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namedSheetViews/namedSheetView1.xml" ContentType="application/vnd.ms-excel.namedsheetview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Users\WalterBriones\Desktop\"/>
    </mc:Choice>
  </mc:AlternateContent>
  <xr:revisionPtr revIDLastSave="0" documentId="8_{22958FCB-C745-4782-AB2A-73CA98CAC81A}" xr6:coauthVersionLast="47" xr6:coauthVersionMax="47" xr10:uidLastSave="{00000000-0000-0000-0000-000000000000}"/>
  <workbookProtection workbookAlgorithmName="SHA-512" workbookHashValue="Jd4o70YHv02SaO/rFKUOxtNcxCWi7pZ/91ufFSB268cWrSg4JyPagm74Mfuf+6KA9RbsrSJN0GIt6P2QC6vxqw==" workbookSaltValue="L4uDIR6YCrEsHzhOeVbbIg==" workbookSpinCount="100000" lockStructure="1"/>
  <bookViews>
    <workbookView xWindow="-108" yWindow="-108" windowWidth="23256" windowHeight="12456" tabRatio="786" activeTab="3" xr2:uid="{4601FD75-8578-46B5-8AE7-201609F8DDD8}"/>
  </bookViews>
  <sheets>
    <sheet name="Data Input-Ingreso de Datos" sheetId="1" r:id="rId1"/>
    <sheet name="EVEREST" sheetId="6" state="hidden" r:id="rId2"/>
    <sheet name="EVERMORE" sheetId="8" r:id="rId3"/>
    <sheet name="LEVERAGE" sheetId="9" r:id="rId4"/>
    <sheet name="EVERLITEss" sheetId="114" state="hidden" r:id="rId5"/>
    <sheet name="RESUMEN-SUMMARY" sheetId="11" state="hidden" r:id="rId6"/>
    <sheet name="Sheet1" sheetId="12" state="hidden" r:id="rId7"/>
    <sheet name="Sheet2" sheetId="13" state="hidden" r:id="rId8"/>
    <sheet name="Sheet3" sheetId="14" state="hidden" r:id="rId9"/>
    <sheet name="Sheet4" sheetId="15" state="hidden" r:id="rId10"/>
    <sheet name="Sheet5" sheetId="16" state="hidden" r:id="rId11"/>
    <sheet name="Sheet6" sheetId="17" state="hidden" r:id="rId12"/>
    <sheet name="Sheet7" sheetId="18" state="hidden" r:id="rId13"/>
    <sheet name="Sheet8" sheetId="19" state="hidden" r:id="rId14"/>
    <sheet name="Sheet9" sheetId="20" state="hidden" r:id="rId15"/>
    <sheet name="Sheet10" sheetId="21" state="hidden" r:id="rId16"/>
    <sheet name="Sheet11" sheetId="22" state="hidden" r:id="rId17"/>
    <sheet name="Sheet12" sheetId="23" state="hidden" r:id="rId18"/>
    <sheet name="Sheet13" sheetId="24" state="hidden" r:id="rId19"/>
    <sheet name="Sheet14" sheetId="25" state="hidden" r:id="rId20"/>
    <sheet name="Sheet15" sheetId="26" state="hidden" r:id="rId21"/>
    <sheet name="Sheet16" sheetId="27" state="hidden" r:id="rId22"/>
    <sheet name="Sheet17" sheetId="28" state="hidden" r:id="rId23"/>
    <sheet name="Sheet18" sheetId="29" state="hidden" r:id="rId24"/>
    <sheet name="Sheet19" sheetId="30" state="hidden" r:id="rId25"/>
    <sheet name="Sheet20" sheetId="31" state="hidden" r:id="rId26"/>
    <sheet name="Sheet21" sheetId="32" state="hidden" r:id="rId27"/>
    <sheet name="Sheet22" sheetId="33" state="hidden" r:id="rId28"/>
    <sheet name="Sheet23" sheetId="34" state="hidden" r:id="rId29"/>
    <sheet name="Sheet24" sheetId="35" state="hidden" r:id="rId30"/>
    <sheet name="Sheet25" sheetId="36" state="hidden" r:id="rId31"/>
    <sheet name="Sheet26" sheetId="37" state="hidden" r:id="rId32"/>
    <sheet name="Sheet27" sheetId="38" state="hidden" r:id="rId33"/>
    <sheet name="Sheet28" sheetId="39" state="hidden" r:id="rId34"/>
    <sheet name="Sheet29" sheetId="40" state="hidden" r:id="rId35"/>
    <sheet name="Sheet30" sheetId="41" state="hidden" r:id="rId36"/>
    <sheet name="Sheet31" sheetId="42" state="hidden" r:id="rId37"/>
    <sheet name="Sheet32" sheetId="43" state="hidden" r:id="rId38"/>
    <sheet name="Sheet33" sheetId="44" state="hidden" r:id="rId39"/>
    <sheet name="Sheet34" sheetId="45" state="hidden" r:id="rId40"/>
    <sheet name="Sheet35" sheetId="46" state="hidden" r:id="rId41"/>
    <sheet name="Sheet36" sheetId="47" state="hidden" r:id="rId42"/>
    <sheet name="Sheet37" sheetId="48" state="hidden" r:id="rId43"/>
    <sheet name="Sheet38" sheetId="49" state="hidden" r:id="rId44"/>
    <sheet name="Sheet39" sheetId="50" state="hidden" r:id="rId45"/>
    <sheet name="Sheet40" sheetId="51" state="hidden" r:id="rId46"/>
    <sheet name="Sheet41" sheetId="52" state="hidden" r:id="rId47"/>
    <sheet name="Sheet42" sheetId="53" state="hidden" r:id="rId48"/>
    <sheet name="Sheet43" sheetId="54" state="hidden" r:id="rId49"/>
    <sheet name="Sheet44" sheetId="55" state="hidden" r:id="rId50"/>
    <sheet name="Sheet45" sheetId="56" state="hidden" r:id="rId51"/>
    <sheet name="Sheet46" sheetId="57" state="hidden" r:id="rId52"/>
    <sheet name="Sheet47" sheetId="58" state="hidden" r:id="rId53"/>
    <sheet name="Sheet48" sheetId="59" state="hidden" r:id="rId54"/>
    <sheet name="Sheet49" sheetId="60" state="hidden" r:id="rId55"/>
    <sheet name="Sheet50" sheetId="61" state="hidden" r:id="rId56"/>
    <sheet name="Sheet51" sheetId="62" state="hidden" r:id="rId57"/>
    <sheet name="Sheet52" sheetId="63" state="hidden" r:id="rId58"/>
    <sheet name="Sheet53" sheetId="64" state="hidden" r:id="rId59"/>
    <sheet name="Sheet54" sheetId="65" state="hidden" r:id="rId60"/>
    <sheet name="Sheet55" sheetId="66" state="hidden" r:id="rId61"/>
    <sheet name="Sheet56" sheetId="67" state="hidden" r:id="rId62"/>
    <sheet name="Sheet57" sheetId="68" state="hidden" r:id="rId63"/>
    <sheet name="Sheet58" sheetId="69" state="hidden" r:id="rId64"/>
    <sheet name="Sheet59" sheetId="70" state="hidden" r:id="rId65"/>
    <sheet name="Sheet60" sheetId="71" state="hidden" r:id="rId66"/>
    <sheet name="Sheet61" sheetId="72" state="hidden" r:id="rId67"/>
    <sheet name="Sheet62" sheetId="73" state="hidden" r:id="rId68"/>
    <sheet name="Sheet63" sheetId="74" state="hidden" r:id="rId69"/>
    <sheet name="Sheet64" sheetId="75" state="hidden" r:id="rId70"/>
    <sheet name="Sheet65" sheetId="76" state="hidden" r:id="rId71"/>
    <sheet name="Sheet66" sheetId="77" state="hidden" r:id="rId72"/>
    <sheet name="Sheet67" sheetId="78" state="hidden" r:id="rId73"/>
    <sheet name="Sheet68" sheetId="79" state="hidden" r:id="rId74"/>
    <sheet name="Sheet69" sheetId="80" state="hidden" r:id="rId75"/>
    <sheet name="Sheet70" sheetId="81" state="hidden" r:id="rId76"/>
    <sheet name="Tarifas Everest" sheetId="2" state="hidden" r:id="rId77"/>
    <sheet name="Sheet72" sheetId="83" state="hidden" r:id="rId78"/>
    <sheet name="EVERLITE" sheetId="7" r:id="rId79"/>
    <sheet name="Ever Journey" sheetId="115" state="hidden" r:id="rId80"/>
    <sheet name="Tarifas Evermore" sheetId="4" state="hidden" r:id="rId81"/>
    <sheet name="Tarifas Leverage" sheetId="5" state="hidden" r:id="rId82"/>
    <sheet name="Sheet74" sheetId="85" state="hidden" r:id="rId83"/>
    <sheet name="Tarifas EverLite" sheetId="3" state="hidden" r:id="rId84"/>
    <sheet name="Sheet76" sheetId="87" state="hidden" r:id="rId85"/>
    <sheet name="Sheet78" sheetId="89" state="hidden" r:id="rId86"/>
    <sheet name="Tarifas Everlasting" sheetId="90" state="hidden" r:id="rId87"/>
    <sheet name="Sheet80" sheetId="91" state="hidden" r:id="rId88"/>
    <sheet name="Sheet81" sheetId="92" state="hidden" r:id="rId89"/>
    <sheet name="Sheet82" sheetId="93" state="hidden" r:id="rId90"/>
    <sheet name="Sheet83" sheetId="94" state="hidden" r:id="rId91"/>
    <sheet name="Sheet84" sheetId="95" state="hidden" r:id="rId92"/>
    <sheet name="Sheet85" sheetId="96" state="hidden" r:id="rId93"/>
    <sheet name="Sheet86" sheetId="97" state="hidden" r:id="rId94"/>
    <sheet name="Sheet87" sheetId="98" state="hidden" r:id="rId95"/>
    <sheet name="Sheet88" sheetId="99" state="hidden" r:id="rId96"/>
    <sheet name="Sheet89" sheetId="100" state="hidden" r:id="rId97"/>
    <sheet name="Sheet90" sheetId="101" state="hidden" r:id="rId98"/>
    <sheet name="Sheet91" sheetId="102" state="hidden" r:id="rId99"/>
    <sheet name="Sheet92" sheetId="103" state="hidden" r:id="rId100"/>
    <sheet name="Sheet93" sheetId="104" state="hidden" r:id="rId101"/>
    <sheet name="Sheet94" sheetId="105" state="hidden" r:id="rId102"/>
    <sheet name="Sheet95" sheetId="106" state="hidden" r:id="rId103"/>
    <sheet name="Sheet96" sheetId="107" state="hidden" r:id="rId104"/>
    <sheet name="Sheet97" sheetId="108" state="hidden" r:id="rId105"/>
    <sheet name="Sheet98" sheetId="109" state="hidden" r:id="rId106"/>
    <sheet name="Sheet99" sheetId="110" state="hidden" r:id="rId107"/>
    <sheet name="Sheet100" sheetId="111" state="hidden" r:id="rId108"/>
    <sheet name="Sheet101" sheetId="112" state="hidden" r:id="rId109"/>
    <sheet name="Sheet102" sheetId="84" state="hidden" r:id="rId110"/>
    <sheet name="Sheet103" sheetId="82" state="hidden" r:id="rId111"/>
    <sheet name="Sheet104" sheetId="86" state="hidden" r:id="rId112"/>
    <sheet name="Sheet105" sheetId="88" state="hidden" r:id="rId113"/>
  </sheets>
  <definedNames>
    <definedName name="AbsoluteChildren" localSheetId="5">#REF!</definedName>
    <definedName name="AbsoluteChildren">#REF!</definedName>
    <definedName name="AbsoluteRange" localSheetId="5">#REF!</definedName>
    <definedName name="AbsoluteRange">#REF!</definedName>
    <definedName name="AdminFee1" localSheetId="5">#REF!</definedName>
    <definedName name="AdminFee1">#REF!</definedName>
    <definedName name="agechild1">'Data Input-Ingreso de Datos'!#REF!</definedName>
    <definedName name="agechild2">'Data Input-Ingreso de Datos'!#REF!</definedName>
    <definedName name="agechild3">'Data Input-Ingreso de Datos'!#REF!</definedName>
    <definedName name="agechild4">'Data Input-Ingreso de Datos'!#REF!</definedName>
    <definedName name="agechild5">'Data Input-Ingreso de Datos'!#REF!</definedName>
    <definedName name="agechild6">'Data Input-Ingreso de Datos'!#REF!</definedName>
    <definedName name="AgtName">'Data Input-Ingreso de Datos'!$D$7</definedName>
    <definedName name="AppGender">'Data Input-Ingreso de Datos'!$F$11</definedName>
    <definedName name="ApplAge">'Data Input-Ingreso de Datos'!$D$11</definedName>
    <definedName name="ApplName">'Data Input-Ingreso de Datos'!$D$5</definedName>
    <definedName name="asistenciaviajes">'Data Input-Ingreso de Datos'!$D$20</definedName>
    <definedName name="coberturausa">'Data Input-Ingreso de Datos'!$D$20</definedName>
    <definedName name="Countries">'Data Input-Ingreso de Datos'!$D$9</definedName>
    <definedName name="Country">'Data Input-Ingreso de Datos'!$D$9</definedName>
    <definedName name="expatchildnum">'Data Input-Ingreso de Datos'!#REF!</definedName>
    <definedName name="expatchildnum2">#REF!</definedName>
    <definedName name="ExpatChldrn">'Data Input-Ingreso de Datos'!#REF!</definedName>
    <definedName name="ExpatSpouse">'Data Input-Ingreso de Datos'!#REF!</definedName>
    <definedName name="NumChild">'Data Input-Ingreso de Datos'!$D$15</definedName>
    <definedName name="NumChild2">'Data Input-Ingreso de Datos'!#REF!</definedName>
    <definedName name="_xlnm.Print_Area" localSheetId="0">'Data Input-Ingreso de Datos'!$B$1:$G$48</definedName>
    <definedName name="_xlnm.Print_Area" localSheetId="1">EVEREST!$A$1:$I$42</definedName>
    <definedName name="_xlnm.Print_Area" localSheetId="78">EVERLITE!$A$1:$J$149</definedName>
    <definedName name="_xlnm.Print_Area" localSheetId="4">EVERLITEss!$A$1:$F$43</definedName>
    <definedName name="_xlnm.Print_Area" localSheetId="2">EVERMORE!$A$1:$L$51</definedName>
    <definedName name="_xlnm.Print_Area" localSheetId="3">LEVERAGE!$A$1:$L$105</definedName>
    <definedName name="_xlnm.Print_Area" localSheetId="5">'RESUMEN-SUMMARY'!$A$1:$I$20</definedName>
    <definedName name="_xlnm.Print_Titles" localSheetId="1">EVEREST!$1:$1</definedName>
    <definedName name="_xlnm.Print_Titles" localSheetId="78">EVERLITE!$8:$8</definedName>
    <definedName name="_xlnm.Print_Titles" localSheetId="4">EVERLITEss!$1:$1</definedName>
    <definedName name="_xlnm.Print_Titles" localSheetId="2">EVERMORE!$7:$7</definedName>
    <definedName name="_xlnm.Print_Titles" localSheetId="3">LEVERAGE!$8:$8</definedName>
    <definedName name="_xlnm.Print_Titles" localSheetId="5">'RESUMEN-SUMMARY'!$1:$1</definedName>
    <definedName name="Rgn">'Data Input-Ingreso de Datos'!$D$9</definedName>
    <definedName name="RiderMat">'Data Input-Ingreso de Datos'!#REF!</definedName>
    <definedName name="RiderMatern">'Data Input-Ingreso de Datos'!#REF!</definedName>
    <definedName name="RiderTrans">'Data Input-Ingreso de Datos'!$D$22</definedName>
    <definedName name="SpcAge">'Data Input-Ingreso de Datos'!$D$13</definedName>
    <definedName name="SpecialChildren" localSheetId="5">#REF!</definedName>
    <definedName name="SpecialChildren">#REF!</definedName>
    <definedName name="SpecialRange" localSheetId="5">#REF!</definedName>
    <definedName name="SpecialRange">#REF!</definedName>
    <definedName name="SpouseGender">'Data Input-Ingreso de Datos'!$F$13</definedName>
    <definedName name="Termlifeapp">'Data Input-Ingreso de Datos'!#REF!</definedName>
    <definedName name="Termlifespo">'Data Input-Ingreso de Datos'!$D$24</definedName>
    <definedName name="Travelrider">'Data Input-Ingreso de Datos'!#REF!</definedName>
    <definedName name="TravelriderChildren">'Data Input-Ingreso de Datos'!#REF!</definedName>
    <definedName name="TravelriderSpouse">'Data Input-Ingreso de Datos'!#REF!</definedName>
    <definedName name="TrimestralRate" localSheetId="5">#REF!</definedName>
    <definedName name="TrimestralRate">#REF!</definedName>
    <definedName name="UniversalChildren" localSheetId="5">#REF!</definedName>
    <definedName name="UniversalChildren">#REF!</definedName>
    <definedName name="UniversalRange" localSheetId="5">#REF!</definedName>
    <definedName name="UniversalRange">#REF!</definedName>
    <definedName name="USA">#REF!</definedName>
    <definedName name="VERSION">'Data Input-Ingreso de Datos'!$G$48</definedName>
    <definedName name="Z_C4916916_8F8A_452F_B573_8C827836FB40_.wvu.Cols" localSheetId="0" hidden="1">'Data Input-Ingreso de Datos'!$H:$XFD</definedName>
    <definedName name="Z_C4916916_8F8A_452F_B573_8C827836FB40_.wvu.Cols" localSheetId="1" hidden="1">EVEREST!$J:$XFD</definedName>
    <definedName name="Z_C4916916_8F8A_452F_B573_8C827836FB40_.wvu.Cols" localSheetId="78" hidden="1">EVERLITE!$J:$XFD</definedName>
    <definedName name="Z_C4916916_8F8A_452F_B573_8C827836FB40_.wvu.Cols" localSheetId="4" hidden="1">EVERLITEss!$G:$XFD</definedName>
    <definedName name="Z_C4916916_8F8A_452F_B573_8C827836FB40_.wvu.Cols" localSheetId="2" hidden="1">EVERMORE!$H:$J,EVERMORE!$L:$XFD</definedName>
    <definedName name="Z_C4916916_8F8A_452F_B573_8C827836FB40_.wvu.Cols" localSheetId="3" hidden="1">LEVERAGE!$I:$I,LEVERAGE!$L:$XFD</definedName>
    <definedName name="Z_C4916916_8F8A_452F_B573_8C827836FB40_.wvu.Cols" localSheetId="5" hidden="1">'RESUMEN-SUMMARY'!$J:$XFD</definedName>
    <definedName name="Z_C4916916_8F8A_452F_B573_8C827836FB40_.wvu.Cols" localSheetId="6" hidden="1">Sheet1!$1:$1048576</definedName>
    <definedName name="Z_C4916916_8F8A_452F_B573_8C827836FB40_.wvu.Cols" localSheetId="15" hidden="1">Sheet10!$1:$1048576</definedName>
    <definedName name="Z_C4916916_8F8A_452F_B573_8C827836FB40_.wvu.Cols" localSheetId="107" hidden="1">Sheet100!$1:$1048576</definedName>
    <definedName name="Z_C4916916_8F8A_452F_B573_8C827836FB40_.wvu.Cols" localSheetId="108" hidden="1">Sheet101!$1:$1048576</definedName>
    <definedName name="Z_C4916916_8F8A_452F_B573_8C827836FB40_.wvu.Cols" localSheetId="109" hidden="1">Sheet102!$1:$1048576</definedName>
    <definedName name="Z_C4916916_8F8A_452F_B573_8C827836FB40_.wvu.Cols" localSheetId="110" hidden="1">Sheet103!$1:$1048576</definedName>
    <definedName name="Z_C4916916_8F8A_452F_B573_8C827836FB40_.wvu.Cols" localSheetId="111" hidden="1">Sheet104!$1:$1048576</definedName>
    <definedName name="Z_C4916916_8F8A_452F_B573_8C827836FB40_.wvu.Cols" localSheetId="112" hidden="1">Sheet105!$1:$1048576</definedName>
    <definedName name="Z_C4916916_8F8A_452F_B573_8C827836FB40_.wvu.Cols" localSheetId="16" hidden="1">Sheet11!$1:$1048576</definedName>
    <definedName name="Z_C4916916_8F8A_452F_B573_8C827836FB40_.wvu.Cols" localSheetId="17" hidden="1">Sheet12!$1:$1048576</definedName>
    <definedName name="Z_C4916916_8F8A_452F_B573_8C827836FB40_.wvu.Cols" localSheetId="18" hidden="1">Sheet13!$1:$1048576</definedName>
    <definedName name="Z_C4916916_8F8A_452F_B573_8C827836FB40_.wvu.Cols" localSheetId="19" hidden="1">Sheet14!$1:$1048576</definedName>
    <definedName name="Z_C4916916_8F8A_452F_B573_8C827836FB40_.wvu.Cols" localSheetId="20" hidden="1">Sheet15!$1:$1048576</definedName>
    <definedName name="Z_C4916916_8F8A_452F_B573_8C827836FB40_.wvu.Cols" localSheetId="21" hidden="1">Sheet16!$1:$1048576</definedName>
    <definedName name="Z_C4916916_8F8A_452F_B573_8C827836FB40_.wvu.Cols" localSheetId="22" hidden="1">Sheet17!$1:$1048576</definedName>
    <definedName name="Z_C4916916_8F8A_452F_B573_8C827836FB40_.wvu.Cols" localSheetId="23" hidden="1">Sheet18!$1:$1048576</definedName>
    <definedName name="Z_C4916916_8F8A_452F_B573_8C827836FB40_.wvu.Cols" localSheetId="24" hidden="1">Sheet19!$1:$1048576</definedName>
    <definedName name="Z_C4916916_8F8A_452F_B573_8C827836FB40_.wvu.Cols" localSheetId="7" hidden="1">Sheet2!$1:$1048576</definedName>
    <definedName name="Z_C4916916_8F8A_452F_B573_8C827836FB40_.wvu.Cols" localSheetId="25" hidden="1">Sheet20!$1:$1048576</definedName>
    <definedName name="Z_C4916916_8F8A_452F_B573_8C827836FB40_.wvu.Cols" localSheetId="26" hidden="1">Sheet21!$1:$1048576</definedName>
    <definedName name="Z_C4916916_8F8A_452F_B573_8C827836FB40_.wvu.Cols" localSheetId="27" hidden="1">Sheet22!$1:$1048576</definedName>
    <definedName name="Z_C4916916_8F8A_452F_B573_8C827836FB40_.wvu.Cols" localSheetId="28" hidden="1">Sheet23!$1:$1048576</definedName>
    <definedName name="Z_C4916916_8F8A_452F_B573_8C827836FB40_.wvu.Cols" localSheetId="29" hidden="1">Sheet24!$1:$1048576</definedName>
    <definedName name="Z_C4916916_8F8A_452F_B573_8C827836FB40_.wvu.Cols" localSheetId="30" hidden="1">Sheet25!$1:$1048576</definedName>
    <definedName name="Z_C4916916_8F8A_452F_B573_8C827836FB40_.wvu.Cols" localSheetId="31" hidden="1">Sheet26!$1:$1048576</definedName>
    <definedName name="Z_C4916916_8F8A_452F_B573_8C827836FB40_.wvu.Cols" localSheetId="32" hidden="1">Sheet27!$1:$1048576</definedName>
    <definedName name="Z_C4916916_8F8A_452F_B573_8C827836FB40_.wvu.Cols" localSheetId="33" hidden="1">Sheet28!$1:$1048576</definedName>
    <definedName name="Z_C4916916_8F8A_452F_B573_8C827836FB40_.wvu.Cols" localSheetId="34" hidden="1">Sheet29!$1:$1048576</definedName>
    <definedName name="Z_C4916916_8F8A_452F_B573_8C827836FB40_.wvu.Cols" localSheetId="8" hidden="1">Sheet3!$1:$1048576</definedName>
    <definedName name="Z_C4916916_8F8A_452F_B573_8C827836FB40_.wvu.Cols" localSheetId="35" hidden="1">Sheet30!$1:$1048576</definedName>
    <definedName name="Z_C4916916_8F8A_452F_B573_8C827836FB40_.wvu.Cols" localSheetId="36" hidden="1">Sheet31!$1:$1048576</definedName>
    <definedName name="Z_C4916916_8F8A_452F_B573_8C827836FB40_.wvu.Cols" localSheetId="37" hidden="1">Sheet32!$1:$1048576</definedName>
    <definedName name="Z_C4916916_8F8A_452F_B573_8C827836FB40_.wvu.Cols" localSheetId="38" hidden="1">Sheet33!$1:$1048576</definedName>
    <definedName name="Z_C4916916_8F8A_452F_B573_8C827836FB40_.wvu.Cols" localSheetId="39" hidden="1">Sheet34!$1:$1048576</definedName>
    <definedName name="Z_C4916916_8F8A_452F_B573_8C827836FB40_.wvu.Cols" localSheetId="40" hidden="1">Sheet35!$1:$1048576</definedName>
    <definedName name="Z_C4916916_8F8A_452F_B573_8C827836FB40_.wvu.Cols" localSheetId="41" hidden="1">Sheet36!$1:$1048576</definedName>
    <definedName name="Z_C4916916_8F8A_452F_B573_8C827836FB40_.wvu.Cols" localSheetId="42" hidden="1">Sheet37!$1:$1048576</definedName>
    <definedName name="Z_C4916916_8F8A_452F_B573_8C827836FB40_.wvu.Cols" localSheetId="43" hidden="1">Sheet38!$1:$1048576</definedName>
    <definedName name="Z_C4916916_8F8A_452F_B573_8C827836FB40_.wvu.Cols" localSheetId="44" hidden="1">Sheet39!$1:$1048576</definedName>
    <definedName name="Z_C4916916_8F8A_452F_B573_8C827836FB40_.wvu.Cols" localSheetId="9" hidden="1">Sheet4!$1:$1048576</definedName>
    <definedName name="Z_C4916916_8F8A_452F_B573_8C827836FB40_.wvu.Cols" localSheetId="45" hidden="1">Sheet40!$1:$1048576</definedName>
    <definedName name="Z_C4916916_8F8A_452F_B573_8C827836FB40_.wvu.Cols" localSheetId="46" hidden="1">Sheet41!$1:$1048576</definedName>
    <definedName name="Z_C4916916_8F8A_452F_B573_8C827836FB40_.wvu.Cols" localSheetId="47" hidden="1">Sheet42!$1:$1048576</definedName>
    <definedName name="Z_C4916916_8F8A_452F_B573_8C827836FB40_.wvu.Cols" localSheetId="48" hidden="1">Sheet43!$1:$1048576</definedName>
    <definedName name="Z_C4916916_8F8A_452F_B573_8C827836FB40_.wvu.Cols" localSheetId="49" hidden="1">Sheet44!$1:$1048576</definedName>
    <definedName name="Z_C4916916_8F8A_452F_B573_8C827836FB40_.wvu.Cols" localSheetId="50" hidden="1">Sheet45!$1:$1048576</definedName>
    <definedName name="Z_C4916916_8F8A_452F_B573_8C827836FB40_.wvu.Cols" localSheetId="51" hidden="1">Sheet46!$1:$1048576</definedName>
    <definedName name="Z_C4916916_8F8A_452F_B573_8C827836FB40_.wvu.Cols" localSheetId="52" hidden="1">Sheet47!$1:$1048576</definedName>
    <definedName name="Z_C4916916_8F8A_452F_B573_8C827836FB40_.wvu.Cols" localSheetId="53" hidden="1">Sheet48!$1:$1048576</definedName>
    <definedName name="Z_C4916916_8F8A_452F_B573_8C827836FB40_.wvu.Cols" localSheetId="54" hidden="1">Sheet49!$1:$1048576</definedName>
    <definedName name="Z_C4916916_8F8A_452F_B573_8C827836FB40_.wvu.Cols" localSheetId="10" hidden="1">Sheet5!$1:$1048576</definedName>
    <definedName name="Z_C4916916_8F8A_452F_B573_8C827836FB40_.wvu.Cols" localSheetId="55" hidden="1">Sheet50!$1:$1048576</definedName>
    <definedName name="Z_C4916916_8F8A_452F_B573_8C827836FB40_.wvu.Cols" localSheetId="56" hidden="1">Sheet51!$1:$1048576</definedName>
    <definedName name="Z_C4916916_8F8A_452F_B573_8C827836FB40_.wvu.Cols" localSheetId="57" hidden="1">Sheet52!$1:$1048576</definedName>
    <definedName name="Z_C4916916_8F8A_452F_B573_8C827836FB40_.wvu.Cols" localSheetId="58" hidden="1">Sheet53!$1:$1048576</definedName>
    <definedName name="Z_C4916916_8F8A_452F_B573_8C827836FB40_.wvu.Cols" localSheetId="59" hidden="1">Sheet54!$1:$1048576</definedName>
    <definedName name="Z_C4916916_8F8A_452F_B573_8C827836FB40_.wvu.Cols" localSheetId="60" hidden="1">Sheet55!$1:$1048576</definedName>
    <definedName name="Z_C4916916_8F8A_452F_B573_8C827836FB40_.wvu.Cols" localSheetId="61" hidden="1">Sheet56!$1:$1048576</definedName>
    <definedName name="Z_C4916916_8F8A_452F_B573_8C827836FB40_.wvu.Cols" localSheetId="62" hidden="1">Sheet57!$1:$1048576</definedName>
    <definedName name="Z_C4916916_8F8A_452F_B573_8C827836FB40_.wvu.Cols" localSheetId="63" hidden="1">Sheet58!$1:$1048576</definedName>
    <definedName name="Z_C4916916_8F8A_452F_B573_8C827836FB40_.wvu.Cols" localSheetId="64" hidden="1">Sheet59!$1:$1048576</definedName>
    <definedName name="Z_C4916916_8F8A_452F_B573_8C827836FB40_.wvu.Cols" localSheetId="11" hidden="1">Sheet6!$1:$1048576</definedName>
    <definedName name="Z_C4916916_8F8A_452F_B573_8C827836FB40_.wvu.Cols" localSheetId="65" hidden="1">Sheet60!$1:$1048576</definedName>
    <definedName name="Z_C4916916_8F8A_452F_B573_8C827836FB40_.wvu.Cols" localSheetId="66" hidden="1">Sheet61!$1:$1048576</definedName>
    <definedName name="Z_C4916916_8F8A_452F_B573_8C827836FB40_.wvu.Cols" localSheetId="67" hidden="1">Sheet62!$1:$1048576</definedName>
    <definedName name="Z_C4916916_8F8A_452F_B573_8C827836FB40_.wvu.Cols" localSheetId="68" hidden="1">Sheet63!$1:$1048576</definedName>
    <definedName name="Z_C4916916_8F8A_452F_B573_8C827836FB40_.wvu.Cols" localSheetId="69" hidden="1">Sheet64!$1:$1048576</definedName>
    <definedName name="Z_C4916916_8F8A_452F_B573_8C827836FB40_.wvu.Cols" localSheetId="70" hidden="1">Sheet65!$1:$1048576</definedName>
    <definedName name="Z_C4916916_8F8A_452F_B573_8C827836FB40_.wvu.Cols" localSheetId="71" hidden="1">Sheet66!$1:$1048576</definedName>
    <definedName name="Z_C4916916_8F8A_452F_B573_8C827836FB40_.wvu.Cols" localSheetId="72" hidden="1">Sheet67!$1:$1048576</definedName>
    <definedName name="Z_C4916916_8F8A_452F_B573_8C827836FB40_.wvu.Cols" localSheetId="73" hidden="1">Sheet68!$1:$1048576</definedName>
    <definedName name="Z_C4916916_8F8A_452F_B573_8C827836FB40_.wvu.Cols" localSheetId="74" hidden="1">Sheet69!$1:$1048576</definedName>
    <definedName name="Z_C4916916_8F8A_452F_B573_8C827836FB40_.wvu.Cols" localSheetId="12" hidden="1">Sheet7!$1:$1048576</definedName>
    <definedName name="Z_C4916916_8F8A_452F_B573_8C827836FB40_.wvu.Cols" localSheetId="75" hidden="1">Sheet70!$1:$1048576</definedName>
    <definedName name="Z_C4916916_8F8A_452F_B573_8C827836FB40_.wvu.Cols" localSheetId="77" hidden="1">Sheet72!$1:$1048576</definedName>
    <definedName name="Z_C4916916_8F8A_452F_B573_8C827836FB40_.wvu.Cols" localSheetId="82" hidden="1">Sheet74!$1:$1048576</definedName>
    <definedName name="Z_C4916916_8F8A_452F_B573_8C827836FB40_.wvu.Cols" localSheetId="84" hidden="1">Sheet76!$1:$1048576</definedName>
    <definedName name="Z_C4916916_8F8A_452F_B573_8C827836FB40_.wvu.Cols" localSheetId="85" hidden="1">Sheet78!$1:$1048576</definedName>
    <definedName name="Z_C4916916_8F8A_452F_B573_8C827836FB40_.wvu.Cols" localSheetId="13" hidden="1">Sheet8!$1:$1048576</definedName>
    <definedName name="Z_C4916916_8F8A_452F_B573_8C827836FB40_.wvu.Cols" localSheetId="87" hidden="1">Sheet80!$1:$1048576</definedName>
    <definedName name="Z_C4916916_8F8A_452F_B573_8C827836FB40_.wvu.Cols" localSheetId="88" hidden="1">Sheet81!$1:$1048576</definedName>
    <definedName name="Z_C4916916_8F8A_452F_B573_8C827836FB40_.wvu.Cols" localSheetId="89" hidden="1">Sheet82!$1:$1048576</definedName>
    <definedName name="Z_C4916916_8F8A_452F_B573_8C827836FB40_.wvu.Cols" localSheetId="90" hidden="1">Sheet83!$1:$1048576</definedName>
    <definedName name="Z_C4916916_8F8A_452F_B573_8C827836FB40_.wvu.Cols" localSheetId="91" hidden="1">Sheet84!$1:$1048576</definedName>
    <definedName name="Z_C4916916_8F8A_452F_B573_8C827836FB40_.wvu.Cols" localSheetId="92" hidden="1">Sheet85!$1:$1048576</definedName>
    <definedName name="Z_C4916916_8F8A_452F_B573_8C827836FB40_.wvu.Cols" localSheetId="93" hidden="1">Sheet86!$1:$1048576</definedName>
    <definedName name="Z_C4916916_8F8A_452F_B573_8C827836FB40_.wvu.Cols" localSheetId="94" hidden="1">Sheet87!$1:$1048576</definedName>
    <definedName name="Z_C4916916_8F8A_452F_B573_8C827836FB40_.wvu.Cols" localSheetId="95" hidden="1">Sheet88!$1:$1048576</definedName>
    <definedName name="Z_C4916916_8F8A_452F_B573_8C827836FB40_.wvu.Cols" localSheetId="96" hidden="1">Sheet89!$1:$1048576</definedName>
    <definedName name="Z_C4916916_8F8A_452F_B573_8C827836FB40_.wvu.Cols" localSheetId="14" hidden="1">Sheet9!$1:$1048576</definedName>
    <definedName name="Z_C4916916_8F8A_452F_B573_8C827836FB40_.wvu.Cols" localSheetId="97" hidden="1">Sheet90!$1:$1048576</definedName>
    <definedName name="Z_C4916916_8F8A_452F_B573_8C827836FB40_.wvu.Cols" localSheetId="98" hidden="1">Sheet91!$1:$1048576</definedName>
    <definedName name="Z_C4916916_8F8A_452F_B573_8C827836FB40_.wvu.Cols" localSheetId="99" hidden="1">Sheet92!$1:$1048576</definedName>
    <definedName name="Z_C4916916_8F8A_452F_B573_8C827836FB40_.wvu.Cols" localSheetId="100" hidden="1">Sheet93!$1:$1048576</definedName>
    <definedName name="Z_C4916916_8F8A_452F_B573_8C827836FB40_.wvu.Cols" localSheetId="101" hidden="1">Sheet94!$1:$1048576</definedName>
    <definedName name="Z_C4916916_8F8A_452F_B573_8C827836FB40_.wvu.Cols" localSheetId="102" hidden="1">Sheet95!$1:$1048576</definedName>
    <definedName name="Z_C4916916_8F8A_452F_B573_8C827836FB40_.wvu.Cols" localSheetId="103" hidden="1">Sheet96!$1:$1048576</definedName>
    <definedName name="Z_C4916916_8F8A_452F_B573_8C827836FB40_.wvu.Cols" localSheetId="104" hidden="1">Sheet97!$1:$1048576</definedName>
    <definedName name="Z_C4916916_8F8A_452F_B573_8C827836FB40_.wvu.Cols" localSheetId="105" hidden="1">Sheet98!$1:$1048576</definedName>
    <definedName name="Z_C4916916_8F8A_452F_B573_8C827836FB40_.wvu.Cols" localSheetId="106" hidden="1">Sheet99!$1:$1048576</definedName>
    <definedName name="Z_C4916916_8F8A_452F_B573_8C827836FB40_.wvu.PrintArea" localSheetId="0" hidden="1">'Data Input-Ingreso de Datos'!$B$1:$G$48</definedName>
    <definedName name="Z_C4916916_8F8A_452F_B573_8C827836FB40_.wvu.PrintArea" localSheetId="1" hidden="1">EVEREST!$A$1:$I$42</definedName>
    <definedName name="Z_C4916916_8F8A_452F_B573_8C827836FB40_.wvu.PrintArea" localSheetId="78" hidden="1">EVERLITE!$A$1:$I$162</definedName>
    <definedName name="Z_C4916916_8F8A_452F_B573_8C827836FB40_.wvu.PrintArea" localSheetId="4" hidden="1">EVERLITEss!$A$1:$F$43</definedName>
    <definedName name="Z_C4916916_8F8A_452F_B573_8C827836FB40_.wvu.PrintArea" localSheetId="2" hidden="1">EVERMORE!$A$1:$AO$50</definedName>
    <definedName name="Z_C4916916_8F8A_452F_B573_8C827836FB40_.wvu.PrintArea" localSheetId="3" hidden="1">LEVERAGE!$A$1:$N$105</definedName>
    <definedName name="Z_C4916916_8F8A_452F_B573_8C827836FB40_.wvu.PrintArea" localSheetId="5" hidden="1">'RESUMEN-SUMMARY'!$A$1:$I$20</definedName>
    <definedName name="Z_C4916916_8F8A_452F_B573_8C827836FB40_.wvu.PrintTitles" localSheetId="1" hidden="1">EVEREST!$1:$1</definedName>
    <definedName name="Z_C4916916_8F8A_452F_B573_8C827836FB40_.wvu.PrintTitles" localSheetId="78" hidden="1">EVERLITE!$8:$8</definedName>
    <definedName name="Z_C4916916_8F8A_452F_B573_8C827836FB40_.wvu.PrintTitles" localSheetId="4" hidden="1">EVERLITEss!$1:$1</definedName>
    <definedName name="Z_C4916916_8F8A_452F_B573_8C827836FB40_.wvu.PrintTitles" localSheetId="2" hidden="1">EVERMORE!$7:$7</definedName>
    <definedName name="Z_C4916916_8F8A_452F_B573_8C827836FB40_.wvu.PrintTitles" localSheetId="3" hidden="1">LEVERAGE!$8:$8</definedName>
    <definedName name="Z_C4916916_8F8A_452F_B573_8C827836FB40_.wvu.PrintTitles" localSheetId="5" hidden="1">'RESUMEN-SUMMARY'!$1:$1</definedName>
    <definedName name="Z_C4916916_8F8A_452F_B573_8C827836FB40_.wvu.Rows" localSheetId="0" hidden="1">'Data Input-Ingreso de Datos'!$224:$1048576,'Data Input-Ingreso de Datos'!$16:$16,'Data Input-Ingreso de Datos'!$18:$28,'Data Input-Ingreso de Datos'!$31:$36,'Data Input-Ingreso de Datos'!$42:$223</definedName>
    <definedName name="Z_C4916916_8F8A_452F_B573_8C827836FB40_.wvu.Rows" localSheetId="1" hidden="1">EVEREST!$135:$1048576,EVEREST!$43:$134</definedName>
    <definedName name="Z_C4916916_8F8A_452F_B573_8C827836FB40_.wvu.Rows" localSheetId="78" hidden="1">EVERLITE!$137:$1048576,EVERLITE!$7:$7,EVERLITE!$16:$16</definedName>
    <definedName name="Z_C4916916_8F8A_452F_B573_8C827836FB40_.wvu.Rows" localSheetId="4" hidden="1">EVERLITEss!$140:$1048576,EVERLITEss!$8:$8,EVERLITEss!$22:$22,EVERLITEss!$29:$29,EVERLITEss!$37:$37,EVERLITEss!$44:$139</definedName>
    <definedName name="Z_C4916916_8F8A_452F_B573_8C827836FB40_.wvu.Rows" localSheetId="2" hidden="1">EVERMORE!$52:$1048576,EVERMORE!#REF!,EVERMORE!$15:$15,EVERMORE!#REF!,EVERMORE!$23:$23,EVERMORE!$30:$30</definedName>
    <definedName name="Z_C4916916_8F8A_452F_B573_8C827836FB40_.wvu.Rows" localSheetId="3" hidden="1">LEVERAGE!$60:$1048576,LEVERAGE!$7:$7,LEVERAGE!$17:$21</definedName>
    <definedName name="Z_C4916916_8F8A_452F_B573_8C827836FB40_.wvu.Rows" localSheetId="5" hidden="1">'RESUMEN-SUMMARY'!$206:$1048576,'RESUMEN-SUMMARY'!$21:$205</definedName>
  </definedNames>
  <calcPr calcId="191028"/>
  <customWorkbookViews>
    <customWorkbookView name="2" guid="{C4916916-8F8A-452F-B573-8C827836FB40}" maximized="1" xWindow="1912" yWindow="-8" windowWidth="1936" windowHeight="1048" tabRatio="786" activeSheetId="8"/>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9" i="8" l="1"/>
  <c r="E37" i="8"/>
  <c r="E36" i="8"/>
  <c r="E41" i="8" s="1"/>
  <c r="E35" i="8"/>
  <c r="E47" i="8"/>
  <c r="E45" i="8"/>
  <c r="E44" i="8"/>
  <c r="E43" i="8"/>
  <c r="F46" i="8"/>
  <c r="F38" i="8"/>
  <c r="E33" i="8"/>
  <c r="F30" i="8"/>
  <c r="F23" i="8"/>
  <c r="E49" i="8" l="1"/>
  <c r="E48" i="8"/>
  <c r="G38" i="8" l="1"/>
  <c r="D23" i="8"/>
  <c r="G23" i="8"/>
  <c r="I23" i="8"/>
  <c r="K23" i="8"/>
  <c r="A30" i="8"/>
  <c r="A38" i="8" s="1"/>
  <c r="D30" i="8"/>
  <c r="G30" i="8"/>
  <c r="I30" i="8"/>
  <c r="K30" i="8"/>
  <c r="D38" i="8"/>
  <c r="I38" i="8"/>
  <c r="K38" i="8"/>
  <c r="D46" i="8"/>
  <c r="G46" i="8"/>
  <c r="I46" i="8"/>
  <c r="K46" i="8"/>
  <c r="H1" i="8"/>
  <c r="K53" i="9"/>
  <c r="H53" i="9"/>
  <c r="E53" i="9"/>
  <c r="F53" i="9"/>
  <c r="G53" i="9"/>
  <c r="D53" i="9"/>
  <c r="A54" i="9"/>
  <c r="H37" i="9"/>
  <c r="K45" i="9" l="1"/>
  <c r="H45" i="9"/>
  <c r="G45" i="9"/>
  <c r="F45" i="9"/>
  <c r="E45" i="9"/>
  <c r="D45" i="9"/>
  <c r="K37" i="9"/>
  <c r="G37" i="9"/>
  <c r="F37" i="9"/>
  <c r="E37" i="9"/>
  <c r="D37" i="9"/>
  <c r="A37" i="9"/>
  <c r="A45" i="9" s="1"/>
  <c r="K30" i="9"/>
  <c r="H30" i="9"/>
  <c r="G30" i="9"/>
  <c r="F30" i="9"/>
  <c r="E30" i="9"/>
  <c r="D30" i="9"/>
  <c r="B12" i="114" l="1"/>
  <c r="E96" i="1"/>
  <c r="G20" i="1" s="1"/>
  <c r="L32" i="115" l="1"/>
  <c r="M32" i="115" s="1"/>
  <c r="L4" i="115"/>
  <c r="M4" i="115" s="1"/>
  <c r="L34" i="115"/>
  <c r="M34" i="115" s="1"/>
  <c r="L35" i="115"/>
  <c r="M35" i="115" s="1"/>
  <c r="L36" i="115"/>
  <c r="M36" i="115" s="1"/>
  <c r="L37" i="115"/>
  <c r="M37" i="115" s="1"/>
  <c r="L38" i="115"/>
  <c r="M38" i="115" s="1"/>
  <c r="L39" i="115"/>
  <c r="M39" i="115" s="1"/>
  <c r="L40" i="115"/>
  <c r="M40" i="115" s="1"/>
  <c r="L41" i="115"/>
  <c r="M41" i="115" s="1"/>
  <c r="L42" i="115"/>
  <c r="M42" i="115" s="1"/>
  <c r="L33" i="115"/>
  <c r="M33" i="115" s="1"/>
  <c r="L31" i="115"/>
  <c r="M31" i="115" s="1"/>
  <c r="L6" i="115"/>
  <c r="L7" i="115"/>
  <c r="L8" i="115"/>
  <c r="L9" i="115"/>
  <c r="L10" i="115"/>
  <c r="L11" i="115"/>
  <c r="L12" i="115"/>
  <c r="L13" i="115"/>
  <c r="L14" i="115"/>
  <c r="L5" i="115"/>
  <c r="L3" i="115"/>
  <c r="A51" i="115" l="1"/>
  <c r="A37" i="115"/>
  <c r="A38" i="115"/>
  <c r="A50" i="115"/>
  <c r="B13" i="114"/>
  <c r="G26" i="1"/>
  <c r="M14" i="115"/>
  <c r="M13" i="115"/>
  <c r="M12" i="115"/>
  <c r="M11" i="115"/>
  <c r="M10" i="115"/>
  <c r="M9" i="115"/>
  <c r="M8" i="115"/>
  <c r="M7" i="115"/>
  <c r="M6" i="115"/>
  <c r="M5" i="115"/>
  <c r="M3" i="115"/>
  <c r="A22" i="115" l="1"/>
  <c r="M9" i="9"/>
  <c r="I9" i="7" l="1"/>
  <c r="J50" i="115" l="1"/>
  <c r="I50" i="115"/>
  <c r="H50" i="115"/>
  <c r="G50" i="115"/>
  <c r="F50" i="115"/>
  <c r="E50" i="115"/>
  <c r="D50" i="115"/>
  <c r="J49" i="115"/>
  <c r="I49" i="115"/>
  <c r="H49" i="115"/>
  <c r="G49" i="115"/>
  <c r="F49" i="115"/>
  <c r="E49" i="115"/>
  <c r="D49" i="115"/>
  <c r="J48" i="115"/>
  <c r="I48" i="115"/>
  <c r="H48" i="115"/>
  <c r="G48" i="115"/>
  <c r="F48" i="115"/>
  <c r="E48" i="115"/>
  <c r="D48" i="115"/>
  <c r="J47" i="115"/>
  <c r="I47" i="115"/>
  <c r="H47" i="115"/>
  <c r="G47" i="115"/>
  <c r="F47" i="115"/>
  <c r="E47" i="115"/>
  <c r="D47" i="115"/>
  <c r="J46" i="115"/>
  <c r="I46" i="115"/>
  <c r="H46" i="115"/>
  <c r="G46" i="115"/>
  <c r="F46" i="115"/>
  <c r="E46" i="115"/>
  <c r="D46" i="115"/>
  <c r="O42" i="115"/>
  <c r="P42" i="115" s="1"/>
  <c r="A45" i="115" l="1"/>
  <c r="A46" i="115"/>
  <c r="A49" i="115"/>
  <c r="A47" i="115"/>
  <c r="A48" i="115"/>
  <c r="F52" i="115" l="1"/>
  <c r="G52" i="115"/>
  <c r="H52" i="115"/>
  <c r="I52" i="115"/>
  <c r="E114" i="1"/>
  <c r="W597" i="5"/>
  <c r="V597" i="5"/>
  <c r="U597" i="5"/>
  <c r="T597" i="5"/>
  <c r="S597" i="5"/>
  <c r="R597" i="5"/>
  <c r="Q597" i="5"/>
  <c r="P597" i="5"/>
  <c r="O597" i="5"/>
  <c r="N597" i="5"/>
  <c r="M597" i="5"/>
  <c r="L597" i="5"/>
  <c r="K597" i="5"/>
  <c r="J597" i="5"/>
  <c r="I597" i="5"/>
  <c r="E597" i="5"/>
  <c r="D597" i="5"/>
  <c r="C597" i="5"/>
  <c r="W596" i="5"/>
  <c r="V596" i="5"/>
  <c r="U596" i="5"/>
  <c r="T596" i="5"/>
  <c r="S596" i="5"/>
  <c r="R596" i="5"/>
  <c r="Q596" i="5"/>
  <c r="P596" i="5"/>
  <c r="O596" i="5"/>
  <c r="N596" i="5"/>
  <c r="M596" i="5"/>
  <c r="L596" i="5"/>
  <c r="K596" i="5"/>
  <c r="J596" i="5"/>
  <c r="I596" i="5"/>
  <c r="E596" i="5"/>
  <c r="D596" i="5"/>
  <c r="C596" i="5"/>
  <c r="W595" i="5"/>
  <c r="V595" i="5"/>
  <c r="U595" i="5"/>
  <c r="T595" i="5"/>
  <c r="S595" i="5"/>
  <c r="R595" i="5"/>
  <c r="Q595" i="5"/>
  <c r="P595" i="5"/>
  <c r="O595" i="5"/>
  <c r="N595" i="5"/>
  <c r="M595" i="5"/>
  <c r="L595" i="5"/>
  <c r="K595" i="5"/>
  <c r="J595" i="5"/>
  <c r="I595" i="5"/>
  <c r="E595" i="5"/>
  <c r="D595" i="5"/>
  <c r="C595" i="5"/>
  <c r="W593" i="5"/>
  <c r="V593" i="5"/>
  <c r="U593" i="5"/>
  <c r="T593" i="5"/>
  <c r="S593" i="5"/>
  <c r="R593" i="5"/>
  <c r="Q593" i="5"/>
  <c r="P593" i="5"/>
  <c r="O593" i="5"/>
  <c r="N593" i="5"/>
  <c r="M593" i="5"/>
  <c r="L593" i="5"/>
  <c r="K593" i="5"/>
  <c r="J593" i="5"/>
  <c r="I593" i="5"/>
  <c r="W592" i="5"/>
  <c r="V592" i="5"/>
  <c r="U592" i="5"/>
  <c r="T592" i="5"/>
  <c r="S592" i="5"/>
  <c r="R592" i="5"/>
  <c r="Q592" i="5"/>
  <c r="P592" i="5"/>
  <c r="O592" i="5"/>
  <c r="N592" i="5"/>
  <c r="M592" i="5"/>
  <c r="L592" i="5"/>
  <c r="K592" i="5"/>
  <c r="J592" i="5"/>
  <c r="I592" i="5"/>
  <c r="W591" i="5"/>
  <c r="V591" i="5"/>
  <c r="U591" i="5"/>
  <c r="T591" i="5"/>
  <c r="S591" i="5"/>
  <c r="R591" i="5"/>
  <c r="Q591" i="5"/>
  <c r="P591" i="5"/>
  <c r="O591" i="5"/>
  <c r="N591" i="5"/>
  <c r="M591" i="5"/>
  <c r="L591" i="5"/>
  <c r="K591" i="5"/>
  <c r="J591" i="5"/>
  <c r="I591" i="5"/>
  <c r="W590" i="5"/>
  <c r="V590" i="5"/>
  <c r="U590" i="5"/>
  <c r="T590" i="5"/>
  <c r="S590" i="5"/>
  <c r="R590" i="5"/>
  <c r="Q590" i="5"/>
  <c r="P590" i="5"/>
  <c r="O590" i="5"/>
  <c r="N590" i="5"/>
  <c r="M590" i="5"/>
  <c r="L590" i="5"/>
  <c r="K590" i="5"/>
  <c r="J590" i="5"/>
  <c r="I590" i="5"/>
  <c r="W589" i="5"/>
  <c r="V589" i="5"/>
  <c r="U589" i="5"/>
  <c r="T589" i="5"/>
  <c r="S589" i="5"/>
  <c r="R589" i="5"/>
  <c r="Q589" i="5"/>
  <c r="P589" i="5"/>
  <c r="O589" i="5"/>
  <c r="N589" i="5"/>
  <c r="M589" i="5"/>
  <c r="L589" i="5"/>
  <c r="K589" i="5"/>
  <c r="J589" i="5"/>
  <c r="I589" i="5"/>
  <c r="W588" i="5"/>
  <c r="V588" i="5"/>
  <c r="U588" i="5"/>
  <c r="T588" i="5"/>
  <c r="S588" i="5"/>
  <c r="R588" i="5"/>
  <c r="Q588" i="5"/>
  <c r="P588" i="5"/>
  <c r="O588" i="5"/>
  <c r="N588" i="5"/>
  <c r="M588" i="5"/>
  <c r="L588" i="5"/>
  <c r="K588" i="5"/>
  <c r="J588" i="5"/>
  <c r="I588" i="5"/>
  <c r="W587" i="5"/>
  <c r="V587" i="5"/>
  <c r="U587" i="5"/>
  <c r="T587" i="5"/>
  <c r="S587" i="5"/>
  <c r="R587" i="5"/>
  <c r="Q587" i="5"/>
  <c r="P587" i="5"/>
  <c r="O587" i="5"/>
  <c r="N587" i="5"/>
  <c r="M587" i="5"/>
  <c r="L587" i="5"/>
  <c r="K587" i="5"/>
  <c r="J587" i="5"/>
  <c r="I587" i="5"/>
  <c r="W586" i="5"/>
  <c r="V586" i="5"/>
  <c r="U586" i="5"/>
  <c r="T586" i="5"/>
  <c r="S586" i="5"/>
  <c r="R586" i="5"/>
  <c r="Q586" i="5"/>
  <c r="P586" i="5"/>
  <c r="O586" i="5"/>
  <c r="N586" i="5"/>
  <c r="M586" i="5"/>
  <c r="L586" i="5"/>
  <c r="K586" i="5"/>
  <c r="J586" i="5"/>
  <c r="I586" i="5"/>
  <c r="W585" i="5"/>
  <c r="V585" i="5"/>
  <c r="U585" i="5"/>
  <c r="T585" i="5"/>
  <c r="S585" i="5"/>
  <c r="R585" i="5"/>
  <c r="Q585" i="5"/>
  <c r="P585" i="5"/>
  <c r="O585" i="5"/>
  <c r="N585" i="5"/>
  <c r="M585" i="5"/>
  <c r="L585" i="5"/>
  <c r="K585" i="5"/>
  <c r="J585" i="5"/>
  <c r="I585" i="5"/>
  <c r="W584" i="5"/>
  <c r="V584" i="5"/>
  <c r="U584" i="5"/>
  <c r="T584" i="5"/>
  <c r="S584" i="5"/>
  <c r="R584" i="5"/>
  <c r="Q584" i="5"/>
  <c r="P584" i="5"/>
  <c r="O584" i="5"/>
  <c r="N584" i="5"/>
  <c r="M584" i="5"/>
  <c r="L584" i="5"/>
  <c r="K584" i="5"/>
  <c r="J584" i="5"/>
  <c r="I584" i="5"/>
  <c r="W583" i="5"/>
  <c r="V583" i="5"/>
  <c r="U583" i="5"/>
  <c r="T583" i="5"/>
  <c r="S583" i="5"/>
  <c r="R583" i="5"/>
  <c r="Q583" i="5"/>
  <c r="P583" i="5"/>
  <c r="O583" i="5"/>
  <c r="N583" i="5"/>
  <c r="M583" i="5"/>
  <c r="L583" i="5"/>
  <c r="K583" i="5"/>
  <c r="J583" i="5"/>
  <c r="I583" i="5"/>
  <c r="W582" i="5"/>
  <c r="V582" i="5"/>
  <c r="U582" i="5"/>
  <c r="T582" i="5"/>
  <c r="S582" i="5"/>
  <c r="R582" i="5"/>
  <c r="Q582" i="5"/>
  <c r="P582" i="5"/>
  <c r="O582" i="5"/>
  <c r="N582" i="5"/>
  <c r="M582" i="5"/>
  <c r="L582" i="5"/>
  <c r="K582" i="5"/>
  <c r="J582" i="5"/>
  <c r="I582" i="5"/>
  <c r="W581" i="5"/>
  <c r="V581" i="5"/>
  <c r="U581" i="5"/>
  <c r="T581" i="5"/>
  <c r="S581" i="5"/>
  <c r="R581" i="5"/>
  <c r="Q581" i="5"/>
  <c r="P581" i="5"/>
  <c r="O581" i="5"/>
  <c r="N581" i="5"/>
  <c r="M581" i="5"/>
  <c r="L581" i="5"/>
  <c r="K581" i="5"/>
  <c r="J581" i="5"/>
  <c r="I581" i="5"/>
  <c r="E593" i="5"/>
  <c r="D593" i="5"/>
  <c r="C593" i="5"/>
  <c r="E592" i="5"/>
  <c r="D592" i="5"/>
  <c r="C592" i="5"/>
  <c r="E591" i="5"/>
  <c r="D591" i="5"/>
  <c r="C591" i="5"/>
  <c r="E590" i="5"/>
  <c r="D590" i="5"/>
  <c r="C590" i="5"/>
  <c r="E589" i="5"/>
  <c r="D589" i="5"/>
  <c r="C589" i="5"/>
  <c r="E588" i="5"/>
  <c r="D588" i="5"/>
  <c r="C588" i="5"/>
  <c r="E587" i="5"/>
  <c r="D587" i="5"/>
  <c r="C587" i="5"/>
  <c r="E586" i="5"/>
  <c r="D586" i="5"/>
  <c r="C586" i="5"/>
  <c r="E585" i="5"/>
  <c r="D585" i="5"/>
  <c r="C585" i="5"/>
  <c r="E584" i="5"/>
  <c r="D584" i="5"/>
  <c r="C584" i="5"/>
  <c r="E583" i="5"/>
  <c r="D583" i="5"/>
  <c r="C583" i="5"/>
  <c r="E582" i="5"/>
  <c r="D582" i="5"/>
  <c r="C582" i="5"/>
  <c r="E581" i="5"/>
  <c r="D581" i="5"/>
  <c r="C581" i="5"/>
  <c r="T666" i="4"/>
  <c r="S666" i="4"/>
  <c r="R666" i="4"/>
  <c r="Q666" i="4"/>
  <c r="P666" i="4"/>
  <c r="O666" i="4"/>
  <c r="N666" i="4"/>
  <c r="M666" i="4"/>
  <c r="L666" i="4"/>
  <c r="K666" i="4"/>
  <c r="J666" i="4"/>
  <c r="I666" i="4"/>
  <c r="H666" i="4"/>
  <c r="G666" i="4"/>
  <c r="F666" i="4"/>
  <c r="E666" i="4"/>
  <c r="D666" i="4"/>
  <c r="C666" i="4"/>
  <c r="T665" i="4"/>
  <c r="S665" i="4"/>
  <c r="R665" i="4"/>
  <c r="Q665" i="4"/>
  <c r="P665" i="4"/>
  <c r="O665" i="4"/>
  <c r="N665" i="4"/>
  <c r="M665" i="4"/>
  <c r="L665" i="4"/>
  <c r="K665" i="4"/>
  <c r="J665" i="4"/>
  <c r="I665" i="4"/>
  <c r="H665" i="4"/>
  <c r="G665" i="4"/>
  <c r="F665" i="4"/>
  <c r="E665" i="4"/>
  <c r="D665" i="4"/>
  <c r="C665" i="4"/>
  <c r="T664" i="4"/>
  <c r="S664" i="4"/>
  <c r="R664" i="4"/>
  <c r="Q664" i="4"/>
  <c r="P664" i="4"/>
  <c r="O664" i="4"/>
  <c r="N664" i="4"/>
  <c r="M664" i="4"/>
  <c r="L664" i="4"/>
  <c r="K664" i="4"/>
  <c r="J664" i="4"/>
  <c r="I664" i="4"/>
  <c r="H664" i="4"/>
  <c r="G664" i="4"/>
  <c r="F664" i="4"/>
  <c r="E664" i="4"/>
  <c r="D664" i="4"/>
  <c r="C664" i="4"/>
  <c r="T662" i="4"/>
  <c r="S662" i="4"/>
  <c r="R662" i="4"/>
  <c r="Q662" i="4"/>
  <c r="P662" i="4"/>
  <c r="O662" i="4"/>
  <c r="N662" i="4"/>
  <c r="M662" i="4"/>
  <c r="L662" i="4"/>
  <c r="K662" i="4"/>
  <c r="J662" i="4"/>
  <c r="I662" i="4"/>
  <c r="H662" i="4"/>
  <c r="G662" i="4"/>
  <c r="F662" i="4"/>
  <c r="E662" i="4"/>
  <c r="D662" i="4"/>
  <c r="C662" i="4"/>
  <c r="T661" i="4"/>
  <c r="S661" i="4"/>
  <c r="R661" i="4"/>
  <c r="Q661" i="4"/>
  <c r="P661" i="4"/>
  <c r="O661" i="4"/>
  <c r="N661" i="4"/>
  <c r="M661" i="4"/>
  <c r="L661" i="4"/>
  <c r="K661" i="4"/>
  <c r="J661" i="4"/>
  <c r="I661" i="4"/>
  <c r="H661" i="4"/>
  <c r="G661" i="4"/>
  <c r="F661" i="4"/>
  <c r="E661" i="4"/>
  <c r="D661" i="4"/>
  <c r="C661" i="4"/>
  <c r="T660" i="4"/>
  <c r="S660" i="4"/>
  <c r="R660" i="4"/>
  <c r="Q660" i="4"/>
  <c r="P660" i="4"/>
  <c r="O660" i="4"/>
  <c r="N660" i="4"/>
  <c r="M660" i="4"/>
  <c r="L660" i="4"/>
  <c r="K660" i="4"/>
  <c r="J660" i="4"/>
  <c r="I660" i="4"/>
  <c r="H660" i="4"/>
  <c r="G660" i="4"/>
  <c r="F660" i="4"/>
  <c r="E660" i="4"/>
  <c r="D660" i="4"/>
  <c r="C660" i="4"/>
  <c r="T659" i="4"/>
  <c r="S659" i="4"/>
  <c r="R659" i="4"/>
  <c r="Q659" i="4"/>
  <c r="P659" i="4"/>
  <c r="O659" i="4"/>
  <c r="N659" i="4"/>
  <c r="M659" i="4"/>
  <c r="L659" i="4"/>
  <c r="K659" i="4"/>
  <c r="J659" i="4"/>
  <c r="I659" i="4"/>
  <c r="H659" i="4"/>
  <c r="G659" i="4"/>
  <c r="F659" i="4"/>
  <c r="E659" i="4"/>
  <c r="D659" i="4"/>
  <c r="C659" i="4"/>
  <c r="T658" i="4"/>
  <c r="S658" i="4"/>
  <c r="R658" i="4"/>
  <c r="Q658" i="4"/>
  <c r="P658" i="4"/>
  <c r="O658" i="4"/>
  <c r="N658" i="4"/>
  <c r="M658" i="4"/>
  <c r="L658" i="4"/>
  <c r="K658" i="4"/>
  <c r="J658" i="4"/>
  <c r="I658" i="4"/>
  <c r="H658" i="4"/>
  <c r="G658" i="4"/>
  <c r="F658" i="4"/>
  <c r="E658" i="4"/>
  <c r="D658" i="4"/>
  <c r="C658" i="4"/>
  <c r="T657" i="4"/>
  <c r="S657" i="4"/>
  <c r="R657" i="4"/>
  <c r="Q657" i="4"/>
  <c r="P657" i="4"/>
  <c r="O657" i="4"/>
  <c r="N657" i="4"/>
  <c r="M657" i="4"/>
  <c r="L657" i="4"/>
  <c r="K657" i="4"/>
  <c r="J657" i="4"/>
  <c r="I657" i="4"/>
  <c r="H657" i="4"/>
  <c r="G657" i="4"/>
  <c r="F657" i="4"/>
  <c r="E657" i="4"/>
  <c r="D657" i="4"/>
  <c r="C657" i="4"/>
  <c r="T656" i="4"/>
  <c r="S656" i="4"/>
  <c r="R656" i="4"/>
  <c r="Q656" i="4"/>
  <c r="P656" i="4"/>
  <c r="O656" i="4"/>
  <c r="N656" i="4"/>
  <c r="M656" i="4"/>
  <c r="L656" i="4"/>
  <c r="K656" i="4"/>
  <c r="J656" i="4"/>
  <c r="I656" i="4"/>
  <c r="H656" i="4"/>
  <c r="G656" i="4"/>
  <c r="F656" i="4"/>
  <c r="E656" i="4"/>
  <c r="D656" i="4"/>
  <c r="C656" i="4"/>
  <c r="T655" i="4"/>
  <c r="S655" i="4"/>
  <c r="R655" i="4"/>
  <c r="Q655" i="4"/>
  <c r="P655" i="4"/>
  <c r="O655" i="4"/>
  <c r="N655" i="4"/>
  <c r="M655" i="4"/>
  <c r="L655" i="4"/>
  <c r="K655" i="4"/>
  <c r="J655" i="4"/>
  <c r="I655" i="4"/>
  <c r="H655" i="4"/>
  <c r="G655" i="4"/>
  <c r="F655" i="4"/>
  <c r="E655" i="4"/>
  <c r="D655" i="4"/>
  <c r="C655" i="4"/>
  <c r="T654" i="4"/>
  <c r="S654" i="4"/>
  <c r="R654" i="4"/>
  <c r="Q654" i="4"/>
  <c r="P654" i="4"/>
  <c r="O654" i="4"/>
  <c r="N654" i="4"/>
  <c r="M654" i="4"/>
  <c r="L654" i="4"/>
  <c r="K654" i="4"/>
  <c r="J654" i="4"/>
  <c r="I654" i="4"/>
  <c r="H654" i="4"/>
  <c r="G654" i="4"/>
  <c r="F654" i="4"/>
  <c r="E654" i="4"/>
  <c r="D654" i="4"/>
  <c r="C654" i="4"/>
  <c r="T653" i="4"/>
  <c r="S653" i="4"/>
  <c r="R653" i="4"/>
  <c r="Q653" i="4"/>
  <c r="P653" i="4"/>
  <c r="O653" i="4"/>
  <c r="N653" i="4"/>
  <c r="M653" i="4"/>
  <c r="L653" i="4"/>
  <c r="K653" i="4"/>
  <c r="J653" i="4"/>
  <c r="I653" i="4"/>
  <c r="H653" i="4"/>
  <c r="G653" i="4"/>
  <c r="F653" i="4"/>
  <c r="E653" i="4"/>
  <c r="D653" i="4"/>
  <c r="C653" i="4"/>
  <c r="T652" i="4"/>
  <c r="S652" i="4"/>
  <c r="R652" i="4"/>
  <c r="Q652" i="4"/>
  <c r="P652" i="4"/>
  <c r="O652" i="4"/>
  <c r="N652" i="4"/>
  <c r="M652" i="4"/>
  <c r="L652" i="4"/>
  <c r="K652" i="4"/>
  <c r="J652" i="4"/>
  <c r="I652" i="4"/>
  <c r="H652" i="4"/>
  <c r="G652" i="4"/>
  <c r="F652" i="4"/>
  <c r="E652" i="4"/>
  <c r="D652" i="4"/>
  <c r="C652" i="4"/>
  <c r="T651" i="4"/>
  <c r="S651" i="4"/>
  <c r="R651" i="4"/>
  <c r="Q651" i="4"/>
  <c r="P651" i="4"/>
  <c r="O651" i="4"/>
  <c r="N651" i="4"/>
  <c r="M651" i="4"/>
  <c r="L651" i="4"/>
  <c r="K651" i="4"/>
  <c r="J651" i="4"/>
  <c r="I651" i="4"/>
  <c r="H651" i="4"/>
  <c r="G651" i="4"/>
  <c r="F651" i="4"/>
  <c r="E651" i="4"/>
  <c r="D651" i="4"/>
  <c r="C651" i="4"/>
  <c r="T650" i="4"/>
  <c r="S650" i="4"/>
  <c r="R650" i="4"/>
  <c r="Q650" i="4"/>
  <c r="P650" i="4"/>
  <c r="O650" i="4"/>
  <c r="N650" i="4"/>
  <c r="M650" i="4"/>
  <c r="L650" i="4"/>
  <c r="K650" i="4"/>
  <c r="J650" i="4"/>
  <c r="I650" i="4"/>
  <c r="H650" i="4"/>
  <c r="G650" i="4"/>
  <c r="F650" i="4"/>
  <c r="E650" i="4"/>
  <c r="D650" i="4"/>
  <c r="C650" i="4"/>
  <c r="D101" i="1" l="1"/>
  <c r="AA4" i="2" s="1"/>
  <c r="AA4" i="3" s="1"/>
  <c r="B12" i="6" l="1"/>
  <c r="O14" i="115"/>
  <c r="P14" i="115" s="1"/>
  <c r="J22" i="115"/>
  <c r="I22" i="115"/>
  <c r="H22" i="115"/>
  <c r="G22" i="115"/>
  <c r="F22" i="115"/>
  <c r="E22" i="115"/>
  <c r="D22" i="115"/>
  <c r="J21" i="115"/>
  <c r="I21" i="115"/>
  <c r="H21" i="115"/>
  <c r="G21" i="115"/>
  <c r="F21" i="115"/>
  <c r="E21" i="115"/>
  <c r="D21" i="115"/>
  <c r="J20" i="115"/>
  <c r="I20" i="115"/>
  <c r="H20" i="115"/>
  <c r="G20" i="115"/>
  <c r="F20" i="115"/>
  <c r="E20" i="115"/>
  <c r="D20" i="115"/>
  <c r="J19" i="115"/>
  <c r="I19" i="115"/>
  <c r="H19" i="115"/>
  <c r="G19" i="115"/>
  <c r="F19" i="115"/>
  <c r="E19" i="115"/>
  <c r="D19" i="115"/>
  <c r="J18" i="115"/>
  <c r="I18" i="115"/>
  <c r="H18" i="115"/>
  <c r="G18" i="115"/>
  <c r="F18" i="115"/>
  <c r="E18" i="115"/>
  <c r="D18" i="115"/>
  <c r="U50" i="8" l="1"/>
  <c r="AG50" i="8"/>
  <c r="AS50" i="8"/>
  <c r="BE50" i="8"/>
  <c r="BQ50" i="8"/>
  <c r="CC50" i="8"/>
  <c r="CO50" i="8"/>
  <c r="DA50" i="8"/>
  <c r="DM50" i="8"/>
  <c r="DY50" i="8"/>
  <c r="EK50" i="8"/>
  <c r="EW50" i="8"/>
  <c r="FI50" i="8"/>
  <c r="FU50" i="8"/>
  <c r="GG50" i="8"/>
  <c r="GS50" i="8"/>
  <c r="HE50" i="8"/>
  <c r="HQ50" i="8"/>
  <c r="IC50" i="8"/>
  <c r="IO50" i="8"/>
  <c r="JA50" i="8"/>
  <c r="JM50" i="8"/>
  <c r="JY50" i="8"/>
  <c r="KK50" i="8"/>
  <c r="KW50" i="8"/>
  <c r="LI50" i="8"/>
  <c r="LU50" i="8"/>
  <c r="MG50" i="8"/>
  <c r="MS50" i="8"/>
  <c r="NE50" i="8"/>
  <c r="NQ50" i="8"/>
  <c r="OC50" i="8"/>
  <c r="OO50" i="8"/>
  <c r="PA50" i="8"/>
  <c r="PM50" i="8"/>
  <c r="PY50" i="8"/>
  <c r="QK50" i="8"/>
  <c r="QW50" i="8"/>
  <c r="RI50" i="8"/>
  <c r="RU50" i="8"/>
  <c r="SG50" i="8"/>
  <c r="SS50" i="8"/>
  <c r="TE50" i="8"/>
  <c r="V50" i="8"/>
  <c r="AH50" i="8"/>
  <c r="AT50" i="8"/>
  <c r="BF50" i="8"/>
  <c r="BR50" i="8"/>
  <c r="CD50" i="8"/>
  <c r="CP50" i="8"/>
  <c r="DB50" i="8"/>
  <c r="DN50" i="8"/>
  <c r="DZ50" i="8"/>
  <c r="EL50" i="8"/>
  <c r="EX50" i="8"/>
  <c r="FJ50" i="8"/>
  <c r="FV50" i="8"/>
  <c r="GH50" i="8"/>
  <c r="GT50" i="8"/>
  <c r="HF50" i="8"/>
  <c r="HR50" i="8"/>
  <c r="ID50" i="8"/>
  <c r="IP50" i="8"/>
  <c r="JB50" i="8"/>
  <c r="JN50" i="8"/>
  <c r="JZ50" i="8"/>
  <c r="KL50" i="8"/>
  <c r="KX50" i="8"/>
  <c r="LJ50" i="8"/>
  <c r="LV50" i="8"/>
  <c r="MH50" i="8"/>
  <c r="MT50" i="8"/>
  <c r="NF50" i="8"/>
  <c r="NR50" i="8"/>
  <c r="OD50" i="8"/>
  <c r="OP50" i="8"/>
  <c r="PB50" i="8"/>
  <c r="PN50" i="8"/>
  <c r="PZ50" i="8"/>
  <c r="QL50" i="8"/>
  <c r="QX50" i="8"/>
  <c r="RJ50" i="8"/>
  <c r="RV50" i="8"/>
  <c r="SH50" i="8"/>
  <c r="ST50" i="8"/>
  <c r="TF50" i="8"/>
  <c r="TR50" i="8"/>
  <c r="UD50" i="8"/>
  <c r="UP50" i="8"/>
  <c r="VB50" i="8"/>
  <c r="VN50" i="8"/>
  <c r="VZ50" i="8"/>
  <c r="WL50" i="8"/>
  <c r="WX50" i="8"/>
  <c r="XJ50" i="8"/>
  <c r="XV50" i="8"/>
  <c r="YH50" i="8"/>
  <c r="YT50" i="8"/>
  <c r="ZF50" i="8"/>
  <c r="ZR50" i="8"/>
  <c r="AAD50" i="8"/>
  <c r="AAP50" i="8"/>
  <c r="ABB50" i="8"/>
  <c r="ABN50" i="8"/>
  <c r="ABZ50" i="8"/>
  <c r="ACL50" i="8"/>
  <c r="ACX50" i="8"/>
  <c r="ADJ50" i="8"/>
  <c r="ADV50" i="8"/>
  <c r="AEH50" i="8"/>
  <c r="AET50" i="8"/>
  <c r="AFF50" i="8"/>
  <c r="AFR50" i="8"/>
  <c r="AGD50" i="8"/>
  <c r="AGP50" i="8"/>
  <c r="AHB50" i="8"/>
  <c r="AHN50" i="8"/>
  <c r="AHZ50" i="8"/>
  <c r="AIL50" i="8"/>
  <c r="AIX50" i="8"/>
  <c r="AJJ50" i="8"/>
  <c r="AJV50" i="8"/>
  <c r="AKH50" i="8"/>
  <c r="AKT50" i="8"/>
  <c r="ALF50" i="8"/>
  <c r="ALR50" i="8"/>
  <c r="AMD50" i="8"/>
  <c r="W50" i="8"/>
  <c r="AI50" i="8"/>
  <c r="AU50" i="8"/>
  <c r="BG50" i="8"/>
  <c r="BS50" i="8"/>
  <c r="CE50" i="8"/>
  <c r="CQ50" i="8"/>
  <c r="DC50" i="8"/>
  <c r="DO50" i="8"/>
  <c r="EA50" i="8"/>
  <c r="EM50" i="8"/>
  <c r="EY50" i="8"/>
  <c r="FK50" i="8"/>
  <c r="FW50" i="8"/>
  <c r="GI50" i="8"/>
  <c r="GU50" i="8"/>
  <c r="HG50" i="8"/>
  <c r="HS50" i="8"/>
  <c r="IE50" i="8"/>
  <c r="IQ50" i="8"/>
  <c r="JC50" i="8"/>
  <c r="JO50" i="8"/>
  <c r="KA50" i="8"/>
  <c r="KM50" i="8"/>
  <c r="KY50" i="8"/>
  <c r="LK50" i="8"/>
  <c r="LW50" i="8"/>
  <c r="MI50" i="8"/>
  <c r="MU50" i="8"/>
  <c r="NG50" i="8"/>
  <c r="NS50" i="8"/>
  <c r="OE50" i="8"/>
  <c r="OQ50" i="8"/>
  <c r="PC50" i="8"/>
  <c r="PO50" i="8"/>
  <c r="QA50" i="8"/>
  <c r="QM50" i="8"/>
  <c r="QY50" i="8"/>
  <c r="RK50" i="8"/>
  <c r="RW50" i="8"/>
  <c r="SI50" i="8"/>
  <c r="SU50" i="8"/>
  <c r="TG50" i="8"/>
  <c r="TS50" i="8"/>
  <c r="UE50" i="8"/>
  <c r="UQ50" i="8"/>
  <c r="VC50" i="8"/>
  <c r="VO50" i="8"/>
  <c r="WA50" i="8"/>
  <c r="WM50" i="8"/>
  <c r="WY50" i="8"/>
  <c r="XK50" i="8"/>
  <c r="XW50" i="8"/>
  <c r="YI50" i="8"/>
  <c r="YU50" i="8"/>
  <c r="ZG50" i="8"/>
  <c r="ZS50" i="8"/>
  <c r="AAE50" i="8"/>
  <c r="AAQ50" i="8"/>
  <c r="ABC50" i="8"/>
  <c r="ABO50" i="8"/>
  <c r="ACA50" i="8"/>
  <c r="ACM50" i="8"/>
  <c r="ACY50" i="8"/>
  <c r="ADK50" i="8"/>
  <c r="ADW50" i="8"/>
  <c r="AEI50" i="8"/>
  <c r="AEU50" i="8"/>
  <c r="AFG50" i="8"/>
  <c r="AFS50" i="8"/>
  <c r="AGE50" i="8"/>
  <c r="AGQ50" i="8"/>
  <c r="AHC50" i="8"/>
  <c r="AHO50" i="8"/>
  <c r="AIA50" i="8"/>
  <c r="AIM50" i="8"/>
  <c r="AIY50" i="8"/>
  <c r="AJK50" i="8"/>
  <c r="AJW50" i="8"/>
  <c r="AKI50" i="8"/>
  <c r="AKU50" i="8"/>
  <c r="ALG50" i="8"/>
  <c r="ALS50" i="8"/>
  <c r="AME50" i="8"/>
  <c r="X50" i="8"/>
  <c r="AJ50" i="8"/>
  <c r="AV50" i="8"/>
  <c r="BH50" i="8"/>
  <c r="BT50" i="8"/>
  <c r="CF50" i="8"/>
  <c r="CR50" i="8"/>
  <c r="DD50" i="8"/>
  <c r="DP50" i="8"/>
  <c r="Y50" i="8"/>
  <c r="AK50" i="8"/>
  <c r="AW50" i="8"/>
  <c r="BI50" i="8"/>
  <c r="BU50" i="8"/>
  <c r="CG50" i="8"/>
  <c r="CS50" i="8"/>
  <c r="DE50" i="8"/>
  <c r="DQ50" i="8"/>
  <c r="EC50" i="8"/>
  <c r="EO50" i="8"/>
  <c r="N50" i="8"/>
  <c r="Z50" i="8"/>
  <c r="AL50" i="8"/>
  <c r="AX50" i="8"/>
  <c r="BJ50" i="8"/>
  <c r="BV50" i="8"/>
  <c r="CH50" i="8"/>
  <c r="CT50" i="8"/>
  <c r="DF50" i="8"/>
  <c r="DR50" i="8"/>
  <c r="O50" i="8"/>
  <c r="AA50" i="8"/>
  <c r="AM50" i="8"/>
  <c r="AY50" i="8"/>
  <c r="BK50" i="8"/>
  <c r="BW50" i="8"/>
  <c r="CI50" i="8"/>
  <c r="CU50" i="8"/>
  <c r="DG50" i="8"/>
  <c r="DS50" i="8"/>
  <c r="EE50" i="8"/>
  <c r="EQ50" i="8"/>
  <c r="FC50" i="8"/>
  <c r="FO50" i="8"/>
  <c r="P50" i="8"/>
  <c r="AB50" i="8"/>
  <c r="AN50" i="8"/>
  <c r="AZ50" i="8"/>
  <c r="BL50" i="8"/>
  <c r="BX50" i="8"/>
  <c r="CJ50" i="8"/>
  <c r="CV50" i="8"/>
  <c r="DH50" i="8"/>
  <c r="DT50" i="8"/>
  <c r="EF50" i="8"/>
  <c r="ER50" i="8"/>
  <c r="FD50" i="8"/>
  <c r="FP50" i="8"/>
  <c r="GB50" i="8"/>
  <c r="GN50" i="8"/>
  <c r="GZ50" i="8"/>
  <c r="HL50" i="8"/>
  <c r="HX50" i="8"/>
  <c r="IJ50" i="8"/>
  <c r="IV50" i="8"/>
  <c r="JH50" i="8"/>
  <c r="JT50" i="8"/>
  <c r="KF50" i="8"/>
  <c r="KR50" i="8"/>
  <c r="LD50" i="8"/>
  <c r="LP50" i="8"/>
  <c r="MB50" i="8"/>
  <c r="MN50" i="8"/>
  <c r="MZ50" i="8"/>
  <c r="NL50" i="8"/>
  <c r="NX50" i="8"/>
  <c r="OJ50" i="8"/>
  <c r="OV50" i="8"/>
  <c r="PH50" i="8"/>
  <c r="PT50" i="8"/>
  <c r="QF50" i="8"/>
  <c r="QR50" i="8"/>
  <c r="RD50" i="8"/>
  <c r="RP50" i="8"/>
  <c r="SB50" i="8"/>
  <c r="SN50" i="8"/>
  <c r="SZ50" i="8"/>
  <c r="TL50" i="8"/>
  <c r="TX50" i="8"/>
  <c r="UJ50" i="8"/>
  <c r="UV50" i="8"/>
  <c r="VH50" i="8"/>
  <c r="VT50" i="8"/>
  <c r="WF50" i="8"/>
  <c r="WR50" i="8"/>
  <c r="XD50" i="8"/>
  <c r="XP50" i="8"/>
  <c r="YB50" i="8"/>
  <c r="YN50" i="8"/>
  <c r="YZ50" i="8"/>
  <c r="ZL50" i="8"/>
  <c r="ZX50" i="8"/>
  <c r="AAJ50" i="8"/>
  <c r="AAV50" i="8"/>
  <c r="ABH50" i="8"/>
  <c r="ABT50" i="8"/>
  <c r="ACF50" i="8"/>
  <c r="ACR50" i="8"/>
  <c r="ADD50" i="8"/>
  <c r="ADP50" i="8"/>
  <c r="AEB50" i="8"/>
  <c r="AEN50" i="8"/>
  <c r="AEZ50" i="8"/>
  <c r="AFL50" i="8"/>
  <c r="AFX50" i="8"/>
  <c r="AGJ50" i="8"/>
  <c r="R50" i="8"/>
  <c r="AD50" i="8"/>
  <c r="AP50" i="8"/>
  <c r="BB50" i="8"/>
  <c r="BN50" i="8"/>
  <c r="BZ50" i="8"/>
  <c r="CL50" i="8"/>
  <c r="CX50" i="8"/>
  <c r="DJ50" i="8"/>
  <c r="DV50" i="8"/>
  <c r="EH50" i="8"/>
  <c r="ET50" i="8"/>
  <c r="FF50" i="8"/>
  <c r="FR50" i="8"/>
  <c r="GD50" i="8"/>
  <c r="GP50" i="8"/>
  <c r="HB50" i="8"/>
  <c r="HN50" i="8"/>
  <c r="HZ50" i="8"/>
  <c r="IL50" i="8"/>
  <c r="IX50" i="8"/>
  <c r="JJ50" i="8"/>
  <c r="JV50" i="8"/>
  <c r="Q50" i="8"/>
  <c r="BM50" i="8"/>
  <c r="DI50" i="8"/>
  <c r="EP50" i="8"/>
  <c r="FN50" i="8"/>
  <c r="GK50" i="8"/>
  <c r="HD50" i="8"/>
  <c r="HY50" i="8"/>
  <c r="IT50" i="8"/>
  <c r="JP50" i="8"/>
  <c r="KH50" i="8"/>
  <c r="LA50" i="8"/>
  <c r="LR50" i="8"/>
  <c r="MK50" i="8"/>
  <c r="NB50" i="8"/>
  <c r="NU50" i="8"/>
  <c r="OL50" i="8"/>
  <c r="PE50" i="8"/>
  <c r="PV50" i="8"/>
  <c r="QO50" i="8"/>
  <c r="RF50" i="8"/>
  <c r="RY50" i="8"/>
  <c r="SP50" i="8"/>
  <c r="TI50" i="8"/>
  <c r="TY50" i="8"/>
  <c r="UN50" i="8"/>
  <c r="VE50" i="8"/>
  <c r="VU50" i="8"/>
  <c r="WJ50" i="8"/>
  <c r="XA50" i="8"/>
  <c r="XQ50" i="8"/>
  <c r="YF50" i="8"/>
  <c r="YW50" i="8"/>
  <c r="ZM50" i="8"/>
  <c r="AAB50" i="8"/>
  <c r="AAS50" i="8"/>
  <c r="ABI50" i="8"/>
  <c r="ABX50" i="8"/>
  <c r="ACO50" i="8"/>
  <c r="ADE50" i="8"/>
  <c r="ADT50" i="8"/>
  <c r="AEK50" i="8"/>
  <c r="AFA50" i="8"/>
  <c r="AFP50" i="8"/>
  <c r="AGG50" i="8"/>
  <c r="AGV50" i="8"/>
  <c r="AHJ50" i="8"/>
  <c r="AHX50" i="8"/>
  <c r="AIN50" i="8"/>
  <c r="AJB50" i="8"/>
  <c r="AJP50" i="8"/>
  <c r="AKD50" i="8"/>
  <c r="AKR50" i="8"/>
  <c r="ALH50" i="8"/>
  <c r="ALV50" i="8"/>
  <c r="AMJ50" i="8"/>
  <c r="AMV50" i="8"/>
  <c r="ANH50" i="8"/>
  <c r="ANT50" i="8"/>
  <c r="AOF50" i="8"/>
  <c r="AOR50" i="8"/>
  <c r="APD50" i="8"/>
  <c r="APP50" i="8"/>
  <c r="AQB50" i="8"/>
  <c r="AQN50" i="8"/>
  <c r="AQZ50" i="8"/>
  <c r="ARL50" i="8"/>
  <c r="ARX50" i="8"/>
  <c r="ASJ50" i="8"/>
  <c r="ASV50" i="8"/>
  <c r="ATH50" i="8"/>
  <c r="ATT50" i="8"/>
  <c r="AUF50" i="8"/>
  <c r="AUR50" i="8"/>
  <c r="AVD50" i="8"/>
  <c r="AVP50" i="8"/>
  <c r="AWB50" i="8"/>
  <c r="AWN50" i="8"/>
  <c r="AWZ50" i="8"/>
  <c r="AXL50" i="8"/>
  <c r="AXX50" i="8"/>
  <c r="AYJ50" i="8"/>
  <c r="AYV50" i="8"/>
  <c r="AZH50" i="8"/>
  <c r="AZT50" i="8"/>
  <c r="T50" i="8"/>
  <c r="BP50" i="8"/>
  <c r="DL50" i="8"/>
  <c r="EU50" i="8"/>
  <c r="FS50" i="8"/>
  <c r="GM50" i="8"/>
  <c r="HI50" i="8"/>
  <c r="IB50" i="8"/>
  <c r="IW50" i="8"/>
  <c r="JR50" i="8"/>
  <c r="KJ50" i="8"/>
  <c r="LC50" i="8"/>
  <c r="LT50" i="8"/>
  <c r="MM50" i="8"/>
  <c r="ND50" i="8"/>
  <c r="NW50" i="8"/>
  <c r="ON50" i="8"/>
  <c r="PG50" i="8"/>
  <c r="PX50" i="8"/>
  <c r="QQ50" i="8"/>
  <c r="RH50" i="8"/>
  <c r="SA50" i="8"/>
  <c r="SR50" i="8"/>
  <c r="TK50" i="8"/>
  <c r="UA50" i="8"/>
  <c r="UR50" i="8"/>
  <c r="VG50" i="8"/>
  <c r="VW50" i="8"/>
  <c r="WN50" i="8"/>
  <c r="XC50" i="8"/>
  <c r="XS50" i="8"/>
  <c r="YJ50" i="8"/>
  <c r="YY50" i="8"/>
  <c r="ZO50" i="8"/>
  <c r="AAF50" i="8"/>
  <c r="AAU50" i="8"/>
  <c r="ABK50" i="8"/>
  <c r="ACB50" i="8"/>
  <c r="ACQ50" i="8"/>
  <c r="ADG50" i="8"/>
  <c r="ADX50" i="8"/>
  <c r="AEM50" i="8"/>
  <c r="AFC50" i="8"/>
  <c r="AFT50" i="8"/>
  <c r="AGI50" i="8"/>
  <c r="AGX50" i="8"/>
  <c r="AHL50" i="8"/>
  <c r="AIB50" i="8"/>
  <c r="AIP50" i="8"/>
  <c r="AC50" i="8"/>
  <c r="BY50" i="8"/>
  <c r="DU50" i="8"/>
  <c r="EV50" i="8"/>
  <c r="FT50" i="8"/>
  <c r="GO50" i="8"/>
  <c r="HJ50" i="8"/>
  <c r="IF50" i="8"/>
  <c r="IY50" i="8"/>
  <c r="JS50" i="8"/>
  <c r="KN50" i="8"/>
  <c r="LE50" i="8"/>
  <c r="LX50" i="8"/>
  <c r="MO50" i="8"/>
  <c r="NH50" i="8"/>
  <c r="NY50" i="8"/>
  <c r="OR50" i="8"/>
  <c r="PI50" i="8"/>
  <c r="QB50" i="8"/>
  <c r="QS50" i="8"/>
  <c r="RL50" i="8"/>
  <c r="SC50" i="8"/>
  <c r="SV50" i="8"/>
  <c r="TM50" i="8"/>
  <c r="UB50" i="8"/>
  <c r="US50" i="8"/>
  <c r="VI50" i="8"/>
  <c r="VX50" i="8"/>
  <c r="WO50" i="8"/>
  <c r="XE50" i="8"/>
  <c r="XT50" i="8"/>
  <c r="YK50" i="8"/>
  <c r="ZA50" i="8"/>
  <c r="ZP50" i="8"/>
  <c r="AAG50" i="8"/>
  <c r="AAW50" i="8"/>
  <c r="ABL50" i="8"/>
  <c r="ACC50" i="8"/>
  <c r="ACS50" i="8"/>
  <c r="ADH50" i="8"/>
  <c r="ADY50" i="8"/>
  <c r="AEO50" i="8"/>
  <c r="AFD50" i="8"/>
  <c r="AFU50" i="8"/>
  <c r="AGK50" i="8"/>
  <c r="AGY50" i="8"/>
  <c r="AHM50" i="8"/>
  <c r="AIC50" i="8"/>
  <c r="AIQ50" i="8"/>
  <c r="AJE50" i="8"/>
  <c r="AJS50" i="8"/>
  <c r="AKG50" i="8"/>
  <c r="AKW50" i="8"/>
  <c r="ALK50" i="8"/>
  <c r="ALY50" i="8"/>
  <c r="AMM50" i="8"/>
  <c r="AMY50" i="8"/>
  <c r="ANK50" i="8"/>
  <c r="ANW50" i="8"/>
  <c r="AOI50" i="8"/>
  <c r="AOU50" i="8"/>
  <c r="APG50" i="8"/>
  <c r="APS50" i="8"/>
  <c r="AQE50" i="8"/>
  <c r="AQQ50" i="8"/>
  <c r="ARC50" i="8"/>
  <c r="ARO50" i="8"/>
  <c r="ASA50" i="8"/>
  <c r="ASM50" i="8"/>
  <c r="ASY50" i="8"/>
  <c r="ATK50" i="8"/>
  <c r="ATW50" i="8"/>
  <c r="AUI50" i="8"/>
  <c r="AUU50" i="8"/>
  <c r="AVG50" i="8"/>
  <c r="AVS50" i="8"/>
  <c r="AWE50" i="8"/>
  <c r="AWQ50" i="8"/>
  <c r="AXC50" i="8"/>
  <c r="AXO50" i="8"/>
  <c r="AYA50" i="8"/>
  <c r="AYM50" i="8"/>
  <c r="AYY50" i="8"/>
  <c r="AE50" i="8"/>
  <c r="CA50" i="8"/>
  <c r="DW50" i="8"/>
  <c r="EZ50" i="8"/>
  <c r="FX50" i="8"/>
  <c r="GQ50" i="8"/>
  <c r="HK50" i="8"/>
  <c r="IG50" i="8"/>
  <c r="IZ50" i="8"/>
  <c r="JU50" i="8"/>
  <c r="KO50" i="8"/>
  <c r="LF50" i="8"/>
  <c r="LY50" i="8"/>
  <c r="MP50" i="8"/>
  <c r="NI50" i="8"/>
  <c r="NZ50" i="8"/>
  <c r="OS50" i="8"/>
  <c r="PJ50" i="8"/>
  <c r="QC50" i="8"/>
  <c r="QT50" i="8"/>
  <c r="RM50" i="8"/>
  <c r="SD50" i="8"/>
  <c r="SW50" i="8"/>
  <c r="TN50" i="8"/>
  <c r="UC50" i="8"/>
  <c r="UT50" i="8"/>
  <c r="AF50" i="8"/>
  <c r="CB50" i="8"/>
  <c r="DX50" i="8"/>
  <c r="FA50" i="8"/>
  <c r="FY50" i="8"/>
  <c r="GR50" i="8"/>
  <c r="HM50" i="8"/>
  <c r="IH50" i="8"/>
  <c r="JD50" i="8"/>
  <c r="JW50" i="8"/>
  <c r="KP50" i="8"/>
  <c r="LG50" i="8"/>
  <c r="LZ50" i="8"/>
  <c r="MQ50" i="8"/>
  <c r="NJ50" i="8"/>
  <c r="OA50" i="8"/>
  <c r="OT50" i="8"/>
  <c r="PK50" i="8"/>
  <c r="QD50" i="8"/>
  <c r="QU50" i="8"/>
  <c r="RN50" i="8"/>
  <c r="SE50" i="8"/>
  <c r="SX50" i="8"/>
  <c r="TO50" i="8"/>
  <c r="UF50" i="8"/>
  <c r="UU50" i="8"/>
  <c r="VK50" i="8"/>
  <c r="WB50" i="8"/>
  <c r="WQ50" i="8"/>
  <c r="XG50" i="8"/>
  <c r="XX50" i="8"/>
  <c r="AO50" i="8"/>
  <c r="CK50" i="8"/>
  <c r="EB50" i="8"/>
  <c r="FB50" i="8"/>
  <c r="FZ50" i="8"/>
  <c r="GV50" i="8"/>
  <c r="HO50" i="8"/>
  <c r="II50" i="8"/>
  <c r="JE50" i="8"/>
  <c r="JX50" i="8"/>
  <c r="KQ50" i="8"/>
  <c r="LH50" i="8"/>
  <c r="MA50" i="8"/>
  <c r="MR50" i="8"/>
  <c r="NK50" i="8"/>
  <c r="OB50" i="8"/>
  <c r="OU50" i="8"/>
  <c r="PL50" i="8"/>
  <c r="QE50" i="8"/>
  <c r="QV50" i="8"/>
  <c r="RO50" i="8"/>
  <c r="SF50" i="8"/>
  <c r="SY50" i="8"/>
  <c r="AQ50" i="8"/>
  <c r="CM50" i="8"/>
  <c r="ED50" i="8"/>
  <c r="FE50" i="8"/>
  <c r="GA50" i="8"/>
  <c r="GW50" i="8"/>
  <c r="HP50" i="8"/>
  <c r="IK50" i="8"/>
  <c r="JF50" i="8"/>
  <c r="KB50" i="8"/>
  <c r="KS50" i="8"/>
  <c r="LL50" i="8"/>
  <c r="MC50" i="8"/>
  <c r="MV50" i="8"/>
  <c r="NM50" i="8"/>
  <c r="OF50" i="8"/>
  <c r="OW50" i="8"/>
  <c r="PP50" i="8"/>
  <c r="QG50" i="8"/>
  <c r="QZ50" i="8"/>
  <c r="RQ50" i="8"/>
  <c r="SJ50" i="8"/>
  <c r="AR50" i="8"/>
  <c r="CN50" i="8"/>
  <c r="EG50" i="8"/>
  <c r="FG50" i="8"/>
  <c r="GC50" i="8"/>
  <c r="GX50" i="8"/>
  <c r="HT50" i="8"/>
  <c r="IM50" i="8"/>
  <c r="JG50" i="8"/>
  <c r="KC50" i="8"/>
  <c r="KT50" i="8"/>
  <c r="LM50" i="8"/>
  <c r="MD50" i="8"/>
  <c r="MW50" i="8"/>
  <c r="NN50" i="8"/>
  <c r="OG50" i="8"/>
  <c r="OX50" i="8"/>
  <c r="PQ50" i="8"/>
  <c r="QH50" i="8"/>
  <c r="RA50" i="8"/>
  <c r="RR50" i="8"/>
  <c r="SK50" i="8"/>
  <c r="TB50" i="8"/>
  <c r="TT50" i="8"/>
  <c r="UI50" i="8"/>
  <c r="UY50" i="8"/>
  <c r="VP50" i="8"/>
  <c r="WE50" i="8"/>
  <c r="WU50" i="8"/>
  <c r="XL50" i="8"/>
  <c r="YA50" i="8"/>
  <c r="BA50" i="8"/>
  <c r="CW50" i="8"/>
  <c r="EI50" i="8"/>
  <c r="FH50" i="8"/>
  <c r="GE50" i="8"/>
  <c r="GY50" i="8"/>
  <c r="HU50" i="8"/>
  <c r="IN50" i="8"/>
  <c r="JI50" i="8"/>
  <c r="KD50" i="8"/>
  <c r="KU50" i="8"/>
  <c r="LN50" i="8"/>
  <c r="ME50" i="8"/>
  <c r="MX50" i="8"/>
  <c r="NO50" i="8"/>
  <c r="OH50" i="8"/>
  <c r="OY50" i="8"/>
  <c r="PR50" i="8"/>
  <c r="QI50" i="8"/>
  <c r="RB50" i="8"/>
  <c r="RS50" i="8"/>
  <c r="SL50" i="8"/>
  <c r="BD50" i="8"/>
  <c r="CZ50" i="8"/>
  <c r="EN50" i="8"/>
  <c r="FM50" i="8"/>
  <c r="GJ50" i="8"/>
  <c r="HC50" i="8"/>
  <c r="HW50" i="8"/>
  <c r="IS50" i="8"/>
  <c r="JL50" i="8"/>
  <c r="KG50" i="8"/>
  <c r="KZ50" i="8"/>
  <c r="LQ50" i="8"/>
  <c r="MJ50" i="8"/>
  <c r="NA50" i="8"/>
  <c r="NT50" i="8"/>
  <c r="OK50" i="8"/>
  <c r="PD50" i="8"/>
  <c r="PU50" i="8"/>
  <c r="QN50" i="8"/>
  <c r="RE50" i="8"/>
  <c r="RX50" i="8"/>
  <c r="SO50" i="8"/>
  <c r="TH50" i="8"/>
  <c r="TW50" i="8"/>
  <c r="UM50" i="8"/>
  <c r="BC50" i="8"/>
  <c r="HV50" i="8"/>
  <c r="MF50" i="8"/>
  <c r="QJ50" i="8"/>
  <c r="TP50" i="8"/>
  <c r="UZ50" i="8"/>
  <c r="WC50" i="8"/>
  <c r="XB50" i="8"/>
  <c r="YD50" i="8"/>
  <c r="ZB50" i="8"/>
  <c r="ZV50" i="8"/>
  <c r="AAO50" i="8"/>
  <c r="ABM50" i="8"/>
  <c r="ACH50" i="8"/>
  <c r="ADB50" i="8"/>
  <c r="ADZ50" i="8"/>
  <c r="AES50" i="8"/>
  <c r="AFN50" i="8"/>
  <c r="AGL50" i="8"/>
  <c r="AHE50" i="8"/>
  <c r="AHV50" i="8"/>
  <c r="AIR50" i="8"/>
  <c r="AJH50" i="8"/>
  <c r="AJZ50" i="8"/>
  <c r="AKP50" i="8"/>
  <c r="ALI50" i="8"/>
  <c r="ALZ50" i="8"/>
  <c r="AMP50" i="8"/>
  <c r="AND50" i="8"/>
  <c r="ANR50" i="8"/>
  <c r="AOG50" i="8"/>
  <c r="AOV50" i="8"/>
  <c r="APJ50" i="8"/>
  <c r="APX50" i="8"/>
  <c r="AQL50" i="8"/>
  <c r="ARA50" i="8"/>
  <c r="ARP50" i="8"/>
  <c r="ASD50" i="8"/>
  <c r="ASR50" i="8"/>
  <c r="ATF50" i="8"/>
  <c r="ATU50" i="8"/>
  <c r="AUJ50" i="8"/>
  <c r="AUX50" i="8"/>
  <c r="AVL50" i="8"/>
  <c r="AVZ50" i="8"/>
  <c r="AWO50" i="8"/>
  <c r="AXD50" i="8"/>
  <c r="AXR50" i="8"/>
  <c r="AYF50" i="8"/>
  <c r="AYT50" i="8"/>
  <c r="AZI50" i="8"/>
  <c r="AZV50" i="8"/>
  <c r="BAH50" i="8"/>
  <c r="BAT50" i="8"/>
  <c r="BBF50" i="8"/>
  <c r="BBR50" i="8"/>
  <c r="BCD50" i="8"/>
  <c r="BCP50" i="8"/>
  <c r="BDB50" i="8"/>
  <c r="BDN50" i="8"/>
  <c r="BDZ50" i="8"/>
  <c r="BEL50" i="8"/>
  <c r="BEX50" i="8"/>
  <c r="BFJ50" i="8"/>
  <c r="BFV50" i="8"/>
  <c r="BGH50" i="8"/>
  <c r="BGT50" i="8"/>
  <c r="BO50" i="8"/>
  <c r="IA50" i="8"/>
  <c r="ML50" i="8"/>
  <c r="QP50" i="8"/>
  <c r="TQ50" i="8"/>
  <c r="VA50" i="8"/>
  <c r="WD50" i="8"/>
  <c r="XF50" i="8"/>
  <c r="CY50" i="8"/>
  <c r="IR50" i="8"/>
  <c r="MY50" i="8"/>
  <c r="RC50" i="8"/>
  <c r="TU50" i="8"/>
  <c r="VD50" i="8"/>
  <c r="WG50" i="8"/>
  <c r="XH50" i="8"/>
  <c r="YG50" i="8"/>
  <c r="ZD50" i="8"/>
  <c r="ZY50" i="8"/>
  <c r="AAT50" i="8"/>
  <c r="ABQ50" i="8"/>
  <c r="ACJ50" i="8"/>
  <c r="ADF50" i="8"/>
  <c r="AEC50" i="8"/>
  <c r="AEW50" i="8"/>
  <c r="AFQ50" i="8"/>
  <c r="AGN50" i="8"/>
  <c r="AHG50" i="8"/>
  <c r="AHY50" i="8"/>
  <c r="AIT50" i="8"/>
  <c r="AJL50" i="8"/>
  <c r="AKB50" i="8"/>
  <c r="AKS50" i="8"/>
  <c r="ALL50" i="8"/>
  <c r="AMB50" i="8"/>
  <c r="AMR50" i="8"/>
  <c r="ANF50" i="8"/>
  <c r="ANU50" i="8"/>
  <c r="AOJ50" i="8"/>
  <c r="AOX50" i="8"/>
  <c r="APL50" i="8"/>
  <c r="APZ50" i="8"/>
  <c r="AQO50" i="8"/>
  <c r="ARD50" i="8"/>
  <c r="ARR50" i="8"/>
  <c r="ASF50" i="8"/>
  <c r="AST50" i="8"/>
  <c r="ATI50" i="8"/>
  <c r="ATX50" i="8"/>
  <c r="AUL50" i="8"/>
  <c r="AUZ50" i="8"/>
  <c r="AVN50" i="8"/>
  <c r="AWC50" i="8"/>
  <c r="AWR50" i="8"/>
  <c r="AXF50" i="8"/>
  <c r="AXT50" i="8"/>
  <c r="AYH50" i="8"/>
  <c r="AYW50" i="8"/>
  <c r="AZK50" i="8"/>
  <c r="AZX50" i="8"/>
  <c r="BAJ50" i="8"/>
  <c r="BAV50" i="8"/>
  <c r="BBH50" i="8"/>
  <c r="BBT50" i="8"/>
  <c r="BCF50" i="8"/>
  <c r="BCR50" i="8"/>
  <c r="BDD50" i="8"/>
  <c r="BDP50" i="8"/>
  <c r="BEB50" i="8"/>
  <c r="BEN50" i="8"/>
  <c r="BEZ50" i="8"/>
  <c r="BFL50" i="8"/>
  <c r="BFX50" i="8"/>
  <c r="BGJ50" i="8"/>
  <c r="BGV50" i="8"/>
  <c r="BHH50" i="8"/>
  <c r="BHT50" i="8"/>
  <c r="BIF50" i="8"/>
  <c r="BIR50" i="8"/>
  <c r="BJD50" i="8"/>
  <c r="BJP50" i="8"/>
  <c r="BKB50" i="8"/>
  <c r="BKN50" i="8"/>
  <c r="BKZ50" i="8"/>
  <c r="BLL50" i="8"/>
  <c r="BLX50" i="8"/>
  <c r="BMJ50" i="8"/>
  <c r="BMV50" i="8"/>
  <c r="BNH50" i="8"/>
  <c r="BNT50" i="8"/>
  <c r="BOF50" i="8"/>
  <c r="BOR50" i="8"/>
  <c r="BPD50" i="8"/>
  <c r="DK50" i="8"/>
  <c r="IU50" i="8"/>
  <c r="NC50" i="8"/>
  <c r="RG50" i="8"/>
  <c r="TV50" i="8"/>
  <c r="VF50" i="8"/>
  <c r="WH50" i="8"/>
  <c r="XI50" i="8"/>
  <c r="YL50" i="8"/>
  <c r="ZE50" i="8"/>
  <c r="ZZ50" i="8"/>
  <c r="AAX50" i="8"/>
  <c r="ABR50" i="8"/>
  <c r="ACK50" i="8"/>
  <c r="ADI50" i="8"/>
  <c r="AED50" i="8"/>
  <c r="AEX50" i="8"/>
  <c r="AFV50" i="8"/>
  <c r="AGO50" i="8"/>
  <c r="AHH50" i="8"/>
  <c r="AID50" i="8"/>
  <c r="AIU50" i="8"/>
  <c r="AJM50" i="8"/>
  <c r="AKC50" i="8"/>
  <c r="AKV50" i="8"/>
  <c r="ALM50" i="8"/>
  <c r="AMC50" i="8"/>
  <c r="AMS50" i="8"/>
  <c r="ANG50" i="8"/>
  <c r="ANV50" i="8"/>
  <c r="AOK50" i="8"/>
  <c r="AOY50" i="8"/>
  <c r="APM50" i="8"/>
  <c r="AQA50" i="8"/>
  <c r="AQP50" i="8"/>
  <c r="ARE50" i="8"/>
  <c r="ARS50" i="8"/>
  <c r="ASG50" i="8"/>
  <c r="ASU50" i="8"/>
  <c r="ATJ50" i="8"/>
  <c r="ATY50" i="8"/>
  <c r="AUM50" i="8"/>
  <c r="AVA50" i="8"/>
  <c r="AVO50" i="8"/>
  <c r="AWD50" i="8"/>
  <c r="AWS50" i="8"/>
  <c r="AXG50" i="8"/>
  <c r="AXU50" i="8"/>
  <c r="AYI50" i="8"/>
  <c r="AYX50" i="8"/>
  <c r="AZL50" i="8"/>
  <c r="AZY50" i="8"/>
  <c r="EJ50" i="8"/>
  <c r="JK50" i="8"/>
  <c r="NP50" i="8"/>
  <c r="RT50" i="8"/>
  <c r="TZ50" i="8"/>
  <c r="VJ50" i="8"/>
  <c r="WI50" i="8"/>
  <c r="XM50" i="8"/>
  <c r="YM50" i="8"/>
  <c r="ZH50" i="8"/>
  <c r="AAA50" i="8"/>
  <c r="AAY50" i="8"/>
  <c r="ABS50" i="8"/>
  <c r="ACN50" i="8"/>
  <c r="ADL50" i="8"/>
  <c r="AEE50" i="8"/>
  <c r="AEY50" i="8"/>
  <c r="AFW50" i="8"/>
  <c r="AGR50" i="8"/>
  <c r="AHI50" i="8"/>
  <c r="AIE50" i="8"/>
  <c r="AIV50" i="8"/>
  <c r="AJN50" i="8"/>
  <c r="AKE50" i="8"/>
  <c r="AKX50" i="8"/>
  <c r="ALN50" i="8"/>
  <c r="AMF50" i="8"/>
  <c r="AMT50" i="8"/>
  <c r="ANI50" i="8"/>
  <c r="ANX50" i="8"/>
  <c r="AOL50" i="8"/>
  <c r="AOZ50" i="8"/>
  <c r="APN50" i="8"/>
  <c r="AQC50" i="8"/>
  <c r="AQR50" i="8"/>
  <c r="ARF50" i="8"/>
  <c r="ART50" i="8"/>
  <c r="ASH50" i="8"/>
  <c r="ASW50" i="8"/>
  <c r="ATL50" i="8"/>
  <c r="ATZ50" i="8"/>
  <c r="AUN50" i="8"/>
  <c r="AVB50" i="8"/>
  <c r="AVQ50" i="8"/>
  <c r="AWF50" i="8"/>
  <c r="AWT50" i="8"/>
  <c r="AXH50" i="8"/>
  <c r="AXV50" i="8"/>
  <c r="AYK50" i="8"/>
  <c r="AYZ50" i="8"/>
  <c r="AZM50" i="8"/>
  <c r="AZZ50" i="8"/>
  <c r="BAL50" i="8"/>
  <c r="BAX50" i="8"/>
  <c r="BBJ50" i="8"/>
  <c r="BBV50" i="8"/>
  <c r="BCH50" i="8"/>
  <c r="BCT50" i="8"/>
  <c r="BDF50" i="8"/>
  <c r="BDR50" i="8"/>
  <c r="BED50" i="8"/>
  <c r="BEP50" i="8"/>
  <c r="BFB50" i="8"/>
  <c r="BFN50" i="8"/>
  <c r="BFZ50" i="8"/>
  <c r="BGL50" i="8"/>
  <c r="BGX50" i="8"/>
  <c r="ES50" i="8"/>
  <c r="JQ50" i="8"/>
  <c r="NV50" i="8"/>
  <c r="RZ50" i="8"/>
  <c r="UG50" i="8"/>
  <c r="VL50" i="8"/>
  <c r="WK50" i="8"/>
  <c r="XN50" i="8"/>
  <c r="YO50" i="8"/>
  <c r="ZI50" i="8"/>
  <c r="AAC50" i="8"/>
  <c r="AAZ50" i="8"/>
  <c r="ABU50" i="8"/>
  <c r="ACP50" i="8"/>
  <c r="ADM50" i="8"/>
  <c r="AEF50" i="8"/>
  <c r="AFB50" i="8"/>
  <c r="AFY50" i="8"/>
  <c r="AGS50" i="8"/>
  <c r="AHK50" i="8"/>
  <c r="AIF50" i="8"/>
  <c r="AIW50" i="8"/>
  <c r="AJO50" i="8"/>
  <c r="AKF50" i="8"/>
  <c r="AKY50" i="8"/>
  <c r="ALO50" i="8"/>
  <c r="AMG50" i="8"/>
  <c r="AMU50" i="8"/>
  <c r="ANJ50" i="8"/>
  <c r="ANY50" i="8"/>
  <c r="AOM50" i="8"/>
  <c r="APA50" i="8"/>
  <c r="APO50" i="8"/>
  <c r="AQD50" i="8"/>
  <c r="AQS50" i="8"/>
  <c r="ARG50" i="8"/>
  <c r="ARU50" i="8"/>
  <c r="ASI50" i="8"/>
  <c r="FL50" i="8"/>
  <c r="KE50" i="8"/>
  <c r="OI50" i="8"/>
  <c r="SM50" i="8"/>
  <c r="UH50" i="8"/>
  <c r="VM50" i="8"/>
  <c r="WP50" i="8"/>
  <c r="XO50" i="8"/>
  <c r="YP50" i="8"/>
  <c r="ZJ50" i="8"/>
  <c r="AAH50" i="8"/>
  <c r="ABA50" i="8"/>
  <c r="ABV50" i="8"/>
  <c r="ACT50" i="8"/>
  <c r="ADN50" i="8"/>
  <c r="AEG50" i="8"/>
  <c r="AFE50" i="8"/>
  <c r="AFZ50" i="8"/>
  <c r="AGT50" i="8"/>
  <c r="AHP50" i="8"/>
  <c r="AIG50" i="8"/>
  <c r="AIZ50" i="8"/>
  <c r="AJQ50" i="8"/>
  <c r="AKJ50" i="8"/>
  <c r="AKZ50" i="8"/>
  <c r="ALP50" i="8"/>
  <c r="AMH50" i="8"/>
  <c r="AMW50" i="8"/>
  <c r="ANL50" i="8"/>
  <c r="ANZ50" i="8"/>
  <c r="AON50" i="8"/>
  <c r="APB50" i="8"/>
  <c r="APQ50" i="8"/>
  <c r="AQF50" i="8"/>
  <c r="AQT50" i="8"/>
  <c r="ARH50" i="8"/>
  <c r="ARV50" i="8"/>
  <c r="ASK50" i="8"/>
  <c r="ASZ50" i="8"/>
  <c r="ATN50" i="8"/>
  <c r="AUB50" i="8"/>
  <c r="AUP50" i="8"/>
  <c r="AVE50" i="8"/>
  <c r="AVT50" i="8"/>
  <c r="AWH50" i="8"/>
  <c r="AWV50" i="8"/>
  <c r="AXJ50" i="8"/>
  <c r="AXY50" i="8"/>
  <c r="FQ50" i="8"/>
  <c r="KI50" i="8"/>
  <c r="OM50" i="8"/>
  <c r="SQ50" i="8"/>
  <c r="UK50" i="8"/>
  <c r="VQ50" i="8"/>
  <c r="WS50" i="8"/>
  <c r="XR50" i="8"/>
  <c r="YQ50" i="8"/>
  <c r="ZK50" i="8"/>
  <c r="AAI50" i="8"/>
  <c r="ABD50" i="8"/>
  <c r="ABW50" i="8"/>
  <c r="ACU50" i="8"/>
  <c r="ADO50" i="8"/>
  <c r="AEJ50" i="8"/>
  <c r="AFH50" i="8"/>
  <c r="AGA50" i="8"/>
  <c r="AGU50" i="8"/>
  <c r="AHQ50" i="8"/>
  <c r="AIH50" i="8"/>
  <c r="AJA50" i="8"/>
  <c r="AJR50" i="8"/>
  <c r="AKK50" i="8"/>
  <c r="ALA50" i="8"/>
  <c r="ALQ50" i="8"/>
  <c r="AMI50" i="8"/>
  <c r="AMX50" i="8"/>
  <c r="ANM50" i="8"/>
  <c r="AOA50" i="8"/>
  <c r="AOO50" i="8"/>
  <c r="APC50" i="8"/>
  <c r="APR50" i="8"/>
  <c r="AQG50" i="8"/>
  <c r="AQU50" i="8"/>
  <c r="ARI50" i="8"/>
  <c r="ARW50" i="8"/>
  <c r="ASL50" i="8"/>
  <c r="ATA50" i="8"/>
  <c r="ATO50" i="8"/>
  <c r="AUC50" i="8"/>
  <c r="AUQ50" i="8"/>
  <c r="AVF50" i="8"/>
  <c r="AVU50" i="8"/>
  <c r="AWI50" i="8"/>
  <c r="AWW50" i="8"/>
  <c r="GF50" i="8"/>
  <c r="KV50" i="8"/>
  <c r="OZ50" i="8"/>
  <c r="TA50" i="8"/>
  <c r="UL50" i="8"/>
  <c r="VR50" i="8"/>
  <c r="WT50" i="8"/>
  <c r="XU50" i="8"/>
  <c r="YR50" i="8"/>
  <c r="ZN50" i="8"/>
  <c r="AAK50" i="8"/>
  <c r="ABE50" i="8"/>
  <c r="ABY50" i="8"/>
  <c r="ACV50" i="8"/>
  <c r="GL50" i="8"/>
  <c r="LB50" i="8"/>
  <c r="PF50" i="8"/>
  <c r="TC50" i="8"/>
  <c r="UO50" i="8"/>
  <c r="VS50" i="8"/>
  <c r="WV50" i="8"/>
  <c r="XY50" i="8"/>
  <c r="YS50" i="8"/>
  <c r="ZQ50" i="8"/>
  <c r="AAL50" i="8"/>
  <c r="ABF50" i="8"/>
  <c r="ACD50" i="8"/>
  <c r="ACW50" i="8"/>
  <c r="ADR50" i="8"/>
  <c r="AEP50" i="8"/>
  <c r="AFJ50" i="8"/>
  <c r="AGC50" i="8"/>
  <c r="AGZ50" i="8"/>
  <c r="AHS50" i="8"/>
  <c r="AIJ50" i="8"/>
  <c r="AJD50" i="8"/>
  <c r="AJU50" i="8"/>
  <c r="AKM50" i="8"/>
  <c r="ALC50" i="8"/>
  <c r="ALU50" i="8"/>
  <c r="AML50" i="8"/>
  <c r="ANA50" i="8"/>
  <c r="ANO50" i="8"/>
  <c r="AOC50" i="8"/>
  <c r="AOQ50" i="8"/>
  <c r="APF50" i="8"/>
  <c r="APU50" i="8"/>
  <c r="AQI50" i="8"/>
  <c r="AQW50" i="8"/>
  <c r="ARK50" i="8"/>
  <c r="ARZ50" i="8"/>
  <c r="ASO50" i="8"/>
  <c r="ATC50" i="8"/>
  <c r="ATQ50" i="8"/>
  <c r="AUE50" i="8"/>
  <c r="AUT50" i="8"/>
  <c r="AVI50" i="8"/>
  <c r="AVW50" i="8"/>
  <c r="AWK50" i="8"/>
  <c r="AWY50" i="8"/>
  <c r="AXN50" i="8"/>
  <c r="AYC50" i="8"/>
  <c r="HA50" i="8"/>
  <c r="WW50" i="8"/>
  <c r="AAN50" i="8"/>
  <c r="ADS50" i="8"/>
  <c r="AGF50" i="8"/>
  <c r="AIK50" i="8"/>
  <c r="AKN50" i="8"/>
  <c r="AMN50" i="8"/>
  <c r="AOD50" i="8"/>
  <c r="APV50" i="8"/>
  <c r="ARM50" i="8"/>
  <c r="ATB50" i="8"/>
  <c r="AUH50" i="8"/>
  <c r="AVR50" i="8"/>
  <c r="AXA50" i="8"/>
  <c r="AYD50" i="8"/>
  <c r="AZB50" i="8"/>
  <c r="AZS50" i="8"/>
  <c r="BAM50" i="8"/>
  <c r="BBB50" i="8"/>
  <c r="BBQ50" i="8"/>
  <c r="BCI50" i="8"/>
  <c r="BCX50" i="8"/>
  <c r="BDM50" i="8"/>
  <c r="BEE50" i="8"/>
  <c r="BET50" i="8"/>
  <c r="BFI50" i="8"/>
  <c r="BGA50" i="8"/>
  <c r="BGP50" i="8"/>
  <c r="BHE50" i="8"/>
  <c r="BHR50" i="8"/>
  <c r="BIE50" i="8"/>
  <c r="BIS50" i="8"/>
  <c r="BJF50" i="8"/>
  <c r="BJS50" i="8"/>
  <c r="BKF50" i="8"/>
  <c r="BKS50" i="8"/>
  <c r="BLF50" i="8"/>
  <c r="BLS50" i="8"/>
  <c r="BMF50" i="8"/>
  <c r="BMS50" i="8"/>
  <c r="BNF50" i="8"/>
  <c r="BNS50" i="8"/>
  <c r="BOG50" i="8"/>
  <c r="BOT50" i="8"/>
  <c r="BPG50" i="8"/>
  <c r="BPS50" i="8"/>
  <c r="BQE50" i="8"/>
  <c r="BQQ50" i="8"/>
  <c r="BRC50" i="8"/>
  <c r="BRO50" i="8"/>
  <c r="BSA50" i="8"/>
  <c r="BSM50" i="8"/>
  <c r="BSY50" i="8"/>
  <c r="BTK50" i="8"/>
  <c r="BTW50" i="8"/>
  <c r="BUI50" i="8"/>
  <c r="BUU50" i="8"/>
  <c r="BVG50" i="8"/>
  <c r="BVS50" i="8"/>
  <c r="BWE50" i="8"/>
  <c r="BWQ50" i="8"/>
  <c r="BXC50" i="8"/>
  <c r="BXO50" i="8"/>
  <c r="BYA50" i="8"/>
  <c r="BYM50" i="8"/>
  <c r="BYY50" i="8"/>
  <c r="BZK50" i="8"/>
  <c r="BZW50" i="8"/>
  <c r="CAI50" i="8"/>
  <c r="CAU50" i="8"/>
  <c r="CBG50" i="8"/>
  <c r="CBS50" i="8"/>
  <c r="CCE50" i="8"/>
  <c r="CCQ50" i="8"/>
  <c r="CDC50" i="8"/>
  <c r="CDO50" i="8"/>
  <c r="CEA50" i="8"/>
  <c r="CEM50" i="8"/>
  <c r="CEY50" i="8"/>
  <c r="CFK50" i="8"/>
  <c r="CFW50" i="8"/>
  <c r="CGI50" i="8"/>
  <c r="CGU50" i="8"/>
  <c r="CHG50" i="8"/>
  <c r="CHS50" i="8"/>
  <c r="CIE50" i="8"/>
  <c r="CIQ50" i="8"/>
  <c r="CJC50" i="8"/>
  <c r="CJO50" i="8"/>
  <c r="CKA50" i="8"/>
  <c r="CKM50" i="8"/>
  <c r="CKY50" i="8"/>
  <c r="CLK50" i="8"/>
  <c r="CLW50" i="8"/>
  <c r="CMI50" i="8"/>
  <c r="CMU50" i="8"/>
  <c r="CNG50" i="8"/>
  <c r="CNS50" i="8"/>
  <c r="COE50" i="8"/>
  <c r="COQ50" i="8"/>
  <c r="CPC50" i="8"/>
  <c r="CPO50" i="8"/>
  <c r="CQA50" i="8"/>
  <c r="CQM50" i="8"/>
  <c r="CQY50" i="8"/>
  <c r="CRK50" i="8"/>
  <c r="CRW50" i="8"/>
  <c r="CSI50" i="8"/>
  <c r="CSU50" i="8"/>
  <c r="CTG50" i="8"/>
  <c r="CTS50" i="8"/>
  <c r="CUE50" i="8"/>
  <c r="CUQ50" i="8"/>
  <c r="CVC50" i="8"/>
  <c r="CVO50" i="8"/>
  <c r="CWA50" i="8"/>
  <c r="CWM50" i="8"/>
  <c r="CWY50" i="8"/>
  <c r="CXK50" i="8"/>
  <c r="CXW50" i="8"/>
  <c r="CYI50" i="8"/>
  <c r="CYU50" i="8"/>
  <c r="CZG50" i="8"/>
  <c r="CZS50" i="8"/>
  <c r="HH50" i="8"/>
  <c r="WZ50" i="8"/>
  <c r="LO50" i="8"/>
  <c r="XZ50" i="8"/>
  <c r="ABG50" i="8"/>
  <c r="AEA50" i="8"/>
  <c r="AGM50" i="8"/>
  <c r="AIS50" i="8"/>
  <c r="AKQ50" i="8"/>
  <c r="AMQ50" i="8"/>
  <c r="AOH50" i="8"/>
  <c r="APY50" i="8"/>
  <c r="ARQ50" i="8"/>
  <c r="ATE50" i="8"/>
  <c r="AUO50" i="8"/>
  <c r="AVX50" i="8"/>
  <c r="AXE50" i="8"/>
  <c r="AYG50" i="8"/>
  <c r="AZD50" i="8"/>
  <c r="AZW50" i="8"/>
  <c r="BAO50" i="8"/>
  <c r="BBD50" i="8"/>
  <c r="BBU50" i="8"/>
  <c r="BCK50" i="8"/>
  <c r="BCZ50" i="8"/>
  <c r="BDQ50" i="8"/>
  <c r="BEG50" i="8"/>
  <c r="BEV50" i="8"/>
  <c r="BFM50" i="8"/>
  <c r="BGC50" i="8"/>
  <c r="BGR50" i="8"/>
  <c r="BHG50" i="8"/>
  <c r="BHU50" i="8"/>
  <c r="BIH50" i="8"/>
  <c r="BIU50" i="8"/>
  <c r="BJH50" i="8"/>
  <c r="BJU50" i="8"/>
  <c r="BKH50" i="8"/>
  <c r="BKU50" i="8"/>
  <c r="BLH50" i="8"/>
  <c r="BLU50" i="8"/>
  <c r="BMH50" i="8"/>
  <c r="BMU50" i="8"/>
  <c r="BNI50" i="8"/>
  <c r="BNV50" i="8"/>
  <c r="BOI50" i="8"/>
  <c r="BOV50" i="8"/>
  <c r="BPI50" i="8"/>
  <c r="BPU50" i="8"/>
  <c r="BQG50" i="8"/>
  <c r="BQS50" i="8"/>
  <c r="BRE50" i="8"/>
  <c r="BRQ50" i="8"/>
  <c r="BSC50" i="8"/>
  <c r="BSO50" i="8"/>
  <c r="BTA50" i="8"/>
  <c r="BTM50" i="8"/>
  <c r="BTY50" i="8"/>
  <c r="BUK50" i="8"/>
  <c r="BUW50" i="8"/>
  <c r="BVI50" i="8"/>
  <c r="BVU50" i="8"/>
  <c r="BWG50" i="8"/>
  <c r="BWS50" i="8"/>
  <c r="BXE50" i="8"/>
  <c r="BXQ50" i="8"/>
  <c r="BYC50" i="8"/>
  <c r="BYO50" i="8"/>
  <c r="BZA50" i="8"/>
  <c r="BZM50" i="8"/>
  <c r="BZY50" i="8"/>
  <c r="CAK50" i="8"/>
  <c r="CAW50" i="8"/>
  <c r="CBI50" i="8"/>
  <c r="CBU50" i="8"/>
  <c r="CCG50" i="8"/>
  <c r="CCS50" i="8"/>
  <c r="CDE50" i="8"/>
  <c r="CDQ50" i="8"/>
  <c r="CEC50" i="8"/>
  <c r="CEO50" i="8"/>
  <c r="CFA50" i="8"/>
  <c r="CFM50" i="8"/>
  <c r="CFY50" i="8"/>
  <c r="CGK50" i="8"/>
  <c r="CGW50" i="8"/>
  <c r="CHI50" i="8"/>
  <c r="CHU50" i="8"/>
  <c r="LS50" i="8"/>
  <c r="YC50" i="8"/>
  <c r="ABJ50" i="8"/>
  <c r="AEL50" i="8"/>
  <c r="AGW50" i="8"/>
  <c r="AJC50" i="8"/>
  <c r="ALB50" i="8"/>
  <c r="AMZ50" i="8"/>
  <c r="AOP50" i="8"/>
  <c r="AQH50" i="8"/>
  <c r="ARY50" i="8"/>
  <c r="ATG50" i="8"/>
  <c r="AUS50" i="8"/>
  <c r="AVY50" i="8"/>
  <c r="AXI50" i="8"/>
  <c r="AYL50" i="8"/>
  <c r="AZE50" i="8"/>
  <c r="BAA50" i="8"/>
  <c r="BAP50" i="8"/>
  <c r="BBE50" i="8"/>
  <c r="BBW50" i="8"/>
  <c r="BCL50" i="8"/>
  <c r="BDA50" i="8"/>
  <c r="BDS50" i="8"/>
  <c r="BEH50" i="8"/>
  <c r="BEW50" i="8"/>
  <c r="BFO50" i="8"/>
  <c r="BGD50" i="8"/>
  <c r="BGS50" i="8"/>
  <c r="BHI50" i="8"/>
  <c r="BHV50" i="8"/>
  <c r="BII50" i="8"/>
  <c r="BIV50" i="8"/>
  <c r="BJI50" i="8"/>
  <c r="BJV50" i="8"/>
  <c r="BKI50" i="8"/>
  <c r="BKV50" i="8"/>
  <c r="BLI50" i="8"/>
  <c r="BLV50" i="8"/>
  <c r="BMI50" i="8"/>
  <c r="BMW50" i="8"/>
  <c r="BNJ50" i="8"/>
  <c r="BNW50" i="8"/>
  <c r="BOJ50" i="8"/>
  <c r="BOW50" i="8"/>
  <c r="BPJ50" i="8"/>
  <c r="BPV50" i="8"/>
  <c r="BQH50" i="8"/>
  <c r="BQT50" i="8"/>
  <c r="BRF50" i="8"/>
  <c r="BRR50" i="8"/>
  <c r="BSD50" i="8"/>
  <c r="BSP50" i="8"/>
  <c r="BTB50" i="8"/>
  <c r="BTN50" i="8"/>
  <c r="BTZ50" i="8"/>
  <c r="BUL50" i="8"/>
  <c r="BUX50" i="8"/>
  <c r="BVJ50" i="8"/>
  <c r="BVV50" i="8"/>
  <c r="BWH50" i="8"/>
  <c r="BWT50" i="8"/>
  <c r="BXF50" i="8"/>
  <c r="BXR50" i="8"/>
  <c r="BYD50" i="8"/>
  <c r="BYP50" i="8"/>
  <c r="BZB50" i="8"/>
  <c r="BZN50" i="8"/>
  <c r="BZZ50" i="8"/>
  <c r="CAL50" i="8"/>
  <c r="CAX50" i="8"/>
  <c r="CBJ50" i="8"/>
  <c r="CBV50" i="8"/>
  <c r="CCH50" i="8"/>
  <c r="CCT50" i="8"/>
  <c r="CDF50" i="8"/>
  <c r="CDR50" i="8"/>
  <c r="CED50" i="8"/>
  <c r="CEP50" i="8"/>
  <c r="CFB50" i="8"/>
  <c r="CFN50" i="8"/>
  <c r="CFZ50" i="8"/>
  <c r="CGL50" i="8"/>
  <c r="CGX50" i="8"/>
  <c r="CHJ50" i="8"/>
  <c r="CHV50" i="8"/>
  <c r="CIH50" i="8"/>
  <c r="CIT50" i="8"/>
  <c r="CJF50" i="8"/>
  <c r="CJR50" i="8"/>
  <c r="CKD50" i="8"/>
  <c r="CKP50" i="8"/>
  <c r="CLB50" i="8"/>
  <c r="CLN50" i="8"/>
  <c r="CLZ50" i="8"/>
  <c r="CML50" i="8"/>
  <c r="CMX50" i="8"/>
  <c r="PS50" i="8"/>
  <c r="YE50" i="8"/>
  <c r="ABP50" i="8"/>
  <c r="AEQ50" i="8"/>
  <c r="AHA50" i="8"/>
  <c r="AJF50" i="8"/>
  <c r="ALD50" i="8"/>
  <c r="ANB50" i="8"/>
  <c r="AOS50" i="8"/>
  <c r="AQJ50" i="8"/>
  <c r="ASB50" i="8"/>
  <c r="ATM50" i="8"/>
  <c r="AUV50" i="8"/>
  <c r="AWA50" i="8"/>
  <c r="AXK50" i="8"/>
  <c r="AYN50" i="8"/>
  <c r="AZF50" i="8"/>
  <c r="BAB50" i="8"/>
  <c r="BAQ50" i="8"/>
  <c r="BBG50" i="8"/>
  <c r="BBX50" i="8"/>
  <c r="BCM50" i="8"/>
  <c r="BDC50" i="8"/>
  <c r="BDT50" i="8"/>
  <c r="BEI50" i="8"/>
  <c r="BEY50" i="8"/>
  <c r="BFP50" i="8"/>
  <c r="BGE50" i="8"/>
  <c r="BGU50" i="8"/>
  <c r="BHJ50" i="8"/>
  <c r="BHW50" i="8"/>
  <c r="BIJ50" i="8"/>
  <c r="BIW50" i="8"/>
  <c r="BJJ50" i="8"/>
  <c r="BJW50" i="8"/>
  <c r="BKJ50" i="8"/>
  <c r="BKW50" i="8"/>
  <c r="BLJ50" i="8"/>
  <c r="BLW50" i="8"/>
  <c r="BMK50" i="8"/>
  <c r="BMX50" i="8"/>
  <c r="BNK50" i="8"/>
  <c r="BNX50" i="8"/>
  <c r="BOK50" i="8"/>
  <c r="BOX50" i="8"/>
  <c r="BPK50" i="8"/>
  <c r="BPW50" i="8"/>
  <c r="BQI50" i="8"/>
  <c r="BQU50" i="8"/>
  <c r="BRG50" i="8"/>
  <c r="BRS50" i="8"/>
  <c r="BSE50" i="8"/>
  <c r="BSQ50" i="8"/>
  <c r="BTC50" i="8"/>
  <c r="BTO50" i="8"/>
  <c r="BUA50" i="8"/>
  <c r="BUM50" i="8"/>
  <c r="BUY50" i="8"/>
  <c r="BVK50" i="8"/>
  <c r="BVW50" i="8"/>
  <c r="BWI50" i="8"/>
  <c r="BWU50" i="8"/>
  <c r="BXG50" i="8"/>
  <c r="BXS50" i="8"/>
  <c r="BYE50" i="8"/>
  <c r="BYQ50" i="8"/>
  <c r="BZC50" i="8"/>
  <c r="BZO50" i="8"/>
  <c r="CAA50" i="8"/>
  <c r="CAM50" i="8"/>
  <c r="CAY50" i="8"/>
  <c r="CBK50" i="8"/>
  <c r="CBW50" i="8"/>
  <c r="CCI50" i="8"/>
  <c r="CCU50" i="8"/>
  <c r="CDG50" i="8"/>
  <c r="CDS50" i="8"/>
  <c r="CEE50" i="8"/>
  <c r="CEQ50" i="8"/>
  <c r="CFC50" i="8"/>
  <c r="CFO50" i="8"/>
  <c r="CGA50" i="8"/>
  <c r="CGM50" i="8"/>
  <c r="CGY50" i="8"/>
  <c r="CHK50" i="8"/>
  <c r="CHW50" i="8"/>
  <c r="CII50" i="8"/>
  <c r="CIU50" i="8"/>
  <c r="CJG50" i="8"/>
  <c r="CJS50" i="8"/>
  <c r="CKE50" i="8"/>
  <c r="CKQ50" i="8"/>
  <c r="CLC50" i="8"/>
  <c r="CLO50" i="8"/>
  <c r="CMA50" i="8"/>
  <c r="CMM50" i="8"/>
  <c r="CMY50" i="8"/>
  <c r="CNK50" i="8"/>
  <c r="CNW50" i="8"/>
  <c r="COI50" i="8"/>
  <c r="COU50" i="8"/>
  <c r="CPG50" i="8"/>
  <c r="CPS50" i="8"/>
  <c r="CQE50" i="8"/>
  <c r="CQQ50" i="8"/>
  <c r="CRC50" i="8"/>
  <c r="CRO50" i="8"/>
  <c r="CSA50" i="8"/>
  <c r="CSM50" i="8"/>
  <c r="CSY50" i="8"/>
  <c r="CTK50" i="8"/>
  <c r="PW50" i="8"/>
  <c r="YV50" i="8"/>
  <c r="ACE50" i="8"/>
  <c r="AER50" i="8"/>
  <c r="AHD50" i="8"/>
  <c r="AJG50" i="8"/>
  <c r="ALE50" i="8"/>
  <c r="ANC50" i="8"/>
  <c r="AOT50" i="8"/>
  <c r="AQK50" i="8"/>
  <c r="ASC50" i="8"/>
  <c r="ATP50" i="8"/>
  <c r="AUW50" i="8"/>
  <c r="AWG50" i="8"/>
  <c r="AXM50" i="8"/>
  <c r="AYO50" i="8"/>
  <c r="AZG50" i="8"/>
  <c r="BAC50" i="8"/>
  <c r="BAR50" i="8"/>
  <c r="BBI50" i="8"/>
  <c r="BBY50" i="8"/>
  <c r="BCN50" i="8"/>
  <c r="BDE50" i="8"/>
  <c r="BDU50" i="8"/>
  <c r="BEJ50" i="8"/>
  <c r="BFA50" i="8"/>
  <c r="BFQ50" i="8"/>
  <c r="BGF50" i="8"/>
  <c r="BGW50" i="8"/>
  <c r="BHK50" i="8"/>
  <c r="BHX50" i="8"/>
  <c r="BIK50" i="8"/>
  <c r="BIX50" i="8"/>
  <c r="BJK50" i="8"/>
  <c r="BJX50" i="8"/>
  <c r="BKK50" i="8"/>
  <c r="BKX50" i="8"/>
  <c r="TD50" i="8"/>
  <c r="YX50" i="8"/>
  <c r="ACG50" i="8"/>
  <c r="AEV50" i="8"/>
  <c r="AHF50" i="8"/>
  <c r="AJI50" i="8"/>
  <c r="ALJ50" i="8"/>
  <c r="ANE50" i="8"/>
  <c r="AOW50" i="8"/>
  <c r="AQM50" i="8"/>
  <c r="ASE50" i="8"/>
  <c r="ATR50" i="8"/>
  <c r="AUY50" i="8"/>
  <c r="AWJ50" i="8"/>
  <c r="AXP50" i="8"/>
  <c r="AYP50" i="8"/>
  <c r="AZJ50" i="8"/>
  <c r="BAD50" i="8"/>
  <c r="BAS50" i="8"/>
  <c r="BBK50" i="8"/>
  <c r="BBZ50" i="8"/>
  <c r="BCO50" i="8"/>
  <c r="BDG50" i="8"/>
  <c r="BDV50" i="8"/>
  <c r="BEK50" i="8"/>
  <c r="BFC50" i="8"/>
  <c r="BFR50" i="8"/>
  <c r="BGG50" i="8"/>
  <c r="BGY50" i="8"/>
  <c r="BHL50" i="8"/>
  <c r="BHY50" i="8"/>
  <c r="BIL50" i="8"/>
  <c r="BIY50" i="8"/>
  <c r="BJL50" i="8"/>
  <c r="BJY50" i="8"/>
  <c r="BKL50" i="8"/>
  <c r="BKY50" i="8"/>
  <c r="BLM50" i="8"/>
  <c r="BLZ50" i="8"/>
  <c r="BMM50" i="8"/>
  <c r="BMZ50" i="8"/>
  <c r="BNM50" i="8"/>
  <c r="BNZ50" i="8"/>
  <c r="BOM50" i="8"/>
  <c r="BOZ50" i="8"/>
  <c r="BPM50" i="8"/>
  <c r="BPY50" i="8"/>
  <c r="BQK50" i="8"/>
  <c r="BQW50" i="8"/>
  <c r="BRI50" i="8"/>
  <c r="BRU50" i="8"/>
  <c r="BSG50" i="8"/>
  <c r="BSS50" i="8"/>
  <c r="BTE50" i="8"/>
  <c r="BTQ50" i="8"/>
  <c r="BUC50" i="8"/>
  <c r="BUO50" i="8"/>
  <c r="BVA50" i="8"/>
  <c r="BVM50" i="8"/>
  <c r="BVY50" i="8"/>
  <c r="BWK50" i="8"/>
  <c r="BWW50" i="8"/>
  <c r="BXI50" i="8"/>
  <c r="BXU50" i="8"/>
  <c r="BYG50" i="8"/>
  <c r="BYS50" i="8"/>
  <c r="BZE50" i="8"/>
  <c r="BZQ50" i="8"/>
  <c r="CAC50" i="8"/>
  <c r="CAO50" i="8"/>
  <c r="CBA50" i="8"/>
  <c r="CBM50" i="8"/>
  <c r="CBY50" i="8"/>
  <c r="CCK50" i="8"/>
  <c r="CCW50" i="8"/>
  <c r="CDI50" i="8"/>
  <c r="CDU50" i="8"/>
  <c r="CEG50" i="8"/>
  <c r="CES50" i="8"/>
  <c r="CFE50" i="8"/>
  <c r="CFQ50" i="8"/>
  <c r="CGC50" i="8"/>
  <c r="CGO50" i="8"/>
  <c r="CHA50" i="8"/>
  <c r="CHM50" i="8"/>
  <c r="TJ50" i="8"/>
  <c r="ZC50" i="8"/>
  <c r="ACI50" i="8"/>
  <c r="AFI50" i="8"/>
  <c r="AHR50" i="8"/>
  <c r="AJT50" i="8"/>
  <c r="ALT50" i="8"/>
  <c r="ANN50" i="8"/>
  <c r="APE50" i="8"/>
  <c r="AQV50" i="8"/>
  <c r="ASN50" i="8"/>
  <c r="ATS50" i="8"/>
  <c r="AVC50" i="8"/>
  <c r="AWL50" i="8"/>
  <c r="AXQ50" i="8"/>
  <c r="UX50" i="8"/>
  <c r="ZU50" i="8"/>
  <c r="ADA50" i="8"/>
  <c r="AFM50" i="8"/>
  <c r="AHU50" i="8"/>
  <c r="AJY50" i="8"/>
  <c r="ALX50" i="8"/>
  <c r="ANQ50" i="8"/>
  <c r="API50" i="8"/>
  <c r="AQY50" i="8"/>
  <c r="ASQ50" i="8"/>
  <c r="AUA50" i="8"/>
  <c r="AVJ50" i="8"/>
  <c r="AWP50" i="8"/>
  <c r="AXW50" i="8"/>
  <c r="AYS50" i="8"/>
  <c r="AZP50" i="8"/>
  <c r="BAG50" i="8"/>
  <c r="BAY50" i="8"/>
  <c r="BBN50" i="8"/>
  <c r="BCC50" i="8"/>
  <c r="BCU50" i="8"/>
  <c r="BDJ50" i="8"/>
  <c r="BDY50" i="8"/>
  <c r="BEQ50" i="8"/>
  <c r="BFF50" i="8"/>
  <c r="BFU50" i="8"/>
  <c r="BGM50" i="8"/>
  <c r="BHB50" i="8"/>
  <c r="BHO50" i="8"/>
  <c r="BIB50" i="8"/>
  <c r="BIO50" i="8"/>
  <c r="BJB50" i="8"/>
  <c r="BJO50" i="8"/>
  <c r="BKC50" i="8"/>
  <c r="BKP50" i="8"/>
  <c r="BLC50" i="8"/>
  <c r="BLP50" i="8"/>
  <c r="BMC50" i="8"/>
  <c r="BMP50" i="8"/>
  <c r="BNC50" i="8"/>
  <c r="BNP50" i="8"/>
  <c r="BOC50" i="8"/>
  <c r="BOP50" i="8"/>
  <c r="BPC50" i="8"/>
  <c r="BPP50" i="8"/>
  <c r="BQB50" i="8"/>
  <c r="BQN50" i="8"/>
  <c r="BQZ50" i="8"/>
  <c r="BRL50" i="8"/>
  <c r="BRX50" i="8"/>
  <c r="BSJ50" i="8"/>
  <c r="BSV50" i="8"/>
  <c r="BTH50" i="8"/>
  <c r="BTT50" i="8"/>
  <c r="BUF50" i="8"/>
  <c r="BUR50" i="8"/>
  <c r="BVD50" i="8"/>
  <c r="BVP50" i="8"/>
  <c r="BWB50" i="8"/>
  <c r="BWN50" i="8"/>
  <c r="BWZ50" i="8"/>
  <c r="BXL50" i="8"/>
  <c r="BXX50" i="8"/>
  <c r="BYJ50" i="8"/>
  <c r="BYV50" i="8"/>
  <c r="BZH50" i="8"/>
  <c r="BZT50" i="8"/>
  <c r="CAF50" i="8"/>
  <c r="CAR50" i="8"/>
  <c r="CBD50" i="8"/>
  <c r="CBP50" i="8"/>
  <c r="CCB50" i="8"/>
  <c r="CCN50" i="8"/>
  <c r="CCZ50" i="8"/>
  <c r="CDL50" i="8"/>
  <c r="CDX50" i="8"/>
  <c r="CEJ50" i="8"/>
  <c r="CEV50" i="8"/>
  <c r="CFH50" i="8"/>
  <c r="CFT50" i="8"/>
  <c r="CGF50" i="8"/>
  <c r="S50" i="8"/>
  <c r="VY50" i="8"/>
  <c r="AAM50" i="8"/>
  <c r="ADQ50" i="8"/>
  <c r="AGB50" i="8"/>
  <c r="AII50" i="8"/>
  <c r="AKL50" i="8"/>
  <c r="AMK50" i="8"/>
  <c r="AOB50" i="8"/>
  <c r="APT50" i="8"/>
  <c r="ARJ50" i="8"/>
  <c r="ASX50" i="8"/>
  <c r="AUG50" i="8"/>
  <c r="AVM50" i="8"/>
  <c r="AWX50" i="8"/>
  <c r="AYB50" i="8"/>
  <c r="AZA50" i="8"/>
  <c r="AZR50" i="8"/>
  <c r="BAK50" i="8"/>
  <c r="BBA50" i="8"/>
  <c r="BBP50" i="8"/>
  <c r="BCG50" i="8"/>
  <c r="BCW50" i="8"/>
  <c r="BDL50" i="8"/>
  <c r="BEC50" i="8"/>
  <c r="BES50" i="8"/>
  <c r="BFH50" i="8"/>
  <c r="BFY50" i="8"/>
  <c r="BGO50" i="8"/>
  <c r="BHD50" i="8"/>
  <c r="VV50" i="8"/>
  <c r="AIO50" i="8"/>
  <c r="APW50" i="8"/>
  <c r="AVV50" i="8"/>
  <c r="AZO50" i="8"/>
  <c r="BBM50" i="8"/>
  <c r="BDI50" i="8"/>
  <c r="BFE50" i="8"/>
  <c r="BHA50" i="8"/>
  <c r="BIG50" i="8"/>
  <c r="BJN50" i="8"/>
  <c r="BKR50" i="8"/>
  <c r="BLT50" i="8"/>
  <c r="BMT50" i="8"/>
  <c r="BNU50" i="8"/>
  <c r="BOU50" i="8"/>
  <c r="BPT50" i="8"/>
  <c r="BQR50" i="8"/>
  <c r="BRP50" i="8"/>
  <c r="BSN50" i="8"/>
  <c r="BTL50" i="8"/>
  <c r="BUJ50" i="8"/>
  <c r="BVH50" i="8"/>
  <c r="BWF50" i="8"/>
  <c r="BXD50" i="8"/>
  <c r="BYB50" i="8"/>
  <c r="BYZ50" i="8"/>
  <c r="BZX50" i="8"/>
  <c r="CAV50" i="8"/>
  <c r="CBT50" i="8"/>
  <c r="CCR50" i="8"/>
  <c r="CDP50" i="8"/>
  <c r="CEN50" i="8"/>
  <c r="CFL50" i="8"/>
  <c r="CGJ50" i="8"/>
  <c r="CHE50" i="8"/>
  <c r="CHZ50" i="8"/>
  <c r="CIO50" i="8"/>
  <c r="CJE50" i="8"/>
  <c r="CJV50" i="8"/>
  <c r="CKK50" i="8"/>
  <c r="CLA50" i="8"/>
  <c r="CLR50" i="8"/>
  <c r="CMG50" i="8"/>
  <c r="CMW50" i="8"/>
  <c r="CNM50" i="8"/>
  <c r="COA50" i="8"/>
  <c r="COO50" i="8"/>
  <c r="CPD50" i="8"/>
  <c r="CPR50" i="8"/>
  <c r="CQG50" i="8"/>
  <c r="CQU50" i="8"/>
  <c r="CRI50" i="8"/>
  <c r="CRX50" i="8"/>
  <c r="CSL50" i="8"/>
  <c r="CTA50" i="8"/>
  <c r="CTO50" i="8"/>
  <c r="CUB50" i="8"/>
  <c r="CUO50" i="8"/>
  <c r="CVB50" i="8"/>
  <c r="CVP50" i="8"/>
  <c r="CWC50" i="8"/>
  <c r="CWP50" i="8"/>
  <c r="CXC50" i="8"/>
  <c r="CXP50" i="8"/>
  <c r="CYC50" i="8"/>
  <c r="CYP50" i="8"/>
  <c r="CZC50" i="8"/>
  <c r="CZP50" i="8"/>
  <c r="DAC50" i="8"/>
  <c r="DAO50" i="8"/>
  <c r="DBA50" i="8"/>
  <c r="DBM50" i="8"/>
  <c r="DBY50" i="8"/>
  <c r="DCK50" i="8"/>
  <c r="DCW50" i="8"/>
  <c r="DDI50" i="8"/>
  <c r="DDU50" i="8"/>
  <c r="DEG50" i="8"/>
  <c r="DES50" i="8"/>
  <c r="DFE50" i="8"/>
  <c r="DFQ50" i="8"/>
  <c r="DGC50" i="8"/>
  <c r="DGO50" i="8"/>
  <c r="DHA50" i="8"/>
  <c r="DHM50" i="8"/>
  <c r="DHY50" i="8"/>
  <c r="DIK50" i="8"/>
  <c r="DIW50" i="8"/>
  <c r="DJI50" i="8"/>
  <c r="DJU50" i="8"/>
  <c r="DKG50" i="8"/>
  <c r="DKS50" i="8"/>
  <c r="DLE50" i="8"/>
  <c r="DLQ50" i="8"/>
  <c r="DMC50" i="8"/>
  <c r="DMO50" i="8"/>
  <c r="DNA50" i="8"/>
  <c r="DNM50" i="8"/>
  <c r="DNY50" i="8"/>
  <c r="DOK50" i="8"/>
  <c r="DOW50" i="8"/>
  <c r="DPI50" i="8"/>
  <c r="DPU50" i="8"/>
  <c r="ZT50" i="8"/>
  <c r="AJX50" i="8"/>
  <c r="AQX50" i="8"/>
  <c r="AWM50" i="8"/>
  <c r="AZQ50" i="8"/>
  <c r="BBO50" i="8"/>
  <c r="BDK50" i="8"/>
  <c r="BFG50" i="8"/>
  <c r="BHC50" i="8"/>
  <c r="BIM50" i="8"/>
  <c r="BJQ50" i="8"/>
  <c r="BKT50" i="8"/>
  <c r="ZW50" i="8"/>
  <c r="AKA50" i="8"/>
  <c r="ARB50" i="8"/>
  <c r="AWU50" i="8"/>
  <c r="AZU50" i="8"/>
  <c r="BBS50" i="8"/>
  <c r="BDO50" i="8"/>
  <c r="BFK50" i="8"/>
  <c r="BHF50" i="8"/>
  <c r="BIN50" i="8"/>
  <c r="BJR50" i="8"/>
  <c r="BLA50" i="8"/>
  <c r="BMA50" i="8"/>
  <c r="BNA50" i="8"/>
  <c r="BOA50" i="8"/>
  <c r="BPA50" i="8"/>
  <c r="BPZ50" i="8"/>
  <c r="BQX50" i="8"/>
  <c r="BRV50" i="8"/>
  <c r="BST50" i="8"/>
  <c r="BTR50" i="8"/>
  <c r="BUP50" i="8"/>
  <c r="BVN50" i="8"/>
  <c r="BWL50" i="8"/>
  <c r="BXJ50" i="8"/>
  <c r="BYH50" i="8"/>
  <c r="BZF50" i="8"/>
  <c r="CAD50" i="8"/>
  <c r="CBB50" i="8"/>
  <c r="CBZ50" i="8"/>
  <c r="CCX50" i="8"/>
  <c r="CDV50" i="8"/>
  <c r="CET50" i="8"/>
  <c r="CFR50" i="8"/>
  <c r="CGP50" i="8"/>
  <c r="CHH50" i="8"/>
  <c r="CIB50" i="8"/>
  <c r="CIR50" i="8"/>
  <c r="CJI50" i="8"/>
  <c r="CJX50" i="8"/>
  <c r="CKN50" i="8"/>
  <c r="CLE50" i="8"/>
  <c r="CLT50" i="8"/>
  <c r="CMJ50" i="8"/>
  <c r="CNA50" i="8"/>
  <c r="CNO50" i="8"/>
  <c r="COC50" i="8"/>
  <c r="COR50" i="8"/>
  <c r="CPF50" i="8"/>
  <c r="CPU50" i="8"/>
  <c r="CQI50" i="8"/>
  <c r="CQW50" i="8"/>
  <c r="CRL50" i="8"/>
  <c r="CRZ50" i="8"/>
  <c r="CSO50" i="8"/>
  <c r="CTC50" i="8"/>
  <c r="CTQ50" i="8"/>
  <c r="CUD50" i="8"/>
  <c r="CUR50" i="8"/>
  <c r="CVE50" i="8"/>
  <c r="CVR50" i="8"/>
  <c r="CWE50" i="8"/>
  <c r="CWR50" i="8"/>
  <c r="CXE50" i="8"/>
  <c r="CXR50" i="8"/>
  <c r="CYE50" i="8"/>
  <c r="CYR50" i="8"/>
  <c r="CZE50" i="8"/>
  <c r="CZR50" i="8"/>
  <c r="DAE50" i="8"/>
  <c r="DAQ50" i="8"/>
  <c r="DBC50" i="8"/>
  <c r="DBO50" i="8"/>
  <c r="DCA50" i="8"/>
  <c r="DCM50" i="8"/>
  <c r="DCY50" i="8"/>
  <c r="DDK50" i="8"/>
  <c r="DDW50" i="8"/>
  <c r="DEI50" i="8"/>
  <c r="AAR50" i="8"/>
  <c r="AKO50" i="8"/>
  <c r="ARN50" i="8"/>
  <c r="AXB50" i="8"/>
  <c r="BAE50" i="8"/>
  <c r="BCA50" i="8"/>
  <c r="BDW50" i="8"/>
  <c r="BFS50" i="8"/>
  <c r="BHM50" i="8"/>
  <c r="BIP50" i="8"/>
  <c r="BJT50" i="8"/>
  <c r="BLB50" i="8"/>
  <c r="BMB50" i="8"/>
  <c r="BNB50" i="8"/>
  <c r="BOB50" i="8"/>
  <c r="BPB50" i="8"/>
  <c r="BQA50" i="8"/>
  <c r="BQY50" i="8"/>
  <c r="BRW50" i="8"/>
  <c r="BSU50" i="8"/>
  <c r="BTS50" i="8"/>
  <c r="BUQ50" i="8"/>
  <c r="BVO50" i="8"/>
  <c r="BWM50" i="8"/>
  <c r="BXK50" i="8"/>
  <c r="BYI50" i="8"/>
  <c r="BZG50" i="8"/>
  <c r="CAE50" i="8"/>
  <c r="CBC50" i="8"/>
  <c r="CCA50" i="8"/>
  <c r="CCY50" i="8"/>
  <c r="CDW50" i="8"/>
  <c r="CEU50" i="8"/>
  <c r="CFS50" i="8"/>
  <c r="CGQ50" i="8"/>
  <c r="CHL50" i="8"/>
  <c r="CIC50" i="8"/>
  <c r="CIS50" i="8"/>
  <c r="CJJ50" i="8"/>
  <c r="CJY50" i="8"/>
  <c r="CKO50" i="8"/>
  <c r="CLF50" i="8"/>
  <c r="CLU50" i="8"/>
  <c r="CMK50" i="8"/>
  <c r="CNB50" i="8"/>
  <c r="CNP50" i="8"/>
  <c r="COD50" i="8"/>
  <c r="COS50" i="8"/>
  <c r="CPH50" i="8"/>
  <c r="CPV50" i="8"/>
  <c r="CQJ50" i="8"/>
  <c r="CQX50" i="8"/>
  <c r="CRM50" i="8"/>
  <c r="CSB50" i="8"/>
  <c r="CSP50" i="8"/>
  <c r="CTD50" i="8"/>
  <c r="CTR50" i="8"/>
  <c r="CUF50" i="8"/>
  <c r="CUS50" i="8"/>
  <c r="CVF50" i="8"/>
  <c r="CVS50" i="8"/>
  <c r="CWF50" i="8"/>
  <c r="CWS50" i="8"/>
  <c r="CXF50" i="8"/>
  <c r="CXS50" i="8"/>
  <c r="CYF50" i="8"/>
  <c r="CYS50" i="8"/>
  <c r="CZF50" i="8"/>
  <c r="CZT50" i="8"/>
  <c r="DAF50" i="8"/>
  <c r="DAR50" i="8"/>
  <c r="DBD50" i="8"/>
  <c r="DBP50" i="8"/>
  <c r="DCB50" i="8"/>
  <c r="DCN50" i="8"/>
  <c r="DCZ50" i="8"/>
  <c r="DDL50" i="8"/>
  <c r="DDX50" i="8"/>
  <c r="DEJ50" i="8"/>
  <c r="DEV50" i="8"/>
  <c r="DFH50" i="8"/>
  <c r="DFT50" i="8"/>
  <c r="DGF50" i="8"/>
  <c r="DGR50" i="8"/>
  <c r="DHD50" i="8"/>
  <c r="DHP50" i="8"/>
  <c r="DIB50" i="8"/>
  <c r="DIN50" i="8"/>
  <c r="DIZ50" i="8"/>
  <c r="DJL50" i="8"/>
  <c r="DJX50" i="8"/>
  <c r="DKJ50" i="8"/>
  <c r="DKV50" i="8"/>
  <c r="DLH50" i="8"/>
  <c r="DLT50" i="8"/>
  <c r="DMF50" i="8"/>
  <c r="DMR50" i="8"/>
  <c r="DND50" i="8"/>
  <c r="DNP50" i="8"/>
  <c r="DOB50" i="8"/>
  <c r="DON50" i="8"/>
  <c r="DOZ50" i="8"/>
  <c r="DPL50" i="8"/>
  <c r="DPX50" i="8"/>
  <c r="DQJ50" i="8"/>
  <c r="DQV50" i="8"/>
  <c r="DRH50" i="8"/>
  <c r="ACZ50" i="8"/>
  <c r="ALW50" i="8"/>
  <c r="ASP50" i="8"/>
  <c r="AXS50" i="8"/>
  <c r="BAF50" i="8"/>
  <c r="BCB50" i="8"/>
  <c r="BDX50" i="8"/>
  <c r="BFT50" i="8"/>
  <c r="BHN50" i="8"/>
  <c r="BIQ50" i="8"/>
  <c r="BJZ50" i="8"/>
  <c r="BLD50" i="8"/>
  <c r="BMD50" i="8"/>
  <c r="BND50" i="8"/>
  <c r="BOD50" i="8"/>
  <c r="BPE50" i="8"/>
  <c r="BQC50" i="8"/>
  <c r="BRA50" i="8"/>
  <c r="BRY50" i="8"/>
  <c r="BSW50" i="8"/>
  <c r="BTU50" i="8"/>
  <c r="BUS50" i="8"/>
  <c r="BVQ50" i="8"/>
  <c r="BWO50" i="8"/>
  <c r="BXM50" i="8"/>
  <c r="BYK50" i="8"/>
  <c r="BZI50" i="8"/>
  <c r="CAG50" i="8"/>
  <c r="CBE50" i="8"/>
  <c r="CCC50" i="8"/>
  <c r="CDA50" i="8"/>
  <c r="CDY50" i="8"/>
  <c r="CEW50" i="8"/>
  <c r="CFU50" i="8"/>
  <c r="CGR50" i="8"/>
  <c r="CHN50" i="8"/>
  <c r="CID50" i="8"/>
  <c r="CIV50" i="8"/>
  <c r="CJK50" i="8"/>
  <c r="CJZ50" i="8"/>
  <c r="CKR50" i="8"/>
  <c r="CLG50" i="8"/>
  <c r="CLV50" i="8"/>
  <c r="CMN50" i="8"/>
  <c r="CNC50" i="8"/>
  <c r="CNQ50" i="8"/>
  <c r="COF50" i="8"/>
  <c r="COT50" i="8"/>
  <c r="CPI50" i="8"/>
  <c r="CPW50" i="8"/>
  <c r="CQK50" i="8"/>
  <c r="CQZ50" i="8"/>
  <c r="CRN50" i="8"/>
  <c r="CSC50" i="8"/>
  <c r="CSQ50" i="8"/>
  <c r="CTE50" i="8"/>
  <c r="CTT50" i="8"/>
  <c r="CUG50" i="8"/>
  <c r="CUT50" i="8"/>
  <c r="CVG50" i="8"/>
  <c r="CVT50" i="8"/>
  <c r="CWG50" i="8"/>
  <c r="CWT50" i="8"/>
  <c r="CXG50" i="8"/>
  <c r="CXT50" i="8"/>
  <c r="CYG50" i="8"/>
  <c r="CYT50" i="8"/>
  <c r="CZH50" i="8"/>
  <c r="CZU50" i="8"/>
  <c r="DAG50" i="8"/>
  <c r="DAS50" i="8"/>
  <c r="DBE50" i="8"/>
  <c r="DBQ50" i="8"/>
  <c r="DCC50" i="8"/>
  <c r="DCO50" i="8"/>
  <c r="DDA50" i="8"/>
  <c r="DDM50" i="8"/>
  <c r="DDY50" i="8"/>
  <c r="DEK50" i="8"/>
  <c r="DEW50" i="8"/>
  <c r="DFI50" i="8"/>
  <c r="DFU50" i="8"/>
  <c r="DGG50" i="8"/>
  <c r="DGS50" i="8"/>
  <c r="DHE50" i="8"/>
  <c r="DHQ50" i="8"/>
  <c r="DIC50" i="8"/>
  <c r="DIO50" i="8"/>
  <c r="DJA50" i="8"/>
  <c r="DJM50" i="8"/>
  <c r="DJY50" i="8"/>
  <c r="ADC50" i="8"/>
  <c r="AMA50" i="8"/>
  <c r="ASS50" i="8"/>
  <c r="AXZ50" i="8"/>
  <c r="BAI50" i="8"/>
  <c r="BCE50" i="8"/>
  <c r="BEA50" i="8"/>
  <c r="BFW50" i="8"/>
  <c r="BHP50" i="8"/>
  <c r="BIT50" i="8"/>
  <c r="BKA50" i="8"/>
  <c r="BLE50" i="8"/>
  <c r="BME50" i="8"/>
  <c r="BNE50" i="8"/>
  <c r="BOE50" i="8"/>
  <c r="BPF50" i="8"/>
  <c r="BQD50" i="8"/>
  <c r="BRB50" i="8"/>
  <c r="BRZ50" i="8"/>
  <c r="BSX50" i="8"/>
  <c r="BTV50" i="8"/>
  <c r="BUT50" i="8"/>
  <c r="BVR50" i="8"/>
  <c r="BWP50" i="8"/>
  <c r="BXN50" i="8"/>
  <c r="BYL50" i="8"/>
  <c r="BZJ50" i="8"/>
  <c r="CAH50" i="8"/>
  <c r="CBF50" i="8"/>
  <c r="CCD50" i="8"/>
  <c r="CDB50" i="8"/>
  <c r="CDZ50" i="8"/>
  <c r="CEX50" i="8"/>
  <c r="CFV50" i="8"/>
  <c r="CGS50" i="8"/>
  <c r="CHO50" i="8"/>
  <c r="CIF50" i="8"/>
  <c r="CIW50" i="8"/>
  <c r="CJL50" i="8"/>
  <c r="CKB50" i="8"/>
  <c r="CKS50" i="8"/>
  <c r="CLH50" i="8"/>
  <c r="CLX50" i="8"/>
  <c r="CMO50" i="8"/>
  <c r="CND50" i="8"/>
  <c r="CNR50" i="8"/>
  <c r="COG50" i="8"/>
  <c r="COV50" i="8"/>
  <c r="CPJ50" i="8"/>
  <c r="CPX50" i="8"/>
  <c r="CQL50" i="8"/>
  <c r="CRA50" i="8"/>
  <c r="CRP50" i="8"/>
  <c r="CSD50" i="8"/>
  <c r="CSR50" i="8"/>
  <c r="CTF50" i="8"/>
  <c r="CTU50" i="8"/>
  <c r="CUH50" i="8"/>
  <c r="CUU50" i="8"/>
  <c r="CVH50" i="8"/>
  <c r="CVU50" i="8"/>
  <c r="CWH50" i="8"/>
  <c r="CWU50" i="8"/>
  <c r="ADU50" i="8"/>
  <c r="AMO50" i="8"/>
  <c r="ATD50" i="8"/>
  <c r="AYE50" i="8"/>
  <c r="BAN50" i="8"/>
  <c r="BCJ50" i="8"/>
  <c r="BEF50" i="8"/>
  <c r="BGB50" i="8"/>
  <c r="BHQ50" i="8"/>
  <c r="BIZ50" i="8"/>
  <c r="BKD50" i="8"/>
  <c r="BLG50" i="8"/>
  <c r="BMG50" i="8"/>
  <c r="BNG50" i="8"/>
  <c r="BOH50" i="8"/>
  <c r="BPH50" i="8"/>
  <c r="BQF50" i="8"/>
  <c r="BRD50" i="8"/>
  <c r="BSB50" i="8"/>
  <c r="BSZ50" i="8"/>
  <c r="BTX50" i="8"/>
  <c r="BUV50" i="8"/>
  <c r="BVT50" i="8"/>
  <c r="BWR50" i="8"/>
  <c r="BXP50" i="8"/>
  <c r="BYN50" i="8"/>
  <c r="BZL50" i="8"/>
  <c r="CAJ50" i="8"/>
  <c r="CBH50" i="8"/>
  <c r="CCF50" i="8"/>
  <c r="CDD50" i="8"/>
  <c r="CEB50" i="8"/>
  <c r="CEZ50" i="8"/>
  <c r="CFX50" i="8"/>
  <c r="CGT50" i="8"/>
  <c r="CHP50" i="8"/>
  <c r="CIG50" i="8"/>
  <c r="CIX50" i="8"/>
  <c r="CJM50" i="8"/>
  <c r="CKC50" i="8"/>
  <c r="CKT50" i="8"/>
  <c r="CLI50" i="8"/>
  <c r="CLY50" i="8"/>
  <c r="CMP50" i="8"/>
  <c r="CNE50" i="8"/>
  <c r="CNT50" i="8"/>
  <c r="COH50" i="8"/>
  <c r="COW50" i="8"/>
  <c r="CPK50" i="8"/>
  <c r="CPY50" i="8"/>
  <c r="CQN50" i="8"/>
  <c r="CRB50" i="8"/>
  <c r="CRQ50" i="8"/>
  <c r="CSE50" i="8"/>
  <c r="CSS50" i="8"/>
  <c r="AFK50" i="8"/>
  <c r="ANP50" i="8"/>
  <c r="ATV50" i="8"/>
  <c r="AYQ50" i="8"/>
  <c r="BAU50" i="8"/>
  <c r="BCQ50" i="8"/>
  <c r="BEM50" i="8"/>
  <c r="BGI50" i="8"/>
  <c r="BHS50" i="8"/>
  <c r="BJA50" i="8"/>
  <c r="BKE50" i="8"/>
  <c r="BLK50" i="8"/>
  <c r="BML50" i="8"/>
  <c r="BNL50" i="8"/>
  <c r="BOL50" i="8"/>
  <c r="BPL50" i="8"/>
  <c r="BQJ50" i="8"/>
  <c r="BRH50" i="8"/>
  <c r="BSF50" i="8"/>
  <c r="BTD50" i="8"/>
  <c r="BUB50" i="8"/>
  <c r="BUZ50" i="8"/>
  <c r="BVX50" i="8"/>
  <c r="BWV50" i="8"/>
  <c r="BXT50" i="8"/>
  <c r="BYR50" i="8"/>
  <c r="BZP50" i="8"/>
  <c r="CAN50" i="8"/>
  <c r="CBL50" i="8"/>
  <c r="CCJ50" i="8"/>
  <c r="CDH50" i="8"/>
  <c r="CEF50" i="8"/>
  <c r="CFD50" i="8"/>
  <c r="CGB50" i="8"/>
  <c r="CGV50" i="8"/>
  <c r="CHQ50" i="8"/>
  <c r="CIJ50" i="8"/>
  <c r="CIY50" i="8"/>
  <c r="CJN50" i="8"/>
  <c r="CKF50" i="8"/>
  <c r="CKU50" i="8"/>
  <c r="CLJ50" i="8"/>
  <c r="CMB50" i="8"/>
  <c r="CMQ50" i="8"/>
  <c r="CNF50" i="8"/>
  <c r="CNU50" i="8"/>
  <c r="COJ50" i="8"/>
  <c r="COX50" i="8"/>
  <c r="CPL50" i="8"/>
  <c r="CPZ50" i="8"/>
  <c r="CQO50" i="8"/>
  <c r="CRD50" i="8"/>
  <c r="CRR50" i="8"/>
  <c r="CSF50" i="8"/>
  <c r="CST50" i="8"/>
  <c r="CTI50" i="8"/>
  <c r="CTW50" i="8"/>
  <c r="CUJ50" i="8"/>
  <c r="CUW50" i="8"/>
  <c r="CVJ50" i="8"/>
  <c r="CVW50" i="8"/>
  <c r="CWJ50" i="8"/>
  <c r="CWW50" i="8"/>
  <c r="CXJ50" i="8"/>
  <c r="CXX50" i="8"/>
  <c r="CYK50" i="8"/>
  <c r="CYX50" i="8"/>
  <c r="CZK50" i="8"/>
  <c r="CZX50" i="8"/>
  <c r="DAJ50" i="8"/>
  <c r="DAV50" i="8"/>
  <c r="DBH50" i="8"/>
  <c r="DBT50" i="8"/>
  <c r="DCF50" i="8"/>
  <c r="DCR50" i="8"/>
  <c r="DDD50" i="8"/>
  <c r="DDP50" i="8"/>
  <c r="DEB50" i="8"/>
  <c r="DEN50" i="8"/>
  <c r="DEZ50" i="8"/>
  <c r="DFL50" i="8"/>
  <c r="DFX50" i="8"/>
  <c r="DGJ50" i="8"/>
  <c r="DGV50" i="8"/>
  <c r="DHH50" i="8"/>
  <c r="AGH50" i="8"/>
  <c r="AOE50" i="8"/>
  <c r="AUK50" i="8"/>
  <c r="AYU50" i="8"/>
  <c r="BAZ50" i="8"/>
  <c r="BCV50" i="8"/>
  <c r="BER50" i="8"/>
  <c r="BGN50" i="8"/>
  <c r="BIA50" i="8"/>
  <c r="BJE50" i="8"/>
  <c r="BKM50" i="8"/>
  <c r="BLO50" i="8"/>
  <c r="BMO50" i="8"/>
  <c r="BNO50" i="8"/>
  <c r="BOO50" i="8"/>
  <c r="BPO50" i="8"/>
  <c r="BQM50" i="8"/>
  <c r="BRK50" i="8"/>
  <c r="BSI50" i="8"/>
  <c r="BTG50" i="8"/>
  <c r="BUE50" i="8"/>
  <c r="BVC50" i="8"/>
  <c r="BWA50" i="8"/>
  <c r="BWY50" i="8"/>
  <c r="BXW50" i="8"/>
  <c r="BYU50" i="8"/>
  <c r="BZS50" i="8"/>
  <c r="CAQ50" i="8"/>
  <c r="CBO50" i="8"/>
  <c r="CCM50" i="8"/>
  <c r="CDK50" i="8"/>
  <c r="AHT50" i="8"/>
  <c r="APH50" i="8"/>
  <c r="AVH50" i="8"/>
  <c r="AZC50" i="8"/>
  <c r="BBC50" i="8"/>
  <c r="BCY50" i="8"/>
  <c r="BEU50" i="8"/>
  <c r="BGQ50" i="8"/>
  <c r="BIC50" i="8"/>
  <c r="BJG50" i="8"/>
  <c r="BKO50" i="8"/>
  <c r="BLQ50" i="8"/>
  <c r="BMQ50" i="8"/>
  <c r="BNQ50" i="8"/>
  <c r="BOQ50" i="8"/>
  <c r="BPQ50" i="8"/>
  <c r="BQO50" i="8"/>
  <c r="AFO50" i="8"/>
  <c r="BEO50" i="8"/>
  <c r="BLY50" i="8"/>
  <c r="BPX50" i="8"/>
  <c r="BTF50" i="8"/>
  <c r="BVZ50" i="8"/>
  <c r="BYT50" i="8"/>
  <c r="CBN50" i="8"/>
  <c r="CEH50" i="8"/>
  <c r="CGG50" i="8"/>
  <c r="CIA50" i="8"/>
  <c r="CJQ50" i="8"/>
  <c r="CKZ50" i="8"/>
  <c r="CMR50" i="8"/>
  <c r="CNY50" i="8"/>
  <c r="CPE50" i="8"/>
  <c r="CQR50" i="8"/>
  <c r="CRV50" i="8"/>
  <c r="CTH50" i="8"/>
  <c r="CUI50" i="8"/>
  <c r="CVI50" i="8"/>
  <c r="CWI50" i="8"/>
  <c r="CXH50" i="8"/>
  <c r="CYB50" i="8"/>
  <c r="CYZ50" i="8"/>
  <c r="CZW50" i="8"/>
  <c r="DAP50" i="8"/>
  <c r="DBK50" i="8"/>
  <c r="DCG50" i="8"/>
  <c r="DDB50" i="8"/>
  <c r="DDT50" i="8"/>
  <c r="DEP50" i="8"/>
  <c r="DFG50" i="8"/>
  <c r="DFZ50" i="8"/>
  <c r="DGQ50" i="8"/>
  <c r="DHJ50" i="8"/>
  <c r="DHZ50" i="8"/>
  <c r="DIQ50" i="8"/>
  <c r="DJF50" i="8"/>
  <c r="DJV50" i="8"/>
  <c r="DKL50" i="8"/>
  <c r="DKZ50" i="8"/>
  <c r="DLN50" i="8"/>
  <c r="DMB50" i="8"/>
  <c r="DMQ50" i="8"/>
  <c r="DNF50" i="8"/>
  <c r="DNT50" i="8"/>
  <c r="DOH50" i="8"/>
  <c r="DOV50" i="8"/>
  <c r="DPK50" i="8"/>
  <c r="DPZ50" i="8"/>
  <c r="DQM50" i="8"/>
  <c r="DQZ50" i="8"/>
  <c r="DRM50" i="8"/>
  <c r="DRY50" i="8"/>
  <c r="DSK50" i="8"/>
  <c r="DSW50" i="8"/>
  <c r="DTI50" i="8"/>
  <c r="DTU50" i="8"/>
  <c r="DUG50" i="8"/>
  <c r="DUS50" i="8"/>
  <c r="DVE50" i="8"/>
  <c r="DVQ50" i="8"/>
  <c r="DWC50" i="8"/>
  <c r="DWO50" i="8"/>
  <c r="DXA50" i="8"/>
  <c r="DXM50" i="8"/>
  <c r="DXY50" i="8"/>
  <c r="DYK50" i="8"/>
  <c r="DYW50" i="8"/>
  <c r="DZI50" i="8"/>
  <c r="DZU50" i="8"/>
  <c r="EAG50" i="8"/>
  <c r="EAS50" i="8"/>
  <c r="EBE50" i="8"/>
  <c r="EBQ50" i="8"/>
  <c r="ECC50" i="8"/>
  <c r="ECO50" i="8"/>
  <c r="EDA50" i="8"/>
  <c r="EDM50" i="8"/>
  <c r="EDY50" i="8"/>
  <c r="EEK50" i="8"/>
  <c r="EEW50" i="8"/>
  <c r="EFI50" i="8"/>
  <c r="EFU50" i="8"/>
  <c r="EGG50" i="8"/>
  <c r="EGS50" i="8"/>
  <c r="AHW50" i="8"/>
  <c r="BFD50" i="8"/>
  <c r="BMN50" i="8"/>
  <c r="BQL50" i="8"/>
  <c r="BTI50" i="8"/>
  <c r="ANS50" i="8"/>
  <c r="BGK50" i="8"/>
  <c r="BMR50" i="8"/>
  <c r="BQP50" i="8"/>
  <c r="BTJ50" i="8"/>
  <c r="BWD50" i="8"/>
  <c r="BYX50" i="8"/>
  <c r="CBR50" i="8"/>
  <c r="CEK50" i="8"/>
  <c r="CGN50" i="8"/>
  <c r="CIL50" i="8"/>
  <c r="CJU50" i="8"/>
  <c r="CLL50" i="8"/>
  <c r="CMT50" i="8"/>
  <c r="COB50" i="8"/>
  <c r="CPN50" i="8"/>
  <c r="CQT50" i="8"/>
  <c r="CSG50" i="8"/>
  <c r="CTL50" i="8"/>
  <c r="CUL50" i="8"/>
  <c r="CVL50" i="8"/>
  <c r="CWL50" i="8"/>
  <c r="CXL50" i="8"/>
  <c r="CYH50" i="8"/>
  <c r="CZB50" i="8"/>
  <c r="CZZ50" i="8"/>
  <c r="DAU50" i="8"/>
  <c r="DBN50" i="8"/>
  <c r="DCI50" i="8"/>
  <c r="DDE50" i="8"/>
  <c r="DDZ50" i="8"/>
  <c r="DER50" i="8"/>
  <c r="DFK50" i="8"/>
  <c r="DGB50" i="8"/>
  <c r="DGU50" i="8"/>
  <c r="DHL50" i="8"/>
  <c r="DID50" i="8"/>
  <c r="DIS50" i="8"/>
  <c r="DJH50" i="8"/>
  <c r="DJZ50" i="8"/>
  <c r="DKN50" i="8"/>
  <c r="DLB50" i="8"/>
  <c r="DLP50" i="8"/>
  <c r="DME50" i="8"/>
  <c r="DMT50" i="8"/>
  <c r="DNH50" i="8"/>
  <c r="DNV50" i="8"/>
  <c r="DOJ50" i="8"/>
  <c r="DOY50" i="8"/>
  <c r="DPN50" i="8"/>
  <c r="DQB50" i="8"/>
  <c r="DQO50" i="8"/>
  <c r="DRB50" i="8"/>
  <c r="DRO50" i="8"/>
  <c r="DSA50" i="8"/>
  <c r="DSM50" i="8"/>
  <c r="DSY50" i="8"/>
  <c r="DTK50" i="8"/>
  <c r="DTW50" i="8"/>
  <c r="DUI50" i="8"/>
  <c r="DUU50" i="8"/>
  <c r="DVG50" i="8"/>
  <c r="DVS50" i="8"/>
  <c r="DWE50" i="8"/>
  <c r="DWQ50" i="8"/>
  <c r="DXC50" i="8"/>
  <c r="DXO50" i="8"/>
  <c r="DYA50" i="8"/>
  <c r="DYM50" i="8"/>
  <c r="DYY50" i="8"/>
  <c r="DZK50" i="8"/>
  <c r="DZW50" i="8"/>
  <c r="EAI50" i="8"/>
  <c r="EAU50" i="8"/>
  <c r="EBG50" i="8"/>
  <c r="EBS50" i="8"/>
  <c r="ECE50" i="8"/>
  <c r="ECQ50" i="8"/>
  <c r="EDC50" i="8"/>
  <c r="EDO50" i="8"/>
  <c r="EEA50" i="8"/>
  <c r="EEM50" i="8"/>
  <c r="EEY50" i="8"/>
  <c r="EFK50" i="8"/>
  <c r="EFW50" i="8"/>
  <c r="EGI50" i="8"/>
  <c r="EGU50" i="8"/>
  <c r="EHG50" i="8"/>
  <c r="EHS50" i="8"/>
  <c r="EIE50" i="8"/>
  <c r="EIQ50" i="8"/>
  <c r="EJC50" i="8"/>
  <c r="EJO50" i="8"/>
  <c r="EKA50" i="8"/>
  <c r="EKM50" i="8"/>
  <c r="EKY50" i="8"/>
  <c r="ELK50" i="8"/>
  <c r="ELW50" i="8"/>
  <c r="EMI50" i="8"/>
  <c r="EMU50" i="8"/>
  <c r="ENG50" i="8"/>
  <c r="ENS50" i="8"/>
  <c r="EOE50" i="8"/>
  <c r="EOQ50" i="8"/>
  <c r="EPC50" i="8"/>
  <c r="EPO50" i="8"/>
  <c r="EQA50" i="8"/>
  <c r="EQM50" i="8"/>
  <c r="EQY50" i="8"/>
  <c r="ERK50" i="8"/>
  <c r="ERW50" i="8"/>
  <c r="APK50" i="8"/>
  <c r="BGZ50" i="8"/>
  <c r="BMY50" i="8"/>
  <c r="BQV50" i="8"/>
  <c r="BTP50" i="8"/>
  <c r="BWJ50" i="8"/>
  <c r="BZD50" i="8"/>
  <c r="CBX50" i="8"/>
  <c r="CEL50" i="8"/>
  <c r="CGZ50" i="8"/>
  <c r="CIM50" i="8"/>
  <c r="CJW50" i="8"/>
  <c r="CLM50" i="8"/>
  <c r="CMV50" i="8"/>
  <c r="COK50" i="8"/>
  <c r="CPP50" i="8"/>
  <c r="CQV50" i="8"/>
  <c r="CSH50" i="8"/>
  <c r="CTM50" i="8"/>
  <c r="CUM50" i="8"/>
  <c r="CVM50" i="8"/>
  <c r="CWN50" i="8"/>
  <c r="CXM50" i="8"/>
  <c r="CYJ50" i="8"/>
  <c r="CZD50" i="8"/>
  <c r="DAA50" i="8"/>
  <c r="DAW50" i="8"/>
  <c r="DBR50" i="8"/>
  <c r="DCJ50" i="8"/>
  <c r="DDF50" i="8"/>
  <c r="DEA50" i="8"/>
  <c r="DET50" i="8"/>
  <c r="DFM50" i="8"/>
  <c r="DGD50" i="8"/>
  <c r="DGW50" i="8"/>
  <c r="DHN50" i="8"/>
  <c r="DIE50" i="8"/>
  <c r="DIT50" i="8"/>
  <c r="DJJ50" i="8"/>
  <c r="DKA50" i="8"/>
  <c r="DKO50" i="8"/>
  <c r="DLC50" i="8"/>
  <c r="DLR50" i="8"/>
  <c r="DMG50" i="8"/>
  <c r="DMU50" i="8"/>
  <c r="DNI50" i="8"/>
  <c r="DNW50" i="8"/>
  <c r="DOL50" i="8"/>
  <c r="DPA50" i="8"/>
  <c r="DPO50" i="8"/>
  <c r="DQC50" i="8"/>
  <c r="DQP50" i="8"/>
  <c r="DRC50" i="8"/>
  <c r="DRP50" i="8"/>
  <c r="DSB50" i="8"/>
  <c r="DSN50" i="8"/>
  <c r="DSZ50" i="8"/>
  <c r="DTL50" i="8"/>
  <c r="DTX50" i="8"/>
  <c r="DUJ50" i="8"/>
  <c r="DUV50" i="8"/>
  <c r="DVH50" i="8"/>
  <c r="DVT50" i="8"/>
  <c r="DWF50" i="8"/>
  <c r="DWR50" i="8"/>
  <c r="DXD50" i="8"/>
  <c r="DXP50" i="8"/>
  <c r="DYB50" i="8"/>
  <c r="DYN50" i="8"/>
  <c r="DYZ50" i="8"/>
  <c r="DZL50" i="8"/>
  <c r="DZX50" i="8"/>
  <c r="EAJ50" i="8"/>
  <c r="EAV50" i="8"/>
  <c r="AUD50" i="8"/>
  <c r="BHZ50" i="8"/>
  <c r="BNN50" i="8"/>
  <c r="BRJ50" i="8"/>
  <c r="BUD50" i="8"/>
  <c r="BWX50" i="8"/>
  <c r="BZR50" i="8"/>
  <c r="CCL50" i="8"/>
  <c r="CER50" i="8"/>
  <c r="CHB50" i="8"/>
  <c r="CIN50" i="8"/>
  <c r="CKG50" i="8"/>
  <c r="CLP50" i="8"/>
  <c r="CMZ50" i="8"/>
  <c r="COL50" i="8"/>
  <c r="CPQ50" i="8"/>
  <c r="CRE50" i="8"/>
  <c r="CSJ50" i="8"/>
  <c r="CTN50" i="8"/>
  <c r="CUN50" i="8"/>
  <c r="CVN50" i="8"/>
  <c r="CWO50" i="8"/>
  <c r="CXN50" i="8"/>
  <c r="CYL50" i="8"/>
  <c r="CZI50" i="8"/>
  <c r="DAB50" i="8"/>
  <c r="DAX50" i="8"/>
  <c r="DBS50" i="8"/>
  <c r="DCL50" i="8"/>
  <c r="DDG50" i="8"/>
  <c r="DEC50" i="8"/>
  <c r="DEU50" i="8"/>
  <c r="DFN50" i="8"/>
  <c r="DGE50" i="8"/>
  <c r="DGX50" i="8"/>
  <c r="DHO50" i="8"/>
  <c r="DIF50" i="8"/>
  <c r="DIU50" i="8"/>
  <c r="DJK50" i="8"/>
  <c r="DKB50" i="8"/>
  <c r="DKP50" i="8"/>
  <c r="DLD50" i="8"/>
  <c r="DLS50" i="8"/>
  <c r="DMH50" i="8"/>
  <c r="DMV50" i="8"/>
  <c r="DNJ50" i="8"/>
  <c r="DNX50" i="8"/>
  <c r="DOM50" i="8"/>
  <c r="DPB50" i="8"/>
  <c r="DPP50" i="8"/>
  <c r="DQD50" i="8"/>
  <c r="DQQ50" i="8"/>
  <c r="DRD50" i="8"/>
  <c r="DRQ50" i="8"/>
  <c r="DSC50" i="8"/>
  <c r="DSO50" i="8"/>
  <c r="DTA50" i="8"/>
  <c r="DTM50" i="8"/>
  <c r="DTY50" i="8"/>
  <c r="DUK50" i="8"/>
  <c r="DUW50" i="8"/>
  <c r="DVI50" i="8"/>
  <c r="DVU50" i="8"/>
  <c r="DWG50" i="8"/>
  <c r="DWS50" i="8"/>
  <c r="DXE50" i="8"/>
  <c r="DXQ50" i="8"/>
  <c r="DYC50" i="8"/>
  <c r="DYO50" i="8"/>
  <c r="DZA50" i="8"/>
  <c r="DZM50" i="8"/>
  <c r="DZY50" i="8"/>
  <c r="EAK50" i="8"/>
  <c r="EAW50" i="8"/>
  <c r="EBI50" i="8"/>
  <c r="EBU50" i="8"/>
  <c r="ECG50" i="8"/>
  <c r="ECS50" i="8"/>
  <c r="EDE50" i="8"/>
  <c r="EDQ50" i="8"/>
  <c r="EEC50" i="8"/>
  <c r="EEO50" i="8"/>
  <c r="EFA50" i="8"/>
  <c r="EFM50" i="8"/>
  <c r="EFY50" i="8"/>
  <c r="EGK50" i="8"/>
  <c r="EGW50" i="8"/>
  <c r="AVK50" i="8"/>
  <c r="BID50" i="8"/>
  <c r="BNR50" i="8"/>
  <c r="BRM50" i="8"/>
  <c r="BUG50" i="8"/>
  <c r="BXA50" i="8"/>
  <c r="BZU50" i="8"/>
  <c r="CCO50" i="8"/>
  <c r="CFF50" i="8"/>
  <c r="CHC50" i="8"/>
  <c r="CIP50" i="8"/>
  <c r="CKH50" i="8"/>
  <c r="CLQ50" i="8"/>
  <c r="CNH50" i="8"/>
  <c r="COM50" i="8"/>
  <c r="CPT50" i="8"/>
  <c r="CRF50" i="8"/>
  <c r="CSK50" i="8"/>
  <c r="CTP50" i="8"/>
  <c r="CUP50" i="8"/>
  <c r="CVQ50" i="8"/>
  <c r="CWQ50" i="8"/>
  <c r="CXO50" i="8"/>
  <c r="CYM50" i="8"/>
  <c r="CZJ50" i="8"/>
  <c r="DAD50" i="8"/>
  <c r="DAY50" i="8"/>
  <c r="DBU50" i="8"/>
  <c r="DCP50" i="8"/>
  <c r="DDH50" i="8"/>
  <c r="DED50" i="8"/>
  <c r="DEX50" i="8"/>
  <c r="DFO50" i="8"/>
  <c r="DGH50" i="8"/>
  <c r="DGY50" i="8"/>
  <c r="DHR50" i="8"/>
  <c r="DIG50" i="8"/>
  <c r="DIV50" i="8"/>
  <c r="DJN50" i="8"/>
  <c r="DKC50" i="8"/>
  <c r="DKQ50" i="8"/>
  <c r="DLF50" i="8"/>
  <c r="DLU50" i="8"/>
  <c r="DMI50" i="8"/>
  <c r="DMW50" i="8"/>
  <c r="DNK50" i="8"/>
  <c r="DNZ50" i="8"/>
  <c r="DOO50" i="8"/>
  <c r="DPC50" i="8"/>
  <c r="DPQ50" i="8"/>
  <c r="DQE50" i="8"/>
  <c r="DQR50" i="8"/>
  <c r="DRE50" i="8"/>
  <c r="DRR50" i="8"/>
  <c r="DSD50" i="8"/>
  <c r="DSP50" i="8"/>
  <c r="DTB50" i="8"/>
  <c r="DTN50" i="8"/>
  <c r="AZN50" i="8"/>
  <c r="BJM50" i="8"/>
  <c r="BON50" i="8"/>
  <c r="BRT50" i="8"/>
  <c r="BUN50" i="8"/>
  <c r="BXH50" i="8"/>
  <c r="CAB50" i="8"/>
  <c r="CCV50" i="8"/>
  <c r="CFI50" i="8"/>
  <c r="CHF50" i="8"/>
  <c r="CJA50" i="8"/>
  <c r="CKJ50" i="8"/>
  <c r="CMC50" i="8"/>
  <c r="CNJ50" i="8"/>
  <c r="COP50" i="8"/>
  <c r="CQC50" i="8"/>
  <c r="CRH50" i="8"/>
  <c r="CSV50" i="8"/>
  <c r="CTX50" i="8"/>
  <c r="CUX50" i="8"/>
  <c r="CVX50" i="8"/>
  <c r="CWX50" i="8"/>
  <c r="CXU50" i="8"/>
  <c r="CYO50" i="8"/>
  <c r="CZM50" i="8"/>
  <c r="DAI50" i="8"/>
  <c r="DBB50" i="8"/>
  <c r="DBW50" i="8"/>
  <c r="DCS50" i="8"/>
  <c r="DDN50" i="8"/>
  <c r="DEF50" i="8"/>
  <c r="DFA50" i="8"/>
  <c r="DFR50" i="8"/>
  <c r="DGK50" i="8"/>
  <c r="DHB50" i="8"/>
  <c r="DHT50" i="8"/>
  <c r="DII50" i="8"/>
  <c r="DIY50" i="8"/>
  <c r="DJP50" i="8"/>
  <c r="DKE50" i="8"/>
  <c r="DKT50" i="8"/>
  <c r="DLI50" i="8"/>
  <c r="DLW50" i="8"/>
  <c r="DMK50" i="8"/>
  <c r="DMY50" i="8"/>
  <c r="DNN50" i="8"/>
  <c r="DOC50" i="8"/>
  <c r="DOQ50" i="8"/>
  <c r="DPE50" i="8"/>
  <c r="DPS50" i="8"/>
  <c r="DQG50" i="8"/>
  <c r="DQT50" i="8"/>
  <c r="DRG50" i="8"/>
  <c r="DRT50" i="8"/>
  <c r="DSF50" i="8"/>
  <c r="DSR50" i="8"/>
  <c r="DTD50" i="8"/>
  <c r="DTP50" i="8"/>
  <c r="DUB50" i="8"/>
  <c r="DUN50" i="8"/>
  <c r="DUZ50" i="8"/>
  <c r="DVL50" i="8"/>
  <c r="DVX50" i="8"/>
  <c r="DWJ50" i="8"/>
  <c r="DWV50" i="8"/>
  <c r="DXH50" i="8"/>
  <c r="DXT50" i="8"/>
  <c r="DYF50" i="8"/>
  <c r="DYR50" i="8"/>
  <c r="DZD50" i="8"/>
  <c r="DZP50" i="8"/>
  <c r="EAB50" i="8"/>
  <c r="EAN50" i="8"/>
  <c r="EAZ50" i="8"/>
  <c r="EBL50" i="8"/>
  <c r="EBX50" i="8"/>
  <c r="ECJ50" i="8"/>
  <c r="ECV50" i="8"/>
  <c r="EDH50" i="8"/>
  <c r="EDT50" i="8"/>
  <c r="EEF50" i="8"/>
  <c r="EER50" i="8"/>
  <c r="EFD50" i="8"/>
  <c r="EFP50" i="8"/>
  <c r="EGB50" i="8"/>
  <c r="EGN50" i="8"/>
  <c r="EGZ50" i="8"/>
  <c r="EHL50" i="8"/>
  <c r="EHX50" i="8"/>
  <c r="EIJ50" i="8"/>
  <c r="BBL50" i="8"/>
  <c r="BKQ50" i="8"/>
  <c r="BOY50" i="8"/>
  <c r="BSK50" i="8"/>
  <c r="BVE50" i="8"/>
  <c r="BXY50" i="8"/>
  <c r="CAS50" i="8"/>
  <c r="CDM50" i="8"/>
  <c r="CFP50" i="8"/>
  <c r="CHT50" i="8"/>
  <c r="CJD50" i="8"/>
  <c r="CKV50" i="8"/>
  <c r="CME50" i="8"/>
  <c r="CNN50" i="8"/>
  <c r="COZ50" i="8"/>
  <c r="CQF50" i="8"/>
  <c r="CRS50" i="8"/>
  <c r="CSX50" i="8"/>
  <c r="CTZ50" i="8"/>
  <c r="CUZ50" i="8"/>
  <c r="CVZ50" i="8"/>
  <c r="CXA50" i="8"/>
  <c r="CXY50" i="8"/>
  <c r="CYV50" i="8"/>
  <c r="CZO50" i="8"/>
  <c r="DAL50" i="8"/>
  <c r="DBG50" i="8"/>
  <c r="DBZ50" i="8"/>
  <c r="DCU50" i="8"/>
  <c r="DDQ50" i="8"/>
  <c r="DEL50" i="8"/>
  <c r="DFC50" i="8"/>
  <c r="DFV50" i="8"/>
  <c r="DGM50" i="8"/>
  <c r="DHF50" i="8"/>
  <c r="DHV50" i="8"/>
  <c r="DIL50" i="8"/>
  <c r="DJC50" i="8"/>
  <c r="DJR50" i="8"/>
  <c r="DKH50" i="8"/>
  <c r="DKW50" i="8"/>
  <c r="DLK50" i="8"/>
  <c r="DLY50" i="8"/>
  <c r="DMM50" i="8"/>
  <c r="DNB50" i="8"/>
  <c r="DNQ50" i="8"/>
  <c r="DOE50" i="8"/>
  <c r="DOS50" i="8"/>
  <c r="DPG50" i="8"/>
  <c r="DPV50" i="8"/>
  <c r="DQI50" i="8"/>
  <c r="DQW50" i="8"/>
  <c r="DRJ50" i="8"/>
  <c r="DRV50" i="8"/>
  <c r="DSH50" i="8"/>
  <c r="DST50" i="8"/>
  <c r="DTF50" i="8"/>
  <c r="DTR50" i="8"/>
  <c r="DUD50" i="8"/>
  <c r="DUP50" i="8"/>
  <c r="DVB50" i="8"/>
  <c r="DVN50" i="8"/>
  <c r="DVZ50" i="8"/>
  <c r="DWL50" i="8"/>
  <c r="DWX50" i="8"/>
  <c r="DXJ50" i="8"/>
  <c r="DXV50" i="8"/>
  <c r="DYH50" i="8"/>
  <c r="DYT50" i="8"/>
  <c r="DZF50" i="8"/>
  <c r="DZR50" i="8"/>
  <c r="EAD50" i="8"/>
  <c r="EAP50" i="8"/>
  <c r="EBB50" i="8"/>
  <c r="EBN50" i="8"/>
  <c r="EBZ50" i="8"/>
  <c r="ECL50" i="8"/>
  <c r="ECX50" i="8"/>
  <c r="EDJ50" i="8"/>
  <c r="EDV50" i="8"/>
  <c r="EEH50" i="8"/>
  <c r="EET50" i="8"/>
  <c r="EFF50" i="8"/>
  <c r="EFR50" i="8"/>
  <c r="EGD50" i="8"/>
  <c r="AYR50" i="8"/>
  <c r="BRN50" i="8"/>
  <c r="BYF50" i="8"/>
  <c r="CFG50" i="8"/>
  <c r="CJH50" i="8"/>
  <c r="CMS50" i="8"/>
  <c r="CQD50" i="8"/>
  <c r="CTB50" i="8"/>
  <c r="CVV50" i="8"/>
  <c r="CXZ50" i="8"/>
  <c r="CZY50" i="8"/>
  <c r="DBX50" i="8"/>
  <c r="DDS50" i="8"/>
  <c r="DFP50" i="8"/>
  <c r="DHG50" i="8"/>
  <c r="DIR50" i="8"/>
  <c r="DKF50" i="8"/>
  <c r="DLM50" i="8"/>
  <c r="DMX50" i="8"/>
  <c r="DOF50" i="8"/>
  <c r="DPM50" i="8"/>
  <c r="DQU50" i="8"/>
  <c r="DRX50" i="8"/>
  <c r="DTC50" i="8"/>
  <c r="DUC50" i="8"/>
  <c r="DVA50" i="8"/>
  <c r="DVY50" i="8"/>
  <c r="DWW50" i="8"/>
  <c r="DXU50" i="8"/>
  <c r="DYS50" i="8"/>
  <c r="DZQ50" i="8"/>
  <c r="EAO50" i="8"/>
  <c r="EBK50" i="8"/>
  <c r="ECF50" i="8"/>
  <c r="ECZ50" i="8"/>
  <c r="EDU50" i="8"/>
  <c r="EEP50" i="8"/>
  <c r="EFJ50" i="8"/>
  <c r="EGE50" i="8"/>
  <c r="EGX50" i="8"/>
  <c r="EHM50" i="8"/>
  <c r="EIA50" i="8"/>
  <c r="EIO50" i="8"/>
  <c r="EJB50" i="8"/>
  <c r="EJP50" i="8"/>
  <c r="EKC50" i="8"/>
  <c r="EKP50" i="8"/>
  <c r="ELC50" i="8"/>
  <c r="ELP50" i="8"/>
  <c r="EMC50" i="8"/>
  <c r="EMP50" i="8"/>
  <c r="ENC50" i="8"/>
  <c r="ENP50" i="8"/>
  <c r="EOC50" i="8"/>
  <c r="EOP50" i="8"/>
  <c r="EPD50" i="8"/>
  <c r="EPQ50" i="8"/>
  <c r="EQD50" i="8"/>
  <c r="EQQ50" i="8"/>
  <c r="ERD50" i="8"/>
  <c r="ERQ50" i="8"/>
  <c r="ESD50" i="8"/>
  <c r="ESP50" i="8"/>
  <c r="ETB50" i="8"/>
  <c r="ETN50" i="8"/>
  <c r="ETZ50" i="8"/>
  <c r="EUL50" i="8"/>
  <c r="EUX50" i="8"/>
  <c r="EVJ50" i="8"/>
  <c r="EVV50" i="8"/>
  <c r="EWH50" i="8"/>
  <c r="EWT50" i="8"/>
  <c r="EXF50" i="8"/>
  <c r="EXR50" i="8"/>
  <c r="EYD50" i="8"/>
  <c r="EYP50" i="8"/>
  <c r="BAW50" i="8"/>
  <c r="BCS50" i="8"/>
  <c r="BSL50" i="8"/>
  <c r="BZV50" i="8"/>
  <c r="CGD50" i="8"/>
  <c r="CJT50" i="8"/>
  <c r="CNL50" i="8"/>
  <c r="CQP50" i="8"/>
  <c r="CTV50" i="8"/>
  <c r="CWB50" i="8"/>
  <c r="CYD50" i="8"/>
  <c r="DAK50" i="8"/>
  <c r="DCE50" i="8"/>
  <c r="DEE50" i="8"/>
  <c r="DFW50" i="8"/>
  <c r="DHK50" i="8"/>
  <c r="DJB50" i="8"/>
  <c r="DKK50" i="8"/>
  <c r="DLV50" i="8"/>
  <c r="DNC50" i="8"/>
  <c r="DOI50" i="8"/>
  <c r="DPT50" i="8"/>
  <c r="DQY50" i="8"/>
  <c r="DSE50" i="8"/>
  <c r="DTG50" i="8"/>
  <c r="DUF50" i="8"/>
  <c r="DVD50" i="8"/>
  <c r="DWB50" i="8"/>
  <c r="DWZ50" i="8"/>
  <c r="DXX50" i="8"/>
  <c r="DYV50" i="8"/>
  <c r="DZT50" i="8"/>
  <c r="EAR50" i="8"/>
  <c r="EBO50" i="8"/>
  <c r="ECI50" i="8"/>
  <c r="EDD50" i="8"/>
  <c r="EDX50" i="8"/>
  <c r="EES50" i="8"/>
  <c r="EFN50" i="8"/>
  <c r="EGH50" i="8"/>
  <c r="EHA50" i="8"/>
  <c r="EHO50" i="8"/>
  <c r="EIC50" i="8"/>
  <c r="EIR50" i="8"/>
  <c r="EJE50" i="8"/>
  <c r="EJR50" i="8"/>
  <c r="EKE50" i="8"/>
  <c r="EKR50" i="8"/>
  <c r="ELE50" i="8"/>
  <c r="ELR50" i="8"/>
  <c r="EME50" i="8"/>
  <c r="EMR50" i="8"/>
  <c r="ENE50" i="8"/>
  <c r="ENR50" i="8"/>
  <c r="EOF50" i="8"/>
  <c r="EOS50" i="8"/>
  <c r="EPF50" i="8"/>
  <c r="EPS50" i="8"/>
  <c r="EQF50" i="8"/>
  <c r="EQS50" i="8"/>
  <c r="ERF50" i="8"/>
  <c r="ERS50" i="8"/>
  <c r="ESF50" i="8"/>
  <c r="ESR50" i="8"/>
  <c r="ETD50" i="8"/>
  <c r="ETP50" i="8"/>
  <c r="EUB50" i="8"/>
  <c r="EUN50" i="8"/>
  <c r="EUZ50" i="8"/>
  <c r="EVL50" i="8"/>
  <c r="EVX50" i="8"/>
  <c r="EWJ50" i="8"/>
  <c r="EWV50" i="8"/>
  <c r="EXH50" i="8"/>
  <c r="EXT50" i="8"/>
  <c r="EYF50" i="8"/>
  <c r="EYR50" i="8"/>
  <c r="EZD50" i="8"/>
  <c r="EZP50" i="8"/>
  <c r="FAB50" i="8"/>
  <c r="FAN50" i="8"/>
  <c r="FAZ50" i="8"/>
  <c r="FBL50" i="8"/>
  <c r="FBX50" i="8"/>
  <c r="FCJ50" i="8"/>
  <c r="FCV50" i="8"/>
  <c r="FDH50" i="8"/>
  <c r="FDT50" i="8"/>
  <c r="FEF50" i="8"/>
  <c r="FER50" i="8"/>
  <c r="FFD50" i="8"/>
  <c r="FFP50" i="8"/>
  <c r="FGB50" i="8"/>
  <c r="FGN50" i="8"/>
  <c r="FGZ50" i="8"/>
  <c r="FHL50" i="8"/>
  <c r="FHX50" i="8"/>
  <c r="FIJ50" i="8"/>
  <c r="BDH50" i="8"/>
  <c r="BSR50" i="8"/>
  <c r="CAP50" i="8"/>
  <c r="CGE50" i="8"/>
  <c r="CKI50" i="8"/>
  <c r="CNV50" i="8"/>
  <c r="CQS50" i="8"/>
  <c r="CTY50" i="8"/>
  <c r="CWD50" i="8"/>
  <c r="CYN50" i="8"/>
  <c r="DAM50" i="8"/>
  <c r="DCH50" i="8"/>
  <c r="DEH50" i="8"/>
  <c r="DFY50" i="8"/>
  <c r="DHS50" i="8"/>
  <c r="DJD50" i="8"/>
  <c r="DKM50" i="8"/>
  <c r="DLX50" i="8"/>
  <c r="DNE50" i="8"/>
  <c r="DOP50" i="8"/>
  <c r="DPW50" i="8"/>
  <c r="DRA50" i="8"/>
  <c r="DSG50" i="8"/>
  <c r="DTH50" i="8"/>
  <c r="DUH50" i="8"/>
  <c r="DVF50" i="8"/>
  <c r="DWD50" i="8"/>
  <c r="DXB50" i="8"/>
  <c r="DXZ50" i="8"/>
  <c r="DYX50" i="8"/>
  <c r="DZV50" i="8"/>
  <c r="EAT50" i="8"/>
  <c r="EBP50" i="8"/>
  <c r="ECK50" i="8"/>
  <c r="EDF50" i="8"/>
  <c r="EDZ50" i="8"/>
  <c r="EEU50" i="8"/>
  <c r="EFO50" i="8"/>
  <c r="EGJ50" i="8"/>
  <c r="EHB50" i="8"/>
  <c r="EHP50" i="8"/>
  <c r="EID50" i="8"/>
  <c r="EIS50" i="8"/>
  <c r="EJF50" i="8"/>
  <c r="EJS50" i="8"/>
  <c r="EKF50" i="8"/>
  <c r="EKS50" i="8"/>
  <c r="ELF50" i="8"/>
  <c r="ELS50" i="8"/>
  <c r="EMF50" i="8"/>
  <c r="EMS50" i="8"/>
  <c r="ENF50" i="8"/>
  <c r="ENT50" i="8"/>
  <c r="EOG50" i="8"/>
  <c r="EOT50" i="8"/>
  <c r="EPG50" i="8"/>
  <c r="EPT50" i="8"/>
  <c r="EQG50" i="8"/>
  <c r="EQT50" i="8"/>
  <c r="ERG50" i="8"/>
  <c r="ERT50" i="8"/>
  <c r="ESG50" i="8"/>
  <c r="ESS50" i="8"/>
  <c r="ETE50" i="8"/>
  <c r="ETQ50" i="8"/>
  <c r="EUC50" i="8"/>
  <c r="EUO50" i="8"/>
  <c r="EVA50" i="8"/>
  <c r="EVM50" i="8"/>
  <c r="EVY50" i="8"/>
  <c r="EWK50" i="8"/>
  <c r="EWW50" i="8"/>
  <c r="EXI50" i="8"/>
  <c r="EXU50" i="8"/>
  <c r="EYG50" i="8"/>
  <c r="EYS50" i="8"/>
  <c r="EZE50" i="8"/>
  <c r="EZQ50" i="8"/>
  <c r="FAC50" i="8"/>
  <c r="FAO50" i="8"/>
  <c r="FBA50" i="8"/>
  <c r="FBM50" i="8"/>
  <c r="FBY50" i="8"/>
  <c r="FCK50" i="8"/>
  <c r="BJC50" i="8"/>
  <c r="BUH50" i="8"/>
  <c r="CAT50" i="8"/>
  <c r="CGH50" i="8"/>
  <c r="CKL50" i="8"/>
  <c r="CNX50" i="8"/>
  <c r="CRG50" i="8"/>
  <c r="CUA50" i="8"/>
  <c r="CWK50" i="8"/>
  <c r="CYQ50" i="8"/>
  <c r="DAN50" i="8"/>
  <c r="DCQ50" i="8"/>
  <c r="DEM50" i="8"/>
  <c r="DGA50" i="8"/>
  <c r="DHU50" i="8"/>
  <c r="DJE50" i="8"/>
  <c r="DKR50" i="8"/>
  <c r="DLZ50" i="8"/>
  <c r="DNG50" i="8"/>
  <c r="DOR50" i="8"/>
  <c r="DPY50" i="8"/>
  <c r="DRF50" i="8"/>
  <c r="DSI50" i="8"/>
  <c r="DTJ50" i="8"/>
  <c r="DUL50" i="8"/>
  <c r="DVJ50" i="8"/>
  <c r="DWH50" i="8"/>
  <c r="DXF50" i="8"/>
  <c r="DYD50" i="8"/>
  <c r="DZB50" i="8"/>
  <c r="DZZ50" i="8"/>
  <c r="EAX50" i="8"/>
  <c r="EBR50" i="8"/>
  <c r="ECM50" i="8"/>
  <c r="EDG50" i="8"/>
  <c r="EEB50" i="8"/>
  <c r="EEV50" i="8"/>
  <c r="EFQ50" i="8"/>
  <c r="EGL50" i="8"/>
  <c r="EHC50" i="8"/>
  <c r="EHQ50" i="8"/>
  <c r="EIF50" i="8"/>
  <c r="EIT50" i="8"/>
  <c r="EJG50" i="8"/>
  <c r="EJT50" i="8"/>
  <c r="EKG50" i="8"/>
  <c r="EKT50" i="8"/>
  <c r="ELG50" i="8"/>
  <c r="ELT50" i="8"/>
  <c r="EMG50" i="8"/>
  <c r="EMT50" i="8"/>
  <c r="ENH50" i="8"/>
  <c r="ENU50" i="8"/>
  <c r="EOH50" i="8"/>
  <c r="EOU50" i="8"/>
  <c r="EPH50" i="8"/>
  <c r="EPU50" i="8"/>
  <c r="EQH50" i="8"/>
  <c r="EQU50" i="8"/>
  <c r="ERH50" i="8"/>
  <c r="ERU50" i="8"/>
  <c r="ESH50" i="8"/>
  <c r="EST50" i="8"/>
  <c r="ETF50" i="8"/>
  <c r="ETR50" i="8"/>
  <c r="EUD50" i="8"/>
  <c r="EUP50" i="8"/>
  <c r="EVB50" i="8"/>
  <c r="EVN50" i="8"/>
  <c r="EVZ50" i="8"/>
  <c r="EWL50" i="8"/>
  <c r="EWX50" i="8"/>
  <c r="EXJ50" i="8"/>
  <c r="EXV50" i="8"/>
  <c r="EYH50" i="8"/>
  <c r="EYT50" i="8"/>
  <c r="EZF50" i="8"/>
  <c r="EZR50" i="8"/>
  <c r="FAD50" i="8"/>
  <c r="FAP50" i="8"/>
  <c r="FBB50" i="8"/>
  <c r="FBN50" i="8"/>
  <c r="FBZ50" i="8"/>
  <c r="FCL50" i="8"/>
  <c r="FCX50" i="8"/>
  <c r="FDJ50" i="8"/>
  <c r="FDV50" i="8"/>
  <c r="FEH50" i="8"/>
  <c r="FET50" i="8"/>
  <c r="BKG50" i="8"/>
  <c r="BVB50" i="8"/>
  <c r="CAZ50" i="8"/>
  <c r="CHD50" i="8"/>
  <c r="CKW50" i="8"/>
  <c r="CNZ50" i="8"/>
  <c r="CRJ50" i="8"/>
  <c r="CUC50" i="8"/>
  <c r="CWV50" i="8"/>
  <c r="CYW50" i="8"/>
  <c r="DAT50" i="8"/>
  <c r="DCT50" i="8"/>
  <c r="DEO50" i="8"/>
  <c r="DGI50" i="8"/>
  <c r="DHW50" i="8"/>
  <c r="DJG50" i="8"/>
  <c r="DKU50" i="8"/>
  <c r="DMA50" i="8"/>
  <c r="DNL50" i="8"/>
  <c r="DOT50" i="8"/>
  <c r="DQA50" i="8"/>
  <c r="DRI50" i="8"/>
  <c r="DSJ50" i="8"/>
  <c r="DTO50" i="8"/>
  <c r="DUM50" i="8"/>
  <c r="DVK50" i="8"/>
  <c r="DWI50" i="8"/>
  <c r="DXG50" i="8"/>
  <c r="DYE50" i="8"/>
  <c r="DZC50" i="8"/>
  <c r="EAA50" i="8"/>
  <c r="EAY50" i="8"/>
  <c r="EBT50" i="8"/>
  <c r="ECN50" i="8"/>
  <c r="EDI50" i="8"/>
  <c r="EED50" i="8"/>
  <c r="EEX50" i="8"/>
  <c r="EFS50" i="8"/>
  <c r="EGM50" i="8"/>
  <c r="EHD50" i="8"/>
  <c r="EHR50" i="8"/>
  <c r="EIG50" i="8"/>
  <c r="EIU50" i="8"/>
  <c r="EJH50" i="8"/>
  <c r="EJU50" i="8"/>
  <c r="EKH50" i="8"/>
  <c r="EKU50" i="8"/>
  <c r="ELH50" i="8"/>
  <c r="ELU50" i="8"/>
  <c r="EMH50" i="8"/>
  <c r="EMV50" i="8"/>
  <c r="ENI50" i="8"/>
  <c r="ENV50" i="8"/>
  <c r="EOI50" i="8"/>
  <c r="EOV50" i="8"/>
  <c r="EPI50" i="8"/>
  <c r="EPV50" i="8"/>
  <c r="EQI50" i="8"/>
  <c r="EQV50" i="8"/>
  <c r="ERI50" i="8"/>
  <c r="ERV50" i="8"/>
  <c r="ESI50" i="8"/>
  <c r="ESU50" i="8"/>
  <c r="ETG50" i="8"/>
  <c r="ETS50" i="8"/>
  <c r="EUE50" i="8"/>
  <c r="EUQ50" i="8"/>
  <c r="EVC50" i="8"/>
  <c r="EVO50" i="8"/>
  <c r="EWA50" i="8"/>
  <c r="EWM50" i="8"/>
  <c r="EWY50" i="8"/>
  <c r="EXK50" i="8"/>
  <c r="EXW50" i="8"/>
  <c r="EYI50" i="8"/>
  <c r="EYU50" i="8"/>
  <c r="EZG50" i="8"/>
  <c r="EZS50" i="8"/>
  <c r="FAE50" i="8"/>
  <c r="FAQ50" i="8"/>
  <c r="FBC50" i="8"/>
  <c r="FBO50" i="8"/>
  <c r="FCA50" i="8"/>
  <c r="FCM50" i="8"/>
  <c r="FCY50" i="8"/>
  <c r="BLN50" i="8"/>
  <c r="BVF50" i="8"/>
  <c r="CBQ50" i="8"/>
  <c r="CHR50" i="8"/>
  <c r="CKX50" i="8"/>
  <c r="CON50" i="8"/>
  <c r="CRT50" i="8"/>
  <c r="CUK50" i="8"/>
  <c r="CWZ50" i="8"/>
  <c r="CYY50" i="8"/>
  <c r="DAZ50" i="8"/>
  <c r="DCV50" i="8"/>
  <c r="DEQ50" i="8"/>
  <c r="DGL50" i="8"/>
  <c r="DHX50" i="8"/>
  <c r="DJO50" i="8"/>
  <c r="DKX50" i="8"/>
  <c r="DMD50" i="8"/>
  <c r="DNO50" i="8"/>
  <c r="DOU50" i="8"/>
  <c r="DQF50" i="8"/>
  <c r="DRK50" i="8"/>
  <c r="DSL50" i="8"/>
  <c r="DTQ50" i="8"/>
  <c r="DUO50" i="8"/>
  <c r="DVM50" i="8"/>
  <c r="DWK50" i="8"/>
  <c r="DXI50" i="8"/>
  <c r="DYG50" i="8"/>
  <c r="DZE50" i="8"/>
  <c r="EAC50" i="8"/>
  <c r="EBA50" i="8"/>
  <c r="EBV50" i="8"/>
  <c r="ECP50" i="8"/>
  <c r="EDK50" i="8"/>
  <c r="EEE50" i="8"/>
  <c r="EEZ50" i="8"/>
  <c r="EFT50" i="8"/>
  <c r="EGO50" i="8"/>
  <c r="EHE50" i="8"/>
  <c r="EHT50" i="8"/>
  <c r="EIH50" i="8"/>
  <c r="EIV50" i="8"/>
  <c r="EJI50" i="8"/>
  <c r="EJV50" i="8"/>
  <c r="EKI50" i="8"/>
  <c r="EKV50" i="8"/>
  <c r="ELI50" i="8"/>
  <c r="ELV50" i="8"/>
  <c r="EMJ50" i="8"/>
  <c r="EMW50" i="8"/>
  <c r="ENJ50" i="8"/>
  <c r="ENW50" i="8"/>
  <c r="EOJ50" i="8"/>
  <c r="EOW50" i="8"/>
  <c r="EPJ50" i="8"/>
  <c r="EPW50" i="8"/>
  <c r="EQJ50" i="8"/>
  <c r="EQW50" i="8"/>
  <c r="ERJ50" i="8"/>
  <c r="ERX50" i="8"/>
  <c r="ESJ50" i="8"/>
  <c r="ESV50" i="8"/>
  <c r="ETH50" i="8"/>
  <c r="ETT50" i="8"/>
  <c r="EUF50" i="8"/>
  <c r="EUR50" i="8"/>
  <c r="EVD50" i="8"/>
  <c r="EVP50" i="8"/>
  <c r="EWB50" i="8"/>
  <c r="EWN50" i="8"/>
  <c r="EWZ50" i="8"/>
  <c r="EXL50" i="8"/>
  <c r="EXX50" i="8"/>
  <c r="EYJ50" i="8"/>
  <c r="EYV50" i="8"/>
  <c r="EZH50" i="8"/>
  <c r="EZT50" i="8"/>
  <c r="FAF50" i="8"/>
  <c r="FAR50" i="8"/>
  <c r="FBD50" i="8"/>
  <c r="FBP50" i="8"/>
  <c r="FCB50" i="8"/>
  <c r="FCN50" i="8"/>
  <c r="FCZ50" i="8"/>
  <c r="FDL50" i="8"/>
  <c r="FDX50" i="8"/>
  <c r="BOS50" i="8"/>
  <c r="BXB50" i="8"/>
  <c r="CDN50" i="8"/>
  <c r="CIK50" i="8"/>
  <c r="CMD50" i="8"/>
  <c r="CPB50" i="8"/>
  <c r="CSN50" i="8"/>
  <c r="CVA50" i="8"/>
  <c r="CXI50" i="8"/>
  <c r="CZN50" i="8"/>
  <c r="DBJ50" i="8"/>
  <c r="DDJ50" i="8"/>
  <c r="DFD50" i="8"/>
  <c r="DGT50" i="8"/>
  <c r="DIJ50" i="8"/>
  <c r="DJT50" i="8"/>
  <c r="DLG50" i="8"/>
  <c r="DMN50" i="8"/>
  <c r="DNU50" i="8"/>
  <c r="DPF50" i="8"/>
  <c r="DQL50" i="8"/>
  <c r="DRS50" i="8"/>
  <c r="DSU50" i="8"/>
  <c r="DTV50" i="8"/>
  <c r="DUT50" i="8"/>
  <c r="DVR50" i="8"/>
  <c r="DWP50" i="8"/>
  <c r="DXN50" i="8"/>
  <c r="DYL50" i="8"/>
  <c r="DZJ50" i="8"/>
  <c r="EAH50" i="8"/>
  <c r="EBF50" i="8"/>
  <c r="ECA50" i="8"/>
  <c r="ECU50" i="8"/>
  <c r="EDP50" i="8"/>
  <c r="EEJ50" i="8"/>
  <c r="EFE50" i="8"/>
  <c r="EFZ50" i="8"/>
  <c r="EGR50" i="8"/>
  <c r="EHI50" i="8"/>
  <c r="EHW50" i="8"/>
  <c r="EIL50" i="8"/>
  <c r="EIY50" i="8"/>
  <c r="EJL50" i="8"/>
  <c r="EJY50" i="8"/>
  <c r="EKL50" i="8"/>
  <c r="EKZ50" i="8"/>
  <c r="ELM50" i="8"/>
  <c r="ELZ50" i="8"/>
  <c r="EMM50" i="8"/>
  <c r="EMZ50" i="8"/>
  <c r="ENM50" i="8"/>
  <c r="ENZ50" i="8"/>
  <c r="EOM50" i="8"/>
  <c r="EOZ50" i="8"/>
  <c r="EPM50" i="8"/>
  <c r="EPZ50" i="8"/>
  <c r="EQN50" i="8"/>
  <c r="ERA50" i="8"/>
  <c r="ERN50" i="8"/>
  <c r="ESA50" i="8"/>
  <c r="ESM50" i="8"/>
  <c r="ESY50" i="8"/>
  <c r="ETK50" i="8"/>
  <c r="ETW50" i="8"/>
  <c r="EUI50" i="8"/>
  <c r="EUU50" i="8"/>
  <c r="EVG50" i="8"/>
  <c r="EVS50" i="8"/>
  <c r="EWE50" i="8"/>
  <c r="EWQ50" i="8"/>
  <c r="EXC50" i="8"/>
  <c r="EXO50" i="8"/>
  <c r="EYA50" i="8"/>
  <c r="EYM50" i="8"/>
  <c r="EYY50" i="8"/>
  <c r="EZK50" i="8"/>
  <c r="EZW50" i="8"/>
  <c r="FAI50" i="8"/>
  <c r="FAU50" i="8"/>
  <c r="FBG50" i="8"/>
  <c r="FBS50" i="8"/>
  <c r="FCE50" i="8"/>
  <c r="FCQ50" i="8"/>
  <c r="FDC50" i="8"/>
  <c r="FDO50" i="8"/>
  <c r="FEA50" i="8"/>
  <c r="UW50" i="8"/>
  <c r="BPR50" i="8"/>
  <c r="BXZ50" i="8"/>
  <c r="CEI50" i="8"/>
  <c r="CJB50" i="8"/>
  <c r="CMH50" i="8"/>
  <c r="CQB50" i="8"/>
  <c r="CSZ50" i="8"/>
  <c r="CVK50" i="8"/>
  <c r="CXV50" i="8"/>
  <c r="CZV50" i="8"/>
  <c r="DBV50" i="8"/>
  <c r="DDR50" i="8"/>
  <c r="DFJ50" i="8"/>
  <c r="DHC50" i="8"/>
  <c r="DIP50" i="8"/>
  <c r="DKD50" i="8"/>
  <c r="DLL50" i="8"/>
  <c r="DMS50" i="8"/>
  <c r="DOD50" i="8"/>
  <c r="DPJ50" i="8"/>
  <c r="DQS50" i="8"/>
  <c r="DRW50" i="8"/>
  <c r="DSX50" i="8"/>
  <c r="DUA50" i="8"/>
  <c r="DUY50" i="8"/>
  <c r="DVW50" i="8"/>
  <c r="DWU50" i="8"/>
  <c r="DXS50" i="8"/>
  <c r="DYQ50" i="8"/>
  <c r="DZO50" i="8"/>
  <c r="EAM50" i="8"/>
  <c r="EBJ50" i="8"/>
  <c r="ECD50" i="8"/>
  <c r="BNY50" i="8"/>
  <c r="CHY50" i="8"/>
  <c r="CRY50" i="8"/>
  <c r="CZL50" i="8"/>
  <c r="DFB50" i="8"/>
  <c r="DJS50" i="8"/>
  <c r="DNS50" i="8"/>
  <c r="DRN50" i="8"/>
  <c r="DUR50" i="8"/>
  <c r="DXL50" i="8"/>
  <c r="EAF50" i="8"/>
  <c r="ECT50" i="8"/>
  <c r="EEN50" i="8"/>
  <c r="EGP50" i="8"/>
  <c r="EHY50" i="8"/>
  <c r="EJD50" i="8"/>
  <c r="EKK50" i="8"/>
  <c r="ELO50" i="8"/>
  <c r="EMX50" i="8"/>
  <c r="EOA50" i="8"/>
  <c r="EPE50" i="8"/>
  <c r="EQL50" i="8"/>
  <c r="ERP50" i="8"/>
  <c r="ESW50" i="8"/>
  <c r="ETX50" i="8"/>
  <c r="EUY50" i="8"/>
  <c r="EWD50" i="8"/>
  <c r="EXE50" i="8"/>
  <c r="EYK50" i="8"/>
  <c r="EZJ50" i="8"/>
  <c r="FAH50" i="8"/>
  <c r="FBF50" i="8"/>
  <c r="FCD50" i="8"/>
  <c r="FDA50" i="8"/>
  <c r="FDR50" i="8"/>
  <c r="FEJ50" i="8"/>
  <c r="FEX50" i="8"/>
  <c r="FFK50" i="8"/>
  <c r="FFX50" i="8"/>
  <c r="FGK50" i="8"/>
  <c r="FGX50" i="8"/>
  <c r="FHK50" i="8"/>
  <c r="FHY50" i="8"/>
  <c r="FIL50" i="8"/>
  <c r="FIX50" i="8"/>
  <c r="FJJ50" i="8"/>
  <c r="FJV50" i="8"/>
  <c r="FKH50" i="8"/>
  <c r="FKT50" i="8"/>
  <c r="FLF50" i="8"/>
  <c r="FLR50" i="8"/>
  <c r="FMD50" i="8"/>
  <c r="FMP50" i="8"/>
  <c r="FNB50" i="8"/>
  <c r="FNN50" i="8"/>
  <c r="FNZ50" i="8"/>
  <c r="FOL50" i="8"/>
  <c r="FOX50" i="8"/>
  <c r="FPJ50" i="8"/>
  <c r="FPV50" i="8"/>
  <c r="FQH50" i="8"/>
  <c r="FQT50" i="8"/>
  <c r="FRF50" i="8"/>
  <c r="FRR50" i="8"/>
  <c r="FSD50" i="8"/>
  <c r="FSP50" i="8"/>
  <c r="FTB50" i="8"/>
  <c r="FTN50" i="8"/>
  <c r="FTZ50" i="8"/>
  <c r="FUL50" i="8"/>
  <c r="FUX50" i="8"/>
  <c r="FVJ50" i="8"/>
  <c r="FVV50" i="8"/>
  <c r="FWH50" i="8"/>
  <c r="FWT50" i="8"/>
  <c r="FXF50" i="8"/>
  <c r="FXR50" i="8"/>
  <c r="FYD50" i="8"/>
  <c r="FYP50" i="8"/>
  <c r="FZB50" i="8"/>
  <c r="FZN50" i="8"/>
  <c r="FZZ50" i="8"/>
  <c r="GAL50" i="8"/>
  <c r="GAX50" i="8"/>
  <c r="GBJ50" i="8"/>
  <c r="GBV50" i="8"/>
  <c r="GCH50" i="8"/>
  <c r="GCT50" i="8"/>
  <c r="GDF50" i="8"/>
  <c r="GDR50" i="8"/>
  <c r="GED50" i="8"/>
  <c r="GEP50" i="8"/>
  <c r="GFB50" i="8"/>
  <c r="GFN50" i="8"/>
  <c r="GFZ50" i="8"/>
  <c r="GGL50" i="8"/>
  <c r="GGX50" i="8"/>
  <c r="GHJ50" i="8"/>
  <c r="GHV50" i="8"/>
  <c r="GIH50" i="8"/>
  <c r="GIT50" i="8"/>
  <c r="GJF50" i="8"/>
  <c r="GJR50" i="8"/>
  <c r="GKD50" i="8"/>
  <c r="GKP50" i="8"/>
  <c r="GLB50" i="8"/>
  <c r="GLN50" i="8"/>
  <c r="GLZ50" i="8"/>
  <c r="GML50" i="8"/>
  <c r="GMX50" i="8"/>
  <c r="GNJ50" i="8"/>
  <c r="GNV50" i="8"/>
  <c r="GOH50" i="8"/>
  <c r="GOT50" i="8"/>
  <c r="GPF50" i="8"/>
  <c r="GPR50" i="8"/>
  <c r="GQD50" i="8"/>
  <c r="GQP50" i="8"/>
  <c r="GRB50" i="8"/>
  <c r="GRN50" i="8"/>
  <c r="GRZ50" i="8"/>
  <c r="GSL50" i="8"/>
  <c r="GSX50" i="8"/>
  <c r="GTJ50" i="8"/>
  <c r="GTV50" i="8"/>
  <c r="GUH50" i="8"/>
  <c r="GUT50" i="8"/>
  <c r="GVF50" i="8"/>
  <c r="GVR50" i="8"/>
  <c r="GWD50" i="8"/>
  <c r="GWP50" i="8"/>
  <c r="GXB50" i="8"/>
  <c r="GXN50" i="8"/>
  <c r="GXZ50" i="8"/>
  <c r="GYL50" i="8"/>
  <c r="GYX50" i="8"/>
  <c r="GZJ50" i="8"/>
  <c r="GZV50" i="8"/>
  <c r="HAH50" i="8"/>
  <c r="HAT50" i="8"/>
  <c r="HBF50" i="8"/>
  <c r="HBR50" i="8"/>
  <c r="HCD50" i="8"/>
  <c r="HCP50" i="8"/>
  <c r="HDB50" i="8"/>
  <c r="HDN50" i="8"/>
  <c r="HDZ50" i="8"/>
  <c r="HEL50" i="8"/>
  <c r="HEX50" i="8"/>
  <c r="HFJ50" i="8"/>
  <c r="BPN50" i="8"/>
  <c r="CIZ50" i="8"/>
  <c r="CSW50" i="8"/>
  <c r="CZQ50" i="8"/>
  <c r="DFF50" i="8"/>
  <c r="DJW50" i="8"/>
  <c r="DOA50" i="8"/>
  <c r="DRU50" i="8"/>
  <c r="DUX50" i="8"/>
  <c r="DXR50" i="8"/>
  <c r="EAL50" i="8"/>
  <c r="ECW50" i="8"/>
  <c r="EEQ50" i="8"/>
  <c r="EGQ50" i="8"/>
  <c r="EHZ50" i="8"/>
  <c r="EJJ50" i="8"/>
  <c r="EKN50" i="8"/>
  <c r="ELQ50" i="8"/>
  <c r="EMY50" i="8"/>
  <c r="EOB50" i="8"/>
  <c r="EPK50" i="8"/>
  <c r="BSH50" i="8"/>
  <c r="CJP50" i="8"/>
  <c r="CTJ50" i="8"/>
  <c r="DAH50" i="8"/>
  <c r="DFS50" i="8"/>
  <c r="DKI50" i="8"/>
  <c r="DOG50" i="8"/>
  <c r="DRZ50" i="8"/>
  <c r="DVC50" i="8"/>
  <c r="DXW50" i="8"/>
  <c r="EAQ50" i="8"/>
  <c r="ECY50" i="8"/>
  <c r="EFB50" i="8"/>
  <c r="EGT50" i="8"/>
  <c r="EIB50" i="8"/>
  <c r="EJK50" i="8"/>
  <c r="EKO50" i="8"/>
  <c r="ELX50" i="8"/>
  <c r="ENA50" i="8"/>
  <c r="EOD50" i="8"/>
  <c r="EPL50" i="8"/>
  <c r="EQP50" i="8"/>
  <c r="ERY50" i="8"/>
  <c r="ESZ50" i="8"/>
  <c r="EUA50" i="8"/>
  <c r="EVF50" i="8"/>
  <c r="EWG50" i="8"/>
  <c r="EXM50" i="8"/>
  <c r="EYN50" i="8"/>
  <c r="EZM50" i="8"/>
  <c r="FAK50" i="8"/>
  <c r="FBI50" i="8"/>
  <c r="FCG50" i="8"/>
  <c r="FDD50" i="8"/>
  <c r="FDU50" i="8"/>
  <c r="FEL50" i="8"/>
  <c r="FEZ50" i="8"/>
  <c r="FFM50" i="8"/>
  <c r="FFZ50" i="8"/>
  <c r="FGM50" i="8"/>
  <c r="FHA50" i="8"/>
  <c r="FHN50" i="8"/>
  <c r="FIA50" i="8"/>
  <c r="FIN50" i="8"/>
  <c r="FIZ50" i="8"/>
  <c r="FJL50" i="8"/>
  <c r="FJX50" i="8"/>
  <c r="FKJ50" i="8"/>
  <c r="FKV50" i="8"/>
  <c r="FLH50" i="8"/>
  <c r="FLT50" i="8"/>
  <c r="FMF50" i="8"/>
  <c r="FMR50" i="8"/>
  <c r="FND50" i="8"/>
  <c r="FNP50" i="8"/>
  <c r="FOB50" i="8"/>
  <c r="FON50" i="8"/>
  <c r="FOZ50" i="8"/>
  <c r="FPL50" i="8"/>
  <c r="FPX50" i="8"/>
  <c r="FQJ50" i="8"/>
  <c r="FQV50" i="8"/>
  <c r="FRH50" i="8"/>
  <c r="FRT50" i="8"/>
  <c r="FSF50" i="8"/>
  <c r="FSR50" i="8"/>
  <c r="FTD50" i="8"/>
  <c r="FTP50" i="8"/>
  <c r="FUB50" i="8"/>
  <c r="FUN50" i="8"/>
  <c r="FUZ50" i="8"/>
  <c r="FVL50" i="8"/>
  <c r="FVX50" i="8"/>
  <c r="FWJ50" i="8"/>
  <c r="FWV50" i="8"/>
  <c r="FXH50" i="8"/>
  <c r="FXT50" i="8"/>
  <c r="FYF50" i="8"/>
  <c r="FYR50" i="8"/>
  <c r="FZD50" i="8"/>
  <c r="FZP50" i="8"/>
  <c r="GAB50" i="8"/>
  <c r="GAN50" i="8"/>
  <c r="GAZ50" i="8"/>
  <c r="BVL50" i="8"/>
  <c r="CLD50" i="8"/>
  <c r="CUV50" i="8"/>
  <c r="DBF50" i="8"/>
  <c r="DGN50" i="8"/>
  <c r="DKY50" i="8"/>
  <c r="DOX50" i="8"/>
  <c r="DSQ50" i="8"/>
  <c r="DVO50" i="8"/>
  <c r="DYI50" i="8"/>
  <c r="EBC50" i="8"/>
  <c r="EDB50" i="8"/>
  <c r="EFC50" i="8"/>
  <c r="EGV50" i="8"/>
  <c r="EII50" i="8"/>
  <c r="EJM50" i="8"/>
  <c r="EKQ50" i="8"/>
  <c r="ELY50" i="8"/>
  <c r="ENB50" i="8"/>
  <c r="EOK50" i="8"/>
  <c r="EPN50" i="8"/>
  <c r="EQR50" i="8"/>
  <c r="ERZ50" i="8"/>
  <c r="ETA50" i="8"/>
  <c r="EUG50" i="8"/>
  <c r="EVH50" i="8"/>
  <c r="EWI50" i="8"/>
  <c r="EXN50" i="8"/>
  <c r="EYO50" i="8"/>
  <c r="EZN50" i="8"/>
  <c r="FAL50" i="8"/>
  <c r="FBJ50" i="8"/>
  <c r="FCH50" i="8"/>
  <c r="FDE50" i="8"/>
  <c r="FDW50" i="8"/>
  <c r="FEM50" i="8"/>
  <c r="FFA50" i="8"/>
  <c r="FFN50" i="8"/>
  <c r="FGA50" i="8"/>
  <c r="FGO50" i="8"/>
  <c r="FHB50" i="8"/>
  <c r="FHO50" i="8"/>
  <c r="FIB50" i="8"/>
  <c r="FIO50" i="8"/>
  <c r="FJA50" i="8"/>
  <c r="FJM50" i="8"/>
  <c r="FJY50" i="8"/>
  <c r="FKK50" i="8"/>
  <c r="FKW50" i="8"/>
  <c r="FLI50" i="8"/>
  <c r="FLU50" i="8"/>
  <c r="FMG50" i="8"/>
  <c r="FMS50" i="8"/>
  <c r="FNE50" i="8"/>
  <c r="FNQ50" i="8"/>
  <c r="FOC50" i="8"/>
  <c r="FOO50" i="8"/>
  <c r="FPA50" i="8"/>
  <c r="FPM50" i="8"/>
  <c r="FPY50" i="8"/>
  <c r="FQK50" i="8"/>
  <c r="FQW50" i="8"/>
  <c r="FRI50" i="8"/>
  <c r="FRU50" i="8"/>
  <c r="FSG50" i="8"/>
  <c r="FSS50" i="8"/>
  <c r="FTE50" i="8"/>
  <c r="FTQ50" i="8"/>
  <c r="FUC50" i="8"/>
  <c r="FUO50" i="8"/>
  <c r="FVA50" i="8"/>
  <c r="FVM50" i="8"/>
  <c r="FVY50" i="8"/>
  <c r="FWK50" i="8"/>
  <c r="FWW50" i="8"/>
  <c r="FXI50" i="8"/>
  <c r="FXU50" i="8"/>
  <c r="FYG50" i="8"/>
  <c r="FYS50" i="8"/>
  <c r="FZE50" i="8"/>
  <c r="FZQ50" i="8"/>
  <c r="GAC50" i="8"/>
  <c r="GAO50" i="8"/>
  <c r="GBA50" i="8"/>
  <c r="GBM50" i="8"/>
  <c r="GBY50" i="8"/>
  <c r="GCK50" i="8"/>
  <c r="GCW50" i="8"/>
  <c r="GDI50" i="8"/>
  <c r="GDU50" i="8"/>
  <c r="GEG50" i="8"/>
  <c r="GES50" i="8"/>
  <c r="GFE50" i="8"/>
  <c r="GFQ50" i="8"/>
  <c r="GGC50" i="8"/>
  <c r="GGO50" i="8"/>
  <c r="GHA50" i="8"/>
  <c r="GHM50" i="8"/>
  <c r="GHY50" i="8"/>
  <c r="GIK50" i="8"/>
  <c r="GIW50" i="8"/>
  <c r="GJI50" i="8"/>
  <c r="GJU50" i="8"/>
  <c r="GKG50" i="8"/>
  <c r="GKS50" i="8"/>
  <c r="GLE50" i="8"/>
  <c r="GLQ50" i="8"/>
  <c r="GMC50" i="8"/>
  <c r="GMO50" i="8"/>
  <c r="GNA50" i="8"/>
  <c r="GNM50" i="8"/>
  <c r="GNY50" i="8"/>
  <c r="GOK50" i="8"/>
  <c r="GOW50" i="8"/>
  <c r="GPI50" i="8"/>
  <c r="GPU50" i="8"/>
  <c r="GQG50" i="8"/>
  <c r="GQS50" i="8"/>
  <c r="GRE50" i="8"/>
  <c r="GRQ50" i="8"/>
  <c r="GSC50" i="8"/>
  <c r="GSO50" i="8"/>
  <c r="GTA50" i="8"/>
  <c r="GTM50" i="8"/>
  <c r="GTY50" i="8"/>
  <c r="GUK50" i="8"/>
  <c r="GUW50" i="8"/>
  <c r="GVI50" i="8"/>
  <c r="GVU50" i="8"/>
  <c r="GWG50" i="8"/>
  <c r="GWS50" i="8"/>
  <c r="GXE50" i="8"/>
  <c r="GXQ50" i="8"/>
  <c r="GYC50" i="8"/>
  <c r="GYO50" i="8"/>
  <c r="GZA50" i="8"/>
  <c r="GZM50" i="8"/>
  <c r="BWC50" i="8"/>
  <c r="CLS50" i="8"/>
  <c r="CUY50" i="8"/>
  <c r="DBI50" i="8"/>
  <c r="DGP50" i="8"/>
  <c r="DLA50" i="8"/>
  <c r="DPD50" i="8"/>
  <c r="DSS50" i="8"/>
  <c r="DVP50" i="8"/>
  <c r="DYJ50" i="8"/>
  <c r="EBD50" i="8"/>
  <c r="EDL50" i="8"/>
  <c r="EFG50" i="8"/>
  <c r="EGY50" i="8"/>
  <c r="EIK50" i="8"/>
  <c r="EJN50" i="8"/>
  <c r="EKW50" i="8"/>
  <c r="EMA50" i="8"/>
  <c r="END50" i="8"/>
  <c r="EOL50" i="8"/>
  <c r="EPP50" i="8"/>
  <c r="EQX50" i="8"/>
  <c r="ESB50" i="8"/>
  <c r="ETC50" i="8"/>
  <c r="EUH50" i="8"/>
  <c r="EVI50" i="8"/>
  <c r="EWO50" i="8"/>
  <c r="EXP50" i="8"/>
  <c r="EYQ50" i="8"/>
  <c r="EZO50" i="8"/>
  <c r="FAM50" i="8"/>
  <c r="FBK50" i="8"/>
  <c r="FCI50" i="8"/>
  <c r="FDF50" i="8"/>
  <c r="FDY50" i="8"/>
  <c r="FEN50" i="8"/>
  <c r="FFB50" i="8"/>
  <c r="FFO50" i="8"/>
  <c r="FGC50" i="8"/>
  <c r="FGP50" i="8"/>
  <c r="FHC50" i="8"/>
  <c r="FHP50" i="8"/>
  <c r="FIC50" i="8"/>
  <c r="FIP50" i="8"/>
  <c r="FJB50" i="8"/>
  <c r="FJN50" i="8"/>
  <c r="FJZ50" i="8"/>
  <c r="FKL50" i="8"/>
  <c r="FKX50" i="8"/>
  <c r="FLJ50" i="8"/>
  <c r="FLV50" i="8"/>
  <c r="FMH50" i="8"/>
  <c r="FMT50" i="8"/>
  <c r="FNF50" i="8"/>
  <c r="FNR50" i="8"/>
  <c r="FOD50" i="8"/>
  <c r="FOP50" i="8"/>
  <c r="FPB50" i="8"/>
  <c r="FPN50" i="8"/>
  <c r="FPZ50" i="8"/>
  <c r="FQL50" i="8"/>
  <c r="FQX50" i="8"/>
  <c r="FRJ50" i="8"/>
  <c r="FRV50" i="8"/>
  <c r="FSH50" i="8"/>
  <c r="FST50" i="8"/>
  <c r="FTF50" i="8"/>
  <c r="FTR50" i="8"/>
  <c r="FUD50" i="8"/>
  <c r="FUP50" i="8"/>
  <c r="FVB50" i="8"/>
  <c r="FVN50" i="8"/>
  <c r="FVZ50" i="8"/>
  <c r="FWL50" i="8"/>
  <c r="FWX50" i="8"/>
  <c r="FXJ50" i="8"/>
  <c r="FXV50" i="8"/>
  <c r="FYH50" i="8"/>
  <c r="FYT50" i="8"/>
  <c r="FZF50" i="8"/>
  <c r="FZR50" i="8"/>
  <c r="GAD50" i="8"/>
  <c r="GAP50" i="8"/>
  <c r="GBB50" i="8"/>
  <c r="GBN50" i="8"/>
  <c r="GBZ50" i="8"/>
  <c r="GCL50" i="8"/>
  <c r="GCX50" i="8"/>
  <c r="GDJ50" i="8"/>
  <c r="GDV50" i="8"/>
  <c r="GEH50" i="8"/>
  <c r="GET50" i="8"/>
  <c r="GFF50" i="8"/>
  <c r="GFR50" i="8"/>
  <c r="GGD50" i="8"/>
  <c r="GGP50" i="8"/>
  <c r="GHB50" i="8"/>
  <c r="GHN50" i="8"/>
  <c r="GHZ50" i="8"/>
  <c r="GIL50" i="8"/>
  <c r="GIX50" i="8"/>
  <c r="GJJ50" i="8"/>
  <c r="GJV50" i="8"/>
  <c r="GKH50" i="8"/>
  <c r="GKT50" i="8"/>
  <c r="GLF50" i="8"/>
  <c r="GLR50" i="8"/>
  <c r="GMD50" i="8"/>
  <c r="GMP50" i="8"/>
  <c r="GNB50" i="8"/>
  <c r="GNN50" i="8"/>
  <c r="GNZ50" i="8"/>
  <c r="GOL50" i="8"/>
  <c r="GOX50" i="8"/>
  <c r="GPJ50" i="8"/>
  <c r="GPV50" i="8"/>
  <c r="GQH50" i="8"/>
  <c r="GQT50" i="8"/>
  <c r="GRF50" i="8"/>
  <c r="GRR50" i="8"/>
  <c r="GSD50" i="8"/>
  <c r="GSP50" i="8"/>
  <c r="GTB50" i="8"/>
  <c r="GTN50" i="8"/>
  <c r="GTZ50" i="8"/>
  <c r="GUL50" i="8"/>
  <c r="GUX50" i="8"/>
  <c r="GVJ50" i="8"/>
  <c r="GVV50" i="8"/>
  <c r="GWH50" i="8"/>
  <c r="GWT50" i="8"/>
  <c r="GXF50" i="8"/>
  <c r="GXR50" i="8"/>
  <c r="GYD50" i="8"/>
  <c r="GYP50" i="8"/>
  <c r="GZB50" i="8"/>
  <c r="GZN50" i="8"/>
  <c r="GZZ50" i="8"/>
  <c r="HAL50" i="8"/>
  <c r="HAX50" i="8"/>
  <c r="HBJ50" i="8"/>
  <c r="HBV50" i="8"/>
  <c r="HCH50" i="8"/>
  <c r="HCT50" i="8"/>
  <c r="HDF50" i="8"/>
  <c r="HDR50" i="8"/>
  <c r="HED50" i="8"/>
  <c r="HEP50" i="8"/>
  <c r="HFB50" i="8"/>
  <c r="HFN50" i="8"/>
  <c r="HFZ50" i="8"/>
  <c r="HGL50" i="8"/>
  <c r="HGX50" i="8"/>
  <c r="HHJ50" i="8"/>
  <c r="HHV50" i="8"/>
  <c r="HIH50" i="8"/>
  <c r="HIT50" i="8"/>
  <c r="HJF50" i="8"/>
  <c r="HJR50" i="8"/>
  <c r="HKD50" i="8"/>
  <c r="BXV50" i="8"/>
  <c r="CMF50" i="8"/>
  <c r="CVD50" i="8"/>
  <c r="DBL50" i="8"/>
  <c r="DGZ50" i="8"/>
  <c r="DLJ50" i="8"/>
  <c r="DPH50" i="8"/>
  <c r="DSV50" i="8"/>
  <c r="DVV50" i="8"/>
  <c r="DYP50" i="8"/>
  <c r="EBH50" i="8"/>
  <c r="EDN50" i="8"/>
  <c r="EFH50" i="8"/>
  <c r="EHF50" i="8"/>
  <c r="EIM50" i="8"/>
  <c r="EJQ50" i="8"/>
  <c r="EKX50" i="8"/>
  <c r="EMB50" i="8"/>
  <c r="ENK50" i="8"/>
  <c r="EON50" i="8"/>
  <c r="EPR50" i="8"/>
  <c r="EQZ50" i="8"/>
  <c r="ESC50" i="8"/>
  <c r="ETI50" i="8"/>
  <c r="EUJ50" i="8"/>
  <c r="EVK50" i="8"/>
  <c r="EWP50" i="8"/>
  <c r="EXQ50" i="8"/>
  <c r="EYW50" i="8"/>
  <c r="EZU50" i="8"/>
  <c r="FAS50" i="8"/>
  <c r="FBQ50" i="8"/>
  <c r="FCO50" i="8"/>
  <c r="FDG50" i="8"/>
  <c r="FDZ50" i="8"/>
  <c r="FEO50" i="8"/>
  <c r="FFC50" i="8"/>
  <c r="FFQ50" i="8"/>
  <c r="FGD50" i="8"/>
  <c r="FGQ50" i="8"/>
  <c r="FHD50" i="8"/>
  <c r="FHQ50" i="8"/>
  <c r="FID50" i="8"/>
  <c r="FIQ50" i="8"/>
  <c r="FJC50" i="8"/>
  <c r="FJO50" i="8"/>
  <c r="FKA50" i="8"/>
  <c r="FKM50" i="8"/>
  <c r="FKY50" i="8"/>
  <c r="FLK50" i="8"/>
  <c r="FLW50" i="8"/>
  <c r="FMI50" i="8"/>
  <c r="FMU50" i="8"/>
  <c r="FNG50" i="8"/>
  <c r="FNS50" i="8"/>
  <c r="FOE50" i="8"/>
  <c r="FOQ50" i="8"/>
  <c r="FPC50" i="8"/>
  <c r="FPO50" i="8"/>
  <c r="FQA50" i="8"/>
  <c r="FQM50" i="8"/>
  <c r="FQY50" i="8"/>
  <c r="FRK50" i="8"/>
  <c r="FRW50" i="8"/>
  <c r="FSI50" i="8"/>
  <c r="FSU50" i="8"/>
  <c r="FTG50" i="8"/>
  <c r="FTS50" i="8"/>
  <c r="FUE50" i="8"/>
  <c r="FUQ50" i="8"/>
  <c r="FVC50" i="8"/>
  <c r="FVO50" i="8"/>
  <c r="FWA50" i="8"/>
  <c r="FWM50" i="8"/>
  <c r="FWY50" i="8"/>
  <c r="FXK50" i="8"/>
  <c r="FXW50" i="8"/>
  <c r="FYI50" i="8"/>
  <c r="FYU50" i="8"/>
  <c r="FZG50" i="8"/>
  <c r="FZS50" i="8"/>
  <c r="GAE50" i="8"/>
  <c r="GAQ50" i="8"/>
  <c r="GBC50" i="8"/>
  <c r="GBO50" i="8"/>
  <c r="GCA50" i="8"/>
  <c r="GCM50" i="8"/>
  <c r="GCY50" i="8"/>
  <c r="GDK50" i="8"/>
  <c r="GDW50" i="8"/>
  <c r="GEI50" i="8"/>
  <c r="GEU50" i="8"/>
  <c r="GFG50" i="8"/>
  <c r="GFS50" i="8"/>
  <c r="GGE50" i="8"/>
  <c r="GGQ50" i="8"/>
  <c r="GHC50" i="8"/>
  <c r="GHO50" i="8"/>
  <c r="GIA50" i="8"/>
  <c r="GIM50" i="8"/>
  <c r="GIY50" i="8"/>
  <c r="GJK50" i="8"/>
  <c r="GJW50" i="8"/>
  <c r="GKI50" i="8"/>
  <c r="GKU50" i="8"/>
  <c r="GLG50" i="8"/>
  <c r="GLS50" i="8"/>
  <c r="GME50" i="8"/>
  <c r="GMQ50" i="8"/>
  <c r="GNC50" i="8"/>
  <c r="GNO50" i="8"/>
  <c r="GOA50" i="8"/>
  <c r="GOM50" i="8"/>
  <c r="GOY50" i="8"/>
  <c r="GPK50" i="8"/>
  <c r="GPW50" i="8"/>
  <c r="GQI50" i="8"/>
  <c r="GQU50" i="8"/>
  <c r="GRG50" i="8"/>
  <c r="GRS50" i="8"/>
  <c r="GSE50" i="8"/>
  <c r="GSQ50" i="8"/>
  <c r="GTC50" i="8"/>
  <c r="GTO50" i="8"/>
  <c r="GUA50" i="8"/>
  <c r="GUM50" i="8"/>
  <c r="GUY50" i="8"/>
  <c r="GVK50" i="8"/>
  <c r="GVW50" i="8"/>
  <c r="GWI50" i="8"/>
  <c r="GWU50" i="8"/>
  <c r="GXG50" i="8"/>
  <c r="GXS50" i="8"/>
  <c r="GYE50" i="8"/>
  <c r="GYQ50" i="8"/>
  <c r="GZC50" i="8"/>
  <c r="GZO50" i="8"/>
  <c r="HAA50" i="8"/>
  <c r="HAM50" i="8"/>
  <c r="HAY50" i="8"/>
  <c r="HBK50" i="8"/>
  <c r="HBW50" i="8"/>
  <c r="HCI50" i="8"/>
  <c r="HCU50" i="8"/>
  <c r="HDG50" i="8"/>
  <c r="HDS50" i="8"/>
  <c r="HEE50" i="8"/>
  <c r="HEQ50" i="8"/>
  <c r="HFC50" i="8"/>
  <c r="HFO50" i="8"/>
  <c r="HGA50" i="8"/>
  <c r="HGM50" i="8"/>
  <c r="BYW50" i="8"/>
  <c r="CNI50" i="8"/>
  <c r="CVY50" i="8"/>
  <c r="DCD50" i="8"/>
  <c r="DHI50" i="8"/>
  <c r="DLO50" i="8"/>
  <c r="DPR50" i="8"/>
  <c r="DTE50" i="8"/>
  <c r="DWA50" i="8"/>
  <c r="DYU50" i="8"/>
  <c r="EBM50" i="8"/>
  <c r="EDR50" i="8"/>
  <c r="EFL50" i="8"/>
  <c r="EHH50" i="8"/>
  <c r="EIN50" i="8"/>
  <c r="EJW50" i="8"/>
  <c r="ELA50" i="8"/>
  <c r="EMD50" i="8"/>
  <c r="ENL50" i="8"/>
  <c r="EOO50" i="8"/>
  <c r="EPX50" i="8"/>
  <c r="ERB50" i="8"/>
  <c r="ESE50" i="8"/>
  <c r="ETJ50" i="8"/>
  <c r="EUK50" i="8"/>
  <c r="EVQ50" i="8"/>
  <c r="EWR50" i="8"/>
  <c r="EXS50" i="8"/>
  <c r="EYX50" i="8"/>
  <c r="EZV50" i="8"/>
  <c r="FAT50" i="8"/>
  <c r="FBR50" i="8"/>
  <c r="FCP50" i="8"/>
  <c r="FDI50" i="8"/>
  <c r="FEB50" i="8"/>
  <c r="FEP50" i="8"/>
  <c r="FFE50" i="8"/>
  <c r="FFR50" i="8"/>
  <c r="FGE50" i="8"/>
  <c r="FGR50" i="8"/>
  <c r="FHE50" i="8"/>
  <c r="FHR50" i="8"/>
  <c r="FIE50" i="8"/>
  <c r="FIR50" i="8"/>
  <c r="FJD50" i="8"/>
  <c r="FJP50" i="8"/>
  <c r="FKB50" i="8"/>
  <c r="FKN50" i="8"/>
  <c r="FKZ50" i="8"/>
  <c r="FLL50" i="8"/>
  <c r="FLX50" i="8"/>
  <c r="FMJ50" i="8"/>
  <c r="FMV50" i="8"/>
  <c r="FNH50" i="8"/>
  <c r="FNT50" i="8"/>
  <c r="FOF50" i="8"/>
  <c r="FOR50" i="8"/>
  <c r="FPD50" i="8"/>
  <c r="FPP50" i="8"/>
  <c r="FQB50" i="8"/>
  <c r="FQN50" i="8"/>
  <c r="FQZ50" i="8"/>
  <c r="FRL50" i="8"/>
  <c r="FRX50" i="8"/>
  <c r="FSJ50" i="8"/>
  <c r="FSV50" i="8"/>
  <c r="FTH50" i="8"/>
  <c r="FTT50" i="8"/>
  <c r="FUF50" i="8"/>
  <c r="FUR50" i="8"/>
  <c r="FVD50" i="8"/>
  <c r="FVP50" i="8"/>
  <c r="FWB50" i="8"/>
  <c r="FWN50" i="8"/>
  <c r="FWZ50" i="8"/>
  <c r="FXL50" i="8"/>
  <c r="FXX50" i="8"/>
  <c r="FYJ50" i="8"/>
  <c r="FYV50" i="8"/>
  <c r="FZH50" i="8"/>
  <c r="FZT50" i="8"/>
  <c r="GAF50" i="8"/>
  <c r="GAR50" i="8"/>
  <c r="GBD50" i="8"/>
  <c r="GBP50" i="8"/>
  <c r="GCB50" i="8"/>
  <c r="GCN50" i="8"/>
  <c r="GCZ50" i="8"/>
  <c r="CCP50" i="8"/>
  <c r="COY50" i="8"/>
  <c r="CXB50" i="8"/>
  <c r="DCX50" i="8"/>
  <c r="DIA50" i="8"/>
  <c r="DMJ50" i="8"/>
  <c r="DQH50" i="8"/>
  <c r="DTS50" i="8"/>
  <c r="DWM50" i="8"/>
  <c r="DZG50" i="8"/>
  <c r="EBW50" i="8"/>
  <c r="EDS50" i="8"/>
  <c r="EFV50" i="8"/>
  <c r="EHJ50" i="8"/>
  <c r="EIP50" i="8"/>
  <c r="EJX50" i="8"/>
  <c r="ELB50" i="8"/>
  <c r="EMK50" i="8"/>
  <c r="ENN50" i="8"/>
  <c r="EOR50" i="8"/>
  <c r="EPY50" i="8"/>
  <c r="ERC50" i="8"/>
  <c r="ESK50" i="8"/>
  <c r="ETL50" i="8"/>
  <c r="EUM50" i="8"/>
  <c r="EVR50" i="8"/>
  <c r="EWS50" i="8"/>
  <c r="EXY50" i="8"/>
  <c r="EYZ50" i="8"/>
  <c r="EZX50" i="8"/>
  <c r="FAV50" i="8"/>
  <c r="FBT50" i="8"/>
  <c r="FCR50" i="8"/>
  <c r="FDK50" i="8"/>
  <c r="FEC50" i="8"/>
  <c r="FEQ50" i="8"/>
  <c r="FFF50" i="8"/>
  <c r="FFS50" i="8"/>
  <c r="FGF50" i="8"/>
  <c r="FGS50" i="8"/>
  <c r="FHF50" i="8"/>
  <c r="FHS50" i="8"/>
  <c r="FIF50" i="8"/>
  <c r="FIS50" i="8"/>
  <c r="FJE50" i="8"/>
  <c r="FJQ50" i="8"/>
  <c r="FKC50" i="8"/>
  <c r="FKO50" i="8"/>
  <c r="FLA50" i="8"/>
  <c r="FLM50" i="8"/>
  <c r="FLY50" i="8"/>
  <c r="FMK50" i="8"/>
  <c r="FMW50" i="8"/>
  <c r="FNI50" i="8"/>
  <c r="FNU50" i="8"/>
  <c r="FOG50" i="8"/>
  <c r="FOS50" i="8"/>
  <c r="CDT50" i="8"/>
  <c r="CPM50" i="8"/>
  <c r="CXQ50" i="8"/>
  <c r="DDO50" i="8"/>
  <c r="DIM50" i="8"/>
  <c r="DMP50" i="8"/>
  <c r="DQN50" i="8"/>
  <c r="DTZ50" i="8"/>
  <c r="DWT50" i="8"/>
  <c r="DZN50" i="8"/>
  <c r="ECB50" i="8"/>
  <c r="EEG50" i="8"/>
  <c r="EGA50" i="8"/>
  <c r="EHN50" i="8"/>
  <c r="EIX50" i="8"/>
  <c r="EKB50" i="8"/>
  <c r="ELJ50" i="8"/>
  <c r="EMN50" i="8"/>
  <c r="ENQ50" i="8"/>
  <c r="EOY50" i="8"/>
  <c r="EQC50" i="8"/>
  <c r="ERL50" i="8"/>
  <c r="ESN50" i="8"/>
  <c r="ETO50" i="8"/>
  <c r="EUT50" i="8"/>
  <c r="EVU50" i="8"/>
  <c r="EXA50" i="8"/>
  <c r="EYB50" i="8"/>
  <c r="EZB50" i="8"/>
  <c r="EZZ50" i="8"/>
  <c r="FAX50" i="8"/>
  <c r="FBV50" i="8"/>
  <c r="FCT50" i="8"/>
  <c r="FDN50" i="8"/>
  <c r="FEE50" i="8"/>
  <c r="FEU50" i="8"/>
  <c r="FFH50" i="8"/>
  <c r="FFU50" i="8"/>
  <c r="FGH50" i="8"/>
  <c r="FGU50" i="8"/>
  <c r="FHH50" i="8"/>
  <c r="FHU50" i="8"/>
  <c r="FIH50" i="8"/>
  <c r="FIU50" i="8"/>
  <c r="FJG50" i="8"/>
  <c r="FJS50" i="8"/>
  <c r="FKE50" i="8"/>
  <c r="FKQ50" i="8"/>
  <c r="FLC50" i="8"/>
  <c r="FLO50" i="8"/>
  <c r="FMA50" i="8"/>
  <c r="FMM50" i="8"/>
  <c r="FMY50" i="8"/>
  <c r="FNK50" i="8"/>
  <c r="FNW50" i="8"/>
  <c r="FOI50" i="8"/>
  <c r="FOU50" i="8"/>
  <c r="FPG50" i="8"/>
  <c r="FPS50" i="8"/>
  <c r="FQE50" i="8"/>
  <c r="FQQ50" i="8"/>
  <c r="FRC50" i="8"/>
  <c r="FRO50" i="8"/>
  <c r="FSA50" i="8"/>
  <c r="FSM50" i="8"/>
  <c r="FSY50" i="8"/>
  <c r="FTK50" i="8"/>
  <c r="FTW50" i="8"/>
  <c r="FUI50" i="8"/>
  <c r="FUU50" i="8"/>
  <c r="FVG50" i="8"/>
  <c r="FVS50" i="8"/>
  <c r="FWE50" i="8"/>
  <c r="FWQ50" i="8"/>
  <c r="FXC50" i="8"/>
  <c r="FXO50" i="8"/>
  <c r="FYA50" i="8"/>
  <c r="FYM50" i="8"/>
  <c r="FYY50" i="8"/>
  <c r="FZK50" i="8"/>
  <c r="FZW50" i="8"/>
  <c r="GAI50" i="8"/>
  <c r="GAU50" i="8"/>
  <c r="GBG50" i="8"/>
  <c r="GBS50" i="8"/>
  <c r="GCE50" i="8"/>
  <c r="GCQ50" i="8"/>
  <c r="GDC50" i="8"/>
  <c r="GDO50" i="8"/>
  <c r="GEA50" i="8"/>
  <c r="GEM50" i="8"/>
  <c r="GEY50" i="8"/>
  <c r="GFK50" i="8"/>
  <c r="GFW50" i="8"/>
  <c r="GGI50" i="8"/>
  <c r="GGU50" i="8"/>
  <c r="GHG50" i="8"/>
  <c r="GHS50" i="8"/>
  <c r="GIE50" i="8"/>
  <c r="GIQ50" i="8"/>
  <c r="GJC50" i="8"/>
  <c r="GJO50" i="8"/>
  <c r="GKA50" i="8"/>
  <c r="GKM50" i="8"/>
  <c r="GKY50" i="8"/>
  <c r="GLK50" i="8"/>
  <c r="GLW50" i="8"/>
  <c r="GMI50" i="8"/>
  <c r="GMU50" i="8"/>
  <c r="GNG50" i="8"/>
  <c r="GNS50" i="8"/>
  <c r="GOE50" i="8"/>
  <c r="GOQ50" i="8"/>
  <c r="GPC50" i="8"/>
  <c r="GPO50" i="8"/>
  <c r="GQA50" i="8"/>
  <c r="GQM50" i="8"/>
  <c r="GQY50" i="8"/>
  <c r="GRK50" i="8"/>
  <c r="GRW50" i="8"/>
  <c r="GSI50" i="8"/>
  <c r="GSU50" i="8"/>
  <c r="GTG50" i="8"/>
  <c r="GTS50" i="8"/>
  <c r="GUE50" i="8"/>
  <c r="GUQ50" i="8"/>
  <c r="GVC50" i="8"/>
  <c r="GVO50" i="8"/>
  <c r="GWA50" i="8"/>
  <c r="GWM50" i="8"/>
  <c r="GWY50" i="8"/>
  <c r="GXK50" i="8"/>
  <c r="GXW50" i="8"/>
  <c r="GYI50" i="8"/>
  <c r="GYU50" i="8"/>
  <c r="GZG50" i="8"/>
  <c r="GZS50" i="8"/>
  <c r="HAE50" i="8"/>
  <c r="HAQ50" i="8"/>
  <c r="HBC50" i="8"/>
  <c r="HBO50" i="8"/>
  <c r="HCA50" i="8"/>
  <c r="HCM50" i="8"/>
  <c r="HCY50" i="8"/>
  <c r="HDK50" i="8"/>
  <c r="HDW50" i="8"/>
  <c r="HEI50" i="8"/>
  <c r="HEU50" i="8"/>
  <c r="HFG50" i="8"/>
  <c r="HFS50" i="8"/>
  <c r="HGE50" i="8"/>
  <c r="HGQ50" i="8"/>
  <c r="HHC50" i="8"/>
  <c r="HHO50" i="8"/>
  <c r="HIA50" i="8"/>
  <c r="HIM50" i="8"/>
  <c r="HIY50" i="8"/>
  <c r="HJK50" i="8"/>
  <c r="HJW50" i="8"/>
  <c r="HKI50" i="8"/>
  <c r="HKU50" i="8"/>
  <c r="HLG50" i="8"/>
  <c r="BLR50" i="8"/>
  <c r="CHX50" i="8"/>
  <c r="CRU50" i="8"/>
  <c r="CZA50" i="8"/>
  <c r="DEY50" i="8"/>
  <c r="DJQ50" i="8"/>
  <c r="DNR50" i="8"/>
  <c r="DRL50" i="8"/>
  <c r="DUQ50" i="8"/>
  <c r="DXK50" i="8"/>
  <c r="EAE50" i="8"/>
  <c r="ECR50" i="8"/>
  <c r="EEL50" i="8"/>
  <c r="EGF50" i="8"/>
  <c r="EHV50" i="8"/>
  <c r="EJA50" i="8"/>
  <c r="EKJ50" i="8"/>
  <c r="ELN50" i="8"/>
  <c r="EMQ50" i="8"/>
  <c r="ENY50" i="8"/>
  <c r="EPB50" i="8"/>
  <c r="EQK50" i="8"/>
  <c r="ERO50" i="8"/>
  <c r="ESQ50" i="8"/>
  <c r="ETV50" i="8"/>
  <c r="EUW50" i="8"/>
  <c r="EWC50" i="8"/>
  <c r="EXD50" i="8"/>
  <c r="EYE50" i="8"/>
  <c r="EZI50" i="8"/>
  <c r="FAG50" i="8"/>
  <c r="FBE50" i="8"/>
  <c r="FCC50" i="8"/>
  <c r="FCW50" i="8"/>
  <c r="FDQ50" i="8"/>
  <c r="FEI50" i="8"/>
  <c r="FEW50" i="8"/>
  <c r="FFJ50" i="8"/>
  <c r="FFW50" i="8"/>
  <c r="FGJ50" i="8"/>
  <c r="FGW50" i="8"/>
  <c r="FHJ50" i="8"/>
  <c r="FHW50" i="8"/>
  <c r="FIK50" i="8"/>
  <c r="FIW50" i="8"/>
  <c r="FJI50" i="8"/>
  <c r="FJU50" i="8"/>
  <c r="FKG50" i="8"/>
  <c r="FKS50" i="8"/>
  <c r="FLE50" i="8"/>
  <c r="FLQ50" i="8"/>
  <c r="FMC50" i="8"/>
  <c r="FMO50" i="8"/>
  <c r="FNA50" i="8"/>
  <c r="FNM50" i="8"/>
  <c r="FNY50" i="8"/>
  <c r="FOK50" i="8"/>
  <c r="FOW50" i="8"/>
  <c r="FPI50" i="8"/>
  <c r="FPU50" i="8"/>
  <c r="FQG50" i="8"/>
  <c r="FQS50" i="8"/>
  <c r="FRE50" i="8"/>
  <c r="FRQ50" i="8"/>
  <c r="FSC50" i="8"/>
  <c r="FSO50" i="8"/>
  <c r="FTA50" i="8"/>
  <c r="FTM50" i="8"/>
  <c r="FTY50" i="8"/>
  <c r="FUK50" i="8"/>
  <c r="FUW50" i="8"/>
  <c r="FVI50" i="8"/>
  <c r="FVU50" i="8"/>
  <c r="FWG50" i="8"/>
  <c r="FWS50" i="8"/>
  <c r="FXE50" i="8"/>
  <c r="FXQ50" i="8"/>
  <c r="FYC50" i="8"/>
  <c r="FYO50" i="8"/>
  <c r="FZA50" i="8"/>
  <c r="FZM50" i="8"/>
  <c r="FZY50" i="8"/>
  <c r="GAK50" i="8"/>
  <c r="GAW50" i="8"/>
  <c r="GBI50" i="8"/>
  <c r="CFJ50" i="8"/>
  <c r="DQX50" i="8"/>
  <c r="EGC50" i="8"/>
  <c r="ENX50" i="8"/>
  <c r="ETM50" i="8"/>
  <c r="EXZ50" i="8"/>
  <c r="FBU50" i="8"/>
  <c r="FES50" i="8"/>
  <c r="FGT50" i="8"/>
  <c r="FIT50" i="8"/>
  <c r="FKP50" i="8"/>
  <c r="FML50" i="8"/>
  <c r="FOH50" i="8"/>
  <c r="FPT50" i="8"/>
  <c r="FRD50" i="8"/>
  <c r="FSN50" i="8"/>
  <c r="FTX50" i="8"/>
  <c r="FVH50" i="8"/>
  <c r="FWR50" i="8"/>
  <c r="FYB50" i="8"/>
  <c r="FZL50" i="8"/>
  <c r="GAV50" i="8"/>
  <c r="GBX50" i="8"/>
  <c r="GCV50" i="8"/>
  <c r="GDS50" i="8"/>
  <c r="GEN50" i="8"/>
  <c r="GFI50" i="8"/>
  <c r="GGB50" i="8"/>
  <c r="GGW50" i="8"/>
  <c r="GHR50" i="8"/>
  <c r="GIN50" i="8"/>
  <c r="GJG50" i="8"/>
  <c r="GKB50" i="8"/>
  <c r="GKW50" i="8"/>
  <c r="GLP50" i="8"/>
  <c r="GMK50" i="8"/>
  <c r="GNF50" i="8"/>
  <c r="GOB50" i="8"/>
  <c r="GOU50" i="8"/>
  <c r="GPP50" i="8"/>
  <c r="GQK50" i="8"/>
  <c r="GRD50" i="8"/>
  <c r="GRY50" i="8"/>
  <c r="GST50" i="8"/>
  <c r="GTP50" i="8"/>
  <c r="GUI50" i="8"/>
  <c r="GVD50" i="8"/>
  <c r="GVY50" i="8"/>
  <c r="GWR50" i="8"/>
  <c r="GXM50" i="8"/>
  <c r="GYH50" i="8"/>
  <c r="GZD50" i="8"/>
  <c r="GZW50" i="8"/>
  <c r="HAO50" i="8"/>
  <c r="HBG50" i="8"/>
  <c r="HBY50" i="8"/>
  <c r="HCQ50" i="8"/>
  <c r="HDI50" i="8"/>
  <c r="HEA50" i="8"/>
  <c r="HES50" i="8"/>
  <c r="HFK50" i="8"/>
  <c r="HGB50" i="8"/>
  <c r="HGR50" i="8"/>
  <c r="HHF50" i="8"/>
  <c r="HHT50" i="8"/>
  <c r="HII50" i="8"/>
  <c r="HIW50" i="8"/>
  <c r="HJL50" i="8"/>
  <c r="HJZ50" i="8"/>
  <c r="HKN50" i="8"/>
  <c r="HLA50" i="8"/>
  <c r="HLN50" i="8"/>
  <c r="HLZ50" i="8"/>
  <c r="HML50" i="8"/>
  <c r="HMX50" i="8"/>
  <c r="HNJ50" i="8"/>
  <c r="HNV50" i="8"/>
  <c r="HOH50" i="8"/>
  <c r="HOT50" i="8"/>
  <c r="HPF50" i="8"/>
  <c r="HPR50" i="8"/>
  <c r="HQD50" i="8"/>
  <c r="HQP50" i="8"/>
  <c r="HRB50" i="8"/>
  <c r="HRN50" i="8"/>
  <c r="HRZ50" i="8"/>
  <c r="HSL50" i="8"/>
  <c r="HSX50" i="8"/>
  <c r="HTJ50" i="8"/>
  <c r="HTV50" i="8"/>
  <c r="HUH50" i="8"/>
  <c r="HUT50" i="8"/>
  <c r="HVF50" i="8"/>
  <c r="HVR50" i="8"/>
  <c r="HWD50" i="8"/>
  <c r="HWP50" i="8"/>
  <c r="HXB50" i="8"/>
  <c r="HXN50" i="8"/>
  <c r="HXZ50" i="8"/>
  <c r="HYL50" i="8"/>
  <c r="HYX50" i="8"/>
  <c r="HZJ50" i="8"/>
  <c r="HZV50" i="8"/>
  <c r="IAH50" i="8"/>
  <c r="IAT50" i="8"/>
  <c r="IBF50" i="8"/>
  <c r="IBR50" i="8"/>
  <c r="ICD50" i="8"/>
  <c r="ICP50" i="8"/>
  <c r="IDB50" i="8"/>
  <c r="IDN50" i="8"/>
  <c r="IDZ50" i="8"/>
  <c r="IEL50" i="8"/>
  <c r="IEX50" i="8"/>
  <c r="IFJ50" i="8"/>
  <c r="IFV50" i="8"/>
  <c r="IGH50" i="8"/>
  <c r="IGT50" i="8"/>
  <c r="IHF50" i="8"/>
  <c r="IHR50" i="8"/>
  <c r="IID50" i="8"/>
  <c r="IIP50" i="8"/>
  <c r="IJB50" i="8"/>
  <c r="IJN50" i="8"/>
  <c r="IJZ50" i="8"/>
  <c r="IKL50" i="8"/>
  <c r="IKX50" i="8"/>
  <c r="ILJ50" i="8"/>
  <c r="ILV50" i="8"/>
  <c r="IMH50" i="8"/>
  <c r="IMT50" i="8"/>
  <c r="INF50" i="8"/>
  <c r="INR50" i="8"/>
  <c r="IOD50" i="8"/>
  <c r="IOP50" i="8"/>
  <c r="IPB50" i="8"/>
  <c r="IPN50" i="8"/>
  <c r="IPZ50" i="8"/>
  <c r="IQL50" i="8"/>
  <c r="IQX50" i="8"/>
  <c r="IRJ50" i="8"/>
  <c r="IRV50" i="8"/>
  <c r="ISH50" i="8"/>
  <c r="IST50" i="8"/>
  <c r="ITF50" i="8"/>
  <c r="ITR50" i="8"/>
  <c r="IUD50" i="8"/>
  <c r="IUP50" i="8"/>
  <c r="IVB50" i="8"/>
  <c r="IVN50" i="8"/>
  <c r="IVZ50" i="8"/>
  <c r="IWL50" i="8"/>
  <c r="IWX50" i="8"/>
  <c r="IXJ50" i="8"/>
  <c r="IXV50" i="8"/>
  <c r="IYH50" i="8"/>
  <c r="IYT50" i="8"/>
  <c r="IZF50" i="8"/>
  <c r="IZR50" i="8"/>
  <c r="JAD50" i="8"/>
  <c r="JAP50" i="8"/>
  <c r="JBB50" i="8"/>
  <c r="JBN50" i="8"/>
  <c r="JBZ50" i="8"/>
  <c r="JCL50" i="8"/>
  <c r="JCX50" i="8"/>
  <c r="JDJ50" i="8"/>
  <c r="JDV50" i="8"/>
  <c r="JEH50" i="8"/>
  <c r="JET50" i="8"/>
  <c r="CPA50" i="8"/>
  <c r="CQH50" i="8"/>
  <c r="DUE50" i="8"/>
  <c r="EHU50" i="8"/>
  <c r="EPA50" i="8"/>
  <c r="ETY50" i="8"/>
  <c r="EYL50" i="8"/>
  <c r="FCF50" i="8"/>
  <c r="FEY50" i="8"/>
  <c r="FGY50" i="8"/>
  <c r="FIY50" i="8"/>
  <c r="FKU50" i="8"/>
  <c r="FMQ50" i="8"/>
  <c r="FOM50" i="8"/>
  <c r="FQC50" i="8"/>
  <c r="FRM50" i="8"/>
  <c r="FSW50" i="8"/>
  <c r="FUG50" i="8"/>
  <c r="FVQ50" i="8"/>
  <c r="FXA50" i="8"/>
  <c r="FYK50" i="8"/>
  <c r="FZU50" i="8"/>
  <c r="GBE50" i="8"/>
  <c r="GCD50" i="8"/>
  <c r="GDB50" i="8"/>
  <c r="GDX50" i="8"/>
  <c r="GEQ50" i="8"/>
  <c r="GFL50" i="8"/>
  <c r="GGG50" i="8"/>
  <c r="GGZ50" i="8"/>
  <c r="GHU50" i="8"/>
  <c r="GIP50" i="8"/>
  <c r="GJL50" i="8"/>
  <c r="GKE50" i="8"/>
  <c r="GKZ50" i="8"/>
  <c r="GLU50" i="8"/>
  <c r="GMN50" i="8"/>
  <c r="GNI50" i="8"/>
  <c r="GOD50" i="8"/>
  <c r="GOZ50" i="8"/>
  <c r="GPS50" i="8"/>
  <c r="GQN50" i="8"/>
  <c r="GRI50" i="8"/>
  <c r="GSB50" i="8"/>
  <c r="GSW50" i="8"/>
  <c r="GTR50" i="8"/>
  <c r="GUN50" i="8"/>
  <c r="GVG50" i="8"/>
  <c r="GWB50" i="8"/>
  <c r="GWW50" i="8"/>
  <c r="GXP50" i="8"/>
  <c r="GYK50" i="8"/>
  <c r="GZF50" i="8"/>
  <c r="GZY50" i="8"/>
  <c r="HAR50" i="8"/>
  <c r="HBI50" i="8"/>
  <c r="HCB50" i="8"/>
  <c r="HCS50" i="8"/>
  <c r="HDL50" i="8"/>
  <c r="HEC50" i="8"/>
  <c r="HEV50" i="8"/>
  <c r="HFM50" i="8"/>
  <c r="HGD50" i="8"/>
  <c r="HGT50" i="8"/>
  <c r="HHH50" i="8"/>
  <c r="HHW50" i="8"/>
  <c r="HIK50" i="8"/>
  <c r="HIZ50" i="8"/>
  <c r="HJN50" i="8"/>
  <c r="HKB50" i="8"/>
  <c r="HKP50" i="8"/>
  <c r="HLC50" i="8"/>
  <c r="HLP50" i="8"/>
  <c r="HMB50" i="8"/>
  <c r="HMN50" i="8"/>
  <c r="CXD50" i="8"/>
  <c r="DWN50" i="8"/>
  <c r="EIW50" i="8"/>
  <c r="EQB50" i="8"/>
  <c r="EUS50" i="8"/>
  <c r="EZA50" i="8"/>
  <c r="FCS50" i="8"/>
  <c r="FFG50" i="8"/>
  <c r="FHG50" i="8"/>
  <c r="FJF50" i="8"/>
  <c r="FLB50" i="8"/>
  <c r="FMX50" i="8"/>
  <c r="FOT50" i="8"/>
  <c r="FQD50" i="8"/>
  <c r="FRN50" i="8"/>
  <c r="FSX50" i="8"/>
  <c r="FUH50" i="8"/>
  <c r="FVR50" i="8"/>
  <c r="FXB50" i="8"/>
  <c r="FYL50" i="8"/>
  <c r="FZV50" i="8"/>
  <c r="GBF50" i="8"/>
  <c r="GCF50" i="8"/>
  <c r="GDD50" i="8"/>
  <c r="GDY50" i="8"/>
  <c r="GER50" i="8"/>
  <c r="GFM50" i="8"/>
  <c r="GGH50" i="8"/>
  <c r="GHD50" i="8"/>
  <c r="GHW50" i="8"/>
  <c r="GIR50" i="8"/>
  <c r="GJM50" i="8"/>
  <c r="GKF50" i="8"/>
  <c r="GLA50" i="8"/>
  <c r="GLV50" i="8"/>
  <c r="GMR50" i="8"/>
  <c r="GNK50" i="8"/>
  <c r="GOF50" i="8"/>
  <c r="GPA50" i="8"/>
  <c r="GPT50" i="8"/>
  <c r="GQO50" i="8"/>
  <c r="GRJ50" i="8"/>
  <c r="GSF50" i="8"/>
  <c r="GSY50" i="8"/>
  <c r="CYA50" i="8"/>
  <c r="DWY50" i="8"/>
  <c r="EIZ50" i="8"/>
  <c r="EQE50" i="8"/>
  <c r="EUV50" i="8"/>
  <c r="EZC50" i="8"/>
  <c r="FCU50" i="8"/>
  <c r="FFI50" i="8"/>
  <c r="FHI50" i="8"/>
  <c r="FJH50" i="8"/>
  <c r="FLD50" i="8"/>
  <c r="FMZ50" i="8"/>
  <c r="FOV50" i="8"/>
  <c r="FQF50" i="8"/>
  <c r="FRP50" i="8"/>
  <c r="FSZ50" i="8"/>
  <c r="FUJ50" i="8"/>
  <c r="FVT50" i="8"/>
  <c r="FXD50" i="8"/>
  <c r="FYN50" i="8"/>
  <c r="FZX50" i="8"/>
  <c r="GBH50" i="8"/>
  <c r="GCG50" i="8"/>
  <c r="GDE50" i="8"/>
  <c r="GDZ50" i="8"/>
  <c r="GEV50" i="8"/>
  <c r="GFO50" i="8"/>
  <c r="GGJ50" i="8"/>
  <c r="GHE50" i="8"/>
  <c r="GHX50" i="8"/>
  <c r="GIS50" i="8"/>
  <c r="GJN50" i="8"/>
  <c r="GKJ50" i="8"/>
  <c r="GLC50" i="8"/>
  <c r="GLX50" i="8"/>
  <c r="GMS50" i="8"/>
  <c r="GNL50" i="8"/>
  <c r="GOG50" i="8"/>
  <c r="GPB50" i="8"/>
  <c r="GPX50" i="8"/>
  <c r="GQQ50" i="8"/>
  <c r="GRL50" i="8"/>
  <c r="GSG50" i="8"/>
  <c r="GSZ50" i="8"/>
  <c r="GTU50" i="8"/>
  <c r="GUP50" i="8"/>
  <c r="GVL50" i="8"/>
  <c r="GWE50" i="8"/>
  <c r="GWZ50" i="8"/>
  <c r="GXU50" i="8"/>
  <c r="GYN50" i="8"/>
  <c r="GZI50" i="8"/>
  <c r="HAC50" i="8"/>
  <c r="HAU50" i="8"/>
  <c r="DDC50" i="8"/>
  <c r="DZH50" i="8"/>
  <c r="EJZ50" i="8"/>
  <c r="EQO50" i="8"/>
  <c r="EVE50" i="8"/>
  <c r="EZL50" i="8"/>
  <c r="FDB50" i="8"/>
  <c r="FFL50" i="8"/>
  <c r="FHM50" i="8"/>
  <c r="FJK50" i="8"/>
  <c r="FLG50" i="8"/>
  <c r="FNC50" i="8"/>
  <c r="FOY50" i="8"/>
  <c r="FQI50" i="8"/>
  <c r="FRS50" i="8"/>
  <c r="FTC50" i="8"/>
  <c r="FUM50" i="8"/>
  <c r="FVW50" i="8"/>
  <c r="FXG50" i="8"/>
  <c r="FYQ50" i="8"/>
  <c r="GAA50" i="8"/>
  <c r="GBK50" i="8"/>
  <c r="GCI50" i="8"/>
  <c r="GDG50" i="8"/>
  <c r="GEB50" i="8"/>
  <c r="GEW50" i="8"/>
  <c r="GFP50" i="8"/>
  <c r="GGK50" i="8"/>
  <c r="GHF50" i="8"/>
  <c r="GIB50" i="8"/>
  <c r="GIU50" i="8"/>
  <c r="GJP50" i="8"/>
  <c r="GKK50" i="8"/>
  <c r="GLD50" i="8"/>
  <c r="GLY50" i="8"/>
  <c r="GMT50" i="8"/>
  <c r="GNP50" i="8"/>
  <c r="GOI50" i="8"/>
  <c r="GPD50" i="8"/>
  <c r="GPY50" i="8"/>
  <c r="GQR50" i="8"/>
  <c r="GRM50" i="8"/>
  <c r="GSH50" i="8"/>
  <c r="GTD50" i="8"/>
  <c r="GTW50" i="8"/>
  <c r="GUR50" i="8"/>
  <c r="GVM50" i="8"/>
  <c r="GWF50" i="8"/>
  <c r="GXA50" i="8"/>
  <c r="GXV50" i="8"/>
  <c r="GYR50" i="8"/>
  <c r="GZK50" i="8"/>
  <c r="HAD50" i="8"/>
  <c r="HAV50" i="8"/>
  <c r="HBN50" i="8"/>
  <c r="HCF50" i="8"/>
  <c r="HCX50" i="8"/>
  <c r="HDP50" i="8"/>
  <c r="HEH50" i="8"/>
  <c r="HEZ50" i="8"/>
  <c r="HFR50" i="8"/>
  <c r="HGH50" i="8"/>
  <c r="HGW50" i="8"/>
  <c r="HHL50" i="8"/>
  <c r="HHZ50" i="8"/>
  <c r="HIO50" i="8"/>
  <c r="HJC50" i="8"/>
  <c r="HJQ50" i="8"/>
  <c r="HKF50" i="8"/>
  <c r="HKS50" i="8"/>
  <c r="HLF50" i="8"/>
  <c r="HLS50" i="8"/>
  <c r="HME50" i="8"/>
  <c r="HMQ50" i="8"/>
  <c r="HNC50" i="8"/>
  <c r="HNO50" i="8"/>
  <c r="HOA50" i="8"/>
  <c r="HOM50" i="8"/>
  <c r="HOY50" i="8"/>
  <c r="HPK50" i="8"/>
  <c r="HPW50" i="8"/>
  <c r="HQI50" i="8"/>
  <c r="HQU50" i="8"/>
  <c r="HRG50" i="8"/>
  <c r="HRS50" i="8"/>
  <c r="HSE50" i="8"/>
  <c r="HSQ50" i="8"/>
  <c r="HTC50" i="8"/>
  <c r="HTO50" i="8"/>
  <c r="HUA50" i="8"/>
  <c r="HUM50" i="8"/>
  <c r="HUY50" i="8"/>
  <c r="DDV50" i="8"/>
  <c r="DZS50" i="8"/>
  <c r="EKD50" i="8"/>
  <c r="ERE50" i="8"/>
  <c r="EVT50" i="8"/>
  <c r="EZY50" i="8"/>
  <c r="FDM50" i="8"/>
  <c r="FFT50" i="8"/>
  <c r="FHT50" i="8"/>
  <c r="FJR50" i="8"/>
  <c r="FLN50" i="8"/>
  <c r="FNJ50" i="8"/>
  <c r="FPE50" i="8"/>
  <c r="FQO50" i="8"/>
  <c r="FRY50" i="8"/>
  <c r="FTI50" i="8"/>
  <c r="FUS50" i="8"/>
  <c r="FWC50" i="8"/>
  <c r="FXM50" i="8"/>
  <c r="FYW50" i="8"/>
  <c r="GAG50" i="8"/>
  <c r="GBL50" i="8"/>
  <c r="GCJ50" i="8"/>
  <c r="GDH50" i="8"/>
  <c r="GEC50" i="8"/>
  <c r="GEX50" i="8"/>
  <c r="GFT50" i="8"/>
  <c r="GGM50" i="8"/>
  <c r="GHH50" i="8"/>
  <c r="GIC50" i="8"/>
  <c r="GIV50" i="8"/>
  <c r="GJQ50" i="8"/>
  <c r="GKL50" i="8"/>
  <c r="GLH50" i="8"/>
  <c r="GMA50" i="8"/>
  <c r="GMV50" i="8"/>
  <c r="GNQ50" i="8"/>
  <c r="GOJ50" i="8"/>
  <c r="GPE50" i="8"/>
  <c r="GPZ50" i="8"/>
  <c r="GQV50" i="8"/>
  <c r="GRO50" i="8"/>
  <c r="GSJ50" i="8"/>
  <c r="GTE50" i="8"/>
  <c r="GTX50" i="8"/>
  <c r="GUS50" i="8"/>
  <c r="GVN50" i="8"/>
  <c r="GWJ50" i="8"/>
  <c r="GXC50" i="8"/>
  <c r="GXX50" i="8"/>
  <c r="GYS50" i="8"/>
  <c r="GZL50" i="8"/>
  <c r="HAF50" i="8"/>
  <c r="HAW50" i="8"/>
  <c r="HBP50" i="8"/>
  <c r="HCG50" i="8"/>
  <c r="HCZ50" i="8"/>
  <c r="HDQ50" i="8"/>
  <c r="HEJ50" i="8"/>
  <c r="HFA50" i="8"/>
  <c r="HFT50" i="8"/>
  <c r="HGI50" i="8"/>
  <c r="HGY50" i="8"/>
  <c r="HHM50" i="8"/>
  <c r="HIB50" i="8"/>
  <c r="HIP50" i="8"/>
  <c r="HJD50" i="8"/>
  <c r="HJS50" i="8"/>
  <c r="HKG50" i="8"/>
  <c r="HKT50" i="8"/>
  <c r="HLH50" i="8"/>
  <c r="HLT50" i="8"/>
  <c r="HMF50" i="8"/>
  <c r="HMR50" i="8"/>
  <c r="HND50" i="8"/>
  <c r="HNP50" i="8"/>
  <c r="HOB50" i="8"/>
  <c r="HON50" i="8"/>
  <c r="HOZ50" i="8"/>
  <c r="HPL50" i="8"/>
  <c r="HPX50" i="8"/>
  <c r="HQJ50" i="8"/>
  <c r="HQV50" i="8"/>
  <c r="HRH50" i="8"/>
  <c r="HRT50" i="8"/>
  <c r="HSF50" i="8"/>
  <c r="HSR50" i="8"/>
  <c r="HTD50" i="8"/>
  <c r="HTP50" i="8"/>
  <c r="HUB50" i="8"/>
  <c r="HUN50" i="8"/>
  <c r="HUZ50" i="8"/>
  <c r="HVL50" i="8"/>
  <c r="HVX50" i="8"/>
  <c r="HWJ50" i="8"/>
  <c r="HWV50" i="8"/>
  <c r="HXH50" i="8"/>
  <c r="HXT50" i="8"/>
  <c r="HYF50" i="8"/>
  <c r="HYR50" i="8"/>
  <c r="HZD50" i="8"/>
  <c r="HZP50" i="8"/>
  <c r="IAB50" i="8"/>
  <c r="DIH50" i="8"/>
  <c r="EBY50" i="8"/>
  <c r="ELD50" i="8"/>
  <c r="ERM50" i="8"/>
  <c r="EVW50" i="8"/>
  <c r="FAA50" i="8"/>
  <c r="FDP50" i="8"/>
  <c r="FFV50" i="8"/>
  <c r="FHV50" i="8"/>
  <c r="FJT50" i="8"/>
  <c r="FLP50" i="8"/>
  <c r="FNL50" i="8"/>
  <c r="FPF50" i="8"/>
  <c r="FQP50" i="8"/>
  <c r="FRZ50" i="8"/>
  <c r="FTJ50" i="8"/>
  <c r="FUT50" i="8"/>
  <c r="FWD50" i="8"/>
  <c r="FXN50" i="8"/>
  <c r="FYX50" i="8"/>
  <c r="GAH50" i="8"/>
  <c r="GBQ50" i="8"/>
  <c r="GCO50" i="8"/>
  <c r="GDL50" i="8"/>
  <c r="GEE50" i="8"/>
  <c r="GEZ50" i="8"/>
  <c r="GFU50" i="8"/>
  <c r="GGN50" i="8"/>
  <c r="GHI50" i="8"/>
  <c r="GID50" i="8"/>
  <c r="GIZ50" i="8"/>
  <c r="GJS50" i="8"/>
  <c r="GKN50" i="8"/>
  <c r="GLI50" i="8"/>
  <c r="GMB50" i="8"/>
  <c r="GMW50" i="8"/>
  <c r="GNR50" i="8"/>
  <c r="GON50" i="8"/>
  <c r="GPG50" i="8"/>
  <c r="GQB50" i="8"/>
  <c r="GQW50" i="8"/>
  <c r="GRP50" i="8"/>
  <c r="GSK50" i="8"/>
  <c r="GTF50" i="8"/>
  <c r="GUB50" i="8"/>
  <c r="GUU50" i="8"/>
  <c r="GVP50" i="8"/>
  <c r="GWK50" i="8"/>
  <c r="GXD50" i="8"/>
  <c r="GXY50" i="8"/>
  <c r="GYT50" i="8"/>
  <c r="GZP50" i="8"/>
  <c r="HAG50" i="8"/>
  <c r="HAZ50" i="8"/>
  <c r="HBQ50" i="8"/>
  <c r="HCJ50" i="8"/>
  <c r="HDA50" i="8"/>
  <c r="HDT50" i="8"/>
  <c r="HEK50" i="8"/>
  <c r="HFD50" i="8"/>
  <c r="HFU50" i="8"/>
  <c r="HGJ50" i="8"/>
  <c r="HGZ50" i="8"/>
  <c r="HHN50" i="8"/>
  <c r="HIC50" i="8"/>
  <c r="HIQ50" i="8"/>
  <c r="HJE50" i="8"/>
  <c r="HJT50" i="8"/>
  <c r="HKH50" i="8"/>
  <c r="HKV50" i="8"/>
  <c r="HLI50" i="8"/>
  <c r="HLU50" i="8"/>
  <c r="DML50" i="8"/>
  <c r="EDW50" i="8"/>
  <c r="EML50" i="8"/>
  <c r="ESL50" i="8"/>
  <c r="EWU50" i="8"/>
  <c r="FAW50" i="8"/>
  <c r="FED50" i="8"/>
  <c r="FGG50" i="8"/>
  <c r="FIG50" i="8"/>
  <c r="FKD50" i="8"/>
  <c r="FLZ50" i="8"/>
  <c r="FNV50" i="8"/>
  <c r="FPK50" i="8"/>
  <c r="FQU50" i="8"/>
  <c r="FSE50" i="8"/>
  <c r="FTO50" i="8"/>
  <c r="FUY50" i="8"/>
  <c r="FWI50" i="8"/>
  <c r="FXS50" i="8"/>
  <c r="FZC50" i="8"/>
  <c r="GAM50" i="8"/>
  <c r="GBT50" i="8"/>
  <c r="GCR50" i="8"/>
  <c r="GDN50" i="8"/>
  <c r="GEJ50" i="8"/>
  <c r="GFC50" i="8"/>
  <c r="GFX50" i="8"/>
  <c r="GGS50" i="8"/>
  <c r="GHL50" i="8"/>
  <c r="GIG50" i="8"/>
  <c r="GJB50" i="8"/>
  <c r="GJX50" i="8"/>
  <c r="GKQ50" i="8"/>
  <c r="GLL50" i="8"/>
  <c r="GMG50" i="8"/>
  <c r="GMZ50" i="8"/>
  <c r="GNU50" i="8"/>
  <c r="GOP50" i="8"/>
  <c r="GPL50" i="8"/>
  <c r="GQE50" i="8"/>
  <c r="GQZ50" i="8"/>
  <c r="GRU50" i="8"/>
  <c r="GSN50" i="8"/>
  <c r="GTI50" i="8"/>
  <c r="GUD50" i="8"/>
  <c r="GUZ50" i="8"/>
  <c r="GVS50" i="8"/>
  <c r="GWN50" i="8"/>
  <c r="GXI50" i="8"/>
  <c r="GYB50" i="8"/>
  <c r="GYW50" i="8"/>
  <c r="GZR50" i="8"/>
  <c r="HAJ50" i="8"/>
  <c r="HBB50" i="8"/>
  <c r="HBT50" i="8"/>
  <c r="HCL50" i="8"/>
  <c r="HDD50" i="8"/>
  <c r="HDV50" i="8"/>
  <c r="HEN50" i="8"/>
  <c r="HFF50" i="8"/>
  <c r="HFW50" i="8"/>
  <c r="HGN50" i="8"/>
  <c r="HHB50" i="8"/>
  <c r="HHQ50" i="8"/>
  <c r="HIE50" i="8"/>
  <c r="HIS50" i="8"/>
  <c r="HJH50" i="8"/>
  <c r="HJV50" i="8"/>
  <c r="HKK50" i="8"/>
  <c r="HKX50" i="8"/>
  <c r="HLK50" i="8"/>
  <c r="HLW50" i="8"/>
  <c r="HMI50" i="8"/>
  <c r="HMU50" i="8"/>
  <c r="HNG50" i="8"/>
  <c r="HNS50" i="8"/>
  <c r="HOE50" i="8"/>
  <c r="HOQ50" i="8"/>
  <c r="HPC50" i="8"/>
  <c r="HPO50" i="8"/>
  <c r="HQA50" i="8"/>
  <c r="HQM50" i="8"/>
  <c r="HQY50" i="8"/>
  <c r="HRK50" i="8"/>
  <c r="HRW50" i="8"/>
  <c r="HSI50" i="8"/>
  <c r="DMZ50" i="8"/>
  <c r="EEI50" i="8"/>
  <c r="EMO50" i="8"/>
  <c r="ESO50" i="8"/>
  <c r="EXB50" i="8"/>
  <c r="FAY50" i="8"/>
  <c r="FEG50" i="8"/>
  <c r="FGI50" i="8"/>
  <c r="FII50" i="8"/>
  <c r="FKF50" i="8"/>
  <c r="FMB50" i="8"/>
  <c r="FNX50" i="8"/>
  <c r="FPQ50" i="8"/>
  <c r="FRA50" i="8"/>
  <c r="FSK50" i="8"/>
  <c r="FTU50" i="8"/>
  <c r="FVE50" i="8"/>
  <c r="FWO50" i="8"/>
  <c r="FXY50" i="8"/>
  <c r="FZI50" i="8"/>
  <c r="GAS50" i="8"/>
  <c r="GBU50" i="8"/>
  <c r="GCS50" i="8"/>
  <c r="GDP50" i="8"/>
  <c r="GEK50" i="8"/>
  <c r="GFD50" i="8"/>
  <c r="GFY50" i="8"/>
  <c r="GGT50" i="8"/>
  <c r="GHP50" i="8"/>
  <c r="CDJ50" i="8"/>
  <c r="DQK50" i="8"/>
  <c r="EFX50" i="8"/>
  <c r="ENO50" i="8"/>
  <c r="ESX50" i="8"/>
  <c r="EXG50" i="8"/>
  <c r="FBH50" i="8"/>
  <c r="FEK50" i="8"/>
  <c r="FGL50" i="8"/>
  <c r="FIM50" i="8"/>
  <c r="FKI50" i="8"/>
  <c r="FME50" i="8"/>
  <c r="FOA50" i="8"/>
  <c r="FPR50" i="8"/>
  <c r="FRB50" i="8"/>
  <c r="FSL50" i="8"/>
  <c r="FTV50" i="8"/>
  <c r="DTT50" i="8"/>
  <c r="FEV50" i="8"/>
  <c r="FPW50" i="8"/>
  <c r="FWU50" i="8"/>
  <c r="GCC50" i="8"/>
  <c r="GFJ50" i="8"/>
  <c r="GIJ50" i="8"/>
  <c r="GKV50" i="8"/>
  <c r="GNE50" i="8"/>
  <c r="GPN50" i="8"/>
  <c r="GRX50" i="8"/>
  <c r="GUF50" i="8"/>
  <c r="GVZ50" i="8"/>
  <c r="GYA50" i="8"/>
  <c r="GZU50" i="8"/>
  <c r="HBL50" i="8"/>
  <c r="HCV50" i="8"/>
  <c r="HEF50" i="8"/>
  <c r="HFP50" i="8"/>
  <c r="HGU50" i="8"/>
  <c r="HHX50" i="8"/>
  <c r="HJA50" i="8"/>
  <c r="HKC50" i="8"/>
  <c r="HLD50" i="8"/>
  <c r="HMC50" i="8"/>
  <c r="HMW50" i="8"/>
  <c r="HNN50" i="8"/>
  <c r="HOG50" i="8"/>
  <c r="HOX50" i="8"/>
  <c r="HPQ50" i="8"/>
  <c r="HQH50" i="8"/>
  <c r="HRA50" i="8"/>
  <c r="HRR50" i="8"/>
  <c r="HSK50" i="8"/>
  <c r="HTA50" i="8"/>
  <c r="HTR50" i="8"/>
  <c r="HUG50" i="8"/>
  <c r="HUW50" i="8"/>
  <c r="HVM50" i="8"/>
  <c r="HWA50" i="8"/>
  <c r="HWO50" i="8"/>
  <c r="HXD50" i="8"/>
  <c r="HXR50" i="8"/>
  <c r="HYG50" i="8"/>
  <c r="HYU50" i="8"/>
  <c r="HZI50" i="8"/>
  <c r="HZX50" i="8"/>
  <c r="IAL50" i="8"/>
  <c r="IAY50" i="8"/>
  <c r="IBL50" i="8"/>
  <c r="IBY50" i="8"/>
  <c r="ICL50" i="8"/>
  <c r="ICY50" i="8"/>
  <c r="IDL50" i="8"/>
  <c r="IDY50" i="8"/>
  <c r="IEM50" i="8"/>
  <c r="IEZ50" i="8"/>
  <c r="IFM50" i="8"/>
  <c r="IFZ50" i="8"/>
  <c r="IGM50" i="8"/>
  <c r="IGZ50" i="8"/>
  <c r="IHM50" i="8"/>
  <c r="IHZ50" i="8"/>
  <c r="IIM50" i="8"/>
  <c r="IIZ50" i="8"/>
  <c r="IJM50" i="8"/>
  <c r="IKA50" i="8"/>
  <c r="IKN50" i="8"/>
  <c r="ILA50" i="8"/>
  <c r="ILN50" i="8"/>
  <c r="IMA50" i="8"/>
  <c r="IMN50" i="8"/>
  <c r="INA50" i="8"/>
  <c r="INN50" i="8"/>
  <c r="IOA50" i="8"/>
  <c r="ION50" i="8"/>
  <c r="IPA50" i="8"/>
  <c r="IPO50" i="8"/>
  <c r="IQB50" i="8"/>
  <c r="IQO50" i="8"/>
  <c r="IRB50" i="8"/>
  <c r="IRO50" i="8"/>
  <c r="ISB50" i="8"/>
  <c r="ISO50" i="8"/>
  <c r="ITB50" i="8"/>
  <c r="ITO50" i="8"/>
  <c r="IUB50" i="8"/>
  <c r="IUO50" i="8"/>
  <c r="IVC50" i="8"/>
  <c r="IVP50" i="8"/>
  <c r="IWC50" i="8"/>
  <c r="IWP50" i="8"/>
  <c r="IXC50" i="8"/>
  <c r="IXP50" i="8"/>
  <c r="IYC50" i="8"/>
  <c r="IYP50" i="8"/>
  <c r="IZC50" i="8"/>
  <c r="IZP50" i="8"/>
  <c r="JAC50" i="8"/>
  <c r="JAQ50" i="8"/>
  <c r="JBD50" i="8"/>
  <c r="JBQ50" i="8"/>
  <c r="JCD50" i="8"/>
  <c r="JCQ50" i="8"/>
  <c r="JDD50" i="8"/>
  <c r="JDQ50" i="8"/>
  <c r="JED50" i="8"/>
  <c r="JEQ50" i="8"/>
  <c r="JFD50" i="8"/>
  <c r="JFP50" i="8"/>
  <c r="JGB50" i="8"/>
  <c r="JGN50" i="8"/>
  <c r="JGZ50" i="8"/>
  <c r="JHL50" i="8"/>
  <c r="JHX50" i="8"/>
  <c r="JIJ50" i="8"/>
  <c r="JIV50" i="8"/>
  <c r="JJH50" i="8"/>
  <c r="JJT50" i="8"/>
  <c r="JKF50" i="8"/>
  <c r="JKR50" i="8"/>
  <c r="JLD50" i="8"/>
  <c r="JLP50" i="8"/>
  <c r="JMB50" i="8"/>
  <c r="JMN50" i="8"/>
  <c r="JMZ50" i="8"/>
  <c r="JNL50" i="8"/>
  <c r="JNX50" i="8"/>
  <c r="JOJ50" i="8"/>
  <c r="JOV50" i="8"/>
  <c r="JPH50" i="8"/>
  <c r="JPT50" i="8"/>
  <c r="JQF50" i="8"/>
  <c r="JQR50" i="8"/>
  <c r="JRD50" i="8"/>
  <c r="JRP50" i="8"/>
  <c r="JSB50" i="8"/>
  <c r="JSN50" i="8"/>
  <c r="JSZ50" i="8"/>
  <c r="JTL50" i="8"/>
  <c r="JTX50" i="8"/>
  <c r="JUJ50" i="8"/>
  <c r="JUV50" i="8"/>
  <c r="JVH50" i="8"/>
  <c r="JVT50" i="8"/>
  <c r="JWF50" i="8"/>
  <c r="JWR50" i="8"/>
  <c r="JXD50" i="8"/>
  <c r="JXP50" i="8"/>
  <c r="JYB50" i="8"/>
  <c r="JYN50" i="8"/>
  <c r="JYZ50" i="8"/>
  <c r="JZL50" i="8"/>
  <c r="JZX50" i="8"/>
  <c r="ECH50" i="8"/>
  <c r="FFY50" i="8"/>
  <c r="EHK50" i="8"/>
  <c r="FGV50" i="8"/>
  <c r="FRG50" i="8"/>
  <c r="FXZ50" i="8"/>
  <c r="GCU50" i="8"/>
  <c r="GGA50" i="8"/>
  <c r="GJA50" i="8"/>
  <c r="GLJ50" i="8"/>
  <c r="GNT50" i="8"/>
  <c r="GQC50" i="8"/>
  <c r="GSM50" i="8"/>
  <c r="GUJ50" i="8"/>
  <c r="GWL50" i="8"/>
  <c r="GYG50" i="8"/>
  <c r="HAB50" i="8"/>
  <c r="HBS50" i="8"/>
  <c r="HDC50" i="8"/>
  <c r="HEM50" i="8"/>
  <c r="HFV50" i="8"/>
  <c r="HHA50" i="8"/>
  <c r="HID50" i="8"/>
  <c r="HJG50" i="8"/>
  <c r="HKJ50" i="8"/>
  <c r="HLJ50" i="8"/>
  <c r="HMG50" i="8"/>
  <c r="HMZ50" i="8"/>
  <c r="HNR50" i="8"/>
  <c r="HOJ50" i="8"/>
  <c r="HPB50" i="8"/>
  <c r="HPT50" i="8"/>
  <c r="HQL50" i="8"/>
  <c r="HRD50" i="8"/>
  <c r="HRV50" i="8"/>
  <c r="HSN50" i="8"/>
  <c r="HTE50" i="8"/>
  <c r="HTT50" i="8"/>
  <c r="HUJ50" i="8"/>
  <c r="HVA50" i="8"/>
  <c r="HVO50" i="8"/>
  <c r="HWC50" i="8"/>
  <c r="HWR50" i="8"/>
  <c r="HXF50" i="8"/>
  <c r="HXU50" i="8"/>
  <c r="HYI50" i="8"/>
  <c r="HYW50" i="8"/>
  <c r="HZL50" i="8"/>
  <c r="HZZ50" i="8"/>
  <c r="IAN50" i="8"/>
  <c r="IBA50" i="8"/>
  <c r="IBN50" i="8"/>
  <c r="ICA50" i="8"/>
  <c r="ICN50" i="8"/>
  <c r="IDA50" i="8"/>
  <c r="IDO50" i="8"/>
  <c r="IEB50" i="8"/>
  <c r="IEO50" i="8"/>
  <c r="IFB50" i="8"/>
  <c r="IFO50" i="8"/>
  <c r="IGB50" i="8"/>
  <c r="IGO50" i="8"/>
  <c r="IHB50" i="8"/>
  <c r="IHO50" i="8"/>
  <c r="IIB50" i="8"/>
  <c r="IIO50" i="8"/>
  <c r="IJC50" i="8"/>
  <c r="IJP50" i="8"/>
  <c r="IKC50" i="8"/>
  <c r="IKP50" i="8"/>
  <c r="ILC50" i="8"/>
  <c r="ILP50" i="8"/>
  <c r="IMC50" i="8"/>
  <c r="IMP50" i="8"/>
  <c r="ELL50" i="8"/>
  <c r="FHZ50" i="8"/>
  <c r="FSB50" i="8"/>
  <c r="FYE50" i="8"/>
  <c r="GDA50" i="8"/>
  <c r="GGF50" i="8"/>
  <c r="GJD50" i="8"/>
  <c r="GLM50" i="8"/>
  <c r="GNW50" i="8"/>
  <c r="GQF50" i="8"/>
  <c r="GSR50" i="8"/>
  <c r="GUO50" i="8"/>
  <c r="GWO50" i="8"/>
  <c r="GYJ50" i="8"/>
  <c r="HAI50" i="8"/>
  <c r="HBU50" i="8"/>
  <c r="HDE50" i="8"/>
  <c r="HEO50" i="8"/>
  <c r="HFX50" i="8"/>
  <c r="HHD50" i="8"/>
  <c r="HIF50" i="8"/>
  <c r="HJI50" i="8"/>
  <c r="HKL50" i="8"/>
  <c r="HLL50" i="8"/>
  <c r="HMH50" i="8"/>
  <c r="HNA50" i="8"/>
  <c r="HNT50" i="8"/>
  <c r="HOK50" i="8"/>
  <c r="HPD50" i="8"/>
  <c r="HPU50" i="8"/>
  <c r="HQN50" i="8"/>
  <c r="HRE50" i="8"/>
  <c r="HRX50" i="8"/>
  <c r="HSO50" i="8"/>
  <c r="HTF50" i="8"/>
  <c r="HTU50" i="8"/>
  <c r="HUK50" i="8"/>
  <c r="HVB50" i="8"/>
  <c r="HVP50" i="8"/>
  <c r="HWE50" i="8"/>
  <c r="HWS50" i="8"/>
  <c r="HXG50" i="8"/>
  <c r="HXV50" i="8"/>
  <c r="HYJ50" i="8"/>
  <c r="HYY50" i="8"/>
  <c r="HZM50" i="8"/>
  <c r="IAA50" i="8"/>
  <c r="IAO50" i="8"/>
  <c r="IBB50" i="8"/>
  <c r="IBO50" i="8"/>
  <c r="ICB50" i="8"/>
  <c r="ICO50" i="8"/>
  <c r="IDC50" i="8"/>
  <c r="IDP50" i="8"/>
  <c r="IEC50" i="8"/>
  <c r="IEP50" i="8"/>
  <c r="IFC50" i="8"/>
  <c r="IFP50" i="8"/>
  <c r="IGC50" i="8"/>
  <c r="IGP50" i="8"/>
  <c r="IHC50" i="8"/>
  <c r="IHP50" i="8"/>
  <c r="IIC50" i="8"/>
  <c r="IIQ50" i="8"/>
  <c r="IJD50" i="8"/>
  <c r="IJQ50" i="8"/>
  <c r="IKD50" i="8"/>
  <c r="IKQ50" i="8"/>
  <c r="ILD50" i="8"/>
  <c r="ILQ50" i="8"/>
  <c r="IMD50" i="8"/>
  <c r="IMQ50" i="8"/>
  <c r="IND50" i="8"/>
  <c r="INQ50" i="8"/>
  <c r="IOE50" i="8"/>
  <c r="IOR50" i="8"/>
  <c r="IPE50" i="8"/>
  <c r="IPR50" i="8"/>
  <c r="IQE50" i="8"/>
  <c r="IQR50" i="8"/>
  <c r="IRE50" i="8"/>
  <c r="IRR50" i="8"/>
  <c r="ISE50" i="8"/>
  <c r="ISR50" i="8"/>
  <c r="ITE50" i="8"/>
  <c r="ITS50" i="8"/>
  <c r="IUF50" i="8"/>
  <c r="IUS50" i="8"/>
  <c r="IVF50" i="8"/>
  <c r="IVS50" i="8"/>
  <c r="IWF50" i="8"/>
  <c r="IWS50" i="8"/>
  <c r="IXF50" i="8"/>
  <c r="IXS50" i="8"/>
  <c r="IYF50" i="8"/>
  <c r="IYS50" i="8"/>
  <c r="IZG50" i="8"/>
  <c r="IZT50" i="8"/>
  <c r="JAG50" i="8"/>
  <c r="JAT50" i="8"/>
  <c r="JBG50" i="8"/>
  <c r="JBT50" i="8"/>
  <c r="JCG50" i="8"/>
  <c r="JCT50" i="8"/>
  <c r="JDG50" i="8"/>
  <c r="JDT50" i="8"/>
  <c r="JEG50" i="8"/>
  <c r="JEU50" i="8"/>
  <c r="JFG50" i="8"/>
  <c r="JFS50" i="8"/>
  <c r="EOX50" i="8"/>
  <c r="FIV50" i="8"/>
  <c r="FSQ50" i="8"/>
  <c r="FYZ50" i="8"/>
  <c r="GDM50" i="8"/>
  <c r="GGR50" i="8"/>
  <c r="GJE50" i="8"/>
  <c r="GLO50" i="8"/>
  <c r="GNX50" i="8"/>
  <c r="GQJ50" i="8"/>
  <c r="GSS50" i="8"/>
  <c r="GUV50" i="8"/>
  <c r="GWQ50" i="8"/>
  <c r="GYM50" i="8"/>
  <c r="HAK50" i="8"/>
  <c r="HBX50" i="8"/>
  <c r="HDH50" i="8"/>
  <c r="HER50" i="8"/>
  <c r="HFY50" i="8"/>
  <c r="HHE50" i="8"/>
  <c r="HIG50" i="8"/>
  <c r="HJJ50" i="8"/>
  <c r="HKM50" i="8"/>
  <c r="HLM50" i="8"/>
  <c r="HMJ50" i="8"/>
  <c r="HNB50" i="8"/>
  <c r="HNU50" i="8"/>
  <c r="HOL50" i="8"/>
  <c r="HPE50" i="8"/>
  <c r="HPV50" i="8"/>
  <c r="HQO50" i="8"/>
  <c r="HRF50" i="8"/>
  <c r="HRY50" i="8"/>
  <c r="HSP50" i="8"/>
  <c r="HTG50" i="8"/>
  <c r="HTW50" i="8"/>
  <c r="ERR50" i="8"/>
  <c r="FJW50" i="8"/>
  <c r="FTL50" i="8"/>
  <c r="FZJ50" i="8"/>
  <c r="GDQ50" i="8"/>
  <c r="GGV50" i="8"/>
  <c r="GJH50" i="8"/>
  <c r="GLT50" i="8"/>
  <c r="GOC50" i="8"/>
  <c r="GQL50" i="8"/>
  <c r="GSV50" i="8"/>
  <c r="GVA50" i="8"/>
  <c r="GWV50" i="8"/>
  <c r="GYV50" i="8"/>
  <c r="HAN50" i="8"/>
  <c r="HBZ50" i="8"/>
  <c r="HDJ50" i="8"/>
  <c r="HET50" i="8"/>
  <c r="HGC50" i="8"/>
  <c r="HHG50" i="8"/>
  <c r="HIJ50" i="8"/>
  <c r="HJM50" i="8"/>
  <c r="HKO50" i="8"/>
  <c r="HLO50" i="8"/>
  <c r="HMK50" i="8"/>
  <c r="HNE50" i="8"/>
  <c r="HNW50" i="8"/>
  <c r="HOO50" i="8"/>
  <c r="HPG50" i="8"/>
  <c r="HPY50" i="8"/>
  <c r="HQQ50" i="8"/>
  <c r="HRI50" i="8"/>
  <c r="HSA50" i="8"/>
  <c r="HSS50" i="8"/>
  <c r="HTH50" i="8"/>
  <c r="HTX50" i="8"/>
  <c r="ETU50" i="8"/>
  <c r="FKR50" i="8"/>
  <c r="FUA50" i="8"/>
  <c r="FZO50" i="8"/>
  <c r="GDT50" i="8"/>
  <c r="GGY50" i="8"/>
  <c r="GJT50" i="8"/>
  <c r="GMF50" i="8"/>
  <c r="GOO50" i="8"/>
  <c r="GQX50" i="8"/>
  <c r="GTH50" i="8"/>
  <c r="GVB50" i="8"/>
  <c r="GWX50" i="8"/>
  <c r="GYY50" i="8"/>
  <c r="HAP50" i="8"/>
  <c r="HCC50" i="8"/>
  <c r="HDM50" i="8"/>
  <c r="HEW50" i="8"/>
  <c r="HGF50" i="8"/>
  <c r="HHI50" i="8"/>
  <c r="HIL50" i="8"/>
  <c r="HJO50" i="8"/>
  <c r="HKQ50" i="8"/>
  <c r="HLQ50" i="8"/>
  <c r="HMM50" i="8"/>
  <c r="HNF50" i="8"/>
  <c r="HNX50" i="8"/>
  <c r="HOP50" i="8"/>
  <c r="HPH50" i="8"/>
  <c r="HPZ50" i="8"/>
  <c r="HQR50" i="8"/>
  <c r="HRJ50" i="8"/>
  <c r="HSB50" i="8"/>
  <c r="HST50" i="8"/>
  <c r="HTI50" i="8"/>
  <c r="HTY50" i="8"/>
  <c r="HUP50" i="8"/>
  <c r="HVE50" i="8"/>
  <c r="HVT50" i="8"/>
  <c r="HWH50" i="8"/>
  <c r="HWW50" i="8"/>
  <c r="HXK50" i="8"/>
  <c r="HXY50" i="8"/>
  <c r="HYN50" i="8"/>
  <c r="HZB50" i="8"/>
  <c r="HZQ50" i="8"/>
  <c r="IAE50" i="8"/>
  <c r="IAR50" i="8"/>
  <c r="IBE50" i="8"/>
  <c r="IBS50" i="8"/>
  <c r="ICF50" i="8"/>
  <c r="ICS50" i="8"/>
  <c r="IDF50" i="8"/>
  <c r="IDS50" i="8"/>
  <c r="IEF50" i="8"/>
  <c r="IES50" i="8"/>
  <c r="IFF50" i="8"/>
  <c r="IFS50" i="8"/>
  <c r="IGF50" i="8"/>
  <c r="IGS50" i="8"/>
  <c r="IHG50" i="8"/>
  <c r="IHT50" i="8"/>
  <c r="IIG50" i="8"/>
  <c r="IIT50" i="8"/>
  <c r="IJG50" i="8"/>
  <c r="IJT50" i="8"/>
  <c r="IKG50" i="8"/>
  <c r="IKT50" i="8"/>
  <c r="ILG50" i="8"/>
  <c r="ILT50" i="8"/>
  <c r="IMG50" i="8"/>
  <c r="IMU50" i="8"/>
  <c r="INH50" i="8"/>
  <c r="INU50" i="8"/>
  <c r="IOH50" i="8"/>
  <c r="IOU50" i="8"/>
  <c r="IPH50" i="8"/>
  <c r="IPU50" i="8"/>
  <c r="IQH50" i="8"/>
  <c r="IQU50" i="8"/>
  <c r="IRH50" i="8"/>
  <c r="IRU50" i="8"/>
  <c r="ISI50" i="8"/>
  <c r="ISV50" i="8"/>
  <c r="ITI50" i="8"/>
  <c r="ITV50" i="8"/>
  <c r="IUI50" i="8"/>
  <c r="IUV50" i="8"/>
  <c r="IVI50" i="8"/>
  <c r="IVV50" i="8"/>
  <c r="EWF50" i="8"/>
  <c r="FLS50" i="8"/>
  <c r="FUV50" i="8"/>
  <c r="GAJ50" i="8"/>
  <c r="GEF50" i="8"/>
  <c r="GHK50" i="8"/>
  <c r="GJY50" i="8"/>
  <c r="GMH50" i="8"/>
  <c r="GOR50" i="8"/>
  <c r="GRA50" i="8"/>
  <c r="GTK50" i="8"/>
  <c r="GVE50" i="8"/>
  <c r="GXH50" i="8"/>
  <c r="GYZ50" i="8"/>
  <c r="HAS50" i="8"/>
  <c r="HCE50" i="8"/>
  <c r="HDO50" i="8"/>
  <c r="HEY50" i="8"/>
  <c r="HGG50" i="8"/>
  <c r="HHK50" i="8"/>
  <c r="HIN50" i="8"/>
  <c r="HJP50" i="8"/>
  <c r="HKR50" i="8"/>
  <c r="HLR50" i="8"/>
  <c r="HMO50" i="8"/>
  <c r="HNH50" i="8"/>
  <c r="HNY50" i="8"/>
  <c r="HOR50" i="8"/>
  <c r="HPI50" i="8"/>
  <c r="HQB50" i="8"/>
  <c r="HQS50" i="8"/>
  <c r="HRL50" i="8"/>
  <c r="HSC50" i="8"/>
  <c r="HSU50" i="8"/>
  <c r="HTK50" i="8"/>
  <c r="HTZ50" i="8"/>
  <c r="HUQ50" i="8"/>
  <c r="HVG50" i="8"/>
  <c r="HVU50" i="8"/>
  <c r="HWI50" i="8"/>
  <c r="HWX50" i="8"/>
  <c r="HXL50" i="8"/>
  <c r="HYA50" i="8"/>
  <c r="HYO50" i="8"/>
  <c r="HZC50" i="8"/>
  <c r="HZR50" i="8"/>
  <c r="IAF50" i="8"/>
  <c r="IAS50" i="8"/>
  <c r="IBG50" i="8"/>
  <c r="IBT50" i="8"/>
  <c r="ICG50" i="8"/>
  <c r="ICT50" i="8"/>
  <c r="IDG50" i="8"/>
  <c r="IDT50" i="8"/>
  <c r="IEG50" i="8"/>
  <c r="IET50" i="8"/>
  <c r="IFG50" i="8"/>
  <c r="IFT50" i="8"/>
  <c r="IGG50" i="8"/>
  <c r="IGU50" i="8"/>
  <c r="IHH50" i="8"/>
  <c r="IHU50" i="8"/>
  <c r="IIH50" i="8"/>
  <c r="IIU50" i="8"/>
  <c r="IJH50" i="8"/>
  <c r="IJU50" i="8"/>
  <c r="IKH50" i="8"/>
  <c r="IKU50" i="8"/>
  <c r="ILH50" i="8"/>
  <c r="ILU50" i="8"/>
  <c r="IMI50" i="8"/>
  <c r="FAJ50" i="8"/>
  <c r="FNO50" i="8"/>
  <c r="FVK50" i="8"/>
  <c r="GAY50" i="8"/>
  <c r="GEO50" i="8"/>
  <c r="GHT50" i="8"/>
  <c r="GKC50" i="8"/>
  <c r="GMM50" i="8"/>
  <c r="GOV50" i="8"/>
  <c r="GRH50" i="8"/>
  <c r="GTQ50" i="8"/>
  <c r="GVQ50" i="8"/>
  <c r="GXL50" i="8"/>
  <c r="GZH50" i="8"/>
  <c r="HBD50" i="8"/>
  <c r="HCN50" i="8"/>
  <c r="HDX50" i="8"/>
  <c r="HFH50" i="8"/>
  <c r="HGO50" i="8"/>
  <c r="HHR50" i="8"/>
  <c r="HIU50" i="8"/>
  <c r="HJX50" i="8"/>
  <c r="HKY50" i="8"/>
  <c r="HLX50" i="8"/>
  <c r="HMS50" i="8"/>
  <c r="HNK50" i="8"/>
  <c r="HOC50" i="8"/>
  <c r="HOU50" i="8"/>
  <c r="FBW50" i="8"/>
  <c r="FOJ50" i="8"/>
  <c r="FWF50" i="8"/>
  <c r="GBR50" i="8"/>
  <c r="GFA50" i="8"/>
  <c r="GIF50" i="8"/>
  <c r="GKO50" i="8"/>
  <c r="GMY50" i="8"/>
  <c r="GPH50" i="8"/>
  <c r="GRT50" i="8"/>
  <c r="GTT50" i="8"/>
  <c r="GVT50" i="8"/>
  <c r="GXO50" i="8"/>
  <c r="GZQ50" i="8"/>
  <c r="HBE50" i="8"/>
  <c r="HCO50" i="8"/>
  <c r="HDY50" i="8"/>
  <c r="HFI50" i="8"/>
  <c r="HGP50" i="8"/>
  <c r="HHS50" i="8"/>
  <c r="HIV50" i="8"/>
  <c r="HJY50" i="8"/>
  <c r="HKZ50" i="8"/>
  <c r="HLY50" i="8"/>
  <c r="HMT50" i="8"/>
  <c r="HNL50" i="8"/>
  <c r="HOD50" i="8"/>
  <c r="HOV50" i="8"/>
  <c r="HPN50" i="8"/>
  <c r="HQF50" i="8"/>
  <c r="HQX50" i="8"/>
  <c r="HRP50" i="8"/>
  <c r="HSH50" i="8"/>
  <c r="HSY50" i="8"/>
  <c r="HTN50" i="8"/>
  <c r="HUE50" i="8"/>
  <c r="HUU50" i="8"/>
  <c r="HVJ50" i="8"/>
  <c r="HVY50" i="8"/>
  <c r="HWM50" i="8"/>
  <c r="HXA50" i="8"/>
  <c r="HXP50" i="8"/>
  <c r="HYD50" i="8"/>
  <c r="HYS50" i="8"/>
  <c r="HZG50" i="8"/>
  <c r="HZU50" i="8"/>
  <c r="IAJ50" i="8"/>
  <c r="IAW50" i="8"/>
  <c r="IBJ50" i="8"/>
  <c r="IBW50" i="8"/>
  <c r="ICJ50" i="8"/>
  <c r="ICW50" i="8"/>
  <c r="IDJ50" i="8"/>
  <c r="IDW50" i="8"/>
  <c r="IEJ50" i="8"/>
  <c r="IEW50" i="8"/>
  <c r="IFK50" i="8"/>
  <c r="IFX50" i="8"/>
  <c r="IGK50" i="8"/>
  <c r="IGX50" i="8"/>
  <c r="IHK50" i="8"/>
  <c r="IHX50" i="8"/>
  <c r="IIK50" i="8"/>
  <c r="IIX50" i="8"/>
  <c r="IJK50" i="8"/>
  <c r="IJX50" i="8"/>
  <c r="IKK50" i="8"/>
  <c r="IKY50" i="8"/>
  <c r="ILL50" i="8"/>
  <c r="ILY50" i="8"/>
  <c r="IML50" i="8"/>
  <c r="IMY50" i="8"/>
  <c r="INL50" i="8"/>
  <c r="INY50" i="8"/>
  <c r="IOL50" i="8"/>
  <c r="IOY50" i="8"/>
  <c r="IPL50" i="8"/>
  <c r="IPY50" i="8"/>
  <c r="IQM50" i="8"/>
  <c r="IQZ50" i="8"/>
  <c r="IRM50" i="8"/>
  <c r="IRZ50" i="8"/>
  <c r="ISM50" i="8"/>
  <c r="ISZ50" i="8"/>
  <c r="ITM50" i="8"/>
  <c r="EYC50" i="8"/>
  <c r="GFH50" i="8"/>
  <c r="GPM50" i="8"/>
  <c r="GXT50" i="8"/>
  <c r="HEB50" i="8"/>
  <c r="HIX50" i="8"/>
  <c r="HMV50" i="8"/>
  <c r="HPM50" i="8"/>
  <c r="HRO50" i="8"/>
  <c r="HTM50" i="8"/>
  <c r="HUX50" i="8"/>
  <c r="HWB50" i="8"/>
  <c r="HXE50" i="8"/>
  <c r="HYH50" i="8"/>
  <c r="HZK50" i="8"/>
  <c r="IAM50" i="8"/>
  <c r="IBM50" i="8"/>
  <c r="ICM50" i="8"/>
  <c r="IDM50" i="8"/>
  <c r="IEN50" i="8"/>
  <c r="IFN50" i="8"/>
  <c r="IGN50" i="8"/>
  <c r="IHN50" i="8"/>
  <c r="IIN50" i="8"/>
  <c r="IJO50" i="8"/>
  <c r="IKO50" i="8"/>
  <c r="ILO50" i="8"/>
  <c r="IMO50" i="8"/>
  <c r="INJ50" i="8"/>
  <c r="IOC50" i="8"/>
  <c r="IOW50" i="8"/>
  <c r="IPQ50" i="8"/>
  <c r="IQJ50" i="8"/>
  <c r="IRD50" i="8"/>
  <c r="IRX50" i="8"/>
  <c r="ISQ50" i="8"/>
  <c r="ITK50" i="8"/>
  <c r="IUC50" i="8"/>
  <c r="IUU50" i="8"/>
  <c r="IVL50" i="8"/>
  <c r="IWD50" i="8"/>
  <c r="IWT50" i="8"/>
  <c r="IXI50" i="8"/>
  <c r="IXY50" i="8"/>
  <c r="IYN50" i="8"/>
  <c r="IZD50" i="8"/>
  <c r="IZU50" i="8"/>
  <c r="JAJ50" i="8"/>
  <c r="JAY50" i="8"/>
  <c r="JBO50" i="8"/>
  <c r="JCE50" i="8"/>
  <c r="JCU50" i="8"/>
  <c r="JDK50" i="8"/>
  <c r="JDZ50" i="8"/>
  <c r="JEO50" i="8"/>
  <c r="JFE50" i="8"/>
  <c r="JFT50" i="8"/>
  <c r="JGG50" i="8"/>
  <c r="JGT50" i="8"/>
  <c r="JHG50" i="8"/>
  <c r="JHT50" i="8"/>
  <c r="JIG50" i="8"/>
  <c r="JIT50" i="8"/>
  <c r="JJG50" i="8"/>
  <c r="JJU50" i="8"/>
  <c r="JKH50" i="8"/>
  <c r="JKU50" i="8"/>
  <c r="JLH50" i="8"/>
  <c r="JLU50" i="8"/>
  <c r="JMH50" i="8"/>
  <c r="JMU50" i="8"/>
  <c r="JNH50" i="8"/>
  <c r="JNU50" i="8"/>
  <c r="JOH50" i="8"/>
  <c r="JOU50" i="8"/>
  <c r="JPI50" i="8"/>
  <c r="JPV50" i="8"/>
  <c r="JQI50" i="8"/>
  <c r="JQV50" i="8"/>
  <c r="JRI50" i="8"/>
  <c r="JRV50" i="8"/>
  <c r="JSI50" i="8"/>
  <c r="JSV50" i="8"/>
  <c r="JTI50" i="8"/>
  <c r="JTV50" i="8"/>
  <c r="JUI50" i="8"/>
  <c r="JUW50" i="8"/>
  <c r="JVJ50" i="8"/>
  <c r="JVW50" i="8"/>
  <c r="JWJ50" i="8"/>
  <c r="JWW50" i="8"/>
  <c r="JXJ50" i="8"/>
  <c r="JXW50" i="8"/>
  <c r="JYJ50" i="8"/>
  <c r="JYW50" i="8"/>
  <c r="JZJ50" i="8"/>
  <c r="JZW50" i="8"/>
  <c r="KAJ50" i="8"/>
  <c r="KAV50" i="8"/>
  <c r="KBH50" i="8"/>
  <c r="KBT50" i="8"/>
  <c r="KCF50" i="8"/>
  <c r="KCR50" i="8"/>
  <c r="KDD50" i="8"/>
  <c r="KDP50" i="8"/>
  <c r="KEB50" i="8"/>
  <c r="KEN50" i="8"/>
  <c r="KEZ50" i="8"/>
  <c r="KFL50" i="8"/>
  <c r="KFX50" i="8"/>
  <c r="KGJ50" i="8"/>
  <c r="KGV50" i="8"/>
  <c r="KHH50" i="8"/>
  <c r="KHT50" i="8"/>
  <c r="KIF50" i="8"/>
  <c r="KIR50" i="8"/>
  <c r="KJD50" i="8"/>
  <c r="KJP50" i="8"/>
  <c r="KKB50" i="8"/>
  <c r="KKN50" i="8"/>
  <c r="KKZ50" i="8"/>
  <c r="KLL50" i="8"/>
  <c r="KLX50" i="8"/>
  <c r="KMJ50" i="8"/>
  <c r="KMV50" i="8"/>
  <c r="KNH50" i="8"/>
  <c r="KNT50" i="8"/>
  <c r="KOF50" i="8"/>
  <c r="KOR50" i="8"/>
  <c r="KPD50" i="8"/>
  <c r="KPP50" i="8"/>
  <c r="KQB50" i="8"/>
  <c r="KQN50" i="8"/>
  <c r="KQZ50" i="8"/>
  <c r="KRL50" i="8"/>
  <c r="KRX50" i="8"/>
  <c r="KSJ50" i="8"/>
  <c r="KSV50" i="8"/>
  <c r="KTH50" i="8"/>
  <c r="KTT50" i="8"/>
  <c r="KUF50" i="8"/>
  <c r="KUR50" i="8"/>
  <c r="KVD50" i="8"/>
  <c r="KVP50" i="8"/>
  <c r="KWB50" i="8"/>
  <c r="KWN50" i="8"/>
  <c r="KWZ50" i="8"/>
  <c r="KXL50" i="8"/>
  <c r="KXX50" i="8"/>
  <c r="KYJ50" i="8"/>
  <c r="KYV50" i="8"/>
  <c r="KZH50" i="8"/>
  <c r="KZT50" i="8"/>
  <c r="LAF50" i="8"/>
  <c r="LAR50" i="8"/>
  <c r="LBD50" i="8"/>
  <c r="LBP50" i="8"/>
  <c r="LCB50" i="8"/>
  <c r="LCN50" i="8"/>
  <c r="LCZ50" i="8"/>
  <c r="LDL50" i="8"/>
  <c r="LDX50" i="8"/>
  <c r="LEJ50" i="8"/>
  <c r="LEV50" i="8"/>
  <c r="LFH50" i="8"/>
  <c r="LFT50" i="8"/>
  <c r="LGF50" i="8"/>
  <c r="LGR50" i="8"/>
  <c r="LHD50" i="8"/>
  <c r="LHP50" i="8"/>
  <c r="LIB50" i="8"/>
  <c r="LIN50" i="8"/>
  <c r="LIZ50" i="8"/>
  <c r="LJL50" i="8"/>
  <c r="LJX50" i="8"/>
  <c r="LKJ50" i="8"/>
  <c r="LKV50" i="8"/>
  <c r="LLH50" i="8"/>
  <c r="LLT50" i="8"/>
  <c r="LMF50" i="8"/>
  <c r="LMR50" i="8"/>
  <c r="LND50" i="8"/>
  <c r="LNP50" i="8"/>
  <c r="LOB50" i="8"/>
  <c r="LON50" i="8"/>
  <c r="LOZ50" i="8"/>
  <c r="LPL50" i="8"/>
  <c r="LPX50" i="8"/>
  <c r="LQJ50" i="8"/>
  <c r="LQV50" i="8"/>
  <c r="LRH50" i="8"/>
  <c r="LRT50" i="8"/>
  <c r="LSF50" i="8"/>
  <c r="LSR50" i="8"/>
  <c r="LTD50" i="8"/>
  <c r="LTP50" i="8"/>
  <c r="LUB50" i="8"/>
  <c r="LUN50" i="8"/>
  <c r="LUZ50" i="8"/>
  <c r="LVL50" i="8"/>
  <c r="LVX50" i="8"/>
  <c r="LWJ50" i="8"/>
  <c r="LWV50" i="8"/>
  <c r="LXH50" i="8"/>
  <c r="LXT50" i="8"/>
  <c r="LYF50" i="8"/>
  <c r="LYR50" i="8"/>
  <c r="LZD50" i="8"/>
  <c r="LZP50" i="8"/>
  <c r="MAB50" i="8"/>
  <c r="MAN50" i="8"/>
  <c r="MAZ50" i="8"/>
  <c r="MBL50" i="8"/>
  <c r="MBX50" i="8"/>
  <c r="MCJ50" i="8"/>
  <c r="MCV50" i="8"/>
  <c r="MDH50" i="8"/>
  <c r="FDS50" i="8"/>
  <c r="GFV50" i="8"/>
  <c r="GPQ50" i="8"/>
  <c r="FMN50" i="8"/>
  <c r="GHQ50" i="8"/>
  <c r="GRC50" i="8"/>
  <c r="GZE50" i="8"/>
  <c r="HFE50" i="8"/>
  <c r="HJU50" i="8"/>
  <c r="HNI50" i="8"/>
  <c r="HPS50" i="8"/>
  <c r="HRU50" i="8"/>
  <c r="HTS50" i="8"/>
  <c r="HVD50" i="8"/>
  <c r="HWG50" i="8"/>
  <c r="HXJ50" i="8"/>
  <c r="HYM50" i="8"/>
  <c r="HZO50" i="8"/>
  <c r="IAQ50" i="8"/>
  <c r="IBQ50" i="8"/>
  <c r="ICR50" i="8"/>
  <c r="IDR50" i="8"/>
  <c r="IER50" i="8"/>
  <c r="IFR50" i="8"/>
  <c r="IGR50" i="8"/>
  <c r="IHS50" i="8"/>
  <c r="IIS50" i="8"/>
  <c r="IJS50" i="8"/>
  <c r="IKS50" i="8"/>
  <c r="ILS50" i="8"/>
  <c r="IMS50" i="8"/>
  <c r="INM50" i="8"/>
  <c r="IOG50" i="8"/>
  <c r="IOZ50" i="8"/>
  <c r="IPT50" i="8"/>
  <c r="IQN50" i="8"/>
  <c r="IRG50" i="8"/>
  <c r="ISA50" i="8"/>
  <c r="ISU50" i="8"/>
  <c r="ITN50" i="8"/>
  <c r="IUG50" i="8"/>
  <c r="IUX50" i="8"/>
  <c r="IVO50" i="8"/>
  <c r="IWG50" i="8"/>
  <c r="IWV50" i="8"/>
  <c r="IXL50" i="8"/>
  <c r="IYA50" i="8"/>
  <c r="IYQ50" i="8"/>
  <c r="IZH50" i="8"/>
  <c r="IZW50" i="8"/>
  <c r="JAL50" i="8"/>
  <c r="JBA50" i="8"/>
  <c r="JBR50" i="8"/>
  <c r="JCH50" i="8"/>
  <c r="JCW50" i="8"/>
  <c r="JDM50" i="8"/>
  <c r="JEB50" i="8"/>
  <c r="JER50" i="8"/>
  <c r="JFH50" i="8"/>
  <c r="JFV50" i="8"/>
  <c r="JGI50" i="8"/>
  <c r="JGV50" i="8"/>
  <c r="JHI50" i="8"/>
  <c r="JHV50" i="8"/>
  <c r="JII50" i="8"/>
  <c r="JIW50" i="8"/>
  <c r="JJJ50" i="8"/>
  <c r="JJW50" i="8"/>
  <c r="JKJ50" i="8"/>
  <c r="JKW50" i="8"/>
  <c r="JLJ50" i="8"/>
  <c r="JLW50" i="8"/>
  <c r="JMJ50" i="8"/>
  <c r="JMW50" i="8"/>
  <c r="JNJ50" i="8"/>
  <c r="JNW50" i="8"/>
  <c r="JOK50" i="8"/>
  <c r="JOX50" i="8"/>
  <c r="JPK50" i="8"/>
  <c r="JPX50" i="8"/>
  <c r="JQK50" i="8"/>
  <c r="JQX50" i="8"/>
  <c r="JRK50" i="8"/>
  <c r="JRX50" i="8"/>
  <c r="JSK50" i="8"/>
  <c r="JSX50" i="8"/>
  <c r="JTK50" i="8"/>
  <c r="JTY50" i="8"/>
  <c r="JUL50" i="8"/>
  <c r="JUY50" i="8"/>
  <c r="JVL50" i="8"/>
  <c r="JVY50" i="8"/>
  <c r="JWL50" i="8"/>
  <c r="JWY50" i="8"/>
  <c r="JXL50" i="8"/>
  <c r="JXY50" i="8"/>
  <c r="JYL50" i="8"/>
  <c r="JYY50" i="8"/>
  <c r="JZM50" i="8"/>
  <c r="JZZ50" i="8"/>
  <c r="KAL50" i="8"/>
  <c r="KAX50" i="8"/>
  <c r="KBJ50" i="8"/>
  <c r="KBV50" i="8"/>
  <c r="KCH50" i="8"/>
  <c r="KCT50" i="8"/>
  <c r="KDF50" i="8"/>
  <c r="KDR50" i="8"/>
  <c r="KED50" i="8"/>
  <c r="KEP50" i="8"/>
  <c r="KFB50" i="8"/>
  <c r="KFN50" i="8"/>
  <c r="KFZ50" i="8"/>
  <c r="KGL50" i="8"/>
  <c r="KGX50" i="8"/>
  <c r="KHJ50" i="8"/>
  <c r="KHV50" i="8"/>
  <c r="KIH50" i="8"/>
  <c r="KIT50" i="8"/>
  <c r="KJF50" i="8"/>
  <c r="KJR50" i="8"/>
  <c r="KKD50" i="8"/>
  <c r="KKP50" i="8"/>
  <c r="KLB50" i="8"/>
  <c r="KLN50" i="8"/>
  <c r="KLZ50" i="8"/>
  <c r="KML50" i="8"/>
  <c r="KMX50" i="8"/>
  <c r="KNJ50" i="8"/>
  <c r="KNV50" i="8"/>
  <c r="KOH50" i="8"/>
  <c r="KOT50" i="8"/>
  <c r="KPF50" i="8"/>
  <c r="KPR50" i="8"/>
  <c r="KQD50" i="8"/>
  <c r="KQP50" i="8"/>
  <c r="KRB50" i="8"/>
  <c r="KRN50" i="8"/>
  <c r="KRZ50" i="8"/>
  <c r="KSL50" i="8"/>
  <c r="KSX50" i="8"/>
  <c r="KTJ50" i="8"/>
  <c r="KTV50" i="8"/>
  <c r="KUH50" i="8"/>
  <c r="KUT50" i="8"/>
  <c r="KVF50" i="8"/>
  <c r="KVR50" i="8"/>
  <c r="KWD50" i="8"/>
  <c r="KWP50" i="8"/>
  <c r="KXB50" i="8"/>
  <c r="KXN50" i="8"/>
  <c r="KXZ50" i="8"/>
  <c r="KYL50" i="8"/>
  <c r="KYX50" i="8"/>
  <c r="KZJ50" i="8"/>
  <c r="KZV50" i="8"/>
  <c r="LAH50" i="8"/>
  <c r="LAT50" i="8"/>
  <c r="LBF50" i="8"/>
  <c r="LBR50" i="8"/>
  <c r="LCD50" i="8"/>
  <c r="LCP50" i="8"/>
  <c r="LDB50" i="8"/>
  <c r="LDN50" i="8"/>
  <c r="LDZ50" i="8"/>
  <c r="LEL50" i="8"/>
  <c r="LEX50" i="8"/>
  <c r="LFJ50" i="8"/>
  <c r="LFV50" i="8"/>
  <c r="LGH50" i="8"/>
  <c r="LGT50" i="8"/>
  <c r="LHF50" i="8"/>
  <c r="LHR50" i="8"/>
  <c r="FPH50" i="8"/>
  <c r="GII50" i="8"/>
  <c r="GRV50" i="8"/>
  <c r="GZT50" i="8"/>
  <c r="HFL50" i="8"/>
  <c r="HKA50" i="8"/>
  <c r="HNM50" i="8"/>
  <c r="HQC50" i="8"/>
  <c r="HSD50" i="8"/>
  <c r="HUC50" i="8"/>
  <c r="HVH50" i="8"/>
  <c r="HWK50" i="8"/>
  <c r="HXM50" i="8"/>
  <c r="HYP50" i="8"/>
  <c r="HZS50" i="8"/>
  <c r="IAU50" i="8"/>
  <c r="IBU50" i="8"/>
  <c r="ICU50" i="8"/>
  <c r="IDU50" i="8"/>
  <c r="IEU50" i="8"/>
  <c r="IFU50" i="8"/>
  <c r="IGV50" i="8"/>
  <c r="IHV50" i="8"/>
  <c r="IIV50" i="8"/>
  <c r="IJV50" i="8"/>
  <c r="IKV50" i="8"/>
  <c r="ILW50" i="8"/>
  <c r="IMV50" i="8"/>
  <c r="INO50" i="8"/>
  <c r="IOI50" i="8"/>
  <c r="IPC50" i="8"/>
  <c r="IPV50" i="8"/>
  <c r="IQP50" i="8"/>
  <c r="IRI50" i="8"/>
  <c r="ISC50" i="8"/>
  <c r="ISW50" i="8"/>
  <c r="ITP50" i="8"/>
  <c r="IUH50" i="8"/>
  <c r="IUY50" i="8"/>
  <c r="IVQ50" i="8"/>
  <c r="IWH50" i="8"/>
  <c r="IWW50" i="8"/>
  <c r="IXM50" i="8"/>
  <c r="IYB50" i="8"/>
  <c r="IYR50" i="8"/>
  <c r="IZI50" i="8"/>
  <c r="IZX50" i="8"/>
  <c r="JAM50" i="8"/>
  <c r="JBC50" i="8"/>
  <c r="JBS50" i="8"/>
  <c r="JCI50" i="8"/>
  <c r="JCY50" i="8"/>
  <c r="JDN50" i="8"/>
  <c r="JEC50" i="8"/>
  <c r="JES50" i="8"/>
  <c r="JFI50" i="8"/>
  <c r="JFW50" i="8"/>
  <c r="JGJ50" i="8"/>
  <c r="JGW50" i="8"/>
  <c r="JHJ50" i="8"/>
  <c r="JHW50" i="8"/>
  <c r="JIK50" i="8"/>
  <c r="JIX50" i="8"/>
  <c r="JJK50" i="8"/>
  <c r="JJX50" i="8"/>
  <c r="JKK50" i="8"/>
  <c r="JKX50" i="8"/>
  <c r="JLK50" i="8"/>
  <c r="JLX50" i="8"/>
  <c r="JMK50" i="8"/>
  <c r="JMX50" i="8"/>
  <c r="JNK50" i="8"/>
  <c r="JNY50" i="8"/>
  <c r="JOL50" i="8"/>
  <c r="JOY50" i="8"/>
  <c r="JPL50" i="8"/>
  <c r="JPY50" i="8"/>
  <c r="JQL50" i="8"/>
  <c r="JQY50" i="8"/>
  <c r="JRL50" i="8"/>
  <c r="JRY50" i="8"/>
  <c r="JSL50" i="8"/>
  <c r="JSY50" i="8"/>
  <c r="JTM50" i="8"/>
  <c r="JTZ50" i="8"/>
  <c r="JUM50" i="8"/>
  <c r="JUZ50" i="8"/>
  <c r="JVM50" i="8"/>
  <c r="JVZ50" i="8"/>
  <c r="JWM50" i="8"/>
  <c r="JWZ50" i="8"/>
  <c r="JXM50" i="8"/>
  <c r="JXZ50" i="8"/>
  <c r="JYM50" i="8"/>
  <c r="JZA50" i="8"/>
  <c r="JZN50" i="8"/>
  <c r="KAA50" i="8"/>
  <c r="KAM50" i="8"/>
  <c r="KAY50" i="8"/>
  <c r="KBK50" i="8"/>
  <c r="KBW50" i="8"/>
  <c r="KCI50" i="8"/>
  <c r="KCU50" i="8"/>
  <c r="KDG50" i="8"/>
  <c r="KDS50" i="8"/>
  <c r="KEE50" i="8"/>
  <c r="KEQ50" i="8"/>
  <c r="KFC50" i="8"/>
  <c r="KFO50" i="8"/>
  <c r="KGA50" i="8"/>
  <c r="KGM50" i="8"/>
  <c r="KGY50" i="8"/>
  <c r="KHK50" i="8"/>
  <c r="KHW50" i="8"/>
  <c r="KII50" i="8"/>
  <c r="KIU50" i="8"/>
  <c r="KJG50" i="8"/>
  <c r="KJS50" i="8"/>
  <c r="FQR50" i="8"/>
  <c r="GIO50" i="8"/>
  <c r="GSA50" i="8"/>
  <c r="GZX50" i="8"/>
  <c r="HFQ50" i="8"/>
  <c r="HKE50" i="8"/>
  <c r="HNQ50" i="8"/>
  <c r="HQE50" i="8"/>
  <c r="HSG50" i="8"/>
  <c r="HUD50" i="8"/>
  <c r="HVI50" i="8"/>
  <c r="HWL50" i="8"/>
  <c r="HXO50" i="8"/>
  <c r="HYQ50" i="8"/>
  <c r="HZT50" i="8"/>
  <c r="IAV50" i="8"/>
  <c r="IBV50" i="8"/>
  <c r="ICV50" i="8"/>
  <c r="IDV50" i="8"/>
  <c r="IEV50" i="8"/>
  <c r="IFW50" i="8"/>
  <c r="IGW50" i="8"/>
  <c r="IHW50" i="8"/>
  <c r="IIW50" i="8"/>
  <c r="IJW50" i="8"/>
  <c r="IKW50" i="8"/>
  <c r="ILX50" i="8"/>
  <c r="IMW50" i="8"/>
  <c r="INP50" i="8"/>
  <c r="IOJ50" i="8"/>
  <c r="IPD50" i="8"/>
  <c r="IPW50" i="8"/>
  <c r="IQQ50" i="8"/>
  <c r="IRK50" i="8"/>
  <c r="ISD50" i="8"/>
  <c r="ISX50" i="8"/>
  <c r="ITQ50" i="8"/>
  <c r="IUJ50" i="8"/>
  <c r="IUZ50" i="8"/>
  <c r="IVR50" i="8"/>
  <c r="IWI50" i="8"/>
  <c r="IWY50" i="8"/>
  <c r="IXN50" i="8"/>
  <c r="IYD50" i="8"/>
  <c r="IYU50" i="8"/>
  <c r="IZJ50" i="8"/>
  <c r="IZY50" i="8"/>
  <c r="JAN50" i="8"/>
  <c r="JBE50" i="8"/>
  <c r="JBU50" i="8"/>
  <c r="JCJ50" i="8"/>
  <c r="JCZ50" i="8"/>
  <c r="JDO50" i="8"/>
  <c r="JEE50" i="8"/>
  <c r="JEV50" i="8"/>
  <c r="JFJ50" i="8"/>
  <c r="JFX50" i="8"/>
  <c r="JGK50" i="8"/>
  <c r="JGX50" i="8"/>
  <c r="JHK50" i="8"/>
  <c r="JHY50" i="8"/>
  <c r="JIL50" i="8"/>
  <c r="JIY50" i="8"/>
  <c r="JJL50" i="8"/>
  <c r="JJY50" i="8"/>
  <c r="JKL50" i="8"/>
  <c r="JKY50" i="8"/>
  <c r="JLL50" i="8"/>
  <c r="JLY50" i="8"/>
  <c r="JML50" i="8"/>
  <c r="JMY50" i="8"/>
  <c r="JNM50" i="8"/>
  <c r="JNZ50" i="8"/>
  <c r="JOM50" i="8"/>
  <c r="JOZ50" i="8"/>
  <c r="JPM50" i="8"/>
  <c r="JPZ50" i="8"/>
  <c r="JQM50" i="8"/>
  <c r="JQZ50" i="8"/>
  <c r="JRM50" i="8"/>
  <c r="JRZ50" i="8"/>
  <c r="JSM50" i="8"/>
  <c r="JTA50" i="8"/>
  <c r="JTN50" i="8"/>
  <c r="JUA50" i="8"/>
  <c r="JUN50" i="8"/>
  <c r="JVA50" i="8"/>
  <c r="JVN50" i="8"/>
  <c r="JWA50" i="8"/>
  <c r="JWN50" i="8"/>
  <c r="JXA50" i="8"/>
  <c r="JXN50" i="8"/>
  <c r="JYA50" i="8"/>
  <c r="JYO50" i="8"/>
  <c r="JZB50" i="8"/>
  <c r="JZO50" i="8"/>
  <c r="FVF50" i="8"/>
  <c r="GJZ50" i="8"/>
  <c r="GTL50" i="8"/>
  <c r="HBA50" i="8"/>
  <c r="HGK50" i="8"/>
  <c r="HKW50" i="8"/>
  <c r="HNZ50" i="8"/>
  <c r="HQG50" i="8"/>
  <c r="HSJ50" i="8"/>
  <c r="HUF50" i="8"/>
  <c r="HVK50" i="8"/>
  <c r="HWN50" i="8"/>
  <c r="HXQ50" i="8"/>
  <c r="HYT50" i="8"/>
  <c r="HZW50" i="8"/>
  <c r="IAX50" i="8"/>
  <c r="IBX50" i="8"/>
  <c r="ICX50" i="8"/>
  <c r="IDX50" i="8"/>
  <c r="IEY50" i="8"/>
  <c r="IFY50" i="8"/>
  <c r="IGY50" i="8"/>
  <c r="IHY50" i="8"/>
  <c r="IIY50" i="8"/>
  <c r="IJY50" i="8"/>
  <c r="IKZ50" i="8"/>
  <c r="ILZ50" i="8"/>
  <c r="IMX50" i="8"/>
  <c r="INS50" i="8"/>
  <c r="IOK50" i="8"/>
  <c r="IPF50" i="8"/>
  <c r="IPX50" i="8"/>
  <c r="IQS50" i="8"/>
  <c r="IRL50" i="8"/>
  <c r="ISF50" i="8"/>
  <c r="ISY50" i="8"/>
  <c r="ITT50" i="8"/>
  <c r="IUK50" i="8"/>
  <c r="IVA50" i="8"/>
  <c r="IVT50" i="8"/>
  <c r="IWJ50" i="8"/>
  <c r="IWZ50" i="8"/>
  <c r="IXO50" i="8"/>
  <c r="IYE50" i="8"/>
  <c r="IYV50" i="8"/>
  <c r="IZK50" i="8"/>
  <c r="IZZ50" i="8"/>
  <c r="JAO50" i="8"/>
  <c r="JBF50" i="8"/>
  <c r="JBV50" i="8"/>
  <c r="JCK50" i="8"/>
  <c r="JDA50" i="8"/>
  <c r="JDP50" i="8"/>
  <c r="JEF50" i="8"/>
  <c r="JEW50" i="8"/>
  <c r="JFK50" i="8"/>
  <c r="JFY50" i="8"/>
  <c r="JGL50" i="8"/>
  <c r="JGY50" i="8"/>
  <c r="JHM50" i="8"/>
  <c r="JHZ50" i="8"/>
  <c r="JIM50" i="8"/>
  <c r="JIZ50" i="8"/>
  <c r="JJM50" i="8"/>
  <c r="JJZ50" i="8"/>
  <c r="JKM50" i="8"/>
  <c r="JKZ50" i="8"/>
  <c r="JLM50" i="8"/>
  <c r="JLZ50" i="8"/>
  <c r="JMM50" i="8"/>
  <c r="JNA50" i="8"/>
  <c r="JNN50" i="8"/>
  <c r="JOA50" i="8"/>
  <c r="JON50" i="8"/>
  <c r="JPA50" i="8"/>
  <c r="JPN50" i="8"/>
  <c r="JQA50" i="8"/>
  <c r="JQN50" i="8"/>
  <c r="JRA50" i="8"/>
  <c r="JRN50" i="8"/>
  <c r="JSA50" i="8"/>
  <c r="JSO50" i="8"/>
  <c r="JTB50" i="8"/>
  <c r="JTO50" i="8"/>
  <c r="JUB50" i="8"/>
  <c r="JUO50" i="8"/>
  <c r="JVB50" i="8"/>
  <c r="JVO50" i="8"/>
  <c r="JWB50" i="8"/>
  <c r="JWO50" i="8"/>
  <c r="JXB50" i="8"/>
  <c r="JXO50" i="8"/>
  <c r="JYC50" i="8"/>
  <c r="JYP50" i="8"/>
  <c r="JZC50" i="8"/>
  <c r="JZP50" i="8"/>
  <c r="KAC50" i="8"/>
  <c r="KAO50" i="8"/>
  <c r="KBA50" i="8"/>
  <c r="KBM50" i="8"/>
  <c r="KBY50" i="8"/>
  <c r="KCK50" i="8"/>
  <c r="KCW50" i="8"/>
  <c r="KDI50" i="8"/>
  <c r="KDU50" i="8"/>
  <c r="KEG50" i="8"/>
  <c r="KES50" i="8"/>
  <c r="KFE50" i="8"/>
  <c r="KFQ50" i="8"/>
  <c r="KGC50" i="8"/>
  <c r="KGO50" i="8"/>
  <c r="KHA50" i="8"/>
  <c r="KHM50" i="8"/>
  <c r="KHY50" i="8"/>
  <c r="KIK50" i="8"/>
  <c r="KIW50" i="8"/>
  <c r="KJI50" i="8"/>
  <c r="KJU50" i="8"/>
  <c r="KKG50" i="8"/>
  <c r="KKS50" i="8"/>
  <c r="KLE50" i="8"/>
  <c r="KLQ50" i="8"/>
  <c r="KMC50" i="8"/>
  <c r="KMO50" i="8"/>
  <c r="KNA50" i="8"/>
  <c r="KNM50" i="8"/>
  <c r="KNY50" i="8"/>
  <c r="KOK50" i="8"/>
  <c r="KOW50" i="8"/>
  <c r="KPI50" i="8"/>
  <c r="KPU50" i="8"/>
  <c r="KQG50" i="8"/>
  <c r="KQS50" i="8"/>
  <c r="KRE50" i="8"/>
  <c r="KRQ50" i="8"/>
  <c r="KSC50" i="8"/>
  <c r="KSO50" i="8"/>
  <c r="KTA50" i="8"/>
  <c r="KTM50" i="8"/>
  <c r="KTY50" i="8"/>
  <c r="KUK50" i="8"/>
  <c r="KUW50" i="8"/>
  <c r="KVI50" i="8"/>
  <c r="KVU50" i="8"/>
  <c r="KWG50" i="8"/>
  <c r="KWS50" i="8"/>
  <c r="KXE50" i="8"/>
  <c r="KXQ50" i="8"/>
  <c r="KYC50" i="8"/>
  <c r="KYO50" i="8"/>
  <c r="KZA50" i="8"/>
  <c r="KZM50" i="8"/>
  <c r="KZY50" i="8"/>
  <c r="LAK50" i="8"/>
  <c r="LAW50" i="8"/>
  <c r="LBI50" i="8"/>
  <c r="LBU50" i="8"/>
  <c r="LCG50" i="8"/>
  <c r="LCS50" i="8"/>
  <c r="LDE50" i="8"/>
  <c r="LDQ50" i="8"/>
  <c r="FWP50" i="8"/>
  <c r="GKR50" i="8"/>
  <c r="GUC50" i="8"/>
  <c r="HBH50" i="8"/>
  <c r="HGS50" i="8"/>
  <c r="HLB50" i="8"/>
  <c r="HOF50" i="8"/>
  <c r="HQK50" i="8"/>
  <c r="HSM50" i="8"/>
  <c r="HUI50" i="8"/>
  <c r="HVN50" i="8"/>
  <c r="HWQ50" i="8"/>
  <c r="HXS50" i="8"/>
  <c r="HYV50" i="8"/>
  <c r="HZY50" i="8"/>
  <c r="IAZ50" i="8"/>
  <c r="IBZ50" i="8"/>
  <c r="ICZ50" i="8"/>
  <c r="IEA50" i="8"/>
  <c r="IFA50" i="8"/>
  <c r="IGA50" i="8"/>
  <c r="IHA50" i="8"/>
  <c r="IIA50" i="8"/>
  <c r="IJA50" i="8"/>
  <c r="IKB50" i="8"/>
  <c r="ILB50" i="8"/>
  <c r="IMB50" i="8"/>
  <c r="IMZ50" i="8"/>
  <c r="INT50" i="8"/>
  <c r="IOM50" i="8"/>
  <c r="IPG50" i="8"/>
  <c r="IQA50" i="8"/>
  <c r="IQT50" i="8"/>
  <c r="IRN50" i="8"/>
  <c r="ISG50" i="8"/>
  <c r="ITA50" i="8"/>
  <c r="ITU50" i="8"/>
  <c r="IUL50" i="8"/>
  <c r="IVD50" i="8"/>
  <c r="IVU50" i="8"/>
  <c r="IWK50" i="8"/>
  <c r="IXA50" i="8"/>
  <c r="IXQ50" i="8"/>
  <c r="IYG50" i="8"/>
  <c r="IYW50" i="8"/>
  <c r="IZL50" i="8"/>
  <c r="JAA50" i="8"/>
  <c r="JAR50" i="8"/>
  <c r="JBH50" i="8"/>
  <c r="JBW50" i="8"/>
  <c r="JCM50" i="8"/>
  <c r="JDB50" i="8"/>
  <c r="JDR50" i="8"/>
  <c r="JEI50" i="8"/>
  <c r="JEX50" i="8"/>
  <c r="JFL50" i="8"/>
  <c r="JFZ50" i="8"/>
  <c r="JGM50" i="8"/>
  <c r="JHA50" i="8"/>
  <c r="JHN50" i="8"/>
  <c r="JIA50" i="8"/>
  <c r="JIN50" i="8"/>
  <c r="JJA50" i="8"/>
  <c r="JJN50" i="8"/>
  <c r="JKA50" i="8"/>
  <c r="JKN50" i="8"/>
  <c r="JLA50" i="8"/>
  <c r="JLN50" i="8"/>
  <c r="JMA50" i="8"/>
  <c r="JMO50" i="8"/>
  <c r="JNB50" i="8"/>
  <c r="JNO50" i="8"/>
  <c r="JOB50" i="8"/>
  <c r="JOO50" i="8"/>
  <c r="JPB50" i="8"/>
  <c r="JPO50" i="8"/>
  <c r="JQB50" i="8"/>
  <c r="JQO50" i="8"/>
  <c r="JRB50" i="8"/>
  <c r="JRO50" i="8"/>
  <c r="JSC50" i="8"/>
  <c r="JSP50" i="8"/>
  <c r="JTC50" i="8"/>
  <c r="JTP50" i="8"/>
  <c r="JUC50" i="8"/>
  <c r="JUP50" i="8"/>
  <c r="JVC50" i="8"/>
  <c r="JVP50" i="8"/>
  <c r="JWC50" i="8"/>
  <c r="JWP50" i="8"/>
  <c r="JXC50" i="8"/>
  <c r="JXQ50" i="8"/>
  <c r="JYD50" i="8"/>
  <c r="JYQ50" i="8"/>
  <c r="JZD50" i="8"/>
  <c r="JZQ50" i="8"/>
  <c r="KAD50" i="8"/>
  <c r="KAP50" i="8"/>
  <c r="KBB50" i="8"/>
  <c r="KBN50" i="8"/>
  <c r="KBZ50" i="8"/>
  <c r="KCL50" i="8"/>
  <c r="KCX50" i="8"/>
  <c r="KDJ50" i="8"/>
  <c r="KDV50" i="8"/>
  <c r="KEH50" i="8"/>
  <c r="KET50" i="8"/>
  <c r="KFF50" i="8"/>
  <c r="KFR50" i="8"/>
  <c r="KGD50" i="8"/>
  <c r="KGP50" i="8"/>
  <c r="KHB50" i="8"/>
  <c r="KHN50" i="8"/>
  <c r="KHZ50" i="8"/>
  <c r="KIL50" i="8"/>
  <c r="KIX50" i="8"/>
  <c r="KJJ50" i="8"/>
  <c r="KJV50" i="8"/>
  <c r="KKH50" i="8"/>
  <c r="KKT50" i="8"/>
  <c r="KLF50" i="8"/>
  <c r="KLR50" i="8"/>
  <c r="KMD50" i="8"/>
  <c r="KMP50" i="8"/>
  <c r="KNB50" i="8"/>
  <c r="KNN50" i="8"/>
  <c r="KNZ50" i="8"/>
  <c r="KOL50" i="8"/>
  <c r="KOX50" i="8"/>
  <c r="KPJ50" i="8"/>
  <c r="KPV50" i="8"/>
  <c r="KQH50" i="8"/>
  <c r="KQT50" i="8"/>
  <c r="KRF50" i="8"/>
  <c r="KRR50" i="8"/>
  <c r="KSD50" i="8"/>
  <c r="KSP50" i="8"/>
  <c r="KTB50" i="8"/>
  <c r="KTN50" i="8"/>
  <c r="KTZ50" i="8"/>
  <c r="KUL50" i="8"/>
  <c r="KUX50" i="8"/>
  <c r="KVJ50" i="8"/>
  <c r="KVV50" i="8"/>
  <c r="KWH50" i="8"/>
  <c r="KWT50" i="8"/>
  <c r="KXF50" i="8"/>
  <c r="KXR50" i="8"/>
  <c r="KYD50" i="8"/>
  <c r="KYP50" i="8"/>
  <c r="KZB50" i="8"/>
  <c r="KZN50" i="8"/>
  <c r="KZZ50" i="8"/>
  <c r="LAL50" i="8"/>
  <c r="LAX50" i="8"/>
  <c r="LBJ50" i="8"/>
  <c r="LBV50" i="8"/>
  <c r="LCH50" i="8"/>
  <c r="LCT50" i="8"/>
  <c r="LDF50" i="8"/>
  <c r="LDR50" i="8"/>
  <c r="FXP50" i="8"/>
  <c r="GKX50" i="8"/>
  <c r="GUG50" i="8"/>
  <c r="HBM50" i="8"/>
  <c r="HGV50" i="8"/>
  <c r="HLE50" i="8"/>
  <c r="HOI50" i="8"/>
  <c r="HQT50" i="8"/>
  <c r="HSV50" i="8"/>
  <c r="HUL50" i="8"/>
  <c r="HVQ50" i="8"/>
  <c r="HWT50" i="8"/>
  <c r="HXW50" i="8"/>
  <c r="HYZ50" i="8"/>
  <c r="IAC50" i="8"/>
  <c r="IBC50" i="8"/>
  <c r="ICC50" i="8"/>
  <c r="IDD50" i="8"/>
  <c r="IED50" i="8"/>
  <c r="IFD50" i="8"/>
  <c r="IGD50" i="8"/>
  <c r="IHD50" i="8"/>
  <c r="IIE50" i="8"/>
  <c r="IJE50" i="8"/>
  <c r="IKE50" i="8"/>
  <c r="ILE50" i="8"/>
  <c r="IME50" i="8"/>
  <c r="INB50" i="8"/>
  <c r="INV50" i="8"/>
  <c r="IOO50" i="8"/>
  <c r="IPI50" i="8"/>
  <c r="IQC50" i="8"/>
  <c r="IQV50" i="8"/>
  <c r="IRP50" i="8"/>
  <c r="ISJ50" i="8"/>
  <c r="ITC50" i="8"/>
  <c r="ITW50" i="8"/>
  <c r="IUM50" i="8"/>
  <c r="IVE50" i="8"/>
  <c r="IVW50" i="8"/>
  <c r="IWM50" i="8"/>
  <c r="IXB50" i="8"/>
  <c r="IXR50" i="8"/>
  <c r="IYI50" i="8"/>
  <c r="IYX50" i="8"/>
  <c r="IZM50" i="8"/>
  <c r="JAB50" i="8"/>
  <c r="JAS50" i="8"/>
  <c r="JBI50" i="8"/>
  <c r="JBX50" i="8"/>
  <c r="JCN50" i="8"/>
  <c r="JDC50" i="8"/>
  <c r="JDS50" i="8"/>
  <c r="JEJ50" i="8"/>
  <c r="JEY50" i="8"/>
  <c r="JFM50" i="8"/>
  <c r="JGA50" i="8"/>
  <c r="JGO50" i="8"/>
  <c r="JHB50" i="8"/>
  <c r="JHO50" i="8"/>
  <c r="JIB50" i="8"/>
  <c r="JIO50" i="8"/>
  <c r="JJB50" i="8"/>
  <c r="JJO50" i="8"/>
  <c r="JKB50" i="8"/>
  <c r="JKO50" i="8"/>
  <c r="JLB50" i="8"/>
  <c r="JLO50" i="8"/>
  <c r="JMC50" i="8"/>
  <c r="JMP50" i="8"/>
  <c r="JNC50" i="8"/>
  <c r="JNP50" i="8"/>
  <c r="JOC50" i="8"/>
  <c r="JOP50" i="8"/>
  <c r="JPC50" i="8"/>
  <c r="JPP50" i="8"/>
  <c r="JQC50" i="8"/>
  <c r="JQP50" i="8"/>
  <c r="JRC50" i="8"/>
  <c r="JRQ50" i="8"/>
  <c r="JSD50" i="8"/>
  <c r="JSQ50" i="8"/>
  <c r="JTD50" i="8"/>
  <c r="JTQ50" i="8"/>
  <c r="JUD50" i="8"/>
  <c r="JUQ50" i="8"/>
  <c r="JVD50" i="8"/>
  <c r="JVQ50" i="8"/>
  <c r="JWD50" i="8"/>
  <c r="JWQ50" i="8"/>
  <c r="JXE50" i="8"/>
  <c r="JXR50" i="8"/>
  <c r="JYE50" i="8"/>
  <c r="JYR50" i="8"/>
  <c r="JZE50" i="8"/>
  <c r="JZR50" i="8"/>
  <c r="KAE50" i="8"/>
  <c r="KAQ50" i="8"/>
  <c r="KBC50" i="8"/>
  <c r="KBO50" i="8"/>
  <c r="KCA50" i="8"/>
  <c r="KCM50" i="8"/>
  <c r="KCY50" i="8"/>
  <c r="KDK50" i="8"/>
  <c r="KDW50" i="8"/>
  <c r="KEI50" i="8"/>
  <c r="KEU50" i="8"/>
  <c r="KFG50" i="8"/>
  <c r="KFS50" i="8"/>
  <c r="KGE50" i="8"/>
  <c r="KGQ50" i="8"/>
  <c r="KHC50" i="8"/>
  <c r="KHO50" i="8"/>
  <c r="KIA50" i="8"/>
  <c r="KIM50" i="8"/>
  <c r="KIY50" i="8"/>
  <c r="GBW50" i="8"/>
  <c r="GND50" i="8"/>
  <c r="GVX50" i="8"/>
  <c r="HCR50" i="8"/>
  <c r="HHU50" i="8"/>
  <c r="HMA50" i="8"/>
  <c r="HOW50" i="8"/>
  <c r="HQZ50" i="8"/>
  <c r="HSZ50" i="8"/>
  <c r="HUR50" i="8"/>
  <c r="HVV50" i="8"/>
  <c r="HWY50" i="8"/>
  <c r="HYB50" i="8"/>
  <c r="HZE50" i="8"/>
  <c r="IAG50" i="8"/>
  <c r="IBH50" i="8"/>
  <c r="ICH50" i="8"/>
  <c r="IDH50" i="8"/>
  <c r="IEH50" i="8"/>
  <c r="IFH50" i="8"/>
  <c r="IGI50" i="8"/>
  <c r="IHI50" i="8"/>
  <c r="III50" i="8"/>
  <c r="IJI50" i="8"/>
  <c r="IKI50" i="8"/>
  <c r="ILI50" i="8"/>
  <c r="IMJ50" i="8"/>
  <c r="INE50" i="8"/>
  <c r="INX50" i="8"/>
  <c r="IOS50" i="8"/>
  <c r="IPK50" i="8"/>
  <c r="IQF50" i="8"/>
  <c r="IQY50" i="8"/>
  <c r="IRS50" i="8"/>
  <c r="ISL50" i="8"/>
  <c r="ITG50" i="8"/>
  <c r="ITY50" i="8"/>
  <c r="IUQ50" i="8"/>
  <c r="IVH50" i="8"/>
  <c r="IVY50" i="8"/>
  <c r="IWO50" i="8"/>
  <c r="IXE50" i="8"/>
  <c r="IXU50" i="8"/>
  <c r="IYK50" i="8"/>
  <c r="IYZ50" i="8"/>
  <c r="IZO50" i="8"/>
  <c r="JAF50" i="8"/>
  <c r="JAV50" i="8"/>
  <c r="JBK50" i="8"/>
  <c r="JCA50" i="8"/>
  <c r="JCP50" i="8"/>
  <c r="JDF50" i="8"/>
  <c r="JDW50" i="8"/>
  <c r="JEL50" i="8"/>
  <c r="JFA50" i="8"/>
  <c r="JFO50" i="8"/>
  <c r="JGD50" i="8"/>
  <c r="JGQ50" i="8"/>
  <c r="JHD50" i="8"/>
  <c r="JHQ50" i="8"/>
  <c r="JID50" i="8"/>
  <c r="JIQ50" i="8"/>
  <c r="JJD50" i="8"/>
  <c r="JJQ50" i="8"/>
  <c r="JKD50" i="8"/>
  <c r="JKQ50" i="8"/>
  <c r="JLE50" i="8"/>
  <c r="JLR50" i="8"/>
  <c r="JME50" i="8"/>
  <c r="JMR50" i="8"/>
  <c r="JNE50" i="8"/>
  <c r="JNR50" i="8"/>
  <c r="JOE50" i="8"/>
  <c r="JOR50" i="8"/>
  <c r="JPE50" i="8"/>
  <c r="JPR50" i="8"/>
  <c r="JQE50" i="8"/>
  <c r="JQS50" i="8"/>
  <c r="JRF50" i="8"/>
  <c r="JRS50" i="8"/>
  <c r="JSF50" i="8"/>
  <c r="JSS50" i="8"/>
  <c r="JTF50" i="8"/>
  <c r="JTS50" i="8"/>
  <c r="JUF50" i="8"/>
  <c r="JUS50" i="8"/>
  <c r="JVF50" i="8"/>
  <c r="JVS50" i="8"/>
  <c r="JWG50" i="8"/>
  <c r="JWT50" i="8"/>
  <c r="JXG50" i="8"/>
  <c r="JXT50" i="8"/>
  <c r="JYG50" i="8"/>
  <c r="JYT50" i="8"/>
  <c r="JZG50" i="8"/>
  <c r="JZT50" i="8"/>
  <c r="KAG50" i="8"/>
  <c r="KAS50" i="8"/>
  <c r="KBE50" i="8"/>
  <c r="KBQ50" i="8"/>
  <c r="KCC50" i="8"/>
  <c r="KCO50" i="8"/>
  <c r="KDA50" i="8"/>
  <c r="KDM50" i="8"/>
  <c r="KDY50" i="8"/>
  <c r="KEK50" i="8"/>
  <c r="KEW50" i="8"/>
  <c r="KFI50" i="8"/>
  <c r="KFU50" i="8"/>
  <c r="KGG50" i="8"/>
  <c r="KGS50" i="8"/>
  <c r="KHE50" i="8"/>
  <c r="KHQ50" i="8"/>
  <c r="KIC50" i="8"/>
  <c r="KIO50" i="8"/>
  <c r="KJA50" i="8"/>
  <c r="KJM50" i="8"/>
  <c r="KJY50" i="8"/>
  <c r="KKK50" i="8"/>
  <c r="KKW50" i="8"/>
  <c r="KLI50" i="8"/>
  <c r="KLU50" i="8"/>
  <c r="KMG50" i="8"/>
  <c r="KMS50" i="8"/>
  <c r="KNE50" i="8"/>
  <c r="KNQ50" i="8"/>
  <c r="KOC50" i="8"/>
  <c r="KOO50" i="8"/>
  <c r="KPA50" i="8"/>
  <c r="KPM50" i="8"/>
  <c r="KPY50" i="8"/>
  <c r="KQK50" i="8"/>
  <c r="KQW50" i="8"/>
  <c r="KRI50" i="8"/>
  <c r="KRU50" i="8"/>
  <c r="KSG50" i="8"/>
  <c r="KSS50" i="8"/>
  <c r="KTE50" i="8"/>
  <c r="KTQ50" i="8"/>
  <c r="KUC50" i="8"/>
  <c r="KUO50" i="8"/>
  <c r="KVA50" i="8"/>
  <c r="KVM50" i="8"/>
  <c r="KVY50" i="8"/>
  <c r="KWK50" i="8"/>
  <c r="KWW50" i="8"/>
  <c r="KXI50" i="8"/>
  <c r="KXU50" i="8"/>
  <c r="KYG50" i="8"/>
  <c r="KYS50" i="8"/>
  <c r="KZE50" i="8"/>
  <c r="KZQ50" i="8"/>
  <c r="LAC50" i="8"/>
  <c r="LAO50" i="8"/>
  <c r="LBA50" i="8"/>
  <c r="LBM50" i="8"/>
  <c r="LBY50" i="8"/>
  <c r="LCK50" i="8"/>
  <c r="LCW50" i="8"/>
  <c r="LDI50" i="8"/>
  <c r="LDU50" i="8"/>
  <c r="LEG50" i="8"/>
  <c r="LES50" i="8"/>
  <c r="LFE50" i="8"/>
  <c r="LFQ50" i="8"/>
  <c r="GCP50" i="8"/>
  <c r="GNH50" i="8"/>
  <c r="GWC50" i="8"/>
  <c r="HCW50" i="8"/>
  <c r="HHY50" i="8"/>
  <c r="HMD50" i="8"/>
  <c r="HPA50" i="8"/>
  <c r="HRC50" i="8"/>
  <c r="HTB50" i="8"/>
  <c r="HUS50" i="8"/>
  <c r="HVW50" i="8"/>
  <c r="HWZ50" i="8"/>
  <c r="HYC50" i="8"/>
  <c r="HZF50" i="8"/>
  <c r="IAI50" i="8"/>
  <c r="IBI50" i="8"/>
  <c r="ICI50" i="8"/>
  <c r="IDI50" i="8"/>
  <c r="IEI50" i="8"/>
  <c r="IFI50" i="8"/>
  <c r="IGJ50" i="8"/>
  <c r="IHJ50" i="8"/>
  <c r="IIJ50" i="8"/>
  <c r="IJJ50" i="8"/>
  <c r="IKJ50" i="8"/>
  <c r="ILK50" i="8"/>
  <c r="IMK50" i="8"/>
  <c r="ING50" i="8"/>
  <c r="INZ50" i="8"/>
  <c r="IOT50" i="8"/>
  <c r="IPM50" i="8"/>
  <c r="IQG50" i="8"/>
  <c r="IRA50" i="8"/>
  <c r="IRT50" i="8"/>
  <c r="ISN50" i="8"/>
  <c r="ITH50" i="8"/>
  <c r="ITZ50" i="8"/>
  <c r="IUR50" i="8"/>
  <c r="IVJ50" i="8"/>
  <c r="IWA50" i="8"/>
  <c r="IWQ50" i="8"/>
  <c r="IXG50" i="8"/>
  <c r="IXW50" i="8"/>
  <c r="IYL50" i="8"/>
  <c r="IZA50" i="8"/>
  <c r="IZQ50" i="8"/>
  <c r="JAH50" i="8"/>
  <c r="JAW50" i="8"/>
  <c r="JBL50" i="8"/>
  <c r="JCB50" i="8"/>
  <c r="JCR50" i="8"/>
  <c r="JDH50" i="8"/>
  <c r="JDX50" i="8"/>
  <c r="JEM50" i="8"/>
  <c r="JFB50" i="8"/>
  <c r="JFQ50" i="8"/>
  <c r="JGE50" i="8"/>
  <c r="JGR50" i="8"/>
  <c r="JHE50" i="8"/>
  <c r="JHR50" i="8"/>
  <c r="JIE50" i="8"/>
  <c r="JIR50" i="8"/>
  <c r="JJE50" i="8"/>
  <c r="JJR50" i="8"/>
  <c r="JKE50" i="8"/>
  <c r="JKS50" i="8"/>
  <c r="JLF50" i="8"/>
  <c r="JLS50" i="8"/>
  <c r="JMF50" i="8"/>
  <c r="JMS50" i="8"/>
  <c r="JNF50" i="8"/>
  <c r="JNS50" i="8"/>
  <c r="JOF50" i="8"/>
  <c r="JOS50" i="8"/>
  <c r="JPF50" i="8"/>
  <c r="JPS50" i="8"/>
  <c r="JQG50" i="8"/>
  <c r="JQT50" i="8"/>
  <c r="JRG50" i="8"/>
  <c r="JRT50" i="8"/>
  <c r="JSG50" i="8"/>
  <c r="JST50" i="8"/>
  <c r="JTG50" i="8"/>
  <c r="JTT50" i="8"/>
  <c r="JUG50" i="8"/>
  <c r="JUT50" i="8"/>
  <c r="JVG50" i="8"/>
  <c r="JVU50" i="8"/>
  <c r="JWH50" i="8"/>
  <c r="JWU50" i="8"/>
  <c r="JXH50" i="8"/>
  <c r="JXU50" i="8"/>
  <c r="JYH50" i="8"/>
  <c r="JYU50" i="8"/>
  <c r="JZH50" i="8"/>
  <c r="JZU50" i="8"/>
  <c r="KAH50" i="8"/>
  <c r="KAT50" i="8"/>
  <c r="KBF50" i="8"/>
  <c r="KBR50" i="8"/>
  <c r="KCD50" i="8"/>
  <c r="KCP50" i="8"/>
  <c r="KDB50" i="8"/>
  <c r="KDN50" i="8"/>
  <c r="KDZ50" i="8"/>
  <c r="KEL50" i="8"/>
  <c r="KEX50" i="8"/>
  <c r="KFJ50" i="8"/>
  <c r="KFV50" i="8"/>
  <c r="KGH50" i="8"/>
  <c r="KGT50" i="8"/>
  <c r="KHF50" i="8"/>
  <c r="KHR50" i="8"/>
  <c r="KID50" i="8"/>
  <c r="KIP50" i="8"/>
  <c r="KJB50" i="8"/>
  <c r="KJN50" i="8"/>
  <c r="KJZ50" i="8"/>
  <c r="KKL50" i="8"/>
  <c r="KKX50" i="8"/>
  <c r="KLJ50" i="8"/>
  <c r="KLV50" i="8"/>
  <c r="GAT50" i="8"/>
  <c r="HJB50" i="8"/>
  <c r="HTQ50" i="8"/>
  <c r="HYK50" i="8"/>
  <c r="ICQ50" i="8"/>
  <c r="IGQ50" i="8"/>
  <c r="IKR50" i="8"/>
  <c r="IOF50" i="8"/>
  <c r="IRF50" i="8"/>
  <c r="IUE50" i="8"/>
  <c r="IWU50" i="8"/>
  <c r="IZE50" i="8"/>
  <c r="JBP50" i="8"/>
  <c r="JEA50" i="8"/>
  <c r="JGH50" i="8"/>
  <c r="JIH50" i="8"/>
  <c r="JKI50" i="8"/>
  <c r="JMI50" i="8"/>
  <c r="JOI50" i="8"/>
  <c r="JQJ50" i="8"/>
  <c r="JSJ50" i="8"/>
  <c r="JUK50" i="8"/>
  <c r="JWK50" i="8"/>
  <c r="JYK50" i="8"/>
  <c r="KAI50" i="8"/>
  <c r="KBS50" i="8"/>
  <c r="KDC50" i="8"/>
  <c r="KEM50" i="8"/>
  <c r="KFW50" i="8"/>
  <c r="KHG50" i="8"/>
  <c r="KIQ50" i="8"/>
  <c r="KJW50" i="8"/>
  <c r="KKU50" i="8"/>
  <c r="KLS50" i="8"/>
  <c r="KMN50" i="8"/>
  <c r="KNI50" i="8"/>
  <c r="KOD50" i="8"/>
  <c r="KOY50" i="8"/>
  <c r="KPS50" i="8"/>
  <c r="KQM50" i="8"/>
  <c r="KRH50" i="8"/>
  <c r="KSB50" i="8"/>
  <c r="KSW50" i="8"/>
  <c r="KTR50" i="8"/>
  <c r="KUM50" i="8"/>
  <c r="KVG50" i="8"/>
  <c r="KWA50" i="8"/>
  <c r="KWV50" i="8"/>
  <c r="KXP50" i="8"/>
  <c r="KYK50" i="8"/>
  <c r="KZF50" i="8"/>
  <c r="LAA50" i="8"/>
  <c r="LAU50" i="8"/>
  <c r="LBO50" i="8"/>
  <c r="LCJ50" i="8"/>
  <c r="LDD50" i="8"/>
  <c r="LDY50" i="8"/>
  <c r="LEO50" i="8"/>
  <c r="LFD50" i="8"/>
  <c r="LFU50" i="8"/>
  <c r="LGJ50" i="8"/>
  <c r="LGX50" i="8"/>
  <c r="LHL50" i="8"/>
  <c r="LHZ50" i="8"/>
  <c r="LIM50" i="8"/>
  <c r="LJA50" i="8"/>
  <c r="LJN50" i="8"/>
  <c r="LKA50" i="8"/>
  <c r="LKN50" i="8"/>
  <c r="LLA50" i="8"/>
  <c r="LLN50" i="8"/>
  <c r="LMA50" i="8"/>
  <c r="LMN50" i="8"/>
  <c r="LNA50" i="8"/>
  <c r="LNN50" i="8"/>
  <c r="LOA50" i="8"/>
  <c r="LOO50" i="8"/>
  <c r="LPB50" i="8"/>
  <c r="LPO50" i="8"/>
  <c r="LQB50" i="8"/>
  <c r="LQO50" i="8"/>
  <c r="LRB50" i="8"/>
  <c r="LRO50" i="8"/>
  <c r="LSB50" i="8"/>
  <c r="LSO50" i="8"/>
  <c r="LTB50" i="8"/>
  <c r="LTO50" i="8"/>
  <c r="LUC50" i="8"/>
  <c r="LUP50" i="8"/>
  <c r="LVC50" i="8"/>
  <c r="LVP50" i="8"/>
  <c r="LWC50" i="8"/>
  <c r="LWP50" i="8"/>
  <c r="LXC50" i="8"/>
  <c r="LXP50" i="8"/>
  <c r="LYC50" i="8"/>
  <c r="LYP50" i="8"/>
  <c r="LZC50" i="8"/>
  <c r="LZQ50" i="8"/>
  <c r="MAD50" i="8"/>
  <c r="MAQ50" i="8"/>
  <c r="MBD50" i="8"/>
  <c r="MBQ50" i="8"/>
  <c r="MCD50" i="8"/>
  <c r="MCQ50" i="8"/>
  <c r="MDD50" i="8"/>
  <c r="MDQ50" i="8"/>
  <c r="MEC50" i="8"/>
  <c r="MEO50" i="8"/>
  <c r="MFA50" i="8"/>
  <c r="MFM50" i="8"/>
  <c r="MFY50" i="8"/>
  <c r="MGK50" i="8"/>
  <c r="MGW50" i="8"/>
  <c r="MHI50" i="8"/>
  <c r="MHU50" i="8"/>
  <c r="MIG50" i="8"/>
  <c r="MIS50" i="8"/>
  <c r="MJE50" i="8"/>
  <c r="MJQ50" i="8"/>
  <c r="MKC50" i="8"/>
  <c r="MKO50" i="8"/>
  <c r="MLA50" i="8"/>
  <c r="MLM50" i="8"/>
  <c r="MLY50" i="8"/>
  <c r="MMK50" i="8"/>
  <c r="MMW50" i="8"/>
  <c r="MNI50" i="8"/>
  <c r="MNU50" i="8"/>
  <c r="MOG50" i="8"/>
  <c r="MOS50" i="8"/>
  <c r="MPE50" i="8"/>
  <c r="MPQ50" i="8"/>
  <c r="MQC50" i="8"/>
  <c r="MQO50" i="8"/>
  <c r="MRA50" i="8"/>
  <c r="MRM50" i="8"/>
  <c r="MRY50" i="8"/>
  <c r="MSK50" i="8"/>
  <c r="MSW50" i="8"/>
  <c r="MTI50" i="8"/>
  <c r="MTU50" i="8"/>
  <c r="MUG50" i="8"/>
  <c r="MUS50" i="8"/>
  <c r="MVE50" i="8"/>
  <c r="MVQ50" i="8"/>
  <c r="MWC50" i="8"/>
  <c r="MWO50" i="8"/>
  <c r="MXA50" i="8"/>
  <c r="MXM50" i="8"/>
  <c r="MXY50" i="8"/>
  <c r="MYK50" i="8"/>
  <c r="MYW50" i="8"/>
  <c r="MZI50" i="8"/>
  <c r="MZU50" i="8"/>
  <c r="NAG50" i="8"/>
  <c r="NAS50" i="8"/>
  <c r="NBE50" i="8"/>
  <c r="NBQ50" i="8"/>
  <c r="NCC50" i="8"/>
  <c r="NCO50" i="8"/>
  <c r="NDA50" i="8"/>
  <c r="NDM50" i="8"/>
  <c r="NDY50" i="8"/>
  <c r="NEK50" i="8"/>
  <c r="NEW50" i="8"/>
  <c r="NFI50" i="8"/>
  <c r="NFU50" i="8"/>
  <c r="NGG50" i="8"/>
  <c r="NGS50" i="8"/>
  <c r="NHE50" i="8"/>
  <c r="NHQ50" i="8"/>
  <c r="NIC50" i="8"/>
  <c r="NIO50" i="8"/>
  <c r="GEL50" i="8"/>
  <c r="HLV50" i="8"/>
  <c r="HUO50" i="8"/>
  <c r="HZA50" i="8"/>
  <c r="IDE50" i="8"/>
  <c r="IHE50" i="8"/>
  <c r="ILF50" i="8"/>
  <c r="IOQ50" i="8"/>
  <c r="IRQ50" i="8"/>
  <c r="IUN50" i="8"/>
  <c r="GMJ50" i="8"/>
  <c r="HMP50" i="8"/>
  <c r="HUV50" i="8"/>
  <c r="HZH50" i="8"/>
  <c r="IDK50" i="8"/>
  <c r="IHL50" i="8"/>
  <c r="ILM50" i="8"/>
  <c r="IOV50" i="8"/>
  <c r="IRW50" i="8"/>
  <c r="IUT50" i="8"/>
  <c r="IXH50" i="8"/>
  <c r="IZS50" i="8"/>
  <c r="JCC50" i="8"/>
  <c r="JEN50" i="8"/>
  <c r="JGS50" i="8"/>
  <c r="JIS50" i="8"/>
  <c r="JKT50" i="8"/>
  <c r="JMT50" i="8"/>
  <c r="JOT50" i="8"/>
  <c r="JQU50" i="8"/>
  <c r="JSU50" i="8"/>
  <c r="JUU50" i="8"/>
  <c r="JWV50" i="8"/>
  <c r="JYV50" i="8"/>
  <c r="KAN50" i="8"/>
  <c r="KBX50" i="8"/>
  <c r="KDH50" i="8"/>
  <c r="KER50" i="8"/>
  <c r="KGB50" i="8"/>
  <c r="KHL50" i="8"/>
  <c r="KIV50" i="8"/>
  <c r="KKA50" i="8"/>
  <c r="KKY50" i="8"/>
  <c r="KLW50" i="8"/>
  <c r="KMR50" i="8"/>
  <c r="KNL50" i="8"/>
  <c r="KOG50" i="8"/>
  <c r="KPB50" i="8"/>
  <c r="KPW50" i="8"/>
  <c r="KQQ50" i="8"/>
  <c r="KRK50" i="8"/>
  <c r="KSF50" i="8"/>
  <c r="KSZ50" i="8"/>
  <c r="KTU50" i="8"/>
  <c r="KUP50" i="8"/>
  <c r="KVK50" i="8"/>
  <c r="KWE50" i="8"/>
  <c r="KWY50" i="8"/>
  <c r="KXT50" i="8"/>
  <c r="KYN50" i="8"/>
  <c r="KZI50" i="8"/>
  <c r="LAD50" i="8"/>
  <c r="LAY50" i="8"/>
  <c r="LBS50" i="8"/>
  <c r="LCM50" i="8"/>
  <c r="LDH50" i="8"/>
  <c r="LEB50" i="8"/>
  <c r="LEQ50" i="8"/>
  <c r="LFG50" i="8"/>
  <c r="LFX50" i="8"/>
  <c r="LGL50" i="8"/>
  <c r="LGZ50" i="8"/>
  <c r="LHN50" i="8"/>
  <c r="LIC50" i="8"/>
  <c r="LIP50" i="8"/>
  <c r="LJC50" i="8"/>
  <c r="LJP50" i="8"/>
  <c r="LKC50" i="8"/>
  <c r="LKP50" i="8"/>
  <c r="LLC50" i="8"/>
  <c r="LLP50" i="8"/>
  <c r="LMC50" i="8"/>
  <c r="LMP50" i="8"/>
  <c r="LNC50" i="8"/>
  <c r="LNQ50" i="8"/>
  <c r="LOD50" i="8"/>
  <c r="LOQ50" i="8"/>
  <c r="LPD50" i="8"/>
  <c r="LPQ50" i="8"/>
  <c r="LQD50" i="8"/>
  <c r="LQQ50" i="8"/>
  <c r="LRD50" i="8"/>
  <c r="LRQ50" i="8"/>
  <c r="LSD50" i="8"/>
  <c r="LSQ50" i="8"/>
  <c r="LTE50" i="8"/>
  <c r="LTR50" i="8"/>
  <c r="LUE50" i="8"/>
  <c r="LUR50" i="8"/>
  <c r="LVE50" i="8"/>
  <c r="LVR50" i="8"/>
  <c r="LWE50" i="8"/>
  <c r="LWR50" i="8"/>
  <c r="LXE50" i="8"/>
  <c r="LXR50" i="8"/>
  <c r="LYE50" i="8"/>
  <c r="LYS50" i="8"/>
  <c r="LZF50" i="8"/>
  <c r="LZS50" i="8"/>
  <c r="MAF50" i="8"/>
  <c r="MAS50" i="8"/>
  <c r="MBF50" i="8"/>
  <c r="MBS50" i="8"/>
  <c r="MCF50" i="8"/>
  <c r="MCS50" i="8"/>
  <c r="MDF50" i="8"/>
  <c r="MDS50" i="8"/>
  <c r="MEE50" i="8"/>
  <c r="MEQ50" i="8"/>
  <c r="MFC50" i="8"/>
  <c r="MFO50" i="8"/>
  <c r="MGA50" i="8"/>
  <c r="MGM50" i="8"/>
  <c r="MGY50" i="8"/>
  <c r="MHK50" i="8"/>
  <c r="MHW50" i="8"/>
  <c r="GOS50" i="8"/>
  <c r="HMY50" i="8"/>
  <c r="HVC50" i="8"/>
  <c r="HZN50" i="8"/>
  <c r="IDQ50" i="8"/>
  <c r="IHQ50" i="8"/>
  <c r="ILR50" i="8"/>
  <c r="IOX50" i="8"/>
  <c r="IRY50" i="8"/>
  <c r="IUW50" i="8"/>
  <c r="IXK50" i="8"/>
  <c r="IZV50" i="8"/>
  <c r="JCF50" i="8"/>
  <c r="JEP50" i="8"/>
  <c r="JGU50" i="8"/>
  <c r="JIU50" i="8"/>
  <c r="JKV50" i="8"/>
  <c r="JMV50" i="8"/>
  <c r="JOW50" i="8"/>
  <c r="JQW50" i="8"/>
  <c r="JSW50" i="8"/>
  <c r="JUX50" i="8"/>
  <c r="JWX50" i="8"/>
  <c r="JYX50" i="8"/>
  <c r="KAR50" i="8"/>
  <c r="KCB50" i="8"/>
  <c r="KDL50" i="8"/>
  <c r="KEV50" i="8"/>
  <c r="KGF50" i="8"/>
  <c r="KHP50" i="8"/>
  <c r="KIZ50" i="8"/>
  <c r="KKC50" i="8"/>
  <c r="KLA50" i="8"/>
  <c r="KLY50" i="8"/>
  <c r="KMT50" i="8"/>
  <c r="KNO50" i="8"/>
  <c r="KOI50" i="8"/>
  <c r="KPC50" i="8"/>
  <c r="KPX50" i="8"/>
  <c r="KQR50" i="8"/>
  <c r="KRM50" i="8"/>
  <c r="KSH50" i="8"/>
  <c r="KTC50" i="8"/>
  <c r="KTW50" i="8"/>
  <c r="KUQ50" i="8"/>
  <c r="KVL50" i="8"/>
  <c r="KWF50" i="8"/>
  <c r="KXA50" i="8"/>
  <c r="KXV50" i="8"/>
  <c r="KYQ50" i="8"/>
  <c r="KZK50" i="8"/>
  <c r="LAE50" i="8"/>
  <c r="LAZ50" i="8"/>
  <c r="LBT50" i="8"/>
  <c r="LCO50" i="8"/>
  <c r="LDJ50" i="8"/>
  <c r="LEC50" i="8"/>
  <c r="LER50" i="8"/>
  <c r="LFI50" i="8"/>
  <c r="LFY50" i="8"/>
  <c r="LGM50" i="8"/>
  <c r="LHA50" i="8"/>
  <c r="LHO50" i="8"/>
  <c r="LID50" i="8"/>
  <c r="LIQ50" i="8"/>
  <c r="LJD50" i="8"/>
  <c r="LJQ50" i="8"/>
  <c r="LKD50" i="8"/>
  <c r="LKQ50" i="8"/>
  <c r="LLD50" i="8"/>
  <c r="LLQ50" i="8"/>
  <c r="LMD50" i="8"/>
  <c r="LMQ50" i="8"/>
  <c r="LNE50" i="8"/>
  <c r="LNR50" i="8"/>
  <c r="LOE50" i="8"/>
  <c r="LOR50" i="8"/>
  <c r="LPE50" i="8"/>
  <c r="LPR50" i="8"/>
  <c r="LQE50" i="8"/>
  <c r="LQR50" i="8"/>
  <c r="LRE50" i="8"/>
  <c r="LRR50" i="8"/>
  <c r="LSE50" i="8"/>
  <c r="LSS50" i="8"/>
  <c r="LTF50" i="8"/>
  <c r="LTS50" i="8"/>
  <c r="LUF50" i="8"/>
  <c r="LUS50" i="8"/>
  <c r="LVF50" i="8"/>
  <c r="LVS50" i="8"/>
  <c r="LWF50" i="8"/>
  <c r="LWS50" i="8"/>
  <c r="LXF50" i="8"/>
  <c r="LXS50" i="8"/>
  <c r="LYG50" i="8"/>
  <c r="LYT50" i="8"/>
  <c r="LZG50" i="8"/>
  <c r="LZT50" i="8"/>
  <c r="MAG50" i="8"/>
  <c r="MAT50" i="8"/>
  <c r="MBG50" i="8"/>
  <c r="MBT50" i="8"/>
  <c r="MCG50" i="8"/>
  <c r="MCT50" i="8"/>
  <c r="MDG50" i="8"/>
  <c r="MDT50" i="8"/>
  <c r="MEF50" i="8"/>
  <c r="MER50" i="8"/>
  <c r="MFD50" i="8"/>
  <c r="MFP50" i="8"/>
  <c r="MGB50" i="8"/>
  <c r="MGN50" i="8"/>
  <c r="MGZ50" i="8"/>
  <c r="MHL50" i="8"/>
  <c r="MHX50" i="8"/>
  <c r="MIJ50" i="8"/>
  <c r="MIV50" i="8"/>
  <c r="MJH50" i="8"/>
  <c r="MJT50" i="8"/>
  <c r="MKF50" i="8"/>
  <c r="MKR50" i="8"/>
  <c r="MLD50" i="8"/>
  <c r="MLP50" i="8"/>
  <c r="MMB50" i="8"/>
  <c r="MMN50" i="8"/>
  <c r="MMZ50" i="8"/>
  <c r="MNL50" i="8"/>
  <c r="MNX50" i="8"/>
  <c r="MOJ50" i="8"/>
  <c r="MOV50" i="8"/>
  <c r="MPH50" i="8"/>
  <c r="MPT50" i="8"/>
  <c r="MQF50" i="8"/>
  <c r="MQR50" i="8"/>
  <c r="MRD50" i="8"/>
  <c r="MRP50" i="8"/>
  <c r="MSB50" i="8"/>
  <c r="MSN50" i="8"/>
  <c r="MSZ50" i="8"/>
  <c r="MTL50" i="8"/>
  <c r="MTX50" i="8"/>
  <c r="MUJ50" i="8"/>
  <c r="MUV50" i="8"/>
  <c r="GVH50" i="8"/>
  <c r="HOS50" i="8"/>
  <c r="HVS50" i="8"/>
  <c r="IAD50" i="8"/>
  <c r="IEE50" i="8"/>
  <c r="IIF50" i="8"/>
  <c r="IMF50" i="8"/>
  <c r="IPJ50" i="8"/>
  <c r="ISK50" i="8"/>
  <c r="IVG50" i="8"/>
  <c r="IXT50" i="8"/>
  <c r="JAE50" i="8"/>
  <c r="JCO50" i="8"/>
  <c r="JEZ50" i="8"/>
  <c r="JHC50" i="8"/>
  <c r="JJC50" i="8"/>
  <c r="JLC50" i="8"/>
  <c r="JND50" i="8"/>
  <c r="JPD50" i="8"/>
  <c r="JRE50" i="8"/>
  <c r="JTE50" i="8"/>
  <c r="JVE50" i="8"/>
  <c r="JXF50" i="8"/>
  <c r="JZF50" i="8"/>
  <c r="KAU50" i="8"/>
  <c r="KCE50" i="8"/>
  <c r="KDO50" i="8"/>
  <c r="KEY50" i="8"/>
  <c r="KGI50" i="8"/>
  <c r="KHS50" i="8"/>
  <c r="KJC50" i="8"/>
  <c r="KKE50" i="8"/>
  <c r="KLC50" i="8"/>
  <c r="KMA50" i="8"/>
  <c r="KMU50" i="8"/>
  <c r="KNP50" i="8"/>
  <c r="KOJ50" i="8"/>
  <c r="KPE50" i="8"/>
  <c r="KPZ50" i="8"/>
  <c r="KQU50" i="8"/>
  <c r="KRO50" i="8"/>
  <c r="KSI50" i="8"/>
  <c r="KTD50" i="8"/>
  <c r="KTX50" i="8"/>
  <c r="KUS50" i="8"/>
  <c r="KVN50" i="8"/>
  <c r="KWI50" i="8"/>
  <c r="KXC50" i="8"/>
  <c r="KXW50" i="8"/>
  <c r="KYR50" i="8"/>
  <c r="KZL50" i="8"/>
  <c r="LAG50" i="8"/>
  <c r="LBB50" i="8"/>
  <c r="LBW50" i="8"/>
  <c r="LCQ50" i="8"/>
  <c r="LDK50" i="8"/>
  <c r="LED50" i="8"/>
  <c r="LET50" i="8"/>
  <c r="LFK50" i="8"/>
  <c r="LFZ50" i="8"/>
  <c r="LGN50" i="8"/>
  <c r="LHB50" i="8"/>
  <c r="LHQ50" i="8"/>
  <c r="LIE50" i="8"/>
  <c r="LIR50" i="8"/>
  <c r="LJE50" i="8"/>
  <c r="LJR50" i="8"/>
  <c r="LKE50" i="8"/>
  <c r="LKR50" i="8"/>
  <c r="LLE50" i="8"/>
  <c r="LLR50" i="8"/>
  <c r="LME50" i="8"/>
  <c r="LMS50" i="8"/>
  <c r="LNF50" i="8"/>
  <c r="LNS50" i="8"/>
  <c r="LOF50" i="8"/>
  <c r="LOS50" i="8"/>
  <c r="LPF50" i="8"/>
  <c r="LPS50" i="8"/>
  <c r="LQF50" i="8"/>
  <c r="LQS50" i="8"/>
  <c r="LRF50" i="8"/>
  <c r="LRS50" i="8"/>
  <c r="LSG50" i="8"/>
  <c r="LST50" i="8"/>
  <c r="LTG50" i="8"/>
  <c r="LTT50" i="8"/>
  <c r="LUG50" i="8"/>
  <c r="LUT50" i="8"/>
  <c r="LVG50" i="8"/>
  <c r="LVT50" i="8"/>
  <c r="LWG50" i="8"/>
  <c r="LWT50" i="8"/>
  <c r="LXG50" i="8"/>
  <c r="LXU50" i="8"/>
  <c r="LYH50" i="8"/>
  <c r="LYU50" i="8"/>
  <c r="LZH50" i="8"/>
  <c r="LZU50" i="8"/>
  <c r="MAH50" i="8"/>
  <c r="MAU50" i="8"/>
  <c r="MBH50" i="8"/>
  <c r="MBU50" i="8"/>
  <c r="MCH50" i="8"/>
  <c r="MCU50" i="8"/>
  <c r="MDI50" i="8"/>
  <c r="MDU50" i="8"/>
  <c r="MEG50" i="8"/>
  <c r="MES50" i="8"/>
  <c r="MFE50" i="8"/>
  <c r="MFQ50" i="8"/>
  <c r="MGC50" i="8"/>
  <c r="MGO50" i="8"/>
  <c r="MHA50" i="8"/>
  <c r="MHM50" i="8"/>
  <c r="MHY50" i="8"/>
  <c r="MIK50" i="8"/>
  <c r="MIW50" i="8"/>
  <c r="MJI50" i="8"/>
  <c r="MJU50" i="8"/>
  <c r="MKG50" i="8"/>
  <c r="MKS50" i="8"/>
  <c r="MLE50" i="8"/>
  <c r="MLQ50" i="8"/>
  <c r="MMC50" i="8"/>
  <c r="MMO50" i="8"/>
  <c r="MNA50" i="8"/>
  <c r="MNM50" i="8"/>
  <c r="MNY50" i="8"/>
  <c r="MOK50" i="8"/>
  <c r="MOW50" i="8"/>
  <c r="MPI50" i="8"/>
  <c r="MPU50" i="8"/>
  <c r="MQG50" i="8"/>
  <c r="MQS50" i="8"/>
  <c r="MRE50" i="8"/>
  <c r="MRQ50" i="8"/>
  <c r="MSC50" i="8"/>
  <c r="MSO50" i="8"/>
  <c r="MTA50" i="8"/>
  <c r="MTM50" i="8"/>
  <c r="MTY50" i="8"/>
  <c r="MUK50" i="8"/>
  <c r="MUW50" i="8"/>
  <c r="MVI50" i="8"/>
  <c r="MVU50" i="8"/>
  <c r="MWG50" i="8"/>
  <c r="MWS50" i="8"/>
  <c r="MXE50" i="8"/>
  <c r="MXQ50" i="8"/>
  <c r="MYC50" i="8"/>
  <c r="MYO50" i="8"/>
  <c r="MZA50" i="8"/>
  <c r="MZM50" i="8"/>
  <c r="MZY50" i="8"/>
  <c r="NAK50" i="8"/>
  <c r="NAW50" i="8"/>
  <c r="NBI50" i="8"/>
  <c r="NBU50" i="8"/>
  <c r="NCG50" i="8"/>
  <c r="NCS50" i="8"/>
  <c r="NDE50" i="8"/>
  <c r="NDQ50" i="8"/>
  <c r="NEC50" i="8"/>
  <c r="NEO50" i="8"/>
  <c r="NFA50" i="8"/>
  <c r="NFM50" i="8"/>
  <c r="NFY50" i="8"/>
  <c r="NGK50" i="8"/>
  <c r="NGW50" i="8"/>
  <c r="GXJ50" i="8"/>
  <c r="HPJ50" i="8"/>
  <c r="HVZ50" i="8"/>
  <c r="IAK50" i="8"/>
  <c r="IEK50" i="8"/>
  <c r="IIL50" i="8"/>
  <c r="IMM50" i="8"/>
  <c r="IPP50" i="8"/>
  <c r="ISP50" i="8"/>
  <c r="IVK50" i="8"/>
  <c r="IXX50" i="8"/>
  <c r="JAI50" i="8"/>
  <c r="JCS50" i="8"/>
  <c r="JFC50" i="8"/>
  <c r="JHF50" i="8"/>
  <c r="JJF50" i="8"/>
  <c r="JLG50" i="8"/>
  <c r="JNG50" i="8"/>
  <c r="JPG50" i="8"/>
  <c r="JRH50" i="8"/>
  <c r="JTH50" i="8"/>
  <c r="JVI50" i="8"/>
  <c r="JXI50" i="8"/>
  <c r="JZI50" i="8"/>
  <c r="KAW50" i="8"/>
  <c r="KCG50" i="8"/>
  <c r="KDQ50" i="8"/>
  <c r="KFA50" i="8"/>
  <c r="KGK50" i="8"/>
  <c r="KHU50" i="8"/>
  <c r="KJE50" i="8"/>
  <c r="KKF50" i="8"/>
  <c r="KLD50" i="8"/>
  <c r="KMB50" i="8"/>
  <c r="KMW50" i="8"/>
  <c r="KNR50" i="8"/>
  <c r="KOM50" i="8"/>
  <c r="KPG50" i="8"/>
  <c r="KQA50" i="8"/>
  <c r="KQV50" i="8"/>
  <c r="KRP50" i="8"/>
  <c r="KSK50" i="8"/>
  <c r="KTF50" i="8"/>
  <c r="KUA50" i="8"/>
  <c r="KUU50" i="8"/>
  <c r="KVO50" i="8"/>
  <c r="KWJ50" i="8"/>
  <c r="KXD50" i="8"/>
  <c r="KXY50" i="8"/>
  <c r="KYT50" i="8"/>
  <c r="KZO50" i="8"/>
  <c r="LAI50" i="8"/>
  <c r="LBC50" i="8"/>
  <c r="LBX50" i="8"/>
  <c r="LCR50" i="8"/>
  <c r="LDM50" i="8"/>
  <c r="LEE50" i="8"/>
  <c r="LEU50" i="8"/>
  <c r="LFL50" i="8"/>
  <c r="LGA50" i="8"/>
  <c r="LGO50" i="8"/>
  <c r="LHC50" i="8"/>
  <c r="LHS50" i="8"/>
  <c r="LIF50" i="8"/>
  <c r="LIS50" i="8"/>
  <c r="LJF50" i="8"/>
  <c r="LJS50" i="8"/>
  <c r="LKF50" i="8"/>
  <c r="LKS50" i="8"/>
  <c r="LLF50" i="8"/>
  <c r="LLS50" i="8"/>
  <c r="LMG50" i="8"/>
  <c r="LMT50" i="8"/>
  <c r="LNG50" i="8"/>
  <c r="LNT50" i="8"/>
  <c r="LOG50" i="8"/>
  <c r="LOT50" i="8"/>
  <c r="LPG50" i="8"/>
  <c r="LPT50" i="8"/>
  <c r="LQG50" i="8"/>
  <c r="LQT50" i="8"/>
  <c r="LRG50" i="8"/>
  <c r="LRU50" i="8"/>
  <c r="LSH50" i="8"/>
  <c r="LSU50" i="8"/>
  <c r="LTH50" i="8"/>
  <c r="LTU50" i="8"/>
  <c r="LUH50" i="8"/>
  <c r="LUU50" i="8"/>
  <c r="LVH50" i="8"/>
  <c r="LVU50" i="8"/>
  <c r="LWH50" i="8"/>
  <c r="LWU50" i="8"/>
  <c r="LXI50" i="8"/>
  <c r="LXV50" i="8"/>
  <c r="LYI50" i="8"/>
  <c r="LYV50" i="8"/>
  <c r="LZI50" i="8"/>
  <c r="LZV50" i="8"/>
  <c r="MAI50" i="8"/>
  <c r="MAV50" i="8"/>
  <c r="MBI50" i="8"/>
  <c r="MBV50" i="8"/>
  <c r="MCI50" i="8"/>
  <c r="MCW50" i="8"/>
  <c r="MDJ50" i="8"/>
  <c r="MDV50" i="8"/>
  <c r="MEH50" i="8"/>
  <c r="MET50" i="8"/>
  <c r="MFF50" i="8"/>
  <c r="MFR50" i="8"/>
  <c r="MGD50" i="8"/>
  <c r="MGP50" i="8"/>
  <c r="MHB50" i="8"/>
  <c r="GYF50" i="8"/>
  <c r="HPP50" i="8"/>
  <c r="HWF50" i="8"/>
  <c r="IAP50" i="8"/>
  <c r="IEQ50" i="8"/>
  <c r="IIR50" i="8"/>
  <c r="IMR50" i="8"/>
  <c r="IPS50" i="8"/>
  <c r="ISS50" i="8"/>
  <c r="IVM50" i="8"/>
  <c r="IXZ50" i="8"/>
  <c r="JAK50" i="8"/>
  <c r="JCV50" i="8"/>
  <c r="JFF50" i="8"/>
  <c r="JHH50" i="8"/>
  <c r="JJI50" i="8"/>
  <c r="JLI50" i="8"/>
  <c r="JNI50" i="8"/>
  <c r="JPJ50" i="8"/>
  <c r="JRJ50" i="8"/>
  <c r="JTJ50" i="8"/>
  <c r="JVK50" i="8"/>
  <c r="JXK50" i="8"/>
  <c r="JZK50" i="8"/>
  <c r="KAZ50" i="8"/>
  <c r="KCJ50" i="8"/>
  <c r="KDT50" i="8"/>
  <c r="KFD50" i="8"/>
  <c r="KGN50" i="8"/>
  <c r="KHX50" i="8"/>
  <c r="KJH50" i="8"/>
  <c r="KKI50" i="8"/>
  <c r="KLG50" i="8"/>
  <c r="KME50" i="8"/>
  <c r="KMY50" i="8"/>
  <c r="KNS50" i="8"/>
  <c r="KON50" i="8"/>
  <c r="KPH50" i="8"/>
  <c r="KQC50" i="8"/>
  <c r="KQX50" i="8"/>
  <c r="KRS50" i="8"/>
  <c r="KSM50" i="8"/>
  <c r="KTG50" i="8"/>
  <c r="KUB50" i="8"/>
  <c r="KUV50" i="8"/>
  <c r="KVQ50" i="8"/>
  <c r="KWL50" i="8"/>
  <c r="KXG50" i="8"/>
  <c r="KYA50" i="8"/>
  <c r="KYU50" i="8"/>
  <c r="KZP50" i="8"/>
  <c r="LAJ50" i="8"/>
  <c r="LBE50" i="8"/>
  <c r="LBZ50" i="8"/>
  <c r="LCU50" i="8"/>
  <c r="LDO50" i="8"/>
  <c r="LEF50" i="8"/>
  <c r="LEW50" i="8"/>
  <c r="LFM50" i="8"/>
  <c r="LGB50" i="8"/>
  <c r="LGP50" i="8"/>
  <c r="LHE50" i="8"/>
  <c r="LHT50" i="8"/>
  <c r="LIG50" i="8"/>
  <c r="LIT50" i="8"/>
  <c r="LJG50" i="8"/>
  <c r="LJT50" i="8"/>
  <c r="LKG50" i="8"/>
  <c r="LKT50" i="8"/>
  <c r="LLG50" i="8"/>
  <c r="LLU50" i="8"/>
  <c r="LMH50" i="8"/>
  <c r="LMU50" i="8"/>
  <c r="LNH50" i="8"/>
  <c r="LNU50" i="8"/>
  <c r="LOH50" i="8"/>
  <c r="LOU50" i="8"/>
  <c r="LPH50" i="8"/>
  <c r="LPU50" i="8"/>
  <c r="LQH50" i="8"/>
  <c r="LQU50" i="8"/>
  <c r="LRI50" i="8"/>
  <c r="LRV50" i="8"/>
  <c r="LSI50" i="8"/>
  <c r="LSV50" i="8"/>
  <c r="LTI50" i="8"/>
  <c r="LTV50" i="8"/>
  <c r="LUI50" i="8"/>
  <c r="LUV50" i="8"/>
  <c r="LVI50" i="8"/>
  <c r="LVV50" i="8"/>
  <c r="LWI50" i="8"/>
  <c r="LWW50" i="8"/>
  <c r="LXJ50" i="8"/>
  <c r="LXW50" i="8"/>
  <c r="LYJ50" i="8"/>
  <c r="LYW50" i="8"/>
  <c r="LZJ50" i="8"/>
  <c r="LZW50" i="8"/>
  <c r="MAJ50" i="8"/>
  <c r="MAW50" i="8"/>
  <c r="MBJ50" i="8"/>
  <c r="MBW50" i="8"/>
  <c r="MCK50" i="8"/>
  <c r="MCX50" i="8"/>
  <c r="MDK50" i="8"/>
  <c r="MDW50" i="8"/>
  <c r="HCK50" i="8"/>
  <c r="HQW50" i="8"/>
  <c r="HWU50" i="8"/>
  <c r="IBD50" i="8"/>
  <c r="IFE50" i="8"/>
  <c r="IJF50" i="8"/>
  <c r="INC50" i="8"/>
  <c r="IQD50" i="8"/>
  <c r="ITD50" i="8"/>
  <c r="IVX50" i="8"/>
  <c r="IYJ50" i="8"/>
  <c r="JAU50" i="8"/>
  <c r="JDE50" i="8"/>
  <c r="JFN50" i="8"/>
  <c r="JHP50" i="8"/>
  <c r="JJP50" i="8"/>
  <c r="JLQ50" i="8"/>
  <c r="JNQ50" i="8"/>
  <c r="JPQ50" i="8"/>
  <c r="JRR50" i="8"/>
  <c r="JTR50" i="8"/>
  <c r="JVR50" i="8"/>
  <c r="JXS50" i="8"/>
  <c r="JZS50" i="8"/>
  <c r="KBD50" i="8"/>
  <c r="KCN50" i="8"/>
  <c r="KDX50" i="8"/>
  <c r="KFH50" i="8"/>
  <c r="KGR50" i="8"/>
  <c r="KIB50" i="8"/>
  <c r="KJK50" i="8"/>
  <c r="KKJ50" i="8"/>
  <c r="KLH50" i="8"/>
  <c r="KMF50" i="8"/>
  <c r="KMZ50" i="8"/>
  <c r="KNU50" i="8"/>
  <c r="KOP50" i="8"/>
  <c r="KPK50" i="8"/>
  <c r="KQE50" i="8"/>
  <c r="KQY50" i="8"/>
  <c r="KRT50" i="8"/>
  <c r="KSN50" i="8"/>
  <c r="KTI50" i="8"/>
  <c r="KUD50" i="8"/>
  <c r="KUY50" i="8"/>
  <c r="KVS50" i="8"/>
  <c r="KWM50" i="8"/>
  <c r="KXH50" i="8"/>
  <c r="KYB50" i="8"/>
  <c r="KYW50" i="8"/>
  <c r="KZR50" i="8"/>
  <c r="LAM50" i="8"/>
  <c r="LBG50" i="8"/>
  <c r="LCA50" i="8"/>
  <c r="LCV50" i="8"/>
  <c r="LDP50" i="8"/>
  <c r="LEH50" i="8"/>
  <c r="LEY50" i="8"/>
  <c r="LFN50" i="8"/>
  <c r="LGC50" i="8"/>
  <c r="LGQ50" i="8"/>
  <c r="LHG50" i="8"/>
  <c r="LHU50" i="8"/>
  <c r="LIH50" i="8"/>
  <c r="LIU50" i="8"/>
  <c r="LJH50" i="8"/>
  <c r="LJU50" i="8"/>
  <c r="LKH50" i="8"/>
  <c r="HDU50" i="8"/>
  <c r="HRM50" i="8"/>
  <c r="HXC50" i="8"/>
  <c r="IBK50" i="8"/>
  <c r="IFL50" i="8"/>
  <c r="IJL50" i="8"/>
  <c r="INI50" i="8"/>
  <c r="IQI50" i="8"/>
  <c r="ITJ50" i="8"/>
  <c r="IWB50" i="8"/>
  <c r="IYM50" i="8"/>
  <c r="JAX50" i="8"/>
  <c r="JDI50" i="8"/>
  <c r="JFR50" i="8"/>
  <c r="JHS50" i="8"/>
  <c r="JJS50" i="8"/>
  <c r="JLT50" i="8"/>
  <c r="JNT50" i="8"/>
  <c r="JPU50" i="8"/>
  <c r="JRU50" i="8"/>
  <c r="JTU50" i="8"/>
  <c r="JVV50" i="8"/>
  <c r="JXV50" i="8"/>
  <c r="JZV50" i="8"/>
  <c r="KBG50" i="8"/>
  <c r="KCQ50" i="8"/>
  <c r="KEA50" i="8"/>
  <c r="KFK50" i="8"/>
  <c r="KGU50" i="8"/>
  <c r="KIE50" i="8"/>
  <c r="KJL50" i="8"/>
  <c r="KKM50" i="8"/>
  <c r="KLK50" i="8"/>
  <c r="HEG50" i="8"/>
  <c r="HRQ50" i="8"/>
  <c r="HXI50" i="8"/>
  <c r="IBP50" i="8"/>
  <c r="IFQ50" i="8"/>
  <c r="IJR50" i="8"/>
  <c r="INK50" i="8"/>
  <c r="IQK50" i="8"/>
  <c r="ITL50" i="8"/>
  <c r="IWE50" i="8"/>
  <c r="IYO50" i="8"/>
  <c r="JAZ50" i="8"/>
  <c r="JDL50" i="8"/>
  <c r="JFU50" i="8"/>
  <c r="JHU50" i="8"/>
  <c r="JJV50" i="8"/>
  <c r="JLV50" i="8"/>
  <c r="JNV50" i="8"/>
  <c r="JPW50" i="8"/>
  <c r="JRW50" i="8"/>
  <c r="JTW50" i="8"/>
  <c r="JVX50" i="8"/>
  <c r="JXX50" i="8"/>
  <c r="JZY50" i="8"/>
  <c r="KBI50" i="8"/>
  <c r="KCS50" i="8"/>
  <c r="KEC50" i="8"/>
  <c r="KFM50" i="8"/>
  <c r="KGW50" i="8"/>
  <c r="KIG50" i="8"/>
  <c r="KJO50" i="8"/>
  <c r="KKO50" i="8"/>
  <c r="KLM50" i="8"/>
  <c r="DIX50" i="8"/>
  <c r="HIR50" i="8"/>
  <c r="HTL50" i="8"/>
  <c r="HYE50" i="8"/>
  <c r="ICK50" i="8"/>
  <c r="IGL50" i="8"/>
  <c r="IKM50" i="8"/>
  <c r="IOB50" i="8"/>
  <c r="IRC50" i="8"/>
  <c r="IUA50" i="8"/>
  <c r="IWR50" i="8"/>
  <c r="IZB50" i="8"/>
  <c r="JBM50" i="8"/>
  <c r="JDY50" i="8"/>
  <c r="JGF50" i="8"/>
  <c r="JIF50" i="8"/>
  <c r="JKG50" i="8"/>
  <c r="JMG50" i="8"/>
  <c r="JOG50" i="8"/>
  <c r="JQH50" i="8"/>
  <c r="JSH50" i="8"/>
  <c r="JUH50" i="8"/>
  <c r="JWI50" i="8"/>
  <c r="JYI50" i="8"/>
  <c r="KAF50" i="8"/>
  <c r="KBP50" i="8"/>
  <c r="KCZ50" i="8"/>
  <c r="KEJ50" i="8"/>
  <c r="KFT50" i="8"/>
  <c r="KHD50" i="8"/>
  <c r="KIN50" i="8"/>
  <c r="KJT50" i="8"/>
  <c r="KKR50" i="8"/>
  <c r="KLP50" i="8"/>
  <c r="KMM50" i="8"/>
  <c r="KNG50" i="8"/>
  <c r="KOB50" i="8"/>
  <c r="KOV50" i="8"/>
  <c r="KPQ50" i="8"/>
  <c r="KQL50" i="8"/>
  <c r="KRG50" i="8"/>
  <c r="KSA50" i="8"/>
  <c r="KSU50" i="8"/>
  <c r="KTP50" i="8"/>
  <c r="KUJ50" i="8"/>
  <c r="KVE50" i="8"/>
  <c r="KVZ50" i="8"/>
  <c r="KWU50" i="8"/>
  <c r="KXO50" i="8"/>
  <c r="KYI50" i="8"/>
  <c r="KZD50" i="8"/>
  <c r="KZX50" i="8"/>
  <c r="LAS50" i="8"/>
  <c r="LBN50" i="8"/>
  <c r="LCI50" i="8"/>
  <c r="LDC50" i="8"/>
  <c r="LDW50" i="8"/>
  <c r="LEN50" i="8"/>
  <c r="LFC50" i="8"/>
  <c r="LFS50" i="8"/>
  <c r="LGI50" i="8"/>
  <c r="LGW50" i="8"/>
  <c r="LHK50" i="8"/>
  <c r="LHY50" i="8"/>
  <c r="LIL50" i="8"/>
  <c r="LIY50" i="8"/>
  <c r="LJM50" i="8"/>
  <c r="LJZ50" i="8"/>
  <c r="LKM50" i="8"/>
  <c r="LKZ50" i="8"/>
  <c r="LLM50" i="8"/>
  <c r="LLZ50" i="8"/>
  <c r="LMM50" i="8"/>
  <c r="LMZ50" i="8"/>
  <c r="LNM50" i="8"/>
  <c r="LNZ50" i="8"/>
  <c r="LOM50" i="8"/>
  <c r="LPA50" i="8"/>
  <c r="LPN50" i="8"/>
  <c r="LQA50" i="8"/>
  <c r="LQN50" i="8"/>
  <c r="HSW50" i="8"/>
  <c r="JBJ50" i="8"/>
  <c r="JOD50" i="8"/>
  <c r="KAB50" i="8"/>
  <c r="KIJ50" i="8"/>
  <c r="KNC50" i="8"/>
  <c r="KPL50" i="8"/>
  <c r="KRV50" i="8"/>
  <c r="KUE50" i="8"/>
  <c r="KWO50" i="8"/>
  <c r="KYY50" i="8"/>
  <c r="LBH50" i="8"/>
  <c r="LDS50" i="8"/>
  <c r="LFO50" i="8"/>
  <c r="LHH50" i="8"/>
  <c r="LIV50" i="8"/>
  <c r="LKI50" i="8"/>
  <c r="LLL50" i="8"/>
  <c r="LMV50" i="8"/>
  <c r="LNX50" i="8"/>
  <c r="LPC50" i="8"/>
  <c r="LQK50" i="8"/>
  <c r="LRL50" i="8"/>
  <c r="LSL50" i="8"/>
  <c r="LTL50" i="8"/>
  <c r="LUL50" i="8"/>
  <c r="LVM50" i="8"/>
  <c r="LWM50" i="8"/>
  <c r="LXM50" i="8"/>
  <c r="LYM50" i="8"/>
  <c r="LZM50" i="8"/>
  <c r="MAM50" i="8"/>
  <c r="MBN50" i="8"/>
  <c r="MCN50" i="8"/>
  <c r="MDN50" i="8"/>
  <c r="MEK50" i="8"/>
  <c r="MFG50" i="8"/>
  <c r="MFX50" i="8"/>
  <c r="MGT50" i="8"/>
  <c r="MHO50" i="8"/>
  <c r="MIE50" i="8"/>
  <c r="MIU50" i="8"/>
  <c r="MJL50" i="8"/>
  <c r="MKA50" i="8"/>
  <c r="MKQ50" i="8"/>
  <c r="MLH50" i="8"/>
  <c r="MLW50" i="8"/>
  <c r="MMM50" i="8"/>
  <c r="MND50" i="8"/>
  <c r="MNS50" i="8"/>
  <c r="MOI50" i="8"/>
  <c r="MOZ50" i="8"/>
  <c r="MPO50" i="8"/>
  <c r="MQE50" i="8"/>
  <c r="MQV50" i="8"/>
  <c r="MRK50" i="8"/>
  <c r="MSA50" i="8"/>
  <c r="MSR50" i="8"/>
  <c r="MTG50" i="8"/>
  <c r="MTW50" i="8"/>
  <c r="MUN50" i="8"/>
  <c r="MVC50" i="8"/>
  <c r="MVR50" i="8"/>
  <c r="MWF50" i="8"/>
  <c r="MWU50" i="8"/>
  <c r="MXI50" i="8"/>
  <c r="MXW50" i="8"/>
  <c r="MYL50" i="8"/>
  <c r="MYZ50" i="8"/>
  <c r="MZO50" i="8"/>
  <c r="NAC50" i="8"/>
  <c r="NAQ50" i="8"/>
  <c r="NBF50" i="8"/>
  <c r="NBT50" i="8"/>
  <c r="NCI50" i="8"/>
  <c r="NCW50" i="8"/>
  <c r="NDK50" i="8"/>
  <c r="NDZ50" i="8"/>
  <c r="NEN50" i="8"/>
  <c r="NFC50" i="8"/>
  <c r="NFQ50" i="8"/>
  <c r="NGE50" i="8"/>
  <c r="NGT50" i="8"/>
  <c r="NHH50" i="8"/>
  <c r="NHU50" i="8"/>
  <c r="NIH50" i="8"/>
  <c r="NIU50" i="8"/>
  <c r="NJG50" i="8"/>
  <c r="NJS50" i="8"/>
  <c r="NKE50" i="8"/>
  <c r="NKQ50" i="8"/>
  <c r="NLC50" i="8"/>
  <c r="NLO50" i="8"/>
  <c r="NMA50" i="8"/>
  <c r="NMM50" i="8"/>
  <c r="NMY50" i="8"/>
  <c r="NNK50" i="8"/>
  <c r="NNW50" i="8"/>
  <c r="NOI50" i="8"/>
  <c r="NOU50" i="8"/>
  <c r="NPG50" i="8"/>
  <c r="NPS50" i="8"/>
  <c r="NQE50" i="8"/>
  <c r="NQQ50" i="8"/>
  <c r="NRC50" i="8"/>
  <c r="NRO50" i="8"/>
  <c r="NSA50" i="8"/>
  <c r="NSM50" i="8"/>
  <c r="NSY50" i="8"/>
  <c r="NTK50" i="8"/>
  <c r="NTW50" i="8"/>
  <c r="NUI50" i="8"/>
  <c r="NUU50" i="8"/>
  <c r="NVG50" i="8"/>
  <c r="NVS50" i="8"/>
  <c r="NWE50" i="8"/>
  <c r="NWQ50" i="8"/>
  <c r="NXC50" i="8"/>
  <c r="NXO50" i="8"/>
  <c r="NYA50" i="8"/>
  <c r="NYM50" i="8"/>
  <c r="NYY50" i="8"/>
  <c r="NZK50" i="8"/>
  <c r="NZW50" i="8"/>
  <c r="OAI50" i="8"/>
  <c r="OAU50" i="8"/>
  <c r="OBG50" i="8"/>
  <c r="OBS50" i="8"/>
  <c r="OCE50" i="8"/>
  <c r="OCQ50" i="8"/>
  <c r="ODC50" i="8"/>
  <c r="ODO50" i="8"/>
  <c r="OEA50" i="8"/>
  <c r="OEM50" i="8"/>
  <c r="OEY50" i="8"/>
  <c r="OFK50" i="8"/>
  <c r="OFW50" i="8"/>
  <c r="OGI50" i="8"/>
  <c r="OGU50" i="8"/>
  <c r="HXX50" i="8"/>
  <c r="JBY50" i="8"/>
  <c r="JOQ50" i="8"/>
  <c r="KAK50" i="8"/>
  <c r="KIS50" i="8"/>
  <c r="KND50" i="8"/>
  <c r="KPN50" i="8"/>
  <c r="KRW50" i="8"/>
  <c r="KUG50" i="8"/>
  <c r="KWQ50" i="8"/>
  <c r="KYZ50" i="8"/>
  <c r="LBK50" i="8"/>
  <c r="LDT50" i="8"/>
  <c r="LFP50" i="8"/>
  <c r="LHI50" i="8"/>
  <c r="LIW50" i="8"/>
  <c r="LKK50" i="8"/>
  <c r="LLO50" i="8"/>
  <c r="LMW50" i="8"/>
  <c r="LNY50" i="8"/>
  <c r="LPI50" i="8"/>
  <c r="LQL50" i="8"/>
  <c r="LRM50" i="8"/>
  <c r="LSM50" i="8"/>
  <c r="LTM50" i="8"/>
  <c r="LUM50" i="8"/>
  <c r="LVN50" i="8"/>
  <c r="LWN50" i="8"/>
  <c r="LXN50" i="8"/>
  <c r="LYN50" i="8"/>
  <c r="LZN50" i="8"/>
  <c r="MAO50" i="8"/>
  <c r="MBO50" i="8"/>
  <c r="MCO50" i="8"/>
  <c r="MDO50" i="8"/>
  <c r="MEL50" i="8"/>
  <c r="MFH50" i="8"/>
  <c r="MFZ50" i="8"/>
  <c r="MGU50" i="8"/>
  <c r="MHP50" i="8"/>
  <c r="MIF50" i="8"/>
  <c r="MIX50" i="8"/>
  <c r="MJM50" i="8"/>
  <c r="MKB50" i="8"/>
  <c r="MKT50" i="8"/>
  <c r="MLI50" i="8"/>
  <c r="MLX50" i="8"/>
  <c r="MMP50" i="8"/>
  <c r="MNE50" i="8"/>
  <c r="MNT50" i="8"/>
  <c r="MOL50" i="8"/>
  <c r="MPA50" i="8"/>
  <c r="MPP50" i="8"/>
  <c r="MQH50" i="8"/>
  <c r="MQW50" i="8"/>
  <c r="MRL50" i="8"/>
  <c r="MSD50" i="8"/>
  <c r="MSS50" i="8"/>
  <c r="MTH50" i="8"/>
  <c r="MTZ50" i="8"/>
  <c r="MUO50" i="8"/>
  <c r="MVD50" i="8"/>
  <c r="MVS50" i="8"/>
  <c r="MWH50" i="8"/>
  <c r="MWV50" i="8"/>
  <c r="MXJ50" i="8"/>
  <c r="ICE50" i="8"/>
  <c r="JDU50" i="8"/>
  <c r="JQD50" i="8"/>
  <c r="KBL50" i="8"/>
  <c r="KJQ50" i="8"/>
  <c r="KNF50" i="8"/>
  <c r="KPO50" i="8"/>
  <c r="KRY50" i="8"/>
  <c r="KUI50" i="8"/>
  <c r="KWR50" i="8"/>
  <c r="KZC50" i="8"/>
  <c r="LBL50" i="8"/>
  <c r="LDV50" i="8"/>
  <c r="LFR50" i="8"/>
  <c r="LHJ50" i="8"/>
  <c r="LIX50" i="8"/>
  <c r="LKL50" i="8"/>
  <c r="LLV50" i="8"/>
  <c r="LMX50" i="8"/>
  <c r="LOC50" i="8"/>
  <c r="LPJ50" i="8"/>
  <c r="LQM50" i="8"/>
  <c r="LRN50" i="8"/>
  <c r="LSN50" i="8"/>
  <c r="LTN50" i="8"/>
  <c r="LUO50" i="8"/>
  <c r="LVO50" i="8"/>
  <c r="LWO50" i="8"/>
  <c r="LXO50" i="8"/>
  <c r="LYO50" i="8"/>
  <c r="LZO50" i="8"/>
  <c r="MAP50" i="8"/>
  <c r="MBP50" i="8"/>
  <c r="MCP50" i="8"/>
  <c r="MDP50" i="8"/>
  <c r="MEM50" i="8"/>
  <c r="MFI50" i="8"/>
  <c r="MGE50" i="8"/>
  <c r="MGV50" i="8"/>
  <c r="MHQ50" i="8"/>
  <c r="MIH50" i="8"/>
  <c r="MIY50" i="8"/>
  <c r="MJN50" i="8"/>
  <c r="MKD50" i="8"/>
  <c r="MKU50" i="8"/>
  <c r="MLJ50" i="8"/>
  <c r="MLZ50" i="8"/>
  <c r="MMQ50" i="8"/>
  <c r="MNF50" i="8"/>
  <c r="MNV50" i="8"/>
  <c r="MOM50" i="8"/>
  <c r="MPB50" i="8"/>
  <c r="MPR50" i="8"/>
  <c r="MQI50" i="8"/>
  <c r="MQX50" i="8"/>
  <c r="MRN50" i="8"/>
  <c r="MSE50" i="8"/>
  <c r="MST50" i="8"/>
  <c r="MTJ50" i="8"/>
  <c r="MUA50" i="8"/>
  <c r="MUP50" i="8"/>
  <c r="MVF50" i="8"/>
  <c r="MVT50" i="8"/>
  <c r="MWI50" i="8"/>
  <c r="MWW50" i="8"/>
  <c r="MXK50" i="8"/>
  <c r="MXZ50" i="8"/>
  <c r="MYN50" i="8"/>
  <c r="MZC50" i="8"/>
  <c r="MZQ50" i="8"/>
  <c r="NAE50" i="8"/>
  <c r="NAT50" i="8"/>
  <c r="NBH50" i="8"/>
  <c r="NBW50" i="8"/>
  <c r="NCK50" i="8"/>
  <c r="NCY50" i="8"/>
  <c r="NDN50" i="8"/>
  <c r="NEB50" i="8"/>
  <c r="NEQ50" i="8"/>
  <c r="NFE50" i="8"/>
  <c r="NFS50" i="8"/>
  <c r="NGH50" i="8"/>
  <c r="NGV50" i="8"/>
  <c r="NHJ50" i="8"/>
  <c r="NHW50" i="8"/>
  <c r="NIJ50" i="8"/>
  <c r="NIW50" i="8"/>
  <c r="NJI50" i="8"/>
  <c r="NJU50" i="8"/>
  <c r="NKG50" i="8"/>
  <c r="NKS50" i="8"/>
  <c r="NLE50" i="8"/>
  <c r="NLQ50" i="8"/>
  <c r="NMC50" i="8"/>
  <c r="NMO50" i="8"/>
  <c r="NNA50" i="8"/>
  <c r="NNM50" i="8"/>
  <c r="NNY50" i="8"/>
  <c r="NOK50" i="8"/>
  <c r="NOW50" i="8"/>
  <c r="NPI50" i="8"/>
  <c r="NPU50" i="8"/>
  <c r="NQG50" i="8"/>
  <c r="NQS50" i="8"/>
  <c r="NRE50" i="8"/>
  <c r="NRQ50" i="8"/>
  <c r="NSC50" i="8"/>
  <c r="NSO50" i="8"/>
  <c r="NTA50" i="8"/>
  <c r="NTM50" i="8"/>
  <c r="NTY50" i="8"/>
  <c r="NUK50" i="8"/>
  <c r="NUW50" i="8"/>
  <c r="NVI50" i="8"/>
  <c r="NVU50" i="8"/>
  <c r="NWG50" i="8"/>
  <c r="NWS50" i="8"/>
  <c r="NXE50" i="8"/>
  <c r="NXQ50" i="8"/>
  <c r="NYC50" i="8"/>
  <c r="NYO50" i="8"/>
  <c r="NZA50" i="8"/>
  <c r="NZM50" i="8"/>
  <c r="NZY50" i="8"/>
  <c r="OAK50" i="8"/>
  <c r="OAW50" i="8"/>
  <c r="OBI50" i="8"/>
  <c r="OBU50" i="8"/>
  <c r="OCG50" i="8"/>
  <c r="IGE50" i="8"/>
  <c r="JEK50" i="8"/>
  <c r="JQQ50" i="8"/>
  <c r="KBU50" i="8"/>
  <c r="KJX50" i="8"/>
  <c r="KNK50" i="8"/>
  <c r="KPT50" i="8"/>
  <c r="KSE50" i="8"/>
  <c r="KUN50" i="8"/>
  <c r="KWX50" i="8"/>
  <c r="KZG50" i="8"/>
  <c r="LBQ50" i="8"/>
  <c r="LEA50" i="8"/>
  <c r="LFW50" i="8"/>
  <c r="LHM50" i="8"/>
  <c r="LJB50" i="8"/>
  <c r="LKO50" i="8"/>
  <c r="LLW50" i="8"/>
  <c r="LMY50" i="8"/>
  <c r="LOI50" i="8"/>
  <c r="LPK50" i="8"/>
  <c r="LQP50" i="8"/>
  <c r="LRP50" i="8"/>
  <c r="LSP50" i="8"/>
  <c r="LTQ50" i="8"/>
  <c r="LUQ50" i="8"/>
  <c r="LVQ50" i="8"/>
  <c r="LWQ50" i="8"/>
  <c r="LXQ50" i="8"/>
  <c r="LYQ50" i="8"/>
  <c r="LZR50" i="8"/>
  <c r="MAR50" i="8"/>
  <c r="MBR50" i="8"/>
  <c r="MCR50" i="8"/>
  <c r="MDR50" i="8"/>
  <c r="MEN50" i="8"/>
  <c r="MFJ50" i="8"/>
  <c r="MGF50" i="8"/>
  <c r="MGX50" i="8"/>
  <c r="MHR50" i="8"/>
  <c r="MII50" i="8"/>
  <c r="MIZ50" i="8"/>
  <c r="MJO50" i="8"/>
  <c r="MKE50" i="8"/>
  <c r="MKV50" i="8"/>
  <c r="MLK50" i="8"/>
  <c r="MMA50" i="8"/>
  <c r="MMR50" i="8"/>
  <c r="MNG50" i="8"/>
  <c r="MNW50" i="8"/>
  <c r="MON50" i="8"/>
  <c r="MPC50" i="8"/>
  <c r="MPS50" i="8"/>
  <c r="MQJ50" i="8"/>
  <c r="MQY50" i="8"/>
  <c r="MRO50" i="8"/>
  <c r="MSF50" i="8"/>
  <c r="MSU50" i="8"/>
  <c r="MTK50" i="8"/>
  <c r="MUB50" i="8"/>
  <c r="MUQ50" i="8"/>
  <c r="MVG50" i="8"/>
  <c r="MVV50" i="8"/>
  <c r="MWJ50" i="8"/>
  <c r="MWX50" i="8"/>
  <c r="MXL50" i="8"/>
  <c r="MYA50" i="8"/>
  <c r="MYP50" i="8"/>
  <c r="MZD50" i="8"/>
  <c r="MZR50" i="8"/>
  <c r="NAF50" i="8"/>
  <c r="NAU50" i="8"/>
  <c r="NBJ50" i="8"/>
  <c r="NBX50" i="8"/>
  <c r="NCL50" i="8"/>
  <c r="NCZ50" i="8"/>
  <c r="NDO50" i="8"/>
  <c r="NED50" i="8"/>
  <c r="NER50" i="8"/>
  <c r="NFF50" i="8"/>
  <c r="NFT50" i="8"/>
  <c r="NGI50" i="8"/>
  <c r="NGX50" i="8"/>
  <c r="NHK50" i="8"/>
  <c r="NHX50" i="8"/>
  <c r="NIK50" i="8"/>
  <c r="NIX50" i="8"/>
  <c r="NJJ50" i="8"/>
  <c r="NJV50" i="8"/>
  <c r="NKH50" i="8"/>
  <c r="NKT50" i="8"/>
  <c r="NLF50" i="8"/>
  <c r="NLR50" i="8"/>
  <c r="NMD50" i="8"/>
  <c r="NMP50" i="8"/>
  <c r="NNB50" i="8"/>
  <c r="NNN50" i="8"/>
  <c r="NNZ50" i="8"/>
  <c r="NOL50" i="8"/>
  <c r="NOX50" i="8"/>
  <c r="NPJ50" i="8"/>
  <c r="NPV50" i="8"/>
  <c r="NQH50" i="8"/>
  <c r="NQT50" i="8"/>
  <c r="NRF50" i="8"/>
  <c r="NRR50" i="8"/>
  <c r="NSD50" i="8"/>
  <c r="NSP50" i="8"/>
  <c r="NTB50" i="8"/>
  <c r="NTN50" i="8"/>
  <c r="NTZ50" i="8"/>
  <c r="NUL50" i="8"/>
  <c r="NUX50" i="8"/>
  <c r="NVJ50" i="8"/>
  <c r="NVV50" i="8"/>
  <c r="NWH50" i="8"/>
  <c r="NWT50" i="8"/>
  <c r="NXF50" i="8"/>
  <c r="NXR50" i="8"/>
  <c r="NYD50" i="8"/>
  <c r="NYP50" i="8"/>
  <c r="NZB50" i="8"/>
  <c r="NZN50" i="8"/>
  <c r="NZZ50" i="8"/>
  <c r="OAL50" i="8"/>
  <c r="OAX50" i="8"/>
  <c r="OBJ50" i="8"/>
  <c r="OBV50" i="8"/>
  <c r="OCH50" i="8"/>
  <c r="OCT50" i="8"/>
  <c r="ODF50" i="8"/>
  <c r="ODR50" i="8"/>
  <c r="OED50" i="8"/>
  <c r="OEP50" i="8"/>
  <c r="OFB50" i="8"/>
  <c r="OFN50" i="8"/>
  <c r="OFZ50" i="8"/>
  <c r="OGL50" i="8"/>
  <c r="OGX50" i="8"/>
  <c r="OHJ50" i="8"/>
  <c r="OHV50" i="8"/>
  <c r="OIH50" i="8"/>
  <c r="OIT50" i="8"/>
  <c r="OJF50" i="8"/>
  <c r="OJR50" i="8"/>
  <c r="OKD50" i="8"/>
  <c r="OKP50" i="8"/>
  <c r="OLB50" i="8"/>
  <c r="OLN50" i="8"/>
  <c r="OLZ50" i="8"/>
  <c r="OML50" i="8"/>
  <c r="OMX50" i="8"/>
  <c r="ONJ50" i="8"/>
  <c r="ONV50" i="8"/>
  <c r="OOH50" i="8"/>
  <c r="OOT50" i="8"/>
  <c r="OPF50" i="8"/>
  <c r="OPR50" i="8"/>
  <c r="OQD50" i="8"/>
  <c r="OQP50" i="8"/>
  <c r="ORB50" i="8"/>
  <c r="ORN50" i="8"/>
  <c r="ORZ50" i="8"/>
  <c r="OSL50" i="8"/>
  <c r="OSX50" i="8"/>
  <c r="OTJ50" i="8"/>
  <c r="OTV50" i="8"/>
  <c r="OUH50" i="8"/>
  <c r="OUT50" i="8"/>
  <c r="OVF50" i="8"/>
  <c r="IKF50" i="8"/>
  <c r="JGC50" i="8"/>
  <c r="JSE50" i="8"/>
  <c r="KCV50" i="8"/>
  <c r="KKQ50" i="8"/>
  <c r="KNW50" i="8"/>
  <c r="KQF50" i="8"/>
  <c r="KSQ50" i="8"/>
  <c r="KUZ50" i="8"/>
  <c r="KXJ50" i="8"/>
  <c r="KZS50" i="8"/>
  <c r="LCC50" i="8"/>
  <c r="LEI50" i="8"/>
  <c r="LGD50" i="8"/>
  <c r="LHV50" i="8"/>
  <c r="LJI50" i="8"/>
  <c r="LKU50" i="8"/>
  <c r="LLX50" i="8"/>
  <c r="LNB50" i="8"/>
  <c r="LOJ50" i="8"/>
  <c r="LPM50" i="8"/>
  <c r="LQW50" i="8"/>
  <c r="LRW50" i="8"/>
  <c r="LSW50" i="8"/>
  <c r="LTW50" i="8"/>
  <c r="LUW50" i="8"/>
  <c r="LVW50" i="8"/>
  <c r="LWX50" i="8"/>
  <c r="LXX50" i="8"/>
  <c r="LYX50" i="8"/>
  <c r="LZX50" i="8"/>
  <c r="MAX50" i="8"/>
  <c r="MBY50" i="8"/>
  <c r="MCY50" i="8"/>
  <c r="MDX50" i="8"/>
  <c r="MEP50" i="8"/>
  <c r="MFK50" i="8"/>
  <c r="MGG50" i="8"/>
  <c r="MHC50" i="8"/>
  <c r="MHS50" i="8"/>
  <c r="MIL50" i="8"/>
  <c r="MJA50" i="8"/>
  <c r="MJP50" i="8"/>
  <c r="MKH50" i="8"/>
  <c r="MKW50" i="8"/>
  <c r="MLL50" i="8"/>
  <c r="MMD50" i="8"/>
  <c r="MMS50" i="8"/>
  <c r="MNH50" i="8"/>
  <c r="MNZ50" i="8"/>
  <c r="MOO50" i="8"/>
  <c r="MPD50" i="8"/>
  <c r="MPV50" i="8"/>
  <c r="MQK50" i="8"/>
  <c r="MQZ50" i="8"/>
  <c r="MRR50" i="8"/>
  <c r="MSG50" i="8"/>
  <c r="MSV50" i="8"/>
  <c r="MTN50" i="8"/>
  <c r="MUC50" i="8"/>
  <c r="MUR50" i="8"/>
  <c r="MVH50" i="8"/>
  <c r="MVW50" i="8"/>
  <c r="MWK50" i="8"/>
  <c r="MWY50" i="8"/>
  <c r="MXN50" i="8"/>
  <c r="MYB50" i="8"/>
  <c r="MYQ50" i="8"/>
  <c r="MZE50" i="8"/>
  <c r="MZS50" i="8"/>
  <c r="NAH50" i="8"/>
  <c r="NAV50" i="8"/>
  <c r="NBK50" i="8"/>
  <c r="NBY50" i="8"/>
  <c r="NCM50" i="8"/>
  <c r="NDB50" i="8"/>
  <c r="NDP50" i="8"/>
  <c r="NEE50" i="8"/>
  <c r="NES50" i="8"/>
  <c r="NFG50" i="8"/>
  <c r="NFV50" i="8"/>
  <c r="NGJ50" i="8"/>
  <c r="NGY50" i="8"/>
  <c r="NHL50" i="8"/>
  <c r="NHY50" i="8"/>
  <c r="NIL50" i="8"/>
  <c r="NIY50" i="8"/>
  <c r="NJK50" i="8"/>
  <c r="NJW50" i="8"/>
  <c r="NKI50" i="8"/>
  <c r="NKU50" i="8"/>
  <c r="NLG50" i="8"/>
  <c r="NLS50" i="8"/>
  <c r="NME50" i="8"/>
  <c r="NMQ50" i="8"/>
  <c r="NNC50" i="8"/>
  <c r="NNO50" i="8"/>
  <c r="NOA50" i="8"/>
  <c r="NOM50" i="8"/>
  <c r="NOY50" i="8"/>
  <c r="NPK50" i="8"/>
  <c r="NPW50" i="8"/>
  <c r="NQI50" i="8"/>
  <c r="NQU50" i="8"/>
  <c r="NRG50" i="8"/>
  <c r="NRS50" i="8"/>
  <c r="NSE50" i="8"/>
  <c r="NSQ50" i="8"/>
  <c r="NTC50" i="8"/>
  <c r="NTO50" i="8"/>
  <c r="NUA50" i="8"/>
  <c r="NUM50" i="8"/>
  <c r="NUY50" i="8"/>
  <c r="NVK50" i="8"/>
  <c r="NVW50" i="8"/>
  <c r="NWI50" i="8"/>
  <c r="NWU50" i="8"/>
  <c r="NXG50" i="8"/>
  <c r="NXS50" i="8"/>
  <c r="NYE50" i="8"/>
  <c r="NYQ50" i="8"/>
  <c r="NZC50" i="8"/>
  <c r="NZO50" i="8"/>
  <c r="OAA50" i="8"/>
  <c r="OAM50" i="8"/>
  <c r="OAY50" i="8"/>
  <c r="OBK50" i="8"/>
  <c r="OBW50" i="8"/>
  <c r="OCI50" i="8"/>
  <c r="OCU50" i="8"/>
  <c r="ODG50" i="8"/>
  <c r="INW50" i="8"/>
  <c r="JGP50" i="8"/>
  <c r="JSR50" i="8"/>
  <c r="KDE50" i="8"/>
  <c r="KKV50" i="8"/>
  <c r="KNX50" i="8"/>
  <c r="KQI50" i="8"/>
  <c r="KSR50" i="8"/>
  <c r="KVB50" i="8"/>
  <c r="KXK50" i="8"/>
  <c r="KZU50" i="8"/>
  <c r="LCE50" i="8"/>
  <c r="LEK50" i="8"/>
  <c r="LGE50" i="8"/>
  <c r="LHW50" i="8"/>
  <c r="LJJ50" i="8"/>
  <c r="LKW50" i="8"/>
  <c r="LLY50" i="8"/>
  <c r="LNI50" i="8"/>
  <c r="LOK50" i="8"/>
  <c r="LPP50" i="8"/>
  <c r="LQX50" i="8"/>
  <c r="LRX50" i="8"/>
  <c r="LSX50" i="8"/>
  <c r="LTX50" i="8"/>
  <c r="LUX50" i="8"/>
  <c r="LVY50" i="8"/>
  <c r="LWY50" i="8"/>
  <c r="LXY50" i="8"/>
  <c r="LYY50" i="8"/>
  <c r="LZY50" i="8"/>
  <c r="MAY50" i="8"/>
  <c r="MBZ50" i="8"/>
  <c r="MCZ50" i="8"/>
  <c r="MDY50" i="8"/>
  <c r="MEU50" i="8"/>
  <c r="MFL50" i="8"/>
  <c r="MGH50" i="8"/>
  <c r="MHD50" i="8"/>
  <c r="MHT50" i="8"/>
  <c r="MIM50" i="8"/>
  <c r="MJB50" i="8"/>
  <c r="MJR50" i="8"/>
  <c r="MKI50" i="8"/>
  <c r="MKX50" i="8"/>
  <c r="MLN50" i="8"/>
  <c r="MME50" i="8"/>
  <c r="MMT50" i="8"/>
  <c r="MNJ50" i="8"/>
  <c r="MOA50" i="8"/>
  <c r="MOP50" i="8"/>
  <c r="MPF50" i="8"/>
  <c r="MPW50" i="8"/>
  <c r="MQL50" i="8"/>
  <c r="MRB50" i="8"/>
  <c r="MRS50" i="8"/>
  <c r="MSH50" i="8"/>
  <c r="MSX50" i="8"/>
  <c r="MTO50" i="8"/>
  <c r="MUD50" i="8"/>
  <c r="MUT50" i="8"/>
  <c r="MVJ50" i="8"/>
  <c r="MVX50" i="8"/>
  <c r="MWL50" i="8"/>
  <c r="MWZ50" i="8"/>
  <c r="MXO50" i="8"/>
  <c r="MYD50" i="8"/>
  <c r="MYR50" i="8"/>
  <c r="MZF50" i="8"/>
  <c r="MZT50" i="8"/>
  <c r="NAI50" i="8"/>
  <c r="NAX50" i="8"/>
  <c r="NBL50" i="8"/>
  <c r="NBZ50" i="8"/>
  <c r="NCN50" i="8"/>
  <c r="NDC50" i="8"/>
  <c r="NDR50" i="8"/>
  <c r="NEF50" i="8"/>
  <c r="NET50" i="8"/>
  <c r="NFH50" i="8"/>
  <c r="NFW50" i="8"/>
  <c r="NGL50" i="8"/>
  <c r="NGZ50" i="8"/>
  <c r="NHM50" i="8"/>
  <c r="NHZ50" i="8"/>
  <c r="NIM50" i="8"/>
  <c r="NIZ50" i="8"/>
  <c r="NJL50" i="8"/>
  <c r="NJX50" i="8"/>
  <c r="NKJ50" i="8"/>
  <c r="NKV50" i="8"/>
  <c r="NLH50" i="8"/>
  <c r="NLT50" i="8"/>
  <c r="NMF50" i="8"/>
  <c r="NMR50" i="8"/>
  <c r="NND50" i="8"/>
  <c r="NNP50" i="8"/>
  <c r="NOB50" i="8"/>
  <c r="NON50" i="8"/>
  <c r="NOZ50" i="8"/>
  <c r="NPL50" i="8"/>
  <c r="NPX50" i="8"/>
  <c r="NQJ50" i="8"/>
  <c r="NQV50" i="8"/>
  <c r="NRH50" i="8"/>
  <c r="NRT50" i="8"/>
  <c r="NSF50" i="8"/>
  <c r="NSR50" i="8"/>
  <c r="NTD50" i="8"/>
  <c r="NTP50" i="8"/>
  <c r="NUB50" i="8"/>
  <c r="NUN50" i="8"/>
  <c r="NUZ50" i="8"/>
  <c r="NVL50" i="8"/>
  <c r="NVX50" i="8"/>
  <c r="NWJ50" i="8"/>
  <c r="NWV50" i="8"/>
  <c r="NXH50" i="8"/>
  <c r="NXT50" i="8"/>
  <c r="NYF50" i="8"/>
  <c r="NYR50" i="8"/>
  <c r="NZD50" i="8"/>
  <c r="NZP50" i="8"/>
  <c r="OAB50" i="8"/>
  <c r="OAN50" i="8"/>
  <c r="OAZ50" i="8"/>
  <c r="OBL50" i="8"/>
  <c r="IQW50" i="8"/>
  <c r="JIC50" i="8"/>
  <c r="JUE50" i="8"/>
  <c r="KEF50" i="8"/>
  <c r="KLO50" i="8"/>
  <c r="KOA50" i="8"/>
  <c r="KQJ50" i="8"/>
  <c r="KST50" i="8"/>
  <c r="KVC50" i="8"/>
  <c r="KXM50" i="8"/>
  <c r="KZW50" i="8"/>
  <c r="LCF50" i="8"/>
  <c r="LEM50" i="8"/>
  <c r="LGG50" i="8"/>
  <c r="LHX50" i="8"/>
  <c r="LJK50" i="8"/>
  <c r="LKX50" i="8"/>
  <c r="LMB50" i="8"/>
  <c r="LNJ50" i="8"/>
  <c r="LOL50" i="8"/>
  <c r="LPV50" i="8"/>
  <c r="LQY50" i="8"/>
  <c r="LRY50" i="8"/>
  <c r="LSY50" i="8"/>
  <c r="LTY50" i="8"/>
  <c r="LUY50" i="8"/>
  <c r="LVZ50" i="8"/>
  <c r="LWZ50" i="8"/>
  <c r="LXZ50" i="8"/>
  <c r="LYZ50" i="8"/>
  <c r="LZZ50" i="8"/>
  <c r="MBA50" i="8"/>
  <c r="MCA50" i="8"/>
  <c r="MDA50" i="8"/>
  <c r="MDZ50" i="8"/>
  <c r="MEV50" i="8"/>
  <c r="MFN50" i="8"/>
  <c r="MGI50" i="8"/>
  <c r="MHE50" i="8"/>
  <c r="MHV50" i="8"/>
  <c r="MIN50" i="8"/>
  <c r="MJC50" i="8"/>
  <c r="MJS50" i="8"/>
  <c r="MKJ50" i="8"/>
  <c r="MKY50" i="8"/>
  <c r="MLO50" i="8"/>
  <c r="MMF50" i="8"/>
  <c r="MMU50" i="8"/>
  <c r="MNK50" i="8"/>
  <c r="MOB50" i="8"/>
  <c r="MOQ50" i="8"/>
  <c r="MPG50" i="8"/>
  <c r="MPX50" i="8"/>
  <c r="MQM50" i="8"/>
  <c r="MRC50" i="8"/>
  <c r="MRT50" i="8"/>
  <c r="MSI50" i="8"/>
  <c r="MSY50" i="8"/>
  <c r="MTP50" i="8"/>
  <c r="MUE50" i="8"/>
  <c r="MUU50" i="8"/>
  <c r="MVK50" i="8"/>
  <c r="MVY50" i="8"/>
  <c r="MWM50" i="8"/>
  <c r="MXB50" i="8"/>
  <c r="MXP50" i="8"/>
  <c r="MYE50" i="8"/>
  <c r="MYS50" i="8"/>
  <c r="MZG50" i="8"/>
  <c r="MZV50" i="8"/>
  <c r="NAJ50" i="8"/>
  <c r="NAY50" i="8"/>
  <c r="NBM50" i="8"/>
  <c r="NCA50" i="8"/>
  <c r="NCP50" i="8"/>
  <c r="NDD50" i="8"/>
  <c r="NDS50" i="8"/>
  <c r="NEG50" i="8"/>
  <c r="NEU50" i="8"/>
  <c r="NFJ50" i="8"/>
  <c r="NFX50" i="8"/>
  <c r="NGM50" i="8"/>
  <c r="NHA50" i="8"/>
  <c r="NHN50" i="8"/>
  <c r="NIA50" i="8"/>
  <c r="NIN50" i="8"/>
  <c r="NJA50" i="8"/>
  <c r="NJM50" i="8"/>
  <c r="NJY50" i="8"/>
  <c r="NKK50" i="8"/>
  <c r="NKW50" i="8"/>
  <c r="NLI50" i="8"/>
  <c r="NLU50" i="8"/>
  <c r="NMG50" i="8"/>
  <c r="NMS50" i="8"/>
  <c r="NNE50" i="8"/>
  <c r="NNQ50" i="8"/>
  <c r="NOC50" i="8"/>
  <c r="NOO50" i="8"/>
  <c r="NPA50" i="8"/>
  <c r="NPM50" i="8"/>
  <c r="NPY50" i="8"/>
  <c r="NQK50" i="8"/>
  <c r="NQW50" i="8"/>
  <c r="NRI50" i="8"/>
  <c r="NRU50" i="8"/>
  <c r="NSG50" i="8"/>
  <c r="NSS50" i="8"/>
  <c r="NTE50" i="8"/>
  <c r="NTQ50" i="8"/>
  <c r="NUC50" i="8"/>
  <c r="NUO50" i="8"/>
  <c r="NVA50" i="8"/>
  <c r="NVM50" i="8"/>
  <c r="NVY50" i="8"/>
  <c r="NWK50" i="8"/>
  <c r="NWW50" i="8"/>
  <c r="NXI50" i="8"/>
  <c r="NXU50" i="8"/>
  <c r="NYG50" i="8"/>
  <c r="NYS50" i="8"/>
  <c r="NZE50" i="8"/>
  <c r="NZQ50" i="8"/>
  <c r="OAC50" i="8"/>
  <c r="OAO50" i="8"/>
  <c r="OBA50" i="8"/>
  <c r="OBM50" i="8"/>
  <c r="OBY50" i="8"/>
  <c r="OCK50" i="8"/>
  <c r="OCW50" i="8"/>
  <c r="ITX50" i="8"/>
  <c r="JIP50" i="8"/>
  <c r="JUR50" i="8"/>
  <c r="KEO50" i="8"/>
  <c r="KLT50" i="8"/>
  <c r="KOE50" i="8"/>
  <c r="KQO50" i="8"/>
  <c r="KSY50" i="8"/>
  <c r="KVH50" i="8"/>
  <c r="KXS50" i="8"/>
  <c r="LAB50" i="8"/>
  <c r="LCL50" i="8"/>
  <c r="LEP50" i="8"/>
  <c r="LGK50" i="8"/>
  <c r="LIA50" i="8"/>
  <c r="LJO50" i="8"/>
  <c r="LKY50" i="8"/>
  <c r="LMI50" i="8"/>
  <c r="LNK50" i="8"/>
  <c r="LOP50" i="8"/>
  <c r="LPW50" i="8"/>
  <c r="LQZ50" i="8"/>
  <c r="LRZ50" i="8"/>
  <c r="LSZ50" i="8"/>
  <c r="LTZ50" i="8"/>
  <c r="LVA50" i="8"/>
  <c r="LWA50" i="8"/>
  <c r="LXA50" i="8"/>
  <c r="LYA50" i="8"/>
  <c r="HHP50" i="8"/>
  <c r="IZN50" i="8"/>
  <c r="JMQ50" i="8"/>
  <c r="JYS50" i="8"/>
  <c r="KHI50" i="8"/>
  <c r="KMQ50" i="8"/>
  <c r="KOZ50" i="8"/>
  <c r="KRJ50" i="8"/>
  <c r="KTS50" i="8"/>
  <c r="KWC50" i="8"/>
  <c r="KYM50" i="8"/>
  <c r="LAV50" i="8"/>
  <c r="LDG50" i="8"/>
  <c r="LFF50" i="8"/>
  <c r="LGY50" i="8"/>
  <c r="LIO50" i="8"/>
  <c r="LKB50" i="8"/>
  <c r="LLK50" i="8"/>
  <c r="LMO50" i="8"/>
  <c r="LNW50" i="8"/>
  <c r="LOY50" i="8"/>
  <c r="LQI50" i="8"/>
  <c r="LRK50" i="8"/>
  <c r="LSK50" i="8"/>
  <c r="LTK50" i="8"/>
  <c r="LUK50" i="8"/>
  <c r="LVK50" i="8"/>
  <c r="LWL50" i="8"/>
  <c r="LXL50" i="8"/>
  <c r="LYL50" i="8"/>
  <c r="LZL50" i="8"/>
  <c r="MAL50" i="8"/>
  <c r="MBM50" i="8"/>
  <c r="MCM50" i="8"/>
  <c r="MDM50" i="8"/>
  <c r="MEJ50" i="8"/>
  <c r="MFB50" i="8"/>
  <c r="MFW50" i="8"/>
  <c r="MGS50" i="8"/>
  <c r="MHN50" i="8"/>
  <c r="MID50" i="8"/>
  <c r="MIT50" i="8"/>
  <c r="MJK50" i="8"/>
  <c r="MJZ50" i="8"/>
  <c r="MKP50" i="8"/>
  <c r="MLG50" i="8"/>
  <c r="MLV50" i="8"/>
  <c r="MML50" i="8"/>
  <c r="MNC50" i="8"/>
  <c r="MNR50" i="8"/>
  <c r="MOH50" i="8"/>
  <c r="MOY50" i="8"/>
  <c r="MPN50" i="8"/>
  <c r="MQD50" i="8"/>
  <c r="MQU50" i="8"/>
  <c r="MRJ50" i="8"/>
  <c r="MRZ50" i="8"/>
  <c r="MSQ50" i="8"/>
  <c r="MTF50" i="8"/>
  <c r="MTV50" i="8"/>
  <c r="MUM50" i="8"/>
  <c r="MVB50" i="8"/>
  <c r="MVP50" i="8"/>
  <c r="MWE50" i="8"/>
  <c r="MWT50" i="8"/>
  <c r="MXH50" i="8"/>
  <c r="MXV50" i="8"/>
  <c r="MYJ50" i="8"/>
  <c r="MYY50" i="8"/>
  <c r="MZN50" i="8"/>
  <c r="NAB50" i="8"/>
  <c r="NAP50" i="8"/>
  <c r="NBD50" i="8"/>
  <c r="NBS50" i="8"/>
  <c r="NCH50" i="8"/>
  <c r="NCV50" i="8"/>
  <c r="NDJ50" i="8"/>
  <c r="NDX50" i="8"/>
  <c r="NEM50" i="8"/>
  <c r="NFB50" i="8"/>
  <c r="NFP50" i="8"/>
  <c r="NGD50" i="8"/>
  <c r="NGR50" i="8"/>
  <c r="NHG50" i="8"/>
  <c r="NHT50" i="8"/>
  <c r="NIG50" i="8"/>
  <c r="NIT50" i="8"/>
  <c r="NJF50" i="8"/>
  <c r="NJR50" i="8"/>
  <c r="NKD50" i="8"/>
  <c r="NKP50" i="8"/>
  <c r="NLB50" i="8"/>
  <c r="NLN50" i="8"/>
  <c r="NLZ50" i="8"/>
  <c r="NML50" i="8"/>
  <c r="NMX50" i="8"/>
  <c r="NNJ50" i="8"/>
  <c r="NNV50" i="8"/>
  <c r="NOH50" i="8"/>
  <c r="NOT50" i="8"/>
  <c r="NPF50" i="8"/>
  <c r="NPR50" i="8"/>
  <c r="NQD50" i="8"/>
  <c r="NQP50" i="8"/>
  <c r="NRB50" i="8"/>
  <c r="NRN50" i="8"/>
  <c r="NRZ50" i="8"/>
  <c r="NSL50" i="8"/>
  <c r="NSX50" i="8"/>
  <c r="NTJ50" i="8"/>
  <c r="NTV50" i="8"/>
  <c r="NUH50" i="8"/>
  <c r="NUT50" i="8"/>
  <c r="NVF50" i="8"/>
  <c r="NVR50" i="8"/>
  <c r="NWD50" i="8"/>
  <c r="NWP50" i="8"/>
  <c r="NXB50" i="8"/>
  <c r="NXN50" i="8"/>
  <c r="NXZ50" i="8"/>
  <c r="NYL50" i="8"/>
  <c r="NYX50" i="8"/>
  <c r="NZJ50" i="8"/>
  <c r="NZV50" i="8"/>
  <c r="OAH50" i="8"/>
  <c r="OAT50" i="8"/>
  <c r="OBF50" i="8"/>
  <c r="OBR50" i="8"/>
  <c r="OCD50" i="8"/>
  <c r="OCP50" i="8"/>
  <c r="ODB50" i="8"/>
  <c r="IXD50" i="8"/>
  <c r="KMI50" i="8"/>
  <c r="KVW50" i="8"/>
  <c r="LFA50" i="8"/>
  <c r="LLI50" i="8"/>
  <c r="LPZ50" i="8"/>
  <c r="LUD50" i="8"/>
  <c r="LYD50" i="8"/>
  <c r="MBE50" i="8"/>
  <c r="MED50" i="8"/>
  <c r="MGQ50" i="8"/>
  <c r="MIQ50" i="8"/>
  <c r="MKM50" i="8"/>
  <c r="MMI50" i="8"/>
  <c r="MOE50" i="8"/>
  <c r="MQA50" i="8"/>
  <c r="MRW50" i="8"/>
  <c r="MTS50" i="8"/>
  <c r="MVN50" i="8"/>
  <c r="MXF50" i="8"/>
  <c r="MYT50" i="8"/>
  <c r="MZZ50" i="8"/>
  <c r="NBG50" i="8"/>
  <c r="NCR50" i="8"/>
  <c r="NDW50" i="8"/>
  <c r="NFK50" i="8"/>
  <c r="NGP50" i="8"/>
  <c r="NHV50" i="8"/>
  <c r="NJC50" i="8"/>
  <c r="NKC50" i="8"/>
  <c r="NLJ50" i="8"/>
  <c r="NMJ50" i="8"/>
  <c r="NNL50" i="8"/>
  <c r="NOQ50" i="8"/>
  <c r="NPQ50" i="8"/>
  <c r="NQX50" i="8"/>
  <c r="NRX50" i="8"/>
  <c r="NSZ50" i="8"/>
  <c r="NUE50" i="8"/>
  <c r="NVE50" i="8"/>
  <c r="NWL50" i="8"/>
  <c r="NXL50" i="8"/>
  <c r="NYN50" i="8"/>
  <c r="NZS50" i="8"/>
  <c r="OAS50" i="8"/>
  <c r="OBX50" i="8"/>
  <c r="OCS50" i="8"/>
  <c r="ODL50" i="8"/>
  <c r="ODZ50" i="8"/>
  <c r="OEO50" i="8"/>
  <c r="OFD50" i="8"/>
  <c r="OFR50" i="8"/>
  <c r="OGF50" i="8"/>
  <c r="OGT50" i="8"/>
  <c r="OHH50" i="8"/>
  <c r="OHU50" i="8"/>
  <c r="OII50" i="8"/>
  <c r="OIV50" i="8"/>
  <c r="OJI50" i="8"/>
  <c r="OJV50" i="8"/>
  <c r="OKI50" i="8"/>
  <c r="OKV50" i="8"/>
  <c r="OLI50" i="8"/>
  <c r="OLV50" i="8"/>
  <c r="OMI50" i="8"/>
  <c r="OMV50" i="8"/>
  <c r="ONI50" i="8"/>
  <c r="ONW50" i="8"/>
  <c r="OOJ50" i="8"/>
  <c r="OOW50" i="8"/>
  <c r="OPJ50" i="8"/>
  <c r="OPW50" i="8"/>
  <c r="OQJ50" i="8"/>
  <c r="OQW50" i="8"/>
  <c r="ORJ50" i="8"/>
  <c r="ORW50" i="8"/>
  <c r="OSJ50" i="8"/>
  <c r="OSW50" i="8"/>
  <c r="OTK50" i="8"/>
  <c r="OTX50" i="8"/>
  <c r="OUK50" i="8"/>
  <c r="OUX50" i="8"/>
  <c r="OVK50" i="8"/>
  <c r="OVW50" i="8"/>
  <c r="OWI50" i="8"/>
  <c r="OWU50" i="8"/>
  <c r="OXG50" i="8"/>
  <c r="OXS50" i="8"/>
  <c r="OYE50" i="8"/>
  <c r="OYQ50" i="8"/>
  <c r="OZC50" i="8"/>
  <c r="OZO50" i="8"/>
  <c r="PAA50" i="8"/>
  <c r="PAM50" i="8"/>
  <c r="PAY50" i="8"/>
  <c r="PBK50" i="8"/>
  <c r="PBW50" i="8"/>
  <c r="PCI50" i="8"/>
  <c r="PCU50" i="8"/>
  <c r="PDG50" i="8"/>
  <c r="PDS50" i="8"/>
  <c r="PEE50" i="8"/>
  <c r="PEQ50" i="8"/>
  <c r="PFC50" i="8"/>
  <c r="PFO50" i="8"/>
  <c r="PGA50" i="8"/>
  <c r="PGM50" i="8"/>
  <c r="PGY50" i="8"/>
  <c r="PHK50" i="8"/>
  <c r="PHW50" i="8"/>
  <c r="PII50" i="8"/>
  <c r="PIU50" i="8"/>
  <c r="PJG50" i="8"/>
  <c r="PJS50" i="8"/>
  <c r="PKE50" i="8"/>
  <c r="PKQ50" i="8"/>
  <c r="PLC50" i="8"/>
  <c r="PLO50" i="8"/>
  <c r="PMA50" i="8"/>
  <c r="PMM50" i="8"/>
  <c r="PMY50" i="8"/>
  <c r="PNK50" i="8"/>
  <c r="PNW50" i="8"/>
  <c r="POI50" i="8"/>
  <c r="POU50" i="8"/>
  <c r="PPG50" i="8"/>
  <c r="PPS50" i="8"/>
  <c r="PQE50" i="8"/>
  <c r="PQQ50" i="8"/>
  <c r="PRC50" i="8"/>
  <c r="PRO50" i="8"/>
  <c r="PSA50" i="8"/>
  <c r="PSM50" i="8"/>
  <c r="PSY50" i="8"/>
  <c r="PTK50" i="8"/>
  <c r="PTW50" i="8"/>
  <c r="PUI50" i="8"/>
  <c r="PUU50" i="8"/>
  <c r="PVG50" i="8"/>
  <c r="PVS50" i="8"/>
  <c r="PWE50" i="8"/>
  <c r="PWQ50" i="8"/>
  <c r="PXC50" i="8"/>
  <c r="PXO50" i="8"/>
  <c r="PYA50" i="8"/>
  <c r="PYM50" i="8"/>
  <c r="PYY50" i="8"/>
  <c r="PZK50" i="8"/>
  <c r="PZW50" i="8"/>
  <c r="QAI50" i="8"/>
  <c r="QAU50" i="8"/>
  <c r="QBG50" i="8"/>
  <c r="QBS50" i="8"/>
  <c r="QCE50" i="8"/>
  <c r="QCQ50" i="8"/>
  <c r="QDC50" i="8"/>
  <c r="QDO50" i="8"/>
  <c r="QEA50" i="8"/>
  <c r="QEM50" i="8"/>
  <c r="QEY50" i="8"/>
  <c r="QFK50" i="8"/>
  <c r="QFW50" i="8"/>
  <c r="QGI50" i="8"/>
  <c r="QGU50" i="8"/>
  <c r="QHG50" i="8"/>
  <c r="QHS50" i="8"/>
  <c r="QIE50" i="8"/>
  <c r="QIQ50" i="8"/>
  <c r="QJC50" i="8"/>
  <c r="QJO50" i="8"/>
  <c r="QKA50" i="8"/>
  <c r="QKM50" i="8"/>
  <c r="QKY50" i="8"/>
  <c r="QLK50" i="8"/>
  <c r="QLW50" i="8"/>
  <c r="QMI50" i="8"/>
  <c r="QMU50" i="8"/>
  <c r="QNG50" i="8"/>
  <c r="QNS50" i="8"/>
  <c r="QOE50" i="8"/>
  <c r="QOQ50" i="8"/>
  <c r="QPC50" i="8"/>
  <c r="QPO50" i="8"/>
  <c r="QQA50" i="8"/>
  <c r="QQM50" i="8"/>
  <c r="QQY50" i="8"/>
  <c r="QRK50" i="8"/>
  <c r="QRW50" i="8"/>
  <c r="QSI50" i="8"/>
  <c r="QSU50" i="8"/>
  <c r="QTG50" i="8"/>
  <c r="IYY50" i="8"/>
  <c r="KMK50" i="8"/>
  <c r="KVX50" i="8"/>
  <c r="LFB50" i="8"/>
  <c r="LLJ50" i="8"/>
  <c r="LQC50" i="8"/>
  <c r="LUJ50" i="8"/>
  <c r="LYK50" i="8"/>
  <c r="MBK50" i="8"/>
  <c r="MEI50" i="8"/>
  <c r="MGR50" i="8"/>
  <c r="MIR50" i="8"/>
  <c r="MKN50" i="8"/>
  <c r="JKC50" i="8"/>
  <c r="KOQ50" i="8"/>
  <c r="KYE50" i="8"/>
  <c r="LGS50" i="8"/>
  <c r="LMJ50" i="8"/>
  <c r="LRA50" i="8"/>
  <c r="LVB50" i="8"/>
  <c r="LZA50" i="8"/>
  <c r="MCB50" i="8"/>
  <c r="MEW50" i="8"/>
  <c r="MHF50" i="8"/>
  <c r="MJD50" i="8"/>
  <c r="MKZ50" i="8"/>
  <c r="MMV50" i="8"/>
  <c r="MOR50" i="8"/>
  <c r="MQN50" i="8"/>
  <c r="MSJ50" i="8"/>
  <c r="MUF50" i="8"/>
  <c r="MVZ50" i="8"/>
  <c r="MXR50" i="8"/>
  <c r="MYV50" i="8"/>
  <c r="NAD50" i="8"/>
  <c r="NBO50" i="8"/>
  <c r="NCU50" i="8"/>
  <c r="NEH50" i="8"/>
  <c r="NFN50" i="8"/>
  <c r="NGU50" i="8"/>
  <c r="NID50" i="8"/>
  <c r="NJE50" i="8"/>
  <c r="NKL50" i="8"/>
  <c r="NLL50" i="8"/>
  <c r="NMN50" i="8"/>
  <c r="NNS50" i="8"/>
  <c r="NOS50" i="8"/>
  <c r="NPZ50" i="8"/>
  <c r="NQZ50" i="8"/>
  <c r="NSB50" i="8"/>
  <c r="NTG50" i="8"/>
  <c r="NUG50" i="8"/>
  <c r="NVN50" i="8"/>
  <c r="NWN50" i="8"/>
  <c r="NXP50" i="8"/>
  <c r="NYU50" i="8"/>
  <c r="NZU50" i="8"/>
  <c r="OBB50" i="8"/>
  <c r="OCA50" i="8"/>
  <c r="OCX50" i="8"/>
  <c r="ODN50" i="8"/>
  <c r="OEC50" i="8"/>
  <c r="OER50" i="8"/>
  <c r="OFF50" i="8"/>
  <c r="OFT50" i="8"/>
  <c r="OGH50" i="8"/>
  <c r="OGW50" i="8"/>
  <c r="OHK50" i="8"/>
  <c r="OHX50" i="8"/>
  <c r="OIK50" i="8"/>
  <c r="OIX50" i="8"/>
  <c r="OJK50" i="8"/>
  <c r="OJX50" i="8"/>
  <c r="OKK50" i="8"/>
  <c r="OKX50" i="8"/>
  <c r="OLK50" i="8"/>
  <c r="OLX50" i="8"/>
  <c r="OMK50" i="8"/>
  <c r="OMY50" i="8"/>
  <c r="ONL50" i="8"/>
  <c r="ONY50" i="8"/>
  <c r="OOL50" i="8"/>
  <c r="OOY50" i="8"/>
  <c r="OPL50" i="8"/>
  <c r="OPY50" i="8"/>
  <c r="OQL50" i="8"/>
  <c r="OQY50" i="8"/>
  <c r="ORL50" i="8"/>
  <c r="ORY50" i="8"/>
  <c r="OSM50" i="8"/>
  <c r="OSZ50" i="8"/>
  <c r="OTM50" i="8"/>
  <c r="OTZ50" i="8"/>
  <c r="OUM50" i="8"/>
  <c r="OUZ50" i="8"/>
  <c r="OVM50" i="8"/>
  <c r="OVY50" i="8"/>
  <c r="OWK50" i="8"/>
  <c r="OWW50" i="8"/>
  <c r="OXI50" i="8"/>
  <c r="OXU50" i="8"/>
  <c r="OYG50" i="8"/>
  <c r="OYS50" i="8"/>
  <c r="OZE50" i="8"/>
  <c r="OZQ50" i="8"/>
  <c r="PAC50" i="8"/>
  <c r="PAO50" i="8"/>
  <c r="PBA50" i="8"/>
  <c r="PBM50" i="8"/>
  <c r="PBY50" i="8"/>
  <c r="PCK50" i="8"/>
  <c r="PCW50" i="8"/>
  <c r="PDI50" i="8"/>
  <c r="PDU50" i="8"/>
  <c r="PEG50" i="8"/>
  <c r="PES50" i="8"/>
  <c r="PFE50" i="8"/>
  <c r="PFQ50" i="8"/>
  <c r="PGC50" i="8"/>
  <c r="PGO50" i="8"/>
  <c r="PHA50" i="8"/>
  <c r="PHM50" i="8"/>
  <c r="PHY50" i="8"/>
  <c r="PIK50" i="8"/>
  <c r="PIW50" i="8"/>
  <c r="PJI50" i="8"/>
  <c r="PJU50" i="8"/>
  <c r="PKG50" i="8"/>
  <c r="PKS50" i="8"/>
  <c r="PLE50" i="8"/>
  <c r="PLQ50" i="8"/>
  <c r="PMC50" i="8"/>
  <c r="PMO50" i="8"/>
  <c r="PNA50" i="8"/>
  <c r="PNM50" i="8"/>
  <c r="PNY50" i="8"/>
  <c r="POK50" i="8"/>
  <c r="POW50" i="8"/>
  <c r="PPI50" i="8"/>
  <c r="PPU50" i="8"/>
  <c r="PQG50" i="8"/>
  <c r="PQS50" i="8"/>
  <c r="PRE50" i="8"/>
  <c r="PRQ50" i="8"/>
  <c r="PSC50" i="8"/>
  <c r="PSO50" i="8"/>
  <c r="PTA50" i="8"/>
  <c r="PTM50" i="8"/>
  <c r="PTY50" i="8"/>
  <c r="PUK50" i="8"/>
  <c r="PUW50" i="8"/>
  <c r="PVI50" i="8"/>
  <c r="PVU50" i="8"/>
  <c r="PWG50" i="8"/>
  <c r="PWS50" i="8"/>
  <c r="PXE50" i="8"/>
  <c r="PXQ50" i="8"/>
  <c r="PYC50" i="8"/>
  <c r="PYO50" i="8"/>
  <c r="PZA50" i="8"/>
  <c r="PZM50" i="8"/>
  <c r="PZY50" i="8"/>
  <c r="QAK50" i="8"/>
  <c r="QAW50" i="8"/>
  <c r="QBI50" i="8"/>
  <c r="QBU50" i="8"/>
  <c r="QCG50" i="8"/>
  <c r="QCS50" i="8"/>
  <c r="QDE50" i="8"/>
  <c r="QDQ50" i="8"/>
  <c r="QEC50" i="8"/>
  <c r="QEO50" i="8"/>
  <c r="QFA50" i="8"/>
  <c r="QFM50" i="8"/>
  <c r="QFY50" i="8"/>
  <c r="QGK50" i="8"/>
  <c r="QGW50" i="8"/>
  <c r="QHI50" i="8"/>
  <c r="QHU50" i="8"/>
  <c r="QIG50" i="8"/>
  <c r="QIS50" i="8"/>
  <c r="QJE50" i="8"/>
  <c r="QJQ50" i="8"/>
  <c r="QKC50" i="8"/>
  <c r="QKO50" i="8"/>
  <c r="QLA50" i="8"/>
  <c r="QLM50" i="8"/>
  <c r="QLY50" i="8"/>
  <c r="QMK50" i="8"/>
  <c r="QMW50" i="8"/>
  <c r="QNI50" i="8"/>
  <c r="JKP50" i="8"/>
  <c r="KOS50" i="8"/>
  <c r="KYF50" i="8"/>
  <c r="LGU50" i="8"/>
  <c r="LMK50" i="8"/>
  <c r="LRC50" i="8"/>
  <c r="LVD50" i="8"/>
  <c r="LZB50" i="8"/>
  <c r="MCC50" i="8"/>
  <c r="MEX50" i="8"/>
  <c r="MHG50" i="8"/>
  <c r="MJF50" i="8"/>
  <c r="MLB50" i="8"/>
  <c r="MMX50" i="8"/>
  <c r="MOT50" i="8"/>
  <c r="MQP50" i="8"/>
  <c r="MSL50" i="8"/>
  <c r="MUH50" i="8"/>
  <c r="MWA50" i="8"/>
  <c r="MXS50" i="8"/>
  <c r="MYX50" i="8"/>
  <c r="NAL50" i="8"/>
  <c r="NBP50" i="8"/>
  <c r="NCX50" i="8"/>
  <c r="NEI50" i="8"/>
  <c r="NFO50" i="8"/>
  <c r="NHB50" i="8"/>
  <c r="NIE50" i="8"/>
  <c r="NJH50" i="8"/>
  <c r="NKM50" i="8"/>
  <c r="NLM50" i="8"/>
  <c r="NMT50" i="8"/>
  <c r="NNT50" i="8"/>
  <c r="NOV50" i="8"/>
  <c r="NQA50" i="8"/>
  <c r="NRA50" i="8"/>
  <c r="NSH50" i="8"/>
  <c r="NTH50" i="8"/>
  <c r="NUJ50" i="8"/>
  <c r="NVO50" i="8"/>
  <c r="NWO50" i="8"/>
  <c r="NXV50" i="8"/>
  <c r="NYV50" i="8"/>
  <c r="NZX50" i="8"/>
  <c r="OBC50" i="8"/>
  <c r="OCB50" i="8"/>
  <c r="OCY50" i="8"/>
  <c r="ODP50" i="8"/>
  <c r="OEE50" i="8"/>
  <c r="OES50" i="8"/>
  <c r="OFG50" i="8"/>
  <c r="OFU50" i="8"/>
  <c r="OGJ50" i="8"/>
  <c r="OGY50" i="8"/>
  <c r="OHL50" i="8"/>
  <c r="OHY50" i="8"/>
  <c r="OIL50" i="8"/>
  <c r="OIY50" i="8"/>
  <c r="OJL50" i="8"/>
  <c r="OJY50" i="8"/>
  <c r="OKL50" i="8"/>
  <c r="OKY50" i="8"/>
  <c r="OLL50" i="8"/>
  <c r="OLY50" i="8"/>
  <c r="OMM50" i="8"/>
  <c r="OMZ50" i="8"/>
  <c r="ONM50" i="8"/>
  <c r="ONZ50" i="8"/>
  <c r="OOM50" i="8"/>
  <c r="OOZ50" i="8"/>
  <c r="OPM50" i="8"/>
  <c r="OPZ50" i="8"/>
  <c r="OQM50" i="8"/>
  <c r="OQZ50" i="8"/>
  <c r="ORM50" i="8"/>
  <c r="OSA50" i="8"/>
  <c r="OSN50" i="8"/>
  <c r="OTA50" i="8"/>
  <c r="OTN50" i="8"/>
  <c r="OUA50" i="8"/>
  <c r="OUN50" i="8"/>
  <c r="OVA50" i="8"/>
  <c r="OVN50" i="8"/>
  <c r="OVZ50" i="8"/>
  <c r="OWL50" i="8"/>
  <c r="OWX50" i="8"/>
  <c r="OXJ50" i="8"/>
  <c r="OXV50" i="8"/>
  <c r="OYH50" i="8"/>
  <c r="OYT50" i="8"/>
  <c r="OZF50" i="8"/>
  <c r="OZR50" i="8"/>
  <c r="PAD50" i="8"/>
  <c r="PAP50" i="8"/>
  <c r="PBB50" i="8"/>
  <c r="PBN50" i="8"/>
  <c r="PBZ50" i="8"/>
  <c r="PCL50" i="8"/>
  <c r="PCX50" i="8"/>
  <c r="PDJ50" i="8"/>
  <c r="PDV50" i="8"/>
  <c r="PEH50" i="8"/>
  <c r="PET50" i="8"/>
  <c r="PFF50" i="8"/>
  <c r="PFR50" i="8"/>
  <c r="PGD50" i="8"/>
  <c r="PGP50" i="8"/>
  <c r="PHB50" i="8"/>
  <c r="PHN50" i="8"/>
  <c r="PHZ50" i="8"/>
  <c r="PIL50" i="8"/>
  <c r="PIX50" i="8"/>
  <c r="PJJ50" i="8"/>
  <c r="PJV50" i="8"/>
  <c r="PKH50" i="8"/>
  <c r="PKT50" i="8"/>
  <c r="PLF50" i="8"/>
  <c r="PLR50" i="8"/>
  <c r="PMD50" i="8"/>
  <c r="PMP50" i="8"/>
  <c r="PNB50" i="8"/>
  <c r="PNN50" i="8"/>
  <c r="PNZ50" i="8"/>
  <c r="POL50" i="8"/>
  <c r="POX50" i="8"/>
  <c r="PPJ50" i="8"/>
  <c r="PPV50" i="8"/>
  <c r="PQH50" i="8"/>
  <c r="PQT50" i="8"/>
  <c r="PRF50" i="8"/>
  <c r="PRR50" i="8"/>
  <c r="PSD50" i="8"/>
  <c r="PSP50" i="8"/>
  <c r="PTB50" i="8"/>
  <c r="PTN50" i="8"/>
  <c r="PTZ50" i="8"/>
  <c r="PUL50" i="8"/>
  <c r="PUX50" i="8"/>
  <c r="PVJ50" i="8"/>
  <c r="PVV50" i="8"/>
  <c r="PWH50" i="8"/>
  <c r="PWT50" i="8"/>
  <c r="PXF50" i="8"/>
  <c r="PXR50" i="8"/>
  <c r="PYD50" i="8"/>
  <c r="PYP50" i="8"/>
  <c r="PZB50" i="8"/>
  <c r="PZN50" i="8"/>
  <c r="PZZ50" i="8"/>
  <c r="QAL50" i="8"/>
  <c r="QAX50" i="8"/>
  <c r="QBJ50" i="8"/>
  <c r="QBV50" i="8"/>
  <c r="QCH50" i="8"/>
  <c r="QCT50" i="8"/>
  <c r="QDF50" i="8"/>
  <c r="QDR50" i="8"/>
  <c r="QED50" i="8"/>
  <c r="QEP50" i="8"/>
  <c r="QFB50" i="8"/>
  <c r="QFN50" i="8"/>
  <c r="QFZ50" i="8"/>
  <c r="JMD50" i="8"/>
  <c r="KOU50" i="8"/>
  <c r="KYH50" i="8"/>
  <c r="LGV50" i="8"/>
  <c r="LML50" i="8"/>
  <c r="LRJ50" i="8"/>
  <c r="LVJ50" i="8"/>
  <c r="LZE50" i="8"/>
  <c r="MCE50" i="8"/>
  <c r="MEY50" i="8"/>
  <c r="MHH50" i="8"/>
  <c r="MJG50" i="8"/>
  <c r="MLC50" i="8"/>
  <c r="MMY50" i="8"/>
  <c r="MOU50" i="8"/>
  <c r="MQQ50" i="8"/>
  <c r="MSM50" i="8"/>
  <c r="MUI50" i="8"/>
  <c r="MWB50" i="8"/>
  <c r="MXT50" i="8"/>
  <c r="MZB50" i="8"/>
  <c r="NAM50" i="8"/>
  <c r="NBR50" i="8"/>
  <c r="NDF50" i="8"/>
  <c r="NEJ50" i="8"/>
  <c r="NFR50" i="8"/>
  <c r="NHC50" i="8"/>
  <c r="NIF50" i="8"/>
  <c r="NJN50" i="8"/>
  <c r="NKN50" i="8"/>
  <c r="NLP50" i="8"/>
  <c r="NMU50" i="8"/>
  <c r="NNU50" i="8"/>
  <c r="NPB50" i="8"/>
  <c r="NQB50" i="8"/>
  <c r="NRD50" i="8"/>
  <c r="NSI50" i="8"/>
  <c r="NTI50" i="8"/>
  <c r="NUP50" i="8"/>
  <c r="NVP50" i="8"/>
  <c r="NWR50" i="8"/>
  <c r="NXW50" i="8"/>
  <c r="NYW50" i="8"/>
  <c r="OAD50" i="8"/>
  <c r="OBD50" i="8"/>
  <c r="OCC50" i="8"/>
  <c r="OCZ50" i="8"/>
  <c r="ODQ50" i="8"/>
  <c r="OEF50" i="8"/>
  <c r="OET50" i="8"/>
  <c r="OFH50" i="8"/>
  <c r="OFV50" i="8"/>
  <c r="OGK50" i="8"/>
  <c r="OGZ50" i="8"/>
  <c r="OHM50" i="8"/>
  <c r="OHZ50" i="8"/>
  <c r="OIM50" i="8"/>
  <c r="OIZ50" i="8"/>
  <c r="OJM50" i="8"/>
  <c r="OJZ50" i="8"/>
  <c r="OKM50" i="8"/>
  <c r="OKZ50" i="8"/>
  <c r="OLM50" i="8"/>
  <c r="OMA50" i="8"/>
  <c r="OMN50" i="8"/>
  <c r="ONA50" i="8"/>
  <c r="ONN50" i="8"/>
  <c r="OOA50" i="8"/>
  <c r="OON50" i="8"/>
  <c r="OPA50" i="8"/>
  <c r="OPN50" i="8"/>
  <c r="OQA50" i="8"/>
  <c r="OQN50" i="8"/>
  <c r="ORA50" i="8"/>
  <c r="ORO50" i="8"/>
  <c r="OSB50" i="8"/>
  <c r="OSO50" i="8"/>
  <c r="OTB50" i="8"/>
  <c r="OTO50" i="8"/>
  <c r="OUB50" i="8"/>
  <c r="OUO50" i="8"/>
  <c r="OVB50" i="8"/>
  <c r="OVO50" i="8"/>
  <c r="OWA50" i="8"/>
  <c r="OWM50" i="8"/>
  <c r="OWY50" i="8"/>
  <c r="OXK50" i="8"/>
  <c r="OXW50" i="8"/>
  <c r="OYI50" i="8"/>
  <c r="OYU50" i="8"/>
  <c r="OZG50" i="8"/>
  <c r="OZS50" i="8"/>
  <c r="PAE50" i="8"/>
  <c r="PAQ50" i="8"/>
  <c r="PBC50" i="8"/>
  <c r="PBO50" i="8"/>
  <c r="PCA50" i="8"/>
  <c r="PCM50" i="8"/>
  <c r="PCY50" i="8"/>
  <c r="PDK50" i="8"/>
  <c r="PDW50" i="8"/>
  <c r="PEI50" i="8"/>
  <c r="PEU50" i="8"/>
  <c r="PFG50" i="8"/>
  <c r="PFS50" i="8"/>
  <c r="PGE50" i="8"/>
  <c r="PGQ50" i="8"/>
  <c r="PHC50" i="8"/>
  <c r="PHO50" i="8"/>
  <c r="PIA50" i="8"/>
  <c r="PIM50" i="8"/>
  <c r="PIY50" i="8"/>
  <c r="PJK50" i="8"/>
  <c r="PJW50" i="8"/>
  <c r="PKI50" i="8"/>
  <c r="PKU50" i="8"/>
  <c r="PLG50" i="8"/>
  <c r="PLS50" i="8"/>
  <c r="PME50" i="8"/>
  <c r="PMQ50" i="8"/>
  <c r="PNC50" i="8"/>
  <c r="PNO50" i="8"/>
  <c r="POA50" i="8"/>
  <c r="POM50" i="8"/>
  <c r="POY50" i="8"/>
  <c r="PPK50" i="8"/>
  <c r="PPW50" i="8"/>
  <c r="PQI50" i="8"/>
  <c r="PQU50" i="8"/>
  <c r="PRG50" i="8"/>
  <c r="PRS50" i="8"/>
  <c r="PSE50" i="8"/>
  <c r="PSQ50" i="8"/>
  <c r="PTC50" i="8"/>
  <c r="PTO50" i="8"/>
  <c r="PUA50" i="8"/>
  <c r="PUM50" i="8"/>
  <c r="PUY50" i="8"/>
  <c r="PVK50" i="8"/>
  <c r="PVW50" i="8"/>
  <c r="PWI50" i="8"/>
  <c r="PWU50" i="8"/>
  <c r="PXG50" i="8"/>
  <c r="PXS50" i="8"/>
  <c r="PYE50" i="8"/>
  <c r="PYQ50" i="8"/>
  <c r="PZC50" i="8"/>
  <c r="PZO50" i="8"/>
  <c r="QAA50" i="8"/>
  <c r="QAM50" i="8"/>
  <c r="QAY50" i="8"/>
  <c r="QBK50" i="8"/>
  <c r="QBW50" i="8"/>
  <c r="QCI50" i="8"/>
  <c r="QCU50" i="8"/>
  <c r="QDG50" i="8"/>
  <c r="QDS50" i="8"/>
  <c r="QEE50" i="8"/>
  <c r="QEQ50" i="8"/>
  <c r="QFC50" i="8"/>
  <c r="QFO50" i="8"/>
  <c r="QGA50" i="8"/>
  <c r="QGM50" i="8"/>
  <c r="QGY50" i="8"/>
  <c r="QHK50" i="8"/>
  <c r="QHW50" i="8"/>
  <c r="JWE50" i="8"/>
  <c r="KRA50" i="8"/>
  <c r="LAN50" i="8"/>
  <c r="LII50" i="8"/>
  <c r="LNL50" i="8"/>
  <c r="LSA50" i="8"/>
  <c r="LWB50" i="8"/>
  <c r="LZK50" i="8"/>
  <c r="MCL50" i="8"/>
  <c r="MEZ50" i="8"/>
  <c r="MHJ50" i="8"/>
  <c r="MJJ50" i="8"/>
  <c r="MLF50" i="8"/>
  <c r="MNB50" i="8"/>
  <c r="MOX50" i="8"/>
  <c r="MQT50" i="8"/>
  <c r="MSP50" i="8"/>
  <c r="MUL50" i="8"/>
  <c r="MWD50" i="8"/>
  <c r="MXU50" i="8"/>
  <c r="MZH50" i="8"/>
  <c r="NAN50" i="8"/>
  <c r="NBV50" i="8"/>
  <c r="NDG50" i="8"/>
  <c r="NEL50" i="8"/>
  <c r="NFZ50" i="8"/>
  <c r="NHD50" i="8"/>
  <c r="NII50" i="8"/>
  <c r="NJO50" i="8"/>
  <c r="NKO50" i="8"/>
  <c r="NLV50" i="8"/>
  <c r="NMV50" i="8"/>
  <c r="NNX50" i="8"/>
  <c r="NPC50" i="8"/>
  <c r="NQC50" i="8"/>
  <c r="NRJ50" i="8"/>
  <c r="NSJ50" i="8"/>
  <c r="NTL50" i="8"/>
  <c r="NUQ50" i="8"/>
  <c r="NVQ50" i="8"/>
  <c r="NWX50" i="8"/>
  <c r="NXX50" i="8"/>
  <c r="NYZ50" i="8"/>
  <c r="OAE50" i="8"/>
  <c r="OBE50" i="8"/>
  <c r="OCF50" i="8"/>
  <c r="ODA50" i="8"/>
  <c r="ODS50" i="8"/>
  <c r="OEG50" i="8"/>
  <c r="OEU50" i="8"/>
  <c r="OFI50" i="8"/>
  <c r="OFX50" i="8"/>
  <c r="OGM50" i="8"/>
  <c r="OHA50" i="8"/>
  <c r="OHN50" i="8"/>
  <c r="OIA50" i="8"/>
  <c r="OIN50" i="8"/>
  <c r="OJA50" i="8"/>
  <c r="OJN50" i="8"/>
  <c r="OKA50" i="8"/>
  <c r="OKN50" i="8"/>
  <c r="OLA50" i="8"/>
  <c r="OLO50" i="8"/>
  <c r="OMB50" i="8"/>
  <c r="OMO50" i="8"/>
  <c r="ONB50" i="8"/>
  <c r="ONO50" i="8"/>
  <c r="OOB50" i="8"/>
  <c r="OOO50" i="8"/>
  <c r="OPB50" i="8"/>
  <c r="OPO50" i="8"/>
  <c r="OQB50" i="8"/>
  <c r="OQO50" i="8"/>
  <c r="ORC50" i="8"/>
  <c r="ORP50" i="8"/>
  <c r="OSC50" i="8"/>
  <c r="OSP50" i="8"/>
  <c r="OTC50" i="8"/>
  <c r="OTP50" i="8"/>
  <c r="OUC50" i="8"/>
  <c r="OUP50" i="8"/>
  <c r="OVC50" i="8"/>
  <c r="OVP50" i="8"/>
  <c r="OWB50" i="8"/>
  <c r="OWN50" i="8"/>
  <c r="OWZ50" i="8"/>
  <c r="OXL50" i="8"/>
  <c r="OXX50" i="8"/>
  <c r="OYJ50" i="8"/>
  <c r="OYV50" i="8"/>
  <c r="OZH50" i="8"/>
  <c r="OZT50" i="8"/>
  <c r="PAF50" i="8"/>
  <c r="PAR50" i="8"/>
  <c r="PBD50" i="8"/>
  <c r="PBP50" i="8"/>
  <c r="PCB50" i="8"/>
  <c r="PCN50" i="8"/>
  <c r="PCZ50" i="8"/>
  <c r="PDL50" i="8"/>
  <c r="PDX50" i="8"/>
  <c r="PEJ50" i="8"/>
  <c r="PEV50" i="8"/>
  <c r="PFH50" i="8"/>
  <c r="PFT50" i="8"/>
  <c r="PGF50" i="8"/>
  <c r="PGR50" i="8"/>
  <c r="PHD50" i="8"/>
  <c r="PHP50" i="8"/>
  <c r="PIB50" i="8"/>
  <c r="PIN50" i="8"/>
  <c r="PIZ50" i="8"/>
  <c r="PJL50" i="8"/>
  <c r="PJX50" i="8"/>
  <c r="PKJ50" i="8"/>
  <c r="PKV50" i="8"/>
  <c r="PLH50" i="8"/>
  <c r="PLT50" i="8"/>
  <c r="PMF50" i="8"/>
  <c r="PMR50" i="8"/>
  <c r="PND50" i="8"/>
  <c r="PNP50" i="8"/>
  <c r="POB50" i="8"/>
  <c r="PON50" i="8"/>
  <c r="POZ50" i="8"/>
  <c r="PPL50" i="8"/>
  <c r="PPX50" i="8"/>
  <c r="PQJ50" i="8"/>
  <c r="PQV50" i="8"/>
  <c r="PRH50" i="8"/>
  <c r="PRT50" i="8"/>
  <c r="PSF50" i="8"/>
  <c r="PSR50" i="8"/>
  <c r="PTD50" i="8"/>
  <c r="PTP50" i="8"/>
  <c r="PUB50" i="8"/>
  <c r="PUN50" i="8"/>
  <c r="PUZ50" i="8"/>
  <c r="PVL50" i="8"/>
  <c r="PVX50" i="8"/>
  <c r="PWJ50" i="8"/>
  <c r="PWV50" i="8"/>
  <c r="PXH50" i="8"/>
  <c r="PXT50" i="8"/>
  <c r="PYF50" i="8"/>
  <c r="PYR50" i="8"/>
  <c r="PZD50" i="8"/>
  <c r="PZP50" i="8"/>
  <c r="QAB50" i="8"/>
  <c r="QAN50" i="8"/>
  <c r="QAZ50" i="8"/>
  <c r="QBL50" i="8"/>
  <c r="QBX50" i="8"/>
  <c r="QCJ50" i="8"/>
  <c r="QCV50" i="8"/>
  <c r="QDH50" i="8"/>
  <c r="QDT50" i="8"/>
  <c r="QEF50" i="8"/>
  <c r="QER50" i="8"/>
  <c r="QFD50" i="8"/>
  <c r="QFP50" i="8"/>
  <c r="QGB50" i="8"/>
  <c r="QGN50" i="8"/>
  <c r="QGZ50" i="8"/>
  <c r="QHL50" i="8"/>
  <c r="QHX50" i="8"/>
  <c r="QIJ50" i="8"/>
  <c r="QIV50" i="8"/>
  <c r="QJH50" i="8"/>
  <c r="QJT50" i="8"/>
  <c r="JWS50" i="8"/>
  <c r="KRC50" i="8"/>
  <c r="LAP50" i="8"/>
  <c r="LIJ50" i="8"/>
  <c r="LNO50" i="8"/>
  <c r="LSC50" i="8"/>
  <c r="LWD50" i="8"/>
  <c r="MAA50" i="8"/>
  <c r="MDB50" i="8"/>
  <c r="MFS50" i="8"/>
  <c r="MHZ50" i="8"/>
  <c r="MJV50" i="8"/>
  <c r="MLR50" i="8"/>
  <c r="MNN50" i="8"/>
  <c r="MPJ50" i="8"/>
  <c r="MRF50" i="8"/>
  <c r="MTB50" i="8"/>
  <c r="MUX50" i="8"/>
  <c r="MWN50" i="8"/>
  <c r="MXX50" i="8"/>
  <c r="MZJ50" i="8"/>
  <c r="NAO50" i="8"/>
  <c r="NCB50" i="8"/>
  <c r="NDH50" i="8"/>
  <c r="NEP50" i="8"/>
  <c r="NGA50" i="8"/>
  <c r="NHF50" i="8"/>
  <c r="NIP50" i="8"/>
  <c r="NJP50" i="8"/>
  <c r="NKR50" i="8"/>
  <c r="NLW50" i="8"/>
  <c r="NMW50" i="8"/>
  <c r="NOD50" i="8"/>
  <c r="NPD50" i="8"/>
  <c r="NQF50" i="8"/>
  <c r="NRK50" i="8"/>
  <c r="NSK50" i="8"/>
  <c r="NTR50" i="8"/>
  <c r="NUR50" i="8"/>
  <c r="NVT50" i="8"/>
  <c r="NWY50" i="8"/>
  <c r="NXY50" i="8"/>
  <c r="NZF50" i="8"/>
  <c r="OAF50" i="8"/>
  <c r="OBH50" i="8"/>
  <c r="OCJ50" i="8"/>
  <c r="ODD50" i="8"/>
  <c r="ODT50" i="8"/>
  <c r="OEH50" i="8"/>
  <c r="OEV50" i="8"/>
  <c r="OFJ50" i="8"/>
  <c r="OFY50" i="8"/>
  <c r="OGN50" i="8"/>
  <c r="OHB50" i="8"/>
  <c r="OHO50" i="8"/>
  <c r="OIB50" i="8"/>
  <c r="OIO50" i="8"/>
  <c r="OJB50" i="8"/>
  <c r="OJO50" i="8"/>
  <c r="OKB50" i="8"/>
  <c r="OKO50" i="8"/>
  <c r="OLC50" i="8"/>
  <c r="OLP50" i="8"/>
  <c r="OMC50" i="8"/>
  <c r="OMP50" i="8"/>
  <c r="ONC50" i="8"/>
  <c r="ONP50" i="8"/>
  <c r="OOC50" i="8"/>
  <c r="OOP50" i="8"/>
  <c r="OPC50" i="8"/>
  <c r="OPP50" i="8"/>
  <c r="OQC50" i="8"/>
  <c r="OQQ50" i="8"/>
  <c r="ORD50" i="8"/>
  <c r="ORQ50" i="8"/>
  <c r="OSD50" i="8"/>
  <c r="OSQ50" i="8"/>
  <c r="OTD50" i="8"/>
  <c r="OTQ50" i="8"/>
  <c r="OUD50" i="8"/>
  <c r="OUQ50" i="8"/>
  <c r="OVD50" i="8"/>
  <c r="OVQ50" i="8"/>
  <c r="OWC50" i="8"/>
  <c r="OWO50" i="8"/>
  <c r="OXA50" i="8"/>
  <c r="OXM50" i="8"/>
  <c r="OXY50" i="8"/>
  <c r="OYK50" i="8"/>
  <c r="OYW50" i="8"/>
  <c r="OZI50" i="8"/>
  <c r="OZU50" i="8"/>
  <c r="PAG50" i="8"/>
  <c r="PAS50" i="8"/>
  <c r="PBE50" i="8"/>
  <c r="PBQ50" i="8"/>
  <c r="PCC50" i="8"/>
  <c r="PCO50" i="8"/>
  <c r="PDA50" i="8"/>
  <c r="PDM50" i="8"/>
  <c r="PDY50" i="8"/>
  <c r="PEK50" i="8"/>
  <c r="PEW50" i="8"/>
  <c r="PFI50" i="8"/>
  <c r="PFU50" i="8"/>
  <c r="PGG50" i="8"/>
  <c r="PGS50" i="8"/>
  <c r="PHE50" i="8"/>
  <c r="PHQ50" i="8"/>
  <c r="PIC50" i="8"/>
  <c r="PIO50" i="8"/>
  <c r="PJA50" i="8"/>
  <c r="PJM50" i="8"/>
  <c r="PJY50" i="8"/>
  <c r="PKK50" i="8"/>
  <c r="PKW50" i="8"/>
  <c r="PLI50" i="8"/>
  <c r="PLU50" i="8"/>
  <c r="PMG50" i="8"/>
  <c r="PMS50" i="8"/>
  <c r="PNE50" i="8"/>
  <c r="PNQ50" i="8"/>
  <c r="POC50" i="8"/>
  <c r="POO50" i="8"/>
  <c r="PPA50" i="8"/>
  <c r="PPM50" i="8"/>
  <c r="PPY50" i="8"/>
  <c r="PQK50" i="8"/>
  <c r="PQW50" i="8"/>
  <c r="PRI50" i="8"/>
  <c r="PRU50" i="8"/>
  <c r="PSG50" i="8"/>
  <c r="PSS50" i="8"/>
  <c r="PTE50" i="8"/>
  <c r="PTQ50" i="8"/>
  <c r="PUC50" i="8"/>
  <c r="PUO50" i="8"/>
  <c r="PVA50" i="8"/>
  <c r="PVM50" i="8"/>
  <c r="PVY50" i="8"/>
  <c r="PWK50" i="8"/>
  <c r="PWW50" i="8"/>
  <c r="PXI50" i="8"/>
  <c r="PXU50" i="8"/>
  <c r="PYG50" i="8"/>
  <c r="PYS50" i="8"/>
  <c r="PZE50" i="8"/>
  <c r="PZQ50" i="8"/>
  <c r="QAC50" i="8"/>
  <c r="QAO50" i="8"/>
  <c r="QBA50" i="8"/>
  <c r="QBM50" i="8"/>
  <c r="QBY50" i="8"/>
  <c r="QCK50" i="8"/>
  <c r="QCW50" i="8"/>
  <c r="QDI50" i="8"/>
  <c r="QDU50" i="8"/>
  <c r="QEG50" i="8"/>
  <c r="QES50" i="8"/>
  <c r="QFE50" i="8"/>
  <c r="QFQ50" i="8"/>
  <c r="QGC50" i="8"/>
  <c r="QGO50" i="8"/>
  <c r="QHA50" i="8"/>
  <c r="QHM50" i="8"/>
  <c r="QHY50" i="8"/>
  <c r="JYF50" i="8"/>
  <c r="KRD50" i="8"/>
  <c r="LAQ50" i="8"/>
  <c r="LIK50" i="8"/>
  <c r="LNV50" i="8"/>
  <c r="LSJ50" i="8"/>
  <c r="LWK50" i="8"/>
  <c r="MAC50" i="8"/>
  <c r="MDC50" i="8"/>
  <c r="MFT50" i="8"/>
  <c r="MIA50" i="8"/>
  <c r="MJW50" i="8"/>
  <c r="MLS50" i="8"/>
  <c r="MNO50" i="8"/>
  <c r="MPK50" i="8"/>
  <c r="MRG50" i="8"/>
  <c r="MTC50" i="8"/>
  <c r="MUY50" i="8"/>
  <c r="MWP50" i="8"/>
  <c r="MYF50" i="8"/>
  <c r="MZK50" i="8"/>
  <c r="NAR50" i="8"/>
  <c r="NCD50" i="8"/>
  <c r="NDI50" i="8"/>
  <c r="NEV50" i="8"/>
  <c r="NGB50" i="8"/>
  <c r="NHI50" i="8"/>
  <c r="NIQ50" i="8"/>
  <c r="NJQ50" i="8"/>
  <c r="NKX50" i="8"/>
  <c r="NLX50" i="8"/>
  <c r="NMZ50" i="8"/>
  <c r="NOE50" i="8"/>
  <c r="NPE50" i="8"/>
  <c r="NQL50" i="8"/>
  <c r="NRL50" i="8"/>
  <c r="NSN50" i="8"/>
  <c r="NTS50" i="8"/>
  <c r="NUS50" i="8"/>
  <c r="NVZ50" i="8"/>
  <c r="NWZ50" i="8"/>
  <c r="NYB50" i="8"/>
  <c r="NZG50" i="8"/>
  <c r="OAG50" i="8"/>
  <c r="OBN50" i="8"/>
  <c r="OCL50" i="8"/>
  <c r="ODE50" i="8"/>
  <c r="ODU50" i="8"/>
  <c r="OEI50" i="8"/>
  <c r="OEW50" i="8"/>
  <c r="OFL50" i="8"/>
  <c r="OGA50" i="8"/>
  <c r="OGO50" i="8"/>
  <c r="OHC50" i="8"/>
  <c r="OHP50" i="8"/>
  <c r="OIC50" i="8"/>
  <c r="OIP50" i="8"/>
  <c r="OJC50" i="8"/>
  <c r="OJP50" i="8"/>
  <c r="OKC50" i="8"/>
  <c r="OKQ50" i="8"/>
  <c r="OLD50" i="8"/>
  <c r="OLQ50" i="8"/>
  <c r="OMD50" i="8"/>
  <c r="OMQ50" i="8"/>
  <c r="OND50" i="8"/>
  <c r="ONQ50" i="8"/>
  <c r="OOD50" i="8"/>
  <c r="OOQ50" i="8"/>
  <c r="OPD50" i="8"/>
  <c r="OPQ50" i="8"/>
  <c r="OQE50" i="8"/>
  <c r="OQR50" i="8"/>
  <c r="ORE50" i="8"/>
  <c r="ORR50" i="8"/>
  <c r="OSE50" i="8"/>
  <c r="OSR50" i="8"/>
  <c r="OTE50" i="8"/>
  <c r="OTR50" i="8"/>
  <c r="OUE50" i="8"/>
  <c r="OUR50" i="8"/>
  <c r="OVE50" i="8"/>
  <c r="OVR50" i="8"/>
  <c r="OWD50" i="8"/>
  <c r="OWP50" i="8"/>
  <c r="OXB50" i="8"/>
  <c r="OXN50" i="8"/>
  <c r="OXZ50" i="8"/>
  <c r="OYL50" i="8"/>
  <c r="OYX50" i="8"/>
  <c r="OZJ50" i="8"/>
  <c r="OZV50" i="8"/>
  <c r="PAH50" i="8"/>
  <c r="PAT50" i="8"/>
  <c r="PBF50" i="8"/>
  <c r="PBR50" i="8"/>
  <c r="PCD50" i="8"/>
  <c r="PCP50" i="8"/>
  <c r="PDB50" i="8"/>
  <c r="PDN50" i="8"/>
  <c r="PDZ50" i="8"/>
  <c r="PEL50" i="8"/>
  <c r="PEX50" i="8"/>
  <c r="PFJ50" i="8"/>
  <c r="PFV50" i="8"/>
  <c r="PGH50" i="8"/>
  <c r="PGT50" i="8"/>
  <c r="PHF50" i="8"/>
  <c r="PHR50" i="8"/>
  <c r="PID50" i="8"/>
  <c r="PIP50" i="8"/>
  <c r="PJB50" i="8"/>
  <c r="PJN50" i="8"/>
  <c r="PJZ50" i="8"/>
  <c r="PKL50" i="8"/>
  <c r="PKX50" i="8"/>
  <c r="PLJ50" i="8"/>
  <c r="PLV50" i="8"/>
  <c r="PMH50" i="8"/>
  <c r="PMT50" i="8"/>
  <c r="PNF50" i="8"/>
  <c r="PNR50" i="8"/>
  <c r="POD50" i="8"/>
  <c r="POP50" i="8"/>
  <c r="PPB50" i="8"/>
  <c r="PPN50" i="8"/>
  <c r="PPZ50" i="8"/>
  <c r="PQL50" i="8"/>
  <c r="PQX50" i="8"/>
  <c r="PRJ50" i="8"/>
  <c r="PRV50" i="8"/>
  <c r="PSH50" i="8"/>
  <c r="PST50" i="8"/>
  <c r="PTF50" i="8"/>
  <c r="PTR50" i="8"/>
  <c r="PUD50" i="8"/>
  <c r="PUP50" i="8"/>
  <c r="PVB50" i="8"/>
  <c r="PVN50" i="8"/>
  <c r="PVZ50" i="8"/>
  <c r="PWL50" i="8"/>
  <c r="PWX50" i="8"/>
  <c r="PXJ50" i="8"/>
  <c r="PXV50" i="8"/>
  <c r="PYH50" i="8"/>
  <c r="PYT50" i="8"/>
  <c r="PZF50" i="8"/>
  <c r="PZR50" i="8"/>
  <c r="QAD50" i="8"/>
  <c r="QAP50" i="8"/>
  <c r="QBB50" i="8"/>
  <c r="QBN50" i="8"/>
  <c r="QBZ50" i="8"/>
  <c r="KFY50" i="8"/>
  <c r="KTL50" i="8"/>
  <c r="LCY50" i="8"/>
  <c r="LJW50" i="8"/>
  <c r="LOW50" i="8"/>
  <c r="LTC50" i="8"/>
  <c r="LXD50" i="8"/>
  <c r="MAK50" i="8"/>
  <c r="MDL50" i="8"/>
  <c r="MFV50" i="8"/>
  <c r="MIC50" i="8"/>
  <c r="MJY50" i="8"/>
  <c r="MLU50" i="8"/>
  <c r="MNQ50" i="8"/>
  <c r="MPM50" i="8"/>
  <c r="MRI50" i="8"/>
  <c r="MTE50" i="8"/>
  <c r="MVA50" i="8"/>
  <c r="MWR50" i="8"/>
  <c r="MYH50" i="8"/>
  <c r="MZP50" i="8"/>
  <c r="NBA50" i="8"/>
  <c r="NCF50" i="8"/>
  <c r="NDT50" i="8"/>
  <c r="NEY50" i="8"/>
  <c r="NGF50" i="8"/>
  <c r="NHP50" i="8"/>
  <c r="NIS50" i="8"/>
  <c r="NJZ50" i="8"/>
  <c r="NKZ50" i="8"/>
  <c r="NMB50" i="8"/>
  <c r="NNG50" i="8"/>
  <c r="NOG50" i="8"/>
  <c r="NPN50" i="8"/>
  <c r="NQN50" i="8"/>
  <c r="NRP50" i="8"/>
  <c r="NSU50" i="8"/>
  <c r="NTU50" i="8"/>
  <c r="NVB50" i="8"/>
  <c r="NWB50" i="8"/>
  <c r="NXD50" i="8"/>
  <c r="NYI50" i="8"/>
  <c r="NZI50" i="8"/>
  <c r="OAP50" i="8"/>
  <c r="OBP50" i="8"/>
  <c r="OCN50" i="8"/>
  <c r="ODI50" i="8"/>
  <c r="ODW50" i="8"/>
  <c r="OEK50" i="8"/>
  <c r="OEZ50" i="8"/>
  <c r="OFO50" i="8"/>
  <c r="OGC50" i="8"/>
  <c r="OGQ50" i="8"/>
  <c r="OHE50" i="8"/>
  <c r="OHR50" i="8"/>
  <c r="OIE50" i="8"/>
  <c r="OIR50" i="8"/>
  <c r="OJE50" i="8"/>
  <c r="OJS50" i="8"/>
  <c r="OKF50" i="8"/>
  <c r="OKS50" i="8"/>
  <c r="OLF50" i="8"/>
  <c r="OLS50" i="8"/>
  <c r="OMF50" i="8"/>
  <c r="OMS50" i="8"/>
  <c r="ONF50" i="8"/>
  <c r="ONS50" i="8"/>
  <c r="OOF50" i="8"/>
  <c r="OOS50" i="8"/>
  <c r="OPG50" i="8"/>
  <c r="OPT50" i="8"/>
  <c r="OQG50" i="8"/>
  <c r="OQT50" i="8"/>
  <c r="ORG50" i="8"/>
  <c r="ORT50" i="8"/>
  <c r="OSG50" i="8"/>
  <c r="OST50" i="8"/>
  <c r="OTG50" i="8"/>
  <c r="OTT50" i="8"/>
  <c r="OUG50" i="8"/>
  <c r="OUU50" i="8"/>
  <c r="OVH50" i="8"/>
  <c r="OVT50" i="8"/>
  <c r="OWF50" i="8"/>
  <c r="OWR50" i="8"/>
  <c r="OXD50" i="8"/>
  <c r="OXP50" i="8"/>
  <c r="OYB50" i="8"/>
  <c r="OYN50" i="8"/>
  <c r="OYZ50" i="8"/>
  <c r="OZL50" i="8"/>
  <c r="OZX50" i="8"/>
  <c r="PAJ50" i="8"/>
  <c r="PAV50" i="8"/>
  <c r="PBH50" i="8"/>
  <c r="PBT50" i="8"/>
  <c r="PCF50" i="8"/>
  <c r="PCR50" i="8"/>
  <c r="PDD50" i="8"/>
  <c r="PDP50" i="8"/>
  <c r="PEB50" i="8"/>
  <c r="PEN50" i="8"/>
  <c r="PEZ50" i="8"/>
  <c r="PFL50" i="8"/>
  <c r="PFX50" i="8"/>
  <c r="PGJ50" i="8"/>
  <c r="PGV50" i="8"/>
  <c r="PHH50" i="8"/>
  <c r="PHT50" i="8"/>
  <c r="PIF50" i="8"/>
  <c r="PIR50" i="8"/>
  <c r="PJD50" i="8"/>
  <c r="PJP50" i="8"/>
  <c r="PKB50" i="8"/>
  <c r="PKN50" i="8"/>
  <c r="PKZ50" i="8"/>
  <c r="PLL50" i="8"/>
  <c r="PLX50" i="8"/>
  <c r="PMJ50" i="8"/>
  <c r="PMV50" i="8"/>
  <c r="PNH50" i="8"/>
  <c r="PNT50" i="8"/>
  <c r="POF50" i="8"/>
  <c r="POR50" i="8"/>
  <c r="PPD50" i="8"/>
  <c r="PPP50" i="8"/>
  <c r="PQB50" i="8"/>
  <c r="PQN50" i="8"/>
  <c r="PQZ50" i="8"/>
  <c r="PRL50" i="8"/>
  <c r="PRX50" i="8"/>
  <c r="PSJ50" i="8"/>
  <c r="PSV50" i="8"/>
  <c r="PTH50" i="8"/>
  <c r="PTT50" i="8"/>
  <c r="PUF50" i="8"/>
  <c r="PUR50" i="8"/>
  <c r="PVD50" i="8"/>
  <c r="PVP50" i="8"/>
  <c r="PWB50" i="8"/>
  <c r="PWN50" i="8"/>
  <c r="PWZ50" i="8"/>
  <c r="PXL50" i="8"/>
  <c r="PXX50" i="8"/>
  <c r="PYJ50" i="8"/>
  <c r="PYV50" i="8"/>
  <c r="PZH50" i="8"/>
  <c r="PZT50" i="8"/>
  <c r="QAF50" i="8"/>
  <c r="QAR50" i="8"/>
  <c r="QBD50" i="8"/>
  <c r="QBP50" i="8"/>
  <c r="QCB50" i="8"/>
  <c r="QCN50" i="8"/>
  <c r="QCZ50" i="8"/>
  <c r="QDL50" i="8"/>
  <c r="QDX50" i="8"/>
  <c r="QEJ50" i="8"/>
  <c r="QEV50" i="8"/>
  <c r="QFH50" i="8"/>
  <c r="QFT50" i="8"/>
  <c r="QGF50" i="8"/>
  <c r="QGR50" i="8"/>
  <c r="QHD50" i="8"/>
  <c r="QHP50" i="8"/>
  <c r="QIB50" i="8"/>
  <c r="QIN50" i="8"/>
  <c r="QIZ50" i="8"/>
  <c r="QJL50" i="8"/>
  <c r="KGZ50" i="8"/>
  <c r="KTO50" i="8"/>
  <c r="LDA50" i="8"/>
  <c r="LJY50" i="8"/>
  <c r="LOX50" i="8"/>
  <c r="LTJ50" i="8"/>
  <c r="LXK50" i="8"/>
  <c r="MBB50" i="8"/>
  <c r="MEA50" i="8"/>
  <c r="MGJ50" i="8"/>
  <c r="MIO50" i="8"/>
  <c r="MKK50" i="8"/>
  <c r="MMG50" i="8"/>
  <c r="MOC50" i="8"/>
  <c r="MPY50" i="8"/>
  <c r="MRU50" i="8"/>
  <c r="MTQ50" i="8"/>
  <c r="MVL50" i="8"/>
  <c r="MXC50" i="8"/>
  <c r="MYI50" i="8"/>
  <c r="MZW50" i="8"/>
  <c r="NBB50" i="8"/>
  <c r="NCJ50" i="8"/>
  <c r="NDU50" i="8"/>
  <c r="NEZ50" i="8"/>
  <c r="NGN50" i="8"/>
  <c r="NHR50" i="8"/>
  <c r="NIV50" i="8"/>
  <c r="NKA50" i="8"/>
  <c r="NLA50" i="8"/>
  <c r="NMH50" i="8"/>
  <c r="NNH50" i="8"/>
  <c r="NOJ50" i="8"/>
  <c r="NPO50" i="8"/>
  <c r="NQO50" i="8"/>
  <c r="NRV50" i="8"/>
  <c r="NSV50" i="8"/>
  <c r="NTX50" i="8"/>
  <c r="NVC50" i="8"/>
  <c r="NWC50" i="8"/>
  <c r="NXJ50" i="8"/>
  <c r="NYJ50" i="8"/>
  <c r="NZL50" i="8"/>
  <c r="OAQ50" i="8"/>
  <c r="OBQ50" i="8"/>
  <c r="OCO50" i="8"/>
  <c r="ODJ50" i="8"/>
  <c r="ODX50" i="8"/>
  <c r="OEL50" i="8"/>
  <c r="OFA50" i="8"/>
  <c r="OFP50" i="8"/>
  <c r="OGD50" i="8"/>
  <c r="OGR50" i="8"/>
  <c r="OHF50" i="8"/>
  <c r="OHS50" i="8"/>
  <c r="OIF50" i="8"/>
  <c r="OIS50" i="8"/>
  <c r="OJG50" i="8"/>
  <c r="OJT50" i="8"/>
  <c r="OKG50" i="8"/>
  <c r="OKT50" i="8"/>
  <c r="OLG50" i="8"/>
  <c r="OLT50" i="8"/>
  <c r="OMG50" i="8"/>
  <c r="OMT50" i="8"/>
  <c r="ONG50" i="8"/>
  <c r="ONT50" i="8"/>
  <c r="OOG50" i="8"/>
  <c r="OOU50" i="8"/>
  <c r="OPH50" i="8"/>
  <c r="OPU50" i="8"/>
  <c r="OQH50" i="8"/>
  <c r="OQU50" i="8"/>
  <c r="ORH50" i="8"/>
  <c r="ORU50" i="8"/>
  <c r="OSH50" i="8"/>
  <c r="OSU50" i="8"/>
  <c r="OTH50" i="8"/>
  <c r="OTU50" i="8"/>
  <c r="OUI50" i="8"/>
  <c r="OUV50" i="8"/>
  <c r="OVI50" i="8"/>
  <c r="OVU50" i="8"/>
  <c r="OWG50" i="8"/>
  <c r="OWS50" i="8"/>
  <c r="OXE50" i="8"/>
  <c r="OXQ50" i="8"/>
  <c r="OYC50" i="8"/>
  <c r="OYO50" i="8"/>
  <c r="OZA50" i="8"/>
  <c r="OZM50" i="8"/>
  <c r="OZY50" i="8"/>
  <c r="PAK50" i="8"/>
  <c r="PAW50" i="8"/>
  <c r="PBI50" i="8"/>
  <c r="PBU50" i="8"/>
  <c r="PCG50" i="8"/>
  <c r="PCS50" i="8"/>
  <c r="PDE50" i="8"/>
  <c r="PDQ50" i="8"/>
  <c r="PEC50" i="8"/>
  <c r="PEO50" i="8"/>
  <c r="PFA50" i="8"/>
  <c r="PFM50" i="8"/>
  <c r="PFY50" i="8"/>
  <c r="PGK50" i="8"/>
  <c r="PGW50" i="8"/>
  <c r="PHI50" i="8"/>
  <c r="PHU50" i="8"/>
  <c r="PIG50" i="8"/>
  <c r="PIS50" i="8"/>
  <c r="PJE50" i="8"/>
  <c r="PJQ50" i="8"/>
  <c r="PKC50" i="8"/>
  <c r="PKO50" i="8"/>
  <c r="PLA50" i="8"/>
  <c r="PLM50" i="8"/>
  <c r="PLY50" i="8"/>
  <c r="PMK50" i="8"/>
  <c r="PMW50" i="8"/>
  <c r="PNI50" i="8"/>
  <c r="PNU50" i="8"/>
  <c r="POG50" i="8"/>
  <c r="POS50" i="8"/>
  <c r="PPE50" i="8"/>
  <c r="PPQ50" i="8"/>
  <c r="PQC50" i="8"/>
  <c r="PQO50" i="8"/>
  <c r="PRA50" i="8"/>
  <c r="PRM50" i="8"/>
  <c r="PRY50" i="8"/>
  <c r="PSK50" i="8"/>
  <c r="PSW50" i="8"/>
  <c r="PTI50" i="8"/>
  <c r="PTU50" i="8"/>
  <c r="PUG50" i="8"/>
  <c r="PUS50" i="8"/>
  <c r="PVE50" i="8"/>
  <c r="PVQ50" i="8"/>
  <c r="PWC50" i="8"/>
  <c r="PWO50" i="8"/>
  <c r="IWN50" i="8"/>
  <c r="KMH50" i="8"/>
  <c r="KVT50" i="8"/>
  <c r="LEZ50" i="8"/>
  <c r="LLB50" i="8"/>
  <c r="LPY50" i="8"/>
  <c r="LUA50" i="8"/>
  <c r="LYB50" i="8"/>
  <c r="MBC50" i="8"/>
  <c r="MEB50" i="8"/>
  <c r="MGL50" i="8"/>
  <c r="MIP50" i="8"/>
  <c r="MKL50" i="8"/>
  <c r="MMH50" i="8"/>
  <c r="MOD50" i="8"/>
  <c r="MPZ50" i="8"/>
  <c r="MRV50" i="8"/>
  <c r="MTR50" i="8"/>
  <c r="MVM50" i="8"/>
  <c r="MXD50" i="8"/>
  <c r="MYM50" i="8"/>
  <c r="MZX50" i="8"/>
  <c r="NBC50" i="8"/>
  <c r="NCQ50" i="8"/>
  <c r="NDV50" i="8"/>
  <c r="NFD50" i="8"/>
  <c r="NGO50" i="8"/>
  <c r="NHS50" i="8"/>
  <c r="NJB50" i="8"/>
  <c r="NKB50" i="8"/>
  <c r="NLD50" i="8"/>
  <c r="NMI50" i="8"/>
  <c r="NNI50" i="8"/>
  <c r="NOP50" i="8"/>
  <c r="NPP50" i="8"/>
  <c r="NQR50" i="8"/>
  <c r="NRW50" i="8"/>
  <c r="NSW50" i="8"/>
  <c r="NUD50" i="8"/>
  <c r="NVD50" i="8"/>
  <c r="NWF50" i="8"/>
  <c r="NXK50" i="8"/>
  <c r="NYK50" i="8"/>
  <c r="NZR50" i="8"/>
  <c r="OAR50" i="8"/>
  <c r="OBT50" i="8"/>
  <c r="OCR50" i="8"/>
  <c r="ODK50" i="8"/>
  <c r="ODY50" i="8"/>
  <c r="OEN50" i="8"/>
  <c r="KTK50" i="8"/>
  <c r="MMJ50" i="8"/>
  <c r="MXG50" i="8"/>
  <c r="NFL50" i="8"/>
  <c r="NMK50" i="8"/>
  <c r="NTF50" i="8"/>
  <c r="NZT50" i="8"/>
  <c r="OEQ50" i="8"/>
  <c r="OGV50" i="8"/>
  <c r="OIW50" i="8"/>
  <c r="OKW50" i="8"/>
  <c r="OMW50" i="8"/>
  <c r="OOX50" i="8"/>
  <c r="OQX50" i="8"/>
  <c r="OSY50" i="8"/>
  <c r="OUY50" i="8"/>
  <c r="OWV50" i="8"/>
  <c r="OYR50" i="8"/>
  <c r="PAN50" i="8"/>
  <c r="PCJ50" i="8"/>
  <c r="PEF50" i="8"/>
  <c r="PGB50" i="8"/>
  <c r="PHX50" i="8"/>
  <c r="PJT50" i="8"/>
  <c r="PLP50" i="8"/>
  <c r="PNL50" i="8"/>
  <c r="PPH50" i="8"/>
  <c r="PRD50" i="8"/>
  <c r="PSZ50" i="8"/>
  <c r="PUV50" i="8"/>
  <c r="PWR50" i="8"/>
  <c r="PYB50" i="8"/>
  <c r="PZL50" i="8"/>
  <c r="QAV50" i="8"/>
  <c r="QCF50" i="8"/>
  <c r="QDK50" i="8"/>
  <c r="QEL50" i="8"/>
  <c r="QFR50" i="8"/>
  <c r="QGQ50" i="8"/>
  <c r="QHO50" i="8"/>
  <c r="QIK50" i="8"/>
  <c r="QJB50" i="8"/>
  <c r="QJU50" i="8"/>
  <c r="QKI50" i="8"/>
  <c r="QKW50" i="8"/>
  <c r="QLL50" i="8"/>
  <c r="QMA50" i="8"/>
  <c r="QMO50" i="8"/>
  <c r="QNC50" i="8"/>
  <c r="QNQ50" i="8"/>
  <c r="QOD50" i="8"/>
  <c r="QOR50" i="8"/>
  <c r="QPE50" i="8"/>
  <c r="QPR50" i="8"/>
  <c r="QQE50" i="8"/>
  <c r="QQR50" i="8"/>
  <c r="QRE50" i="8"/>
  <c r="QRR50" i="8"/>
  <c r="QSE50" i="8"/>
  <c r="QSR50" i="8"/>
  <c r="QTE50" i="8"/>
  <c r="QTR50" i="8"/>
  <c r="QUD50" i="8"/>
  <c r="QUP50" i="8"/>
  <c r="QVB50" i="8"/>
  <c r="QVN50" i="8"/>
  <c r="QVZ50" i="8"/>
  <c r="QWL50" i="8"/>
  <c r="QWX50" i="8"/>
  <c r="QXJ50" i="8"/>
  <c r="QXV50" i="8"/>
  <c r="QYH50" i="8"/>
  <c r="QYT50" i="8"/>
  <c r="QZF50" i="8"/>
  <c r="QZR50" i="8"/>
  <c r="RAD50" i="8"/>
  <c r="RAP50" i="8"/>
  <c r="RBB50" i="8"/>
  <c r="RBN50" i="8"/>
  <c r="RBZ50" i="8"/>
  <c r="RCL50" i="8"/>
  <c r="RCX50" i="8"/>
  <c r="RDJ50" i="8"/>
  <c r="RDV50" i="8"/>
  <c r="REH50" i="8"/>
  <c r="RET50" i="8"/>
  <c r="RFF50" i="8"/>
  <c r="RFR50" i="8"/>
  <c r="RGD50" i="8"/>
  <c r="RGP50" i="8"/>
  <c r="RHB50" i="8"/>
  <c r="RHN50" i="8"/>
  <c r="RHZ50" i="8"/>
  <c r="RIL50" i="8"/>
  <c r="RIX50" i="8"/>
  <c r="RJJ50" i="8"/>
  <c r="RJV50" i="8"/>
  <c r="RKH50" i="8"/>
  <c r="RKT50" i="8"/>
  <c r="RLF50" i="8"/>
  <c r="RLR50" i="8"/>
  <c r="RMD50" i="8"/>
  <c r="RMP50" i="8"/>
  <c r="RNB50" i="8"/>
  <c r="RNN50" i="8"/>
  <c r="RNZ50" i="8"/>
  <c r="ROL50" i="8"/>
  <c r="ROX50" i="8"/>
  <c r="RPJ50" i="8"/>
  <c r="RPV50" i="8"/>
  <c r="RQH50" i="8"/>
  <c r="RQT50" i="8"/>
  <c r="RRF50" i="8"/>
  <c r="RRR50" i="8"/>
  <c r="RSD50" i="8"/>
  <c r="RSP50" i="8"/>
  <c r="RTB50" i="8"/>
  <c r="RTN50" i="8"/>
  <c r="RTZ50" i="8"/>
  <c r="RUL50" i="8"/>
  <c r="RUX50" i="8"/>
  <c r="RVJ50" i="8"/>
  <c r="RVV50" i="8"/>
  <c r="RWH50" i="8"/>
  <c r="RWT50" i="8"/>
  <c r="RXF50" i="8"/>
  <c r="RXR50" i="8"/>
  <c r="RYD50" i="8"/>
  <c r="RYP50" i="8"/>
  <c r="RZB50" i="8"/>
  <c r="RZN50" i="8"/>
  <c r="RZZ50" i="8"/>
  <c r="SAL50" i="8"/>
  <c r="SAX50" i="8"/>
  <c r="SBJ50" i="8"/>
  <c r="SBV50" i="8"/>
  <c r="SCH50" i="8"/>
  <c r="SCT50" i="8"/>
  <c r="SDF50" i="8"/>
  <c r="SDR50" i="8"/>
  <c r="SED50" i="8"/>
  <c r="SEP50" i="8"/>
  <c r="SFB50" i="8"/>
  <c r="SFN50" i="8"/>
  <c r="SFZ50" i="8"/>
  <c r="SGL50" i="8"/>
  <c r="SGX50" i="8"/>
  <c r="SHJ50" i="8"/>
  <c r="SHV50" i="8"/>
  <c r="SIH50" i="8"/>
  <c r="SIT50" i="8"/>
  <c r="SJF50" i="8"/>
  <c r="SJR50" i="8"/>
  <c r="SKD50" i="8"/>
  <c r="SKP50" i="8"/>
  <c r="SLB50" i="8"/>
  <c r="SLN50" i="8"/>
  <c r="SLZ50" i="8"/>
  <c r="SML50" i="8"/>
  <c r="SMX50" i="8"/>
  <c r="SNJ50" i="8"/>
  <c r="SNV50" i="8"/>
  <c r="SOH50" i="8"/>
  <c r="SOT50" i="8"/>
  <c r="SPF50" i="8"/>
  <c r="SPR50" i="8"/>
  <c r="SQD50" i="8"/>
  <c r="SQP50" i="8"/>
  <c r="SRB50" i="8"/>
  <c r="SRN50" i="8"/>
  <c r="SRZ50" i="8"/>
  <c r="SSL50" i="8"/>
  <c r="SSX50" i="8"/>
  <c r="STJ50" i="8"/>
  <c r="STV50" i="8"/>
  <c r="SUH50" i="8"/>
  <c r="SUT50" i="8"/>
  <c r="SVF50" i="8"/>
  <c r="SVR50" i="8"/>
  <c r="SWD50" i="8"/>
  <c r="SWP50" i="8"/>
  <c r="SXB50" i="8"/>
  <c r="SXN50" i="8"/>
  <c r="SXZ50" i="8"/>
  <c r="SYL50" i="8"/>
  <c r="SYX50" i="8"/>
  <c r="SZJ50" i="8"/>
  <c r="SZV50" i="8"/>
  <c r="TAH50" i="8"/>
  <c r="TAT50" i="8"/>
  <c r="TBF50" i="8"/>
  <c r="TBR50" i="8"/>
  <c r="TCD50" i="8"/>
  <c r="TCP50" i="8"/>
  <c r="TDB50" i="8"/>
  <c r="TDN50" i="8"/>
  <c r="TDZ50" i="8"/>
  <c r="TEL50" i="8"/>
  <c r="TEX50" i="8"/>
  <c r="TFJ50" i="8"/>
  <c r="TFV50" i="8"/>
  <c r="TGH50" i="8"/>
  <c r="TGT50" i="8"/>
  <c r="THF50" i="8"/>
  <c r="THR50" i="8"/>
  <c r="TID50" i="8"/>
  <c r="TIP50" i="8"/>
  <c r="TJB50" i="8"/>
  <c r="TJN50" i="8"/>
  <c r="TJZ50" i="8"/>
  <c r="TKL50" i="8"/>
  <c r="TKX50" i="8"/>
  <c r="TLJ50" i="8"/>
  <c r="TLV50" i="8"/>
  <c r="TMH50" i="8"/>
  <c r="TMT50" i="8"/>
  <c r="TNF50" i="8"/>
  <c r="TNR50" i="8"/>
  <c r="TOD50" i="8"/>
  <c r="TOP50" i="8"/>
  <c r="TPB50" i="8"/>
  <c r="TPN50" i="8"/>
  <c r="TPZ50" i="8"/>
  <c r="TQL50" i="8"/>
  <c r="TQX50" i="8"/>
  <c r="TRJ50" i="8"/>
  <c r="TRV50" i="8"/>
  <c r="TSH50" i="8"/>
  <c r="TST50" i="8"/>
  <c r="TTF50" i="8"/>
  <c r="TTR50" i="8"/>
  <c r="TUD50" i="8"/>
  <c r="TUP50" i="8"/>
  <c r="TVB50" i="8"/>
  <c r="TVN50" i="8"/>
  <c r="TVZ50" i="8"/>
  <c r="TWL50" i="8"/>
  <c r="TWX50" i="8"/>
  <c r="TXJ50" i="8"/>
  <c r="TXV50" i="8"/>
  <c r="TYH50" i="8"/>
  <c r="TYT50" i="8"/>
  <c r="TZF50" i="8"/>
  <c r="TZR50" i="8"/>
  <c r="UAD50" i="8"/>
  <c r="UAP50" i="8"/>
  <c r="UBB50" i="8"/>
  <c r="UBN50" i="8"/>
  <c r="UBZ50" i="8"/>
  <c r="UCL50" i="8"/>
  <c r="UCX50" i="8"/>
  <c r="UDJ50" i="8"/>
  <c r="UDV50" i="8"/>
  <c r="UEH50" i="8"/>
  <c r="UET50" i="8"/>
  <c r="UFF50" i="8"/>
  <c r="UFR50" i="8"/>
  <c r="UGD50" i="8"/>
  <c r="UGP50" i="8"/>
  <c r="UHB50" i="8"/>
  <c r="UHN50" i="8"/>
  <c r="UHZ50" i="8"/>
  <c r="LCX50" i="8"/>
  <c r="LJV50" i="8"/>
  <c r="MOF50" i="8"/>
  <c r="MYU50" i="8"/>
  <c r="NGQ50" i="8"/>
  <c r="NNR50" i="8"/>
  <c r="NUF50" i="8"/>
  <c r="OAV50" i="8"/>
  <c r="OFC50" i="8"/>
  <c r="OHG50" i="8"/>
  <c r="OJH50" i="8"/>
  <c r="OLH50" i="8"/>
  <c r="ONH50" i="8"/>
  <c r="OPI50" i="8"/>
  <c r="ORI50" i="8"/>
  <c r="OTI50" i="8"/>
  <c r="OVJ50" i="8"/>
  <c r="OXF50" i="8"/>
  <c r="OZB50" i="8"/>
  <c r="PAX50" i="8"/>
  <c r="PCT50" i="8"/>
  <c r="PEP50" i="8"/>
  <c r="PGL50" i="8"/>
  <c r="PIH50" i="8"/>
  <c r="PKD50" i="8"/>
  <c r="PLZ50" i="8"/>
  <c r="PNV50" i="8"/>
  <c r="PPR50" i="8"/>
  <c r="PRN50" i="8"/>
  <c r="PTJ50" i="8"/>
  <c r="PVF50" i="8"/>
  <c r="PXA50" i="8"/>
  <c r="PYK50" i="8"/>
  <c r="PZU50" i="8"/>
  <c r="QBE50" i="8"/>
  <c r="QCM50" i="8"/>
  <c r="QDN50" i="8"/>
  <c r="QET50" i="8"/>
  <c r="QFU50" i="8"/>
  <c r="QGT50" i="8"/>
  <c r="QHR50" i="8"/>
  <c r="QIM50" i="8"/>
  <c r="QJF50" i="8"/>
  <c r="QJW50" i="8"/>
  <c r="QKK50" i="8"/>
  <c r="QKZ50" i="8"/>
  <c r="QLO50" i="8"/>
  <c r="QMC50" i="8"/>
  <c r="QMQ50" i="8"/>
  <c r="QNE50" i="8"/>
  <c r="QNT50" i="8"/>
  <c r="QOG50" i="8"/>
  <c r="QOT50" i="8"/>
  <c r="QPG50" i="8"/>
  <c r="QPT50" i="8"/>
  <c r="QQG50" i="8"/>
  <c r="QQT50" i="8"/>
  <c r="QRG50" i="8"/>
  <c r="QRT50" i="8"/>
  <c r="QSG50" i="8"/>
  <c r="QST50" i="8"/>
  <c r="QTH50" i="8"/>
  <c r="QTT50" i="8"/>
  <c r="QUF50" i="8"/>
  <c r="QUR50" i="8"/>
  <c r="QVD50" i="8"/>
  <c r="QVP50" i="8"/>
  <c r="QWB50" i="8"/>
  <c r="QWN50" i="8"/>
  <c r="QWZ50" i="8"/>
  <c r="QXL50" i="8"/>
  <c r="QXX50" i="8"/>
  <c r="QYJ50" i="8"/>
  <c r="QYV50" i="8"/>
  <c r="QZH50" i="8"/>
  <c r="QZT50" i="8"/>
  <c r="RAF50" i="8"/>
  <c r="RAR50" i="8"/>
  <c r="RBD50" i="8"/>
  <c r="RBP50" i="8"/>
  <c r="RCB50" i="8"/>
  <c r="RCN50" i="8"/>
  <c r="RCZ50" i="8"/>
  <c r="RDL50" i="8"/>
  <c r="RDX50" i="8"/>
  <c r="REJ50" i="8"/>
  <c r="REV50" i="8"/>
  <c r="RFH50" i="8"/>
  <c r="RFT50" i="8"/>
  <c r="RGF50" i="8"/>
  <c r="RGR50" i="8"/>
  <c r="RHD50" i="8"/>
  <c r="RHP50" i="8"/>
  <c r="RIB50" i="8"/>
  <c r="RIN50" i="8"/>
  <c r="RIZ50" i="8"/>
  <c r="RJL50" i="8"/>
  <c r="RJX50" i="8"/>
  <c r="RKJ50" i="8"/>
  <c r="RKV50" i="8"/>
  <c r="RLH50" i="8"/>
  <c r="RLT50" i="8"/>
  <c r="RMF50" i="8"/>
  <c r="RMR50" i="8"/>
  <c r="RND50" i="8"/>
  <c r="RNP50" i="8"/>
  <c r="ROB50" i="8"/>
  <c r="RON50" i="8"/>
  <c r="ROZ50" i="8"/>
  <c r="RPL50" i="8"/>
  <c r="RPX50" i="8"/>
  <c r="RQJ50" i="8"/>
  <c r="RQV50" i="8"/>
  <c r="RRH50" i="8"/>
  <c r="RRT50" i="8"/>
  <c r="RSF50" i="8"/>
  <c r="RSR50" i="8"/>
  <c r="RTD50" i="8"/>
  <c r="RTP50" i="8"/>
  <c r="RUB50" i="8"/>
  <c r="RUN50" i="8"/>
  <c r="RUZ50" i="8"/>
  <c r="RVL50" i="8"/>
  <c r="RVX50" i="8"/>
  <c r="RWJ50" i="8"/>
  <c r="RWV50" i="8"/>
  <c r="RXH50" i="8"/>
  <c r="RXT50" i="8"/>
  <c r="RYF50" i="8"/>
  <c r="RYR50" i="8"/>
  <c r="RZD50" i="8"/>
  <c r="RZP50" i="8"/>
  <c r="SAB50" i="8"/>
  <c r="SAN50" i="8"/>
  <c r="SAZ50" i="8"/>
  <c r="SBL50" i="8"/>
  <c r="SBX50" i="8"/>
  <c r="SCJ50" i="8"/>
  <c r="SCV50" i="8"/>
  <c r="SDH50" i="8"/>
  <c r="SDT50" i="8"/>
  <c r="SEF50" i="8"/>
  <c r="SER50" i="8"/>
  <c r="SFD50" i="8"/>
  <c r="SFP50" i="8"/>
  <c r="SGB50" i="8"/>
  <c r="SGN50" i="8"/>
  <c r="SGZ50" i="8"/>
  <c r="SHL50" i="8"/>
  <c r="SHX50" i="8"/>
  <c r="SIJ50" i="8"/>
  <c r="SIV50" i="8"/>
  <c r="SJH50" i="8"/>
  <c r="SJT50" i="8"/>
  <c r="SKF50" i="8"/>
  <c r="SKR50" i="8"/>
  <c r="SLD50" i="8"/>
  <c r="SLP50" i="8"/>
  <c r="SMB50" i="8"/>
  <c r="SMN50" i="8"/>
  <c r="SMZ50" i="8"/>
  <c r="SNL50" i="8"/>
  <c r="SNX50" i="8"/>
  <c r="SOJ50" i="8"/>
  <c r="SOV50" i="8"/>
  <c r="SPH50" i="8"/>
  <c r="SPT50" i="8"/>
  <c r="SQF50" i="8"/>
  <c r="SQR50" i="8"/>
  <c r="SRD50" i="8"/>
  <c r="SRP50" i="8"/>
  <c r="SSB50" i="8"/>
  <c r="SSN50" i="8"/>
  <c r="SSZ50" i="8"/>
  <c r="LOV50" i="8"/>
  <c r="MPL50" i="8"/>
  <c r="MZL50" i="8"/>
  <c r="NHO50" i="8"/>
  <c r="NOF50" i="8"/>
  <c r="NUV50" i="8"/>
  <c r="OBO50" i="8"/>
  <c r="OFE50" i="8"/>
  <c r="OHI50" i="8"/>
  <c r="OJJ50" i="8"/>
  <c r="OLJ50" i="8"/>
  <c r="ONK50" i="8"/>
  <c r="OPK50" i="8"/>
  <c r="ORK50" i="8"/>
  <c r="OTL50" i="8"/>
  <c r="OVL50" i="8"/>
  <c r="OXH50" i="8"/>
  <c r="OZD50" i="8"/>
  <c r="PAZ50" i="8"/>
  <c r="PCV50" i="8"/>
  <c r="PER50" i="8"/>
  <c r="PGN50" i="8"/>
  <c r="PIJ50" i="8"/>
  <c r="PKF50" i="8"/>
  <c r="PMB50" i="8"/>
  <c r="PNX50" i="8"/>
  <c r="PPT50" i="8"/>
  <c r="PRP50" i="8"/>
  <c r="PTL50" i="8"/>
  <c r="PVH50" i="8"/>
  <c r="PXB50" i="8"/>
  <c r="PYL50" i="8"/>
  <c r="PZV50" i="8"/>
  <c r="QBF50" i="8"/>
  <c r="QCO50" i="8"/>
  <c r="QDP50" i="8"/>
  <c r="QEU50" i="8"/>
  <c r="QFV50" i="8"/>
  <c r="QGV50" i="8"/>
  <c r="QHT50" i="8"/>
  <c r="QIO50" i="8"/>
  <c r="QJG50" i="8"/>
  <c r="QJX50" i="8"/>
  <c r="QKL50" i="8"/>
  <c r="QLB50" i="8"/>
  <c r="QLP50" i="8"/>
  <c r="QMD50" i="8"/>
  <c r="QMR50" i="8"/>
  <c r="QNF50" i="8"/>
  <c r="QNU50" i="8"/>
  <c r="QOH50" i="8"/>
  <c r="QOU50" i="8"/>
  <c r="QPH50" i="8"/>
  <c r="QPU50" i="8"/>
  <c r="QQH50" i="8"/>
  <c r="QQU50" i="8"/>
  <c r="QRH50" i="8"/>
  <c r="QRU50" i="8"/>
  <c r="QSH50" i="8"/>
  <c r="QSV50" i="8"/>
  <c r="QTI50" i="8"/>
  <c r="QTU50" i="8"/>
  <c r="QUG50" i="8"/>
  <c r="QUS50" i="8"/>
  <c r="QVE50" i="8"/>
  <c r="QVQ50" i="8"/>
  <c r="QWC50" i="8"/>
  <c r="QWO50" i="8"/>
  <c r="QXA50" i="8"/>
  <c r="QXM50" i="8"/>
  <c r="QXY50" i="8"/>
  <c r="QYK50" i="8"/>
  <c r="QYW50" i="8"/>
  <c r="QZI50" i="8"/>
  <c r="QZU50" i="8"/>
  <c r="RAG50" i="8"/>
  <c r="RAS50" i="8"/>
  <c r="RBE50" i="8"/>
  <c r="RBQ50" i="8"/>
  <c r="RCC50" i="8"/>
  <c r="RCO50" i="8"/>
  <c r="RDA50" i="8"/>
  <c r="RDM50" i="8"/>
  <c r="RDY50" i="8"/>
  <c r="REK50" i="8"/>
  <c r="REW50" i="8"/>
  <c r="RFI50" i="8"/>
  <c r="RFU50" i="8"/>
  <c r="RGG50" i="8"/>
  <c r="RGS50" i="8"/>
  <c r="RHE50" i="8"/>
  <c r="RHQ50" i="8"/>
  <c r="RIC50" i="8"/>
  <c r="RIO50" i="8"/>
  <c r="RJA50" i="8"/>
  <c r="RJM50" i="8"/>
  <c r="RJY50" i="8"/>
  <c r="RKK50" i="8"/>
  <c r="RKW50" i="8"/>
  <c r="RLI50" i="8"/>
  <c r="RLU50" i="8"/>
  <c r="RMG50" i="8"/>
  <c r="RMS50" i="8"/>
  <c r="RNE50" i="8"/>
  <c r="RNQ50" i="8"/>
  <c r="ROC50" i="8"/>
  <c r="ROO50" i="8"/>
  <c r="RPA50" i="8"/>
  <c r="RPM50" i="8"/>
  <c r="RPY50" i="8"/>
  <c r="RQK50" i="8"/>
  <c r="RQW50" i="8"/>
  <c r="RRI50" i="8"/>
  <c r="RRU50" i="8"/>
  <c r="RSG50" i="8"/>
  <c r="RSS50" i="8"/>
  <c r="RTE50" i="8"/>
  <c r="RTQ50" i="8"/>
  <c r="RUC50" i="8"/>
  <c r="RUO50" i="8"/>
  <c r="RVA50" i="8"/>
  <c r="RVM50" i="8"/>
  <c r="RVY50" i="8"/>
  <c r="RWK50" i="8"/>
  <c r="RWW50" i="8"/>
  <c r="RXI50" i="8"/>
  <c r="RXU50" i="8"/>
  <c r="RYG50" i="8"/>
  <c r="RYS50" i="8"/>
  <c r="RZE50" i="8"/>
  <c r="RZQ50" i="8"/>
  <c r="SAC50" i="8"/>
  <c r="SAO50" i="8"/>
  <c r="SBA50" i="8"/>
  <c r="SBM50" i="8"/>
  <c r="SBY50" i="8"/>
  <c r="SCK50" i="8"/>
  <c r="SCW50" i="8"/>
  <c r="SDI50" i="8"/>
  <c r="SDU50" i="8"/>
  <c r="SEG50" i="8"/>
  <c r="SES50" i="8"/>
  <c r="SFE50" i="8"/>
  <c r="SFQ50" i="8"/>
  <c r="SGC50" i="8"/>
  <c r="SGO50" i="8"/>
  <c r="SHA50" i="8"/>
  <c r="SHM50" i="8"/>
  <c r="SHY50" i="8"/>
  <c r="SIK50" i="8"/>
  <c r="SIW50" i="8"/>
  <c r="SJI50" i="8"/>
  <c r="SJU50" i="8"/>
  <c r="SKG50" i="8"/>
  <c r="SKS50" i="8"/>
  <c r="SLE50" i="8"/>
  <c r="SLQ50" i="8"/>
  <c r="SMC50" i="8"/>
  <c r="SMO50" i="8"/>
  <c r="SNA50" i="8"/>
  <c r="SNM50" i="8"/>
  <c r="SNY50" i="8"/>
  <c r="SOK50" i="8"/>
  <c r="SOW50" i="8"/>
  <c r="SPI50" i="8"/>
  <c r="SPU50" i="8"/>
  <c r="SQG50" i="8"/>
  <c r="SQS50" i="8"/>
  <c r="SRE50" i="8"/>
  <c r="SRQ50" i="8"/>
  <c r="SSC50" i="8"/>
  <c r="SSO50" i="8"/>
  <c r="STA50" i="8"/>
  <c r="STM50" i="8"/>
  <c r="STY50" i="8"/>
  <c r="SUK50" i="8"/>
  <c r="SUW50" i="8"/>
  <c r="SVI50" i="8"/>
  <c r="SVU50" i="8"/>
  <c r="SWG50" i="8"/>
  <c r="SWS50" i="8"/>
  <c r="SXE50" i="8"/>
  <c r="SXQ50" i="8"/>
  <c r="SYC50" i="8"/>
  <c r="SYO50" i="8"/>
  <c r="SZA50" i="8"/>
  <c r="SZM50" i="8"/>
  <c r="SZY50" i="8"/>
  <c r="TAK50" i="8"/>
  <c r="TAW50" i="8"/>
  <c r="TBI50" i="8"/>
  <c r="TBU50" i="8"/>
  <c r="TCG50" i="8"/>
  <c r="TCS50" i="8"/>
  <c r="TDE50" i="8"/>
  <c r="TDQ50" i="8"/>
  <c r="TEC50" i="8"/>
  <c r="TEO50" i="8"/>
  <c r="TFA50" i="8"/>
  <c r="TFM50" i="8"/>
  <c r="TFY50" i="8"/>
  <c r="TGK50" i="8"/>
  <c r="TGW50" i="8"/>
  <c r="THI50" i="8"/>
  <c r="THU50" i="8"/>
  <c r="TIG50" i="8"/>
  <c r="TIS50" i="8"/>
  <c r="TJE50" i="8"/>
  <c r="TJQ50" i="8"/>
  <c r="TKC50" i="8"/>
  <c r="TKO50" i="8"/>
  <c r="TLA50" i="8"/>
  <c r="TLM50" i="8"/>
  <c r="TLY50" i="8"/>
  <c r="TMK50" i="8"/>
  <c r="TMW50" i="8"/>
  <c r="TNI50" i="8"/>
  <c r="TNU50" i="8"/>
  <c r="TOG50" i="8"/>
  <c r="TOS50" i="8"/>
  <c r="TPE50" i="8"/>
  <c r="TPQ50" i="8"/>
  <c r="TQC50" i="8"/>
  <c r="TQO50" i="8"/>
  <c r="TRA50" i="8"/>
  <c r="TRM50" i="8"/>
  <c r="TRY50" i="8"/>
  <c r="LTA50" i="8"/>
  <c r="MQB50" i="8"/>
  <c r="NAA50" i="8"/>
  <c r="NIB50" i="8"/>
  <c r="NOR50" i="8"/>
  <c r="NVH50" i="8"/>
  <c r="OBZ50" i="8"/>
  <c r="OFM50" i="8"/>
  <c r="OHQ50" i="8"/>
  <c r="OJQ50" i="8"/>
  <c r="OLR50" i="8"/>
  <c r="ONR50" i="8"/>
  <c r="OPS50" i="8"/>
  <c r="ORS50" i="8"/>
  <c r="OTS50" i="8"/>
  <c r="OVS50" i="8"/>
  <c r="OXO50" i="8"/>
  <c r="OZK50" i="8"/>
  <c r="PBG50" i="8"/>
  <c r="PDC50" i="8"/>
  <c r="PEY50" i="8"/>
  <c r="PGU50" i="8"/>
  <c r="PIQ50" i="8"/>
  <c r="PKM50" i="8"/>
  <c r="PMI50" i="8"/>
  <c r="POE50" i="8"/>
  <c r="PQA50" i="8"/>
  <c r="PRW50" i="8"/>
  <c r="PTS50" i="8"/>
  <c r="PVO50" i="8"/>
  <c r="PXD50" i="8"/>
  <c r="PYN50" i="8"/>
  <c r="PZX50" i="8"/>
  <c r="QBH50" i="8"/>
  <c r="QCP50" i="8"/>
  <c r="QDV50" i="8"/>
  <c r="QEW50" i="8"/>
  <c r="QFX50" i="8"/>
  <c r="QGX50" i="8"/>
  <c r="QHV50" i="8"/>
  <c r="QIP50" i="8"/>
  <c r="QJI50" i="8"/>
  <c r="QJY50" i="8"/>
  <c r="QKN50" i="8"/>
  <c r="QLC50" i="8"/>
  <c r="QLQ50" i="8"/>
  <c r="QME50" i="8"/>
  <c r="QMS50" i="8"/>
  <c r="QNH50" i="8"/>
  <c r="QNV50" i="8"/>
  <c r="QOI50" i="8"/>
  <c r="QOV50" i="8"/>
  <c r="QPI50" i="8"/>
  <c r="QPV50" i="8"/>
  <c r="QQI50" i="8"/>
  <c r="QQV50" i="8"/>
  <c r="QRI50" i="8"/>
  <c r="QRV50" i="8"/>
  <c r="QSJ50" i="8"/>
  <c r="QSW50" i="8"/>
  <c r="QTJ50" i="8"/>
  <c r="QTV50" i="8"/>
  <c r="QUH50" i="8"/>
  <c r="QUT50" i="8"/>
  <c r="QVF50" i="8"/>
  <c r="QVR50" i="8"/>
  <c r="QWD50" i="8"/>
  <c r="QWP50" i="8"/>
  <c r="QXB50" i="8"/>
  <c r="QXN50" i="8"/>
  <c r="QXZ50" i="8"/>
  <c r="QYL50" i="8"/>
  <c r="QYX50" i="8"/>
  <c r="QZJ50" i="8"/>
  <c r="QZV50" i="8"/>
  <c r="RAH50" i="8"/>
  <c r="RAT50" i="8"/>
  <c r="RBF50" i="8"/>
  <c r="RBR50" i="8"/>
  <c r="RCD50" i="8"/>
  <c r="RCP50" i="8"/>
  <c r="RDB50" i="8"/>
  <c r="RDN50" i="8"/>
  <c r="RDZ50" i="8"/>
  <c r="REL50" i="8"/>
  <c r="REX50" i="8"/>
  <c r="RFJ50" i="8"/>
  <c r="RFV50" i="8"/>
  <c r="RGH50" i="8"/>
  <c r="RGT50" i="8"/>
  <c r="RHF50" i="8"/>
  <c r="RHR50" i="8"/>
  <c r="RID50" i="8"/>
  <c r="RIP50" i="8"/>
  <c r="RJB50" i="8"/>
  <c r="RJN50" i="8"/>
  <c r="RJZ50" i="8"/>
  <c r="RKL50" i="8"/>
  <c r="RKX50" i="8"/>
  <c r="RLJ50" i="8"/>
  <c r="RLV50" i="8"/>
  <c r="RMH50" i="8"/>
  <c r="RMT50" i="8"/>
  <c r="RNF50" i="8"/>
  <c r="RNR50" i="8"/>
  <c r="ROD50" i="8"/>
  <c r="ROP50" i="8"/>
  <c r="RPB50" i="8"/>
  <c r="RPN50" i="8"/>
  <c r="RPZ50" i="8"/>
  <c r="RQL50" i="8"/>
  <c r="RQX50" i="8"/>
  <c r="RRJ50" i="8"/>
  <c r="RRV50" i="8"/>
  <c r="RSH50" i="8"/>
  <c r="RST50" i="8"/>
  <c r="RTF50" i="8"/>
  <c r="RTR50" i="8"/>
  <c r="RUD50" i="8"/>
  <c r="RUP50" i="8"/>
  <c r="RVB50" i="8"/>
  <c r="RVN50" i="8"/>
  <c r="RVZ50" i="8"/>
  <c r="RWL50" i="8"/>
  <c r="RWX50" i="8"/>
  <c r="RXJ50" i="8"/>
  <c r="RXV50" i="8"/>
  <c r="RYH50" i="8"/>
  <c r="RYT50" i="8"/>
  <c r="RZF50" i="8"/>
  <c r="RZR50" i="8"/>
  <c r="SAD50" i="8"/>
  <c r="SAP50" i="8"/>
  <c r="SBB50" i="8"/>
  <c r="SBN50" i="8"/>
  <c r="SBZ50" i="8"/>
  <c r="SCL50" i="8"/>
  <c r="SCX50" i="8"/>
  <c r="SDJ50" i="8"/>
  <c r="SDV50" i="8"/>
  <c r="SEH50" i="8"/>
  <c r="SET50" i="8"/>
  <c r="SFF50" i="8"/>
  <c r="SFR50" i="8"/>
  <c r="SGD50" i="8"/>
  <c r="SGP50" i="8"/>
  <c r="SHB50" i="8"/>
  <c r="SHN50" i="8"/>
  <c r="SHZ50" i="8"/>
  <c r="SIL50" i="8"/>
  <c r="SIX50" i="8"/>
  <c r="SJJ50" i="8"/>
  <c r="SJV50" i="8"/>
  <c r="SKH50" i="8"/>
  <c r="SKT50" i="8"/>
  <c r="SLF50" i="8"/>
  <c r="SLR50" i="8"/>
  <c r="SMD50" i="8"/>
  <c r="SMP50" i="8"/>
  <c r="SNB50" i="8"/>
  <c r="SNN50" i="8"/>
  <c r="SNZ50" i="8"/>
  <c r="SOL50" i="8"/>
  <c r="SOX50" i="8"/>
  <c r="SPJ50" i="8"/>
  <c r="SPV50" i="8"/>
  <c r="SQH50" i="8"/>
  <c r="SQT50" i="8"/>
  <c r="SRF50" i="8"/>
  <c r="SRR50" i="8"/>
  <c r="SSD50" i="8"/>
  <c r="SSP50" i="8"/>
  <c r="STB50" i="8"/>
  <c r="STN50" i="8"/>
  <c r="STZ50" i="8"/>
  <c r="SUL50" i="8"/>
  <c r="SUX50" i="8"/>
  <c r="SVJ50" i="8"/>
  <c r="SVV50" i="8"/>
  <c r="SWH50" i="8"/>
  <c r="SWT50" i="8"/>
  <c r="SXF50" i="8"/>
  <c r="SXR50" i="8"/>
  <c r="SYD50" i="8"/>
  <c r="SYP50" i="8"/>
  <c r="SZB50" i="8"/>
  <c r="SZN50" i="8"/>
  <c r="SZZ50" i="8"/>
  <c r="TAL50" i="8"/>
  <c r="TAX50" i="8"/>
  <c r="TBJ50" i="8"/>
  <c r="TBV50" i="8"/>
  <c r="TCH50" i="8"/>
  <c r="TCT50" i="8"/>
  <c r="TDF50" i="8"/>
  <c r="TDR50" i="8"/>
  <c r="TED50" i="8"/>
  <c r="TEP50" i="8"/>
  <c r="TFB50" i="8"/>
  <c r="TFN50" i="8"/>
  <c r="TFZ50" i="8"/>
  <c r="TGL50" i="8"/>
  <c r="TGX50" i="8"/>
  <c r="THJ50" i="8"/>
  <c r="THV50" i="8"/>
  <c r="TIH50" i="8"/>
  <c r="TIT50" i="8"/>
  <c r="TJF50" i="8"/>
  <c r="TJR50" i="8"/>
  <c r="TKD50" i="8"/>
  <c r="TKP50" i="8"/>
  <c r="TLB50" i="8"/>
  <c r="TLN50" i="8"/>
  <c r="TLZ50" i="8"/>
  <c r="TML50" i="8"/>
  <c r="TMX50" i="8"/>
  <c r="TNJ50" i="8"/>
  <c r="TNV50" i="8"/>
  <c r="TOH50" i="8"/>
  <c r="TOT50" i="8"/>
  <c r="TPF50" i="8"/>
  <c r="TPR50" i="8"/>
  <c r="TQD50" i="8"/>
  <c r="TQP50" i="8"/>
  <c r="TRB50" i="8"/>
  <c r="TRN50" i="8"/>
  <c r="TRZ50" i="8"/>
  <c r="LXB50" i="8"/>
  <c r="MRH50" i="8"/>
  <c r="NAZ50" i="8"/>
  <c r="NIR50" i="8"/>
  <c r="NPH50" i="8"/>
  <c r="NWA50" i="8"/>
  <c r="OCM50" i="8"/>
  <c r="OFQ50" i="8"/>
  <c r="OHT50" i="8"/>
  <c r="OJU50" i="8"/>
  <c r="OLU50" i="8"/>
  <c r="ONU50" i="8"/>
  <c r="OPV50" i="8"/>
  <c r="ORV50" i="8"/>
  <c r="OTW50" i="8"/>
  <c r="OVV50" i="8"/>
  <c r="OXR50" i="8"/>
  <c r="OZN50" i="8"/>
  <c r="PBJ50" i="8"/>
  <c r="PDF50" i="8"/>
  <c r="PFB50" i="8"/>
  <c r="PGX50" i="8"/>
  <c r="PIT50" i="8"/>
  <c r="PKP50" i="8"/>
  <c r="PML50" i="8"/>
  <c r="POH50" i="8"/>
  <c r="PQD50" i="8"/>
  <c r="PRZ50" i="8"/>
  <c r="PTV50" i="8"/>
  <c r="PVR50" i="8"/>
  <c r="PXK50" i="8"/>
  <c r="PYU50" i="8"/>
  <c r="QAE50" i="8"/>
  <c r="QBO50" i="8"/>
  <c r="QCR50" i="8"/>
  <c r="QDW50" i="8"/>
  <c r="QEX50" i="8"/>
  <c r="QGD50" i="8"/>
  <c r="QHB50" i="8"/>
  <c r="QHZ50" i="8"/>
  <c r="QIR50" i="8"/>
  <c r="QJJ50" i="8"/>
  <c r="QJZ50" i="8"/>
  <c r="QKP50" i="8"/>
  <c r="QLD50" i="8"/>
  <c r="QLR50" i="8"/>
  <c r="QMF50" i="8"/>
  <c r="QMT50" i="8"/>
  <c r="QNJ50" i="8"/>
  <c r="QNW50" i="8"/>
  <c r="QOJ50" i="8"/>
  <c r="QOW50" i="8"/>
  <c r="QPJ50" i="8"/>
  <c r="QPW50" i="8"/>
  <c r="QQJ50" i="8"/>
  <c r="QQW50" i="8"/>
  <c r="QRJ50" i="8"/>
  <c r="QRX50" i="8"/>
  <c r="QSK50" i="8"/>
  <c r="QSX50" i="8"/>
  <c r="QTK50" i="8"/>
  <c r="QTW50" i="8"/>
  <c r="QUI50" i="8"/>
  <c r="QUU50" i="8"/>
  <c r="QVG50" i="8"/>
  <c r="QVS50" i="8"/>
  <c r="QWE50" i="8"/>
  <c r="QWQ50" i="8"/>
  <c r="QXC50" i="8"/>
  <c r="QXO50" i="8"/>
  <c r="QYA50" i="8"/>
  <c r="QYM50" i="8"/>
  <c r="QYY50" i="8"/>
  <c r="QZK50" i="8"/>
  <c r="QZW50" i="8"/>
  <c r="RAI50" i="8"/>
  <c r="RAU50" i="8"/>
  <c r="RBG50" i="8"/>
  <c r="RBS50" i="8"/>
  <c r="RCE50" i="8"/>
  <c r="RCQ50" i="8"/>
  <c r="RDC50" i="8"/>
  <c r="RDO50" i="8"/>
  <c r="REA50" i="8"/>
  <c r="REM50" i="8"/>
  <c r="REY50" i="8"/>
  <c r="RFK50" i="8"/>
  <c r="RFW50" i="8"/>
  <c r="RGI50" i="8"/>
  <c r="RGU50" i="8"/>
  <c r="RHG50" i="8"/>
  <c r="RHS50" i="8"/>
  <c r="RIE50" i="8"/>
  <c r="RIQ50" i="8"/>
  <c r="RJC50" i="8"/>
  <c r="RJO50" i="8"/>
  <c r="RKA50" i="8"/>
  <c r="RKM50" i="8"/>
  <c r="RKY50" i="8"/>
  <c r="RLK50" i="8"/>
  <c r="RLW50" i="8"/>
  <c r="RMI50" i="8"/>
  <c r="RMU50" i="8"/>
  <c r="RNG50" i="8"/>
  <c r="RNS50" i="8"/>
  <c r="ROE50" i="8"/>
  <c r="ROQ50" i="8"/>
  <c r="RPC50" i="8"/>
  <c r="RPO50" i="8"/>
  <c r="RQA50" i="8"/>
  <c r="RQM50" i="8"/>
  <c r="RQY50" i="8"/>
  <c r="RRK50" i="8"/>
  <c r="RRW50" i="8"/>
  <c r="RSI50" i="8"/>
  <c r="RSU50" i="8"/>
  <c r="RTG50" i="8"/>
  <c r="RTS50" i="8"/>
  <c r="RUE50" i="8"/>
  <c r="RUQ50" i="8"/>
  <c r="RVC50" i="8"/>
  <c r="RVO50" i="8"/>
  <c r="RWA50" i="8"/>
  <c r="RWM50" i="8"/>
  <c r="RWY50" i="8"/>
  <c r="RXK50" i="8"/>
  <c r="RXW50" i="8"/>
  <c r="RYI50" i="8"/>
  <c r="RYU50" i="8"/>
  <c r="RZG50" i="8"/>
  <c r="RZS50" i="8"/>
  <c r="SAE50" i="8"/>
  <c r="SAQ50" i="8"/>
  <c r="SBC50" i="8"/>
  <c r="SBO50" i="8"/>
  <c r="SCA50" i="8"/>
  <c r="SCM50" i="8"/>
  <c r="SCY50" i="8"/>
  <c r="SDK50" i="8"/>
  <c r="SDW50" i="8"/>
  <c r="SEI50" i="8"/>
  <c r="SEU50" i="8"/>
  <c r="SFG50" i="8"/>
  <c r="SFS50" i="8"/>
  <c r="SGE50" i="8"/>
  <c r="SGQ50" i="8"/>
  <c r="SHC50" i="8"/>
  <c r="SHO50" i="8"/>
  <c r="SIA50" i="8"/>
  <c r="SIM50" i="8"/>
  <c r="SIY50" i="8"/>
  <c r="SJK50" i="8"/>
  <c r="SJW50" i="8"/>
  <c r="SKI50" i="8"/>
  <c r="SKU50" i="8"/>
  <c r="SLG50" i="8"/>
  <c r="SLS50" i="8"/>
  <c r="SME50" i="8"/>
  <c r="SMQ50" i="8"/>
  <c r="SNC50" i="8"/>
  <c r="SNO50" i="8"/>
  <c r="SOA50" i="8"/>
  <c r="SOM50" i="8"/>
  <c r="SOY50" i="8"/>
  <c r="SPK50" i="8"/>
  <c r="SPW50" i="8"/>
  <c r="SQI50" i="8"/>
  <c r="SQU50" i="8"/>
  <c r="SRG50" i="8"/>
  <c r="SRS50" i="8"/>
  <c r="SSE50" i="8"/>
  <c r="SSQ50" i="8"/>
  <c r="STC50" i="8"/>
  <c r="STO50" i="8"/>
  <c r="SUA50" i="8"/>
  <c r="SUM50" i="8"/>
  <c r="SUY50" i="8"/>
  <c r="SVK50" i="8"/>
  <c r="SVW50" i="8"/>
  <c r="SWI50" i="8"/>
  <c r="SWU50" i="8"/>
  <c r="SXG50" i="8"/>
  <c r="SXS50" i="8"/>
  <c r="SYE50" i="8"/>
  <c r="SYQ50" i="8"/>
  <c r="SZC50" i="8"/>
  <c r="SZO50" i="8"/>
  <c r="TAA50" i="8"/>
  <c r="TAM50" i="8"/>
  <c r="TAY50" i="8"/>
  <c r="TBK50" i="8"/>
  <c r="TBW50" i="8"/>
  <c r="TCI50" i="8"/>
  <c r="TCU50" i="8"/>
  <c r="TDG50" i="8"/>
  <c r="TDS50" i="8"/>
  <c r="TEE50" i="8"/>
  <c r="TEQ50" i="8"/>
  <c r="TFC50" i="8"/>
  <c r="TFO50" i="8"/>
  <c r="TGA50" i="8"/>
  <c r="TGM50" i="8"/>
  <c r="TGY50" i="8"/>
  <c r="THK50" i="8"/>
  <c r="THW50" i="8"/>
  <c r="TII50" i="8"/>
  <c r="TIU50" i="8"/>
  <c r="TJG50" i="8"/>
  <c r="TJS50" i="8"/>
  <c r="TKE50" i="8"/>
  <c r="TKQ50" i="8"/>
  <c r="TLC50" i="8"/>
  <c r="TLO50" i="8"/>
  <c r="TMA50" i="8"/>
  <c r="TMM50" i="8"/>
  <c r="TMY50" i="8"/>
  <c r="TNK50" i="8"/>
  <c r="TNW50" i="8"/>
  <c r="TOI50" i="8"/>
  <c r="TOU50" i="8"/>
  <c r="TPG50" i="8"/>
  <c r="TPS50" i="8"/>
  <c r="TQE50" i="8"/>
  <c r="TQQ50" i="8"/>
  <c r="TRC50" i="8"/>
  <c r="TRO50" i="8"/>
  <c r="TSA50" i="8"/>
  <c r="TSM50" i="8"/>
  <c r="TSY50" i="8"/>
  <c r="TTK50" i="8"/>
  <c r="TTW50" i="8"/>
  <c r="TUI50" i="8"/>
  <c r="MAE50" i="8"/>
  <c r="MRX50" i="8"/>
  <c r="NBN50" i="8"/>
  <c r="NJD50" i="8"/>
  <c r="NPT50" i="8"/>
  <c r="NWM50" i="8"/>
  <c r="OCV50" i="8"/>
  <c r="OFS50" i="8"/>
  <c r="OHW50" i="8"/>
  <c r="OJW50" i="8"/>
  <c r="OLW50" i="8"/>
  <c r="ONX50" i="8"/>
  <c r="OPX50" i="8"/>
  <c r="ORX50" i="8"/>
  <c r="OTY50" i="8"/>
  <c r="OVX50" i="8"/>
  <c r="OXT50" i="8"/>
  <c r="OZP50" i="8"/>
  <c r="PBL50" i="8"/>
  <c r="PDH50" i="8"/>
  <c r="PFD50" i="8"/>
  <c r="PGZ50" i="8"/>
  <c r="PIV50" i="8"/>
  <c r="PKR50" i="8"/>
  <c r="PMN50" i="8"/>
  <c r="POJ50" i="8"/>
  <c r="PQF50" i="8"/>
  <c r="PSB50" i="8"/>
  <c r="PTX50" i="8"/>
  <c r="PVT50" i="8"/>
  <c r="PXM50" i="8"/>
  <c r="PYW50" i="8"/>
  <c r="QAG50" i="8"/>
  <c r="QBQ50" i="8"/>
  <c r="QCX50" i="8"/>
  <c r="QDY50" i="8"/>
  <c r="QEZ50" i="8"/>
  <c r="QGE50" i="8"/>
  <c r="QHC50" i="8"/>
  <c r="QIA50" i="8"/>
  <c r="QIT50" i="8"/>
  <c r="QJK50" i="8"/>
  <c r="QKB50" i="8"/>
  <c r="QKQ50" i="8"/>
  <c r="QLE50" i="8"/>
  <c r="QLS50" i="8"/>
  <c r="QMG50" i="8"/>
  <c r="QMV50" i="8"/>
  <c r="QNK50" i="8"/>
  <c r="QNX50" i="8"/>
  <c r="QOK50" i="8"/>
  <c r="QOX50" i="8"/>
  <c r="QPK50" i="8"/>
  <c r="QPX50" i="8"/>
  <c r="QQK50" i="8"/>
  <c r="QQX50" i="8"/>
  <c r="QRL50" i="8"/>
  <c r="QRY50" i="8"/>
  <c r="QSL50" i="8"/>
  <c r="QSY50" i="8"/>
  <c r="QTL50" i="8"/>
  <c r="QTX50" i="8"/>
  <c r="QUJ50" i="8"/>
  <c r="QUV50" i="8"/>
  <c r="QVH50" i="8"/>
  <c r="QVT50" i="8"/>
  <c r="QWF50" i="8"/>
  <c r="QWR50" i="8"/>
  <c r="QXD50" i="8"/>
  <c r="QXP50" i="8"/>
  <c r="QYB50" i="8"/>
  <c r="QYN50" i="8"/>
  <c r="QYZ50" i="8"/>
  <c r="QZL50" i="8"/>
  <c r="QZX50" i="8"/>
  <c r="RAJ50" i="8"/>
  <c r="RAV50" i="8"/>
  <c r="RBH50" i="8"/>
  <c r="RBT50" i="8"/>
  <c r="RCF50" i="8"/>
  <c r="RCR50" i="8"/>
  <c r="RDD50" i="8"/>
  <c r="RDP50" i="8"/>
  <c r="REB50" i="8"/>
  <c r="REN50" i="8"/>
  <c r="REZ50" i="8"/>
  <c r="RFL50" i="8"/>
  <c r="RFX50" i="8"/>
  <c r="RGJ50" i="8"/>
  <c r="RGV50" i="8"/>
  <c r="RHH50" i="8"/>
  <c r="RHT50" i="8"/>
  <c r="RIF50" i="8"/>
  <c r="RIR50" i="8"/>
  <c r="RJD50" i="8"/>
  <c r="RJP50" i="8"/>
  <c r="RKB50" i="8"/>
  <c r="RKN50" i="8"/>
  <c r="RKZ50" i="8"/>
  <c r="RLL50" i="8"/>
  <c r="RLX50" i="8"/>
  <c r="RMJ50" i="8"/>
  <c r="RMV50" i="8"/>
  <c r="RNH50" i="8"/>
  <c r="RNT50" i="8"/>
  <c r="ROF50" i="8"/>
  <c r="ROR50" i="8"/>
  <c r="RPD50" i="8"/>
  <c r="RPP50" i="8"/>
  <c r="RQB50" i="8"/>
  <c r="RQN50" i="8"/>
  <c r="RQZ50" i="8"/>
  <c r="RRL50" i="8"/>
  <c r="RRX50" i="8"/>
  <c r="RSJ50" i="8"/>
  <c r="RSV50" i="8"/>
  <c r="RTH50" i="8"/>
  <c r="RTT50" i="8"/>
  <c r="RUF50" i="8"/>
  <c r="RUR50" i="8"/>
  <c r="RVD50" i="8"/>
  <c r="RVP50" i="8"/>
  <c r="RWB50" i="8"/>
  <c r="RWN50" i="8"/>
  <c r="RWZ50" i="8"/>
  <c r="RXL50" i="8"/>
  <c r="RXX50" i="8"/>
  <c r="RYJ50" i="8"/>
  <c r="RYV50" i="8"/>
  <c r="RZH50" i="8"/>
  <c r="RZT50" i="8"/>
  <c r="SAF50" i="8"/>
  <c r="SAR50" i="8"/>
  <c r="SBD50" i="8"/>
  <c r="SBP50" i="8"/>
  <c r="SCB50" i="8"/>
  <c r="SCN50" i="8"/>
  <c r="SCZ50" i="8"/>
  <c r="SDL50" i="8"/>
  <c r="SDX50" i="8"/>
  <c r="SEJ50" i="8"/>
  <c r="MDE50" i="8"/>
  <c r="MTD50" i="8"/>
  <c r="NCE50" i="8"/>
  <c r="NJT50" i="8"/>
  <c r="NQM50" i="8"/>
  <c r="NXA50" i="8"/>
  <c r="ODH50" i="8"/>
  <c r="OGB50" i="8"/>
  <c r="OID50" i="8"/>
  <c r="OKE50" i="8"/>
  <c r="OME50" i="8"/>
  <c r="OOE50" i="8"/>
  <c r="OQF50" i="8"/>
  <c r="OSF50" i="8"/>
  <c r="OUF50" i="8"/>
  <c r="OWE50" i="8"/>
  <c r="OYA50" i="8"/>
  <c r="OZW50" i="8"/>
  <c r="PBS50" i="8"/>
  <c r="PDO50" i="8"/>
  <c r="PFK50" i="8"/>
  <c r="PHG50" i="8"/>
  <c r="PJC50" i="8"/>
  <c r="PKY50" i="8"/>
  <c r="PMU50" i="8"/>
  <c r="POQ50" i="8"/>
  <c r="PQM50" i="8"/>
  <c r="PSI50" i="8"/>
  <c r="PUE50" i="8"/>
  <c r="PWA50" i="8"/>
  <c r="PXN50" i="8"/>
  <c r="PYX50" i="8"/>
  <c r="QAH50" i="8"/>
  <c r="QBR50" i="8"/>
  <c r="QCY50" i="8"/>
  <c r="QDZ50" i="8"/>
  <c r="QFF50" i="8"/>
  <c r="QGG50" i="8"/>
  <c r="QHE50" i="8"/>
  <c r="QIC50" i="8"/>
  <c r="QIU50" i="8"/>
  <c r="QJM50" i="8"/>
  <c r="QKD50" i="8"/>
  <c r="QKR50" i="8"/>
  <c r="QLF50" i="8"/>
  <c r="QLT50" i="8"/>
  <c r="QMH50" i="8"/>
  <c r="QMX50" i="8"/>
  <c r="QNL50" i="8"/>
  <c r="QNY50" i="8"/>
  <c r="QOL50" i="8"/>
  <c r="QOY50" i="8"/>
  <c r="QPL50" i="8"/>
  <c r="QPY50" i="8"/>
  <c r="QQL50" i="8"/>
  <c r="QQZ50" i="8"/>
  <c r="QRM50" i="8"/>
  <c r="QRZ50" i="8"/>
  <c r="QSM50" i="8"/>
  <c r="QSZ50" i="8"/>
  <c r="QTM50" i="8"/>
  <c r="QTY50" i="8"/>
  <c r="QUK50" i="8"/>
  <c r="QUW50" i="8"/>
  <c r="QVI50" i="8"/>
  <c r="QVU50" i="8"/>
  <c r="QWG50" i="8"/>
  <c r="QWS50" i="8"/>
  <c r="QXE50" i="8"/>
  <c r="QXQ50" i="8"/>
  <c r="QYC50" i="8"/>
  <c r="QYO50" i="8"/>
  <c r="QZA50" i="8"/>
  <c r="QZM50" i="8"/>
  <c r="QZY50" i="8"/>
  <c r="RAK50" i="8"/>
  <c r="RAW50" i="8"/>
  <c r="RBI50" i="8"/>
  <c r="RBU50" i="8"/>
  <c r="RCG50" i="8"/>
  <c r="RCS50" i="8"/>
  <c r="RDE50" i="8"/>
  <c r="RDQ50" i="8"/>
  <c r="REC50" i="8"/>
  <c r="REO50" i="8"/>
  <c r="RFA50" i="8"/>
  <c r="RFM50" i="8"/>
  <c r="RFY50" i="8"/>
  <c r="RGK50" i="8"/>
  <c r="RGW50" i="8"/>
  <c r="RHI50" i="8"/>
  <c r="RHU50" i="8"/>
  <c r="RIG50" i="8"/>
  <c r="RIS50" i="8"/>
  <c r="RJE50" i="8"/>
  <c r="RJQ50" i="8"/>
  <c r="RKC50" i="8"/>
  <c r="RKO50" i="8"/>
  <c r="RLA50" i="8"/>
  <c r="RLM50" i="8"/>
  <c r="RLY50" i="8"/>
  <c r="RMK50" i="8"/>
  <c r="RMW50" i="8"/>
  <c r="RNI50" i="8"/>
  <c r="RNU50" i="8"/>
  <c r="ROG50" i="8"/>
  <c r="ROS50" i="8"/>
  <c r="RPE50" i="8"/>
  <c r="RPQ50" i="8"/>
  <c r="RQC50" i="8"/>
  <c r="RQO50" i="8"/>
  <c r="RRA50" i="8"/>
  <c r="RRM50" i="8"/>
  <c r="RRY50" i="8"/>
  <c r="RSK50" i="8"/>
  <c r="RSW50" i="8"/>
  <c r="RTI50" i="8"/>
  <c r="RTU50" i="8"/>
  <c r="RUG50" i="8"/>
  <c r="RUS50" i="8"/>
  <c r="RVE50" i="8"/>
  <c r="RVQ50" i="8"/>
  <c r="RWC50" i="8"/>
  <c r="RWO50" i="8"/>
  <c r="RXA50" i="8"/>
  <c r="RXM50" i="8"/>
  <c r="RXY50" i="8"/>
  <c r="RYK50" i="8"/>
  <c r="RYW50" i="8"/>
  <c r="RZI50" i="8"/>
  <c r="RZU50" i="8"/>
  <c r="SAG50" i="8"/>
  <c r="SAS50" i="8"/>
  <c r="SBE50" i="8"/>
  <c r="SBQ50" i="8"/>
  <c r="SCC50" i="8"/>
  <c r="SCO50" i="8"/>
  <c r="SDA50" i="8"/>
  <c r="SDM50" i="8"/>
  <c r="SDY50" i="8"/>
  <c r="SEK50" i="8"/>
  <c r="SEW50" i="8"/>
  <c r="SFI50" i="8"/>
  <c r="SFU50" i="8"/>
  <c r="SGG50" i="8"/>
  <c r="SGS50" i="8"/>
  <c r="SHE50" i="8"/>
  <c r="SHQ50" i="8"/>
  <c r="SIC50" i="8"/>
  <c r="MIB50" i="8"/>
  <c r="MUZ50" i="8"/>
  <c r="NDL50" i="8"/>
  <c r="NKY50" i="8"/>
  <c r="NRM50" i="8"/>
  <c r="NYH50" i="8"/>
  <c r="ODV50" i="8"/>
  <c r="OGG50" i="8"/>
  <c r="OIJ50" i="8"/>
  <c r="OKJ50" i="8"/>
  <c r="OMJ50" i="8"/>
  <c r="OOK50" i="8"/>
  <c r="OQK50" i="8"/>
  <c r="OSK50" i="8"/>
  <c r="OUL50" i="8"/>
  <c r="OWJ50" i="8"/>
  <c r="OYF50" i="8"/>
  <c r="PAB50" i="8"/>
  <c r="PBX50" i="8"/>
  <c r="PDT50" i="8"/>
  <c r="PFP50" i="8"/>
  <c r="PHL50" i="8"/>
  <c r="PJH50" i="8"/>
  <c r="PLD50" i="8"/>
  <c r="PMZ50" i="8"/>
  <c r="POV50" i="8"/>
  <c r="PQR50" i="8"/>
  <c r="PSN50" i="8"/>
  <c r="PUJ50" i="8"/>
  <c r="PWF50" i="8"/>
  <c r="PXW50" i="8"/>
  <c r="PZG50" i="8"/>
  <c r="QAQ50" i="8"/>
  <c r="QCA50" i="8"/>
  <c r="QDB50" i="8"/>
  <c r="QEH50" i="8"/>
  <c r="QFI50" i="8"/>
  <c r="QGJ50" i="8"/>
  <c r="QHH50" i="8"/>
  <c r="QIF50" i="8"/>
  <c r="QIX50" i="8"/>
  <c r="QJP50" i="8"/>
  <c r="QKF50" i="8"/>
  <c r="QKT50" i="8"/>
  <c r="QLH50" i="8"/>
  <c r="QLV50" i="8"/>
  <c r="QML50" i="8"/>
  <c r="QMZ50" i="8"/>
  <c r="QNN50" i="8"/>
  <c r="QOA50" i="8"/>
  <c r="QON50" i="8"/>
  <c r="QPA50" i="8"/>
  <c r="QPN50" i="8"/>
  <c r="QQB50" i="8"/>
  <c r="QQO50" i="8"/>
  <c r="QRB50" i="8"/>
  <c r="QRO50" i="8"/>
  <c r="QSB50" i="8"/>
  <c r="QSO50" i="8"/>
  <c r="QTB50" i="8"/>
  <c r="QTO50" i="8"/>
  <c r="QUA50" i="8"/>
  <c r="QUM50" i="8"/>
  <c r="QUY50" i="8"/>
  <c r="QVK50" i="8"/>
  <c r="QVW50" i="8"/>
  <c r="QWI50" i="8"/>
  <c r="QWU50" i="8"/>
  <c r="QXG50" i="8"/>
  <c r="QXS50" i="8"/>
  <c r="QYE50" i="8"/>
  <c r="QYQ50" i="8"/>
  <c r="QZC50" i="8"/>
  <c r="QZO50" i="8"/>
  <c r="RAA50" i="8"/>
  <c r="RAM50" i="8"/>
  <c r="RAY50" i="8"/>
  <c r="RBK50" i="8"/>
  <c r="RBW50" i="8"/>
  <c r="RCI50" i="8"/>
  <c r="RCU50" i="8"/>
  <c r="RDG50" i="8"/>
  <c r="RDS50" i="8"/>
  <c r="REE50" i="8"/>
  <c r="REQ50" i="8"/>
  <c r="RFC50" i="8"/>
  <c r="RFO50" i="8"/>
  <c r="RGA50" i="8"/>
  <c r="RGM50" i="8"/>
  <c r="RGY50" i="8"/>
  <c r="RHK50" i="8"/>
  <c r="RHW50" i="8"/>
  <c r="RII50" i="8"/>
  <c r="RIU50" i="8"/>
  <c r="RJG50" i="8"/>
  <c r="RJS50" i="8"/>
  <c r="RKE50" i="8"/>
  <c r="RKQ50" i="8"/>
  <c r="RLC50" i="8"/>
  <c r="RLO50" i="8"/>
  <c r="RMA50" i="8"/>
  <c r="RMM50" i="8"/>
  <c r="RMY50" i="8"/>
  <c r="RNK50" i="8"/>
  <c r="RNW50" i="8"/>
  <c r="ROI50" i="8"/>
  <c r="ROU50" i="8"/>
  <c r="RPG50" i="8"/>
  <c r="RPS50" i="8"/>
  <c r="RQE50" i="8"/>
  <c r="RQQ50" i="8"/>
  <c r="RRC50" i="8"/>
  <c r="RRO50" i="8"/>
  <c r="RSA50" i="8"/>
  <c r="RSM50" i="8"/>
  <c r="RSY50" i="8"/>
  <c r="RTK50" i="8"/>
  <c r="RTW50" i="8"/>
  <c r="RUI50" i="8"/>
  <c r="RUU50" i="8"/>
  <c r="RVG50" i="8"/>
  <c r="RVS50" i="8"/>
  <c r="RWE50" i="8"/>
  <c r="RWQ50" i="8"/>
  <c r="RXC50" i="8"/>
  <c r="RXO50" i="8"/>
  <c r="RYA50" i="8"/>
  <c r="RYM50" i="8"/>
  <c r="RYY50" i="8"/>
  <c r="RZK50" i="8"/>
  <c r="RZW50" i="8"/>
  <c r="SAI50" i="8"/>
  <c r="SAU50" i="8"/>
  <c r="SBG50" i="8"/>
  <c r="SBS50" i="8"/>
  <c r="SCE50" i="8"/>
  <c r="SCQ50" i="8"/>
  <c r="SDC50" i="8"/>
  <c r="SDO50" i="8"/>
  <c r="SEA50" i="8"/>
  <c r="SEM50" i="8"/>
  <c r="SEY50" i="8"/>
  <c r="SFK50" i="8"/>
  <c r="SFW50" i="8"/>
  <c r="SGI50" i="8"/>
  <c r="SGU50" i="8"/>
  <c r="SHG50" i="8"/>
  <c r="SHS50" i="8"/>
  <c r="SIE50" i="8"/>
  <c r="SIQ50" i="8"/>
  <c r="SJC50" i="8"/>
  <c r="SJO50" i="8"/>
  <c r="SKA50" i="8"/>
  <c r="SKM50" i="8"/>
  <c r="SKY50" i="8"/>
  <c r="SLK50" i="8"/>
  <c r="SLW50" i="8"/>
  <c r="SMI50" i="8"/>
  <c r="SMU50" i="8"/>
  <c r="SNG50" i="8"/>
  <c r="SNS50" i="8"/>
  <c r="SOE50" i="8"/>
  <c r="SOQ50" i="8"/>
  <c r="SPC50" i="8"/>
  <c r="SPO50" i="8"/>
  <c r="SQA50" i="8"/>
  <c r="SQM50" i="8"/>
  <c r="SQY50" i="8"/>
  <c r="SRK50" i="8"/>
  <c r="SRW50" i="8"/>
  <c r="MJX50" i="8"/>
  <c r="MVO50" i="8"/>
  <c r="NEA50" i="8"/>
  <c r="NLK50" i="8"/>
  <c r="NRY50" i="8"/>
  <c r="NYT50" i="8"/>
  <c r="OEB50" i="8"/>
  <c r="OGP50" i="8"/>
  <c r="OIQ50" i="8"/>
  <c r="OKR50" i="8"/>
  <c r="OMR50" i="8"/>
  <c r="OOR50" i="8"/>
  <c r="OQS50" i="8"/>
  <c r="OSS50" i="8"/>
  <c r="OUS50" i="8"/>
  <c r="OWQ50" i="8"/>
  <c r="OYM50" i="8"/>
  <c r="PAI50" i="8"/>
  <c r="PCE50" i="8"/>
  <c r="PEA50" i="8"/>
  <c r="PFW50" i="8"/>
  <c r="PHS50" i="8"/>
  <c r="PJO50" i="8"/>
  <c r="PLK50" i="8"/>
  <c r="PNG50" i="8"/>
  <c r="PPC50" i="8"/>
  <c r="PQY50" i="8"/>
  <c r="PSU50" i="8"/>
  <c r="PUQ50" i="8"/>
  <c r="PWM50" i="8"/>
  <c r="PXY50" i="8"/>
  <c r="PZI50" i="8"/>
  <c r="QAS50" i="8"/>
  <c r="QCC50" i="8"/>
  <c r="QDD50" i="8"/>
  <c r="QEI50" i="8"/>
  <c r="QFJ50" i="8"/>
  <c r="QGL50" i="8"/>
  <c r="QHJ50" i="8"/>
  <c r="QIH50" i="8"/>
  <c r="QIY50" i="8"/>
  <c r="QJR50" i="8"/>
  <c r="QKG50" i="8"/>
  <c r="QKU50" i="8"/>
  <c r="QLI50" i="8"/>
  <c r="QLX50" i="8"/>
  <c r="QMM50" i="8"/>
  <c r="QNA50" i="8"/>
  <c r="QNO50" i="8"/>
  <c r="QOB50" i="8"/>
  <c r="QOO50" i="8"/>
  <c r="QPB50" i="8"/>
  <c r="QPP50" i="8"/>
  <c r="QQC50" i="8"/>
  <c r="QQP50" i="8"/>
  <c r="QRC50" i="8"/>
  <c r="QRP50" i="8"/>
  <c r="QSC50" i="8"/>
  <c r="QSP50" i="8"/>
  <c r="QTC50" i="8"/>
  <c r="QTP50" i="8"/>
  <c r="QUB50" i="8"/>
  <c r="QUN50" i="8"/>
  <c r="QUZ50" i="8"/>
  <c r="QVL50" i="8"/>
  <c r="QVX50" i="8"/>
  <c r="QWJ50" i="8"/>
  <c r="QWV50" i="8"/>
  <c r="QXH50" i="8"/>
  <c r="QXT50" i="8"/>
  <c r="QYF50" i="8"/>
  <c r="QYR50" i="8"/>
  <c r="QZD50" i="8"/>
  <c r="QZP50" i="8"/>
  <c r="RAB50" i="8"/>
  <c r="RAN50" i="8"/>
  <c r="RAZ50" i="8"/>
  <c r="RBL50" i="8"/>
  <c r="RBX50" i="8"/>
  <c r="RCJ50" i="8"/>
  <c r="RCV50" i="8"/>
  <c r="RDH50" i="8"/>
  <c r="RDT50" i="8"/>
  <c r="REF50" i="8"/>
  <c r="RER50" i="8"/>
  <c r="RFD50" i="8"/>
  <c r="RFP50" i="8"/>
  <c r="RGB50" i="8"/>
  <c r="RGN50" i="8"/>
  <c r="RGZ50" i="8"/>
  <c r="RHL50" i="8"/>
  <c r="RHX50" i="8"/>
  <c r="RIJ50" i="8"/>
  <c r="RIV50" i="8"/>
  <c r="RJH50" i="8"/>
  <c r="RJT50" i="8"/>
  <c r="RKF50" i="8"/>
  <c r="RKR50" i="8"/>
  <c r="RLD50" i="8"/>
  <c r="RLP50" i="8"/>
  <c r="RMB50" i="8"/>
  <c r="RMN50" i="8"/>
  <c r="RMZ50" i="8"/>
  <c r="RNL50" i="8"/>
  <c r="RNX50" i="8"/>
  <c r="ROJ50" i="8"/>
  <c r="ROV50" i="8"/>
  <c r="RPH50" i="8"/>
  <c r="RPT50" i="8"/>
  <c r="RQF50" i="8"/>
  <c r="RQR50" i="8"/>
  <c r="RRD50" i="8"/>
  <c r="RRP50" i="8"/>
  <c r="RSB50" i="8"/>
  <c r="RSN50" i="8"/>
  <c r="RSZ50" i="8"/>
  <c r="RTL50" i="8"/>
  <c r="RTX50" i="8"/>
  <c r="RUJ50" i="8"/>
  <c r="RUV50" i="8"/>
  <c r="RVH50" i="8"/>
  <c r="RVT50" i="8"/>
  <c r="RWF50" i="8"/>
  <c r="RWR50" i="8"/>
  <c r="RXD50" i="8"/>
  <c r="RXP50" i="8"/>
  <c r="RYB50" i="8"/>
  <c r="RYN50" i="8"/>
  <c r="RYZ50" i="8"/>
  <c r="RZL50" i="8"/>
  <c r="RZX50" i="8"/>
  <c r="SAJ50" i="8"/>
  <c r="SAV50" i="8"/>
  <c r="SBH50" i="8"/>
  <c r="SBT50" i="8"/>
  <c r="SCF50" i="8"/>
  <c r="SCR50" i="8"/>
  <c r="SDD50" i="8"/>
  <c r="SDP50" i="8"/>
  <c r="SEB50" i="8"/>
  <c r="SEN50" i="8"/>
  <c r="SEZ50" i="8"/>
  <c r="SFL50" i="8"/>
  <c r="SFX50" i="8"/>
  <c r="SGJ50" i="8"/>
  <c r="SGV50" i="8"/>
  <c r="SHH50" i="8"/>
  <c r="SHT50" i="8"/>
  <c r="SIF50" i="8"/>
  <c r="SIR50" i="8"/>
  <c r="SJD50" i="8"/>
  <c r="SJP50" i="8"/>
  <c r="SKB50" i="8"/>
  <c r="SKN50" i="8"/>
  <c r="SKZ50" i="8"/>
  <c r="SLL50" i="8"/>
  <c r="SLX50" i="8"/>
  <c r="SMJ50" i="8"/>
  <c r="SMV50" i="8"/>
  <c r="SNH50" i="8"/>
  <c r="SNT50" i="8"/>
  <c r="SOF50" i="8"/>
  <c r="SOR50" i="8"/>
  <c r="SPD50" i="8"/>
  <c r="SPP50" i="8"/>
  <c r="SQB50" i="8"/>
  <c r="SQN50" i="8"/>
  <c r="SQZ50" i="8"/>
  <c r="SRL50" i="8"/>
  <c r="KFP50" i="8"/>
  <c r="MLT50" i="8"/>
  <c r="MWQ50" i="8"/>
  <c r="NEX50" i="8"/>
  <c r="NLY50" i="8"/>
  <c r="NST50" i="8"/>
  <c r="NZH50" i="8"/>
  <c r="OEJ50" i="8"/>
  <c r="OGS50" i="8"/>
  <c r="OIU50" i="8"/>
  <c r="OKU50" i="8"/>
  <c r="OMU50" i="8"/>
  <c r="OOV50" i="8"/>
  <c r="OQV50" i="8"/>
  <c r="OSV50" i="8"/>
  <c r="OUW50" i="8"/>
  <c r="OWT50" i="8"/>
  <c r="OYP50" i="8"/>
  <c r="PAL50" i="8"/>
  <c r="PCH50" i="8"/>
  <c r="PED50" i="8"/>
  <c r="PFZ50" i="8"/>
  <c r="PHV50" i="8"/>
  <c r="PJR50" i="8"/>
  <c r="PLN50" i="8"/>
  <c r="PNJ50" i="8"/>
  <c r="PPF50" i="8"/>
  <c r="PRB50" i="8"/>
  <c r="PSX50" i="8"/>
  <c r="PUT50" i="8"/>
  <c r="PWP50" i="8"/>
  <c r="PXZ50" i="8"/>
  <c r="PZJ50" i="8"/>
  <c r="QAT50" i="8"/>
  <c r="QCD50" i="8"/>
  <c r="QDJ50" i="8"/>
  <c r="QEK50" i="8"/>
  <c r="QFL50" i="8"/>
  <c r="QGP50" i="8"/>
  <c r="QHN50" i="8"/>
  <c r="QII50" i="8"/>
  <c r="QJA50" i="8"/>
  <c r="QJS50" i="8"/>
  <c r="QKH50" i="8"/>
  <c r="QKV50" i="8"/>
  <c r="QLJ50" i="8"/>
  <c r="QLZ50" i="8"/>
  <c r="QMN50" i="8"/>
  <c r="QNB50" i="8"/>
  <c r="QNP50" i="8"/>
  <c r="QOC50" i="8"/>
  <c r="QOP50" i="8"/>
  <c r="QPD50" i="8"/>
  <c r="QPQ50" i="8"/>
  <c r="QQD50" i="8"/>
  <c r="QQQ50" i="8"/>
  <c r="QRD50" i="8"/>
  <c r="QRQ50" i="8"/>
  <c r="QSD50" i="8"/>
  <c r="QSQ50" i="8"/>
  <c r="QTD50" i="8"/>
  <c r="QTQ50" i="8"/>
  <c r="QUC50" i="8"/>
  <c r="QUO50" i="8"/>
  <c r="QVA50" i="8"/>
  <c r="QVM50" i="8"/>
  <c r="QVY50" i="8"/>
  <c r="QWK50" i="8"/>
  <c r="QWW50" i="8"/>
  <c r="QXI50" i="8"/>
  <c r="QXU50" i="8"/>
  <c r="QYG50" i="8"/>
  <c r="QYS50" i="8"/>
  <c r="QZE50" i="8"/>
  <c r="QZQ50" i="8"/>
  <c r="RAC50" i="8"/>
  <c r="RAO50" i="8"/>
  <c r="RBA50" i="8"/>
  <c r="RBM50" i="8"/>
  <c r="RBY50" i="8"/>
  <c r="RCK50" i="8"/>
  <c r="RCW50" i="8"/>
  <c r="RDI50" i="8"/>
  <c r="RDU50" i="8"/>
  <c r="REG50" i="8"/>
  <c r="RES50" i="8"/>
  <c r="RFE50" i="8"/>
  <c r="RFQ50" i="8"/>
  <c r="RGC50" i="8"/>
  <c r="RGO50" i="8"/>
  <c r="RHA50" i="8"/>
  <c r="RHM50" i="8"/>
  <c r="RHY50" i="8"/>
  <c r="RIK50" i="8"/>
  <c r="RIW50" i="8"/>
  <c r="RJI50" i="8"/>
  <c r="RJU50" i="8"/>
  <c r="RKG50" i="8"/>
  <c r="RKS50" i="8"/>
  <c r="RLE50" i="8"/>
  <c r="RLQ50" i="8"/>
  <c r="RMC50" i="8"/>
  <c r="RMO50" i="8"/>
  <c r="RNA50" i="8"/>
  <c r="RNM50" i="8"/>
  <c r="RNY50" i="8"/>
  <c r="ROK50" i="8"/>
  <c r="ROW50" i="8"/>
  <c r="RPI50" i="8"/>
  <c r="RPU50" i="8"/>
  <c r="RQG50" i="8"/>
  <c r="RQS50" i="8"/>
  <c r="RRE50" i="8"/>
  <c r="RRQ50" i="8"/>
  <c r="RSC50" i="8"/>
  <c r="RSO50" i="8"/>
  <c r="RTA50" i="8"/>
  <c r="RTM50" i="8"/>
  <c r="RTY50" i="8"/>
  <c r="RUK50" i="8"/>
  <c r="RUW50" i="8"/>
  <c r="RVI50" i="8"/>
  <c r="RVU50" i="8"/>
  <c r="RWG50" i="8"/>
  <c r="RWS50" i="8"/>
  <c r="RXE50" i="8"/>
  <c r="RXQ50" i="8"/>
  <c r="RYC50" i="8"/>
  <c r="RYO50" i="8"/>
  <c r="RZA50" i="8"/>
  <c r="RZM50" i="8"/>
  <c r="RZY50" i="8"/>
  <c r="SAK50" i="8"/>
  <c r="SAW50" i="8"/>
  <c r="SBI50" i="8"/>
  <c r="SBU50" i="8"/>
  <c r="SCG50" i="8"/>
  <c r="SCS50" i="8"/>
  <c r="SDE50" i="8"/>
  <c r="SDQ50" i="8"/>
  <c r="SEC50" i="8"/>
  <c r="SEO50" i="8"/>
  <c r="SFA50" i="8"/>
  <c r="SFM50" i="8"/>
  <c r="SFY50" i="8"/>
  <c r="SGK50" i="8"/>
  <c r="SGW50" i="8"/>
  <c r="SHI50" i="8"/>
  <c r="SHU50" i="8"/>
  <c r="SIG50" i="8"/>
  <c r="SIS50" i="8"/>
  <c r="SJE50" i="8"/>
  <c r="SJQ50" i="8"/>
  <c r="SKC50" i="8"/>
  <c r="SKO50" i="8"/>
  <c r="SLA50" i="8"/>
  <c r="SLM50" i="8"/>
  <c r="SLY50" i="8"/>
  <c r="SMK50" i="8"/>
  <c r="SMW50" i="8"/>
  <c r="SNI50" i="8"/>
  <c r="SNU50" i="8"/>
  <c r="SOG50" i="8"/>
  <c r="SOS50" i="8"/>
  <c r="SPE50" i="8"/>
  <c r="SPQ50" i="8"/>
  <c r="SQC50" i="8"/>
  <c r="SQO50" i="8"/>
  <c r="SRA50" i="8"/>
  <c r="MNP50" i="8"/>
  <c r="OEX50" i="8"/>
  <c r="ORF50" i="8"/>
  <c r="PCQ50" i="8"/>
  <c r="PNS50" i="8"/>
  <c r="PYI50" i="8"/>
  <c r="QFS50" i="8"/>
  <c r="QKJ50" i="8"/>
  <c r="QNR50" i="8"/>
  <c r="QQS50" i="8"/>
  <c r="QTS50" i="8"/>
  <c r="QWM50" i="8"/>
  <c r="QZG50" i="8"/>
  <c r="RCA50" i="8"/>
  <c r="REU50" i="8"/>
  <c r="RHO50" i="8"/>
  <c r="RKI50" i="8"/>
  <c r="RNC50" i="8"/>
  <c r="RPW50" i="8"/>
  <c r="RSQ50" i="8"/>
  <c r="RVK50" i="8"/>
  <c r="RYE50" i="8"/>
  <c r="SAY50" i="8"/>
  <c r="SDS50" i="8"/>
  <c r="SFV50" i="8"/>
  <c r="SHR50" i="8"/>
  <c r="SJG50" i="8"/>
  <c r="SKQ50" i="8"/>
  <c r="SMA50" i="8"/>
  <c r="SNK50" i="8"/>
  <c r="SOU50" i="8"/>
  <c r="SQE50" i="8"/>
  <c r="SRM50" i="8"/>
  <c r="SSJ50" i="8"/>
  <c r="STF50" i="8"/>
  <c r="STW50" i="8"/>
  <c r="SUP50" i="8"/>
  <c r="SVG50" i="8"/>
  <c r="SVZ50" i="8"/>
  <c r="SWQ50" i="8"/>
  <c r="SXJ50" i="8"/>
  <c r="SYA50" i="8"/>
  <c r="SYT50" i="8"/>
  <c r="SZK50" i="8"/>
  <c r="TAD50" i="8"/>
  <c r="TAU50" i="8"/>
  <c r="TBN50" i="8"/>
  <c r="TCE50" i="8"/>
  <c r="TCX50" i="8"/>
  <c r="TDO50" i="8"/>
  <c r="TEH50" i="8"/>
  <c r="TEY50" i="8"/>
  <c r="TFR50" i="8"/>
  <c r="TGI50" i="8"/>
  <c r="THB50" i="8"/>
  <c r="THS50" i="8"/>
  <c r="TIL50" i="8"/>
  <c r="TJC50" i="8"/>
  <c r="TJV50" i="8"/>
  <c r="TKM50" i="8"/>
  <c r="TLF50" i="8"/>
  <c r="TLW50" i="8"/>
  <c r="TMP50" i="8"/>
  <c r="TNG50" i="8"/>
  <c r="TNZ50" i="8"/>
  <c r="TOQ50" i="8"/>
  <c r="TPJ50" i="8"/>
  <c r="TQA50" i="8"/>
  <c r="TQT50" i="8"/>
  <c r="TRK50" i="8"/>
  <c r="TSD50" i="8"/>
  <c r="TSR50" i="8"/>
  <c r="TTG50" i="8"/>
  <c r="TTU50" i="8"/>
  <c r="TUJ50" i="8"/>
  <c r="TUW50" i="8"/>
  <c r="TVJ50" i="8"/>
  <c r="TVW50" i="8"/>
  <c r="TWJ50" i="8"/>
  <c r="TWW50" i="8"/>
  <c r="TXK50" i="8"/>
  <c r="TXX50" i="8"/>
  <c r="TYK50" i="8"/>
  <c r="TYX50" i="8"/>
  <c r="TZK50" i="8"/>
  <c r="TZX50" i="8"/>
  <c r="UAK50" i="8"/>
  <c r="UAX50" i="8"/>
  <c r="UBK50" i="8"/>
  <c r="UBX50" i="8"/>
  <c r="UCK50" i="8"/>
  <c r="UCY50" i="8"/>
  <c r="UDL50" i="8"/>
  <c r="UDY50" i="8"/>
  <c r="UEL50" i="8"/>
  <c r="UEY50" i="8"/>
  <c r="UFL50" i="8"/>
  <c r="UFY50" i="8"/>
  <c r="UGL50" i="8"/>
  <c r="UGY50" i="8"/>
  <c r="UHL50" i="8"/>
  <c r="UHY50" i="8"/>
  <c r="UIL50" i="8"/>
  <c r="UIX50" i="8"/>
  <c r="UJJ50" i="8"/>
  <c r="UJV50" i="8"/>
  <c r="UKH50" i="8"/>
  <c r="UKT50" i="8"/>
  <c r="ULF50" i="8"/>
  <c r="ULR50" i="8"/>
  <c r="UMD50" i="8"/>
  <c r="UMP50" i="8"/>
  <c r="UNB50" i="8"/>
  <c r="UNN50" i="8"/>
  <c r="UNZ50" i="8"/>
  <c r="UOL50" i="8"/>
  <c r="UOX50" i="8"/>
  <c r="UPJ50" i="8"/>
  <c r="UPV50" i="8"/>
  <c r="UQH50" i="8"/>
  <c r="UQT50" i="8"/>
  <c r="URF50" i="8"/>
  <c r="URR50" i="8"/>
  <c r="USD50" i="8"/>
  <c r="USP50" i="8"/>
  <c r="UTB50" i="8"/>
  <c r="UTN50" i="8"/>
  <c r="UTZ50" i="8"/>
  <c r="UUL50" i="8"/>
  <c r="UUX50" i="8"/>
  <c r="UVJ50" i="8"/>
  <c r="UVV50" i="8"/>
  <c r="UWH50" i="8"/>
  <c r="UWT50" i="8"/>
  <c r="UXF50" i="8"/>
  <c r="UXR50" i="8"/>
  <c r="UYD50" i="8"/>
  <c r="UYP50" i="8"/>
  <c r="UZB50" i="8"/>
  <c r="UZN50" i="8"/>
  <c r="UZZ50" i="8"/>
  <c r="VAL50" i="8"/>
  <c r="VAX50" i="8"/>
  <c r="VBJ50" i="8"/>
  <c r="VBV50" i="8"/>
  <c r="VCH50" i="8"/>
  <c r="VCT50" i="8"/>
  <c r="VDF50" i="8"/>
  <c r="VDR50" i="8"/>
  <c r="VED50" i="8"/>
  <c r="VEP50" i="8"/>
  <c r="VFB50" i="8"/>
  <c r="VFN50" i="8"/>
  <c r="VFZ50" i="8"/>
  <c r="VGL50" i="8"/>
  <c r="VGX50" i="8"/>
  <c r="VHJ50" i="8"/>
  <c r="VHV50" i="8"/>
  <c r="VIH50" i="8"/>
  <c r="VIT50" i="8"/>
  <c r="VJF50" i="8"/>
  <c r="VJR50" i="8"/>
  <c r="VKD50" i="8"/>
  <c r="VKP50" i="8"/>
  <c r="VLB50" i="8"/>
  <c r="VLN50" i="8"/>
  <c r="VLZ50" i="8"/>
  <c r="VML50" i="8"/>
  <c r="VMX50" i="8"/>
  <c r="VNJ50" i="8"/>
  <c r="VNV50" i="8"/>
  <c r="VOH50" i="8"/>
  <c r="VOT50" i="8"/>
  <c r="VPF50" i="8"/>
  <c r="VPR50" i="8"/>
  <c r="VQD50" i="8"/>
  <c r="VQP50" i="8"/>
  <c r="VRB50" i="8"/>
  <c r="VRN50" i="8"/>
  <c r="VRZ50" i="8"/>
  <c r="VSL50" i="8"/>
  <c r="VSX50" i="8"/>
  <c r="VTJ50" i="8"/>
  <c r="VTV50" i="8"/>
  <c r="VUH50" i="8"/>
  <c r="VUT50" i="8"/>
  <c r="VVF50" i="8"/>
  <c r="VVR50" i="8"/>
  <c r="VWD50" i="8"/>
  <c r="MTT50" i="8"/>
  <c r="OGE50" i="8"/>
  <c r="OSI50" i="8"/>
  <c r="PDR50" i="8"/>
  <c r="POT50" i="8"/>
  <c r="PYZ50" i="8"/>
  <c r="QGH50" i="8"/>
  <c r="QKS50" i="8"/>
  <c r="QNZ50" i="8"/>
  <c r="QRA50" i="8"/>
  <c r="QTZ50" i="8"/>
  <c r="QWT50" i="8"/>
  <c r="QZN50" i="8"/>
  <c r="RCH50" i="8"/>
  <c r="RFB50" i="8"/>
  <c r="RHV50" i="8"/>
  <c r="RKP50" i="8"/>
  <c r="RNJ50" i="8"/>
  <c r="RQD50" i="8"/>
  <c r="RSX50" i="8"/>
  <c r="RVR50" i="8"/>
  <c r="RYL50" i="8"/>
  <c r="SBF50" i="8"/>
  <c r="SDZ50" i="8"/>
  <c r="SGA50" i="8"/>
  <c r="SHW50" i="8"/>
  <c r="SJL50" i="8"/>
  <c r="SKV50" i="8"/>
  <c r="SMF50" i="8"/>
  <c r="SNP50" i="8"/>
  <c r="SOZ50" i="8"/>
  <c r="SQJ50" i="8"/>
  <c r="SRO50" i="8"/>
  <c r="SSK50" i="8"/>
  <c r="STG50" i="8"/>
  <c r="STX50" i="8"/>
  <c r="SUQ50" i="8"/>
  <c r="SVH50" i="8"/>
  <c r="SWA50" i="8"/>
  <c r="SWR50" i="8"/>
  <c r="SXK50" i="8"/>
  <c r="SYB50" i="8"/>
  <c r="SYU50" i="8"/>
  <c r="MYG50" i="8"/>
  <c r="OHD50" i="8"/>
  <c r="OTF50" i="8"/>
  <c r="PEM50" i="8"/>
  <c r="PPO50" i="8"/>
  <c r="PZS50" i="8"/>
  <c r="QGS50" i="8"/>
  <c r="QKX50" i="8"/>
  <c r="QOF50" i="8"/>
  <c r="QRF50" i="8"/>
  <c r="QUE50" i="8"/>
  <c r="QWY50" i="8"/>
  <c r="QZS50" i="8"/>
  <c r="RCM50" i="8"/>
  <c r="RFG50" i="8"/>
  <c r="RIA50" i="8"/>
  <c r="RKU50" i="8"/>
  <c r="RNO50" i="8"/>
  <c r="RQI50" i="8"/>
  <c r="RTC50" i="8"/>
  <c r="RVW50" i="8"/>
  <c r="RYQ50" i="8"/>
  <c r="SBK50" i="8"/>
  <c r="SEE50" i="8"/>
  <c r="SGF50" i="8"/>
  <c r="SIB50" i="8"/>
  <c r="SJM50" i="8"/>
  <c r="SKW50" i="8"/>
  <c r="SMG50" i="8"/>
  <c r="SNQ50" i="8"/>
  <c r="SPA50" i="8"/>
  <c r="SQK50" i="8"/>
  <c r="SRT50" i="8"/>
  <c r="SSM50" i="8"/>
  <c r="STH50" i="8"/>
  <c r="SUB50" i="8"/>
  <c r="SUR50" i="8"/>
  <c r="SVL50" i="8"/>
  <c r="SWB50" i="8"/>
  <c r="SWV50" i="8"/>
  <c r="SXL50" i="8"/>
  <c r="SYF50" i="8"/>
  <c r="SYV50" i="8"/>
  <c r="SZP50" i="8"/>
  <c r="TAF50" i="8"/>
  <c r="TAZ50" i="8"/>
  <c r="TBP50" i="8"/>
  <c r="TCJ50" i="8"/>
  <c r="TCZ50" i="8"/>
  <c r="TDT50" i="8"/>
  <c r="TEJ50" i="8"/>
  <c r="TFD50" i="8"/>
  <c r="TFT50" i="8"/>
  <c r="TGN50" i="8"/>
  <c r="THD50" i="8"/>
  <c r="THX50" i="8"/>
  <c r="TIN50" i="8"/>
  <c r="TJH50" i="8"/>
  <c r="TJX50" i="8"/>
  <c r="TKR50" i="8"/>
  <c r="TLH50" i="8"/>
  <c r="TMB50" i="8"/>
  <c r="TMR50" i="8"/>
  <c r="TNL50" i="8"/>
  <c r="TOB50" i="8"/>
  <c r="TOV50" i="8"/>
  <c r="TPL50" i="8"/>
  <c r="TQF50" i="8"/>
  <c r="TQV50" i="8"/>
  <c r="TRP50" i="8"/>
  <c r="TSF50" i="8"/>
  <c r="TSU50" i="8"/>
  <c r="TTI50" i="8"/>
  <c r="TTX50" i="8"/>
  <c r="TUL50" i="8"/>
  <c r="TUY50" i="8"/>
  <c r="TVL50" i="8"/>
  <c r="TVY50" i="8"/>
  <c r="TWM50" i="8"/>
  <c r="TWZ50" i="8"/>
  <c r="TXM50" i="8"/>
  <c r="TXZ50" i="8"/>
  <c r="TYM50" i="8"/>
  <c r="TYZ50" i="8"/>
  <c r="TZM50" i="8"/>
  <c r="TZZ50" i="8"/>
  <c r="UAM50" i="8"/>
  <c r="UAZ50" i="8"/>
  <c r="UBM50" i="8"/>
  <c r="UCA50" i="8"/>
  <c r="UCN50" i="8"/>
  <c r="UDA50" i="8"/>
  <c r="UDN50" i="8"/>
  <c r="UEA50" i="8"/>
  <c r="UEN50" i="8"/>
  <c r="UFA50" i="8"/>
  <c r="UFN50" i="8"/>
  <c r="UGA50" i="8"/>
  <c r="UGN50" i="8"/>
  <c r="UHA50" i="8"/>
  <c r="UHO50" i="8"/>
  <c r="UIB50" i="8"/>
  <c r="UIN50" i="8"/>
  <c r="UIZ50" i="8"/>
  <c r="UJL50" i="8"/>
  <c r="UJX50" i="8"/>
  <c r="UKJ50" i="8"/>
  <c r="UKV50" i="8"/>
  <c r="ULH50" i="8"/>
  <c r="ULT50" i="8"/>
  <c r="UMF50" i="8"/>
  <c r="UMR50" i="8"/>
  <c r="UND50" i="8"/>
  <c r="UNP50" i="8"/>
  <c r="UOB50" i="8"/>
  <c r="UON50" i="8"/>
  <c r="UOZ50" i="8"/>
  <c r="UPL50" i="8"/>
  <c r="UPX50" i="8"/>
  <c r="UQJ50" i="8"/>
  <c r="UQV50" i="8"/>
  <c r="URH50" i="8"/>
  <c r="URT50" i="8"/>
  <c r="USF50" i="8"/>
  <c r="USR50" i="8"/>
  <c r="UTD50" i="8"/>
  <c r="UTP50" i="8"/>
  <c r="UUB50" i="8"/>
  <c r="UUN50" i="8"/>
  <c r="UUZ50" i="8"/>
  <c r="UVL50" i="8"/>
  <c r="UVX50" i="8"/>
  <c r="UWJ50" i="8"/>
  <c r="UWV50" i="8"/>
  <c r="UXH50" i="8"/>
  <c r="UXT50" i="8"/>
  <c r="UYF50" i="8"/>
  <c r="UYR50" i="8"/>
  <c r="UZD50" i="8"/>
  <c r="UZP50" i="8"/>
  <c r="VAB50" i="8"/>
  <c r="VAN50" i="8"/>
  <c r="VAZ50" i="8"/>
  <c r="VBL50" i="8"/>
  <c r="VBX50" i="8"/>
  <c r="VCJ50" i="8"/>
  <c r="VCV50" i="8"/>
  <c r="VDH50" i="8"/>
  <c r="VDT50" i="8"/>
  <c r="VEF50" i="8"/>
  <c r="VER50" i="8"/>
  <c r="VFD50" i="8"/>
  <c r="VFP50" i="8"/>
  <c r="VGB50" i="8"/>
  <c r="VGN50" i="8"/>
  <c r="VGZ50" i="8"/>
  <c r="VHL50" i="8"/>
  <c r="VHX50" i="8"/>
  <c r="VIJ50" i="8"/>
  <c r="VIV50" i="8"/>
  <c r="VJH50" i="8"/>
  <c r="VJT50" i="8"/>
  <c r="VKF50" i="8"/>
  <c r="VKR50" i="8"/>
  <c r="VLD50" i="8"/>
  <c r="VLP50" i="8"/>
  <c r="VMB50" i="8"/>
  <c r="VMN50" i="8"/>
  <c r="VMZ50" i="8"/>
  <c r="VNL50" i="8"/>
  <c r="VNX50" i="8"/>
  <c r="VOJ50" i="8"/>
  <c r="VOV50" i="8"/>
  <c r="VPH50" i="8"/>
  <c r="VPT50" i="8"/>
  <c r="VQF50" i="8"/>
  <c r="VQR50" i="8"/>
  <c r="VRD50" i="8"/>
  <c r="VRP50" i="8"/>
  <c r="VSB50" i="8"/>
  <c r="VSN50" i="8"/>
  <c r="VSZ50" i="8"/>
  <c r="VTL50" i="8"/>
  <c r="VTX50" i="8"/>
  <c r="VUJ50" i="8"/>
  <c r="VUV50" i="8"/>
  <c r="VVH50" i="8"/>
  <c r="VVT50" i="8"/>
  <c r="VWF50" i="8"/>
  <c r="VWR50" i="8"/>
  <c r="VXD50" i="8"/>
  <c r="NCT50" i="8"/>
  <c r="OIG50" i="8"/>
  <c r="OUJ50" i="8"/>
  <c r="PFN50" i="8"/>
  <c r="PQP50" i="8"/>
  <c r="QAJ50" i="8"/>
  <c r="QHF50" i="8"/>
  <c r="QLG50" i="8"/>
  <c r="QOM50" i="8"/>
  <c r="QRN50" i="8"/>
  <c r="QUL50" i="8"/>
  <c r="QXF50" i="8"/>
  <c r="QZZ50" i="8"/>
  <c r="RCT50" i="8"/>
  <c r="RFN50" i="8"/>
  <c r="RIH50" i="8"/>
  <c r="RLB50" i="8"/>
  <c r="RNV50" i="8"/>
  <c r="RQP50" i="8"/>
  <c r="RTJ50" i="8"/>
  <c r="RWD50" i="8"/>
  <c r="RYX50" i="8"/>
  <c r="SBR50" i="8"/>
  <c r="SEL50" i="8"/>
  <c r="SGH50" i="8"/>
  <c r="SID50" i="8"/>
  <c r="SJN50" i="8"/>
  <c r="SKX50" i="8"/>
  <c r="SMH50" i="8"/>
  <c r="SNR50" i="8"/>
  <c r="SPB50" i="8"/>
  <c r="SQL50" i="8"/>
  <c r="SRU50" i="8"/>
  <c r="SSR50" i="8"/>
  <c r="STI50" i="8"/>
  <c r="SUC50" i="8"/>
  <c r="SUS50" i="8"/>
  <c r="SVM50" i="8"/>
  <c r="SWC50" i="8"/>
  <c r="SWW50" i="8"/>
  <c r="SXM50" i="8"/>
  <c r="SYG50" i="8"/>
  <c r="SYW50" i="8"/>
  <c r="SZQ50" i="8"/>
  <c r="TAG50" i="8"/>
  <c r="TBA50" i="8"/>
  <c r="TBQ50" i="8"/>
  <c r="TCK50" i="8"/>
  <c r="TDA50" i="8"/>
  <c r="TDU50" i="8"/>
  <c r="TEK50" i="8"/>
  <c r="TFE50" i="8"/>
  <c r="TFU50" i="8"/>
  <c r="TGO50" i="8"/>
  <c r="THE50" i="8"/>
  <c r="THY50" i="8"/>
  <c r="TIO50" i="8"/>
  <c r="TJI50" i="8"/>
  <c r="TJY50" i="8"/>
  <c r="TKS50" i="8"/>
  <c r="TLI50" i="8"/>
  <c r="TMC50" i="8"/>
  <c r="TMS50" i="8"/>
  <c r="TNM50" i="8"/>
  <c r="TOC50" i="8"/>
  <c r="TOW50" i="8"/>
  <c r="TPM50" i="8"/>
  <c r="TQG50" i="8"/>
  <c r="TQW50" i="8"/>
  <c r="TRQ50" i="8"/>
  <c r="TSG50" i="8"/>
  <c r="TSV50" i="8"/>
  <c r="TTJ50" i="8"/>
  <c r="TTY50" i="8"/>
  <c r="TUM50" i="8"/>
  <c r="TUZ50" i="8"/>
  <c r="TVM50" i="8"/>
  <c r="TWA50" i="8"/>
  <c r="TWN50" i="8"/>
  <c r="TXA50" i="8"/>
  <c r="TXN50" i="8"/>
  <c r="TYA50" i="8"/>
  <c r="TYN50" i="8"/>
  <c r="TZA50" i="8"/>
  <c r="TZN50" i="8"/>
  <c r="UAA50" i="8"/>
  <c r="UAN50" i="8"/>
  <c r="UBA50" i="8"/>
  <c r="UBO50" i="8"/>
  <c r="UCB50" i="8"/>
  <c r="UCO50" i="8"/>
  <c r="UDB50" i="8"/>
  <c r="UDO50" i="8"/>
  <c r="UEB50" i="8"/>
  <c r="UEO50" i="8"/>
  <c r="UFB50" i="8"/>
  <c r="UFO50" i="8"/>
  <c r="UGB50" i="8"/>
  <c r="UGO50" i="8"/>
  <c r="UHC50" i="8"/>
  <c r="UHP50" i="8"/>
  <c r="UIC50" i="8"/>
  <c r="UIO50" i="8"/>
  <c r="UJA50" i="8"/>
  <c r="UJM50" i="8"/>
  <c r="UJY50" i="8"/>
  <c r="UKK50" i="8"/>
  <c r="UKW50" i="8"/>
  <c r="ULI50" i="8"/>
  <c r="ULU50" i="8"/>
  <c r="UMG50" i="8"/>
  <c r="UMS50" i="8"/>
  <c r="UNE50" i="8"/>
  <c r="UNQ50" i="8"/>
  <c r="UOC50" i="8"/>
  <c r="UOO50" i="8"/>
  <c r="UPA50" i="8"/>
  <c r="UPM50" i="8"/>
  <c r="UPY50" i="8"/>
  <c r="UQK50" i="8"/>
  <c r="UQW50" i="8"/>
  <c r="URI50" i="8"/>
  <c r="URU50" i="8"/>
  <c r="USG50" i="8"/>
  <c r="USS50" i="8"/>
  <c r="UTE50" i="8"/>
  <c r="UTQ50" i="8"/>
  <c r="UUC50" i="8"/>
  <c r="UUO50" i="8"/>
  <c r="UVA50" i="8"/>
  <c r="UVM50" i="8"/>
  <c r="UVY50" i="8"/>
  <c r="UWK50" i="8"/>
  <c r="UWW50" i="8"/>
  <c r="UXI50" i="8"/>
  <c r="UXU50" i="8"/>
  <c r="UYG50" i="8"/>
  <c r="UYS50" i="8"/>
  <c r="UZE50" i="8"/>
  <c r="UZQ50" i="8"/>
  <c r="VAC50" i="8"/>
  <c r="VAO50" i="8"/>
  <c r="VBA50" i="8"/>
  <c r="VBM50" i="8"/>
  <c r="VBY50" i="8"/>
  <c r="VCK50" i="8"/>
  <c r="VCW50" i="8"/>
  <c r="VDI50" i="8"/>
  <c r="VDU50" i="8"/>
  <c r="VEG50" i="8"/>
  <c r="VES50" i="8"/>
  <c r="VFE50" i="8"/>
  <c r="VFQ50" i="8"/>
  <c r="VGC50" i="8"/>
  <c r="VGO50" i="8"/>
  <c r="VHA50" i="8"/>
  <c r="VHM50" i="8"/>
  <c r="VHY50" i="8"/>
  <c r="VIK50" i="8"/>
  <c r="VIW50" i="8"/>
  <c r="VJI50" i="8"/>
  <c r="VJU50" i="8"/>
  <c r="VKG50" i="8"/>
  <c r="VKS50" i="8"/>
  <c r="VLE50" i="8"/>
  <c r="VLQ50" i="8"/>
  <c r="VMC50" i="8"/>
  <c r="VMO50" i="8"/>
  <c r="VNA50" i="8"/>
  <c r="VNM50" i="8"/>
  <c r="VNY50" i="8"/>
  <c r="VOK50" i="8"/>
  <c r="VOW50" i="8"/>
  <c r="VPI50" i="8"/>
  <c r="VPU50" i="8"/>
  <c r="VQG50" i="8"/>
  <c r="VQS50" i="8"/>
  <c r="VRE50" i="8"/>
  <c r="VRQ50" i="8"/>
  <c r="VSC50" i="8"/>
  <c r="VSO50" i="8"/>
  <c r="VTA50" i="8"/>
  <c r="VTM50" i="8"/>
  <c r="VTY50" i="8"/>
  <c r="VUK50" i="8"/>
  <c r="VUW50" i="8"/>
  <c r="VVI50" i="8"/>
  <c r="VVU50" i="8"/>
  <c r="VWG50" i="8"/>
  <c r="VWS50" i="8"/>
  <c r="NGC50" i="8"/>
  <c r="OJD50" i="8"/>
  <c r="OVG50" i="8"/>
  <c r="PGI50" i="8"/>
  <c r="PRK50" i="8"/>
  <c r="QBC50" i="8"/>
  <c r="QHQ50" i="8"/>
  <c r="QLN50" i="8"/>
  <c r="QOS50" i="8"/>
  <c r="QRS50" i="8"/>
  <c r="QUQ50" i="8"/>
  <c r="QXK50" i="8"/>
  <c r="RAE50" i="8"/>
  <c r="RCY50" i="8"/>
  <c r="RFS50" i="8"/>
  <c r="RIM50" i="8"/>
  <c r="RLG50" i="8"/>
  <c r="ROA50" i="8"/>
  <c r="RQU50" i="8"/>
  <c r="RTO50" i="8"/>
  <c r="RWI50" i="8"/>
  <c r="RZC50" i="8"/>
  <c r="SBW50" i="8"/>
  <c r="SEQ50" i="8"/>
  <c r="SGM50" i="8"/>
  <c r="SII50" i="8"/>
  <c r="SJS50" i="8"/>
  <c r="SLC50" i="8"/>
  <c r="SMM50" i="8"/>
  <c r="SNW50" i="8"/>
  <c r="SPG50" i="8"/>
  <c r="SQQ50" i="8"/>
  <c r="SRV50" i="8"/>
  <c r="SSS50" i="8"/>
  <c r="STK50" i="8"/>
  <c r="SUD50" i="8"/>
  <c r="SUU50" i="8"/>
  <c r="SVN50" i="8"/>
  <c r="SWE50" i="8"/>
  <c r="SWX50" i="8"/>
  <c r="SXO50" i="8"/>
  <c r="SYH50" i="8"/>
  <c r="SYY50" i="8"/>
  <c r="SZR50" i="8"/>
  <c r="TAI50" i="8"/>
  <c r="TBB50" i="8"/>
  <c r="TBS50" i="8"/>
  <c r="TCL50" i="8"/>
  <c r="TDC50" i="8"/>
  <c r="TDV50" i="8"/>
  <c r="TEM50" i="8"/>
  <c r="TFF50" i="8"/>
  <c r="TFW50" i="8"/>
  <c r="TGP50" i="8"/>
  <c r="THG50" i="8"/>
  <c r="THZ50" i="8"/>
  <c r="TIQ50" i="8"/>
  <c r="TJJ50" i="8"/>
  <c r="TKA50" i="8"/>
  <c r="TKT50" i="8"/>
  <c r="TLK50" i="8"/>
  <c r="TMD50" i="8"/>
  <c r="TMU50" i="8"/>
  <c r="TNN50" i="8"/>
  <c r="TOE50" i="8"/>
  <c r="TOX50" i="8"/>
  <c r="TPO50" i="8"/>
  <c r="TQH50" i="8"/>
  <c r="TQY50" i="8"/>
  <c r="TRR50" i="8"/>
  <c r="TSI50" i="8"/>
  <c r="TSW50" i="8"/>
  <c r="TTL50" i="8"/>
  <c r="TTZ50" i="8"/>
  <c r="TUN50" i="8"/>
  <c r="TVA50" i="8"/>
  <c r="TVO50" i="8"/>
  <c r="TWB50" i="8"/>
  <c r="TWO50" i="8"/>
  <c r="TXB50" i="8"/>
  <c r="TXO50" i="8"/>
  <c r="TYB50" i="8"/>
  <c r="TYO50" i="8"/>
  <c r="TZB50" i="8"/>
  <c r="TZO50" i="8"/>
  <c r="UAB50" i="8"/>
  <c r="UAO50" i="8"/>
  <c r="UBC50" i="8"/>
  <c r="UBP50" i="8"/>
  <c r="UCC50" i="8"/>
  <c r="UCP50" i="8"/>
  <c r="UDC50" i="8"/>
  <c r="UDP50" i="8"/>
  <c r="UEC50" i="8"/>
  <c r="UEP50" i="8"/>
  <c r="UFC50" i="8"/>
  <c r="UFP50" i="8"/>
  <c r="UGC50" i="8"/>
  <c r="UGQ50" i="8"/>
  <c r="UHD50" i="8"/>
  <c r="UHQ50" i="8"/>
  <c r="UID50" i="8"/>
  <c r="UIP50" i="8"/>
  <c r="UJB50" i="8"/>
  <c r="UJN50" i="8"/>
  <c r="UJZ50" i="8"/>
  <c r="UKL50" i="8"/>
  <c r="UKX50" i="8"/>
  <c r="ULJ50" i="8"/>
  <c r="ULV50" i="8"/>
  <c r="UMH50" i="8"/>
  <c r="UMT50" i="8"/>
  <c r="UNF50" i="8"/>
  <c r="UNR50" i="8"/>
  <c r="UOD50" i="8"/>
  <c r="UOP50" i="8"/>
  <c r="UPB50" i="8"/>
  <c r="UPN50" i="8"/>
  <c r="UPZ50" i="8"/>
  <c r="UQL50" i="8"/>
  <c r="UQX50" i="8"/>
  <c r="URJ50" i="8"/>
  <c r="URV50" i="8"/>
  <c r="USH50" i="8"/>
  <c r="UST50" i="8"/>
  <c r="UTF50" i="8"/>
  <c r="UTR50" i="8"/>
  <c r="UUD50" i="8"/>
  <c r="UUP50" i="8"/>
  <c r="UVB50" i="8"/>
  <c r="UVN50" i="8"/>
  <c r="UVZ50" i="8"/>
  <c r="UWL50" i="8"/>
  <c r="UWX50" i="8"/>
  <c r="UXJ50" i="8"/>
  <c r="UXV50" i="8"/>
  <c r="UYH50" i="8"/>
  <c r="UYT50" i="8"/>
  <c r="UZF50" i="8"/>
  <c r="UZR50" i="8"/>
  <c r="VAD50" i="8"/>
  <c r="VAP50" i="8"/>
  <c r="VBB50" i="8"/>
  <c r="VBN50" i="8"/>
  <c r="VBZ50" i="8"/>
  <c r="VCL50" i="8"/>
  <c r="VCX50" i="8"/>
  <c r="VDJ50" i="8"/>
  <c r="VDV50" i="8"/>
  <c r="VEH50" i="8"/>
  <c r="VET50" i="8"/>
  <c r="VFF50" i="8"/>
  <c r="VFR50" i="8"/>
  <c r="VGD50" i="8"/>
  <c r="VGP50" i="8"/>
  <c r="VHB50" i="8"/>
  <c r="VHN50" i="8"/>
  <c r="VHZ50" i="8"/>
  <c r="VIL50" i="8"/>
  <c r="VIX50" i="8"/>
  <c r="VJJ50" i="8"/>
  <c r="VJV50" i="8"/>
  <c r="VKH50" i="8"/>
  <c r="VKT50" i="8"/>
  <c r="VLF50" i="8"/>
  <c r="VLR50" i="8"/>
  <c r="VMD50" i="8"/>
  <c r="VMP50" i="8"/>
  <c r="VNB50" i="8"/>
  <c r="NKF50" i="8"/>
  <c r="OKH50" i="8"/>
  <c r="OWH50" i="8"/>
  <c r="PHJ50" i="8"/>
  <c r="PSL50" i="8"/>
  <c r="QBT50" i="8"/>
  <c r="QID50" i="8"/>
  <c r="QLU50" i="8"/>
  <c r="QOZ50" i="8"/>
  <c r="QSA50" i="8"/>
  <c r="QUX50" i="8"/>
  <c r="QXR50" i="8"/>
  <c r="RAL50" i="8"/>
  <c r="RDF50" i="8"/>
  <c r="RFZ50" i="8"/>
  <c r="RIT50" i="8"/>
  <c r="RLN50" i="8"/>
  <c r="ROH50" i="8"/>
  <c r="RRB50" i="8"/>
  <c r="RTV50" i="8"/>
  <c r="RWP50" i="8"/>
  <c r="RZJ50" i="8"/>
  <c r="SCD50" i="8"/>
  <c r="SEV50" i="8"/>
  <c r="SGR50" i="8"/>
  <c r="SIN50" i="8"/>
  <c r="SJX50" i="8"/>
  <c r="SLH50" i="8"/>
  <c r="SMR50" i="8"/>
  <c r="SOB50" i="8"/>
  <c r="SPL50" i="8"/>
  <c r="SQV50" i="8"/>
  <c r="SRX50" i="8"/>
  <c r="SST50" i="8"/>
  <c r="STL50" i="8"/>
  <c r="SUE50" i="8"/>
  <c r="SUV50" i="8"/>
  <c r="SVO50" i="8"/>
  <c r="SWF50" i="8"/>
  <c r="SWY50" i="8"/>
  <c r="SXP50" i="8"/>
  <c r="SYI50" i="8"/>
  <c r="SYZ50" i="8"/>
  <c r="SZS50" i="8"/>
  <c r="TAJ50" i="8"/>
  <c r="TBC50" i="8"/>
  <c r="TBT50" i="8"/>
  <c r="TCM50" i="8"/>
  <c r="TDD50" i="8"/>
  <c r="TDW50" i="8"/>
  <c r="TEN50" i="8"/>
  <c r="TFG50" i="8"/>
  <c r="TFX50" i="8"/>
  <c r="TGQ50" i="8"/>
  <c r="THH50" i="8"/>
  <c r="TIA50" i="8"/>
  <c r="TIR50" i="8"/>
  <c r="TJK50" i="8"/>
  <c r="TKB50" i="8"/>
  <c r="TKU50" i="8"/>
  <c r="TLL50" i="8"/>
  <c r="TME50" i="8"/>
  <c r="TMV50" i="8"/>
  <c r="TNO50" i="8"/>
  <c r="TOF50" i="8"/>
  <c r="TOY50" i="8"/>
  <c r="TPP50" i="8"/>
  <c r="TQI50" i="8"/>
  <c r="TQZ50" i="8"/>
  <c r="TRS50" i="8"/>
  <c r="TSJ50" i="8"/>
  <c r="TSX50" i="8"/>
  <c r="TTM50" i="8"/>
  <c r="TUA50" i="8"/>
  <c r="TUO50" i="8"/>
  <c r="TVC50" i="8"/>
  <c r="TVP50" i="8"/>
  <c r="TWC50" i="8"/>
  <c r="TWP50" i="8"/>
  <c r="TXC50" i="8"/>
  <c r="TXP50" i="8"/>
  <c r="TYC50" i="8"/>
  <c r="TYP50" i="8"/>
  <c r="TZC50" i="8"/>
  <c r="TZP50" i="8"/>
  <c r="UAC50" i="8"/>
  <c r="UAQ50" i="8"/>
  <c r="UBD50" i="8"/>
  <c r="UBQ50" i="8"/>
  <c r="UCD50" i="8"/>
  <c r="UCQ50" i="8"/>
  <c r="UDD50" i="8"/>
  <c r="UDQ50" i="8"/>
  <c r="UED50" i="8"/>
  <c r="UEQ50" i="8"/>
  <c r="UFD50" i="8"/>
  <c r="UFQ50" i="8"/>
  <c r="UGE50" i="8"/>
  <c r="UGR50" i="8"/>
  <c r="UHE50" i="8"/>
  <c r="UHR50" i="8"/>
  <c r="UIE50" i="8"/>
  <c r="UIQ50" i="8"/>
  <c r="UJC50" i="8"/>
  <c r="UJO50" i="8"/>
  <c r="UKA50" i="8"/>
  <c r="UKM50" i="8"/>
  <c r="UKY50" i="8"/>
  <c r="ULK50" i="8"/>
  <c r="ULW50" i="8"/>
  <c r="UMI50" i="8"/>
  <c r="UMU50" i="8"/>
  <c r="UNG50" i="8"/>
  <c r="UNS50" i="8"/>
  <c r="UOE50" i="8"/>
  <c r="UOQ50" i="8"/>
  <c r="UPC50" i="8"/>
  <c r="UPO50" i="8"/>
  <c r="UQA50" i="8"/>
  <c r="UQM50" i="8"/>
  <c r="UQY50" i="8"/>
  <c r="URK50" i="8"/>
  <c r="URW50" i="8"/>
  <c r="USI50" i="8"/>
  <c r="USU50" i="8"/>
  <c r="UTG50" i="8"/>
  <c r="UTS50" i="8"/>
  <c r="UUE50" i="8"/>
  <c r="UUQ50" i="8"/>
  <c r="UVC50" i="8"/>
  <c r="UVO50" i="8"/>
  <c r="UWA50" i="8"/>
  <c r="UWM50" i="8"/>
  <c r="UWY50" i="8"/>
  <c r="UXK50" i="8"/>
  <c r="UXW50" i="8"/>
  <c r="UYI50" i="8"/>
  <c r="UYU50" i="8"/>
  <c r="UZG50" i="8"/>
  <c r="UZS50" i="8"/>
  <c r="VAE50" i="8"/>
  <c r="VAQ50" i="8"/>
  <c r="VBC50" i="8"/>
  <c r="VBO50" i="8"/>
  <c r="VCA50" i="8"/>
  <c r="VCM50" i="8"/>
  <c r="VCY50" i="8"/>
  <c r="VDK50" i="8"/>
  <c r="VDW50" i="8"/>
  <c r="VEI50" i="8"/>
  <c r="VEU50" i="8"/>
  <c r="VFG50" i="8"/>
  <c r="VFS50" i="8"/>
  <c r="VGE50" i="8"/>
  <c r="VGQ50" i="8"/>
  <c r="VHC50" i="8"/>
  <c r="VHO50" i="8"/>
  <c r="VIA50" i="8"/>
  <c r="VIM50" i="8"/>
  <c r="VIY50" i="8"/>
  <c r="VJK50" i="8"/>
  <c r="VJW50" i="8"/>
  <c r="VKI50" i="8"/>
  <c r="VKU50" i="8"/>
  <c r="VLG50" i="8"/>
  <c r="VLS50" i="8"/>
  <c r="VME50" i="8"/>
  <c r="VMQ50" i="8"/>
  <c r="VNC50" i="8"/>
  <c r="VNO50" i="8"/>
  <c r="VOA50" i="8"/>
  <c r="VOM50" i="8"/>
  <c r="VOY50" i="8"/>
  <c r="VPK50" i="8"/>
  <c r="VPW50" i="8"/>
  <c r="VQI50" i="8"/>
  <c r="VQU50" i="8"/>
  <c r="VRG50" i="8"/>
  <c r="VRS50" i="8"/>
  <c r="VSE50" i="8"/>
  <c r="VSQ50" i="8"/>
  <c r="VTC50" i="8"/>
  <c r="VTO50" i="8"/>
  <c r="VUA50" i="8"/>
  <c r="VUM50" i="8"/>
  <c r="VUY50" i="8"/>
  <c r="VVK50" i="8"/>
  <c r="VVW50" i="8"/>
  <c r="VWI50" i="8"/>
  <c r="VWU50" i="8"/>
  <c r="NNF50" i="8"/>
  <c r="OLE50" i="8"/>
  <c r="OXC50" i="8"/>
  <c r="PIE50" i="8"/>
  <c r="PTG50" i="8"/>
  <c r="QCL50" i="8"/>
  <c r="QIL50" i="8"/>
  <c r="QMB50" i="8"/>
  <c r="QPF50" i="8"/>
  <c r="QSF50" i="8"/>
  <c r="QVC50" i="8"/>
  <c r="QXW50" i="8"/>
  <c r="RAQ50" i="8"/>
  <c r="RDK50" i="8"/>
  <c r="RGE50" i="8"/>
  <c r="RIY50" i="8"/>
  <c r="RLS50" i="8"/>
  <c r="ROM50" i="8"/>
  <c r="RRG50" i="8"/>
  <c r="RUA50" i="8"/>
  <c r="RWU50" i="8"/>
  <c r="RZO50" i="8"/>
  <c r="SCI50" i="8"/>
  <c r="SEX50" i="8"/>
  <c r="SGT50" i="8"/>
  <c r="SIO50" i="8"/>
  <c r="SJY50" i="8"/>
  <c r="SLI50" i="8"/>
  <c r="SMS50" i="8"/>
  <c r="SOC50" i="8"/>
  <c r="SPM50" i="8"/>
  <c r="SQW50" i="8"/>
  <c r="SRY50" i="8"/>
  <c r="SSU50" i="8"/>
  <c r="STP50" i="8"/>
  <c r="SUF50" i="8"/>
  <c r="SUZ50" i="8"/>
  <c r="SVP50" i="8"/>
  <c r="SWJ50" i="8"/>
  <c r="SWZ50" i="8"/>
  <c r="SXT50" i="8"/>
  <c r="SYJ50" i="8"/>
  <c r="SZD50" i="8"/>
  <c r="SZT50" i="8"/>
  <c r="TAN50" i="8"/>
  <c r="TBD50" i="8"/>
  <c r="TBX50" i="8"/>
  <c r="TCN50" i="8"/>
  <c r="TDH50" i="8"/>
  <c r="TDX50" i="8"/>
  <c r="TER50" i="8"/>
  <c r="TFH50" i="8"/>
  <c r="TGB50" i="8"/>
  <c r="TGR50" i="8"/>
  <c r="THL50" i="8"/>
  <c r="TIB50" i="8"/>
  <c r="TIV50" i="8"/>
  <c r="TJL50" i="8"/>
  <c r="TKF50" i="8"/>
  <c r="TKV50" i="8"/>
  <c r="TLP50" i="8"/>
  <c r="TMF50" i="8"/>
  <c r="TMZ50" i="8"/>
  <c r="TNP50" i="8"/>
  <c r="TOJ50" i="8"/>
  <c r="TOZ50" i="8"/>
  <c r="TPT50" i="8"/>
  <c r="TQJ50" i="8"/>
  <c r="TRD50" i="8"/>
  <c r="TRT50" i="8"/>
  <c r="TSK50" i="8"/>
  <c r="TSZ50" i="8"/>
  <c r="TTN50" i="8"/>
  <c r="TUB50" i="8"/>
  <c r="TUQ50" i="8"/>
  <c r="TVD50" i="8"/>
  <c r="TVQ50" i="8"/>
  <c r="TWD50" i="8"/>
  <c r="TWQ50" i="8"/>
  <c r="TXD50" i="8"/>
  <c r="TXQ50" i="8"/>
  <c r="TYD50" i="8"/>
  <c r="TYQ50" i="8"/>
  <c r="TZD50" i="8"/>
  <c r="TZQ50" i="8"/>
  <c r="UAE50" i="8"/>
  <c r="UAR50" i="8"/>
  <c r="UBE50" i="8"/>
  <c r="UBR50" i="8"/>
  <c r="UCE50" i="8"/>
  <c r="UCR50" i="8"/>
  <c r="UDE50" i="8"/>
  <c r="UDR50" i="8"/>
  <c r="UEE50" i="8"/>
  <c r="UER50" i="8"/>
  <c r="UFE50" i="8"/>
  <c r="UFS50" i="8"/>
  <c r="UGF50" i="8"/>
  <c r="UGS50" i="8"/>
  <c r="UHF50" i="8"/>
  <c r="UHS50" i="8"/>
  <c r="UIF50" i="8"/>
  <c r="UIR50" i="8"/>
  <c r="UJD50" i="8"/>
  <c r="UJP50" i="8"/>
  <c r="UKB50" i="8"/>
  <c r="UKN50" i="8"/>
  <c r="UKZ50" i="8"/>
  <c r="ULL50" i="8"/>
  <c r="ULX50" i="8"/>
  <c r="UMJ50" i="8"/>
  <c r="UMV50" i="8"/>
  <c r="UNH50" i="8"/>
  <c r="UNT50" i="8"/>
  <c r="UOF50" i="8"/>
  <c r="UOR50" i="8"/>
  <c r="UPD50" i="8"/>
  <c r="UPP50" i="8"/>
  <c r="UQB50" i="8"/>
  <c r="UQN50" i="8"/>
  <c r="UQZ50" i="8"/>
  <c r="URL50" i="8"/>
  <c r="URX50" i="8"/>
  <c r="USJ50" i="8"/>
  <c r="USV50" i="8"/>
  <c r="UTH50" i="8"/>
  <c r="UTT50" i="8"/>
  <c r="UUF50" i="8"/>
  <c r="UUR50" i="8"/>
  <c r="UVD50" i="8"/>
  <c r="UVP50" i="8"/>
  <c r="UWB50" i="8"/>
  <c r="UWN50" i="8"/>
  <c r="UWZ50" i="8"/>
  <c r="UXL50" i="8"/>
  <c r="UXX50" i="8"/>
  <c r="UYJ50" i="8"/>
  <c r="UYV50" i="8"/>
  <c r="UZH50" i="8"/>
  <c r="UZT50" i="8"/>
  <c r="VAF50" i="8"/>
  <c r="VAR50" i="8"/>
  <c r="VBD50" i="8"/>
  <c r="VBP50" i="8"/>
  <c r="VCB50" i="8"/>
  <c r="VCN50" i="8"/>
  <c r="VCZ50" i="8"/>
  <c r="VDL50" i="8"/>
  <c r="VDX50" i="8"/>
  <c r="VEJ50" i="8"/>
  <c r="VEV50" i="8"/>
  <c r="VFH50" i="8"/>
  <c r="VFT50" i="8"/>
  <c r="VGF50" i="8"/>
  <c r="VGR50" i="8"/>
  <c r="VHD50" i="8"/>
  <c r="VHP50" i="8"/>
  <c r="VIB50" i="8"/>
  <c r="VIN50" i="8"/>
  <c r="VIZ50" i="8"/>
  <c r="VJL50" i="8"/>
  <c r="VJX50" i="8"/>
  <c r="VKJ50" i="8"/>
  <c r="VKV50" i="8"/>
  <c r="VLH50" i="8"/>
  <c r="VLT50" i="8"/>
  <c r="VMF50" i="8"/>
  <c r="NXM50" i="8"/>
  <c r="OOI50" i="8"/>
  <c r="OZZ50" i="8"/>
  <c r="PLB50" i="8"/>
  <c r="PWD50" i="8"/>
  <c r="QEB50" i="8"/>
  <c r="QJN50" i="8"/>
  <c r="QMY50" i="8"/>
  <c r="QPZ50" i="8"/>
  <c r="QTA50" i="8"/>
  <c r="QVV50" i="8"/>
  <c r="QYP50" i="8"/>
  <c r="RBJ50" i="8"/>
  <c r="RED50" i="8"/>
  <c r="RGX50" i="8"/>
  <c r="RJR50" i="8"/>
  <c r="RML50" i="8"/>
  <c r="RPF50" i="8"/>
  <c r="RRZ50" i="8"/>
  <c r="RUT50" i="8"/>
  <c r="RXN50" i="8"/>
  <c r="SAH50" i="8"/>
  <c r="SDB50" i="8"/>
  <c r="SFJ50" i="8"/>
  <c r="SHF50" i="8"/>
  <c r="SIZ50" i="8"/>
  <c r="SKJ50" i="8"/>
  <c r="SLT50" i="8"/>
  <c r="SND50" i="8"/>
  <c r="SON50" i="8"/>
  <c r="SPX50" i="8"/>
  <c r="SRH50" i="8"/>
  <c r="SSG50" i="8"/>
  <c r="SSY50" i="8"/>
  <c r="STS50" i="8"/>
  <c r="SUJ50" i="8"/>
  <c r="SVC50" i="8"/>
  <c r="SVT50" i="8"/>
  <c r="SWM50" i="8"/>
  <c r="SXD50" i="8"/>
  <c r="SXW50" i="8"/>
  <c r="SYN50" i="8"/>
  <c r="SZG50" i="8"/>
  <c r="SZX50" i="8"/>
  <c r="TAQ50" i="8"/>
  <c r="TBH50" i="8"/>
  <c r="TCA50" i="8"/>
  <c r="TCR50" i="8"/>
  <c r="TDK50" i="8"/>
  <c r="TEB50" i="8"/>
  <c r="TEU50" i="8"/>
  <c r="TFL50" i="8"/>
  <c r="TGE50" i="8"/>
  <c r="TGV50" i="8"/>
  <c r="THO50" i="8"/>
  <c r="TIF50" i="8"/>
  <c r="TIY50" i="8"/>
  <c r="TJP50" i="8"/>
  <c r="TKI50" i="8"/>
  <c r="TKZ50" i="8"/>
  <c r="TLS50" i="8"/>
  <c r="TMJ50" i="8"/>
  <c r="TNC50" i="8"/>
  <c r="TNT50" i="8"/>
  <c r="TOM50" i="8"/>
  <c r="TPD50" i="8"/>
  <c r="TPW50" i="8"/>
  <c r="TQN50" i="8"/>
  <c r="TRG50" i="8"/>
  <c r="TRX50" i="8"/>
  <c r="TSO50" i="8"/>
  <c r="TTC50" i="8"/>
  <c r="TTQ50" i="8"/>
  <c r="TUF50" i="8"/>
  <c r="TUT50" i="8"/>
  <c r="TVG50" i="8"/>
  <c r="TVT50" i="8"/>
  <c r="TWG50" i="8"/>
  <c r="TWT50" i="8"/>
  <c r="TXG50" i="8"/>
  <c r="TXT50" i="8"/>
  <c r="TYG50" i="8"/>
  <c r="TYU50" i="8"/>
  <c r="TZH50" i="8"/>
  <c r="TZU50" i="8"/>
  <c r="UAH50" i="8"/>
  <c r="UAU50" i="8"/>
  <c r="UBH50" i="8"/>
  <c r="UBU50" i="8"/>
  <c r="UCH50" i="8"/>
  <c r="UCU50" i="8"/>
  <c r="UDH50" i="8"/>
  <c r="UDU50" i="8"/>
  <c r="UEI50" i="8"/>
  <c r="UEV50" i="8"/>
  <c r="UFI50" i="8"/>
  <c r="UFV50" i="8"/>
  <c r="UGI50" i="8"/>
  <c r="UGV50" i="8"/>
  <c r="UHI50" i="8"/>
  <c r="UHV50" i="8"/>
  <c r="UII50" i="8"/>
  <c r="UIU50" i="8"/>
  <c r="UJG50" i="8"/>
  <c r="UJS50" i="8"/>
  <c r="UKE50" i="8"/>
  <c r="UKQ50" i="8"/>
  <c r="ULC50" i="8"/>
  <c r="ULO50" i="8"/>
  <c r="UMA50" i="8"/>
  <c r="UMM50" i="8"/>
  <c r="UMY50" i="8"/>
  <c r="UNK50" i="8"/>
  <c r="UNW50" i="8"/>
  <c r="UOI50" i="8"/>
  <c r="UOU50" i="8"/>
  <c r="UPG50" i="8"/>
  <c r="UPS50" i="8"/>
  <c r="UQE50" i="8"/>
  <c r="UQQ50" i="8"/>
  <c r="URC50" i="8"/>
  <c r="URO50" i="8"/>
  <c r="USA50" i="8"/>
  <c r="USM50" i="8"/>
  <c r="USY50" i="8"/>
  <c r="UTK50" i="8"/>
  <c r="UTW50" i="8"/>
  <c r="UUI50" i="8"/>
  <c r="UUU50" i="8"/>
  <c r="UVG50" i="8"/>
  <c r="UVS50" i="8"/>
  <c r="UWE50" i="8"/>
  <c r="UWQ50" i="8"/>
  <c r="UXC50" i="8"/>
  <c r="UXO50" i="8"/>
  <c r="UYA50" i="8"/>
  <c r="UYM50" i="8"/>
  <c r="UYY50" i="8"/>
  <c r="UZK50" i="8"/>
  <c r="UZW50" i="8"/>
  <c r="VAI50" i="8"/>
  <c r="VAU50" i="8"/>
  <c r="VBG50" i="8"/>
  <c r="VBS50" i="8"/>
  <c r="VCE50" i="8"/>
  <c r="VCQ50" i="8"/>
  <c r="VDC50" i="8"/>
  <c r="VDO50" i="8"/>
  <c r="VEA50" i="8"/>
  <c r="VEM50" i="8"/>
  <c r="VEY50" i="8"/>
  <c r="VFK50" i="8"/>
  <c r="VFW50" i="8"/>
  <c r="VGI50" i="8"/>
  <c r="VGU50" i="8"/>
  <c r="VHG50" i="8"/>
  <c r="VHS50" i="8"/>
  <c r="VIE50" i="8"/>
  <c r="VIQ50" i="8"/>
  <c r="VJC50" i="8"/>
  <c r="VJO50" i="8"/>
  <c r="VKA50" i="8"/>
  <c r="VKM50" i="8"/>
  <c r="VKY50" i="8"/>
  <c r="VLK50" i="8"/>
  <c r="VLW50" i="8"/>
  <c r="VMI50" i="8"/>
  <c r="VMU50" i="8"/>
  <c r="VNG50" i="8"/>
  <c r="VNS50" i="8"/>
  <c r="VOE50" i="8"/>
  <c r="OAJ50" i="8"/>
  <c r="OPE50" i="8"/>
  <c r="PAU50" i="8"/>
  <c r="PLW50" i="8"/>
  <c r="PWY50" i="8"/>
  <c r="QEN50" i="8"/>
  <c r="QJV50" i="8"/>
  <c r="QND50" i="8"/>
  <c r="QQF50" i="8"/>
  <c r="QTF50" i="8"/>
  <c r="QWA50" i="8"/>
  <c r="QYU50" i="8"/>
  <c r="RBO50" i="8"/>
  <c r="REI50" i="8"/>
  <c r="RHC50" i="8"/>
  <c r="RJW50" i="8"/>
  <c r="RMQ50" i="8"/>
  <c r="RPK50" i="8"/>
  <c r="RSE50" i="8"/>
  <c r="RUY50" i="8"/>
  <c r="RXS50" i="8"/>
  <c r="SAM50" i="8"/>
  <c r="SDG50" i="8"/>
  <c r="SFO50" i="8"/>
  <c r="SHK50" i="8"/>
  <c r="SJA50" i="8"/>
  <c r="SKK50" i="8"/>
  <c r="SLU50" i="8"/>
  <c r="SNE50" i="8"/>
  <c r="SOO50" i="8"/>
  <c r="SPY50" i="8"/>
  <c r="SRI50" i="8"/>
  <c r="SSH50" i="8"/>
  <c r="STD50" i="8"/>
  <c r="STT50" i="8"/>
  <c r="SUN50" i="8"/>
  <c r="SVD50" i="8"/>
  <c r="SVX50" i="8"/>
  <c r="SWN50" i="8"/>
  <c r="SXH50" i="8"/>
  <c r="SXX50" i="8"/>
  <c r="SYR50" i="8"/>
  <c r="SZH50" i="8"/>
  <c r="TAB50" i="8"/>
  <c r="TAR50" i="8"/>
  <c r="TBL50" i="8"/>
  <c r="TCB50" i="8"/>
  <c r="TCV50" i="8"/>
  <c r="TDL50" i="8"/>
  <c r="TEF50" i="8"/>
  <c r="TEV50" i="8"/>
  <c r="TFP50" i="8"/>
  <c r="TGF50" i="8"/>
  <c r="TGZ50" i="8"/>
  <c r="THP50" i="8"/>
  <c r="TIJ50" i="8"/>
  <c r="TIZ50" i="8"/>
  <c r="TJT50" i="8"/>
  <c r="TKJ50" i="8"/>
  <c r="TLD50" i="8"/>
  <c r="TLT50" i="8"/>
  <c r="TMN50" i="8"/>
  <c r="TND50" i="8"/>
  <c r="TNX50" i="8"/>
  <c r="TON50" i="8"/>
  <c r="TPH50" i="8"/>
  <c r="TPX50" i="8"/>
  <c r="TQR50" i="8"/>
  <c r="TRH50" i="8"/>
  <c r="TSB50" i="8"/>
  <c r="TSP50" i="8"/>
  <c r="TTD50" i="8"/>
  <c r="TTS50" i="8"/>
  <c r="TUG50" i="8"/>
  <c r="TUU50" i="8"/>
  <c r="TVH50" i="8"/>
  <c r="TVU50" i="8"/>
  <c r="TWH50" i="8"/>
  <c r="TWU50" i="8"/>
  <c r="TXH50" i="8"/>
  <c r="TXU50" i="8"/>
  <c r="TYI50" i="8"/>
  <c r="TYV50" i="8"/>
  <c r="TZI50" i="8"/>
  <c r="TZV50" i="8"/>
  <c r="UAI50" i="8"/>
  <c r="UAV50" i="8"/>
  <c r="UBI50" i="8"/>
  <c r="UBV50" i="8"/>
  <c r="UCI50" i="8"/>
  <c r="UCV50" i="8"/>
  <c r="UDI50" i="8"/>
  <c r="UDW50" i="8"/>
  <c r="UEJ50" i="8"/>
  <c r="UEW50" i="8"/>
  <c r="UFJ50" i="8"/>
  <c r="UFW50" i="8"/>
  <c r="UGJ50" i="8"/>
  <c r="UGW50" i="8"/>
  <c r="UHJ50" i="8"/>
  <c r="UHW50" i="8"/>
  <c r="UIJ50" i="8"/>
  <c r="UIV50" i="8"/>
  <c r="UJH50" i="8"/>
  <c r="UJT50" i="8"/>
  <c r="UKF50" i="8"/>
  <c r="UKR50" i="8"/>
  <c r="ULD50" i="8"/>
  <c r="ULP50" i="8"/>
  <c r="UMB50" i="8"/>
  <c r="UMN50" i="8"/>
  <c r="UMZ50" i="8"/>
  <c r="UNL50" i="8"/>
  <c r="UNX50" i="8"/>
  <c r="UOJ50" i="8"/>
  <c r="UOV50" i="8"/>
  <c r="UPH50" i="8"/>
  <c r="UPT50" i="8"/>
  <c r="UQF50" i="8"/>
  <c r="UQR50" i="8"/>
  <c r="URD50" i="8"/>
  <c r="URP50" i="8"/>
  <c r="USB50" i="8"/>
  <c r="USN50" i="8"/>
  <c r="USZ50" i="8"/>
  <c r="UTL50" i="8"/>
  <c r="UTX50" i="8"/>
  <c r="UUJ50" i="8"/>
  <c r="UUV50" i="8"/>
  <c r="UVH50" i="8"/>
  <c r="UVT50" i="8"/>
  <c r="UWF50" i="8"/>
  <c r="UWR50" i="8"/>
  <c r="UXD50" i="8"/>
  <c r="UXP50" i="8"/>
  <c r="UYB50" i="8"/>
  <c r="UYN50" i="8"/>
  <c r="UYZ50" i="8"/>
  <c r="UZL50" i="8"/>
  <c r="UZX50" i="8"/>
  <c r="VAJ50" i="8"/>
  <c r="VAV50" i="8"/>
  <c r="VBH50" i="8"/>
  <c r="VBT50" i="8"/>
  <c r="VCF50" i="8"/>
  <c r="VCR50" i="8"/>
  <c r="VDD50" i="8"/>
  <c r="VDP50" i="8"/>
  <c r="VEB50" i="8"/>
  <c r="VEN50" i="8"/>
  <c r="VEZ50" i="8"/>
  <c r="VFL50" i="8"/>
  <c r="VFX50" i="8"/>
  <c r="VGJ50" i="8"/>
  <c r="VGV50" i="8"/>
  <c r="VHH50" i="8"/>
  <c r="VHT50" i="8"/>
  <c r="VIF50" i="8"/>
  <c r="VIR50" i="8"/>
  <c r="VJD50" i="8"/>
  <c r="VJP50" i="8"/>
  <c r="VKB50" i="8"/>
  <c r="VKN50" i="8"/>
  <c r="VKZ50" i="8"/>
  <c r="VLL50" i="8"/>
  <c r="VLX50" i="8"/>
  <c r="VMJ50" i="8"/>
  <c r="VMV50" i="8"/>
  <c r="VNH50" i="8"/>
  <c r="VNT50" i="8"/>
  <c r="MFU50" i="8"/>
  <c r="ODM50" i="8"/>
  <c r="OQI50" i="8"/>
  <c r="PBV50" i="8"/>
  <c r="PMX50" i="8"/>
  <c r="PXP50" i="8"/>
  <c r="QFG50" i="8"/>
  <c r="QKE50" i="8"/>
  <c r="QNM50" i="8"/>
  <c r="QQN50" i="8"/>
  <c r="QTN50" i="8"/>
  <c r="QWH50" i="8"/>
  <c r="QZB50" i="8"/>
  <c r="RBV50" i="8"/>
  <c r="REP50" i="8"/>
  <c r="RHJ50" i="8"/>
  <c r="RKD50" i="8"/>
  <c r="RMX50" i="8"/>
  <c r="RPR50" i="8"/>
  <c r="RSL50" i="8"/>
  <c r="RVF50" i="8"/>
  <c r="RXZ50" i="8"/>
  <c r="SAT50" i="8"/>
  <c r="SDN50" i="8"/>
  <c r="SFT50" i="8"/>
  <c r="SHP50" i="8"/>
  <c r="SJB50" i="8"/>
  <c r="SKL50" i="8"/>
  <c r="SLV50" i="8"/>
  <c r="SNF50" i="8"/>
  <c r="SOP50" i="8"/>
  <c r="SPZ50" i="8"/>
  <c r="SRJ50" i="8"/>
  <c r="SSI50" i="8"/>
  <c r="STE50" i="8"/>
  <c r="STU50" i="8"/>
  <c r="SUO50" i="8"/>
  <c r="SVE50" i="8"/>
  <c r="SVY50" i="8"/>
  <c r="SWO50" i="8"/>
  <c r="SXI50" i="8"/>
  <c r="SXY50" i="8"/>
  <c r="SYS50" i="8"/>
  <c r="SZI50" i="8"/>
  <c r="TAC50" i="8"/>
  <c r="TAS50" i="8"/>
  <c r="TBM50" i="8"/>
  <c r="TCC50" i="8"/>
  <c r="TCW50" i="8"/>
  <c r="TDM50" i="8"/>
  <c r="TEG50" i="8"/>
  <c r="TEW50" i="8"/>
  <c r="TFQ50" i="8"/>
  <c r="TGG50" i="8"/>
  <c r="THA50" i="8"/>
  <c r="THQ50" i="8"/>
  <c r="TIK50" i="8"/>
  <c r="TJA50" i="8"/>
  <c r="TJU50" i="8"/>
  <c r="TKK50" i="8"/>
  <c r="TLE50" i="8"/>
  <c r="TLU50" i="8"/>
  <c r="TMO50" i="8"/>
  <c r="TNE50" i="8"/>
  <c r="TNY50" i="8"/>
  <c r="TOO50" i="8"/>
  <c r="TPI50" i="8"/>
  <c r="TPY50" i="8"/>
  <c r="TQS50" i="8"/>
  <c r="TRI50" i="8"/>
  <c r="TSC50" i="8"/>
  <c r="TSQ50" i="8"/>
  <c r="TTE50" i="8"/>
  <c r="TTT50" i="8"/>
  <c r="TUH50" i="8"/>
  <c r="TUV50" i="8"/>
  <c r="TVI50" i="8"/>
  <c r="TVV50" i="8"/>
  <c r="TWI50" i="8"/>
  <c r="TWV50" i="8"/>
  <c r="TXI50" i="8"/>
  <c r="TXW50" i="8"/>
  <c r="TYJ50" i="8"/>
  <c r="TYW50" i="8"/>
  <c r="TZJ50" i="8"/>
  <c r="TZW50" i="8"/>
  <c r="UAJ50" i="8"/>
  <c r="UAW50" i="8"/>
  <c r="UBJ50" i="8"/>
  <c r="UBW50" i="8"/>
  <c r="UCJ50" i="8"/>
  <c r="UCW50" i="8"/>
  <c r="UDK50" i="8"/>
  <c r="UDX50" i="8"/>
  <c r="UEK50" i="8"/>
  <c r="UEX50" i="8"/>
  <c r="UFK50" i="8"/>
  <c r="UFX50" i="8"/>
  <c r="UGK50" i="8"/>
  <c r="UGX50" i="8"/>
  <c r="UHK50" i="8"/>
  <c r="UHX50" i="8"/>
  <c r="UIK50" i="8"/>
  <c r="UIW50" i="8"/>
  <c r="UJI50" i="8"/>
  <c r="UJU50" i="8"/>
  <c r="UKG50" i="8"/>
  <c r="UKS50" i="8"/>
  <c r="ULE50" i="8"/>
  <c r="ULQ50" i="8"/>
  <c r="UMC50" i="8"/>
  <c r="UMO50" i="8"/>
  <c r="UNA50" i="8"/>
  <c r="UNM50" i="8"/>
  <c r="UNY50" i="8"/>
  <c r="UOK50" i="8"/>
  <c r="UOW50" i="8"/>
  <c r="UPI50" i="8"/>
  <c r="UPU50" i="8"/>
  <c r="UQG50" i="8"/>
  <c r="UQS50" i="8"/>
  <c r="URE50" i="8"/>
  <c r="URQ50" i="8"/>
  <c r="USC50" i="8"/>
  <c r="USO50" i="8"/>
  <c r="UTA50" i="8"/>
  <c r="UTM50" i="8"/>
  <c r="UTY50" i="8"/>
  <c r="UUK50" i="8"/>
  <c r="UUW50" i="8"/>
  <c r="UVI50" i="8"/>
  <c r="UVU50" i="8"/>
  <c r="UWG50" i="8"/>
  <c r="UWS50" i="8"/>
  <c r="UXE50" i="8"/>
  <c r="UXQ50" i="8"/>
  <c r="UYC50" i="8"/>
  <c r="UYO50" i="8"/>
  <c r="UZA50" i="8"/>
  <c r="UZM50" i="8"/>
  <c r="UZY50" i="8"/>
  <c r="VAK50" i="8"/>
  <c r="VAW50" i="8"/>
  <c r="VBI50" i="8"/>
  <c r="VBU50" i="8"/>
  <c r="VCG50" i="8"/>
  <c r="VCS50" i="8"/>
  <c r="VDE50" i="8"/>
  <c r="VDQ50" i="8"/>
  <c r="VEC50" i="8"/>
  <c r="VEO50" i="8"/>
  <c r="VFA50" i="8"/>
  <c r="VFM50" i="8"/>
  <c r="NTT50" i="8"/>
  <c r="QJD50" i="8"/>
  <c r="RBC50" i="8"/>
  <c r="RRS50" i="8"/>
  <c r="SHD50" i="8"/>
  <c r="SPS50" i="8"/>
  <c r="SVB50" i="8"/>
  <c r="SZF50" i="8"/>
  <c r="TBZ50" i="8"/>
  <c r="TET50" i="8"/>
  <c r="THN50" i="8"/>
  <c r="TKH50" i="8"/>
  <c r="TNB50" i="8"/>
  <c r="TPV50" i="8"/>
  <c r="TSN50" i="8"/>
  <c r="TUS50" i="8"/>
  <c r="TWS50" i="8"/>
  <c r="TYS50" i="8"/>
  <c r="UAT50" i="8"/>
  <c r="UCT50" i="8"/>
  <c r="UEU50" i="8"/>
  <c r="UGU50" i="8"/>
  <c r="UIT50" i="8"/>
  <c r="UKP50" i="8"/>
  <c r="UML50" i="8"/>
  <c r="UOH50" i="8"/>
  <c r="UQD50" i="8"/>
  <c r="URZ50" i="8"/>
  <c r="UTV50" i="8"/>
  <c r="UVR50" i="8"/>
  <c r="UXN50" i="8"/>
  <c r="UZJ50" i="8"/>
  <c r="VBF50" i="8"/>
  <c r="VDB50" i="8"/>
  <c r="VEX50" i="8"/>
  <c r="VGM50" i="8"/>
  <c r="VHW50" i="8"/>
  <c r="VJG50" i="8"/>
  <c r="VKQ50" i="8"/>
  <c r="VMA50" i="8"/>
  <c r="VNF50" i="8"/>
  <c r="VOD50" i="8"/>
  <c r="VOX50" i="8"/>
  <c r="VPO50" i="8"/>
  <c r="VQH50" i="8"/>
  <c r="VQY50" i="8"/>
  <c r="VRR50" i="8"/>
  <c r="VSI50" i="8"/>
  <c r="VTB50" i="8"/>
  <c r="VTS50" i="8"/>
  <c r="VUL50" i="8"/>
  <c r="VVC50" i="8"/>
  <c r="VVV50" i="8"/>
  <c r="VWM50" i="8"/>
  <c r="VXB50" i="8"/>
  <c r="VXO50" i="8"/>
  <c r="VYA50" i="8"/>
  <c r="VYM50" i="8"/>
  <c r="VYY50" i="8"/>
  <c r="VZK50" i="8"/>
  <c r="VZW50" i="8"/>
  <c r="WAI50" i="8"/>
  <c r="WAU50" i="8"/>
  <c r="WBG50" i="8"/>
  <c r="WBS50" i="8"/>
  <c r="WCE50" i="8"/>
  <c r="WCQ50" i="8"/>
  <c r="WDC50" i="8"/>
  <c r="WDO50" i="8"/>
  <c r="WEA50" i="8"/>
  <c r="WEM50" i="8"/>
  <c r="WEY50" i="8"/>
  <c r="WFK50" i="8"/>
  <c r="WFW50" i="8"/>
  <c r="WGI50" i="8"/>
  <c r="WGU50" i="8"/>
  <c r="WHG50" i="8"/>
  <c r="WHS50" i="8"/>
  <c r="WIE50" i="8"/>
  <c r="WIQ50" i="8"/>
  <c r="WJC50" i="8"/>
  <c r="WJO50" i="8"/>
  <c r="WKA50" i="8"/>
  <c r="WKM50" i="8"/>
  <c r="WKY50" i="8"/>
  <c r="WLK50" i="8"/>
  <c r="WLW50" i="8"/>
  <c r="WMI50" i="8"/>
  <c r="WMU50" i="8"/>
  <c r="WNG50" i="8"/>
  <c r="WNS50" i="8"/>
  <c r="WOE50" i="8"/>
  <c r="WOQ50" i="8"/>
  <c r="WPC50" i="8"/>
  <c r="WPO50" i="8"/>
  <c r="WQA50" i="8"/>
  <c r="WQM50" i="8"/>
  <c r="WQY50" i="8"/>
  <c r="WRK50" i="8"/>
  <c r="WRW50" i="8"/>
  <c r="WSI50" i="8"/>
  <c r="WSU50" i="8"/>
  <c r="WTG50" i="8"/>
  <c r="WTS50" i="8"/>
  <c r="WUE50" i="8"/>
  <c r="WUQ50" i="8"/>
  <c r="WVC50" i="8"/>
  <c r="WVO50" i="8"/>
  <c r="WWA50" i="8"/>
  <c r="WWM50" i="8"/>
  <c r="WWY50" i="8"/>
  <c r="WXK50" i="8"/>
  <c r="WXW50" i="8"/>
  <c r="WYI50" i="8"/>
  <c r="WYU50" i="8"/>
  <c r="WZG50" i="8"/>
  <c r="WZS50" i="8"/>
  <c r="XAE50" i="8"/>
  <c r="XAQ50" i="8"/>
  <c r="XBC50" i="8"/>
  <c r="XBO50" i="8"/>
  <c r="XCA50" i="8"/>
  <c r="XCM50" i="8"/>
  <c r="XCY50" i="8"/>
  <c r="XDK50" i="8"/>
  <c r="XDW50" i="8"/>
  <c r="XEI50" i="8"/>
  <c r="XEU50" i="8"/>
  <c r="SQX50" i="8"/>
  <c r="SZL50" i="8"/>
  <c r="TCF50" i="8"/>
  <c r="TEZ50" i="8"/>
  <c r="THT50" i="8"/>
  <c r="TKN50" i="8"/>
  <c r="TNH50" i="8"/>
  <c r="TQB50" i="8"/>
  <c r="TSS50" i="8"/>
  <c r="TUX50" i="8"/>
  <c r="TWY50" i="8"/>
  <c r="TYY50" i="8"/>
  <c r="UAY50" i="8"/>
  <c r="UCZ50" i="8"/>
  <c r="UEZ50" i="8"/>
  <c r="UGZ50" i="8"/>
  <c r="UIY50" i="8"/>
  <c r="UKU50" i="8"/>
  <c r="UMQ50" i="8"/>
  <c r="UOM50" i="8"/>
  <c r="UQI50" i="8"/>
  <c r="USE50" i="8"/>
  <c r="UUA50" i="8"/>
  <c r="UVW50" i="8"/>
  <c r="UXS50" i="8"/>
  <c r="UZO50" i="8"/>
  <c r="VBK50" i="8"/>
  <c r="VFC50" i="8"/>
  <c r="VGS50" i="8"/>
  <c r="VIC50" i="8"/>
  <c r="VJM50" i="8"/>
  <c r="VKW50" i="8"/>
  <c r="VMG50" i="8"/>
  <c r="VNI50" i="8"/>
  <c r="VOF50" i="8"/>
  <c r="VOZ50" i="8"/>
  <c r="VPP50" i="8"/>
  <c r="VQZ50" i="8"/>
  <c r="VRT50" i="8"/>
  <c r="VSJ50" i="8"/>
  <c r="VTD50" i="8"/>
  <c r="VTT50" i="8"/>
  <c r="VVD50" i="8"/>
  <c r="VVX50" i="8"/>
  <c r="VXC50" i="8"/>
  <c r="VYB50" i="8"/>
  <c r="VYN50" i="8"/>
  <c r="VZL50" i="8"/>
  <c r="WAJ50" i="8"/>
  <c r="WBH50" i="8"/>
  <c r="WCF50" i="8"/>
  <c r="WDD50" i="8"/>
  <c r="WEB50" i="8"/>
  <c r="WEZ50" i="8"/>
  <c r="WFX50" i="8"/>
  <c r="WGV50" i="8"/>
  <c r="WHH50" i="8"/>
  <c r="WIF50" i="8"/>
  <c r="WJD50" i="8"/>
  <c r="WKB50" i="8"/>
  <c r="WKZ50" i="8"/>
  <c r="WLX50" i="8"/>
  <c r="WMV50" i="8"/>
  <c r="WNT50" i="8"/>
  <c r="WOR50" i="8"/>
  <c r="WPP50" i="8"/>
  <c r="WQN50" i="8"/>
  <c r="WRL50" i="8"/>
  <c r="WSJ50" i="8"/>
  <c r="WTH50" i="8"/>
  <c r="WUF50" i="8"/>
  <c r="WVD50" i="8"/>
  <c r="WWB50" i="8"/>
  <c r="WWZ50" i="8"/>
  <c r="WXX50" i="8"/>
  <c r="WYV50" i="8"/>
  <c r="WZT50" i="8"/>
  <c r="XDL50" i="8"/>
  <c r="OMH50" i="8"/>
  <c r="QMJ50" i="8"/>
  <c r="RDR50" i="8"/>
  <c r="RUH50" i="8"/>
  <c r="SIP50" i="8"/>
  <c r="ONE50" i="8"/>
  <c r="QMP50" i="8"/>
  <c r="RDW50" i="8"/>
  <c r="RUM50" i="8"/>
  <c r="SIU50" i="8"/>
  <c r="SRC50" i="8"/>
  <c r="SVS50" i="8"/>
  <c r="SZU50" i="8"/>
  <c r="TCO50" i="8"/>
  <c r="TFI50" i="8"/>
  <c r="TIC50" i="8"/>
  <c r="TKW50" i="8"/>
  <c r="TNQ50" i="8"/>
  <c r="TQK50" i="8"/>
  <c r="TTA50" i="8"/>
  <c r="TVE50" i="8"/>
  <c r="TXE50" i="8"/>
  <c r="TZE50" i="8"/>
  <c r="UBF50" i="8"/>
  <c r="UDF50" i="8"/>
  <c r="UFG50" i="8"/>
  <c r="UHG50" i="8"/>
  <c r="UJE50" i="8"/>
  <c r="ULA50" i="8"/>
  <c r="UMW50" i="8"/>
  <c r="UOS50" i="8"/>
  <c r="UQO50" i="8"/>
  <c r="USK50" i="8"/>
  <c r="UUG50" i="8"/>
  <c r="UWC50" i="8"/>
  <c r="UXY50" i="8"/>
  <c r="UZU50" i="8"/>
  <c r="VBQ50" i="8"/>
  <c r="VDM50" i="8"/>
  <c r="VFI50" i="8"/>
  <c r="VGT50" i="8"/>
  <c r="VID50" i="8"/>
  <c r="VJN50" i="8"/>
  <c r="VKX50" i="8"/>
  <c r="VMH50" i="8"/>
  <c r="VNK50" i="8"/>
  <c r="VOG50" i="8"/>
  <c r="VPA50" i="8"/>
  <c r="VPQ50" i="8"/>
  <c r="VQK50" i="8"/>
  <c r="VRA50" i="8"/>
  <c r="VRU50" i="8"/>
  <c r="VSK50" i="8"/>
  <c r="VTE50" i="8"/>
  <c r="VTU50" i="8"/>
  <c r="VUO50" i="8"/>
  <c r="VVE50" i="8"/>
  <c r="VVY50" i="8"/>
  <c r="VWO50" i="8"/>
  <c r="VXE50" i="8"/>
  <c r="VXQ50" i="8"/>
  <c r="VYC50" i="8"/>
  <c r="VYO50" i="8"/>
  <c r="VZA50" i="8"/>
  <c r="VZM50" i="8"/>
  <c r="VZY50" i="8"/>
  <c r="WAK50" i="8"/>
  <c r="WAW50" i="8"/>
  <c r="WBI50" i="8"/>
  <c r="WBU50" i="8"/>
  <c r="WCG50" i="8"/>
  <c r="WCS50" i="8"/>
  <c r="WDE50" i="8"/>
  <c r="WDQ50" i="8"/>
  <c r="WEC50" i="8"/>
  <c r="WEO50" i="8"/>
  <c r="WFA50" i="8"/>
  <c r="WFM50" i="8"/>
  <c r="WFY50" i="8"/>
  <c r="WGK50" i="8"/>
  <c r="WGW50" i="8"/>
  <c r="WHI50" i="8"/>
  <c r="WHU50" i="8"/>
  <c r="WIG50" i="8"/>
  <c r="WIS50" i="8"/>
  <c r="WJE50" i="8"/>
  <c r="WJQ50" i="8"/>
  <c r="WKC50" i="8"/>
  <c r="WKO50" i="8"/>
  <c r="WLA50" i="8"/>
  <c r="WLM50" i="8"/>
  <c r="WLY50" i="8"/>
  <c r="WMK50" i="8"/>
  <c r="WMW50" i="8"/>
  <c r="WNI50" i="8"/>
  <c r="WNU50" i="8"/>
  <c r="WOG50" i="8"/>
  <c r="WOS50" i="8"/>
  <c r="WPE50" i="8"/>
  <c r="WPQ50" i="8"/>
  <c r="WQC50" i="8"/>
  <c r="WQO50" i="8"/>
  <c r="WRA50" i="8"/>
  <c r="WRM50" i="8"/>
  <c r="WRY50" i="8"/>
  <c r="WSK50" i="8"/>
  <c r="WSW50" i="8"/>
  <c r="WTI50" i="8"/>
  <c r="WTU50" i="8"/>
  <c r="WUG50" i="8"/>
  <c r="WUS50" i="8"/>
  <c r="WVE50" i="8"/>
  <c r="WVQ50" i="8"/>
  <c r="WWC50" i="8"/>
  <c r="WWO50" i="8"/>
  <c r="WXA50" i="8"/>
  <c r="WXM50" i="8"/>
  <c r="WXY50" i="8"/>
  <c r="WYK50" i="8"/>
  <c r="WYW50" i="8"/>
  <c r="WZI50" i="8"/>
  <c r="WZU50" i="8"/>
  <c r="XAG50" i="8"/>
  <c r="XAS50" i="8"/>
  <c r="XBE50" i="8"/>
  <c r="XBQ50" i="8"/>
  <c r="XCC50" i="8"/>
  <c r="XCO50" i="8"/>
  <c r="XDA50" i="8"/>
  <c r="XDM50" i="8"/>
  <c r="XDY50" i="8"/>
  <c r="XEK50" i="8"/>
  <c r="XEW50" i="8"/>
  <c r="I30" i="6"/>
  <c r="QVO50" i="8"/>
  <c r="WDK50" i="8"/>
  <c r="WTC50" i="8"/>
  <c r="XAA50" i="8"/>
  <c r="XEE50" i="8"/>
  <c r="VND50" i="8"/>
  <c r="VRM50" i="8"/>
  <c r="VWZ50" i="8"/>
  <c r="VYW50" i="8"/>
  <c r="WBE50" i="8"/>
  <c r="WEK50" i="8"/>
  <c r="WIC50" i="8"/>
  <c r="WKW50" i="8"/>
  <c r="WOC50" i="8"/>
  <c r="WRI50" i="8"/>
  <c r="WUC50" i="8"/>
  <c r="WWW50" i="8"/>
  <c r="XAC50" i="8"/>
  <c r="XCK50" i="8"/>
  <c r="XES50" i="8"/>
  <c r="XBD50" i="8"/>
  <c r="OYD50" i="8"/>
  <c r="QPM50" i="8"/>
  <c r="RGL50" i="8"/>
  <c r="RXB50" i="8"/>
  <c r="SJZ50" i="8"/>
  <c r="SSA50" i="8"/>
  <c r="SWK50" i="8"/>
  <c r="SZW50" i="8"/>
  <c r="TCQ50" i="8"/>
  <c r="TFK50" i="8"/>
  <c r="TIE50" i="8"/>
  <c r="TKY50" i="8"/>
  <c r="TNS50" i="8"/>
  <c r="TQM50" i="8"/>
  <c r="TTB50" i="8"/>
  <c r="TVF50" i="8"/>
  <c r="TXF50" i="8"/>
  <c r="TZG50" i="8"/>
  <c r="UBG50" i="8"/>
  <c r="UDG50" i="8"/>
  <c r="UFH50" i="8"/>
  <c r="UHH50" i="8"/>
  <c r="UJF50" i="8"/>
  <c r="ULB50" i="8"/>
  <c r="UMX50" i="8"/>
  <c r="UOT50" i="8"/>
  <c r="UQP50" i="8"/>
  <c r="USL50" i="8"/>
  <c r="UUH50" i="8"/>
  <c r="UWD50" i="8"/>
  <c r="UXZ50" i="8"/>
  <c r="UZV50" i="8"/>
  <c r="VBR50" i="8"/>
  <c r="VDN50" i="8"/>
  <c r="VFJ50" i="8"/>
  <c r="VGW50" i="8"/>
  <c r="VIG50" i="8"/>
  <c r="VJQ50" i="8"/>
  <c r="VLA50" i="8"/>
  <c r="VMK50" i="8"/>
  <c r="VNN50" i="8"/>
  <c r="VOI50" i="8"/>
  <c r="VPB50" i="8"/>
  <c r="VPS50" i="8"/>
  <c r="VQL50" i="8"/>
  <c r="VRC50" i="8"/>
  <c r="VRV50" i="8"/>
  <c r="VSM50" i="8"/>
  <c r="VTF50" i="8"/>
  <c r="VTW50" i="8"/>
  <c r="VUP50" i="8"/>
  <c r="VVG50" i="8"/>
  <c r="VVZ50" i="8"/>
  <c r="VWP50" i="8"/>
  <c r="VXF50" i="8"/>
  <c r="VXR50" i="8"/>
  <c r="VYD50" i="8"/>
  <c r="VYP50" i="8"/>
  <c r="VZB50" i="8"/>
  <c r="VZN50" i="8"/>
  <c r="VZZ50" i="8"/>
  <c r="WAL50" i="8"/>
  <c r="WAX50" i="8"/>
  <c r="WBJ50" i="8"/>
  <c r="WBV50" i="8"/>
  <c r="WCH50" i="8"/>
  <c r="WCT50" i="8"/>
  <c r="WDF50" i="8"/>
  <c r="WDR50" i="8"/>
  <c r="WED50" i="8"/>
  <c r="WEP50" i="8"/>
  <c r="WFB50" i="8"/>
  <c r="WFN50" i="8"/>
  <c r="WFZ50" i="8"/>
  <c r="WGL50" i="8"/>
  <c r="WGX50" i="8"/>
  <c r="WHJ50" i="8"/>
  <c r="WHV50" i="8"/>
  <c r="WIH50" i="8"/>
  <c r="WIT50" i="8"/>
  <c r="WJF50" i="8"/>
  <c r="WJR50" i="8"/>
  <c r="WKD50" i="8"/>
  <c r="WKP50" i="8"/>
  <c r="WLB50" i="8"/>
  <c r="WLN50" i="8"/>
  <c r="WLZ50" i="8"/>
  <c r="WML50" i="8"/>
  <c r="WMX50" i="8"/>
  <c r="WNJ50" i="8"/>
  <c r="WNV50" i="8"/>
  <c r="WOH50" i="8"/>
  <c r="WOT50" i="8"/>
  <c r="WPF50" i="8"/>
  <c r="WPR50" i="8"/>
  <c r="WQD50" i="8"/>
  <c r="WQP50" i="8"/>
  <c r="WRB50" i="8"/>
  <c r="WRN50" i="8"/>
  <c r="WRZ50" i="8"/>
  <c r="WSL50" i="8"/>
  <c r="WSX50" i="8"/>
  <c r="WTJ50" i="8"/>
  <c r="WTV50" i="8"/>
  <c r="WUH50" i="8"/>
  <c r="WUT50" i="8"/>
  <c r="WVF50" i="8"/>
  <c r="WVR50" i="8"/>
  <c r="WWD50" i="8"/>
  <c r="WWP50" i="8"/>
  <c r="WXB50" i="8"/>
  <c r="WXN50" i="8"/>
  <c r="WXZ50" i="8"/>
  <c r="WYL50" i="8"/>
  <c r="WYX50" i="8"/>
  <c r="WZJ50" i="8"/>
  <c r="WZV50" i="8"/>
  <c r="XAH50" i="8"/>
  <c r="XAT50" i="8"/>
  <c r="XBF50" i="8"/>
  <c r="XBR50" i="8"/>
  <c r="XCD50" i="8"/>
  <c r="XCP50" i="8"/>
  <c r="XDB50" i="8"/>
  <c r="XDN50" i="8"/>
  <c r="XDZ50" i="8"/>
  <c r="XEL50" i="8"/>
  <c r="XEX50" i="8"/>
  <c r="WXE50" i="8"/>
  <c r="XBI50" i="8"/>
  <c r="XFA50" i="8"/>
  <c r="PVC50" i="8"/>
  <c r="TYE50" i="8"/>
  <c r="ULY50" i="8"/>
  <c r="UVE50" i="8"/>
  <c r="VAS50" i="8"/>
  <c r="VGA50" i="8"/>
  <c r="VKE50" i="8"/>
  <c r="VMW50" i="8"/>
  <c r="VPJ50" i="8"/>
  <c r="VSD50" i="8"/>
  <c r="VUE50" i="8"/>
  <c r="VWH50" i="8"/>
  <c r="VYI50" i="8"/>
  <c r="VZS50" i="8"/>
  <c r="WCA50" i="8"/>
  <c r="WDW50" i="8"/>
  <c r="WFG50" i="8"/>
  <c r="WGQ50" i="8"/>
  <c r="WIA50" i="8"/>
  <c r="WJK50" i="8"/>
  <c r="WKU50" i="8"/>
  <c r="WLS50" i="8"/>
  <c r="WNC50" i="8"/>
  <c r="WOM50" i="8"/>
  <c r="WPW50" i="8"/>
  <c r="WQU50" i="8"/>
  <c r="WSE50" i="8"/>
  <c r="WUY50" i="8"/>
  <c r="WWI50" i="8"/>
  <c r="WXG50" i="8"/>
  <c r="WYQ50" i="8"/>
  <c r="XAY50" i="8"/>
  <c r="XDG50" i="8"/>
  <c r="VKL50" i="8"/>
  <c r="VWK50" i="8"/>
  <c r="WAS50" i="8"/>
  <c r="WDY50" i="8"/>
  <c r="WGS50" i="8"/>
  <c r="WKK50" i="8"/>
  <c r="WNE50" i="8"/>
  <c r="WQW50" i="8"/>
  <c r="WVA50" i="8"/>
  <c r="WYS50" i="8"/>
  <c r="XCW50" i="8"/>
  <c r="XDX50" i="8"/>
  <c r="OYY50" i="8"/>
  <c r="QPS50" i="8"/>
  <c r="RGQ50" i="8"/>
  <c r="RXG50" i="8"/>
  <c r="SKE50" i="8"/>
  <c r="SSF50" i="8"/>
  <c r="SWL50" i="8"/>
  <c r="TAE50" i="8"/>
  <c r="TCY50" i="8"/>
  <c r="TFS50" i="8"/>
  <c r="TIM50" i="8"/>
  <c r="TLG50" i="8"/>
  <c r="TOA50" i="8"/>
  <c r="TQU50" i="8"/>
  <c r="TTH50" i="8"/>
  <c r="TVK50" i="8"/>
  <c r="TXL50" i="8"/>
  <c r="TZL50" i="8"/>
  <c r="UBL50" i="8"/>
  <c r="UDM50" i="8"/>
  <c r="UFM50" i="8"/>
  <c r="UHM50" i="8"/>
  <c r="UJK50" i="8"/>
  <c r="ULG50" i="8"/>
  <c r="UNC50" i="8"/>
  <c r="UOY50" i="8"/>
  <c r="UQU50" i="8"/>
  <c r="USQ50" i="8"/>
  <c r="UUM50" i="8"/>
  <c r="UWI50" i="8"/>
  <c r="UYE50" i="8"/>
  <c r="VAA50" i="8"/>
  <c r="VBW50" i="8"/>
  <c r="VDS50" i="8"/>
  <c r="VFO50" i="8"/>
  <c r="VGY50" i="8"/>
  <c r="VII50" i="8"/>
  <c r="VJS50" i="8"/>
  <c r="VLC50" i="8"/>
  <c r="VMM50" i="8"/>
  <c r="VNP50" i="8"/>
  <c r="VOL50" i="8"/>
  <c r="VPC50" i="8"/>
  <c r="VPV50" i="8"/>
  <c r="VQM50" i="8"/>
  <c r="VRF50" i="8"/>
  <c r="VRW50" i="8"/>
  <c r="VSP50" i="8"/>
  <c r="VTG50" i="8"/>
  <c r="VTZ50" i="8"/>
  <c r="VUQ50" i="8"/>
  <c r="VVJ50" i="8"/>
  <c r="VWA50" i="8"/>
  <c r="VWQ50" i="8"/>
  <c r="VXG50" i="8"/>
  <c r="VXS50" i="8"/>
  <c r="VYE50" i="8"/>
  <c r="VYQ50" i="8"/>
  <c r="VZC50" i="8"/>
  <c r="VZO50" i="8"/>
  <c r="WAA50" i="8"/>
  <c r="WAM50" i="8"/>
  <c r="WAY50" i="8"/>
  <c r="WBK50" i="8"/>
  <c r="WBW50" i="8"/>
  <c r="WCI50" i="8"/>
  <c r="WCU50" i="8"/>
  <c r="WDG50" i="8"/>
  <c r="WDS50" i="8"/>
  <c r="WEE50" i="8"/>
  <c r="WEQ50" i="8"/>
  <c r="WFC50" i="8"/>
  <c r="WFO50" i="8"/>
  <c r="WGA50" i="8"/>
  <c r="WGM50" i="8"/>
  <c r="WGY50" i="8"/>
  <c r="WHK50" i="8"/>
  <c r="WHW50" i="8"/>
  <c r="WII50" i="8"/>
  <c r="WIU50" i="8"/>
  <c r="WJG50" i="8"/>
  <c r="WJS50" i="8"/>
  <c r="WKE50" i="8"/>
  <c r="WKQ50" i="8"/>
  <c r="WLC50" i="8"/>
  <c r="WLO50" i="8"/>
  <c r="WMA50" i="8"/>
  <c r="WMM50" i="8"/>
  <c r="WMY50" i="8"/>
  <c r="WNK50" i="8"/>
  <c r="WNW50" i="8"/>
  <c r="WOI50" i="8"/>
  <c r="WOU50" i="8"/>
  <c r="WPG50" i="8"/>
  <c r="WPS50" i="8"/>
  <c r="WQE50" i="8"/>
  <c r="WQQ50" i="8"/>
  <c r="WRC50" i="8"/>
  <c r="WRO50" i="8"/>
  <c r="WSA50" i="8"/>
  <c r="WSM50" i="8"/>
  <c r="WSY50" i="8"/>
  <c r="WTK50" i="8"/>
  <c r="WTW50" i="8"/>
  <c r="WUI50" i="8"/>
  <c r="WUU50" i="8"/>
  <c r="WVG50" i="8"/>
  <c r="WVS50" i="8"/>
  <c r="WWE50" i="8"/>
  <c r="WWQ50" i="8"/>
  <c r="WXC50" i="8"/>
  <c r="WXO50" i="8"/>
  <c r="WYA50" i="8"/>
  <c r="WYM50" i="8"/>
  <c r="WYY50" i="8"/>
  <c r="WZK50" i="8"/>
  <c r="WZW50" i="8"/>
  <c r="XAI50" i="8"/>
  <c r="XAU50" i="8"/>
  <c r="XBG50" i="8"/>
  <c r="XBS50" i="8"/>
  <c r="XCE50" i="8"/>
  <c r="XCQ50" i="8"/>
  <c r="XDC50" i="8"/>
  <c r="XDO50" i="8"/>
  <c r="XEA50" i="8"/>
  <c r="XEM50" i="8"/>
  <c r="XEY50" i="8"/>
  <c r="WWR50" i="8"/>
  <c r="WYB50" i="8"/>
  <c r="WYZ50" i="8"/>
  <c r="WZX50" i="8"/>
  <c r="XAV50" i="8"/>
  <c r="XBH50" i="8"/>
  <c r="XCF50" i="8"/>
  <c r="XCR50" i="8"/>
  <c r="XDP50" i="8"/>
  <c r="XEN50" i="8"/>
  <c r="WRQ50" i="8"/>
  <c r="WUW50" i="8"/>
  <c r="WVU50" i="8"/>
  <c r="WXQ50" i="8"/>
  <c r="WYO50" i="8"/>
  <c r="WZY50" i="8"/>
  <c r="XAW50" i="8"/>
  <c r="XCS50" i="8"/>
  <c r="XEC50" i="8"/>
  <c r="RME50" i="8"/>
  <c r="SMY50" i="8"/>
  <c r="SXV50" i="8"/>
  <c r="TDY50" i="8"/>
  <c r="TJM50" i="8"/>
  <c r="TPA50" i="8"/>
  <c r="TUC50" i="8"/>
  <c r="UAF50" i="8"/>
  <c r="UEF50" i="8"/>
  <c r="UIG50" i="8"/>
  <c r="UNU50" i="8"/>
  <c r="URM50" i="8"/>
  <c r="UXA50" i="8"/>
  <c r="VCO50" i="8"/>
  <c r="VHK50" i="8"/>
  <c r="VLO50" i="8"/>
  <c r="VOQ50" i="8"/>
  <c r="VQT50" i="8"/>
  <c r="VSU50" i="8"/>
  <c r="VUX50" i="8"/>
  <c r="VWX50" i="8"/>
  <c r="VXW50" i="8"/>
  <c r="VZG50" i="8"/>
  <c r="WAQ50" i="8"/>
  <c r="WCY50" i="8"/>
  <c r="WEU50" i="8"/>
  <c r="WFS50" i="8"/>
  <c r="WHO50" i="8"/>
  <c r="WIY50" i="8"/>
  <c r="WKI50" i="8"/>
  <c r="WME50" i="8"/>
  <c r="WOA50" i="8"/>
  <c r="WPK50" i="8"/>
  <c r="WRG50" i="8"/>
  <c r="WTO50" i="8"/>
  <c r="WVK50" i="8"/>
  <c r="WWU50" i="8"/>
  <c r="WYE50" i="8"/>
  <c r="XAM50" i="8"/>
  <c r="XCI50" i="8"/>
  <c r="XEQ50" i="8"/>
  <c r="VJB50" i="8"/>
  <c r="VUG50" i="8"/>
  <c r="VZI50" i="8"/>
  <c r="WDA50" i="8"/>
  <c r="WGG50" i="8"/>
  <c r="WIO50" i="8"/>
  <c r="WLU50" i="8"/>
  <c r="WPM50" i="8"/>
  <c r="WSS50" i="8"/>
  <c r="WVM50" i="8"/>
  <c r="WZE50" i="8"/>
  <c r="XDI50" i="8"/>
  <c r="XCN50" i="8"/>
  <c r="PJF50" i="8"/>
  <c r="QSN50" i="8"/>
  <c r="RJF50" i="8"/>
  <c r="RZV50" i="8"/>
  <c r="SLJ50" i="8"/>
  <c r="SSV50" i="8"/>
  <c r="SXA50" i="8"/>
  <c r="TAO50" i="8"/>
  <c r="TDI50" i="8"/>
  <c r="TGC50" i="8"/>
  <c r="TIW50" i="8"/>
  <c r="TLQ50" i="8"/>
  <c r="TOK50" i="8"/>
  <c r="TRE50" i="8"/>
  <c r="TTO50" i="8"/>
  <c r="TVR50" i="8"/>
  <c r="TXR50" i="8"/>
  <c r="TZS50" i="8"/>
  <c r="UBS50" i="8"/>
  <c r="UDS50" i="8"/>
  <c r="UFT50" i="8"/>
  <c r="UHT50" i="8"/>
  <c r="UJQ50" i="8"/>
  <c r="ULM50" i="8"/>
  <c r="UNI50" i="8"/>
  <c r="UPE50" i="8"/>
  <c r="URA50" i="8"/>
  <c r="USW50" i="8"/>
  <c r="UUS50" i="8"/>
  <c r="UWO50" i="8"/>
  <c r="UYK50" i="8"/>
  <c r="VAG50" i="8"/>
  <c r="VCC50" i="8"/>
  <c r="VDY50" i="8"/>
  <c r="VFU50" i="8"/>
  <c r="VHE50" i="8"/>
  <c r="VIO50" i="8"/>
  <c r="VJY50" i="8"/>
  <c r="VLI50" i="8"/>
  <c r="VMR50" i="8"/>
  <c r="VNQ50" i="8"/>
  <c r="VON50" i="8"/>
  <c r="VPD50" i="8"/>
  <c r="VPX50" i="8"/>
  <c r="VQN50" i="8"/>
  <c r="VRH50" i="8"/>
  <c r="VRX50" i="8"/>
  <c r="VSR50" i="8"/>
  <c r="VTH50" i="8"/>
  <c r="VUB50" i="8"/>
  <c r="VUR50" i="8"/>
  <c r="VVL50" i="8"/>
  <c r="VWB50" i="8"/>
  <c r="VWT50" i="8"/>
  <c r="VXH50" i="8"/>
  <c r="VXT50" i="8"/>
  <c r="VYF50" i="8"/>
  <c r="VYR50" i="8"/>
  <c r="VZD50" i="8"/>
  <c r="VZP50" i="8"/>
  <c r="WAB50" i="8"/>
  <c r="WAN50" i="8"/>
  <c r="WAZ50" i="8"/>
  <c r="WBL50" i="8"/>
  <c r="WBX50" i="8"/>
  <c r="WCJ50" i="8"/>
  <c r="WCV50" i="8"/>
  <c r="WDH50" i="8"/>
  <c r="WDT50" i="8"/>
  <c r="WEF50" i="8"/>
  <c r="WER50" i="8"/>
  <c r="WFD50" i="8"/>
  <c r="WFP50" i="8"/>
  <c r="WGB50" i="8"/>
  <c r="WGN50" i="8"/>
  <c r="WGZ50" i="8"/>
  <c r="WHL50" i="8"/>
  <c r="WHX50" i="8"/>
  <c r="WIJ50" i="8"/>
  <c r="WIV50" i="8"/>
  <c r="WJH50" i="8"/>
  <c r="WJT50" i="8"/>
  <c r="WKF50" i="8"/>
  <c r="WKR50" i="8"/>
  <c r="WLD50" i="8"/>
  <c r="WLP50" i="8"/>
  <c r="WMB50" i="8"/>
  <c r="WMN50" i="8"/>
  <c r="WMZ50" i="8"/>
  <c r="WNL50" i="8"/>
  <c r="WNX50" i="8"/>
  <c r="WOJ50" i="8"/>
  <c r="WOV50" i="8"/>
  <c r="WPH50" i="8"/>
  <c r="WPT50" i="8"/>
  <c r="WQF50" i="8"/>
  <c r="WQR50" i="8"/>
  <c r="WRD50" i="8"/>
  <c r="WRP50" i="8"/>
  <c r="WSB50" i="8"/>
  <c r="WSN50" i="8"/>
  <c r="WSZ50" i="8"/>
  <c r="WTL50" i="8"/>
  <c r="WTX50" i="8"/>
  <c r="WUJ50" i="8"/>
  <c r="WUV50" i="8"/>
  <c r="WVH50" i="8"/>
  <c r="WVT50" i="8"/>
  <c r="WWF50" i="8"/>
  <c r="WXD50" i="8"/>
  <c r="WXP50" i="8"/>
  <c r="WYN50" i="8"/>
  <c r="WZL50" i="8"/>
  <c r="XAJ50" i="8"/>
  <c r="XBT50" i="8"/>
  <c r="XDD50" i="8"/>
  <c r="XEB50" i="8"/>
  <c r="XEZ50" i="8"/>
  <c r="WTA50" i="8"/>
  <c r="WWS50" i="8"/>
  <c r="WZM50" i="8"/>
  <c r="XCG50" i="8"/>
  <c r="XEO50" i="8"/>
  <c r="WBO50" i="8"/>
  <c r="WSQ50" i="8"/>
  <c r="WZO50" i="8"/>
  <c r="XCU50" i="8"/>
  <c r="VLV50" i="8"/>
  <c r="VQW50" i="8"/>
  <c r="VVA50" i="8"/>
  <c r="VYK50" i="8"/>
  <c r="WBQ50" i="8"/>
  <c r="WEW50" i="8"/>
  <c r="WHQ50" i="8"/>
  <c r="WLI50" i="8"/>
  <c r="WOO50" i="8"/>
  <c r="WRU50" i="8"/>
  <c r="WUO50" i="8"/>
  <c r="WXI50" i="8"/>
  <c r="XAO50" i="8"/>
  <c r="XBY50" i="8"/>
  <c r="XEG50" i="8"/>
  <c r="XAR50" i="8"/>
  <c r="XEV50" i="8"/>
  <c r="PKA50" i="8"/>
  <c r="QSS50" i="8"/>
  <c r="RJK50" i="8"/>
  <c r="SAA50" i="8"/>
  <c r="SLO50" i="8"/>
  <c r="SSW50" i="8"/>
  <c r="SXC50" i="8"/>
  <c r="TAP50" i="8"/>
  <c r="TDJ50" i="8"/>
  <c r="TGD50" i="8"/>
  <c r="TIX50" i="8"/>
  <c r="TLR50" i="8"/>
  <c r="TOL50" i="8"/>
  <c r="TRF50" i="8"/>
  <c r="TTP50" i="8"/>
  <c r="TVS50" i="8"/>
  <c r="TXS50" i="8"/>
  <c r="TZT50" i="8"/>
  <c r="UBT50" i="8"/>
  <c r="UDT50" i="8"/>
  <c r="UFU50" i="8"/>
  <c r="UHU50" i="8"/>
  <c r="UJR50" i="8"/>
  <c r="ULN50" i="8"/>
  <c r="UNJ50" i="8"/>
  <c r="UPF50" i="8"/>
  <c r="URB50" i="8"/>
  <c r="USX50" i="8"/>
  <c r="UUT50" i="8"/>
  <c r="UWP50" i="8"/>
  <c r="UYL50" i="8"/>
  <c r="VAH50" i="8"/>
  <c r="VCD50" i="8"/>
  <c r="VDZ50" i="8"/>
  <c r="VFV50" i="8"/>
  <c r="VHF50" i="8"/>
  <c r="VIP50" i="8"/>
  <c r="VJZ50" i="8"/>
  <c r="VLJ50" i="8"/>
  <c r="VMS50" i="8"/>
  <c r="VNR50" i="8"/>
  <c r="VOO50" i="8"/>
  <c r="VPE50" i="8"/>
  <c r="VPY50" i="8"/>
  <c r="VQO50" i="8"/>
  <c r="VRI50" i="8"/>
  <c r="VRY50" i="8"/>
  <c r="VSS50" i="8"/>
  <c r="VTI50" i="8"/>
  <c r="VUC50" i="8"/>
  <c r="VUS50" i="8"/>
  <c r="VVM50" i="8"/>
  <c r="VWC50" i="8"/>
  <c r="VWV50" i="8"/>
  <c r="VXI50" i="8"/>
  <c r="VXU50" i="8"/>
  <c r="VYG50" i="8"/>
  <c r="VYS50" i="8"/>
  <c r="VZE50" i="8"/>
  <c r="VZQ50" i="8"/>
  <c r="WAC50" i="8"/>
  <c r="WAO50" i="8"/>
  <c r="WBA50" i="8"/>
  <c r="WBM50" i="8"/>
  <c r="WBY50" i="8"/>
  <c r="WCK50" i="8"/>
  <c r="WCW50" i="8"/>
  <c r="WDI50" i="8"/>
  <c r="WDU50" i="8"/>
  <c r="WEG50" i="8"/>
  <c r="WES50" i="8"/>
  <c r="WFE50" i="8"/>
  <c r="WFQ50" i="8"/>
  <c r="WGC50" i="8"/>
  <c r="WGO50" i="8"/>
  <c r="WHA50" i="8"/>
  <c r="WHM50" i="8"/>
  <c r="WHY50" i="8"/>
  <c r="WIK50" i="8"/>
  <c r="WIW50" i="8"/>
  <c r="WJI50" i="8"/>
  <c r="WJU50" i="8"/>
  <c r="WKG50" i="8"/>
  <c r="WKS50" i="8"/>
  <c r="WLE50" i="8"/>
  <c r="WLQ50" i="8"/>
  <c r="WMC50" i="8"/>
  <c r="WMO50" i="8"/>
  <c r="WNA50" i="8"/>
  <c r="WNM50" i="8"/>
  <c r="WNY50" i="8"/>
  <c r="WOK50" i="8"/>
  <c r="WOW50" i="8"/>
  <c r="WPI50" i="8"/>
  <c r="WPU50" i="8"/>
  <c r="WQG50" i="8"/>
  <c r="WQS50" i="8"/>
  <c r="WRE50" i="8"/>
  <c r="WSC50" i="8"/>
  <c r="WSO50" i="8"/>
  <c r="WTM50" i="8"/>
  <c r="WTY50" i="8"/>
  <c r="WUK50" i="8"/>
  <c r="WVI50" i="8"/>
  <c r="WWG50" i="8"/>
  <c r="WYC50" i="8"/>
  <c r="WZA50" i="8"/>
  <c r="XAK50" i="8"/>
  <c r="XBU50" i="8"/>
  <c r="XDE50" i="8"/>
  <c r="XDQ50" i="8"/>
  <c r="SCU50" i="8"/>
  <c r="STR50" i="8"/>
  <c r="TBE50" i="8"/>
  <c r="TGS50" i="8"/>
  <c r="TMG50" i="8"/>
  <c r="TRU50" i="8"/>
  <c r="TWE50" i="8"/>
  <c r="UCF50" i="8"/>
  <c r="UGG50" i="8"/>
  <c r="UKC50" i="8"/>
  <c r="UPQ50" i="8"/>
  <c r="UTI50" i="8"/>
  <c r="UYW50" i="8"/>
  <c r="VEK50" i="8"/>
  <c r="VIU50" i="8"/>
  <c r="VNW50" i="8"/>
  <c r="VQA50" i="8"/>
  <c r="VRK50" i="8"/>
  <c r="VTN50" i="8"/>
  <c r="VVO50" i="8"/>
  <c r="VXK50" i="8"/>
  <c r="VYU50" i="8"/>
  <c r="WAE50" i="8"/>
  <c r="WCM50" i="8"/>
  <c r="WEI50" i="8"/>
  <c r="WGE50" i="8"/>
  <c r="WHC50" i="8"/>
  <c r="WIM50" i="8"/>
  <c r="WJW50" i="8"/>
  <c r="WLG50" i="8"/>
  <c r="WMQ50" i="8"/>
  <c r="WNO50" i="8"/>
  <c r="WOY50" i="8"/>
  <c r="WQI50" i="8"/>
  <c r="WRS50" i="8"/>
  <c r="WUA50" i="8"/>
  <c r="WVW50" i="8"/>
  <c r="WXS50" i="8"/>
  <c r="WZC50" i="8"/>
  <c r="XBW50" i="8"/>
  <c r="XDS50" i="8"/>
  <c r="VHR50" i="8"/>
  <c r="VVQ50" i="8"/>
  <c r="VZU50" i="8"/>
  <c r="WDM50" i="8"/>
  <c r="WHE50" i="8"/>
  <c r="WJY50" i="8"/>
  <c r="WMG50" i="8"/>
  <c r="WPA50" i="8"/>
  <c r="WSG50" i="8"/>
  <c r="WVY50" i="8"/>
  <c r="WZQ50" i="8"/>
  <c r="XDU50" i="8"/>
  <c r="XCB50" i="8"/>
  <c r="PUH50" i="8"/>
  <c r="QVJ50" i="8"/>
  <c r="RLZ50" i="8"/>
  <c r="SCP50" i="8"/>
  <c r="SMT50" i="8"/>
  <c r="STQ50" i="8"/>
  <c r="SXU50" i="8"/>
  <c r="TAV50" i="8"/>
  <c r="TDP50" i="8"/>
  <c r="TGJ50" i="8"/>
  <c r="TJD50" i="8"/>
  <c r="TLX50" i="8"/>
  <c r="TOR50" i="8"/>
  <c r="TRL50" i="8"/>
  <c r="TTV50" i="8"/>
  <c r="TVX50" i="8"/>
  <c r="TXY50" i="8"/>
  <c r="TZY50" i="8"/>
  <c r="UBY50" i="8"/>
  <c r="UDZ50" i="8"/>
  <c r="UFZ50" i="8"/>
  <c r="UIA50" i="8"/>
  <c r="UJW50" i="8"/>
  <c r="ULS50" i="8"/>
  <c r="UNO50" i="8"/>
  <c r="UPK50" i="8"/>
  <c r="URG50" i="8"/>
  <c r="UTC50" i="8"/>
  <c r="UUY50" i="8"/>
  <c r="UWU50" i="8"/>
  <c r="UYQ50" i="8"/>
  <c r="VAM50" i="8"/>
  <c r="VCI50" i="8"/>
  <c r="VEE50" i="8"/>
  <c r="VFY50" i="8"/>
  <c r="VHI50" i="8"/>
  <c r="VIS50" i="8"/>
  <c r="VKC50" i="8"/>
  <c r="VLM50" i="8"/>
  <c r="VMT50" i="8"/>
  <c r="VNU50" i="8"/>
  <c r="VOP50" i="8"/>
  <c r="VPG50" i="8"/>
  <c r="VPZ50" i="8"/>
  <c r="VQQ50" i="8"/>
  <c r="VRJ50" i="8"/>
  <c r="VSA50" i="8"/>
  <c r="VST50" i="8"/>
  <c r="VTK50" i="8"/>
  <c r="VUD50" i="8"/>
  <c r="VUU50" i="8"/>
  <c r="VVN50" i="8"/>
  <c r="VWE50" i="8"/>
  <c r="VWW50" i="8"/>
  <c r="VXJ50" i="8"/>
  <c r="VXV50" i="8"/>
  <c r="VYH50" i="8"/>
  <c r="VYT50" i="8"/>
  <c r="VZF50" i="8"/>
  <c r="VZR50" i="8"/>
  <c r="WAD50" i="8"/>
  <c r="WAP50" i="8"/>
  <c r="WBB50" i="8"/>
  <c r="WBN50" i="8"/>
  <c r="WBZ50" i="8"/>
  <c r="WCL50" i="8"/>
  <c r="WCX50" i="8"/>
  <c r="WDJ50" i="8"/>
  <c r="WDV50" i="8"/>
  <c r="WEH50" i="8"/>
  <c r="WET50" i="8"/>
  <c r="WFF50" i="8"/>
  <c r="WFR50" i="8"/>
  <c r="WGD50" i="8"/>
  <c r="WGP50" i="8"/>
  <c r="WHB50" i="8"/>
  <c r="WHN50" i="8"/>
  <c r="WHZ50" i="8"/>
  <c r="WIL50" i="8"/>
  <c r="WIX50" i="8"/>
  <c r="WJJ50" i="8"/>
  <c r="WJV50" i="8"/>
  <c r="WKH50" i="8"/>
  <c r="WKT50" i="8"/>
  <c r="WLF50" i="8"/>
  <c r="WLR50" i="8"/>
  <c r="WMD50" i="8"/>
  <c r="WMP50" i="8"/>
  <c r="WNB50" i="8"/>
  <c r="WNN50" i="8"/>
  <c r="WNZ50" i="8"/>
  <c r="WOL50" i="8"/>
  <c r="WOX50" i="8"/>
  <c r="WPJ50" i="8"/>
  <c r="WPV50" i="8"/>
  <c r="WQH50" i="8"/>
  <c r="WQT50" i="8"/>
  <c r="WRF50" i="8"/>
  <c r="WRR50" i="8"/>
  <c r="WSD50" i="8"/>
  <c r="WSP50" i="8"/>
  <c r="WTB50" i="8"/>
  <c r="WTN50" i="8"/>
  <c r="WTZ50" i="8"/>
  <c r="WUL50" i="8"/>
  <c r="WUX50" i="8"/>
  <c r="WVJ50" i="8"/>
  <c r="WVV50" i="8"/>
  <c r="WWH50" i="8"/>
  <c r="WWT50" i="8"/>
  <c r="WXF50" i="8"/>
  <c r="WXR50" i="8"/>
  <c r="WYD50" i="8"/>
  <c r="WYP50" i="8"/>
  <c r="WZB50" i="8"/>
  <c r="WZN50" i="8"/>
  <c r="WZZ50" i="8"/>
  <c r="XAL50" i="8"/>
  <c r="XAX50" i="8"/>
  <c r="XBJ50" i="8"/>
  <c r="XBV50" i="8"/>
  <c r="XCH50" i="8"/>
  <c r="XCT50" i="8"/>
  <c r="XDF50" i="8"/>
  <c r="XDR50" i="8"/>
  <c r="XED50" i="8"/>
  <c r="XEP50" i="8"/>
  <c r="XFB50" i="8"/>
  <c r="WBC50" i="8"/>
  <c r="WUM50" i="8"/>
  <c r="XBK50" i="8"/>
  <c r="XFC50" i="8"/>
  <c r="VOS50" i="8"/>
  <c r="VSW50" i="8"/>
  <c r="VXY50" i="8"/>
  <c r="WCC50" i="8"/>
  <c r="WFU50" i="8"/>
  <c r="WJA50" i="8"/>
  <c r="WMS50" i="8"/>
  <c r="WPY50" i="8"/>
  <c r="WTE50" i="8"/>
  <c r="WWK50" i="8"/>
  <c r="WYG50" i="8"/>
  <c r="XBA50" i="8"/>
  <c r="XCZ50" i="8"/>
  <c r="QDA50" i="8"/>
  <c r="QYD50" i="8"/>
  <c r="ROT50" i="8"/>
  <c r="SFC50" i="8"/>
  <c r="SOD50" i="8"/>
  <c r="SUG50" i="8"/>
  <c r="SYK50" i="8"/>
  <c r="TBG50" i="8"/>
  <c r="TEA50" i="8"/>
  <c r="TGU50" i="8"/>
  <c r="TJO50" i="8"/>
  <c r="TMI50" i="8"/>
  <c r="TPC50" i="8"/>
  <c r="TRW50" i="8"/>
  <c r="TUE50" i="8"/>
  <c r="TWF50" i="8"/>
  <c r="TYF50" i="8"/>
  <c r="UAG50" i="8"/>
  <c r="UCG50" i="8"/>
  <c r="UEG50" i="8"/>
  <c r="UGH50" i="8"/>
  <c r="UIH50" i="8"/>
  <c r="UKD50" i="8"/>
  <c r="ULZ50" i="8"/>
  <c r="UNV50" i="8"/>
  <c r="UPR50" i="8"/>
  <c r="URN50" i="8"/>
  <c r="UTJ50" i="8"/>
  <c r="UVF50" i="8"/>
  <c r="UXB50" i="8"/>
  <c r="UYX50" i="8"/>
  <c r="VAT50" i="8"/>
  <c r="VCP50" i="8"/>
  <c r="VEL50" i="8"/>
  <c r="VGG50" i="8"/>
  <c r="VHQ50" i="8"/>
  <c r="VJA50" i="8"/>
  <c r="VKK50" i="8"/>
  <c r="VLU50" i="8"/>
  <c r="VMY50" i="8"/>
  <c r="VNZ50" i="8"/>
  <c r="VOR50" i="8"/>
  <c r="VPL50" i="8"/>
  <c r="VQB50" i="8"/>
  <c r="VQV50" i="8"/>
  <c r="VRL50" i="8"/>
  <c r="VSF50" i="8"/>
  <c r="VSV50" i="8"/>
  <c r="VTP50" i="8"/>
  <c r="VUF50" i="8"/>
  <c r="VUZ50" i="8"/>
  <c r="VVP50" i="8"/>
  <c r="VWJ50" i="8"/>
  <c r="VWY50" i="8"/>
  <c r="VXL50" i="8"/>
  <c r="VXX50" i="8"/>
  <c r="VYJ50" i="8"/>
  <c r="VYV50" i="8"/>
  <c r="VZH50" i="8"/>
  <c r="VZT50" i="8"/>
  <c r="WAF50" i="8"/>
  <c r="WAR50" i="8"/>
  <c r="WBD50" i="8"/>
  <c r="WBP50" i="8"/>
  <c r="WCB50" i="8"/>
  <c r="WCN50" i="8"/>
  <c r="WCZ50" i="8"/>
  <c r="WDL50" i="8"/>
  <c r="WDX50" i="8"/>
  <c r="WEJ50" i="8"/>
  <c r="WEV50" i="8"/>
  <c r="WFH50" i="8"/>
  <c r="WFT50" i="8"/>
  <c r="WGF50" i="8"/>
  <c r="WGR50" i="8"/>
  <c r="WHD50" i="8"/>
  <c r="WHP50" i="8"/>
  <c r="WIB50" i="8"/>
  <c r="WIN50" i="8"/>
  <c r="WIZ50" i="8"/>
  <c r="WJL50" i="8"/>
  <c r="WJX50" i="8"/>
  <c r="WKJ50" i="8"/>
  <c r="WKV50" i="8"/>
  <c r="WLH50" i="8"/>
  <c r="WLT50" i="8"/>
  <c r="WMF50" i="8"/>
  <c r="WMR50" i="8"/>
  <c r="WND50" i="8"/>
  <c r="WNP50" i="8"/>
  <c r="WOB50" i="8"/>
  <c r="WON50" i="8"/>
  <c r="WOZ50" i="8"/>
  <c r="WPL50" i="8"/>
  <c r="WPX50" i="8"/>
  <c r="WQJ50" i="8"/>
  <c r="WQV50" i="8"/>
  <c r="WRH50" i="8"/>
  <c r="WRT50" i="8"/>
  <c r="WSF50" i="8"/>
  <c r="WSR50" i="8"/>
  <c r="WTD50" i="8"/>
  <c r="WTP50" i="8"/>
  <c r="WUB50" i="8"/>
  <c r="WUN50" i="8"/>
  <c r="WUZ50" i="8"/>
  <c r="WVL50" i="8"/>
  <c r="WVX50" i="8"/>
  <c r="WWJ50" i="8"/>
  <c r="WWV50" i="8"/>
  <c r="WXH50" i="8"/>
  <c r="WXT50" i="8"/>
  <c r="WYF50" i="8"/>
  <c r="WYR50" i="8"/>
  <c r="WZD50" i="8"/>
  <c r="WZP50" i="8"/>
  <c r="XAB50" i="8"/>
  <c r="XAN50" i="8"/>
  <c r="XAZ50" i="8"/>
  <c r="XBL50" i="8"/>
  <c r="XBX50" i="8"/>
  <c r="XCJ50" i="8"/>
  <c r="XCV50" i="8"/>
  <c r="XDH50" i="8"/>
  <c r="XDT50" i="8"/>
  <c r="XEF50" i="8"/>
  <c r="XER50" i="8"/>
  <c r="XFD50" i="8"/>
  <c r="QDM50" i="8"/>
  <c r="QYI50" i="8"/>
  <c r="ROY50" i="8"/>
  <c r="SFH50" i="8"/>
  <c r="SOI50" i="8"/>
  <c r="SUI50" i="8"/>
  <c r="SYM50" i="8"/>
  <c r="TBO50" i="8"/>
  <c r="TEI50" i="8"/>
  <c r="THC50" i="8"/>
  <c r="TJW50" i="8"/>
  <c r="TMQ50" i="8"/>
  <c r="TPK50" i="8"/>
  <c r="TSE50" i="8"/>
  <c r="TUK50" i="8"/>
  <c r="TWK50" i="8"/>
  <c r="TYL50" i="8"/>
  <c r="UAL50" i="8"/>
  <c r="UCM50" i="8"/>
  <c r="UEM50" i="8"/>
  <c r="UGM50" i="8"/>
  <c r="UIM50" i="8"/>
  <c r="UKI50" i="8"/>
  <c r="UME50" i="8"/>
  <c r="UOA50" i="8"/>
  <c r="UPW50" i="8"/>
  <c r="URS50" i="8"/>
  <c r="UTO50" i="8"/>
  <c r="UVK50" i="8"/>
  <c r="UXG50" i="8"/>
  <c r="UZC50" i="8"/>
  <c r="VAY50" i="8"/>
  <c r="VCU50" i="8"/>
  <c r="VEQ50" i="8"/>
  <c r="VGH50" i="8"/>
  <c r="VOB50" i="8"/>
  <c r="VPM50" i="8"/>
  <c r="VQC50" i="8"/>
  <c r="VSG50" i="8"/>
  <c r="VTQ50" i="8"/>
  <c r="VXM50" i="8"/>
  <c r="WAG50" i="8"/>
  <c r="WCO50" i="8"/>
  <c r="WFI50" i="8"/>
  <c r="WJM50" i="8"/>
  <c r="WNQ50" i="8"/>
  <c r="WQK50" i="8"/>
  <c r="WTQ50" i="8"/>
  <c r="WXU50" i="8"/>
  <c r="XBM50" i="8"/>
  <c r="XBP50" i="8"/>
  <c r="I38" i="6"/>
  <c r="NQY50" i="8"/>
  <c r="QIW50" i="8"/>
  <c r="RAX50" i="8"/>
  <c r="RRN50" i="8"/>
  <c r="SGY50" i="8"/>
  <c r="SPN50" i="8"/>
  <c r="SVA50" i="8"/>
  <c r="SZE50" i="8"/>
  <c r="TBY50" i="8"/>
  <c r="TES50" i="8"/>
  <c r="THM50" i="8"/>
  <c r="TKG50" i="8"/>
  <c r="TNA50" i="8"/>
  <c r="TPU50" i="8"/>
  <c r="TSL50" i="8"/>
  <c r="TUR50" i="8"/>
  <c r="TWR50" i="8"/>
  <c r="TYR50" i="8"/>
  <c r="UAS50" i="8"/>
  <c r="UCS50" i="8"/>
  <c r="UES50" i="8"/>
  <c r="UGT50" i="8"/>
  <c r="UIS50" i="8"/>
  <c r="UKO50" i="8"/>
  <c r="UMK50" i="8"/>
  <c r="UOG50" i="8"/>
  <c r="UQC50" i="8"/>
  <c r="URY50" i="8"/>
  <c r="UTU50" i="8"/>
  <c r="UVQ50" i="8"/>
  <c r="UXM50" i="8"/>
  <c r="UZI50" i="8"/>
  <c r="VBE50" i="8"/>
  <c r="VDA50" i="8"/>
  <c r="VEW50" i="8"/>
  <c r="VGK50" i="8"/>
  <c r="VHU50" i="8"/>
  <c r="VJE50" i="8"/>
  <c r="VKO50" i="8"/>
  <c r="VLY50" i="8"/>
  <c r="VNE50" i="8"/>
  <c r="VOC50" i="8"/>
  <c r="VOU50" i="8"/>
  <c r="VPN50" i="8"/>
  <c r="VQE50" i="8"/>
  <c r="VQX50" i="8"/>
  <c r="VRO50" i="8"/>
  <c r="VSH50" i="8"/>
  <c r="VSY50" i="8"/>
  <c r="VTR50" i="8"/>
  <c r="VUI50" i="8"/>
  <c r="VVB50" i="8"/>
  <c r="VVS50" i="8"/>
  <c r="VWL50" i="8"/>
  <c r="VXA50" i="8"/>
  <c r="VXN50" i="8"/>
  <c r="VXZ50" i="8"/>
  <c r="VYL50" i="8"/>
  <c r="VYX50" i="8"/>
  <c r="VZJ50" i="8"/>
  <c r="VZV50" i="8"/>
  <c r="WAH50" i="8"/>
  <c r="WAT50" i="8"/>
  <c r="WBF50" i="8"/>
  <c r="WBR50" i="8"/>
  <c r="WCD50" i="8"/>
  <c r="WCP50" i="8"/>
  <c r="WDB50" i="8"/>
  <c r="WDN50" i="8"/>
  <c r="WDZ50" i="8"/>
  <c r="WEL50" i="8"/>
  <c r="WEX50" i="8"/>
  <c r="WFJ50" i="8"/>
  <c r="WFV50" i="8"/>
  <c r="WGH50" i="8"/>
  <c r="WGT50" i="8"/>
  <c r="WHF50" i="8"/>
  <c r="WHR50" i="8"/>
  <c r="WID50" i="8"/>
  <c r="WIP50" i="8"/>
  <c r="WJB50" i="8"/>
  <c r="WJN50" i="8"/>
  <c r="WJZ50" i="8"/>
  <c r="WKL50" i="8"/>
  <c r="WKX50" i="8"/>
  <c r="WLJ50" i="8"/>
  <c r="WLV50" i="8"/>
  <c r="WMH50" i="8"/>
  <c r="WMT50" i="8"/>
  <c r="WNF50" i="8"/>
  <c r="WNR50" i="8"/>
  <c r="WOD50" i="8"/>
  <c r="WOP50" i="8"/>
  <c r="WPB50" i="8"/>
  <c r="WPN50" i="8"/>
  <c r="WPZ50" i="8"/>
  <c r="WQL50" i="8"/>
  <c r="WQX50" i="8"/>
  <c r="WRJ50" i="8"/>
  <c r="WRV50" i="8"/>
  <c r="WSH50" i="8"/>
  <c r="WST50" i="8"/>
  <c r="WTF50" i="8"/>
  <c r="WTR50" i="8"/>
  <c r="WUD50" i="8"/>
  <c r="WUP50" i="8"/>
  <c r="WVB50" i="8"/>
  <c r="WVN50" i="8"/>
  <c r="WVZ50" i="8"/>
  <c r="WWL50" i="8"/>
  <c r="WWX50" i="8"/>
  <c r="WXJ50" i="8"/>
  <c r="WXV50" i="8"/>
  <c r="WYH50" i="8"/>
  <c r="WYT50" i="8"/>
  <c r="WZF50" i="8"/>
  <c r="WZR50" i="8"/>
  <c r="XAD50" i="8"/>
  <c r="XAP50" i="8"/>
  <c r="XBB50" i="8"/>
  <c r="XBN50" i="8"/>
  <c r="XBZ50" i="8"/>
  <c r="XCL50" i="8"/>
  <c r="XCX50" i="8"/>
  <c r="XDJ50" i="8"/>
  <c r="XDV50" i="8"/>
  <c r="XEH50" i="8"/>
  <c r="XET50" i="8"/>
  <c r="SVQ50" i="8"/>
  <c r="VDG50" i="8"/>
  <c r="VQJ50" i="8"/>
  <c r="VUN50" i="8"/>
  <c r="VWN50" i="8"/>
  <c r="VXP50" i="8"/>
  <c r="VYZ50" i="8"/>
  <c r="VZX50" i="8"/>
  <c r="WAV50" i="8"/>
  <c r="WBT50" i="8"/>
  <c r="WCR50" i="8"/>
  <c r="WDP50" i="8"/>
  <c r="WEN50" i="8"/>
  <c r="WFL50" i="8"/>
  <c r="WGJ50" i="8"/>
  <c r="WHT50" i="8"/>
  <c r="WIR50" i="8"/>
  <c r="WJP50" i="8"/>
  <c r="WKN50" i="8"/>
  <c r="WLL50" i="8"/>
  <c r="WMJ50" i="8"/>
  <c r="WNH50" i="8"/>
  <c r="WOF50" i="8"/>
  <c r="WPD50" i="8"/>
  <c r="WQB50" i="8"/>
  <c r="WQZ50" i="8"/>
  <c r="WRX50" i="8"/>
  <c r="WSV50" i="8"/>
  <c r="WTT50" i="8"/>
  <c r="WUR50" i="8"/>
  <c r="WVP50" i="8"/>
  <c r="WWN50" i="8"/>
  <c r="WXL50" i="8"/>
  <c r="WYJ50" i="8"/>
  <c r="WZH50" i="8"/>
  <c r="XAF50" i="8"/>
  <c r="XEJ50" i="8"/>
  <c r="A21" i="115"/>
  <c r="A8" i="115"/>
  <c r="A20" i="115"/>
  <c r="A19" i="115"/>
  <c r="A18" i="115"/>
  <c r="A17" i="115"/>
  <c r="A9" i="115"/>
  <c r="A7" i="115"/>
  <c r="A6" i="115"/>
  <c r="A5" i="115"/>
  <c r="A4" i="115"/>
  <c r="I23" i="6"/>
  <c r="J39" i="115" l="1"/>
  <c r="D11" i="115"/>
  <c r="D39" i="115"/>
  <c r="J52" i="115"/>
  <c r="D52" i="115"/>
  <c r="E52" i="115"/>
  <c r="E39" i="115"/>
  <c r="E24" i="115"/>
  <c r="D24" i="115"/>
  <c r="I24" i="115"/>
  <c r="J24" i="115"/>
  <c r="H24" i="115"/>
  <c r="G24" i="115"/>
  <c r="F24" i="115"/>
  <c r="G11" i="115"/>
  <c r="F11" i="115"/>
  <c r="J11" i="115"/>
  <c r="I11" i="115"/>
  <c r="H11" i="115"/>
  <c r="E11" i="115"/>
  <c r="I27" i="115" l="1"/>
  <c r="F27" i="115"/>
  <c r="D27" i="115"/>
  <c r="G27" i="115"/>
  <c r="H27" i="115"/>
  <c r="E27" i="115"/>
  <c r="J27" i="115"/>
  <c r="D55" i="115"/>
  <c r="E55" i="115"/>
  <c r="J55" i="115"/>
  <c r="C23" i="6"/>
  <c r="E23" i="6" l="1"/>
  <c r="E30" i="6"/>
  <c r="E38" i="6"/>
  <c r="F23" i="6"/>
  <c r="F38" i="6"/>
  <c r="F30" i="6"/>
  <c r="H23" i="6"/>
  <c r="H38" i="6"/>
  <c r="H30" i="6"/>
  <c r="C38" i="6"/>
  <c r="C30" i="6"/>
  <c r="D23" i="6"/>
  <c r="D38" i="6"/>
  <c r="D30" i="6"/>
  <c r="G23" i="6"/>
  <c r="G38" i="6"/>
  <c r="G30" i="6"/>
  <c r="Y1" i="2"/>
  <c r="F56" i="90"/>
  <c r="F55" i="90"/>
  <c r="F54" i="90"/>
  <c r="F53" i="90"/>
  <c r="F52" i="90"/>
  <c r="F51" i="90"/>
  <c r="F50" i="90"/>
  <c r="F49" i="90"/>
  <c r="F48" i="90"/>
  <c r="F47" i="90"/>
  <c r="AB20" i="2" l="1"/>
  <c r="Y1" i="3"/>
  <c r="AB58" i="3" s="1"/>
  <c r="AH73" i="2"/>
  <c r="AH65" i="2"/>
  <c r="AG76" i="2"/>
  <c r="AG68" i="2"/>
  <c r="AG60" i="2"/>
  <c r="AF71" i="2"/>
  <c r="AF63" i="2"/>
  <c r="AE74" i="2"/>
  <c r="AE66" i="2"/>
  <c r="AE58" i="2"/>
  <c r="AD69" i="2"/>
  <c r="AD61" i="2"/>
  <c r="AC72" i="2"/>
  <c r="AC64" i="2"/>
  <c r="AB75" i="2"/>
  <c r="AB67" i="2"/>
  <c r="AB59" i="2"/>
  <c r="AH71" i="2"/>
  <c r="AH63" i="2"/>
  <c r="AG74" i="2"/>
  <c r="AG66" i="2"/>
  <c r="AG58" i="2"/>
  <c r="AF69" i="2"/>
  <c r="AF61" i="2"/>
  <c r="AE72" i="2"/>
  <c r="AE64" i="2"/>
  <c r="AD75" i="2"/>
  <c r="AD67" i="2"/>
  <c r="AD59" i="2"/>
  <c r="AC70" i="2"/>
  <c r="AC62" i="2"/>
  <c r="AB73" i="2"/>
  <c r="AB65" i="2"/>
  <c r="AF67" i="2"/>
  <c r="AC76" i="2"/>
  <c r="AB63" i="2"/>
  <c r="AH70" i="2"/>
  <c r="AH62" i="2"/>
  <c r="AG73" i="2"/>
  <c r="AG65" i="2"/>
  <c r="AF76" i="2"/>
  <c r="AF68" i="2"/>
  <c r="AF60" i="2"/>
  <c r="AE71" i="2"/>
  <c r="AE63" i="2"/>
  <c r="AD74" i="2"/>
  <c r="AD66" i="2"/>
  <c r="AD58" i="2"/>
  <c r="AC69" i="2"/>
  <c r="AC61" i="2"/>
  <c r="AB72" i="2"/>
  <c r="AB64" i="2"/>
  <c r="AH61" i="2"/>
  <c r="AG72" i="2"/>
  <c r="AG64" i="2"/>
  <c r="AF75" i="2"/>
  <c r="AF59" i="2"/>
  <c r="AE62" i="2"/>
  <c r="AD73" i="2"/>
  <c r="AC68" i="2"/>
  <c r="AB71" i="2"/>
  <c r="AH69" i="2"/>
  <c r="AE70" i="2"/>
  <c r="AD65" i="2"/>
  <c r="AC60" i="2"/>
  <c r="AH75" i="2"/>
  <c r="AH67" i="2"/>
  <c r="AH59" i="2"/>
  <c r="AG70" i="2"/>
  <c r="AG62" i="2"/>
  <c r="AF73" i="2"/>
  <c r="AF65" i="2"/>
  <c r="AE76" i="2"/>
  <c r="AE68" i="2"/>
  <c r="AE60" i="2"/>
  <c r="AD71" i="2"/>
  <c r="AD63" i="2"/>
  <c r="AC74" i="2"/>
  <c r="AC66" i="2"/>
  <c r="AC58" i="2"/>
  <c r="AB69" i="2"/>
  <c r="AB61" i="2"/>
  <c r="AH60" i="2"/>
  <c r="AG59" i="2"/>
  <c r="AE75" i="2"/>
  <c r="AD72" i="2"/>
  <c r="AC71" i="2"/>
  <c r="AB68" i="2"/>
  <c r="AH58" i="2"/>
  <c r="AF74" i="2"/>
  <c r="AE73" i="2"/>
  <c r="AD70" i="2"/>
  <c r="AC67" i="2"/>
  <c r="AB66" i="2"/>
  <c r="AF66" i="2"/>
  <c r="AD62" i="2"/>
  <c r="AC59" i="2"/>
  <c r="AF64" i="2"/>
  <c r="AD60" i="2"/>
  <c r="AB76" i="2"/>
  <c r="AF62" i="2"/>
  <c r="AF58" i="2"/>
  <c r="AH68" i="2"/>
  <c r="AE59" i="2"/>
  <c r="AD76" i="2"/>
  <c r="AH76" i="2"/>
  <c r="AG75" i="2"/>
  <c r="AF72" i="2"/>
  <c r="AE69" i="2"/>
  <c r="AD68" i="2"/>
  <c r="AC65" i="2"/>
  <c r="AB62" i="2"/>
  <c r="AH72" i="2"/>
  <c r="AE61" i="2"/>
  <c r="AH66" i="2"/>
  <c r="AB74" i="2"/>
  <c r="AG61" i="2"/>
  <c r="AC73" i="2"/>
  <c r="AB70" i="2"/>
  <c r="AH74" i="2"/>
  <c r="AG71" i="2"/>
  <c r="AF70" i="2"/>
  <c r="AE67" i="2"/>
  <c r="AD64" i="2"/>
  <c r="AC63" i="2"/>
  <c r="AB60" i="2"/>
  <c r="AG69" i="2"/>
  <c r="AE65" i="2"/>
  <c r="AB58" i="2"/>
  <c r="AG67" i="2"/>
  <c r="AG63" i="2"/>
  <c r="AC75" i="2"/>
  <c r="AH64" i="2"/>
  <c r="AH7" i="2"/>
  <c r="AB23" i="2"/>
  <c r="AF23" i="2"/>
  <c r="AE14" i="2"/>
  <c r="AF19" i="2"/>
  <c r="AB10" i="2"/>
  <c r="AH19" i="2"/>
  <c r="AD22" i="2"/>
  <c r="AE17" i="2"/>
  <c r="AD7" i="2"/>
  <c r="AB19" i="2"/>
  <c r="AF13" i="2"/>
  <c r="AG23" i="2"/>
  <c r="AH10" i="2"/>
  <c r="AC14" i="2"/>
  <c r="AE18" i="2"/>
  <c r="AB22" i="2"/>
  <c r="AC16" i="2"/>
  <c r="AB7" i="2"/>
  <c r="AB16" i="2"/>
  <c r="AH17" i="2"/>
  <c r="AC10" i="2"/>
  <c r="AC19" i="2"/>
  <c r="AH18" i="2"/>
  <c r="AF22" i="2"/>
  <c r="AE23" i="2"/>
  <c r="AB13" i="2"/>
  <c r="AF7" i="2"/>
  <c r="AG17" i="2"/>
  <c r="AD23" i="2"/>
  <c r="AG19" i="2"/>
  <c r="AH13" i="2"/>
  <c r="AG13" i="2"/>
  <c r="AE7" i="2"/>
  <c r="AF14" i="2"/>
  <c r="AG14" i="2"/>
  <c r="AH16" i="2"/>
  <c r="AE22" i="2"/>
  <c r="AD13" i="2"/>
  <c r="AH23" i="2"/>
  <c r="AD14" i="2"/>
  <c r="AF17" i="2"/>
  <c r="AC22" i="2"/>
  <c r="AD16" i="2"/>
  <c r="AC7" i="2"/>
  <c r="AE10" i="2"/>
  <c r="AE19" i="2"/>
  <c r="AD10" i="2"/>
  <c r="AC13" i="2"/>
  <c r="AG22" i="2"/>
  <c r="AE16" i="2"/>
  <c r="AG18" i="2"/>
  <c r="AD18" i="2"/>
  <c r="AG7" i="2"/>
  <c r="AB17" i="2"/>
  <c r="AD19" i="2"/>
  <c r="AC23" i="2"/>
  <c r="AB14" i="2"/>
  <c r="AD17" i="2"/>
  <c r="AC17" i="2"/>
  <c r="AH14" i="2"/>
  <c r="AG16" i="2"/>
  <c r="AE13" i="2"/>
  <c r="AB18" i="2"/>
  <c r="AC18" i="2"/>
  <c r="AF10" i="2"/>
  <c r="AH22" i="2"/>
  <c r="AF16" i="2"/>
  <c r="AG10" i="2"/>
  <c r="AF18" i="2"/>
  <c r="F22" i="114"/>
  <c r="E22" i="114"/>
  <c r="AB61" i="3" l="1"/>
  <c r="AC58" i="3"/>
  <c r="AE61" i="3"/>
  <c r="AD61" i="3"/>
  <c r="AC61" i="3"/>
  <c r="E29" i="114"/>
  <c r="E37" i="114"/>
  <c r="F29" i="114"/>
  <c r="F37" i="114"/>
  <c r="C69" i="114"/>
  <c r="L47" i="114"/>
  <c r="L54" i="114" s="1"/>
  <c r="F43" i="114"/>
  <c r="B8" i="114"/>
  <c r="P52" i="114" s="1"/>
  <c r="B4" i="114"/>
  <c r="F2" i="114"/>
  <c r="Z3" i="90"/>
  <c r="Z2" i="90"/>
  <c r="T668" i="4"/>
  <c r="S668" i="4"/>
  <c r="R668" i="4"/>
  <c r="Q668" i="4"/>
  <c r="P668" i="4"/>
  <c r="O668" i="4"/>
  <c r="N668" i="4"/>
  <c r="M668" i="4"/>
  <c r="L668" i="4"/>
  <c r="K668" i="4"/>
  <c r="J668" i="4"/>
  <c r="I668" i="4"/>
  <c r="H668" i="4"/>
  <c r="G668" i="4"/>
  <c r="F668" i="4"/>
  <c r="E668" i="4"/>
  <c r="D668" i="4"/>
  <c r="C668" i="4"/>
  <c r="W618" i="5"/>
  <c r="V618" i="5"/>
  <c r="U618" i="5"/>
  <c r="T618" i="5"/>
  <c r="S618" i="5"/>
  <c r="R618" i="5"/>
  <c r="Q618" i="5"/>
  <c r="P618" i="5"/>
  <c r="O618" i="5"/>
  <c r="N618" i="5"/>
  <c r="M618" i="5"/>
  <c r="L618" i="5"/>
  <c r="K618" i="5"/>
  <c r="J618" i="5"/>
  <c r="I618" i="5"/>
  <c r="E618" i="5"/>
  <c r="D618" i="5"/>
  <c r="C618" i="5"/>
  <c r="W617" i="5"/>
  <c r="V617" i="5"/>
  <c r="U617" i="5"/>
  <c r="T617" i="5"/>
  <c r="S617" i="5"/>
  <c r="R617" i="5"/>
  <c r="Q617" i="5"/>
  <c r="P617" i="5"/>
  <c r="O617" i="5"/>
  <c r="N617" i="5"/>
  <c r="M617" i="5"/>
  <c r="L617" i="5"/>
  <c r="K617" i="5"/>
  <c r="J617" i="5"/>
  <c r="I617" i="5"/>
  <c r="E617" i="5"/>
  <c r="D617" i="5"/>
  <c r="C617" i="5"/>
  <c r="W616" i="5"/>
  <c r="V616" i="5"/>
  <c r="U616" i="5"/>
  <c r="T616" i="5"/>
  <c r="S616" i="5"/>
  <c r="R616" i="5"/>
  <c r="Q616" i="5"/>
  <c r="P616" i="5"/>
  <c r="O616" i="5"/>
  <c r="N616" i="5"/>
  <c r="M616" i="5"/>
  <c r="L616" i="5"/>
  <c r="K616" i="5"/>
  <c r="J616" i="5"/>
  <c r="I616" i="5"/>
  <c r="E616" i="5"/>
  <c r="D616" i="5"/>
  <c r="C616" i="5"/>
  <c r="W614" i="5"/>
  <c r="V614" i="5"/>
  <c r="U614" i="5"/>
  <c r="T614" i="5"/>
  <c r="S614" i="5"/>
  <c r="R614" i="5"/>
  <c r="Q614" i="5"/>
  <c r="P614" i="5"/>
  <c r="O614" i="5"/>
  <c r="N614" i="5"/>
  <c r="M614" i="5"/>
  <c r="L614" i="5"/>
  <c r="K614" i="5"/>
  <c r="J614" i="5"/>
  <c r="I614" i="5"/>
  <c r="E614" i="5"/>
  <c r="D614" i="5"/>
  <c r="C614" i="5"/>
  <c r="W613" i="5"/>
  <c r="V613" i="5"/>
  <c r="U613" i="5"/>
  <c r="T613" i="5"/>
  <c r="S613" i="5"/>
  <c r="R613" i="5"/>
  <c r="Q613" i="5"/>
  <c r="P613" i="5"/>
  <c r="O613" i="5"/>
  <c r="N613" i="5"/>
  <c r="M613" i="5"/>
  <c r="L613" i="5"/>
  <c r="K613" i="5"/>
  <c r="J613" i="5"/>
  <c r="I613" i="5"/>
  <c r="E613" i="5"/>
  <c r="D613" i="5"/>
  <c r="C613" i="5"/>
  <c r="W612" i="5"/>
  <c r="V612" i="5"/>
  <c r="U612" i="5"/>
  <c r="T612" i="5"/>
  <c r="S612" i="5"/>
  <c r="R612" i="5"/>
  <c r="Q612" i="5"/>
  <c r="P612" i="5"/>
  <c r="O612" i="5"/>
  <c r="N612" i="5"/>
  <c r="M612" i="5"/>
  <c r="L612" i="5"/>
  <c r="K612" i="5"/>
  <c r="J612" i="5"/>
  <c r="I612" i="5"/>
  <c r="E612" i="5"/>
  <c r="D612" i="5"/>
  <c r="C612" i="5"/>
  <c r="W611" i="5"/>
  <c r="V611" i="5"/>
  <c r="U611" i="5"/>
  <c r="T611" i="5"/>
  <c r="S611" i="5"/>
  <c r="R611" i="5"/>
  <c r="Q611" i="5"/>
  <c r="P611" i="5"/>
  <c r="O611" i="5"/>
  <c r="N611" i="5"/>
  <c r="M611" i="5"/>
  <c r="L611" i="5"/>
  <c r="K611" i="5"/>
  <c r="J611" i="5"/>
  <c r="I611" i="5"/>
  <c r="E611" i="5"/>
  <c r="D611" i="5"/>
  <c r="C611" i="5"/>
  <c r="W610" i="5"/>
  <c r="V610" i="5"/>
  <c r="U610" i="5"/>
  <c r="T610" i="5"/>
  <c r="S610" i="5"/>
  <c r="R610" i="5"/>
  <c r="Q610" i="5"/>
  <c r="P610" i="5"/>
  <c r="O610" i="5"/>
  <c r="N610" i="5"/>
  <c r="M610" i="5"/>
  <c r="L610" i="5"/>
  <c r="K610" i="5"/>
  <c r="J610" i="5"/>
  <c r="I610" i="5"/>
  <c r="E610" i="5"/>
  <c r="D610" i="5"/>
  <c r="C610" i="5"/>
  <c r="W609" i="5"/>
  <c r="V609" i="5"/>
  <c r="U609" i="5"/>
  <c r="T609" i="5"/>
  <c r="S609" i="5"/>
  <c r="R609" i="5"/>
  <c r="Q609" i="5"/>
  <c r="P609" i="5"/>
  <c r="O609" i="5"/>
  <c r="N609" i="5"/>
  <c r="M609" i="5"/>
  <c r="L609" i="5"/>
  <c r="K609" i="5"/>
  <c r="J609" i="5"/>
  <c r="I609" i="5"/>
  <c r="E609" i="5"/>
  <c r="D609" i="5"/>
  <c r="C609" i="5"/>
  <c r="W608" i="5"/>
  <c r="V608" i="5"/>
  <c r="U608" i="5"/>
  <c r="T608" i="5"/>
  <c r="S608" i="5"/>
  <c r="R608" i="5"/>
  <c r="Q608" i="5"/>
  <c r="P608" i="5"/>
  <c r="O608" i="5"/>
  <c r="N608" i="5"/>
  <c r="M608" i="5"/>
  <c r="L608" i="5"/>
  <c r="K608" i="5"/>
  <c r="J608" i="5"/>
  <c r="I608" i="5"/>
  <c r="E608" i="5"/>
  <c r="D608" i="5"/>
  <c r="C608" i="5"/>
  <c r="W607" i="5"/>
  <c r="V607" i="5"/>
  <c r="U607" i="5"/>
  <c r="T607" i="5"/>
  <c r="S607" i="5"/>
  <c r="R607" i="5"/>
  <c r="Q607" i="5"/>
  <c r="P607" i="5"/>
  <c r="O607" i="5"/>
  <c r="N607" i="5"/>
  <c r="M607" i="5"/>
  <c r="L607" i="5"/>
  <c r="K607" i="5"/>
  <c r="J607" i="5"/>
  <c r="I607" i="5"/>
  <c r="E607" i="5"/>
  <c r="D607" i="5"/>
  <c r="C607" i="5"/>
  <c r="W606" i="5"/>
  <c r="V606" i="5"/>
  <c r="U606" i="5"/>
  <c r="T606" i="5"/>
  <c r="S606" i="5"/>
  <c r="R606" i="5"/>
  <c r="Q606" i="5"/>
  <c r="P606" i="5"/>
  <c r="O606" i="5"/>
  <c r="N606" i="5"/>
  <c r="M606" i="5"/>
  <c r="L606" i="5"/>
  <c r="K606" i="5"/>
  <c r="J606" i="5"/>
  <c r="I606" i="5"/>
  <c r="E606" i="5"/>
  <c r="D606" i="5"/>
  <c r="C606" i="5"/>
  <c r="W605" i="5"/>
  <c r="V605" i="5"/>
  <c r="U605" i="5"/>
  <c r="T605" i="5"/>
  <c r="S605" i="5"/>
  <c r="R605" i="5"/>
  <c r="Q605" i="5"/>
  <c r="P605" i="5"/>
  <c r="O605" i="5"/>
  <c r="N605" i="5"/>
  <c r="M605" i="5"/>
  <c r="L605" i="5"/>
  <c r="K605" i="5"/>
  <c r="J605" i="5"/>
  <c r="I605" i="5"/>
  <c r="E605" i="5"/>
  <c r="D605" i="5"/>
  <c r="C605" i="5"/>
  <c r="W604" i="5"/>
  <c r="V604" i="5"/>
  <c r="U604" i="5"/>
  <c r="T604" i="5"/>
  <c r="S604" i="5"/>
  <c r="R604" i="5"/>
  <c r="Q604" i="5"/>
  <c r="P604" i="5"/>
  <c r="O604" i="5"/>
  <c r="N604" i="5"/>
  <c r="M604" i="5"/>
  <c r="L604" i="5"/>
  <c r="K604" i="5"/>
  <c r="J604" i="5"/>
  <c r="I604" i="5"/>
  <c r="E604" i="5"/>
  <c r="D604" i="5"/>
  <c r="C604" i="5"/>
  <c r="W603" i="5"/>
  <c r="V603" i="5"/>
  <c r="U603" i="5"/>
  <c r="T603" i="5"/>
  <c r="S603" i="5"/>
  <c r="R603" i="5"/>
  <c r="Q603" i="5"/>
  <c r="P603" i="5"/>
  <c r="O603" i="5"/>
  <c r="N603" i="5"/>
  <c r="M603" i="5"/>
  <c r="L603" i="5"/>
  <c r="K603" i="5"/>
  <c r="J603" i="5"/>
  <c r="I603" i="5"/>
  <c r="E603" i="5"/>
  <c r="D603" i="5"/>
  <c r="C603" i="5"/>
  <c r="W602" i="5"/>
  <c r="V602" i="5"/>
  <c r="U602" i="5"/>
  <c r="T602" i="5"/>
  <c r="S602" i="5"/>
  <c r="R602" i="5"/>
  <c r="Q602" i="5"/>
  <c r="P602" i="5"/>
  <c r="O602" i="5"/>
  <c r="N602" i="5"/>
  <c r="M602" i="5"/>
  <c r="L602" i="5"/>
  <c r="K602" i="5"/>
  <c r="J602" i="5"/>
  <c r="I602" i="5"/>
  <c r="E602" i="5"/>
  <c r="D602" i="5"/>
  <c r="C602" i="5"/>
  <c r="W627" i="2"/>
  <c r="V627" i="2"/>
  <c r="U627" i="2"/>
  <c r="T627" i="2"/>
  <c r="S627" i="2"/>
  <c r="R627" i="2"/>
  <c r="Q627" i="2"/>
  <c r="P627" i="2"/>
  <c r="O627" i="2"/>
  <c r="N627" i="2"/>
  <c r="M627" i="2"/>
  <c r="L627" i="2"/>
  <c r="K627" i="2"/>
  <c r="J627" i="2"/>
  <c r="I627" i="2"/>
  <c r="H627" i="2"/>
  <c r="G627" i="2"/>
  <c r="F627" i="2"/>
  <c r="E627" i="2"/>
  <c r="D627" i="2"/>
  <c r="C627" i="2"/>
  <c r="W626" i="2"/>
  <c r="V626" i="2"/>
  <c r="U626" i="2"/>
  <c r="T626" i="2"/>
  <c r="S626" i="2"/>
  <c r="R626" i="2"/>
  <c r="Q626" i="2"/>
  <c r="P626" i="2"/>
  <c r="O626" i="2"/>
  <c r="N626" i="2"/>
  <c r="M626" i="2"/>
  <c r="L626" i="2"/>
  <c r="K626" i="2"/>
  <c r="J626" i="2"/>
  <c r="I626" i="2"/>
  <c r="H626" i="2"/>
  <c r="G626" i="2"/>
  <c r="F626" i="2"/>
  <c r="E626" i="2"/>
  <c r="D626" i="2"/>
  <c r="C626" i="2"/>
  <c r="W625" i="2"/>
  <c r="V625" i="2"/>
  <c r="U625" i="2"/>
  <c r="T625" i="2"/>
  <c r="S625" i="2"/>
  <c r="R625" i="2"/>
  <c r="Q625" i="2"/>
  <c r="P625" i="2"/>
  <c r="O625" i="2"/>
  <c r="N625" i="2"/>
  <c r="M625" i="2"/>
  <c r="L625" i="2"/>
  <c r="K625" i="2"/>
  <c r="J625" i="2"/>
  <c r="I625" i="2"/>
  <c r="H625" i="2"/>
  <c r="G625" i="2"/>
  <c r="F625" i="2"/>
  <c r="E625" i="2"/>
  <c r="D625" i="2"/>
  <c r="C625" i="2"/>
  <c r="W623" i="2"/>
  <c r="V623" i="2"/>
  <c r="U623" i="2"/>
  <c r="T623" i="2"/>
  <c r="S623" i="2"/>
  <c r="R623" i="2"/>
  <c r="Q623" i="2"/>
  <c r="P623" i="2"/>
  <c r="O623" i="2"/>
  <c r="N623" i="2"/>
  <c r="M623" i="2"/>
  <c r="L623" i="2"/>
  <c r="K623" i="2"/>
  <c r="J623" i="2"/>
  <c r="I623" i="2"/>
  <c r="H623" i="2"/>
  <c r="G623" i="2"/>
  <c r="F623" i="2"/>
  <c r="E623" i="2"/>
  <c r="D623" i="2"/>
  <c r="C623" i="2"/>
  <c r="W622" i="2"/>
  <c r="V622" i="2"/>
  <c r="U622" i="2"/>
  <c r="T622" i="2"/>
  <c r="S622" i="2"/>
  <c r="R622" i="2"/>
  <c r="Q622" i="2"/>
  <c r="P622" i="2"/>
  <c r="O622" i="2"/>
  <c r="N622" i="2"/>
  <c r="M622" i="2"/>
  <c r="L622" i="2"/>
  <c r="K622" i="2"/>
  <c r="J622" i="2"/>
  <c r="I622" i="2"/>
  <c r="H622" i="2"/>
  <c r="G622" i="2"/>
  <c r="F622" i="2"/>
  <c r="E622" i="2"/>
  <c r="D622" i="2"/>
  <c r="C622" i="2"/>
  <c r="W621" i="2"/>
  <c r="V621" i="2"/>
  <c r="U621" i="2"/>
  <c r="T621" i="2"/>
  <c r="S621" i="2"/>
  <c r="R621" i="2"/>
  <c r="Q621" i="2"/>
  <c r="P621" i="2"/>
  <c r="O621" i="2"/>
  <c r="N621" i="2"/>
  <c r="M621" i="2"/>
  <c r="L621" i="2"/>
  <c r="K621" i="2"/>
  <c r="J621" i="2"/>
  <c r="I621" i="2"/>
  <c r="H621" i="2"/>
  <c r="G621" i="2"/>
  <c r="F621" i="2"/>
  <c r="E621" i="2"/>
  <c r="D621" i="2"/>
  <c r="C621" i="2"/>
  <c r="W620" i="2"/>
  <c r="V620" i="2"/>
  <c r="U620" i="2"/>
  <c r="T620" i="2"/>
  <c r="S620" i="2"/>
  <c r="R620" i="2"/>
  <c r="Q620" i="2"/>
  <c r="P620" i="2"/>
  <c r="O620" i="2"/>
  <c r="N620" i="2"/>
  <c r="M620" i="2"/>
  <c r="L620" i="2"/>
  <c r="K620" i="2"/>
  <c r="J620" i="2"/>
  <c r="I620" i="2"/>
  <c r="H620" i="2"/>
  <c r="G620" i="2"/>
  <c r="F620" i="2"/>
  <c r="E620" i="2"/>
  <c r="D620" i="2"/>
  <c r="C620" i="2"/>
  <c r="W619" i="2"/>
  <c r="V619" i="2"/>
  <c r="U619" i="2"/>
  <c r="T619" i="2"/>
  <c r="S619" i="2"/>
  <c r="R619" i="2"/>
  <c r="Q619" i="2"/>
  <c r="P619" i="2"/>
  <c r="O619" i="2"/>
  <c r="N619" i="2"/>
  <c r="M619" i="2"/>
  <c r="L619" i="2"/>
  <c r="K619" i="2"/>
  <c r="J619" i="2"/>
  <c r="I619" i="2"/>
  <c r="H619" i="2"/>
  <c r="G619" i="2"/>
  <c r="F619" i="2"/>
  <c r="E619" i="2"/>
  <c r="D619" i="2"/>
  <c r="C619" i="2"/>
  <c r="W618" i="2"/>
  <c r="V618" i="2"/>
  <c r="U618" i="2"/>
  <c r="T618" i="2"/>
  <c r="S618" i="2"/>
  <c r="R618" i="2"/>
  <c r="Q618" i="2"/>
  <c r="P618" i="2"/>
  <c r="O618" i="2"/>
  <c r="N618" i="2"/>
  <c r="M618" i="2"/>
  <c r="L618" i="2"/>
  <c r="K618" i="2"/>
  <c r="J618" i="2"/>
  <c r="I618" i="2"/>
  <c r="H618" i="2"/>
  <c r="G618" i="2"/>
  <c r="F618" i="2"/>
  <c r="E618" i="2"/>
  <c r="D618" i="2"/>
  <c r="C618" i="2"/>
  <c r="W617" i="2"/>
  <c r="V617" i="2"/>
  <c r="U617" i="2"/>
  <c r="T617" i="2"/>
  <c r="S617" i="2"/>
  <c r="R617" i="2"/>
  <c r="Q617" i="2"/>
  <c r="P617" i="2"/>
  <c r="O617" i="2"/>
  <c r="N617" i="2"/>
  <c r="M617" i="2"/>
  <c r="L617" i="2"/>
  <c r="K617" i="2"/>
  <c r="J617" i="2"/>
  <c r="I617" i="2"/>
  <c r="H617" i="2"/>
  <c r="G617" i="2"/>
  <c r="F617" i="2"/>
  <c r="E617" i="2"/>
  <c r="D617" i="2"/>
  <c r="C617" i="2"/>
  <c r="W616" i="2"/>
  <c r="V616" i="2"/>
  <c r="U616" i="2"/>
  <c r="T616" i="2"/>
  <c r="S616" i="2"/>
  <c r="R616" i="2"/>
  <c r="Q616" i="2"/>
  <c r="P616" i="2"/>
  <c r="O616" i="2"/>
  <c r="N616" i="2"/>
  <c r="M616" i="2"/>
  <c r="L616" i="2"/>
  <c r="K616" i="2"/>
  <c r="J616" i="2"/>
  <c r="I616" i="2"/>
  <c r="H616" i="2"/>
  <c r="G616" i="2"/>
  <c r="F616" i="2"/>
  <c r="E616" i="2"/>
  <c r="D616" i="2"/>
  <c r="C616" i="2"/>
  <c r="W615" i="2"/>
  <c r="V615" i="2"/>
  <c r="U615" i="2"/>
  <c r="T615" i="2"/>
  <c r="S615" i="2"/>
  <c r="R615" i="2"/>
  <c r="Q615" i="2"/>
  <c r="P615" i="2"/>
  <c r="O615" i="2"/>
  <c r="N615" i="2"/>
  <c r="M615" i="2"/>
  <c r="L615" i="2"/>
  <c r="K615" i="2"/>
  <c r="J615" i="2"/>
  <c r="I615" i="2"/>
  <c r="H615" i="2"/>
  <c r="G615" i="2"/>
  <c r="F615" i="2"/>
  <c r="E615" i="2"/>
  <c r="D615" i="2"/>
  <c r="C615" i="2"/>
  <c r="W614" i="2"/>
  <c r="V614" i="2"/>
  <c r="U614" i="2"/>
  <c r="T614" i="2"/>
  <c r="S614" i="2"/>
  <c r="R614" i="2"/>
  <c r="Q614" i="2"/>
  <c r="P614" i="2"/>
  <c r="O614" i="2"/>
  <c r="N614" i="2"/>
  <c r="M614" i="2"/>
  <c r="L614" i="2"/>
  <c r="K614" i="2"/>
  <c r="J614" i="2"/>
  <c r="I614" i="2"/>
  <c r="H614" i="2"/>
  <c r="G614" i="2"/>
  <c r="F614" i="2"/>
  <c r="E614" i="2"/>
  <c r="D614" i="2"/>
  <c r="C614" i="2"/>
  <c r="W613" i="2"/>
  <c r="V613" i="2"/>
  <c r="U613" i="2"/>
  <c r="T613" i="2"/>
  <c r="S613" i="2"/>
  <c r="R613" i="2"/>
  <c r="Q613" i="2"/>
  <c r="P613" i="2"/>
  <c r="O613" i="2"/>
  <c r="N613" i="2"/>
  <c r="M613" i="2"/>
  <c r="L613" i="2"/>
  <c r="K613" i="2"/>
  <c r="J613" i="2"/>
  <c r="I613" i="2"/>
  <c r="H613" i="2"/>
  <c r="G613" i="2"/>
  <c r="F613" i="2"/>
  <c r="E613" i="2"/>
  <c r="D613" i="2"/>
  <c r="C613" i="2"/>
  <c r="W612" i="2"/>
  <c r="V612" i="2"/>
  <c r="U612" i="2"/>
  <c r="T612" i="2"/>
  <c r="S612" i="2"/>
  <c r="R612" i="2"/>
  <c r="Q612" i="2"/>
  <c r="P612" i="2"/>
  <c r="O612" i="2"/>
  <c r="N612" i="2"/>
  <c r="M612" i="2"/>
  <c r="L612" i="2"/>
  <c r="K612" i="2"/>
  <c r="J612" i="2"/>
  <c r="I612" i="2"/>
  <c r="H612" i="2"/>
  <c r="G612" i="2"/>
  <c r="F612" i="2"/>
  <c r="E612" i="2"/>
  <c r="D612" i="2"/>
  <c r="C612" i="2"/>
  <c r="W611" i="2"/>
  <c r="V611" i="2"/>
  <c r="U611" i="2"/>
  <c r="T611" i="2"/>
  <c r="S611" i="2"/>
  <c r="R611" i="2"/>
  <c r="Q611" i="2"/>
  <c r="P611" i="2"/>
  <c r="O611" i="2"/>
  <c r="N611" i="2"/>
  <c r="M611" i="2"/>
  <c r="L611" i="2"/>
  <c r="K611" i="2"/>
  <c r="J611" i="2"/>
  <c r="I611" i="2"/>
  <c r="H611" i="2"/>
  <c r="G611" i="2"/>
  <c r="F611" i="2"/>
  <c r="E611" i="2"/>
  <c r="D611" i="2"/>
  <c r="C611" i="2"/>
  <c r="W610" i="2"/>
  <c r="V610" i="2"/>
  <c r="U610" i="2"/>
  <c r="T610" i="2"/>
  <c r="S610" i="2"/>
  <c r="R610" i="2"/>
  <c r="Q610" i="2"/>
  <c r="P610" i="2"/>
  <c r="O610" i="2"/>
  <c r="N610" i="2"/>
  <c r="M610" i="2"/>
  <c r="L610" i="2"/>
  <c r="K610" i="2"/>
  <c r="J610" i="2"/>
  <c r="I610" i="2"/>
  <c r="H610" i="2"/>
  <c r="G610" i="2"/>
  <c r="F610" i="2"/>
  <c r="E610" i="2"/>
  <c r="D610" i="2"/>
  <c r="C610" i="2"/>
  <c r="W609" i="2"/>
  <c r="V609" i="2"/>
  <c r="U609" i="2"/>
  <c r="T609" i="2"/>
  <c r="S609" i="2"/>
  <c r="R609" i="2"/>
  <c r="Q609" i="2"/>
  <c r="P609" i="2"/>
  <c r="O609" i="2"/>
  <c r="N609" i="2"/>
  <c r="M609" i="2"/>
  <c r="L609" i="2"/>
  <c r="K609" i="2"/>
  <c r="J609" i="2"/>
  <c r="I609" i="2"/>
  <c r="H609" i="2"/>
  <c r="G609" i="2"/>
  <c r="F609" i="2"/>
  <c r="E609" i="2"/>
  <c r="D609" i="2"/>
  <c r="C609" i="2"/>
  <c r="W608" i="2"/>
  <c r="V608" i="2"/>
  <c r="U608" i="2"/>
  <c r="T608" i="2"/>
  <c r="S608" i="2"/>
  <c r="R608" i="2"/>
  <c r="Q608" i="2"/>
  <c r="P608" i="2"/>
  <c r="O608" i="2"/>
  <c r="N608" i="2"/>
  <c r="M608" i="2"/>
  <c r="L608" i="2"/>
  <c r="K608" i="2"/>
  <c r="J608" i="2"/>
  <c r="I608" i="2"/>
  <c r="H608" i="2"/>
  <c r="G608" i="2"/>
  <c r="F608" i="2"/>
  <c r="E608" i="2"/>
  <c r="D608" i="2"/>
  <c r="C608" i="2"/>
  <c r="W607" i="2"/>
  <c r="V607" i="2"/>
  <c r="U607" i="2"/>
  <c r="T607" i="2"/>
  <c r="S607" i="2"/>
  <c r="R607" i="2"/>
  <c r="Q607" i="2"/>
  <c r="P607" i="2"/>
  <c r="O607" i="2"/>
  <c r="N607" i="2"/>
  <c r="M607" i="2"/>
  <c r="L607" i="2"/>
  <c r="K607" i="2"/>
  <c r="J607" i="2"/>
  <c r="I607" i="2"/>
  <c r="H607" i="2"/>
  <c r="G607" i="2"/>
  <c r="F607" i="2"/>
  <c r="E607" i="2"/>
  <c r="D607" i="2"/>
  <c r="C607" i="2"/>
  <c r="W606" i="2"/>
  <c r="V606" i="2"/>
  <c r="U606" i="2"/>
  <c r="T606" i="2"/>
  <c r="S606" i="2"/>
  <c r="R606" i="2"/>
  <c r="Q606" i="2"/>
  <c r="P606" i="2"/>
  <c r="O606" i="2"/>
  <c r="N606" i="2"/>
  <c r="M606" i="2"/>
  <c r="L606" i="2"/>
  <c r="K606" i="2"/>
  <c r="J606" i="2"/>
  <c r="I606" i="2"/>
  <c r="H606" i="2"/>
  <c r="G606" i="2"/>
  <c r="F606" i="2"/>
  <c r="E606" i="2"/>
  <c r="D606" i="2"/>
  <c r="C606" i="2"/>
  <c r="W605" i="2"/>
  <c r="V605" i="2"/>
  <c r="U605" i="2"/>
  <c r="T605" i="2"/>
  <c r="S605" i="2"/>
  <c r="R605" i="2"/>
  <c r="Q605" i="2"/>
  <c r="P605" i="2"/>
  <c r="O605" i="2"/>
  <c r="N605" i="2"/>
  <c r="M605" i="2"/>
  <c r="L605" i="2"/>
  <c r="K605" i="2"/>
  <c r="J605" i="2"/>
  <c r="I605" i="2"/>
  <c r="H605" i="2"/>
  <c r="G605" i="2"/>
  <c r="F605" i="2"/>
  <c r="E605" i="2"/>
  <c r="D605" i="2"/>
  <c r="C605" i="2"/>
  <c r="W604" i="2"/>
  <c r="V604" i="2"/>
  <c r="U604" i="2"/>
  <c r="T604" i="2"/>
  <c r="S604" i="2"/>
  <c r="R604" i="2"/>
  <c r="Q604" i="2"/>
  <c r="P604" i="2"/>
  <c r="O604" i="2"/>
  <c r="N604" i="2"/>
  <c r="M604" i="2"/>
  <c r="L604" i="2"/>
  <c r="K604" i="2"/>
  <c r="J604" i="2"/>
  <c r="I604" i="2"/>
  <c r="H604" i="2"/>
  <c r="G604" i="2"/>
  <c r="F604" i="2"/>
  <c r="E604" i="2"/>
  <c r="D604" i="2"/>
  <c r="C604" i="2"/>
  <c r="W603" i="2"/>
  <c r="V603" i="2"/>
  <c r="U603" i="2"/>
  <c r="T603" i="2"/>
  <c r="S603" i="2"/>
  <c r="R603" i="2"/>
  <c r="Q603" i="2"/>
  <c r="P603" i="2"/>
  <c r="O603" i="2"/>
  <c r="N603" i="2"/>
  <c r="M603" i="2"/>
  <c r="L603" i="2"/>
  <c r="K603" i="2"/>
  <c r="J603" i="2"/>
  <c r="I603" i="2"/>
  <c r="H603" i="2"/>
  <c r="G603" i="2"/>
  <c r="F603" i="2"/>
  <c r="E603" i="2"/>
  <c r="D603" i="2"/>
  <c r="C603" i="2"/>
  <c r="W602" i="2"/>
  <c r="V602" i="2"/>
  <c r="U602" i="2"/>
  <c r="T602" i="2"/>
  <c r="S602" i="2"/>
  <c r="R602" i="2"/>
  <c r="Q602" i="2"/>
  <c r="P602" i="2"/>
  <c r="O602" i="2"/>
  <c r="N602" i="2"/>
  <c r="M602" i="2"/>
  <c r="L602" i="2"/>
  <c r="K602" i="2"/>
  <c r="J602" i="2"/>
  <c r="I602" i="2"/>
  <c r="H602" i="2"/>
  <c r="G602" i="2"/>
  <c r="F602" i="2"/>
  <c r="E602" i="2"/>
  <c r="D602" i="2"/>
  <c r="C602" i="2"/>
  <c r="W601" i="2"/>
  <c r="V601" i="2"/>
  <c r="U601" i="2"/>
  <c r="T601" i="2"/>
  <c r="S601" i="2"/>
  <c r="R601" i="2"/>
  <c r="Q601" i="2"/>
  <c r="P601" i="2"/>
  <c r="O601" i="2"/>
  <c r="N601" i="2"/>
  <c r="M601" i="2"/>
  <c r="L601" i="2"/>
  <c r="K601" i="2"/>
  <c r="J601" i="2"/>
  <c r="I601" i="2"/>
  <c r="H601" i="2"/>
  <c r="G601" i="2"/>
  <c r="F601" i="2"/>
  <c r="E601" i="2"/>
  <c r="D601" i="2"/>
  <c r="C601" i="2"/>
  <c r="W600" i="2"/>
  <c r="V600" i="2"/>
  <c r="U600" i="2"/>
  <c r="T600" i="2"/>
  <c r="S600" i="2"/>
  <c r="R600" i="2"/>
  <c r="Q600" i="2"/>
  <c r="P600" i="2"/>
  <c r="O600" i="2"/>
  <c r="N600" i="2"/>
  <c r="M600" i="2"/>
  <c r="L600" i="2"/>
  <c r="K600" i="2"/>
  <c r="J600" i="2"/>
  <c r="I600" i="2"/>
  <c r="H600" i="2"/>
  <c r="G600" i="2"/>
  <c r="F600" i="2"/>
  <c r="E600" i="2"/>
  <c r="D600" i="2"/>
  <c r="C600" i="2"/>
  <c r="AA2" i="2"/>
  <c r="AA2" i="3" s="1"/>
  <c r="AB5" i="3" s="1"/>
  <c r="AA3" i="2"/>
  <c r="AA3" i="3" s="1"/>
  <c r="AB31" i="3" s="1"/>
  <c r="AI2" i="3"/>
  <c r="E94" i="4"/>
  <c r="D94" i="4"/>
  <c r="Y54" i="5"/>
  <c r="AA3" i="5"/>
  <c r="AA2" i="5"/>
  <c r="Y54" i="4"/>
  <c r="AA3" i="4"/>
  <c r="AA2" i="4"/>
  <c r="Y54" i="3"/>
  <c r="Y54" i="2"/>
  <c r="AE34" i="3" l="1"/>
  <c r="AC34" i="3"/>
  <c r="AB34" i="3"/>
  <c r="AD34" i="3"/>
  <c r="AB9" i="3"/>
  <c r="AC32" i="3"/>
  <c r="AE32" i="3"/>
  <c r="AD32" i="3"/>
  <c r="AB32" i="3"/>
  <c r="AC6" i="3"/>
  <c r="AE8" i="3"/>
  <c r="AB8" i="3"/>
  <c r="AD8" i="3"/>
  <c r="AF8" i="3"/>
  <c r="AC8" i="3"/>
  <c r="AD6" i="3"/>
  <c r="AB6" i="3"/>
  <c r="AE6" i="3"/>
  <c r="AD5" i="3"/>
  <c r="AD31" i="3"/>
  <c r="AC31" i="3"/>
  <c r="AE31" i="3"/>
  <c r="AE5" i="3"/>
  <c r="AF5" i="3"/>
  <c r="AC5" i="3"/>
  <c r="AB5" i="2"/>
  <c r="AH15" i="2"/>
  <c r="AB15" i="2"/>
  <c r="AG15" i="2"/>
  <c r="AF15" i="2"/>
  <c r="AD15" i="2"/>
  <c r="AC15" i="2"/>
  <c r="AE15" i="2"/>
  <c r="AC9" i="2"/>
  <c r="AB9" i="2"/>
  <c r="AG9" i="2"/>
  <c r="AH9" i="2"/>
  <c r="AF9" i="2"/>
  <c r="AE9" i="2"/>
  <c r="AD9" i="2"/>
  <c r="AE21" i="2"/>
  <c r="AC21" i="2"/>
  <c r="AH21" i="2"/>
  <c r="AG21" i="2"/>
  <c r="AB21" i="2"/>
  <c r="AF21" i="2"/>
  <c r="AD21" i="2"/>
  <c r="AH8" i="2"/>
  <c r="AF8" i="2"/>
  <c r="AC8" i="2"/>
  <c r="AB8" i="2"/>
  <c r="AG8" i="2"/>
  <c r="AE8" i="2"/>
  <c r="AD8" i="2"/>
  <c r="AD11" i="2"/>
  <c r="AC11" i="2"/>
  <c r="AH11" i="2"/>
  <c r="AG11" i="2"/>
  <c r="AB11" i="2"/>
  <c r="AE11" i="2"/>
  <c r="AF11" i="2"/>
  <c r="AH6" i="2"/>
  <c r="AB6" i="2"/>
  <c r="AG6" i="2"/>
  <c r="AC6" i="2"/>
  <c r="AF6" i="2"/>
  <c r="AE6" i="2"/>
  <c r="AD6" i="2"/>
  <c r="AE20" i="2"/>
  <c r="AC20" i="2"/>
  <c r="AF20" i="2"/>
  <c r="AD20" i="2"/>
  <c r="AG20" i="2"/>
  <c r="AH20" i="2"/>
  <c r="AH12" i="2"/>
  <c r="AB12" i="2"/>
  <c r="AG12" i="2"/>
  <c r="AD12" i="2"/>
  <c r="AC12" i="2"/>
  <c r="AF12" i="2"/>
  <c r="AE12" i="2"/>
  <c r="AA29" i="5"/>
  <c r="AA56" i="5" s="1"/>
  <c r="AA29" i="4"/>
  <c r="AA56" i="4" s="1"/>
  <c r="AH5" i="2"/>
  <c r="AA28" i="4"/>
  <c r="AA55" i="4" s="1"/>
  <c r="AA28" i="5"/>
  <c r="AA55" i="5" s="1"/>
  <c r="AA28" i="2"/>
  <c r="AA55" i="2" s="1"/>
  <c r="A139" i="114"/>
  <c r="A122" i="114"/>
  <c r="A91" i="114"/>
  <c r="A108" i="114"/>
  <c r="L48" i="114"/>
  <c r="A74" i="114"/>
  <c r="A92" i="114"/>
  <c r="A109" i="114"/>
  <c r="A127" i="114"/>
  <c r="A71" i="114"/>
  <c r="A126" i="114"/>
  <c r="L49" i="114"/>
  <c r="A75" i="114"/>
  <c r="A95" i="114"/>
  <c r="A112" i="114"/>
  <c r="A130" i="114"/>
  <c r="L50" i="114"/>
  <c r="A78" i="114"/>
  <c r="A96" i="114"/>
  <c r="A113" i="114"/>
  <c r="A134" i="114"/>
  <c r="L51" i="114"/>
  <c r="A82" i="114"/>
  <c r="A100" i="114"/>
  <c r="A117" i="114"/>
  <c r="A138" i="114"/>
  <c r="A105" i="114"/>
  <c r="L55" i="114"/>
  <c r="A84" i="114"/>
  <c r="A101" i="114"/>
  <c r="A118" i="114"/>
  <c r="A88" i="114"/>
  <c r="L56" i="114"/>
  <c r="A87" i="114"/>
  <c r="A104" i="114"/>
  <c r="A121" i="114"/>
  <c r="L52" i="114"/>
  <c r="A80" i="114"/>
  <c r="A97" i="114"/>
  <c r="A123" i="114"/>
  <c r="A132" i="114"/>
  <c r="A136" i="114"/>
  <c r="A72" i="114"/>
  <c r="A76" i="114"/>
  <c r="A85" i="114"/>
  <c r="A89" i="114"/>
  <c r="A93" i="114"/>
  <c r="A98" i="114"/>
  <c r="A102" i="114"/>
  <c r="A106" i="114"/>
  <c r="A110" i="114"/>
  <c r="A114" i="114"/>
  <c r="A119" i="114"/>
  <c r="A124" i="114"/>
  <c r="A128" i="114"/>
  <c r="L53" i="114"/>
  <c r="A77" i="114"/>
  <c r="A81" i="114"/>
  <c r="A115" i="114"/>
  <c r="A129" i="114"/>
  <c r="A133" i="114"/>
  <c r="A137" i="114"/>
  <c r="A73" i="114"/>
  <c r="A86" i="114"/>
  <c r="A90" i="114"/>
  <c r="A94" i="114"/>
  <c r="A99" i="114"/>
  <c r="A103" i="114"/>
  <c r="A107" i="114"/>
  <c r="A111" i="114"/>
  <c r="A116" i="114"/>
  <c r="A120" i="114"/>
  <c r="A125" i="114"/>
  <c r="A79" i="114"/>
  <c r="A83" i="114"/>
  <c r="A131" i="114"/>
  <c r="A135" i="114"/>
  <c r="Z28" i="90"/>
  <c r="Z29" i="90"/>
  <c r="AA30" i="2"/>
  <c r="AA57" i="2" s="1"/>
  <c r="AF6" i="3" l="1"/>
  <c r="AF59" i="3"/>
  <c r="AD59" i="3"/>
  <c r="AC59" i="3"/>
  <c r="AB59" i="3"/>
  <c r="AE59" i="3"/>
  <c r="AF58" i="3"/>
  <c r="AE58" i="3"/>
  <c r="AD58" i="3"/>
  <c r="AF61" i="3"/>
  <c r="AG58" i="3"/>
  <c r="AH58" i="3"/>
  <c r="AH24" i="2"/>
  <c r="AH77" i="2" s="1"/>
  <c r="AA4" i="4"/>
  <c r="AA30" i="3"/>
  <c r="AA57" i="3" s="1"/>
  <c r="AA28" i="3"/>
  <c r="AA55" i="3"/>
  <c r="AA29" i="2"/>
  <c r="AA56" i="2" s="1"/>
  <c r="AF32" i="3" l="1"/>
  <c r="AF31" i="3"/>
  <c r="AF34" i="3"/>
  <c r="Z4" i="90"/>
  <c r="Z30" i="90" s="1"/>
  <c r="AA4" i="5"/>
  <c r="AA30" i="4"/>
  <c r="AA57" i="4" s="1"/>
  <c r="AA29" i="3"/>
  <c r="AA56" i="3"/>
  <c r="A41" i="9"/>
  <c r="A33" i="9"/>
  <c r="AA30" i="5" l="1"/>
  <c r="AA57" i="5" s="1"/>
  <c r="X1" i="90"/>
  <c r="G3" i="1"/>
  <c r="I2" i="11" s="1"/>
  <c r="B4" i="6"/>
  <c r="B2" i="6"/>
  <c r="I2" i="1"/>
  <c r="I20" i="11"/>
  <c r="C8" i="11"/>
  <c r="C7" i="11"/>
  <c r="C6" i="11"/>
  <c r="C5" i="11"/>
  <c r="C4" i="11"/>
  <c r="C11" i="11" s="1"/>
  <c r="C3" i="11"/>
  <c r="C2" i="11"/>
  <c r="B15" i="9"/>
  <c r="B11" i="9"/>
  <c r="D24" i="9" s="1"/>
  <c r="B14" i="8"/>
  <c r="B10" i="8"/>
  <c r="B15" i="7"/>
  <c r="B11" i="7"/>
  <c r="M8" i="8"/>
  <c r="C65" i="6"/>
  <c r="F130" i="6" s="1"/>
  <c r="I42" i="6"/>
  <c r="B8" i="6"/>
  <c r="B7" i="6"/>
  <c r="B6" i="6"/>
  <c r="B6" i="114" s="1"/>
  <c r="B3" i="6"/>
  <c r="I2" i="6"/>
  <c r="G13" i="1"/>
  <c r="G11" i="1"/>
  <c r="A12" i="114" l="1"/>
  <c r="D31" i="1"/>
  <c r="G1" i="1"/>
  <c r="AD44" i="90"/>
  <c r="AD35" i="90"/>
  <c r="AD20" i="90"/>
  <c r="AD12" i="90"/>
  <c r="AC49" i="90"/>
  <c r="AC41" i="90"/>
  <c r="AC32" i="90"/>
  <c r="AC17" i="90"/>
  <c r="AC9" i="90"/>
  <c r="AB46" i="90"/>
  <c r="AB37" i="90"/>
  <c r="AB22" i="90"/>
  <c r="AB14" i="90"/>
  <c r="AB6" i="90"/>
  <c r="AA43" i="90"/>
  <c r="AA34" i="90"/>
  <c r="AA20" i="90"/>
  <c r="AA12" i="90"/>
  <c r="AD15" i="90"/>
  <c r="AB9" i="90"/>
  <c r="AD37" i="90"/>
  <c r="AD43" i="90"/>
  <c r="AD34" i="90"/>
  <c r="AD19" i="90"/>
  <c r="AD11" i="90"/>
  <c r="AC48" i="90"/>
  <c r="AC40" i="90"/>
  <c r="AC31" i="90"/>
  <c r="AC16" i="90"/>
  <c r="AC8" i="90"/>
  <c r="AB45" i="90"/>
  <c r="AB36" i="90"/>
  <c r="AB21" i="90"/>
  <c r="AB13" i="90"/>
  <c r="AB5" i="90"/>
  <c r="AA42" i="90"/>
  <c r="AA33" i="90"/>
  <c r="AA19" i="90"/>
  <c r="AA11" i="90"/>
  <c r="AD7" i="90"/>
  <c r="AC12" i="90"/>
  <c r="AB32" i="90"/>
  <c r="AA37" i="90"/>
  <c r="AA7" i="90"/>
  <c r="AD46" i="90"/>
  <c r="AB16" i="90"/>
  <c r="AD42" i="90"/>
  <c r="AD33" i="90"/>
  <c r="AD18" i="90"/>
  <c r="AD10" i="90"/>
  <c r="AC47" i="90"/>
  <c r="AC39" i="90"/>
  <c r="AC23" i="90"/>
  <c r="AC15" i="90"/>
  <c r="AC7" i="90"/>
  <c r="AB44" i="90"/>
  <c r="AB35" i="90"/>
  <c r="AB20" i="90"/>
  <c r="AB12" i="90"/>
  <c r="AA49" i="90"/>
  <c r="AA41" i="90"/>
  <c r="AA32" i="90"/>
  <c r="AA18" i="90"/>
  <c r="AA10" i="90"/>
  <c r="AD23" i="90"/>
  <c r="AD22" i="90"/>
  <c r="AC11" i="90"/>
  <c r="AB40" i="90"/>
  <c r="AA45" i="90"/>
  <c r="AA14" i="90"/>
  <c r="AD49" i="90"/>
  <c r="AD41" i="90"/>
  <c r="AD32" i="90"/>
  <c r="AD17" i="90"/>
  <c r="AD9" i="90"/>
  <c r="AC46" i="90"/>
  <c r="AC37" i="90"/>
  <c r="AC22" i="90"/>
  <c r="AC14" i="90"/>
  <c r="AC6" i="90"/>
  <c r="AB43" i="90"/>
  <c r="AB34" i="90"/>
  <c r="AB19" i="90"/>
  <c r="AB11" i="90"/>
  <c r="AA48" i="90"/>
  <c r="AA40" i="90"/>
  <c r="AA31" i="90"/>
  <c r="AA17" i="90"/>
  <c r="AA9" i="90"/>
  <c r="AD39" i="90"/>
  <c r="AC35" i="90"/>
  <c r="AB49" i="90"/>
  <c r="AB17" i="90"/>
  <c r="AA23" i="90"/>
  <c r="AD14" i="90"/>
  <c r="AB48" i="90"/>
  <c r="AA36" i="90"/>
  <c r="AD48" i="90"/>
  <c r="AD40" i="90"/>
  <c r="AD31" i="90"/>
  <c r="AD16" i="90"/>
  <c r="AD8" i="90"/>
  <c r="AC45" i="90"/>
  <c r="AC36" i="90"/>
  <c r="AC21" i="90"/>
  <c r="AC13" i="90"/>
  <c r="AC5" i="90"/>
  <c r="AB42" i="90"/>
  <c r="AB33" i="90"/>
  <c r="AB18" i="90"/>
  <c r="AB10" i="90"/>
  <c r="AA47" i="90"/>
  <c r="AA39" i="90"/>
  <c r="AA5" i="90"/>
  <c r="AA16" i="90"/>
  <c r="AA8" i="90"/>
  <c r="AD47" i="90"/>
  <c r="AC44" i="90"/>
  <c r="AC20" i="90"/>
  <c r="AB41" i="90"/>
  <c r="AA46" i="90"/>
  <c r="AA15" i="90"/>
  <c r="AD6" i="90"/>
  <c r="AC43" i="90"/>
  <c r="AC34" i="90"/>
  <c r="AC19" i="90"/>
  <c r="AB31" i="90"/>
  <c r="AB8" i="90"/>
  <c r="AA22" i="90"/>
  <c r="AA6" i="90"/>
  <c r="AD45" i="90"/>
  <c r="AC10" i="90"/>
  <c r="AA21" i="90"/>
  <c r="AB47" i="90"/>
  <c r="AA13" i="90"/>
  <c r="AA35" i="90"/>
  <c r="AD36" i="90"/>
  <c r="AA44" i="90"/>
  <c r="AD21" i="90"/>
  <c r="AB39" i="90"/>
  <c r="AD13" i="90"/>
  <c r="AB23" i="90"/>
  <c r="AB7" i="90"/>
  <c r="AC33" i="90"/>
  <c r="AD5" i="90"/>
  <c r="AB15" i="90"/>
  <c r="AC42" i="90"/>
  <c r="AC18" i="90"/>
  <c r="AA38" i="90"/>
  <c r="AB38" i="90"/>
  <c r="AD38" i="90"/>
  <c r="AC38" i="90"/>
  <c r="F3" i="1"/>
  <c r="H2" i="11" s="1"/>
  <c r="B16" i="1"/>
  <c r="B13" i="1"/>
  <c r="B11" i="1"/>
  <c r="X27" i="90"/>
  <c r="B14" i="7"/>
  <c r="B13" i="8" s="1"/>
  <c r="B7" i="114"/>
  <c r="B9" i="7"/>
  <c r="B8" i="8" s="1"/>
  <c r="B2" i="114"/>
  <c r="B10" i="7"/>
  <c r="B10" i="9" s="1"/>
  <c r="B3" i="114"/>
  <c r="Y1" i="5"/>
  <c r="Z1" i="4"/>
  <c r="L1" i="6"/>
  <c r="A41" i="6" s="1"/>
  <c r="H2" i="6"/>
  <c r="G9" i="7" s="1"/>
  <c r="I10" i="1"/>
  <c r="D10" i="1" s="1"/>
  <c r="M18" i="1"/>
  <c r="F1" i="1"/>
  <c r="E11" i="1"/>
  <c r="B7" i="1"/>
  <c r="F98" i="6"/>
  <c r="F73" i="6"/>
  <c r="F101" i="6"/>
  <c r="A84" i="6"/>
  <c r="F122" i="6"/>
  <c r="A101" i="6"/>
  <c r="A81" i="6"/>
  <c r="F106" i="6"/>
  <c r="A68" i="6"/>
  <c r="A132" i="6"/>
  <c r="F71" i="6"/>
  <c r="F81" i="6"/>
  <c r="A111" i="6"/>
  <c r="A67" i="6"/>
  <c r="A88" i="6"/>
  <c r="A123" i="6"/>
  <c r="F67" i="6"/>
  <c r="F89" i="6"/>
  <c r="F124" i="6"/>
  <c r="E13" i="1"/>
  <c r="A73" i="6"/>
  <c r="A89" i="6"/>
  <c r="F109" i="6"/>
  <c r="F75" i="6"/>
  <c r="A92" i="6"/>
  <c r="A114" i="6"/>
  <c r="A80" i="6"/>
  <c r="A97" i="6"/>
  <c r="A119" i="6"/>
  <c r="A76" i="6"/>
  <c r="F102" i="6"/>
  <c r="B3" i="1"/>
  <c r="A1" i="6" s="1"/>
  <c r="B15" i="1"/>
  <c r="A69" i="6"/>
  <c r="F76" i="6"/>
  <c r="A85" i="6"/>
  <c r="A94" i="6"/>
  <c r="A105" i="6"/>
  <c r="F115" i="6"/>
  <c r="F127" i="6"/>
  <c r="F68" i="6"/>
  <c r="F84" i="6"/>
  <c r="A93" i="6"/>
  <c r="F114" i="6"/>
  <c r="A127" i="6"/>
  <c r="B5" i="1"/>
  <c r="A71" i="6"/>
  <c r="A77" i="6"/>
  <c r="F85" i="6"/>
  <c r="F94" i="6"/>
  <c r="F105" i="6"/>
  <c r="A118" i="6"/>
  <c r="A129" i="6"/>
  <c r="A72" i="6"/>
  <c r="F80" i="6"/>
  <c r="F88" i="6"/>
  <c r="F97" i="6"/>
  <c r="A109" i="6"/>
  <c r="A120" i="6"/>
  <c r="A133" i="6"/>
  <c r="B13" i="7"/>
  <c r="B9" i="1"/>
  <c r="B18" i="1"/>
  <c r="A10" i="6" s="1"/>
  <c r="A98" i="6"/>
  <c r="A102" i="6"/>
  <c r="A106" i="6"/>
  <c r="A110" i="6"/>
  <c r="A115" i="6"/>
  <c r="F119" i="6"/>
  <c r="A124" i="6"/>
  <c r="A128" i="6"/>
  <c r="F133" i="6"/>
  <c r="F77" i="6"/>
  <c r="A82" i="6"/>
  <c r="A86" i="6"/>
  <c r="A90" i="6"/>
  <c r="A95" i="6"/>
  <c r="A99" i="6"/>
  <c r="A103" i="6"/>
  <c r="A107" i="6"/>
  <c r="A112" i="6"/>
  <c r="A116" i="6"/>
  <c r="F120" i="6"/>
  <c r="A125" i="6"/>
  <c r="F129" i="6"/>
  <c r="F69" i="6"/>
  <c r="A74" i="6"/>
  <c r="A78" i="6"/>
  <c r="F82" i="6"/>
  <c r="F86" i="6"/>
  <c r="F90" i="6"/>
  <c r="F95" i="6"/>
  <c r="F99" i="6"/>
  <c r="F103" i="6"/>
  <c r="F107" i="6"/>
  <c r="F112" i="6"/>
  <c r="F116" i="6"/>
  <c r="A121" i="6"/>
  <c r="F125" i="6"/>
  <c r="A130" i="6"/>
  <c r="A70" i="6"/>
  <c r="F74" i="6"/>
  <c r="F78" i="6"/>
  <c r="A83" i="6"/>
  <c r="A87" i="6"/>
  <c r="A91" i="6"/>
  <c r="A96" i="6"/>
  <c r="A100" i="6"/>
  <c r="A104" i="6"/>
  <c r="A108" i="6"/>
  <c r="A113" i="6"/>
  <c r="A117" i="6"/>
  <c r="F121" i="6"/>
  <c r="A126" i="6"/>
  <c r="F131" i="6"/>
  <c r="F132" i="6"/>
  <c r="F128" i="6"/>
  <c r="F70" i="6"/>
  <c r="A75" i="6"/>
  <c r="A79" i="6"/>
  <c r="F83" i="6"/>
  <c r="F87" i="6"/>
  <c r="F91" i="6"/>
  <c r="F96" i="6"/>
  <c r="F100" i="6"/>
  <c r="F104" i="6"/>
  <c r="F108" i="6"/>
  <c r="F113" i="6"/>
  <c r="F117" i="6"/>
  <c r="A122" i="6"/>
  <c r="F126" i="6"/>
  <c r="A131" i="6"/>
  <c r="AE34" i="4" l="1"/>
  <c r="AB32" i="4"/>
  <c r="AD8" i="4"/>
  <c r="AF6" i="4"/>
  <c r="AB31" i="4"/>
  <c r="AD6" i="4"/>
  <c r="AB58" i="4"/>
  <c r="AF8" i="4"/>
  <c r="AC32" i="4"/>
  <c r="AB6" i="4"/>
  <c r="AD34" i="4"/>
  <c r="AF31" i="4"/>
  <c r="AC8" i="4"/>
  <c r="AC34" i="4"/>
  <c r="AB8" i="4"/>
  <c r="AB34" i="4"/>
  <c r="AE31" i="4"/>
  <c r="AC31" i="4"/>
  <c r="AF34" i="4"/>
  <c r="AD31" i="4"/>
  <c r="AE6" i="4"/>
  <c r="AD32" i="4"/>
  <c r="AF32" i="4"/>
  <c r="AE32" i="4"/>
  <c r="AC6" i="4"/>
  <c r="AE8" i="4"/>
  <c r="AF5" i="4"/>
  <c r="AD5" i="4"/>
  <c r="AC5" i="4"/>
  <c r="AB5" i="4"/>
  <c r="AE5" i="4"/>
  <c r="AH6" i="5"/>
  <c r="AC34" i="5"/>
  <c r="AB32" i="5"/>
  <c r="AH8" i="5"/>
  <c r="AG6" i="5"/>
  <c r="AB34" i="5"/>
  <c r="AH31" i="5"/>
  <c r="AG8" i="5"/>
  <c r="AF6" i="5"/>
  <c r="AB58" i="5"/>
  <c r="AH32" i="5"/>
  <c r="AG31" i="5"/>
  <c r="AF8" i="5"/>
  <c r="AE6" i="5"/>
  <c r="AF32" i="5"/>
  <c r="AD8" i="5"/>
  <c r="AF34" i="5"/>
  <c r="AE32" i="5"/>
  <c r="AD31" i="5"/>
  <c r="AC8" i="5"/>
  <c r="AB6" i="5"/>
  <c r="AE34" i="5"/>
  <c r="AD34" i="5"/>
  <c r="AC32" i="5"/>
  <c r="AH34" i="5"/>
  <c r="AG32" i="5"/>
  <c r="AF31" i="5"/>
  <c r="AE8" i="5"/>
  <c r="AD6" i="5"/>
  <c r="AG34" i="5"/>
  <c r="AE31" i="5"/>
  <c r="AC6" i="5"/>
  <c r="AD32" i="5"/>
  <c r="AC31" i="5"/>
  <c r="AB8" i="5"/>
  <c r="AB31" i="5"/>
  <c r="AB5" i="5"/>
  <c r="AF5" i="5"/>
  <c r="AD5" i="5"/>
  <c r="AH5" i="5"/>
  <c r="AG5" i="5"/>
  <c r="AE5" i="5"/>
  <c r="AC5" i="5"/>
  <c r="AF58" i="4"/>
  <c r="AC58" i="4"/>
  <c r="AD58" i="4"/>
  <c r="AE58" i="4"/>
  <c r="AF61" i="5"/>
  <c r="AH61" i="5"/>
  <c r="AG61" i="5"/>
  <c r="AD61" i="5"/>
  <c r="AB61" i="5"/>
  <c r="AE61" i="5"/>
  <c r="AC61" i="5"/>
  <c r="AH59" i="5"/>
  <c r="AG59" i="5"/>
  <c r="AF59" i="5"/>
  <c r="AE59" i="5"/>
  <c r="AD59" i="5"/>
  <c r="AC59" i="5"/>
  <c r="AB59" i="5"/>
  <c r="AH58" i="5"/>
  <c r="AG58" i="5"/>
  <c r="AF58" i="5"/>
  <c r="AE58" i="5"/>
  <c r="AD58" i="5"/>
  <c r="AC58" i="5"/>
  <c r="AH76" i="5"/>
  <c r="AH64" i="5"/>
  <c r="AH44" i="5"/>
  <c r="AH15" i="5"/>
  <c r="AH75" i="5"/>
  <c r="AH63" i="5"/>
  <c r="AH43" i="5"/>
  <c r="AH14" i="5"/>
  <c r="AH74" i="5"/>
  <c r="AH62" i="5"/>
  <c r="AH42" i="5"/>
  <c r="AH13" i="5"/>
  <c r="AH73" i="5"/>
  <c r="AH41" i="5"/>
  <c r="AH12" i="5"/>
  <c r="AH72" i="5"/>
  <c r="AH60" i="5"/>
  <c r="AH40" i="5"/>
  <c r="AH23" i="5"/>
  <c r="AH11" i="5"/>
  <c r="AH16" i="5"/>
  <c r="AH71" i="5"/>
  <c r="AH39" i="5"/>
  <c r="AH22" i="5"/>
  <c r="AH10" i="5"/>
  <c r="AH70" i="5"/>
  <c r="AH38" i="5"/>
  <c r="AH21" i="5"/>
  <c r="AH9" i="5"/>
  <c r="AH69" i="5"/>
  <c r="AH49" i="5"/>
  <c r="AH37" i="5"/>
  <c r="AH20" i="5"/>
  <c r="AH33" i="5"/>
  <c r="AH68" i="5"/>
  <c r="AH48" i="5"/>
  <c r="AH36" i="5"/>
  <c r="AH19" i="5"/>
  <c r="AH7" i="5"/>
  <c r="AH67" i="5"/>
  <c r="AH47" i="5"/>
  <c r="AH35" i="5"/>
  <c r="AH18" i="5"/>
  <c r="AH45" i="5"/>
  <c r="AH66" i="5"/>
  <c r="AH46" i="5"/>
  <c r="AH17" i="5"/>
  <c r="AH65" i="5"/>
  <c r="AC61" i="4"/>
  <c r="AG61" i="4"/>
  <c r="AF61" i="4"/>
  <c r="AE61" i="4"/>
  <c r="AD61" i="4"/>
  <c r="AB61" i="4"/>
  <c r="AG59" i="4"/>
  <c r="AF59" i="4"/>
  <c r="AE59" i="4"/>
  <c r="AD59" i="4"/>
  <c r="AC59" i="4"/>
  <c r="AB59" i="4"/>
  <c r="AG58" i="4"/>
  <c r="AB35" i="4"/>
  <c r="AG6" i="4"/>
  <c r="AE7" i="4"/>
  <c r="AG5" i="4"/>
  <c r="AB7" i="4"/>
  <c r="AG7" i="4"/>
  <c r="AC7" i="4"/>
  <c r="AG8" i="4"/>
  <c r="AD7" i="4"/>
  <c r="AF7" i="4"/>
  <c r="A36" i="115"/>
  <c r="A32" i="115"/>
  <c r="A35" i="115"/>
  <c r="A33" i="115"/>
  <c r="A34" i="115"/>
  <c r="A13" i="6"/>
  <c r="B9" i="8"/>
  <c r="AG71" i="5"/>
  <c r="AG62" i="5"/>
  <c r="AG46" i="5"/>
  <c r="AG37" i="5"/>
  <c r="AG21" i="5"/>
  <c r="AG13" i="5"/>
  <c r="AF69" i="5"/>
  <c r="AF60" i="5"/>
  <c r="AF44" i="5"/>
  <c r="AF35" i="5"/>
  <c r="AF20" i="5"/>
  <c r="AF12" i="5"/>
  <c r="AE76" i="5"/>
  <c r="AE68" i="5"/>
  <c r="AE43" i="5"/>
  <c r="AE19" i="5"/>
  <c r="AE11" i="5"/>
  <c r="AD75" i="5"/>
  <c r="AD67" i="5"/>
  <c r="AD42" i="5"/>
  <c r="AD33" i="5"/>
  <c r="AD18" i="5"/>
  <c r="AD10" i="5"/>
  <c r="AC74" i="5"/>
  <c r="AC66" i="5"/>
  <c r="AC49" i="5"/>
  <c r="AC41" i="5"/>
  <c r="AC17" i="5"/>
  <c r="AC9" i="5"/>
  <c r="AB73" i="5"/>
  <c r="AB64" i="5"/>
  <c r="AB48" i="5"/>
  <c r="AB40" i="5"/>
  <c r="AB21" i="5"/>
  <c r="AB13" i="5"/>
  <c r="AG74" i="5"/>
  <c r="AE62" i="5"/>
  <c r="AD70" i="5"/>
  <c r="AD13" i="5"/>
  <c r="AC60" i="5"/>
  <c r="AC12" i="5"/>
  <c r="AG23" i="5"/>
  <c r="AD69" i="5"/>
  <c r="AB33" i="5"/>
  <c r="AG70" i="5"/>
  <c r="AG45" i="5"/>
  <c r="AG36" i="5"/>
  <c r="AG20" i="5"/>
  <c r="AG12" i="5"/>
  <c r="AF76" i="5"/>
  <c r="AF68" i="5"/>
  <c r="AF43" i="5"/>
  <c r="AF19" i="5"/>
  <c r="AF11" i="5"/>
  <c r="AE75" i="5"/>
  <c r="AE67" i="5"/>
  <c r="AE42" i="5"/>
  <c r="AE33" i="5"/>
  <c r="AE18" i="5"/>
  <c r="AE10" i="5"/>
  <c r="AD74" i="5"/>
  <c r="AD66" i="5"/>
  <c r="AD49" i="5"/>
  <c r="AD41" i="5"/>
  <c r="AD17" i="5"/>
  <c r="AD9" i="5"/>
  <c r="AC73" i="5"/>
  <c r="AC64" i="5"/>
  <c r="AC48" i="5"/>
  <c r="AC40" i="5"/>
  <c r="AC16" i="5"/>
  <c r="AB72" i="5"/>
  <c r="AB63" i="5"/>
  <c r="AB47" i="5"/>
  <c r="AB39" i="5"/>
  <c r="AB20" i="5"/>
  <c r="AB12" i="5"/>
  <c r="AG41" i="5"/>
  <c r="AG16" i="5"/>
  <c r="AF63" i="5"/>
  <c r="AF23" i="5"/>
  <c r="AE71" i="5"/>
  <c r="AE37" i="5"/>
  <c r="AE14" i="5"/>
  <c r="AD45" i="5"/>
  <c r="AC69" i="5"/>
  <c r="AB76" i="5"/>
  <c r="AB16" i="5"/>
  <c r="AG73" i="5"/>
  <c r="AG7" i="5"/>
  <c r="AF46" i="5"/>
  <c r="AF22" i="5"/>
  <c r="AE70" i="5"/>
  <c r="AE45" i="5"/>
  <c r="AG69" i="5"/>
  <c r="AG60" i="5"/>
  <c r="AG44" i="5"/>
  <c r="AG35" i="5"/>
  <c r="AG19" i="5"/>
  <c r="AG11" i="5"/>
  <c r="AF75" i="5"/>
  <c r="AF67" i="5"/>
  <c r="AF42" i="5"/>
  <c r="AF33" i="5"/>
  <c r="AF18" i="5"/>
  <c r="AF10" i="5"/>
  <c r="AE74" i="5"/>
  <c r="AE66" i="5"/>
  <c r="AE49" i="5"/>
  <c r="AE41" i="5"/>
  <c r="AE17" i="5"/>
  <c r="AE9" i="5"/>
  <c r="AD73" i="5"/>
  <c r="AD64" i="5"/>
  <c r="AD48" i="5"/>
  <c r="AD40" i="5"/>
  <c r="AD16" i="5"/>
  <c r="AC72" i="5"/>
  <c r="AC63" i="5"/>
  <c r="AC47" i="5"/>
  <c r="AC39" i="5"/>
  <c r="AC23" i="5"/>
  <c r="AC15" i="5"/>
  <c r="AC7" i="5"/>
  <c r="AB71" i="5"/>
  <c r="AB62" i="5"/>
  <c r="AB46" i="5"/>
  <c r="AB37" i="5"/>
  <c r="AB19" i="5"/>
  <c r="AB11" i="5"/>
  <c r="AF39" i="5"/>
  <c r="AD36" i="5"/>
  <c r="AC35" i="5"/>
  <c r="AB68" i="5"/>
  <c r="AG64" i="5"/>
  <c r="AG15" i="5"/>
  <c r="AF71" i="5"/>
  <c r="AF62" i="5"/>
  <c r="AF37" i="5"/>
  <c r="AF14" i="5"/>
  <c r="AE36" i="5"/>
  <c r="AD44" i="5"/>
  <c r="AG76" i="5"/>
  <c r="AG68" i="5"/>
  <c r="AG43" i="5"/>
  <c r="AG33" i="5"/>
  <c r="AG18" i="5"/>
  <c r="AG10" i="5"/>
  <c r="AF74" i="5"/>
  <c r="AF66" i="5"/>
  <c r="AF49" i="5"/>
  <c r="AF41" i="5"/>
  <c r="AF17" i="5"/>
  <c r="AF9" i="5"/>
  <c r="AE73" i="5"/>
  <c r="AE64" i="5"/>
  <c r="AE48" i="5"/>
  <c r="AE40" i="5"/>
  <c r="AE16" i="5"/>
  <c r="AD72" i="5"/>
  <c r="AD63" i="5"/>
  <c r="AD47" i="5"/>
  <c r="AD39" i="5"/>
  <c r="AD23" i="5"/>
  <c r="AD15" i="5"/>
  <c r="AD7" i="5"/>
  <c r="AC71" i="5"/>
  <c r="AC62" i="5"/>
  <c r="AC46" i="5"/>
  <c r="AC37" i="5"/>
  <c r="AC22" i="5"/>
  <c r="AC14" i="5"/>
  <c r="AB70" i="5"/>
  <c r="AB45" i="5"/>
  <c r="AB36" i="5"/>
  <c r="AB18" i="5"/>
  <c r="AB10" i="5"/>
  <c r="AG49" i="5"/>
  <c r="AF72" i="5"/>
  <c r="AF15" i="5"/>
  <c r="AE46" i="5"/>
  <c r="AD21" i="5"/>
  <c r="AC44" i="5"/>
  <c r="AB43" i="5"/>
  <c r="AG48" i="5"/>
  <c r="AE13" i="5"/>
  <c r="AD60" i="5"/>
  <c r="AG75" i="5"/>
  <c r="AG67" i="5"/>
  <c r="AG42" i="5"/>
  <c r="AG17" i="5"/>
  <c r="AG9" i="5"/>
  <c r="AF73" i="5"/>
  <c r="AF64" i="5"/>
  <c r="AF48" i="5"/>
  <c r="AF40" i="5"/>
  <c r="AF16" i="5"/>
  <c r="AE72" i="5"/>
  <c r="AE63" i="5"/>
  <c r="AE47" i="5"/>
  <c r="AE39" i="5"/>
  <c r="AE23" i="5"/>
  <c r="AE15" i="5"/>
  <c r="AE7" i="5"/>
  <c r="AD71" i="5"/>
  <c r="AD62" i="5"/>
  <c r="AD46" i="5"/>
  <c r="AD37" i="5"/>
  <c r="AD22" i="5"/>
  <c r="AD14" i="5"/>
  <c r="AC70" i="5"/>
  <c r="AC45" i="5"/>
  <c r="AC36" i="5"/>
  <c r="AC21" i="5"/>
  <c r="AC13" i="5"/>
  <c r="AB69" i="5"/>
  <c r="AB60" i="5"/>
  <c r="AB44" i="5"/>
  <c r="AB35" i="5"/>
  <c r="AB17" i="5"/>
  <c r="AB9" i="5"/>
  <c r="AG66" i="5"/>
  <c r="AF47" i="5"/>
  <c r="AF7" i="5"/>
  <c r="AE22" i="5"/>
  <c r="AC20" i="5"/>
  <c r="AG40" i="5"/>
  <c r="AG14" i="5"/>
  <c r="AD76" i="5"/>
  <c r="AD12" i="5"/>
  <c r="AC43" i="5"/>
  <c r="AB75" i="5"/>
  <c r="AB23" i="5"/>
  <c r="AE69" i="5"/>
  <c r="AD11" i="5"/>
  <c r="AC42" i="5"/>
  <c r="AB74" i="5"/>
  <c r="AB22" i="5"/>
  <c r="AE44" i="5"/>
  <c r="AC75" i="5"/>
  <c r="AB66" i="5"/>
  <c r="AF45" i="5"/>
  <c r="AC19" i="5"/>
  <c r="AB7" i="5"/>
  <c r="AG47" i="5"/>
  <c r="AB49" i="5"/>
  <c r="AG39" i="5"/>
  <c r="AF21" i="5"/>
  <c r="AE20" i="5"/>
  <c r="AD20" i="5"/>
  <c r="AC11" i="5"/>
  <c r="AB42" i="5"/>
  <c r="AD68" i="5"/>
  <c r="AE21" i="5"/>
  <c r="AC18" i="5"/>
  <c r="AF13" i="5"/>
  <c r="AC10" i="5"/>
  <c r="AF70" i="5"/>
  <c r="AE60" i="5"/>
  <c r="AC76" i="5"/>
  <c r="AB67" i="5"/>
  <c r="AB15" i="5"/>
  <c r="AG72" i="5"/>
  <c r="AD43" i="5"/>
  <c r="AC33" i="5"/>
  <c r="AB14" i="5"/>
  <c r="AE35" i="5"/>
  <c r="AC68" i="5"/>
  <c r="AG22" i="5"/>
  <c r="AD19" i="5"/>
  <c r="AB41" i="5"/>
  <c r="AF36" i="5"/>
  <c r="AC67" i="5"/>
  <c r="AE12" i="5"/>
  <c r="AG63" i="5"/>
  <c r="AD35" i="5"/>
  <c r="AG38" i="5"/>
  <c r="AF38" i="5"/>
  <c r="AC38" i="5"/>
  <c r="AB38" i="5"/>
  <c r="AD38" i="5"/>
  <c r="AE38" i="5"/>
  <c r="AD65" i="5"/>
  <c r="AB65" i="5"/>
  <c r="AF65" i="5"/>
  <c r="AE65" i="5"/>
  <c r="AC65" i="5"/>
  <c r="AG65" i="5"/>
  <c r="AG74" i="4"/>
  <c r="AG66" i="4"/>
  <c r="AF69" i="4"/>
  <c r="AE72" i="4"/>
  <c r="AE64" i="4"/>
  <c r="AD75" i="4"/>
  <c r="AD67" i="4"/>
  <c r="AC70" i="4"/>
  <c r="AC62" i="4"/>
  <c r="AB75" i="4"/>
  <c r="AB67" i="4"/>
  <c r="AF73" i="4"/>
  <c r="AE68" i="4"/>
  <c r="AD63" i="4"/>
  <c r="AG69" i="4"/>
  <c r="AF64" i="4"/>
  <c r="AC73" i="4"/>
  <c r="AB70" i="4"/>
  <c r="AG60" i="4"/>
  <c r="AE74" i="4"/>
  <c r="AD69" i="4"/>
  <c r="AC72" i="4"/>
  <c r="AG67" i="4"/>
  <c r="AF62" i="4"/>
  <c r="AD60" i="4"/>
  <c r="AB68" i="4"/>
  <c r="AG73" i="4"/>
  <c r="AG65" i="4"/>
  <c r="AF76" i="4"/>
  <c r="AF68" i="4"/>
  <c r="AF60" i="4"/>
  <c r="AE71" i="4"/>
  <c r="AE63" i="4"/>
  <c r="AD74" i="4"/>
  <c r="AD66" i="4"/>
  <c r="AC69" i="4"/>
  <c r="AB74" i="4"/>
  <c r="AB66" i="4"/>
  <c r="AG62" i="4"/>
  <c r="AE76" i="4"/>
  <c r="AD71" i="4"/>
  <c r="AC66" i="4"/>
  <c r="AB62" i="4"/>
  <c r="AE75" i="4"/>
  <c r="AD62" i="4"/>
  <c r="AB63" i="4"/>
  <c r="AG68" i="4"/>
  <c r="AF71" i="4"/>
  <c r="AC64" i="4"/>
  <c r="AB60" i="4"/>
  <c r="AF70" i="4"/>
  <c r="AD76" i="4"/>
  <c r="AC63" i="4"/>
  <c r="AG72" i="4"/>
  <c r="AG64" i="4"/>
  <c r="AF75" i="4"/>
  <c r="AF67" i="4"/>
  <c r="AE70" i="4"/>
  <c r="AE62" i="4"/>
  <c r="AD73" i="4"/>
  <c r="AD65" i="4"/>
  <c r="AC76" i="4"/>
  <c r="AC68" i="4"/>
  <c r="AC60" i="4"/>
  <c r="AB73" i="4"/>
  <c r="AB65" i="4"/>
  <c r="AG70" i="4"/>
  <c r="AF65" i="4"/>
  <c r="AE60" i="4"/>
  <c r="AC74" i="4"/>
  <c r="AB71" i="4"/>
  <c r="AF72" i="4"/>
  <c r="AE67" i="4"/>
  <c r="AD70" i="4"/>
  <c r="AC65" i="4"/>
  <c r="AG76" i="4"/>
  <c r="AF63" i="4"/>
  <c r="AG75" i="4"/>
  <c r="AE73" i="4"/>
  <c r="AD68" i="4"/>
  <c r="AB76" i="4"/>
  <c r="AG71" i="4"/>
  <c r="AG63" i="4"/>
  <c r="AF74" i="4"/>
  <c r="AF66" i="4"/>
  <c r="AE69" i="4"/>
  <c r="AD72" i="4"/>
  <c r="AD64" i="4"/>
  <c r="AC75" i="4"/>
  <c r="AC67" i="4"/>
  <c r="AB72" i="4"/>
  <c r="AB64" i="4"/>
  <c r="AE66" i="4"/>
  <c r="AB69" i="4"/>
  <c r="AE65" i="4"/>
  <c r="AC71" i="4"/>
  <c r="AB23" i="4"/>
  <c r="AE45" i="4"/>
  <c r="AC40" i="4"/>
  <c r="AG34" i="4"/>
  <c r="AE33" i="4"/>
  <c r="AG23" i="4"/>
  <c r="AG15" i="4"/>
  <c r="AF18" i="4"/>
  <c r="AF10" i="4"/>
  <c r="AE21" i="4"/>
  <c r="AE13" i="4"/>
  <c r="AC16" i="4"/>
  <c r="AD19" i="4"/>
  <c r="AB22" i="4"/>
  <c r="AB14" i="4"/>
  <c r="AC49" i="4"/>
  <c r="AG47" i="4"/>
  <c r="AE46" i="4"/>
  <c r="AC45" i="4"/>
  <c r="AG43" i="4"/>
  <c r="AE42" i="4"/>
  <c r="AC41" i="4"/>
  <c r="AG39" i="4"/>
  <c r="AE38" i="4"/>
  <c r="AC37" i="4"/>
  <c r="AG35" i="4"/>
  <c r="AC33" i="4"/>
  <c r="AG31" i="4"/>
  <c r="AG21" i="4"/>
  <c r="AG13" i="4"/>
  <c r="AF16" i="4"/>
  <c r="AE19" i="4"/>
  <c r="AE11" i="4"/>
  <c r="AC22" i="4"/>
  <c r="AC14" i="4"/>
  <c r="AD17" i="4"/>
  <c r="AD9" i="4"/>
  <c r="AB20" i="4"/>
  <c r="AB12" i="4"/>
  <c r="AG48" i="4"/>
  <c r="AE47" i="4"/>
  <c r="AC46" i="4"/>
  <c r="AG44" i="4"/>
  <c r="AE43" i="4"/>
  <c r="AC42" i="4"/>
  <c r="AG40" i="4"/>
  <c r="AE39" i="4"/>
  <c r="AC38" i="4"/>
  <c r="AG36" i="4"/>
  <c r="AE35" i="4"/>
  <c r="AG32" i="4"/>
  <c r="AG19" i="4"/>
  <c r="AG11" i="4"/>
  <c r="AF22" i="4"/>
  <c r="AF14" i="4"/>
  <c r="AE17" i="4"/>
  <c r="AE9" i="4"/>
  <c r="AC20" i="4"/>
  <c r="AC12" i="4"/>
  <c r="AD23" i="4"/>
  <c r="AD15" i="4"/>
  <c r="AB18" i="4"/>
  <c r="AB10" i="4"/>
  <c r="AF48" i="4"/>
  <c r="AD47" i="4"/>
  <c r="AB46" i="4"/>
  <c r="AF44" i="4"/>
  <c r="AD43" i="4"/>
  <c r="AB42" i="4"/>
  <c r="AF40" i="4"/>
  <c r="AD39" i="4"/>
  <c r="AB38" i="4"/>
  <c r="AF36" i="4"/>
  <c r="AD35" i="4"/>
  <c r="AG18" i="4"/>
  <c r="AG10" i="4"/>
  <c r="AF21" i="4"/>
  <c r="AF13" i="4"/>
  <c r="AE16" i="4"/>
  <c r="AC19" i="4"/>
  <c r="AC11" i="4"/>
  <c r="AD22" i="4"/>
  <c r="AD14" i="4"/>
  <c r="AB17" i="4"/>
  <c r="AB9" i="4"/>
  <c r="AD48" i="4"/>
  <c r="AB47" i="4"/>
  <c r="AD44" i="4"/>
  <c r="AF41" i="4"/>
  <c r="AF37" i="4"/>
  <c r="AG16" i="4"/>
  <c r="AF19" i="4"/>
  <c r="AE22" i="4"/>
  <c r="AC9" i="4"/>
  <c r="AD12" i="4"/>
  <c r="AB15" i="4"/>
  <c r="AC48" i="4"/>
  <c r="AD11" i="4"/>
  <c r="AD49" i="4"/>
  <c r="AF46" i="4"/>
  <c r="AB44" i="4"/>
  <c r="AD41" i="4"/>
  <c r="AB40" i="4"/>
  <c r="AG49" i="4"/>
  <c r="AE48" i="4"/>
  <c r="AC47" i="4"/>
  <c r="AG45" i="4"/>
  <c r="AE44" i="4"/>
  <c r="AC43" i="4"/>
  <c r="AG41" i="4"/>
  <c r="AE40" i="4"/>
  <c r="AC39" i="4"/>
  <c r="AG37" i="4"/>
  <c r="AE36" i="4"/>
  <c r="AC35" i="4"/>
  <c r="AG33" i="4"/>
  <c r="AG17" i="4"/>
  <c r="AG9" i="4"/>
  <c r="AF20" i="4"/>
  <c r="AF12" i="4"/>
  <c r="AE23" i="4"/>
  <c r="AE15" i="4"/>
  <c r="AC18" i="4"/>
  <c r="AC10" i="4"/>
  <c r="AD21" i="4"/>
  <c r="AD13" i="4"/>
  <c r="AB16" i="4"/>
  <c r="AF49" i="4"/>
  <c r="AF45" i="4"/>
  <c r="AB43" i="4"/>
  <c r="AD40" i="4"/>
  <c r="AB39" i="4"/>
  <c r="AD36" i="4"/>
  <c r="AF33" i="4"/>
  <c r="AF11" i="4"/>
  <c r="AE14" i="4"/>
  <c r="AC17" i="4"/>
  <c r="AD20" i="4"/>
  <c r="AE49" i="4"/>
  <c r="AG46" i="4"/>
  <c r="AC44" i="4"/>
  <c r="AG42" i="4"/>
  <c r="AE41" i="4"/>
  <c r="AG38" i="4"/>
  <c r="AE37" i="4"/>
  <c r="AC36" i="4"/>
  <c r="AB48" i="4"/>
  <c r="AD45" i="4"/>
  <c r="AB41" i="4"/>
  <c r="AG14" i="4"/>
  <c r="AE20" i="4"/>
  <c r="AB13" i="4"/>
  <c r="AD18" i="4"/>
  <c r="AF17" i="4"/>
  <c r="AB49" i="4"/>
  <c r="AF39" i="4"/>
  <c r="AG12" i="4"/>
  <c r="AE18" i="4"/>
  <c r="AB11" i="4"/>
  <c r="AF47" i="4"/>
  <c r="AB45" i="4"/>
  <c r="AC23" i="4"/>
  <c r="AF38" i="4"/>
  <c r="AD33" i="4"/>
  <c r="AE12" i="4"/>
  <c r="AD37" i="4"/>
  <c r="AD46" i="4"/>
  <c r="AD38" i="4"/>
  <c r="AB33" i="4"/>
  <c r="AF23" i="4"/>
  <c r="AE10" i="4"/>
  <c r="AD16" i="4"/>
  <c r="AD10" i="4"/>
  <c r="AF43" i="4"/>
  <c r="AB37" i="4"/>
  <c r="AF15" i="4"/>
  <c r="AC21" i="4"/>
  <c r="AF42" i="4"/>
  <c r="AB36" i="4"/>
  <c r="AG22" i="4"/>
  <c r="AF9" i="4"/>
  <c r="AC15" i="4"/>
  <c r="AB21" i="4"/>
  <c r="AD42" i="4"/>
  <c r="AF35" i="4"/>
  <c r="AG20" i="4"/>
  <c r="AC13" i="4"/>
  <c r="AB19" i="4"/>
  <c r="B14" i="9"/>
  <c r="B9" i="9"/>
  <c r="AA24" i="90"/>
  <c r="C20" i="114" s="1"/>
  <c r="A8" i="7"/>
  <c r="A1" i="114"/>
  <c r="A17" i="9"/>
  <c r="A10" i="114"/>
  <c r="AE45" i="2"/>
  <c r="AF34" i="2"/>
  <c r="AB33" i="2"/>
  <c r="AG33" i="2"/>
  <c r="AF39" i="2"/>
  <c r="AH39" i="2"/>
  <c r="AE41" i="2"/>
  <c r="AF32" i="2"/>
  <c r="AG49" i="2"/>
  <c r="AC44" i="2"/>
  <c r="AE39" i="2"/>
  <c r="AH38" i="2"/>
  <c r="AH49" i="2"/>
  <c r="AF35" i="2"/>
  <c r="AF44" i="2"/>
  <c r="AC41" i="2"/>
  <c r="AB34" i="2"/>
  <c r="AE49" i="2"/>
  <c r="AC35" i="2"/>
  <c r="AG42" i="2"/>
  <c r="AB50" i="90"/>
  <c r="D21" i="114" s="1"/>
  <c r="AD24" i="90"/>
  <c r="F20" i="114" s="1"/>
  <c r="AC24" i="90"/>
  <c r="E20" i="114" s="1"/>
  <c r="AA50" i="90"/>
  <c r="C21" i="114" s="1"/>
  <c r="AB24" i="90"/>
  <c r="D20" i="114" s="1"/>
  <c r="AH46" i="2"/>
  <c r="AF33" i="2"/>
  <c r="AF46" i="2"/>
  <c r="AE44" i="2"/>
  <c r="AC40" i="2"/>
  <c r="AC50" i="90"/>
  <c r="E21" i="114" s="1"/>
  <c r="K8" i="8"/>
  <c r="J9" i="9" s="1"/>
  <c r="E2" i="114"/>
  <c r="AH35" i="2"/>
  <c r="AF45" i="2"/>
  <c r="AC48" i="2"/>
  <c r="AE33" i="2"/>
  <c r="AF49" i="2"/>
  <c r="AB44" i="2"/>
  <c r="AD46" i="2"/>
  <c r="AH33" i="2"/>
  <c r="AB36" i="2"/>
  <c r="AD39" i="2"/>
  <c r="AG35" i="2"/>
  <c r="AB32" i="2"/>
  <c r="AE38" i="2"/>
  <c r="D22" i="114"/>
  <c r="AD50" i="90"/>
  <c r="F21" i="114" s="1"/>
  <c r="AB47" i="2"/>
  <c r="AC33" i="2"/>
  <c r="AC45" i="2"/>
  <c r="AD5" i="2"/>
  <c r="AD24" i="2" s="1"/>
  <c r="AD77" i="2" s="1"/>
  <c r="AG43" i="2"/>
  <c r="AG48" i="2"/>
  <c r="AH40" i="2"/>
  <c r="AC34" i="2"/>
  <c r="AB37" i="2"/>
  <c r="C22" i="114"/>
  <c r="AF48" i="2"/>
  <c r="AC49" i="2"/>
  <c r="AB38" i="2"/>
  <c r="AC38" i="2"/>
  <c r="AE43" i="2"/>
  <c r="AB46" i="2"/>
  <c r="AG40" i="2"/>
  <c r="AD36" i="2"/>
  <c r="AH48" i="2"/>
  <c r="AD35" i="2"/>
  <c r="AG46" i="2"/>
  <c r="AC32" i="2"/>
  <c r="AF43" i="2"/>
  <c r="AG47" i="2"/>
  <c r="AC37" i="2"/>
  <c r="AB31" i="2"/>
  <c r="AD41" i="2"/>
  <c r="AH42" i="2"/>
  <c r="AE32" i="2"/>
  <c r="AD40" i="2"/>
  <c r="AE40" i="2"/>
  <c r="AG45" i="2"/>
  <c r="AG5" i="2"/>
  <c r="AG24" i="2" s="1"/>
  <c r="AG77" i="2" s="1"/>
  <c r="AD48" i="2"/>
  <c r="AF31" i="2"/>
  <c r="AH41" i="2"/>
  <c r="AF38" i="2"/>
  <c r="AE36" i="2"/>
  <c r="AB49" i="2"/>
  <c r="AD33" i="2"/>
  <c r="AG44" i="2"/>
  <c r="AB42" i="2"/>
  <c r="AB24" i="2"/>
  <c r="C19" i="6" s="1"/>
  <c r="AF37" i="2"/>
  <c r="AG34" i="2"/>
  <c r="AH44" i="2"/>
  <c r="AE48" i="2"/>
  <c r="AB45" i="2"/>
  <c r="AE31" i="2"/>
  <c r="AB48" i="2"/>
  <c r="AD32" i="2"/>
  <c r="AF5" i="2"/>
  <c r="AF24" i="2" s="1"/>
  <c r="AF77" i="2" s="1"/>
  <c r="AG32" i="2"/>
  <c r="AB43" i="2"/>
  <c r="AG39" i="2"/>
  <c r="AG38" i="2"/>
  <c r="AC5" i="2"/>
  <c r="AC24" i="2" s="1"/>
  <c r="AC77" i="2" s="1"/>
  <c r="AE34" i="2"/>
  <c r="AH45" i="2"/>
  <c r="AC42" i="2"/>
  <c r="AE42" i="2"/>
  <c r="AH47" i="2"/>
  <c r="AE47" i="2"/>
  <c r="AD47" i="2"/>
  <c r="AE37" i="2"/>
  <c r="AC46" i="2"/>
  <c r="AF41" i="2"/>
  <c r="AE35" i="2"/>
  <c r="AD38" i="2"/>
  <c r="AD34" i="2"/>
  <c r="AH34" i="2"/>
  <c r="AH36" i="2"/>
  <c r="AB35" i="2"/>
  <c r="AD45" i="2"/>
  <c r="AG31" i="2"/>
  <c r="AC43" i="2"/>
  <c r="AB41" i="2"/>
  <c r="AG36" i="2"/>
  <c r="AD49" i="2"/>
  <c r="AG37" i="2"/>
  <c r="AD42" i="2"/>
  <c r="AH43" i="2"/>
  <c r="AB40" i="2"/>
  <c r="AC31" i="2"/>
  <c r="AD31" i="2"/>
  <c r="AF40" i="2"/>
  <c r="AF36" i="2"/>
  <c r="AG41" i="2"/>
  <c r="AC39" i="2"/>
  <c r="AC36" i="2"/>
  <c r="AE46" i="2"/>
  <c r="AH32" i="2"/>
  <c r="AD44" i="2"/>
  <c r="AH31" i="2"/>
  <c r="AD43" i="2"/>
  <c r="AB39" i="2"/>
  <c r="AE5" i="2"/>
  <c r="AE24" i="2" s="1"/>
  <c r="AE77" i="2" s="1"/>
  <c r="AH37" i="2"/>
  <c r="AD37" i="2"/>
  <c r="AF42" i="2"/>
  <c r="AC47" i="2"/>
  <c r="AF47" i="2"/>
  <c r="Z27" i="4"/>
  <c r="Y27" i="2"/>
  <c r="I6" i="6"/>
  <c r="Y27" i="5"/>
  <c r="A7" i="6"/>
  <c r="A6" i="11"/>
  <c r="A8" i="6"/>
  <c r="A7" i="11"/>
  <c r="A6" i="6"/>
  <c r="A5" i="11"/>
  <c r="A8" i="11"/>
  <c r="A2" i="6"/>
  <c r="A2" i="11"/>
  <c r="A4" i="6"/>
  <c r="A4" i="11"/>
  <c r="A3" i="6"/>
  <c r="A3" i="11"/>
  <c r="B41" i="6"/>
  <c r="A32" i="6"/>
  <c r="A21" i="6"/>
  <c r="A22" i="114" s="1"/>
  <c r="I41" i="6"/>
  <c r="A31" i="6"/>
  <c r="A32" i="114" s="1"/>
  <c r="A20" i="6"/>
  <c r="A21" i="114" s="1"/>
  <c r="H41" i="6"/>
  <c r="A33" i="6"/>
  <c r="A19" i="6"/>
  <c r="A20" i="114" s="1"/>
  <c r="G41" i="6"/>
  <c r="A25" i="6"/>
  <c r="A17" i="6"/>
  <c r="F41" i="6"/>
  <c r="A18" i="6"/>
  <c r="A16" i="6"/>
  <c r="E41" i="6"/>
  <c r="A15" i="6"/>
  <c r="D41" i="6"/>
  <c r="A40" i="6"/>
  <c r="C41" i="6"/>
  <c r="A39" i="6"/>
  <c r="A22" i="6"/>
  <c r="A23" i="114" s="1"/>
  <c r="B13" i="9"/>
  <c r="B12" i="8"/>
  <c r="A53" i="9" l="1"/>
  <c r="AF77" i="5"/>
  <c r="H29" i="9" s="1"/>
  <c r="H52" i="9" s="1"/>
  <c r="AG77" i="5"/>
  <c r="K29" i="9" s="1"/>
  <c r="K52" i="9" s="1"/>
  <c r="AH77" i="5"/>
  <c r="AC77" i="5"/>
  <c r="E29" i="9" s="1"/>
  <c r="E52" i="9" s="1"/>
  <c r="AD77" i="5"/>
  <c r="F29" i="9" s="1"/>
  <c r="F52" i="9" s="1"/>
  <c r="AE77" i="5"/>
  <c r="G29" i="9" s="1"/>
  <c r="G52" i="9" s="1"/>
  <c r="AB77" i="5"/>
  <c r="D29" i="9" s="1"/>
  <c r="D52" i="9" s="1"/>
  <c r="AE50" i="5"/>
  <c r="G28" i="9" s="1"/>
  <c r="G51" i="9" s="1"/>
  <c r="AH50" i="5"/>
  <c r="AB50" i="5"/>
  <c r="D28" i="9" s="1"/>
  <c r="D51" i="9" s="1"/>
  <c r="AG50" i="5"/>
  <c r="K28" i="9" s="1"/>
  <c r="K51" i="9" s="1"/>
  <c r="AF50" i="5"/>
  <c r="H28" i="9" s="1"/>
  <c r="H51" i="9" s="1"/>
  <c r="AD50" i="5"/>
  <c r="F28" i="9" s="1"/>
  <c r="F51" i="9" s="1"/>
  <c r="AC50" i="5"/>
  <c r="E28" i="9" s="1"/>
  <c r="E51" i="9" s="1"/>
  <c r="AD24" i="5"/>
  <c r="F27" i="9" s="1"/>
  <c r="F50" i="9" s="1"/>
  <c r="AH24" i="5"/>
  <c r="AB24" i="5"/>
  <c r="D27" i="9" s="1"/>
  <c r="AF24" i="5"/>
  <c r="H27" i="9" s="1"/>
  <c r="H50" i="9" s="1"/>
  <c r="AG24" i="5"/>
  <c r="K27" i="9" s="1"/>
  <c r="K50" i="9" s="1"/>
  <c r="AC24" i="5"/>
  <c r="E27" i="9" s="1"/>
  <c r="E50" i="9" s="1"/>
  <c r="AE24" i="5"/>
  <c r="G27" i="9" s="1"/>
  <c r="G50" i="9" s="1"/>
  <c r="AD24" i="4"/>
  <c r="G20" i="8" s="1"/>
  <c r="AC24" i="4"/>
  <c r="F20" i="8" s="1"/>
  <c r="AF24" i="4"/>
  <c r="K20" i="8" s="1"/>
  <c r="AB24" i="4"/>
  <c r="D20" i="8" s="1"/>
  <c r="D35" i="8" s="1"/>
  <c r="AE24" i="4"/>
  <c r="I20" i="8" s="1"/>
  <c r="A7" i="8"/>
  <c r="A8" i="9" s="1"/>
  <c r="G39" i="115"/>
  <c r="G55" i="115" s="1"/>
  <c r="D24" i="114" s="1"/>
  <c r="H39" i="115"/>
  <c r="H55" i="115" s="1"/>
  <c r="E24" i="114" s="1"/>
  <c r="I39" i="115"/>
  <c r="I55" i="115" s="1"/>
  <c r="F24" i="114" s="1"/>
  <c r="F39" i="115"/>
  <c r="D29" i="114"/>
  <c r="D37" i="114"/>
  <c r="C29" i="114"/>
  <c r="C37" i="114"/>
  <c r="AB77" i="2"/>
  <c r="D35" i="114"/>
  <c r="D27" i="114"/>
  <c r="F36" i="114"/>
  <c r="F28" i="114"/>
  <c r="C28" i="114"/>
  <c r="C36" i="114"/>
  <c r="D36" i="114"/>
  <c r="D28" i="114"/>
  <c r="E35" i="114"/>
  <c r="E27" i="114"/>
  <c r="C27" i="114"/>
  <c r="C35" i="114"/>
  <c r="E36" i="114"/>
  <c r="E28" i="114"/>
  <c r="F35" i="114"/>
  <c r="F27" i="114"/>
  <c r="AH69" i="3"/>
  <c r="AH61" i="3"/>
  <c r="AG72" i="3"/>
  <c r="AG64" i="3"/>
  <c r="AF75" i="3"/>
  <c r="AF67" i="3"/>
  <c r="AE70" i="3"/>
  <c r="AE62" i="3"/>
  <c r="AD73" i="3"/>
  <c r="AD65" i="3"/>
  <c r="AC76" i="3"/>
  <c r="AC68" i="3"/>
  <c r="AC60" i="3"/>
  <c r="AB70" i="3"/>
  <c r="AC49" i="3"/>
  <c r="AB48" i="3"/>
  <c r="AH46" i="3"/>
  <c r="AG45" i="3"/>
  <c r="AF44" i="3"/>
  <c r="AE43" i="3"/>
  <c r="AD42" i="3"/>
  <c r="AC41" i="3"/>
  <c r="AB40" i="3"/>
  <c r="AH38" i="3"/>
  <c r="AF37" i="3"/>
  <c r="AE36" i="3"/>
  <c r="AD35" i="3"/>
  <c r="AB33" i="3"/>
  <c r="AH31" i="3"/>
  <c r="AH22" i="3"/>
  <c r="AH14" i="3"/>
  <c r="AH5" i="3"/>
  <c r="AG16" i="3"/>
  <c r="AG7" i="3"/>
  <c r="AF18" i="3"/>
  <c r="AF9" i="3"/>
  <c r="AE20" i="3"/>
  <c r="AE11" i="3"/>
  <c r="AD22" i="3"/>
  <c r="AD14" i="3"/>
  <c r="AC16" i="3"/>
  <c r="AC7" i="3"/>
  <c r="AB21" i="3"/>
  <c r="AB13" i="3"/>
  <c r="AH76" i="3"/>
  <c r="AH68" i="3"/>
  <c r="AH60" i="3"/>
  <c r="AG71" i="3"/>
  <c r="AG63" i="3"/>
  <c r="AF74" i="3"/>
  <c r="AE69" i="3"/>
  <c r="AD72" i="3"/>
  <c r="AD64" i="3"/>
  <c r="AC75" i="3"/>
  <c r="AC67" i="3"/>
  <c r="AB69" i="3"/>
  <c r="AH75" i="3"/>
  <c r="AH67" i="3"/>
  <c r="AH59" i="3"/>
  <c r="AG70" i="3"/>
  <c r="AG62" i="3"/>
  <c r="AF73" i="3"/>
  <c r="AF65" i="3"/>
  <c r="AE76" i="3"/>
  <c r="AE68" i="3"/>
  <c r="AE60" i="3"/>
  <c r="AD71" i="3"/>
  <c r="AD63" i="3"/>
  <c r="AC74" i="3"/>
  <c r="AC66" i="3"/>
  <c r="AB76" i="3"/>
  <c r="AB68" i="3"/>
  <c r="AB38" i="3"/>
  <c r="AH48" i="3"/>
  <c r="AG47" i="3"/>
  <c r="AF46" i="3"/>
  <c r="AE45" i="3"/>
  <c r="AD44" i="3"/>
  <c r="AC43" i="3"/>
  <c r="AB42" i="3"/>
  <c r="AH40" i="3"/>
  <c r="AG39" i="3"/>
  <c r="AF38" i="3"/>
  <c r="AD37" i="3"/>
  <c r="AC36" i="3"/>
  <c r="AB35" i="3"/>
  <c r="AH33" i="3"/>
  <c r="AG32" i="3"/>
  <c r="AH20" i="3"/>
  <c r="AH11" i="3"/>
  <c r="AG22" i="3"/>
  <c r="AG14" i="3"/>
  <c r="AG5" i="3"/>
  <c r="AF16" i="3"/>
  <c r="AF7" i="3"/>
  <c r="AE18" i="3"/>
  <c r="AE9" i="3"/>
  <c r="AD20" i="3"/>
  <c r="AD11" i="3"/>
  <c r="AC22" i="3"/>
  <c r="AC14" i="3"/>
  <c r="AB19" i="3"/>
  <c r="AB10" i="3"/>
  <c r="AB65" i="3"/>
  <c r="AH74" i="3"/>
  <c r="AH66" i="3"/>
  <c r="AG69" i="3"/>
  <c r="AG61" i="3"/>
  <c r="AF72" i="3"/>
  <c r="AF64" i="3"/>
  <c r="AE75" i="3"/>
  <c r="AE67" i="3"/>
  <c r="AD70" i="3"/>
  <c r="AD62" i="3"/>
  <c r="AC73" i="3"/>
  <c r="AC65" i="3"/>
  <c r="AB75" i="3"/>
  <c r="AB67" i="3"/>
  <c r="AH49" i="3"/>
  <c r="AG48" i="3"/>
  <c r="AF47" i="3"/>
  <c r="AE46" i="3"/>
  <c r="AD45" i="3"/>
  <c r="AC44" i="3"/>
  <c r="AB43" i="3"/>
  <c r="AH41" i="3"/>
  <c r="AG40" i="3"/>
  <c r="AF39" i="3"/>
  <c r="AE38" i="3"/>
  <c r="AC37" i="3"/>
  <c r="AB36" i="3"/>
  <c r="AH34" i="3"/>
  <c r="AG33" i="3"/>
  <c r="AH19" i="3"/>
  <c r="AH10" i="3"/>
  <c r="AG21" i="3"/>
  <c r="AG13" i="3"/>
  <c r="AF23" i="3"/>
  <c r="AF15" i="3"/>
  <c r="AE17" i="3"/>
  <c r="AD19" i="3"/>
  <c r="AD10" i="3"/>
  <c r="AC21" i="3"/>
  <c r="AC13" i="3"/>
  <c r="AB18" i="3"/>
  <c r="AB37" i="3"/>
  <c r="AG20" i="3"/>
  <c r="AF14" i="3"/>
  <c r="AE16" i="3"/>
  <c r="AE7" i="3"/>
  <c r="AD9" i="3"/>
  <c r="AC20" i="3"/>
  <c r="AC11" i="3"/>
  <c r="AB17" i="3"/>
  <c r="AH73" i="3"/>
  <c r="AH65" i="3"/>
  <c r="AG76" i="3"/>
  <c r="AG68" i="3"/>
  <c r="AG60" i="3"/>
  <c r="AF71" i="3"/>
  <c r="AF63" i="3"/>
  <c r="AE74" i="3"/>
  <c r="AE66" i="3"/>
  <c r="AD69" i="3"/>
  <c r="AC72" i="3"/>
  <c r="AC64" i="3"/>
  <c r="AB74" i="3"/>
  <c r="AB66" i="3"/>
  <c r="AG49" i="3"/>
  <c r="AF48" i="3"/>
  <c r="AE47" i="3"/>
  <c r="AD46" i="3"/>
  <c r="AC45" i="3"/>
  <c r="AB44" i="3"/>
  <c r="AH42" i="3"/>
  <c r="AG41" i="3"/>
  <c r="AF40" i="3"/>
  <c r="AE39" i="3"/>
  <c r="AD38" i="3"/>
  <c r="AH35" i="3"/>
  <c r="AG34" i="3"/>
  <c r="AF33" i="3"/>
  <c r="AH18" i="3"/>
  <c r="AH9" i="3"/>
  <c r="AG11" i="3"/>
  <c r="AF22" i="3"/>
  <c r="AD18" i="3"/>
  <c r="AH71" i="3"/>
  <c r="AH63" i="3"/>
  <c r="AG74" i="3"/>
  <c r="AG66" i="3"/>
  <c r="AF69" i="3"/>
  <c r="AE72" i="3"/>
  <c r="AE64" i="3"/>
  <c r="AD75" i="3"/>
  <c r="AD67" i="3"/>
  <c r="AC70" i="3"/>
  <c r="AC62" i="3"/>
  <c r="AB72" i="3"/>
  <c r="AB63" i="3"/>
  <c r="AE49" i="3"/>
  <c r="AD48" i="3"/>
  <c r="AC47" i="3"/>
  <c r="AB46" i="3"/>
  <c r="AH44" i="3"/>
  <c r="AG43" i="3"/>
  <c r="AF42" i="3"/>
  <c r="AE41" i="3"/>
  <c r="AD40" i="3"/>
  <c r="AC39" i="3"/>
  <c r="AH37" i="3"/>
  <c r="AG36" i="3"/>
  <c r="AF35" i="3"/>
  <c r="AD33" i="3"/>
  <c r="AH16" i="3"/>
  <c r="AH7" i="3"/>
  <c r="AG18" i="3"/>
  <c r="AG9" i="3"/>
  <c r="AF20" i="3"/>
  <c r="AF11" i="3"/>
  <c r="AE22" i="3"/>
  <c r="AE14" i="3"/>
  <c r="AD16" i="3"/>
  <c r="AD7" i="3"/>
  <c r="AC18" i="3"/>
  <c r="AC9" i="3"/>
  <c r="AB23" i="3"/>
  <c r="AB15" i="3"/>
  <c r="AH70" i="3"/>
  <c r="AH62" i="3"/>
  <c r="AG73" i="3"/>
  <c r="AG65" i="3"/>
  <c r="AF76" i="3"/>
  <c r="AF68" i="3"/>
  <c r="AF60" i="3"/>
  <c r="AE71" i="3"/>
  <c r="AE63" i="3"/>
  <c r="AD74" i="3"/>
  <c r="AD66" i="3"/>
  <c r="AC69" i="3"/>
  <c r="AB71" i="3"/>
  <c r="AB62" i="3"/>
  <c r="AD49" i="3"/>
  <c r="AC48" i="3"/>
  <c r="AF70" i="3"/>
  <c r="AF66" i="3"/>
  <c r="AC63" i="3"/>
  <c r="AD47" i="3"/>
  <c r="AE44" i="3"/>
  <c r="AD41" i="3"/>
  <c r="AC38" i="3"/>
  <c r="AC35" i="3"/>
  <c r="AH8" i="3"/>
  <c r="AG6" i="3"/>
  <c r="AE21" i="3"/>
  <c r="AD17" i="3"/>
  <c r="AC15" i="3"/>
  <c r="AB14" i="3"/>
  <c r="AB60" i="3"/>
  <c r="AF62" i="3"/>
  <c r="AB73" i="3"/>
  <c r="AB47" i="3"/>
  <c r="AH43" i="3"/>
  <c r="AB41" i="3"/>
  <c r="AG37" i="3"/>
  <c r="AG31" i="3"/>
  <c r="AH6" i="3"/>
  <c r="AF21" i="3"/>
  <c r="AE19" i="3"/>
  <c r="AD15" i="3"/>
  <c r="AC10" i="3"/>
  <c r="AB11" i="3"/>
  <c r="AG67" i="3"/>
  <c r="AF45" i="3"/>
  <c r="AE42" i="3"/>
  <c r="AD39" i="3"/>
  <c r="AD36" i="3"/>
  <c r="AH17" i="3"/>
  <c r="AG15" i="3"/>
  <c r="AB22" i="3"/>
  <c r="AG59" i="3"/>
  <c r="AE48" i="3"/>
  <c r="AB39" i="3"/>
  <c r="AH32" i="3"/>
  <c r="AG10" i="3"/>
  <c r="AC19" i="3"/>
  <c r="AB20" i="3"/>
  <c r="AH47" i="3"/>
  <c r="AE35" i="3"/>
  <c r="AH13" i="3"/>
  <c r="AE23" i="3"/>
  <c r="AB16" i="3"/>
  <c r="AB45" i="3"/>
  <c r="AF41" i="3"/>
  <c r="AD21" i="3"/>
  <c r="AH72" i="3"/>
  <c r="AE73" i="3"/>
  <c r="AB64" i="3"/>
  <c r="AG46" i="3"/>
  <c r="AF43" i="3"/>
  <c r="AE40" i="3"/>
  <c r="AE37" i="3"/>
  <c r="AG23" i="3"/>
  <c r="AF19" i="3"/>
  <c r="AE15" i="3"/>
  <c r="AD13" i="3"/>
  <c r="AD76" i="3"/>
  <c r="AG42" i="3"/>
  <c r="AF36" i="3"/>
  <c r="AH21" i="3"/>
  <c r="AG17" i="3"/>
  <c r="AE10" i="3"/>
  <c r="AD68" i="3"/>
  <c r="AD60" i="3"/>
  <c r="AG35" i="3"/>
  <c r="AH15" i="3"/>
  <c r="AD23" i="3"/>
  <c r="AG44" i="3"/>
  <c r="AG38" i="3"/>
  <c r="AG8" i="3"/>
  <c r="AC17" i="3"/>
  <c r="AH64" i="3"/>
  <c r="AE65" i="3"/>
  <c r="AC46" i="3"/>
  <c r="AD43" i="3"/>
  <c r="AC40" i="3"/>
  <c r="AH36" i="3"/>
  <c r="AH23" i="3"/>
  <c r="AG19" i="3"/>
  <c r="AF17" i="3"/>
  <c r="AE13" i="3"/>
  <c r="AG75" i="3"/>
  <c r="AF49" i="3"/>
  <c r="AH45" i="3"/>
  <c r="AH39" i="3"/>
  <c r="AE33" i="3"/>
  <c r="AF13" i="3"/>
  <c r="AB7" i="3"/>
  <c r="AB49" i="3"/>
  <c r="AC33" i="3"/>
  <c r="AF10" i="3"/>
  <c r="AC23" i="3"/>
  <c r="AC42" i="3"/>
  <c r="AC71" i="3"/>
  <c r="AB12" i="3"/>
  <c r="AC12" i="3"/>
  <c r="AE12" i="3"/>
  <c r="AG12" i="3"/>
  <c r="AH12" i="3"/>
  <c r="AD12" i="3"/>
  <c r="AF12" i="3"/>
  <c r="AG24" i="4"/>
  <c r="AG50" i="4" s="1"/>
  <c r="H19" i="6"/>
  <c r="D19" i="6"/>
  <c r="E19" i="6"/>
  <c r="G19" i="6"/>
  <c r="A11" i="7"/>
  <c r="A10" i="8" s="1"/>
  <c r="A4" i="114"/>
  <c r="A9" i="7"/>
  <c r="A8" i="8" s="1"/>
  <c r="A9" i="9" s="1"/>
  <c r="A2" i="114"/>
  <c r="A34" i="7"/>
  <c r="A34" i="114"/>
  <c r="B42" i="114"/>
  <c r="A10" i="7"/>
  <c r="A9" i="8" s="1"/>
  <c r="A3" i="114"/>
  <c r="A18" i="114"/>
  <c r="A27" i="7"/>
  <c r="A26" i="114"/>
  <c r="A23" i="9"/>
  <c r="A10" i="11" s="1"/>
  <c r="A16" i="114"/>
  <c r="A33" i="7"/>
  <c r="A33" i="8" s="1"/>
  <c r="A33" i="114"/>
  <c r="A17" i="114"/>
  <c r="E42" i="114"/>
  <c r="F6" i="114"/>
  <c r="C42" i="114"/>
  <c r="A13" i="7"/>
  <c r="A12" i="8" s="1"/>
  <c r="A6" i="114"/>
  <c r="A19" i="11"/>
  <c r="A42" i="114"/>
  <c r="F42" i="114"/>
  <c r="A14" i="7"/>
  <c r="A13" i="8" s="1"/>
  <c r="A7" i="114"/>
  <c r="A39" i="7"/>
  <c r="A40" i="8" s="1"/>
  <c r="A40" i="114"/>
  <c r="A21" i="7"/>
  <c r="A19" i="8" s="1"/>
  <c r="A19" i="114"/>
  <c r="A40" i="7"/>
  <c r="A41" i="8" s="1"/>
  <c r="A41" i="114"/>
  <c r="A15" i="7"/>
  <c r="A14" i="8" s="1"/>
  <c r="A8" i="114"/>
  <c r="D42" i="114"/>
  <c r="Y27" i="3"/>
  <c r="K1" i="11"/>
  <c r="A23" i="7"/>
  <c r="A21" i="8" s="1"/>
  <c r="A28" i="8" s="1"/>
  <c r="A36" i="8" s="1"/>
  <c r="A27" i="6"/>
  <c r="A29" i="7" s="1"/>
  <c r="A32" i="7"/>
  <c r="A32" i="8" s="1"/>
  <c r="A28" i="6"/>
  <c r="A30" i="7" s="1"/>
  <c r="A24" i="7"/>
  <c r="A22" i="8" s="1"/>
  <c r="A29" i="8" s="1"/>
  <c r="A37" i="8" s="1"/>
  <c r="A22" i="7"/>
  <c r="A20" i="8" s="1"/>
  <c r="A27" i="8" s="1"/>
  <c r="A35" i="8" s="1"/>
  <c r="A26" i="6"/>
  <c r="A29" i="6"/>
  <c r="F35" i="8" l="1"/>
  <c r="F43" i="8"/>
  <c r="F27" i="8"/>
  <c r="G27" i="8"/>
  <c r="G35" i="8"/>
  <c r="G43" i="8"/>
  <c r="I43" i="8"/>
  <c r="I35" i="8"/>
  <c r="I27" i="8"/>
  <c r="D43" i="8"/>
  <c r="D27" i="8"/>
  <c r="K27" i="8"/>
  <c r="K43" i="8"/>
  <c r="K35" i="8"/>
  <c r="F54" i="9"/>
  <c r="F55" i="9" s="1"/>
  <c r="F56" i="9"/>
  <c r="G56" i="9"/>
  <c r="G54" i="9"/>
  <c r="G55" i="9" s="1"/>
  <c r="E56" i="9"/>
  <c r="E54" i="9"/>
  <c r="E55" i="9" s="1"/>
  <c r="H56" i="9"/>
  <c r="H54" i="9"/>
  <c r="H55" i="9" s="1"/>
  <c r="D42" i="9"/>
  <c r="D50" i="9"/>
  <c r="K56" i="9"/>
  <c r="K54" i="9"/>
  <c r="K55" i="9" s="1"/>
  <c r="A51" i="9"/>
  <c r="A52" i="9"/>
  <c r="A50" i="9"/>
  <c r="E31" i="9"/>
  <c r="H31" i="9"/>
  <c r="G31" i="9"/>
  <c r="F31" i="9"/>
  <c r="D31" i="9"/>
  <c r="K31" i="9"/>
  <c r="A27" i="114"/>
  <c r="A35" i="114" s="1"/>
  <c r="A28" i="7"/>
  <c r="D36" i="9"/>
  <c r="D44" i="9"/>
  <c r="E36" i="9"/>
  <c r="E44" i="9"/>
  <c r="D35" i="9"/>
  <c r="D43" i="9"/>
  <c r="E42" i="9"/>
  <c r="E34" i="9"/>
  <c r="D34" i="9"/>
  <c r="E35" i="9"/>
  <c r="E43" i="9"/>
  <c r="A24" i="9"/>
  <c r="A11" i="11" s="1"/>
  <c r="A25" i="9"/>
  <c r="A12" i="11" s="1"/>
  <c r="A26" i="9"/>
  <c r="A40" i="9"/>
  <c r="AB24" i="3"/>
  <c r="E22" i="7" s="1"/>
  <c r="E41" i="114"/>
  <c r="AC24" i="3"/>
  <c r="AC77" i="3" s="1"/>
  <c r="AD24" i="3"/>
  <c r="AH24" i="3"/>
  <c r="AF24" i="3"/>
  <c r="AE24" i="3"/>
  <c r="AG24" i="3"/>
  <c r="F33" i="114"/>
  <c r="F41" i="114"/>
  <c r="E33" i="114"/>
  <c r="D33" i="114"/>
  <c r="D41" i="114"/>
  <c r="C41" i="114"/>
  <c r="C33" i="114"/>
  <c r="F55" i="115"/>
  <c r="C24" i="114" s="1"/>
  <c r="C25" i="114" s="1"/>
  <c r="F39" i="114"/>
  <c r="F31" i="114"/>
  <c r="D31" i="114"/>
  <c r="D39" i="114"/>
  <c r="F25" i="114"/>
  <c r="E31" i="114"/>
  <c r="E39" i="114"/>
  <c r="E25" i="114"/>
  <c r="D25" i="114"/>
  <c r="H42" i="9"/>
  <c r="H34" i="9"/>
  <c r="K35" i="9"/>
  <c r="K43" i="9"/>
  <c r="H26" i="6"/>
  <c r="H34" i="6"/>
  <c r="F44" i="9"/>
  <c r="F36" i="9"/>
  <c r="F35" i="9"/>
  <c r="F43" i="9"/>
  <c r="G44" i="9"/>
  <c r="G36" i="9"/>
  <c r="E34" i="6"/>
  <c r="E26" i="6"/>
  <c r="D34" i="6"/>
  <c r="D26" i="6"/>
  <c r="K44" i="9"/>
  <c r="K36" i="9"/>
  <c r="G42" i="9"/>
  <c r="G34" i="9"/>
  <c r="G43" i="9"/>
  <c r="G35" i="9"/>
  <c r="H36" i="9"/>
  <c r="H44" i="9"/>
  <c r="F34" i="9"/>
  <c r="F42" i="9"/>
  <c r="K42" i="9"/>
  <c r="K34" i="9"/>
  <c r="G34" i="6"/>
  <c r="G26" i="6"/>
  <c r="H35" i="9"/>
  <c r="H43" i="9"/>
  <c r="AG77" i="4"/>
  <c r="AB77" i="4"/>
  <c r="D22" i="8" s="1"/>
  <c r="AB50" i="4"/>
  <c r="D21" i="8" s="1"/>
  <c r="AC77" i="4"/>
  <c r="F22" i="8" s="1"/>
  <c r="AC50" i="4"/>
  <c r="F21" i="8" s="1"/>
  <c r="AF50" i="4"/>
  <c r="K21" i="8" s="1"/>
  <c r="AF77" i="4"/>
  <c r="K22" i="8" s="1"/>
  <c r="AE50" i="4"/>
  <c r="I21" i="8" s="1"/>
  <c r="AE77" i="4"/>
  <c r="I22" i="8" s="1"/>
  <c r="AD50" i="4"/>
  <c r="G21" i="8" s="1"/>
  <c r="AD77" i="4"/>
  <c r="G22" i="8" s="1"/>
  <c r="I21" i="6"/>
  <c r="AH50" i="2"/>
  <c r="I20" i="6" s="1"/>
  <c r="AF50" i="2"/>
  <c r="G20" i="6" s="1"/>
  <c r="G21" i="6"/>
  <c r="F21" i="6"/>
  <c r="AE50" i="2"/>
  <c r="F20" i="6" s="1"/>
  <c r="E21" i="6"/>
  <c r="AD50" i="2"/>
  <c r="E20" i="6" s="1"/>
  <c r="I19" i="6"/>
  <c r="F19" i="6"/>
  <c r="D21" i="6"/>
  <c r="AC50" i="2"/>
  <c r="D20" i="6" s="1"/>
  <c r="AB50" i="2"/>
  <c r="C20" i="6" s="1"/>
  <c r="C21" i="6"/>
  <c r="H21" i="6"/>
  <c r="AG50" i="2"/>
  <c r="H20" i="6" s="1"/>
  <c r="A35" i="6"/>
  <c r="A36" i="7" s="1"/>
  <c r="A28" i="114"/>
  <c r="A36" i="114" s="1"/>
  <c r="A37" i="6"/>
  <c r="A30" i="114"/>
  <c r="A38" i="114" s="1"/>
  <c r="A36" i="6"/>
  <c r="A37" i="7" s="1"/>
  <c r="A29" i="114"/>
  <c r="A37" i="114" s="1"/>
  <c r="A34" i="6"/>
  <c r="A35" i="7" s="1"/>
  <c r="A18" i="11"/>
  <c r="A28" i="9"/>
  <c r="A29" i="9"/>
  <c r="C13" i="11"/>
  <c r="A13" i="11"/>
  <c r="A27" i="9"/>
  <c r="F36" i="8" l="1"/>
  <c r="F44" i="8"/>
  <c r="F28" i="8"/>
  <c r="F29" i="8"/>
  <c r="F45" i="8"/>
  <c r="F37" i="8"/>
  <c r="F24" i="8"/>
  <c r="F25" i="8" s="1"/>
  <c r="I24" i="8"/>
  <c r="I25" i="8" s="1"/>
  <c r="K48" i="9"/>
  <c r="D24" i="8"/>
  <c r="D25" i="8" s="1"/>
  <c r="K24" i="8"/>
  <c r="K25" i="8" s="1"/>
  <c r="G24" i="8"/>
  <c r="G25" i="8" s="1"/>
  <c r="I28" i="8"/>
  <c r="I36" i="8"/>
  <c r="I44" i="8"/>
  <c r="K28" i="8"/>
  <c r="K44" i="8"/>
  <c r="K36" i="8"/>
  <c r="K45" i="8"/>
  <c r="K29" i="8"/>
  <c r="K37" i="8"/>
  <c r="G29" i="8"/>
  <c r="G45" i="8"/>
  <c r="G37" i="8"/>
  <c r="G28" i="8"/>
  <c r="G36" i="8"/>
  <c r="G44" i="8"/>
  <c r="D45" i="8"/>
  <c r="D37" i="8"/>
  <c r="D29" i="8"/>
  <c r="D28" i="8"/>
  <c r="D44" i="8"/>
  <c r="D36" i="8"/>
  <c r="I29" i="8"/>
  <c r="I45" i="8"/>
  <c r="I37" i="8"/>
  <c r="H40" i="9"/>
  <c r="F40" i="9"/>
  <c r="E42" i="7"/>
  <c r="D54" i="9"/>
  <c r="D55" i="9" s="1"/>
  <c r="D56" i="9"/>
  <c r="A39" i="9"/>
  <c r="A47" i="9"/>
  <c r="A55" i="9"/>
  <c r="A48" i="9"/>
  <c r="E40" i="9"/>
  <c r="K40" i="9"/>
  <c r="G40" i="9"/>
  <c r="D40" i="9"/>
  <c r="H48" i="9"/>
  <c r="E48" i="9"/>
  <c r="F48" i="9"/>
  <c r="D48" i="9"/>
  <c r="D46" i="9"/>
  <c r="D47" i="9" s="1"/>
  <c r="G48" i="9"/>
  <c r="E28" i="7"/>
  <c r="D38" i="9"/>
  <c r="K38" i="9"/>
  <c r="G38" i="9"/>
  <c r="H38" i="9"/>
  <c r="F38" i="9"/>
  <c r="E38" i="9"/>
  <c r="K46" i="9"/>
  <c r="G46" i="9"/>
  <c r="F46" i="9"/>
  <c r="F47" i="9" s="1"/>
  <c r="H46" i="9"/>
  <c r="H47" i="9" s="1"/>
  <c r="E46" i="9"/>
  <c r="D32" i="9"/>
  <c r="E32" i="9"/>
  <c r="H32" i="9"/>
  <c r="F32" i="9"/>
  <c r="K32" i="9"/>
  <c r="G32" i="9"/>
  <c r="C39" i="114"/>
  <c r="C40" i="114" s="1"/>
  <c r="C31" i="114"/>
  <c r="C32" i="114" s="1"/>
  <c r="E32" i="114"/>
  <c r="D32" i="114"/>
  <c r="F32" i="114"/>
  <c r="E40" i="114"/>
  <c r="D40" i="114"/>
  <c r="F40" i="114"/>
  <c r="AB77" i="3"/>
  <c r="E24" i="7" s="1"/>
  <c r="E44" i="7" s="1"/>
  <c r="AH50" i="3"/>
  <c r="AG50" i="3"/>
  <c r="D24" i="6"/>
  <c r="D14" i="11" s="1"/>
  <c r="H36" i="6"/>
  <c r="H28" i="6"/>
  <c r="I26" i="6"/>
  <c r="I34" i="6"/>
  <c r="G35" i="6"/>
  <c r="G27" i="6"/>
  <c r="C34" i="6"/>
  <c r="C26" i="6"/>
  <c r="F26" i="6"/>
  <c r="F34" i="6"/>
  <c r="G36" i="6"/>
  <c r="G28" i="6"/>
  <c r="E24" i="6"/>
  <c r="E14" i="11" s="1"/>
  <c r="E35" i="6"/>
  <c r="E27" i="6"/>
  <c r="C27" i="6"/>
  <c r="C35" i="6"/>
  <c r="E28" i="6"/>
  <c r="E36" i="6"/>
  <c r="G24" i="6"/>
  <c r="G14" i="11" s="1"/>
  <c r="H24" i="6"/>
  <c r="H14" i="11" s="1"/>
  <c r="H27" i="6"/>
  <c r="H35" i="6"/>
  <c r="I35" i="6"/>
  <c r="I27" i="6"/>
  <c r="D27" i="6"/>
  <c r="D35" i="6"/>
  <c r="F35" i="6"/>
  <c r="F27" i="6"/>
  <c r="C36" i="6"/>
  <c r="C28" i="6"/>
  <c r="I36" i="6"/>
  <c r="I28" i="6"/>
  <c r="D28" i="6"/>
  <c r="D36" i="6"/>
  <c r="F28" i="6"/>
  <c r="F36" i="6"/>
  <c r="I24" i="6"/>
  <c r="I14" i="11" s="1"/>
  <c r="F24" i="6"/>
  <c r="F14" i="11" s="1"/>
  <c r="C24" i="6"/>
  <c r="C14" i="11" s="1"/>
  <c r="I16" i="11"/>
  <c r="AH77" i="3"/>
  <c r="AG77" i="3"/>
  <c r="AF77" i="3"/>
  <c r="AF50" i="3"/>
  <c r="AC50" i="3"/>
  <c r="F23" i="7" s="1"/>
  <c r="F43" i="7" s="1"/>
  <c r="F24" i="7"/>
  <c r="F44" i="7" s="1"/>
  <c r="AB50" i="3"/>
  <c r="E23" i="7" s="1"/>
  <c r="E43" i="7" s="1"/>
  <c r="AE50" i="3"/>
  <c r="I23" i="7" s="1"/>
  <c r="I43" i="7" s="1"/>
  <c r="AE77" i="3"/>
  <c r="I24" i="7" s="1"/>
  <c r="I44" i="7" s="1"/>
  <c r="AD50" i="3"/>
  <c r="G23" i="7" s="1"/>
  <c r="G43" i="7" s="1"/>
  <c r="AD77" i="3"/>
  <c r="G24" i="7" s="1"/>
  <c r="G44" i="7" s="1"/>
  <c r="I22" i="7"/>
  <c r="F22" i="7"/>
  <c r="G22" i="7"/>
  <c r="A44" i="9"/>
  <c r="A36" i="9"/>
  <c r="A43" i="9"/>
  <c r="A35" i="9"/>
  <c r="A42" i="9"/>
  <c r="A34" i="9"/>
  <c r="K49" i="8" l="1"/>
  <c r="I33" i="8"/>
  <c r="F39" i="8"/>
  <c r="F40" i="8" s="1"/>
  <c r="F41" i="8"/>
  <c r="F49" i="8"/>
  <c r="F47" i="8"/>
  <c r="F48" i="8" s="1"/>
  <c r="F33" i="8"/>
  <c r="F31" i="8"/>
  <c r="F32" i="8" s="1"/>
  <c r="D41" i="8"/>
  <c r="G33" i="8"/>
  <c r="D49" i="8"/>
  <c r="K33" i="8"/>
  <c r="I39" i="8"/>
  <c r="I40" i="8" s="1"/>
  <c r="G49" i="8"/>
  <c r="K41" i="8"/>
  <c r="I49" i="8"/>
  <c r="I41" i="8"/>
  <c r="G39" i="8"/>
  <c r="G40" i="8" s="1"/>
  <c r="D39" i="8"/>
  <c r="D40" i="8" s="1"/>
  <c r="D47" i="8"/>
  <c r="D48" i="8" s="1"/>
  <c r="G47" i="8"/>
  <c r="G48" i="8" s="1"/>
  <c r="I31" i="8"/>
  <c r="I32" i="8" s="1"/>
  <c r="K39" i="8"/>
  <c r="K40" i="8" s="1"/>
  <c r="K47" i="8"/>
  <c r="K48" i="8" s="1"/>
  <c r="D31" i="8"/>
  <c r="D32" i="8" s="1"/>
  <c r="G31" i="8"/>
  <c r="G32" i="8" s="1"/>
  <c r="D33" i="8"/>
  <c r="I47" i="8"/>
  <c r="I48" i="8" s="1"/>
  <c r="K31" i="8"/>
  <c r="K32" i="8" s="1"/>
  <c r="G41" i="8"/>
  <c r="E47" i="7"/>
  <c r="I42" i="7"/>
  <c r="F42" i="7"/>
  <c r="F47" i="7" s="1"/>
  <c r="G42" i="7"/>
  <c r="G47" i="7" s="1"/>
  <c r="E45" i="7"/>
  <c r="E46" i="7" s="1"/>
  <c r="E25" i="7"/>
  <c r="D39" i="9"/>
  <c r="E47" i="9"/>
  <c r="E39" i="9"/>
  <c r="F16" i="11"/>
  <c r="C16" i="11"/>
  <c r="D16" i="11"/>
  <c r="H16" i="11"/>
  <c r="G16" i="11"/>
  <c r="I25" i="7"/>
  <c r="F25" i="7"/>
  <c r="G25" i="7"/>
  <c r="G39" i="9"/>
  <c r="H39" i="9"/>
  <c r="K39" i="9"/>
  <c r="G47" i="9"/>
  <c r="F39" i="9"/>
  <c r="K47" i="9"/>
  <c r="E39" i="6"/>
  <c r="G39" i="6"/>
  <c r="H39" i="6"/>
  <c r="F39" i="6"/>
  <c r="D39" i="6"/>
  <c r="C39" i="6"/>
  <c r="C31" i="6"/>
  <c r="G31" i="6"/>
  <c r="D31" i="6"/>
  <c r="H31" i="6"/>
  <c r="E31" i="6"/>
  <c r="F31" i="6"/>
  <c r="E32" i="6"/>
  <c r="G32" i="6"/>
  <c r="D32" i="6"/>
  <c r="I31" i="6"/>
  <c r="F30" i="7"/>
  <c r="F37" i="7"/>
  <c r="G36" i="7"/>
  <c r="G29" i="7"/>
  <c r="I32" i="6"/>
  <c r="G37" i="7"/>
  <c r="G30" i="7"/>
  <c r="F29" i="7"/>
  <c r="F36" i="7"/>
  <c r="H40" i="6"/>
  <c r="I28" i="7"/>
  <c r="I35" i="7"/>
  <c r="I29" i="7"/>
  <c r="I36" i="7"/>
  <c r="C32" i="6"/>
  <c r="E35" i="7"/>
  <c r="E37" i="7"/>
  <c r="E30" i="7"/>
  <c r="F28" i="7"/>
  <c r="F35" i="7"/>
  <c r="I30" i="7"/>
  <c r="I37" i="7"/>
  <c r="G35" i="7"/>
  <c r="G28" i="7"/>
  <c r="E29" i="7"/>
  <c r="E36" i="7"/>
  <c r="H15" i="11"/>
  <c r="I15" i="11"/>
  <c r="C40" i="6"/>
  <c r="F40" i="6"/>
  <c r="D40" i="6"/>
  <c r="H32" i="6"/>
  <c r="E40" i="6"/>
  <c r="G40" i="6"/>
  <c r="F32" i="6"/>
  <c r="I40" i="6"/>
  <c r="I39" i="6"/>
  <c r="I45" i="7" l="1"/>
  <c r="I46" i="7" s="1"/>
  <c r="I47" i="7"/>
  <c r="F38" i="7"/>
  <c r="F40" i="7" s="1"/>
  <c r="E31" i="7"/>
  <c r="E38" i="7"/>
  <c r="E40" i="7" s="1"/>
  <c r="E26" i="7"/>
  <c r="C15" i="11" s="1"/>
  <c r="F31" i="7"/>
  <c r="G31" i="7"/>
  <c r="I31" i="7"/>
  <c r="G26" i="7"/>
  <c r="E15" i="11" s="1"/>
  <c r="G15" i="11"/>
  <c r="I38" i="7"/>
  <c r="I40" i="7" s="1"/>
  <c r="G38" i="7"/>
  <c r="G40" i="7" s="1"/>
  <c r="F26" i="7"/>
  <c r="D15" i="11" s="1"/>
  <c r="I26" i="7"/>
  <c r="F15" i="11" s="1"/>
  <c r="G33" i="7" l="1"/>
  <c r="G45" i="7"/>
  <c r="G46" i="7" s="1"/>
  <c r="F33" i="7"/>
  <c r="F45" i="7"/>
  <c r="F46" i="7" s="1"/>
  <c r="E33" i="7"/>
  <c r="I33" i="7"/>
  <c r="I39" i="7"/>
  <c r="I32" i="7"/>
  <c r="G39" i="7"/>
  <c r="E32" i="7"/>
  <c r="E39" i="7"/>
  <c r="F39" i="7"/>
  <c r="F32" i="7"/>
  <c r="G32" i="7"/>
  <c r="E17" i="11"/>
  <c r="H17" i="11"/>
  <c r="C17" i="11"/>
  <c r="D17" i="11"/>
  <c r="G17" i="11"/>
  <c r="I17" i="11"/>
  <c r="F17" i="11"/>
</calcChain>
</file>

<file path=xl/sharedStrings.xml><?xml version="1.0" encoding="utf-8"?>
<sst xmlns="http://schemas.openxmlformats.org/spreadsheetml/2006/main" count="6927" uniqueCount="883">
  <si>
    <t>     </t>
  </si>
  <si>
    <t>October 2025</t>
  </si>
  <si>
    <t>Octubre 2025</t>
  </si>
  <si>
    <t>Outubro 2025</t>
  </si>
  <si>
    <t>Idioma / Language:</t>
  </si>
  <si>
    <t>Spanish / Español</t>
  </si>
  <si>
    <t>Rates effective:</t>
  </si>
  <si>
    <t>Tarifas efectivas:</t>
  </si>
  <si>
    <t>Taxas efetivas:</t>
  </si>
  <si>
    <t>APPLICANT INFORMATION</t>
  </si>
  <si>
    <t>INFORMACIÓN DEL SOLICITANTE</t>
  </si>
  <si>
    <t>INFORMAÇÕES DO REQUERENTE</t>
  </si>
  <si>
    <t>Applicant name:</t>
  </si>
  <si>
    <t>Nombre del solicitante:</t>
  </si>
  <si>
    <t>Nome do cliente:</t>
  </si>
  <si>
    <t>Pepe</t>
  </si>
  <si>
    <t>Agent name:</t>
  </si>
  <si>
    <t>Nombre del agente:</t>
  </si>
  <si>
    <t>Nome do agente:</t>
  </si>
  <si>
    <t>Zona 1</t>
  </si>
  <si>
    <t>Zone:</t>
  </si>
  <si>
    <t>Zona:</t>
  </si>
  <si>
    <t>País/Região:</t>
  </si>
  <si>
    <t>*Available Only for Renewals</t>
  </si>
  <si>
    <t>*Disponible solo para Renovaciones</t>
  </si>
  <si>
    <t>*Disponível apenas para renovações</t>
  </si>
  <si>
    <t>Male/Hombre/Homem</t>
  </si>
  <si>
    <t>Applicant age:</t>
  </si>
  <si>
    <t>Edad del solicitante:</t>
  </si>
  <si>
    <t>Idade do candidato:</t>
  </si>
  <si>
    <t>Gender:</t>
  </si>
  <si>
    <t>Género:</t>
  </si>
  <si>
    <t>Gênero:</t>
  </si>
  <si>
    <t>All Plans: Min 18 - Max 79</t>
  </si>
  <si>
    <t>Todos los Planes: Min 18 - Max 79</t>
  </si>
  <si>
    <t>Todos os planos: Mínimo 18 - Máximo 79</t>
  </si>
  <si>
    <t>N/A</t>
  </si>
  <si>
    <t>Female/Mujer/Mulher</t>
  </si>
  <si>
    <t>Spouse age:</t>
  </si>
  <si>
    <t>Edad del cónyuge:</t>
  </si>
  <si>
    <t>Idade do cônjuge:</t>
  </si>
  <si>
    <t>Aplicante principal:</t>
  </si>
  <si>
    <t>Primary applicant:</t>
  </si>
  <si>
    <t>Candidato ao seguro:</t>
  </si>
  <si>
    <t>Spouse:</t>
  </si>
  <si>
    <t>Cónyuge:</t>
  </si>
  <si>
    <t>Cônjuge:</t>
  </si>
  <si>
    <t>Number of Children &lt; 24 years:</t>
  </si>
  <si>
    <t>Número de hijos &lt; 24 años:</t>
  </si>
  <si>
    <t>Número de filhos &lt; 24 anos:</t>
  </si>
  <si>
    <t>Except for the Everlasting Plan, the Maximum Age to apply is 79 years of age.</t>
  </si>
  <si>
    <t>Excepto por el Plan Everlasting, la Edad Máxima  para aplicar es 79 años de edad.</t>
  </si>
  <si>
    <t>Com exceção do Plano Everlasting, a Idade Máxima a ser aplicada é de 79 anos de idade.</t>
  </si>
  <si>
    <t xml:space="preserve">Full-time students from 18 to 24 </t>
  </si>
  <si>
    <t>De 18 a 24 deben ser estudiantes a tiempo completo.</t>
  </si>
  <si>
    <t>De 18 a 24 anos devem ser estudantes em tempo integral.</t>
  </si>
  <si>
    <t>Asistencia en viajes</t>
  </si>
  <si>
    <t>No</t>
  </si>
  <si>
    <t>Asistencia médica en viajes:</t>
  </si>
  <si>
    <t>Optional Coverage (Riders)</t>
  </si>
  <si>
    <t>Cobertura Opcional (Anexos)</t>
  </si>
  <si>
    <t xml:space="preserve">US$500.000, Additional coverage for EVERMORE </t>
  </si>
  <si>
    <t>US$500.000, Cobertura adicional para EVERMORE</t>
  </si>
  <si>
    <t xml:space="preserve"> Organ transplant:</t>
  </si>
  <si>
    <t>Trasplante de órganos:</t>
  </si>
  <si>
    <t>Transplante de órgão:</t>
  </si>
  <si>
    <t>Yes/Si/Sim</t>
  </si>
  <si>
    <t>(Select one)</t>
  </si>
  <si>
    <t>(Elija uno)</t>
  </si>
  <si>
    <t>(Escolha um)</t>
  </si>
  <si>
    <t>Dependent age &lt;24 years:</t>
  </si>
  <si>
    <t>Edad del dependiente &lt;24 años:</t>
  </si>
  <si>
    <t>Idade do dependente &lt; 24 anos:</t>
  </si>
  <si>
    <t>Do you wish to exclude coverage in the USA?</t>
  </si>
  <si>
    <t>¿Desea excluir la Cobertura en USA?</t>
  </si>
  <si>
    <t>Deseja excluir a cobertura nos EUA?</t>
  </si>
  <si>
    <t>Quote Date:</t>
  </si>
  <si>
    <t>Dia de Cotización:</t>
  </si>
  <si>
    <t>Dia de Cotização:</t>
  </si>
  <si>
    <t>Si</t>
  </si>
  <si>
    <t>USA (SI O NO)</t>
  </si>
  <si>
    <t>English / Inglés</t>
  </si>
  <si>
    <t>-</t>
  </si>
  <si>
    <t>Children</t>
  </si>
  <si>
    <t>--</t>
  </si>
  <si>
    <t>10+</t>
  </si>
  <si>
    <t>Countries</t>
  </si>
  <si>
    <t>Zona 2</t>
  </si>
  <si>
    <t>Zona 3</t>
  </si>
  <si>
    <t>Este es Panama</t>
  </si>
  <si>
    <t xml:space="preserve">Eligibility </t>
  </si>
  <si>
    <t>Edad Dependientes Ever Journey</t>
  </si>
  <si>
    <t>Date:</t>
  </si>
  <si>
    <t>Fecha:</t>
  </si>
  <si>
    <t>Dia:</t>
  </si>
  <si>
    <t>Ever Journey</t>
  </si>
  <si>
    <t>All other benefits are withing the Plan</t>
  </si>
  <si>
    <t>Todos los otros beneficios están dentro del Plan</t>
  </si>
  <si>
    <t>Todos os otros benefícios estão dentro do Plano</t>
  </si>
  <si>
    <t>DEDUCTIBLES*</t>
  </si>
  <si>
    <t>DEDUCIBLES*</t>
  </si>
  <si>
    <t>FRANQUIA*</t>
  </si>
  <si>
    <t>Out of U.S.A.</t>
  </si>
  <si>
    <t>Fuera de USA</t>
  </si>
  <si>
    <t>For a dos EUA</t>
  </si>
  <si>
    <t>Inside of U.S.A</t>
  </si>
  <si>
    <t>Dentro de USA</t>
  </si>
  <si>
    <t>Dentro dos EUA</t>
  </si>
  <si>
    <t>ANNUAL</t>
  </si>
  <si>
    <t>ANUAL</t>
  </si>
  <si>
    <t>Policyholder</t>
  </si>
  <si>
    <t>Titular</t>
  </si>
  <si>
    <t>Segurado</t>
  </si>
  <si>
    <t>Spouse</t>
  </si>
  <si>
    <t>Cónyuge</t>
  </si>
  <si>
    <t>Cônjuge</t>
  </si>
  <si>
    <t>Niño(s)</t>
  </si>
  <si>
    <t>crianças</t>
  </si>
  <si>
    <t>Admin fee</t>
  </si>
  <si>
    <t>Costo administrativo</t>
  </si>
  <si>
    <t>custo administrativo</t>
  </si>
  <si>
    <t>Total</t>
  </si>
  <si>
    <t>SEMI-ANNUAL</t>
  </si>
  <si>
    <t>SEMI-ANUAL</t>
  </si>
  <si>
    <t>SEMESTRAL</t>
  </si>
  <si>
    <t>First payment</t>
  </si>
  <si>
    <t>Primer pago</t>
  </si>
  <si>
    <t>Primeiro pagamento</t>
  </si>
  <si>
    <t>Second payment</t>
  </si>
  <si>
    <t>Segundo pago</t>
  </si>
  <si>
    <t>Segundo pagamento</t>
  </si>
  <si>
    <t>QUARTERLY</t>
  </si>
  <si>
    <t>TRIMESTRAL</t>
  </si>
  <si>
    <t>2nd, 3rd &amp; 4th payments</t>
  </si>
  <si>
    <t>2do, 3er &amp; 4to pago</t>
  </si>
  <si>
    <t>2º, 3º, &amp; 4º, pago</t>
  </si>
  <si>
    <t>This quote is for informational purposes and is subject to medical risk analysis according to our underwriting guidelines. *A single deductible applies per person, per policy year. For family policies, EVER will apply a maximum of two accumulated deductibles per policy, per policy year. For complete information on the scope of the plan, please refer to the Condition of Coverage of the policy.</t>
  </si>
  <si>
    <t>Esta cotización guarda un fin informativo y está sujeta a análisis de riesgo médico según nuestras guías de suscripción. *Aplica un solo deducible por persona, por año póliza. Para pólizas familiares, EVER aplicará un máximo de dos deducibles acumulados por póliza, por año póliza. Para información completa del alcance del plan favor referirse al Condicionado de Cobertura de la póliza.</t>
  </si>
  <si>
    <t>Esta cotação é para fins informativos e está sujeita à análise de risco médico de acordo com nossas diretrizes de subscrição. *Aplica-se uma única franquia por pessoa, por ano de apólice. Para apólices familiares, a EVER aplicará no máximo duas franquias acumuladas por apólice, por ano de apólice. Para informações completas sobre a abrangência do plano, consulte a Condição de Cobertura da apólice.</t>
  </si>
  <si>
    <t>Argentina</t>
  </si>
  <si>
    <t>a247:ac271</t>
  </si>
  <si>
    <t>Bolivia</t>
  </si>
  <si>
    <t>a214:ac238</t>
  </si>
  <si>
    <t>Brazil</t>
  </si>
  <si>
    <t>a82:ac106</t>
  </si>
  <si>
    <t>Caribbean</t>
  </si>
  <si>
    <t>a181:ac205</t>
  </si>
  <si>
    <t>Central America</t>
  </si>
  <si>
    <t>a349:ac373</t>
  </si>
  <si>
    <t>Chile</t>
  </si>
  <si>
    <t>a148:ac172</t>
  </si>
  <si>
    <t>Colombia</t>
  </si>
  <si>
    <t>a313:ac337</t>
  </si>
  <si>
    <t>El Salvador</t>
  </si>
  <si>
    <t>a115:ac139</t>
  </si>
  <si>
    <t>Honduras</t>
  </si>
  <si>
    <t>a280:ac304</t>
  </si>
  <si>
    <t>Israel</t>
  </si>
  <si>
    <t>a382:ac406</t>
  </si>
  <si>
    <t>Mexico</t>
  </si>
  <si>
    <t>a417:ac441</t>
  </si>
  <si>
    <t>Panama</t>
  </si>
  <si>
    <t>a450:ac474</t>
  </si>
  <si>
    <t>Paraguay</t>
  </si>
  <si>
    <t>a484:ac508</t>
  </si>
  <si>
    <t>Peru</t>
  </si>
  <si>
    <t>a546:ac570</t>
  </si>
  <si>
    <t>Uruguay</t>
  </si>
  <si>
    <t>a1358:ac1382</t>
  </si>
  <si>
    <t>Venezuela</t>
  </si>
  <si>
    <t>International 2</t>
  </si>
  <si>
    <t>a247:ac272</t>
  </si>
  <si>
    <t>International 1* (USA)</t>
  </si>
  <si>
    <t>a247:ac273</t>
  </si>
  <si>
    <t>International 1 (Canada)</t>
  </si>
  <si>
    <t>a247:ac274</t>
  </si>
  <si>
    <t>Language:</t>
  </si>
  <si>
    <t>Idioma:</t>
  </si>
  <si>
    <t>DESCRIPTION</t>
  </si>
  <si>
    <t>COVERAGE</t>
  </si>
  <si>
    <t>DESCRIPCIÓN</t>
  </si>
  <si>
    <t>COBERTURA</t>
  </si>
  <si>
    <t>Maximum coverage per person, per policy year</t>
  </si>
  <si>
    <t>Unlimited</t>
  </si>
  <si>
    <t>Cobertura máxima por persona, por año póliza</t>
  </si>
  <si>
    <t>Ilimitada</t>
  </si>
  <si>
    <t>Age limit to apply</t>
  </si>
  <si>
    <t>Up to 75 years old</t>
  </si>
  <si>
    <t>Edad límite para solicitar cobertura</t>
  </si>
  <si>
    <t>Hasta 75 años de edad</t>
  </si>
  <si>
    <t>Waiting period</t>
  </si>
  <si>
    <t>30 days</t>
  </si>
  <si>
    <t>Período de espera</t>
  </si>
  <si>
    <t>30 días</t>
  </si>
  <si>
    <t>Geographical coverage</t>
  </si>
  <si>
    <t>Worldwide, without restrictions of doctors and hospitals</t>
  </si>
  <si>
    <t>Cobertura geográfica</t>
  </si>
  <si>
    <t>Mundial, sin restricción de médicos y hospitales</t>
  </si>
  <si>
    <t>INPATIENT BENEFITS</t>
  </si>
  <si>
    <t>BENEFICIOS HOSPITALARIOS</t>
  </si>
  <si>
    <t>Standard private hospital room</t>
  </si>
  <si>
    <t>100% UCR</t>
  </si>
  <si>
    <t>Cobertura de habitación hospitalaria privada estándar</t>
  </si>
  <si>
    <t>EVERMORE benefit for suite accommodation (subject to availability)</t>
  </si>
  <si>
    <t>Up to US$3,000 per day within the USA EVERMORE Network®</t>
  </si>
  <si>
    <t>Beneficio eEVERMORE para uso de suite (sujeto a disponibilidad)</t>
  </si>
  <si>
    <t>Hasta US$3.000 por día dentro de la red USA EVERMORE Network®</t>
  </si>
  <si>
    <t>Intensive care unit</t>
  </si>
  <si>
    <t>Unidad de cuidados intensivos</t>
  </si>
  <si>
    <t>Adult companion accommodation expenses (Of a hospitalized insured under 18
years old)</t>
  </si>
  <si>
    <t>100% UCR, unlimited nights</t>
  </si>
  <si>
    <t>Gastos de acompañante adulto (de un asegurado menor de 18 años hospitalizado)</t>
  </si>
  <si>
    <t>100% UCR, sin límite de noches</t>
  </si>
  <si>
    <t>Adult companion accommodation expenses (Of a hospitalized insured over 18
years old)</t>
  </si>
  <si>
    <t>100% UCR, max. of 21 nights</t>
  </si>
  <si>
    <t>Gastos de un acompañante adulto (de un asegurado mayor de 18 años hospitalizado)</t>
  </si>
  <si>
    <t>100% UCR, máx. 21 noches</t>
  </si>
  <si>
    <t>Prescribed medications while hospitalized</t>
  </si>
  <si>
    <t>Medicamentos prescritos durante una hospitalización</t>
  </si>
  <si>
    <t>OUTPATIENT BENEFITS</t>
  </si>
  <si>
    <t>BENEFICIOS AMBULATORIOS</t>
  </si>
  <si>
    <t>Emergency room care</t>
  </si>
  <si>
    <t>Atención en sala de emergencia</t>
  </si>
  <si>
    <t>Physician and EVERMOREist visits</t>
  </si>
  <si>
    <t>Visitas a médicos y eEVERMOREistas</t>
  </si>
  <si>
    <t>Physician and EVERMOREist home visits</t>
  </si>
  <si>
    <t>Visitas de médicos y eEVERMOREistas en el hogar</t>
  </si>
  <si>
    <t>Prescription medication</t>
  </si>
  <si>
    <t>Medicamentos por prescripción</t>
  </si>
  <si>
    <t>Complementary therapy: chiropractor, psychologist, psychiatrist, osteopathy and/or acupuncture</t>
  </si>
  <si>
    <t>US$6,000</t>
  </si>
  <si>
    <t>Terapias complementarias: quiropráctico, psicólogo, psiquiatra, osteópata y/o acupuntura</t>
  </si>
  <si>
    <t>US$6.000</t>
  </si>
  <si>
    <t>Nurse or therapist care at home</t>
  </si>
  <si>
    <t>Cuidados de enfermero(a) o terapista en el hogar</t>
  </si>
  <si>
    <t>Preventive health checkup, per insured, no deductible applies (options I, II, III, IV, V &amp; VI)</t>
  </si>
  <si>
    <t>• US$300 per visit, up to 6 visits, for insureds from 0 to 12 months of age 
• Up to US$500 from 12 months of age and older, including up to US$75 for preventive dental checkup in options I, II &amp; III</t>
  </si>
  <si>
    <t>Chequeo médico preventivo, por asegurado, sin deducible (opciones I, II, III, IV, V y VI)</t>
  </si>
  <si>
    <t>• US$300 por visita, hasta 6 visitas para asegurados de 0 a 12 meses de edad
• Hasta US$500 a partir de 12 meses de edad en adelante, incluyendo hasta US$75 para chequeo dental preventivo en las opciones I, II y III</t>
  </si>
  <si>
    <t xml:space="preserve">Hearing aids </t>
  </si>
  <si>
    <t>US$3,000 per lifetime</t>
  </si>
  <si>
    <t xml:space="preserve">Aparatos auditivos </t>
  </si>
  <si>
    <t>US$3.000 vitalicio</t>
  </si>
  <si>
    <t>EVERMOREized treatments (occupational therapy, speech therapy, sleep apnea and other sleep disorders)</t>
  </si>
  <si>
    <t>US$5,000</t>
  </si>
  <si>
    <t>Tratamientos eEVERMOREizados (terapia ocupacional, terapia de lenguaje, apnea del sueño y otros trastornos del sueño)</t>
  </si>
  <si>
    <t>US$5.000</t>
  </si>
  <si>
    <t>Alzheimer’s disease</t>
  </si>
  <si>
    <t>Enfermedad de Alzheimer</t>
  </si>
  <si>
    <t>Autism treatment</t>
  </si>
  <si>
    <t>• 100% UCR if the insured was born under a covered maternity 
• US$10,000 for insureds not born under a covered maternity, and who developed the condition while they were insured</t>
  </si>
  <si>
    <t>Tratamiento del autismo</t>
  </si>
  <si>
    <t>• 100% UCR si el asegurado nació bajo una maternidad cubierta 
• US$ 10.000 para asegurados nacidos bajo una maternidad no cubierta y que desarrollaron la condición mientras estaban asegurados</t>
  </si>
  <si>
    <t>Allergy treatment</t>
  </si>
  <si>
    <t>Tratamiento de alergias</t>
  </si>
  <si>
    <t>GENERAL BENEFITS</t>
  </si>
  <si>
    <t>(The following benefits offer the same coverage for both inpatient and outpatient procedures)</t>
  </si>
  <si>
    <r>
      <t>BENEFICIOS GENERALES</t>
    </r>
    <r>
      <rPr>
        <b/>
        <sz val="5"/>
        <color theme="3"/>
        <rFont val="Monserrate"/>
      </rPr>
      <t xml:space="preserve">  </t>
    </r>
  </si>
  <si>
    <t>(Los siguientes beneficios ofrecen la misma cobertura tanto para procedimientos hospitalarios como para ambulatorios)</t>
  </si>
  <si>
    <t>Surgeon and anesthesiologist fees</t>
  </si>
  <si>
    <t>Honorarios del cirujano y del anestesiólogo</t>
  </si>
  <si>
    <t>Diagnostic study services (laboratory tests, pathology, X-rays, MRI/CT/PET scans)</t>
  </si>
  <si>
    <t>Servicios de estudios diagnósticos (exámenes de laboratorio, patología, rayos-X, resonancias magnéticas, tomografías)</t>
  </si>
  <si>
    <t>Oncology: cancer tests, treatment (chemotherapy and/or radiotherapy)
and medication</t>
  </si>
  <si>
    <t>Oncología: exámenes de cáncer, tratamiento (quimioterapia y/o radioterapia) y medicamentos</t>
  </si>
  <si>
    <t xml:space="preserve">Surgery to reduce the risk of cancer or prophylactic surgery </t>
  </si>
  <si>
    <t>US$30,000 per lifetime (after a 12-month waiting period)</t>
  </si>
  <si>
    <t>Cirugía de reducción de riesgo de cáncer o cirugía profiláctica</t>
  </si>
  <si>
    <t>US$30.000 vitalicio (después de un período de espera de 12 meses)</t>
  </si>
  <si>
    <t>Dialysis services</t>
  </si>
  <si>
    <t>Servicios de diálisis</t>
  </si>
  <si>
    <t>Prostheses and medical appliances implanted during surgery</t>
  </si>
  <si>
    <t>Prótesis y medios correctivos implantados durante una cirugía</t>
  </si>
  <si>
    <t>Organ transplant (per organ/tissue)</t>
  </si>
  <si>
    <t>US$3,000,000 per lifetime
Includes US$80,000 benefit for expenses of the live donor</t>
  </si>
  <si>
    <t>Trasplante de órganos (por órgano/tejido)</t>
  </si>
  <si>
    <t xml:space="preserve">US$3.000.000 vitalicio
Incluye beneficio de US$80.000 para gastos del donante vivo
</t>
  </si>
  <si>
    <t>Benefits for live donors</t>
  </si>
  <si>
    <t>US$80,000</t>
  </si>
  <si>
    <t>Beneficios para el donante vivo</t>
  </si>
  <si>
    <t>US$80.000</t>
  </si>
  <si>
    <t>Durable medical equipment</t>
  </si>
  <si>
    <t>Equipo médico durable</t>
  </si>
  <si>
    <t>Physical therapy and rehabilitation</t>
  </si>
  <si>
    <t>Terapia física y de rehabilitación</t>
  </si>
  <si>
    <t xml:space="preserve">Congenital conditions diagnosed before age 18 </t>
  </si>
  <si>
    <t>US$2,000,000 per lifetime</t>
  </si>
  <si>
    <t>Condiciones congénitas diagnosticadas antes de los 18 años</t>
  </si>
  <si>
    <t>US$2.000.000 vitalicio</t>
  </si>
  <si>
    <t>Congenital conditions diagnosed after age 18</t>
  </si>
  <si>
    <t>Condiciones congénitas diagnosticadas después de los 18 años</t>
  </si>
  <si>
    <t>HIV-AIDS</t>
  </si>
  <si>
    <t>US$1,000,000 per lifetime (after a 24-month waiting period)</t>
  </si>
  <si>
    <t>VIH-SIDA</t>
  </si>
  <si>
    <t>US$1.000.000 vitalicio (después de un período de espera de 24 meses)</t>
  </si>
  <si>
    <t>Bariatric surgery</t>
  </si>
  <si>
    <t>US$15,000 per lifetime (after a 24-month waiting period)</t>
  </si>
  <si>
    <t>Cirugía bariátrica</t>
  </si>
  <si>
    <t>US$15.000 vitalicio (después de un período de espera de 24 meses)</t>
  </si>
  <si>
    <t>Surgical treatment of symptomatic foot disorders</t>
  </si>
  <si>
    <t>100% UCR (after a 24-month waiting period)</t>
  </si>
  <si>
    <t>Tratamiento quirúrgico de trastornos sintomáticos de los pies</t>
  </si>
  <si>
    <t>100% UCR (después de un período de espera de 24 meses)</t>
  </si>
  <si>
    <t>Reconstructive surgery after an accident or illness</t>
  </si>
  <si>
    <t>Up to the benefit limit</t>
  </si>
  <si>
    <t>Cirugía reconstructiva después de un accidente o enfermedad</t>
  </si>
  <si>
    <t>Hasta el límite del beneficio</t>
  </si>
  <si>
    <t>MATERNITY BENEFITS</t>
  </si>
  <si>
    <t>(10-month waiting period, no deductible applies)</t>
  </si>
  <si>
    <t>BENEFICIOS DE MATERNIDAD</t>
  </si>
  <si>
    <t>(10 meses de período de espera, sin deducible)</t>
  </si>
  <si>
    <t>Maternity (options I, II &amp; III)</t>
  </si>
  <si>
    <t>• 100% UCR normal delivery in a hospital within the EVERMORE Maternity
Network®
• US$8,000 for normal delivery in a hospital outside the EVERMORE
Maternity Network®
• US$10,000 for cesarean delivery inside or outside the EVERMORE
Maternity Network®</t>
  </si>
  <si>
    <t>Maternidad (opciones I, II y III)</t>
  </si>
  <si>
    <t>• 100% UCR parto normal en un hospital dentro de la red EVERMORE  Maternity Network®
• US$8.000 parto normal en un hospital fuera de la red EVERMORE Maternity Network®
• US$10.000 para parto por cesárea dentro o fuera de la red EVERMORE Maternity Network®</t>
  </si>
  <si>
    <t>Extraction and storage of stem cells (options I, II &amp; III)</t>
  </si>
  <si>
    <t>US$2,000 per covered pregnancy</t>
  </si>
  <si>
    <t>Extracción y almacenamiento de células madres (opciones I, II y III)</t>
  </si>
  <si>
    <t>US$2.000 por embarazo cubierto</t>
  </si>
  <si>
    <t>Maternity and newborn complications (options I, II &amp; III)</t>
  </si>
  <si>
    <t>US$1,000,000 per lifetime</t>
  </si>
  <si>
    <t>Complicaciones de la maternidad y del recién nacido (opciones I, II y III)</t>
  </si>
  <si>
    <t>US$1.000.000 (vitalicio)</t>
  </si>
  <si>
    <t>Inclusion of the newborn within 90 days after the birth
(options I, II &amp; III)</t>
  </si>
  <si>
    <t>Without underwriting, if born from a covered maternity</t>
  </si>
  <si>
    <t>Inclusión del recién nacido dentro de los 90 días a partir del nacimiento (opciones I, II y III)</t>
  </si>
  <si>
    <t>Sin evaluación de riesgo si nace de una maternidad cubierta</t>
  </si>
  <si>
    <t>Free coverage for dependents up to 10 years old (options I &amp; II)</t>
  </si>
  <si>
    <t>• Max. of 2 born from a covered maternity, if both parents are
insured in the policy
• Max. of 1 born from a covered maternity, if only the mother is
insured in the policy</t>
  </si>
  <si>
    <t>Cobertura gratuita para dependientes hasta los 10 años de edad (opciones I y II)</t>
  </si>
  <si>
    <t xml:space="preserve">•Máx. 2 niños nacidos de una maternidad cubierta si ambos padres están asegurados en la póliza
•Máx. 1 niño nacido de una maternidad cubierta si solo la madre está asegurada en la póliza
</t>
  </si>
  <si>
    <t>Fertility treatment (options I &amp; II)</t>
  </si>
  <si>
    <t>US$5,000 per lifetime, after deductible (after a 24-month waiting period)</t>
  </si>
  <si>
    <t>Tratamiento de fertilidad (opciones I y II)</t>
  </si>
  <si>
    <t>US$5.000 vitalicio, después del deducible (después de un período de espera de 24 meses)</t>
  </si>
  <si>
    <t>MEDICAL EVACUATION BENEFITS</t>
  </si>
  <si>
    <t>BENEFICIOS DE EVACUACIÓN MÉDICA</t>
  </si>
  <si>
    <t>Emergency transportation by ground ambulance</t>
  </si>
  <si>
    <t>100% UCR, no deductible applies</t>
  </si>
  <si>
    <t>Transportación de emergencia por ambulancia terrestre</t>
  </si>
  <si>
    <t>100% UCR sin deducible</t>
  </si>
  <si>
    <t>Emergency transportation by air ambulance</t>
  </si>
  <si>
    <t>Transportación de emergencia por ambulancia aérea</t>
  </si>
  <si>
    <t>Cost of return ticket for the insured and one companion after an evacuation by air ambulance</t>
  </si>
  <si>
    <t>US$2,000 per person</t>
  </si>
  <si>
    <t>Costo de pasaje de regreso del asegurado y un acompañante después de una evacuación por ambulancia aérea</t>
  </si>
  <si>
    <t>US$2.000 por persona</t>
  </si>
  <si>
    <t>Repatriation or cremation of mortal remains</t>
  </si>
  <si>
    <t>Repatriación o cremación de restos mortales</t>
  </si>
  <si>
    <t>OTHER BENEFITS</t>
  </si>
  <si>
    <t>OTROS BENEFICIOS</t>
  </si>
  <si>
    <t>Injuries during the training or practice of hazardous hobbies and/or
professional sports</t>
  </si>
  <si>
    <t>Lesiones durante el entrenamiento o la práctica de actividades de alto riesgo y/o deportes profesionales</t>
  </si>
  <si>
    <t>Emergency dental coverage</t>
  </si>
  <si>
    <t>100% UCR for treatment within the first 180 days of the covered
accident</t>
  </si>
  <si>
    <t>Cobertura dental de emergencia</t>
  </si>
  <si>
    <t>100% UCR para tratamiento dentro de los primeros 180 días del accidente cubierto</t>
  </si>
  <si>
    <t xml:space="preserve">Refractive eye surgery </t>
  </si>
  <si>
    <t>US$500 per eye, per lifetime (after a 24-month waiting period)</t>
  </si>
  <si>
    <t xml:space="preserve">Cirugía refractiva </t>
  </si>
  <si>
    <t>US$500 por ojo, vitalicio (después de un período de espera de 24 meses)</t>
  </si>
  <si>
    <t>Palliative care</t>
  </si>
  <si>
    <t xml:space="preserve">Cuidados paliativos </t>
  </si>
  <si>
    <t>Temporary coverage for accidents while application is being underwritten</t>
  </si>
  <si>
    <t>US$30,000</t>
  </si>
  <si>
    <t>Cobertura provisional para accidentes mientras se procesa la solicitud</t>
  </si>
  <si>
    <t>US$30.000</t>
  </si>
  <si>
    <t>Free extended coverage for eligible dependents after policyholder’s death</t>
  </si>
  <si>
    <t>2 years</t>
  </si>
  <si>
    <t>Cobertura gratuita extendida a dependientes elegibles después de la muerte del contratante</t>
  </si>
  <si>
    <t>2 años</t>
  </si>
  <si>
    <t>Free coverage for dependents (options I &amp; II)</t>
  </si>
  <si>
    <t>Up to 10 years old, max. of 2 born in the policy from a covered maternity</t>
  </si>
  <si>
    <t>Cobertura gratuita para dependientes (opciones I y II)</t>
  </si>
  <si>
    <t>Hasta los 10 años de edad, máx. 2 niños nacidos en la póliza de una maternidad cubierta</t>
  </si>
  <si>
    <t>Deductible elimination/reduction for no claims for 3 years</t>
  </si>
  <si>
    <t>Options I, II, III &amp; IV:
• Elimination for 1 year after the 3rd year without claims
• Reduction of 50% of the deductible for 1 year after the
3rd year, if the deductible was not met in any of the years
Options V &amp; VI:
• Reduction of 50% of the deductible for 1 year after the 3rd year
without claims</t>
  </si>
  <si>
    <t>Eliminación/reducción del deducible por no presentar reclamos durante 3 años</t>
  </si>
  <si>
    <t xml:space="preserve">Opciones I, II, III y IV
• Eliminación por 1 año después del 3er año sin reclamos 
• Reducción del 50% del deducible durante 1 año después del 3er año sin haber satisfecho el deducible en ninguno de los años 
Opciones V y VI
• Reducción del 50% del deducible durante 1 año después del 3er año sin reclamos
</t>
  </si>
  <si>
    <t>Travel VIP Light</t>
  </si>
  <si>
    <t>Up to US$5,000 for emergency medical treatment while traveling
abroad (with rider)</t>
  </si>
  <si>
    <t>Hasta US$5.000 para tratamiento médico de emergencia en el exterior (con anexo)</t>
  </si>
  <si>
    <r>
      <t>Second Medical Opinion VIP</t>
    </r>
    <r>
      <rPr>
        <sz val="9"/>
        <color theme="3"/>
        <rFont val="Monserrate"/>
      </rPr>
      <t>®</t>
    </r>
  </si>
  <si>
    <t>Access to a second medical opinion of renowned experts from around
the world, without deductible</t>
  </si>
  <si>
    <r>
      <t>Segunda Opinión Médica VIP</t>
    </r>
    <r>
      <rPr>
        <sz val="9"/>
        <color theme="3"/>
        <rFont val="Monserrate"/>
      </rPr>
      <t>®</t>
    </r>
  </si>
  <si>
    <t>Acceso a una segunda opinión médica de expertos de renombre de
todo el mundo, sin deducible</t>
  </si>
  <si>
    <t>DEDUCIBLES</t>
  </si>
  <si>
    <t>Asistencia médica en viajes</t>
  </si>
  <si>
    <t>Contribución Seguro Social Campesino(0.50%)</t>
  </si>
  <si>
    <t>Esta cotización guarda un fin informativo y está sujeta a evaluación médica según nuestras guías de suscripción. *Aplica un solo deducible por persona, por año contrato. Para contratos familiares, 4EVER aplicará un máximo de dos deducibles acumulados por contrato, por año contrato. Para información completa del alcance del plan favor referirse al Condicionado de Cobertura del contrato.</t>
  </si>
  <si>
    <t>Nombre del plan</t>
  </si>
  <si>
    <t>Tipo de plan</t>
  </si>
  <si>
    <t>Individual</t>
  </si>
  <si>
    <t>Ámbito geográfico de cobertura</t>
  </si>
  <si>
    <t>Modalidad</t>
  </si>
  <si>
    <t>Monto máximo de cobertura anual (por afiliado, por año contrato)</t>
  </si>
  <si>
    <t>US$5.000.000</t>
  </si>
  <si>
    <t>Tipo de deducible</t>
  </si>
  <si>
    <t>Nombre de tarifario aplicable</t>
  </si>
  <si>
    <t>Metropolitano</t>
  </si>
  <si>
    <t>Physician’s Current Procedural Terminology</t>
  </si>
  <si>
    <t>De acuerdo a tabla anexa a esta tabla de coberturas</t>
  </si>
  <si>
    <t>Fuera de EE. UU.</t>
  </si>
  <si>
    <t>US$500</t>
  </si>
  <si>
    <t>US$2.000</t>
  </si>
  <si>
    <t>US$10.000</t>
  </si>
  <si>
    <t>US$20.000</t>
  </si>
  <si>
    <t>Dentro de EE. UU</t>
  </si>
  <si>
    <t>US$1.000</t>
  </si>
  <si>
    <t>Todas las prestaciones sanitarias y coberturas cubiertas que no tienen un límite establecido en esta tabla de beneficios se someterán a lo estipulado en las Condiciones Generales de este Contrato.</t>
  </si>
  <si>
    <t>Todas las prestaciones sanitarias y coberturas descritos en esta Tabla aplican Deducible y/o Copago, excepto en aquellos casos que se especifique lo contrario.</t>
  </si>
  <si>
    <t>Consultas médicas y especialistas y subespecialidades</t>
  </si>
  <si>
    <t>Diálisis y hemodiálisis</t>
  </si>
  <si>
    <t>Terapias de rehabilitación física, respiratoria, cardiológica y de lenguaje</t>
  </si>
  <si>
    <t>Tratamientos especializados: autismo, psiquiatría y terapia ocupacional</t>
  </si>
  <si>
    <t>US$3.000</t>
  </si>
  <si>
    <t>Enfermero en el hogar</t>
  </si>
  <si>
    <t>US$12.000</t>
  </si>
  <si>
    <t>Insumos, medicamentos genéricos y marca por prescripción médica</t>
  </si>
  <si>
    <t>US$15.000</t>
  </si>
  <si>
    <t>Servicios de estudios y diagnósticos (exámenes de laboratorio, patología, rayos-X, resonancias magnéticas y tomografías)</t>
  </si>
  <si>
    <t>Cuidados paliativos para afiliados con enfermedades terminales</t>
  </si>
  <si>
    <t>Medicina ancestral y alternativa, únicamente en el país de residencia</t>
  </si>
  <si>
    <t>Transportación por ambulancia aérea</t>
  </si>
  <si>
    <t>Transportación de emergencia por ambulancia fluvial</t>
  </si>
  <si>
    <t>US$60.000</t>
  </si>
  <si>
    <t>Habitación privada estándar, servicios de enfermería y auxiliares de enfermería</t>
  </si>
  <si>
    <t>Acompañante adulto en hospitalización (1 cama y alimentación del acompañante cuando el hospitalizado sea un menor de 16 años o mayor de 75 años)</t>
  </si>
  <si>
    <t>Insumos y medicamentos prescritos durante la hospitalización</t>
  </si>
  <si>
    <t>Honorarios: cirujano (100%), anestesiólogo 35% y asistente del cirujano 30%</t>
  </si>
  <si>
    <t>Interconsultas y visitas médicas</t>
  </si>
  <si>
    <t>Cuidados intensivos</t>
  </si>
  <si>
    <t>Prótesis y medios correctivos implantados durante una cirugía, siempre y cuando sean médicamente necesarias</t>
  </si>
  <si>
    <t>Cirugía reconstructiva y deformidad nasal o del septum (tabique nasal), siempre y cuando sea médicamente necesaria y el resultado de un accidente cubierto</t>
  </si>
  <si>
    <t>Servicios de estudios y diagnósticos (exámenes de laboratorio, patología, rayos-X, resonancias magnéticas, tomografías)</t>
  </si>
  <si>
    <t>Maternidad, sin deducible (opciones I y II)</t>
  </si>
  <si>
    <t>60 días</t>
  </si>
  <si>
    <t>Cuidado del recién nacido a término, pre término o post término, aplica únicamente para maternidades no cubiertas, no aplica a hijas dependientes (atención prenatal)</t>
  </si>
  <si>
    <t>US$40 por consulta</t>
  </si>
  <si>
    <t>Emergencia médica</t>
  </si>
  <si>
    <t>24 horas</t>
  </si>
  <si>
    <t>Cobertura tarifa cero</t>
  </si>
  <si>
    <t>US$100</t>
  </si>
  <si>
    <t>Otras que determine la Autoridad Sanitaria Nacional</t>
  </si>
  <si>
    <t>Condiciones laborales o profesionales</t>
  </si>
  <si>
    <t>US$200</t>
  </si>
  <si>
    <t>Gastos en salud incurridos por el usuario para el diagnóstico diferencial o definitivo, siempre y cuando estos estén de acuerdo con las guías de práctica clínica, protocolos nacionales o internacionales</t>
  </si>
  <si>
    <t>Problemas de malnutrición siempre y cuando haya diagnóstico médico definitivo y elección de tratamiento de acuerdo con los protocolos nacionales, o a falta de ellos, a la buena práctica de la medicina basada en evidencia, o a los protocolos internacionales</t>
  </si>
  <si>
    <t>Tratamiento de enfermedades de transmisión sexual</t>
  </si>
  <si>
    <t>Cirugía bariátrica y de Bypass gástrico por Obesidad (Red de prestadores)</t>
  </si>
  <si>
    <t>U$$5.000 vitalicio</t>
  </si>
  <si>
    <t>Endo-prótesis en tejidos de origen animal, siempre y cuando cumplan con las aprobaciones requeridas por la autoridad sanitaria nacional</t>
  </si>
  <si>
    <t>Para el tratamiento de úlceras de presión, ni sus complicaciones</t>
  </si>
  <si>
    <t>Fórmulas alimenticias medicadas, siempre y cuando la enfermedad obligue su utilización y sea prescrita</t>
  </si>
  <si>
    <t>Trastornos en el desarrollo psicomotor, cuando este se deba o se presente como consecuencia de una patología</t>
  </si>
  <si>
    <t>Pruebas de sensibilidad y/o tratamientos inmunológicos en general, siempre y cuando hayan sido prescritas por un profesional calificado en base a protocolos nacionales, o a falta de ellos, a la buena práctica de la medicina basada en evidencia, o a los protocolos internacionales</t>
  </si>
  <si>
    <t>Control de natalidad, este beneficio no aplica a las hijas dependientes</t>
  </si>
  <si>
    <t>Condiciones de salud consecuentes de un accidente y/o enfermedades por uso de drogas, estupefacientes, embriaguez, alcoholismo y lesiones debido a trastornos de salud mental, estados de demencia incluso a resultantes por intento de suicidio</t>
  </si>
  <si>
    <t>Cobertura dental de emergencia por lesiones resultantes de un accidente cubierto, el tratamiento debe darse dentro de los 180 días posteriores al accidente</t>
  </si>
  <si>
    <t>US$3.500.000</t>
  </si>
  <si>
    <t>Trasplante de órganos (por órgano/tejido, vitalicio)</t>
  </si>
  <si>
    <t>Condiciones congénitas y hereditarias, que se manifiesten antes de los 18 años de edad, en caso de partos múltiples aplicará a cada recién nacido si es que se encuentra dentro de un embarazo cubierto, beneficio vitalicio</t>
  </si>
  <si>
    <t>Condiciones congénitas y hereditarias, que se manifiesten después de los 18 años</t>
  </si>
  <si>
    <t>Cobertura oncológica integral (exámenes de cáncer, medicamentos y tratamiento: quimioterapia y/o radioterapia)</t>
  </si>
  <si>
    <t>Aparatos auditivos, por afiliado y de manera vitalicia, aplica únicamente a dispositivos externos y no a dispositivos que deben ser implantados quirúrgicamente</t>
  </si>
  <si>
    <t>US$1.000 vitalicio</t>
  </si>
  <si>
    <t>Chequeo médico rutinario, luego de un año, para Titular y cónyuge o compañero en unión de hecho, sin aplicación de Deducible (límite máximo por chequeo)</t>
  </si>
  <si>
    <t>US$250</t>
  </si>
  <si>
    <t>US$6.500</t>
  </si>
  <si>
    <t>Apnea del sueño y trastornos relacionados</t>
  </si>
  <si>
    <t>Alzheimer</t>
  </si>
  <si>
    <t>Repatriación de restos mortales o servicios de cremación</t>
  </si>
  <si>
    <t>US$40.000</t>
  </si>
  <si>
    <t>Eliminación/reducción del deducible por no presentar reclamos</t>
  </si>
  <si>
    <t>Servicios exequiales (red de prestadores)</t>
  </si>
  <si>
    <t>Servicios Concierge</t>
  </si>
  <si>
    <t>20 SBU</t>
  </si>
  <si>
    <t>24 meses</t>
  </si>
  <si>
    <t>Agent name / Nombre del agente:</t>
  </si>
  <si>
    <t>Country / País:</t>
  </si>
  <si>
    <t>Applicant age / Edad del solicitante:</t>
  </si>
  <si>
    <t>Spouse age / Edad del cónyuge:</t>
  </si>
  <si>
    <t>Number of children / Número de hijos:</t>
  </si>
  <si>
    <r>
      <rPr>
        <sz val="12"/>
        <color rgb="FF526123"/>
        <rFont val="Raleway"/>
      </rPr>
      <t>L</t>
    </r>
    <r>
      <rPr>
        <b/>
        <sz val="12"/>
        <color rgb="FF526123"/>
        <rFont val="Raleway"/>
      </rPr>
      <t>EVER</t>
    </r>
    <r>
      <rPr>
        <sz val="12"/>
        <color rgb="FF526123"/>
        <rFont val="Raleway"/>
      </rPr>
      <t xml:space="preserve">AGE - </t>
    </r>
    <r>
      <rPr>
        <b/>
        <sz val="12"/>
        <color rgb="FF526123"/>
        <rFont val="Raleway"/>
      </rPr>
      <t>ECUADOR</t>
    </r>
  </si>
  <si>
    <r>
      <rPr>
        <sz val="12"/>
        <rFont val="Raleway"/>
      </rPr>
      <t>•   Ecuador, mundial
•   Dentro de la red de proveedores 4EVER</t>
    </r>
    <r>
      <rPr>
        <vertAlign val="superscript"/>
        <sz val="12"/>
        <rFont val="Raleway"/>
      </rPr>
      <t xml:space="preserve">®  </t>
    </r>
    <r>
      <rPr>
        <sz val="12"/>
        <rFont val="Raleway"/>
      </rPr>
      <t>en EE.UU. 100/0%
•   Fuera de la red de proveedores 4EVER</t>
    </r>
    <r>
      <rPr>
        <vertAlign val="superscript"/>
        <sz val="12"/>
        <rFont val="Raleway"/>
      </rPr>
      <t xml:space="preserve">®  </t>
    </r>
    <r>
      <rPr>
        <sz val="12"/>
        <rFont val="Raleway"/>
      </rPr>
      <t>en EE.UU. 60/40% con un límite de hasta US$700 diarios para habitación privada estándar y de hasta US$1.400 diarios para habitación de cuidados intensivos</t>
    </r>
  </si>
  <si>
    <t>Mixta</t>
  </si>
  <si>
    <t>US$2.500.000</t>
  </si>
  <si>
    <r>
      <rPr>
        <b/>
        <sz val="12"/>
        <color rgb="FF526123"/>
        <rFont val="Raleway"/>
      </rPr>
      <t>ECUADOR</t>
    </r>
  </si>
  <si>
    <r>
      <rPr>
        <b/>
        <sz val="12"/>
        <color rgb="FF526123"/>
        <rFont val="Raleway"/>
      </rPr>
      <t>RESTO DEL MUNDO</t>
    </r>
  </si>
  <si>
    <r>
      <rPr>
        <sz val="12"/>
        <color rgb="FF526123"/>
        <rFont val="Raleway"/>
      </rPr>
      <t>■  OPCIONES DE DEDUCIBLE</t>
    </r>
  </si>
  <si>
    <r>
      <rPr>
        <b/>
        <sz val="12"/>
        <color rgb="FFFFFFFF"/>
        <rFont val="Raleway"/>
      </rPr>
      <t>I</t>
    </r>
  </si>
  <si>
    <r>
      <rPr>
        <b/>
        <sz val="12"/>
        <color rgb="FFFFFFFF"/>
        <rFont val="Raleway"/>
      </rPr>
      <t>II</t>
    </r>
  </si>
  <si>
    <r>
      <rPr>
        <b/>
        <sz val="12"/>
        <color rgb="FFFFFFFF"/>
        <rFont val="Raleway"/>
      </rPr>
      <t>III</t>
    </r>
  </si>
  <si>
    <r>
      <rPr>
        <b/>
        <sz val="12"/>
        <color rgb="FFFFFFFF"/>
        <rFont val="Raleway"/>
      </rPr>
      <t>IV</t>
    </r>
  </si>
  <si>
    <r>
      <rPr>
        <b/>
        <sz val="12"/>
        <color rgb="FFFFFFFF"/>
        <rFont val="Raleway"/>
      </rPr>
      <t>V</t>
    </r>
  </si>
  <si>
    <r>
      <rPr>
        <sz val="12"/>
        <color rgb="FF526123"/>
        <rFont val="Raleway"/>
      </rPr>
      <t>■  PERÍODO DE CARENCIA</t>
    </r>
  </si>
  <si>
    <t>Ambulatorio</t>
  </si>
  <si>
    <t>Hospitalario</t>
  </si>
  <si>
    <t>Maternidad</t>
  </si>
  <si>
    <t>Preexistencias Declaradas</t>
  </si>
  <si>
    <t>Discapacidad</t>
  </si>
  <si>
    <t>Chequeo Médico Preventivo</t>
  </si>
  <si>
    <t>3 meses</t>
  </si>
  <si>
    <t>1 año</t>
  </si>
  <si>
    <t>Todas las prestaciones sanitarias y coberturas cubiertas que no tienen un límite establecido en esta tabla de beneficios se someterán a lo estipulado en las Condiciones Generales de este Contrato. Todas las prestaciones sanitarias y coberturas descritos en esta Tabla aplican Deducible y/o Copago, excepto en aquellos casos que se especifique lo contrario.</t>
  </si>
  <si>
    <r>
      <rPr>
        <b/>
        <sz val="12"/>
        <color rgb="FF526123"/>
        <rFont val="Raleway"/>
      </rPr>
      <t>COBERTURA AMBULATORIA</t>
    </r>
  </si>
  <si>
    <r>
      <rPr>
        <b/>
        <sz val="12"/>
        <color rgb="FF526123"/>
        <rFont val="Raleway"/>
      </rPr>
      <t>COPAGO</t>
    </r>
  </si>
  <si>
    <r>
      <rPr>
        <b/>
        <sz val="12"/>
        <color rgb="FF526123"/>
        <rFont val="Raleway"/>
      </rPr>
      <t>MONTO DE COBERTURA</t>
    </r>
  </si>
  <si>
    <t>COBERTURAS                                                                                                                 RED MIXTA</t>
  </si>
  <si>
    <t>US$25.000</t>
  </si>
  <si>
    <t>Tratamientos especializados: autismo, trastornos de salud mental y terapia ocupacional</t>
  </si>
  <si>
    <t>US$1.500</t>
  </si>
  <si>
    <t>Enfermero en el hogar, hasta máximo 30 días</t>
  </si>
  <si>
    <t>Cuidados paliativos para afiliados con enfermedades terminales, vitalicio</t>
  </si>
  <si>
    <t>Telemedicina (Red de Prestadores)</t>
  </si>
  <si>
    <r>
      <rPr>
        <b/>
        <sz val="12"/>
        <color rgb="FF526123"/>
        <rFont val="Raleway"/>
      </rPr>
      <t>COBERTURA PRE-HOSPITALARIA</t>
    </r>
  </si>
  <si>
    <t>Transportación por ambulancia aérea, sin deducible</t>
  </si>
  <si>
    <r>
      <rPr>
        <b/>
        <sz val="12"/>
        <color rgb="FF526123"/>
        <rFont val="Raleway"/>
      </rPr>
      <t>COBERTURA HOSPITALARIA</t>
    </r>
  </si>
  <si>
    <t>Maternidad, sin deducible (opciones I y II), no aplica deducible</t>
  </si>
  <si>
    <t>Inclusión del recién nacido dentro de los 90 días posteriores al nacimiento (opciones I y II), sin evaluación médica si nace de una maternidad cubierta</t>
  </si>
  <si>
    <r>
      <rPr>
        <b/>
        <sz val="12"/>
        <color rgb="FF526123"/>
        <rFont val="Raleway"/>
      </rPr>
      <t>COBERTURAS OBLIGATORIAS</t>
    </r>
  </si>
  <si>
    <t>Enfermedades catastróficas,raras y crónicas, sobrevinientes a la contratación: Alimentación enteral, parenteral, complementos alimenticios prescritos; y tratamiento con estimulantes del crecimiento para este tipo de patologías</t>
  </si>
  <si>
    <t>US$50</t>
  </si>
  <si>
    <r>
      <rPr>
        <b/>
        <sz val="12"/>
        <color rgb="FF526123"/>
        <rFont val="Raleway"/>
      </rPr>
      <t>COBERTURAS ADICIONALES</t>
    </r>
  </si>
  <si>
    <t>US$150</t>
  </si>
  <si>
    <t>A partir de 1 año de afiliación continua</t>
  </si>
  <si>
    <t>Equipo médico durable: Alquiler de cualquier equipo o dispositivo médico para monitoreo e infusión de medicamentos y/o los suministros necesarios para su utilización o funcionamiento, sillas de ruedas sin motor, bastones, muletas, respiradores, dispositivos especiales, prótesis externas, prótesis de las extremidades, dispositivos ortopédicos, colchones de presión y andadores, siempre y cuando dicho equipo es prescrito por un médico y sea habitualmente necesario para un paciente durante una enfermedad o lesión. Esta cobertura debe ser coordinada y aprobada con antelación por la Compañía</t>
  </si>
  <si>
    <t>Tratamiento de VIH y enfermedades de transmisión sexual</t>
  </si>
  <si>
    <t>Tratamiento para lesiones como consecuencia de la participación en competencias, demostraciones o entrenamientos de Deportes Profesionales, por la cual el Titular y/o Dependientes reciban una compensación monetaria o beneficio financiero, luego de aplicado el Deducible</t>
  </si>
  <si>
    <t>Preexistencias derivadas de discapacidad</t>
  </si>
  <si>
    <t>Preexistencias declaradas</t>
  </si>
  <si>
    <t>US$200 vitalicios</t>
  </si>
  <si>
    <t>Gastos médicos causados a consecuencia de lesiones que surjan como resultado del servicio activo en calidad de Policía, de miembro de las Fuerzas Armadas, Cuerpo de Bomberos o de Empresas de Seguridad, hasta el límite establecido en la tabla de Coberturas</t>
  </si>
  <si>
    <t>US$800</t>
  </si>
  <si>
    <r>
      <rPr>
        <b/>
        <sz val="12"/>
        <color rgb="FF526123"/>
        <rFont val="Raleway"/>
      </rPr>
      <t>COBERTURAS NO SANITARIAS</t>
    </r>
  </si>
  <si>
    <t>US$7.000</t>
  </si>
  <si>
    <t>Reducción de hasta 50% por 1 año después del 3er año sin reclamos</t>
  </si>
  <si>
    <t>Servicios Exequiales (Red de Prestadores)</t>
  </si>
  <si>
    <t>EVER Journey</t>
  </si>
  <si>
    <t>Country</t>
  </si>
  <si>
    <t>Rate Table</t>
  </si>
  <si>
    <t>Children Table</t>
  </si>
  <si>
    <t xml:space="preserve">Expat 1 Rider for Spouse </t>
  </si>
  <si>
    <t xml:space="preserve">Expat 1 Rider for Children </t>
  </si>
  <si>
    <t xml:space="preserve">Expat 2 Rider for Spouse </t>
  </si>
  <si>
    <t>Child index</t>
  </si>
  <si>
    <t>Expat 2 Rider for Children</t>
  </si>
  <si>
    <t>Travel Light Rider Applicant</t>
  </si>
  <si>
    <t xml:space="preserve">Travel Light Rider Spouse  </t>
  </si>
  <si>
    <t>Travel Light Rider Children</t>
  </si>
  <si>
    <t>US$5,000,000</t>
  </si>
  <si>
    <t>Standard private/semi-private hospital room</t>
  </si>
  <si>
    <t>Cobertura de habitación hospitalaria privada/semi-privada estándar</t>
  </si>
  <si>
    <t>Up to US$2,000 per day within the USA EVERMORE Network®</t>
  </si>
  <si>
    <t>Beneficio eEVERMORE para uso de suite (sujeto a disponiblidad)</t>
  </si>
  <si>
    <t>Hasta US$2.000 por día dentro de la red USA EVERMORE Network®</t>
  </si>
  <si>
    <t>Adult companion accommodation expenses of a hospitalized insured under
18 years old</t>
  </si>
  <si>
    <t>US$350 per night, max. of 30 nights</t>
  </si>
  <si>
    <t>Gastos de acompañante adulto (de un asegurado menor
de 18 años hospitalizado)</t>
  </si>
  <si>
    <t>US$350 por noche, máx. 30 noches</t>
  </si>
  <si>
    <t>Adult companion accommodation expenses of a hospitalized insured over
18 years old</t>
  </si>
  <si>
    <t>Gastos de acompañante adulto (de un asegurado mayor
de 18 años hospitalizado)</t>
  </si>
  <si>
    <t>US$3,500</t>
  </si>
  <si>
    <t>US$3.500</t>
  </si>
  <si>
    <t>Preventive health checkup per insured, no deductible applies (after a 10-month waiting period)</t>
  </si>
  <si>
    <t>Options I, II &amp; III:
• US$150 up to 17 years old
• US$350 at 18 years and older                                                                                                                             Options IV, V &amp; VI:                                                                                         • US$100, all ages</t>
  </si>
  <si>
    <t>Chequeo médico preventivo por asegurado, sin deducible (después de un período de espera de 10 meses)</t>
  </si>
  <si>
    <t xml:space="preserve">Opciones I, II y III: 
• US$150 hasta los 17 años de edad 
• US$350 a partir de los 18 años de edad
Opciones IV, V y VI:                                                                                                                               • US$100, todas las edades             </t>
  </si>
  <si>
    <t>Preventive health checkup per insured, no deductible (after a 10-month waiting period)</t>
  </si>
  <si>
    <t>Options IV, V &amp; VI: 
• US$100, all ages</t>
  </si>
  <si>
    <t>Chequeo médico preventivo por asegurado, sin deducible (después de un período de espera de 10 meses)(continuación)</t>
  </si>
  <si>
    <t>Opciones IV, V y VI:
• US$100, todas las edades</t>
  </si>
  <si>
    <t>US$2,000 per lifetime</t>
  </si>
  <si>
    <t>US$2.000 vitalicio</t>
  </si>
  <si>
    <t>EVERMOREized treatments (occupational therapy, speech therapy, autism, sleep apnea and other sleep disorders)</t>
  </si>
  <si>
    <t>US$3,000</t>
  </si>
  <si>
    <t>Tratamientos eEVERMOREizados (terapia ocupacional, terapia de lenguaje, autismo, apnea del sueño y otros trastornos del sueño)</t>
  </si>
  <si>
    <t xml:space="preserve">BENEFICIOS GENERALES </t>
  </si>
  <si>
    <t>Oncología: exámenes de cáncer, tratamiento (quimioterapia y/o radioterapia)
y medicamentos</t>
  </si>
  <si>
    <t xml:space="preserve">Cirugía de reducción de riesgo de cáncer o cirugía profiláctica </t>
  </si>
  <si>
    <t>US$30.000  vitalicio (después de un período de espera de 12 meses)</t>
  </si>
  <si>
    <t>US$1,100,000 per lifetime
Includes US$60,000 benefit for expenses of the live donor</t>
  </si>
  <si>
    <t>US$1.100.000 vitalicio
Incluye beneficio de US$60.000 para gastos del donante vivo</t>
  </si>
  <si>
    <t>US$60,000</t>
  </si>
  <si>
    <t xml:space="preserve">Condiciones congénitas diagnosticadas antes de los 18 años </t>
  </si>
  <si>
    <t xml:space="preserve">HIV-AIDS </t>
  </si>
  <si>
    <t xml:space="preserve">VIH-SIDA </t>
  </si>
  <si>
    <t>US$1,000,000 vitalicio (después de un período de espera de 24 meses)</t>
  </si>
  <si>
    <t xml:space="preserve">Bariatric surgery </t>
  </si>
  <si>
    <t>US$10,000 per lifetime(after a 24-month waiting period)</t>
  </si>
  <si>
    <t xml:space="preserve">Cirugía bariátrica </t>
  </si>
  <si>
    <t>US$10.000 vitalicio (después de un período de espera de 24 meses)</t>
  </si>
  <si>
    <t>US$7,000</t>
  </si>
  <si>
    <t>Extension of the maternity coverage*</t>
  </si>
  <si>
    <t>US$1,500</t>
  </si>
  <si>
    <t>Extensión de la cobertura de maternidad*</t>
  </si>
  <si>
    <t>US$1,000 per covered pregnancy</t>
  </si>
  <si>
    <t>US$1.000 por embarazo cubierto</t>
  </si>
  <si>
    <t>US$1.000.000 vitalicio</t>
  </si>
  <si>
    <t>Inclusion of the newborn within 90 days after the birth (options I, II &amp; III)</t>
  </si>
  <si>
    <t>Free coverage for dependents up to 5 years old (options I &amp; II)</t>
  </si>
  <si>
    <t>Cobertura gratuita para dependientes hasta los 5 años de edad
(opciones I y II)</t>
  </si>
  <si>
    <t>• Máx. 2 niños nacidos de una maternidad cubierta si ambos padres
están asegurados en la póliza
• Máx. 1 niño nacido de una maternidad cubierta si solo la madre está
asegurada en la póliza</t>
  </si>
  <si>
    <t>*When the insured selects a hospital from the EVERMORE Maternity Network®.</t>
  </si>
  <si>
    <t xml:space="preserve">*Cuando el asegurado seleccione un hospital de la red EVERMORE Maternity Network®. </t>
  </si>
  <si>
    <t>Cost of return ticket for the insured and one companion after an
evacuation by air ambulance</t>
  </si>
  <si>
    <t>US$1,000 per person</t>
  </si>
  <si>
    <t>Costo de pasaje de regreso del asegurado y un acompañante después
de una evacuación por ambulancia aérea</t>
  </si>
  <si>
    <t>US$1.000 por persona</t>
  </si>
  <si>
    <t>Lesiones durante el entrenamiento o la práctica de actividades de alto
riesgo y/o deportes profesionales</t>
  </si>
  <si>
    <t>US$500 per eye, per lifetime (after a 24-month  waiting period)</t>
  </si>
  <si>
    <t>Cirugía refractiva</t>
  </si>
  <si>
    <t xml:space="preserve">Palliative care </t>
  </si>
  <si>
    <t>Cuidados paliativos</t>
  </si>
  <si>
    <t>Up to 5 years old, max. of 2 born in the policy from a covered maternity</t>
  </si>
  <si>
    <t>Hasta los 5 años de edad, máx. 2 niños nacidos en la póliza de una maternidad cubierta</t>
  </si>
  <si>
    <t>Deductible elimination/reduction for no claims made for 3 years</t>
  </si>
  <si>
    <t>Opciones I, II, III y IV:
• Eliminación por 1 año después del 3er año sin reclamos
• Reducción del 50% del deducible durante 1 año después del 3er año
sin haber satisfecho el deducible en ninguno de los años
Opciones V y VI:
• Reducción del 50% del deducible durante 1 año después del 3er año
sin reclamos</t>
  </si>
  <si>
    <r>
      <t>Second Medical Opinion VIP</t>
    </r>
    <r>
      <rPr>
        <sz val="9"/>
        <color theme="1"/>
        <rFont val="Monserrate"/>
      </rPr>
      <t>®</t>
    </r>
  </si>
  <si>
    <r>
      <t>Segunda Opinión Médica VIP</t>
    </r>
    <r>
      <rPr>
        <sz val="9"/>
        <color theme="1"/>
        <rFont val="Monserrate"/>
      </rPr>
      <t>®</t>
    </r>
  </si>
  <si>
    <t>All benefits with 100% coverage are up to the policy limit. Benefits with established coverage will be up to the limits stated in each of them.</t>
  </si>
  <si>
    <t>Todos los beneficios con  cobertura del 100% son hasta los límites de la póliza. Los beneficios con coberturas establecidas serán hasta los límites en cada uno de ellos.</t>
  </si>
  <si>
    <t>$1.000 / $2.000</t>
  </si>
  <si>
    <t>$2.000 / $3.000</t>
  </si>
  <si>
    <t>PLANS</t>
  </si>
  <si>
    <t>PLANES</t>
  </si>
  <si>
    <t>PLANOS</t>
  </si>
  <si>
    <t>EVEREST</t>
  </si>
  <si>
    <t>ANNUAL RATES</t>
  </si>
  <si>
    <t>TARIFAS ANUALES</t>
  </si>
  <si>
    <t>TAXAS ANUAIS</t>
  </si>
  <si>
    <t>EVERYWHERE</t>
  </si>
  <si>
    <t>EVERMORE</t>
  </si>
  <si>
    <t xml:space="preserve">LEVERAGE </t>
  </si>
  <si>
    <t>ARGENTINA</t>
  </si>
  <si>
    <t>Option I</t>
  </si>
  <si>
    <t>Option II</t>
  </si>
  <si>
    <t>Option III</t>
  </si>
  <si>
    <t>Option IV</t>
  </si>
  <si>
    <t>Option V</t>
  </si>
  <si>
    <t>Option VI</t>
  </si>
  <si>
    <t>Option VII</t>
  </si>
  <si>
    <t>Inside USA</t>
  </si>
  <si>
    <t>Outside USA</t>
  </si>
  <si>
    <t>Option 1</t>
  </si>
  <si>
    <t>Option 2</t>
  </si>
  <si>
    <t>Option 3</t>
  </si>
  <si>
    <t>Option 4</t>
  </si>
  <si>
    <t>Option 5</t>
  </si>
  <si>
    <t>Option 6</t>
  </si>
  <si>
    <t>Option 7</t>
  </si>
  <si>
    <t>Deductible</t>
  </si>
  <si>
    <t>Annual</t>
  </si>
  <si>
    <t>FROM</t>
  </si>
  <si>
    <t>UNTIL</t>
  </si>
  <si>
    <t>Semi-Annual</t>
  </si>
  <si>
    <t>Quarterly</t>
  </si>
  <si>
    <t>International Outside the Americas</t>
  </si>
  <si>
    <t>BOLIVIA</t>
  </si>
  <si>
    <t>BRAZIL</t>
  </si>
  <si>
    <t>CARIBE</t>
  </si>
  <si>
    <t>CE AMERICA</t>
  </si>
  <si>
    <t>CHILE</t>
  </si>
  <si>
    <t>COLOMBIA</t>
  </si>
  <si>
    <t>EL SALVADOR</t>
  </si>
  <si>
    <t>HONDURAS</t>
  </si>
  <si>
    <t>ISRAEL</t>
  </si>
  <si>
    <t>MEXICO</t>
  </si>
  <si>
    <t>PANAMA</t>
  </si>
  <si>
    <t>PARAGUAY</t>
  </si>
  <si>
    <t>PERU</t>
  </si>
  <si>
    <t>URUGUAY</t>
  </si>
  <si>
    <t>VENEZUELA</t>
  </si>
  <si>
    <t>INTERNATIONAL (Outside the Americas) 2</t>
  </si>
  <si>
    <t>INTERNATIONAL (USA) 1</t>
  </si>
  <si>
    <t>INTERNATIONAL (Canada)</t>
  </si>
  <si>
    <t>Esta cotización guarda un fin informativo y está sujeta a evaluación médica según nuestras guías de suscripción. *Aplica un solo deducible por persona, por año contrato. Para información completa del alcance del plan favor referirse al Condicionado de Cobertura del contrato.</t>
  </si>
  <si>
    <r>
      <rPr>
        <sz val="11.5"/>
        <color rgb="FF00545D"/>
        <rFont val="Raleway"/>
      </rPr>
      <t>■  INFORMACIÓN GENERAL DEL PLAN</t>
    </r>
  </si>
  <si>
    <r>
      <rPr>
        <b/>
        <sz val="11.5"/>
        <color rgb="FF00545D"/>
        <rFont val="Raleway"/>
      </rPr>
      <t>EVER</t>
    </r>
    <r>
      <rPr>
        <sz val="11.5"/>
        <color rgb="FF00545D"/>
        <rFont val="Raleway"/>
      </rPr>
      <t xml:space="preserve">LITE - </t>
    </r>
    <r>
      <rPr>
        <b/>
        <sz val="11.5"/>
        <color rgb="FF00545D"/>
        <rFont val="Raleway"/>
      </rPr>
      <t>ECUADOR</t>
    </r>
  </si>
  <si>
    <t>Límite máximo por incapacidad, por titular y/o Dependiente</t>
  </si>
  <si>
    <t>US$550.000</t>
  </si>
  <si>
    <t>Período de incapacidad</t>
  </si>
  <si>
    <t>365 días</t>
  </si>
  <si>
    <t>Por Año Contrato para todos los afiliados, por Titular y/o Dependiente (No incluye beneficio de Transferencia de deducible)</t>
  </si>
  <si>
    <r>
      <rPr>
        <sz val="11.5"/>
        <color rgb="FF00545D"/>
        <rFont val="Raleway"/>
      </rPr>
      <t>■  OPCIONES DE DEDUCIBLE</t>
    </r>
  </si>
  <si>
    <r>
      <rPr>
        <b/>
        <sz val="11.5"/>
        <color rgb="FFFFFFFF"/>
        <rFont val="Raleway"/>
      </rPr>
      <t>I</t>
    </r>
  </si>
  <si>
    <r>
      <rPr>
        <b/>
        <sz val="11.5"/>
        <color rgb="FFFFFFFF"/>
        <rFont val="Raleway"/>
      </rPr>
      <t>II</t>
    </r>
  </si>
  <si>
    <r>
      <rPr>
        <b/>
        <sz val="11.5"/>
        <color rgb="FFFFFFFF"/>
        <rFont val="Raleway"/>
      </rPr>
      <t>III</t>
    </r>
  </si>
  <si>
    <r>
      <rPr>
        <b/>
        <sz val="11.5"/>
        <color rgb="FFFFFFFF"/>
        <rFont val="Raleway"/>
      </rPr>
      <t>IV</t>
    </r>
  </si>
  <si>
    <r>
      <rPr>
        <sz val="11.5"/>
        <color rgb="FF00545D"/>
        <rFont val="Raleway"/>
      </rPr>
      <t>■  PERÍODO DE CARENCIA</t>
    </r>
  </si>
  <si>
    <r>
      <rPr>
        <sz val="11.5"/>
        <rFont val="Raleway"/>
      </rPr>
      <t>PERÍODO POR AÑO CONTRATO: 365 días</t>
    </r>
  </si>
  <si>
    <t>PERÍODO DE PRESENTACIÓN DE SINIESTROS: 90 días</t>
  </si>
  <si>
    <r>
      <rPr>
        <b/>
        <sz val="11.5"/>
        <color rgb="FF00545D"/>
        <rFont val="Raleway"/>
      </rPr>
      <t>COBERTURA AMBULATORIA</t>
    </r>
  </si>
  <si>
    <r>
      <rPr>
        <b/>
        <sz val="11.5"/>
        <color rgb="FF00545D"/>
        <rFont val="Raleway"/>
      </rPr>
      <t>COPAGO</t>
    </r>
  </si>
  <si>
    <r>
      <rPr>
        <b/>
        <sz val="10"/>
        <color rgb="FF00545D"/>
        <rFont val="Raleway"/>
      </rPr>
      <t>MONTO DE COBERTURA</t>
    </r>
  </si>
  <si>
    <r>
      <rPr>
        <b/>
        <sz val="11.5"/>
        <color rgb="FF00545D"/>
        <rFont val="Raleway"/>
      </rPr>
      <t>CARENCIA</t>
    </r>
  </si>
  <si>
    <t>US$15,000</t>
  </si>
  <si>
    <t>US$50 máximo 15 días</t>
  </si>
  <si>
    <r>
      <rPr>
        <sz val="11.5"/>
        <rFont val="Raleway"/>
      </rPr>
      <t>•   Ancestral: US$500
•    Alternativa: US$550.000</t>
    </r>
  </si>
  <si>
    <t>Telemedicina (dentro de la red)</t>
  </si>
  <si>
    <r>
      <rPr>
        <b/>
        <sz val="11.5"/>
        <color rgb="FF00545D"/>
        <rFont val="Raleway"/>
      </rPr>
      <t>COBERTURA PRE-HOSPITALARIA</t>
    </r>
  </si>
  <si>
    <r>
      <rPr>
        <b/>
        <sz val="11.5"/>
        <color rgb="FF00545D"/>
        <rFont val="Raleway"/>
      </rPr>
      <t>MONTO DE COBERTURA</t>
    </r>
  </si>
  <si>
    <t>Transportación por ambulancia aérea local</t>
  </si>
  <si>
    <r>
      <rPr>
        <b/>
        <sz val="11.5"/>
        <color rgb="FF00545D"/>
        <rFont val="Raleway"/>
      </rPr>
      <t>COBERTURA HOSPITALARIA</t>
    </r>
  </si>
  <si>
    <t>•   US$150 por noche (máx. 30 noches) menores de 18 años
•   US$550.000 (máx. 30 noches)
mayores a 18 años</t>
  </si>
  <si>
    <t>Honorarios: cirujano (100%), 1 anestesiólogo  y 1 asistente del cirujano</t>
  </si>
  <si>
    <r>
      <rPr>
        <sz val="11.5"/>
        <rFont val="Raleway"/>
      </rPr>
      <t>•   US$550.000
•   Anestesiólogo: 35%
•   1er Asistente: 30%</t>
    </r>
  </si>
  <si>
    <t>US$550.000 (máx. 240 días)</t>
  </si>
  <si>
    <t>Cirugía plástica reconstructiva en caso de enfermedad o accidente cubierto</t>
  </si>
  <si>
    <r>
      <rPr>
        <b/>
        <sz val="11.5"/>
        <color rgb="FF00545D"/>
        <rFont val="Raleway"/>
      </rPr>
      <t>COBERTURA DE MATERNIDAD</t>
    </r>
  </si>
  <si>
    <t>Maternidad, después del deducible</t>
  </si>
  <si>
    <t>Complicaciones de la maternidad y del recién nacido (opciones I y II) vitalicio (después de un periodo de carencia de 60 días)
Legrados o abortos no punibles, siempre y cuando estos sean indicados como procedimiento terapéutico por un médico</t>
  </si>
  <si>
    <t>Inclusión del recién nacido dentro de los 30 días posteriores al nacimiento</t>
  </si>
  <si>
    <t>Sí aplica</t>
  </si>
  <si>
    <r>
      <rPr>
        <b/>
        <sz val="11.5"/>
        <color rgb="FF00545D"/>
        <rFont val="Raleway"/>
      </rPr>
      <t>COBERTURAS OBLIGATORIAS</t>
    </r>
  </si>
  <si>
    <t>Cobertura tarifa cero, después del deducible</t>
  </si>
  <si>
    <t>Otras que determine la Autoridad Sanitaria Nacional, después del deducible</t>
  </si>
  <si>
    <r>
      <rPr>
        <b/>
        <sz val="11.5"/>
        <color rgb="FF00545D"/>
        <rFont val="Raleway"/>
      </rPr>
      <t>PROHIBICIONES A LAS EXCLUSIONES</t>
    </r>
  </si>
  <si>
    <t>Fórmulas alimenticias medicadas, siempre y cuando la enfermedad obligue su utilización y sea prescrita, solo para menores de 2 años</t>
  </si>
  <si>
    <t>Enfermedades catastróficas, raras y crónicas, sobrevinientes a la contratación: Alimentación enteral, parenteral, complementos alimenticios prescritos; y tratamiento con estimulantes del crecimiento para este tipo de patologías</t>
  </si>
  <si>
    <t>Condiciones de salud consecuentes de un accidente y/o enfermedades por uso de drogas, estupefacientes, embriaguez, alcoholismo y lesiones debido a trastornos de salud mental, estados de demencia incluso a resultantes por intento de suicidio. Luego de aplicar el deducible</t>
  </si>
  <si>
    <t>Cobertura dental de emergencia por lesiones resultantes de un accidente cubierto, el tratamiento debe darse máximo hasta las primeras 24 horas del accidente</t>
  </si>
  <si>
    <t>Tratamiento para lesiones como consecuencia de la participación en competencias, demostraciones o entrenamientos de Deportes Profesionales, por la cual el Titular y/o Dependientes reciban una
compensación monetaria o beneficio financiero, luego de aplicado el
Deducible</t>
  </si>
  <si>
    <t>Gastos médicos causados a consecuencia de lesiones que surjan como resultado del servicio activo en calidad de Policía, miembro de las Fuerzas Armadas, cuerpo de Bomberos o personal de Empresas de Seguridad, luego de aplicado el Deducible</t>
  </si>
  <si>
    <t>US$600</t>
  </si>
  <si>
    <r>
      <rPr>
        <b/>
        <sz val="11.5"/>
        <color rgb="FF00545D"/>
        <rFont val="Raleway"/>
      </rPr>
      <t>PREEXISTENCIAS</t>
    </r>
  </si>
  <si>
    <t>Límite Máximo por Año Contrato para todas las Condiciones Preexistentes declaradas, por Titular y/o Dependiente, luego de aplicado el Deducible</t>
  </si>
  <si>
    <t>Preexistencias derivadas de Discapacidad</t>
  </si>
  <si>
    <r>
      <rPr>
        <b/>
        <sz val="11.5"/>
        <color rgb="FF00545D"/>
        <rFont val="Raleway"/>
      </rPr>
      <t>OTRAS COBERTURAS</t>
    </r>
  </si>
  <si>
    <t>Trasplante de órganos (por órgano/tejido)
Gastos médicos y complicaciones del donante vivo,  Gastos del donante que tiene relación con la procuración de órganos en donantes cadavéricos o con la extracción del órgano en donantes vivos, ni sus complicaciones, hasta el límite de la cobertura. El monto de este beneficio se encuentra incluído en el beneficio de trasplante de órganos</t>
  </si>
  <si>
    <t>US$275.000</t>
  </si>
  <si>
    <t>Condiciones congénitas y hereditarias, que se manifiesten antes o después de los 18 años de edad, en caso de partos múltiples
aplicará a cada recién nacido si es que se encuentra dentro de un
embarazo cubierto, beneficio vitalicio</t>
  </si>
  <si>
    <t>Cirugía robótica, después del Deducible</t>
  </si>
  <si>
    <r>
      <rPr>
        <b/>
        <sz val="11.5"/>
        <color rgb="FF00545D"/>
        <rFont val="Raleway"/>
      </rPr>
      <t>COBERTURAS NO SANITARIAS</t>
    </r>
  </si>
  <si>
    <t>Segunda Opinión Médica 4EVER Expert Medical Review®</t>
  </si>
  <si>
    <t>Servicios exequiales (dentro de la red)</t>
  </si>
  <si>
    <t>Servicio de Médico a Domicilio aplicando Fee de US$12,00 (Dentro de la red)</t>
  </si>
  <si>
    <t>Evermore, Leverage</t>
  </si>
  <si>
    <t>500/1000</t>
  </si>
  <si>
    <t>1000/2000-2000/2000</t>
  </si>
  <si>
    <t>2000/3000-3000/3000</t>
  </si>
  <si>
    <t>Census</t>
  </si>
  <si>
    <t>OPCION 1</t>
  </si>
  <si>
    <t>OPCION 2</t>
  </si>
  <si>
    <t>OPCION 3</t>
  </si>
  <si>
    <t>OPCION 4</t>
  </si>
  <si>
    <t>OPCION 5</t>
  </si>
  <si>
    <t>OPCION 6</t>
  </si>
  <si>
    <t>OPCION 7</t>
  </si>
  <si>
    <t>0-1</t>
  </si>
  <si>
    <t>2-16</t>
  </si>
  <si>
    <t>17-39</t>
  </si>
  <si>
    <t>40-59</t>
  </si>
  <si>
    <t>60-69</t>
  </si>
  <si>
    <t>70-79</t>
  </si>
  <si>
    <t>Premiums</t>
  </si>
  <si>
    <t>Argentina, Chile, Colombia, Paraguay, Peru y Uruguay</t>
  </si>
  <si>
    <t>Otras Provincias</t>
  </si>
  <si>
    <t>Guayas - Santa Elena</t>
  </si>
  <si>
    <t>Pichincha</t>
  </si>
  <si>
    <t>Premiums by Country</t>
  </si>
  <si>
    <t>Everlasting</t>
  </si>
  <si>
    <t>70-80</t>
  </si>
  <si>
    <t>81-90</t>
  </si>
  <si>
    <t>Quaterly</t>
  </si>
  <si>
    <t>Organ Transplant</t>
  </si>
  <si>
    <t>INTERNATIONAL (EUROPE &amp; OTHERS)</t>
  </si>
  <si>
    <t>INTERNATIONAL (USA)</t>
  </si>
  <si>
    <t>Guayas-Santa Elena</t>
  </si>
  <si>
    <t>US$1,000</t>
  </si>
  <si>
    <t>US$2,000</t>
  </si>
  <si>
    <t>US$10,000</t>
  </si>
  <si>
    <t>US$20,000</t>
  </si>
  <si>
    <t>US$50,000</t>
  </si>
  <si>
    <t>Options are not going to be available for launching</t>
  </si>
  <si>
    <t>250/1000</t>
  </si>
  <si>
    <t>INTERNATIONAL (Outside the Americas)</t>
  </si>
  <si>
    <t>C AMERICA</t>
  </si>
  <si>
    <t>INTERNATIONAL 2 (EUROPE &amp; OTHERS)</t>
  </si>
  <si>
    <t>Guayas - Sta Elena</t>
  </si>
  <si>
    <t>2000/5000</t>
  </si>
  <si>
    <t>Por año contrato para todos los beneficios, por titular y/o dependientes (Incluye beneficio de Transferencia de deducible)</t>
  </si>
  <si>
    <t>Transportación de emergencia por ambulancia fluvial, sin deducible</t>
  </si>
  <si>
    <t>US$500.000</t>
  </si>
  <si>
    <t>Enfermedades catastróficas,raras y crónicas, sobrevinientes a la contratación: Alimentación enteral, parenteral, complementos alimenticios prescritos; y tratamiento con estimulantes del crecimiento para este tipo de patologías. Enfermedades crónicas y catastróficas sobrevinientes a la contratación.</t>
  </si>
  <si>
    <t>Equipo médico durable: Alquiler de cualquier equipo o dispositivo médico para monitoreo e infusión de medicamentos y/o los suministros necesarios para su utilización o funcionamiento, sillas de ruedas sin motor, bastones, muletas, respiradores, dispositivos especiales, prótesis externas, prótesis de las extremidades, dispositivos ortopédicos, colchones de presión y andadores, siempre y cuando dicho equipo es prescrito por un médico y sea habitualmente necesario para un paciente durante una enfermedad o lesión. Esta cobertura debe ser coordinada y aprobada con antelación por la Compañía.</t>
  </si>
  <si>
    <t>Tratamiento del VIH y enfermedades de transmisión sexual</t>
  </si>
  <si>
    <t>US$10.000 para SIDA, SCRS y lo relacionado a VIH Positivo a partir del 13avo mes</t>
  </si>
  <si>
    <r>
      <rPr>
        <b/>
        <sz val="11"/>
        <color rgb="FF878787"/>
        <rFont val="Raleway"/>
      </rPr>
      <t>Código de Aprobación ACESS N°: 037-010-001</t>
    </r>
  </si>
  <si>
    <t>Gastos médicos causados a consecuencia de lesiones que surjan como resultado del servicio activo en calidad de Policía, de miembro de las Fuerzas Armadas, Cuerpo de Bomberos o de Empresas de Seguridad, hasta el límite establecido en la tabla de Coberturas.</t>
  </si>
  <si>
    <t>•   US$50.000 para complicaciones de maternidad
•   US$550.000 para complicaciones del recién nacido</t>
  </si>
  <si>
    <t>En Ecuador: 100%
Dentro de la Red de Everlite 100%
Dentro de la Red de Colombia 100%
Dentro de la Red de España (100%):
          • Clínica Universidad de Navarra
• Hospital San Juan de Dios</t>
  </si>
  <si>
    <t>Cobertura / Condición</t>
  </si>
  <si>
    <t>Detalle</t>
  </si>
  <si>
    <t>Límite máximo por viaje por Titular y/o Dependientes</t>
  </si>
  <si>
    <t>Deducible por viaje por Titular y/o Dependientes</t>
  </si>
  <si>
    <t>No aplica</t>
  </si>
  <si>
    <t>Máximo de días por viaje</t>
  </si>
  <si>
    <t>Ambulancia aérea</t>
  </si>
  <si>
    <t>Repatriación médica</t>
  </si>
  <si>
    <t>Repatriación de restos mortales</t>
  </si>
  <si>
    <t>Regreso de menores de edad</t>
  </si>
  <si>
    <t>Gastos de transporte para acompañante</t>
  </si>
  <si>
    <t>Gastos de estancia para acompañante</t>
  </si>
  <si>
    <t>US$100 por día, máximo 5 días</t>
  </si>
  <si>
    <t>CUADRO DE COBERTURAS - ANEXO DE SERVICIO ANTE URGENCIAS O EMERGENCIAS MÉDICAS DURANTE VIAJES INTERNACIONALES</t>
  </si>
  <si>
    <t>MENSUAL</t>
  </si>
  <si>
    <t>2do &amp; 12avo pago</t>
  </si>
  <si>
    <t>Mensual</t>
  </si>
  <si>
    <t>Telemedicina (red de prestadores)</t>
  </si>
  <si>
    <t xml:space="preserve">                                      BENEFICIO                                                                                               COBERTURA</t>
  </si>
  <si>
    <t>COBERTURA AMBULATORIA</t>
  </si>
  <si>
    <t>(*) Estos beneficios están sujetos a los costos usuales, acostumbrados y razonables (UCR) de la zona geográfica</t>
  </si>
  <si>
    <t>Honorarios: cirujano principal 100%, anestesiólogo 35% y asistente del cirujano 30%</t>
  </si>
  <si>
    <t>US$125.000</t>
  </si>
  <si>
    <t>Complicaciones del recién nacido (opciones I y II) (después de un periodo de carencia de 60 días)</t>
  </si>
  <si>
    <t>US$1.000.000</t>
  </si>
  <si>
    <t>Gastos médicos y complicaciones del donante vivo: Gastos del donante que tiene relación con la procuración de órganos en donantes cadavéricos o con la extracción del órgano en donantes vivos y sus complicaciones, este monto forma parte de la cobertura del trasplante de órganos</t>
  </si>
  <si>
    <t>Incluido en el beneficio de Trasplante de órganos</t>
  </si>
  <si>
    <r>
      <rPr>
        <sz val="12"/>
        <color rgb="FF526123"/>
        <rFont val="Raleway"/>
      </rPr>
      <t>■  INFORMACIÓN GENERAL DEL PLAN</t>
    </r>
  </si>
  <si>
    <r>
      <rPr>
        <sz val="12"/>
        <rFont val="Raleway"/>
      </rPr>
      <t>PERÍODO POR AÑO CONTRATO: 365 días
PERÍODO DE PRESENTACIÓN DE SINIESTROS: 90 días</t>
    </r>
  </si>
  <si>
    <r>
      <rPr>
        <b/>
        <sz val="12"/>
        <color rgb="FFFFFFFF"/>
        <rFont val="Raleway"/>
      </rPr>
      <t>COBERTURAS                                                                                                                    RED MIXTA</t>
    </r>
  </si>
  <si>
    <r>
      <rPr>
        <sz val="12"/>
        <rFont val="Raleway"/>
      </rPr>
      <t>•   Guayaquil: US$90 por consulta
•   Quito: US$70 por consulta
•   Resto de Ecuador: US$40 por consulta
•   Resto del mundo: Tarifario Physician’s Current Procedural
Terminology</t>
    </r>
  </si>
  <si>
    <r>
      <rPr>
        <b/>
        <sz val="12"/>
        <color rgb="FF878787"/>
        <rFont val="Raleway"/>
      </rPr>
      <t>Código de Aprobación ACESS N°: 037-010-010</t>
    </r>
  </si>
  <si>
    <r>
      <rPr>
        <sz val="12"/>
        <rFont val="Raleway"/>
      </rPr>
      <t>•   Ancestral: US$500
•    Alternativa: US$2.500.000</t>
    </r>
  </si>
  <si>
    <r>
      <rPr>
        <sz val="12"/>
        <rFont val="Raleway"/>
      </rPr>
      <t>• Ambulatoria: 30 días
• Hospitalaria: 30 días
• Emergencia:
24 horas</t>
    </r>
  </si>
  <si>
    <r>
      <rPr>
        <b/>
        <sz val="12"/>
        <color rgb="FF526123"/>
        <rFont val="Raleway"/>
      </rPr>
      <t>MATERNIDAD</t>
    </r>
  </si>
  <si>
    <r>
      <rPr>
        <sz val="12"/>
        <rFont val="Raleway"/>
      </rPr>
      <t>Complicaciones de la maternidad (opciones I y II) (después de un periodo de carencia de 60 días)
Legrados o abortos no punibles, siempre y cuando estos sean indicados como procedimiento terapéutico por un médico.</t>
    </r>
  </si>
  <si>
    <r>
      <rPr>
        <b/>
        <sz val="12"/>
        <color rgb="FF526123"/>
        <rFont val="Raleway"/>
      </rPr>
      <t>COBERTURA DE RECIÉN NACIDO</t>
    </r>
  </si>
  <si>
    <r>
      <rPr>
        <b/>
        <sz val="12"/>
        <color rgb="FF526123"/>
        <rFont val="Raleway"/>
      </rPr>
      <t>PREEXISTENCIAS</t>
    </r>
  </si>
  <si>
    <r>
      <rPr>
        <b/>
        <sz val="12"/>
        <color rgb="FF526123"/>
        <rFont val="Raleway"/>
      </rPr>
      <t>PROHIBICIONES A LAS EXCLUSIONES</t>
    </r>
  </si>
  <si>
    <r>
      <rPr>
        <sz val="12"/>
        <rFont val="Raleway"/>
      </rPr>
      <t>Segunda Opinión Médica, 4EVER</t>
    </r>
    <r>
      <rPr>
        <vertAlign val="superscript"/>
        <sz val="12"/>
        <rFont val="Raleway"/>
      </rPr>
      <t xml:space="preserve">®  </t>
    </r>
    <r>
      <rPr>
        <sz val="12"/>
        <rFont val="Raleway"/>
      </rPr>
      <t>Expert Medical Review</t>
    </r>
  </si>
  <si>
    <t>•   US$150 por noche (máx. 15 noches)
•   En territorio ecuatoriano, a partir de la noche 16, máx. US$50 por noche</t>
  </si>
  <si>
    <r>
      <rPr>
        <b/>
        <sz val="11"/>
        <color rgb="FF526123"/>
        <rFont val="Raleway"/>
      </rPr>
      <t>CARENCIA</t>
    </r>
  </si>
  <si>
    <r>
      <rPr>
        <sz val="11"/>
        <rFont val="Raleway"/>
      </rPr>
      <t>• Ambulatoria: 30 días
• Hospitalaria: 30 días
• Emergencia:
24 horas</t>
    </r>
  </si>
  <si>
    <t>• Ambulatoria: 30 días
• Hospitalaria: 30 días
• Emergencia:
24 horas</t>
  </si>
  <si>
    <r>
      <rPr>
        <sz val="12"/>
        <color rgb="FF563D81"/>
        <rFont val="Raleway"/>
      </rPr>
      <t>■  INFORMACIÓN GENERAL DEL PLAN</t>
    </r>
  </si>
  <si>
    <r>
      <rPr>
        <b/>
        <sz val="12"/>
        <color rgb="FF563D81"/>
        <rFont val="Raleway"/>
      </rPr>
      <t>EVER</t>
    </r>
    <r>
      <rPr>
        <sz val="12"/>
        <color rgb="FF563D81"/>
        <rFont val="Raleway"/>
      </rPr>
      <t xml:space="preserve">MORE - </t>
    </r>
    <r>
      <rPr>
        <b/>
        <sz val="12"/>
        <color rgb="FF563D81"/>
        <rFont val="Raleway"/>
      </rPr>
      <t>ECUADOR</t>
    </r>
  </si>
  <si>
    <r>
      <rPr>
        <sz val="12"/>
        <rFont val="Raleway"/>
      </rPr>
      <t>•   Ecuador, mundial
•   Dentro de la red de proveedores 4EVER</t>
    </r>
    <r>
      <rPr>
        <vertAlign val="superscript"/>
        <sz val="12"/>
        <rFont val="Raleway"/>
      </rPr>
      <t xml:space="preserve">®  </t>
    </r>
    <r>
      <rPr>
        <sz val="12"/>
        <rFont val="Raleway"/>
      </rPr>
      <t>en EE.UU. 100/0%
•   Fuera de la red de proveedores 4EVER</t>
    </r>
    <r>
      <rPr>
        <vertAlign val="superscript"/>
        <sz val="12"/>
        <rFont val="Raleway"/>
      </rPr>
      <t xml:space="preserve">®  </t>
    </r>
    <r>
      <rPr>
        <sz val="12"/>
        <rFont val="Raleway"/>
      </rPr>
      <t>en EE.UU. 75/25% con un límite de hasta US$800 diarios para habitación privada estándar y de hasta US$1.500 diarios para habitación de cuidados intensivos</t>
    </r>
  </si>
  <si>
    <r>
      <rPr>
        <b/>
        <sz val="12"/>
        <color rgb="FF563D81"/>
        <rFont val="Raleway"/>
      </rPr>
      <t>ECUADOR</t>
    </r>
  </si>
  <si>
    <r>
      <rPr>
        <b/>
        <sz val="12"/>
        <color rgb="FF563D81"/>
        <rFont val="Raleway"/>
      </rPr>
      <t>RESTO DEL MUNDO</t>
    </r>
  </si>
  <si>
    <r>
      <rPr>
        <sz val="12"/>
        <color rgb="FF563D81"/>
        <rFont val="Raleway"/>
      </rPr>
      <t>■  OPCIONES DE DEDUCIBLE</t>
    </r>
  </si>
  <si>
    <r>
      <rPr>
        <sz val="12"/>
        <color rgb="FF563D81"/>
        <rFont val="Raleway"/>
      </rPr>
      <t>■  PERÍODO DE CARENCIA</t>
    </r>
  </si>
  <si>
    <r>
      <rPr>
        <b/>
        <sz val="12"/>
        <color rgb="FFFFFFFF"/>
        <rFont val="Raleway"/>
      </rPr>
      <t>COBERTURAS</t>
    </r>
  </si>
  <si>
    <r>
      <rPr>
        <b/>
        <sz val="12"/>
        <color rgb="FFFFFFFF"/>
        <rFont val="Raleway"/>
      </rPr>
      <t>RED MIXTA</t>
    </r>
  </si>
  <si>
    <r>
      <rPr>
        <b/>
        <sz val="12"/>
        <color rgb="FF563D81"/>
        <rFont val="Raleway"/>
      </rPr>
      <t>COBERTURA AMBULATORIA</t>
    </r>
  </si>
  <si>
    <r>
      <rPr>
        <b/>
        <sz val="12"/>
        <color rgb="FF563D81"/>
        <rFont val="Raleway"/>
      </rPr>
      <t>COPAGO</t>
    </r>
  </si>
  <si>
    <r>
      <rPr>
        <b/>
        <sz val="12"/>
        <color rgb="FF563D81"/>
        <rFont val="Raleway"/>
      </rPr>
      <t>MONTO DE COBERTURA</t>
    </r>
  </si>
  <si>
    <r>
      <rPr>
        <b/>
        <sz val="12"/>
        <color rgb="FF563D81"/>
        <rFont val="Raleway"/>
      </rPr>
      <t>CARENCIA</t>
    </r>
  </si>
  <si>
    <r>
      <rPr>
        <b/>
        <sz val="12"/>
        <color rgb="FF878787"/>
        <rFont val="Raleway"/>
      </rPr>
      <t>Código de Aprobación ACESS N°: 037-010-001</t>
    </r>
  </si>
  <si>
    <r>
      <rPr>
        <sz val="12"/>
        <rFont val="Raleway"/>
      </rPr>
      <t>•   Ancestral: US$500
•    Alternativa: US$5.000.000</t>
    </r>
  </si>
  <si>
    <r>
      <rPr>
        <b/>
        <sz val="12"/>
        <color rgb="FF563D81"/>
        <rFont val="Raleway"/>
      </rPr>
      <t>COBERTURA PRE-HOSPITALARIA</t>
    </r>
  </si>
  <si>
    <r>
      <rPr>
        <b/>
        <sz val="12"/>
        <color rgb="FF563D81"/>
        <rFont val="Raleway"/>
      </rPr>
      <t>COBERTURA HOSPITALARIA</t>
    </r>
  </si>
  <si>
    <r>
      <rPr>
        <sz val="12"/>
        <rFont val="Raleway"/>
      </rPr>
      <t>•   US$150 por noche (máx. 15 noches)
•   En Ecuador, a partir de la noche
16, máximo US$50 por noche.</t>
    </r>
  </si>
  <si>
    <r>
      <rPr>
        <b/>
        <sz val="12"/>
        <color rgb="FF563D81"/>
        <rFont val="Raleway"/>
      </rPr>
      <t>COBERTURA DE MATERNIDAD</t>
    </r>
  </si>
  <si>
    <r>
      <rPr>
        <sz val="12"/>
        <rFont val="Raleway"/>
      </rPr>
      <t>Complicaciones de la maternidad (opciones I y II) (después de un periodo de carencia de 60 días)
Legrados o abortos no punibles, siempre y cuando estos sean indicados como procedimiento terapéutico por un médico</t>
    </r>
  </si>
  <si>
    <r>
      <rPr>
        <sz val="12"/>
        <rFont val="Raleway"/>
      </rPr>
      <t>Inclusión del recién nacido dentro de los 90 días posteriores al nacimiento (opciones I y II)
Sin evaluación médica si nace de una maternidad cubierta.</t>
    </r>
  </si>
  <si>
    <r>
      <rPr>
        <b/>
        <sz val="12"/>
        <color rgb="FF563D81"/>
        <rFont val="Raleway"/>
      </rPr>
      <t>ATENCIÓN RECIÉN NACIDO</t>
    </r>
  </si>
  <si>
    <r>
      <rPr>
        <b/>
        <sz val="12"/>
        <color rgb="FF563D81"/>
        <rFont val="Raleway"/>
      </rPr>
      <t>COBERTURAS OBLIGATORIAS</t>
    </r>
  </si>
  <si>
    <r>
      <rPr>
        <b/>
        <sz val="12"/>
        <color rgb="FF563D81"/>
        <rFont val="Raleway"/>
      </rPr>
      <t>COBERTURAS ADICIONALES</t>
    </r>
  </si>
  <si>
    <r>
      <rPr>
        <b/>
        <sz val="12"/>
        <color rgb="FF563D81"/>
        <rFont val="Raleway"/>
      </rPr>
      <t>PREEXISTENCIAS</t>
    </r>
  </si>
  <si>
    <r>
      <rPr>
        <b/>
        <sz val="12"/>
        <color rgb="FF563D81"/>
        <rFont val="Raleway"/>
      </rPr>
      <t>PROHIBICIONES A LAS EXCLUSIONES</t>
    </r>
  </si>
  <si>
    <r>
      <rPr>
        <b/>
        <sz val="12"/>
        <color rgb="FF563D81"/>
        <rFont val="Raleway"/>
      </rPr>
      <t>COBERTURAS NO SANITARIAS</t>
    </r>
  </si>
  <si>
    <r>
      <rPr>
        <sz val="12"/>
        <rFont val="Raleway"/>
      </rPr>
      <t>Opciones I, II y III:
•   Eliminación por 1 año después del 3er año sin reclamos
Opciones IV y V:
•   Reducción de hasta 50% por 1 año después del 3er año sin
reclamos</t>
    </r>
  </si>
  <si>
    <r>
      <rPr>
        <sz val="12"/>
        <rFont val="Raleway"/>
      </rPr>
      <t>4EVER</t>
    </r>
    <r>
      <rPr>
        <vertAlign val="superscript"/>
        <sz val="12"/>
        <rFont val="Raleway"/>
      </rPr>
      <t xml:space="preserve">®  </t>
    </r>
    <r>
      <rPr>
        <sz val="12"/>
        <rFont val="Raleway"/>
      </rPr>
      <t>Expert Medical Review (Segunda Opinión Médica)</t>
    </r>
  </si>
  <si>
    <r>
      <rPr>
        <sz val="12"/>
        <rFont val="Raleway Light"/>
        <family val="1"/>
      </rPr>
      <t>• Ambulatoria: 30 días
• Hospitalaria: 30 días</t>
    </r>
  </si>
  <si>
    <r>
      <rPr>
        <sz val="12"/>
        <rFont val="Raleway Light"/>
        <family val="1"/>
      </rPr>
      <t>• Ambulatoria: 30 días
• Hospitalaria:
30 días</t>
    </r>
  </si>
  <si>
    <r>
      <rPr>
        <sz val="12"/>
        <rFont val="Raleway Light"/>
        <family val="1"/>
      </rPr>
      <t>• Ambulatoria: 30 días
• Hospitalaria: 30 días
• Emergencia:
24 horas</t>
    </r>
  </si>
  <si>
    <r>
      <rPr>
        <sz val="12"/>
        <rFont val="Raleway Light"/>
        <family val="1"/>
      </rPr>
      <t>30 días</t>
    </r>
  </si>
  <si>
    <r>
      <rPr>
        <b/>
        <sz val="12"/>
        <color rgb="FF00545D"/>
        <rFont val="Raleway"/>
      </rPr>
      <t>CARENCIA</t>
    </r>
  </si>
  <si>
    <t>BENEFICIO                                                                                                                                        COBERTURA</t>
  </si>
  <si>
    <t>COBERTURAS NO OTORGADAS</t>
  </si>
  <si>
    <r>
      <rPr>
        <b/>
        <sz val="8"/>
        <color rgb="FF05535C"/>
        <rFont val="Raleway"/>
        <family val="1"/>
      </rPr>
      <t>CARENCIA</t>
    </r>
  </si>
  <si>
    <t>Aparatos auditivos</t>
  </si>
  <si>
    <t>Chequeo médico rutinario</t>
  </si>
  <si>
    <t>Apnea del sueño y trastornos relacionados  </t>
  </si>
  <si>
    <t>Alzheimer  </t>
  </si>
  <si>
    <t xml:space="preserve">Repatriación de restos mortales o servicios de cremación </t>
  </si>
  <si>
    <t>CARENCIA</t>
  </si>
  <si>
    <t>30 dias</t>
  </si>
  <si>
    <t>Dentro del territorio Schengen</t>
  </si>
  <si>
    <t>Fuera del territorio Schengen</t>
  </si>
  <si>
    <t>BENEFICIO                                                                                                                          COBERTURA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</si>
</sst>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quot;$&quot;\ #,##0_);[Red]\(&quot;$&quot;\ #,##0\)"/>
    <numFmt numFmtId="165" formatCode="[$-409]d\-mmm\-yyyy;@"/>
    <numFmt numFmtId="166" formatCode="&quot;$&quot;#,##0.00"/>
  </numFmts>
  <fonts count="98">
    <font>
      <sz val="12"/>
      <color theme="1"/>
      <name val="Calibri"/>
      <family val="2"/>
      <scheme val="minor"/>
    </font>
    <font>
      <sz val="11"/>
      <color theme="1"/>
      <name val="Calibri"/>
      <family val="2"/>
      <scheme val="minor"/>
    </font>
    <font>
      <sz val="12"/>
      <color theme="1"/>
      <name val="Calibri"/>
      <family val="2"/>
      <scheme val="minor"/>
    </font>
    <font>
      <sz val="12"/>
      <color theme="3"/>
      <name val="Monserrate"/>
    </font>
    <font>
      <b/>
      <sz val="12"/>
      <color theme="3"/>
      <name val="Monserrate"/>
    </font>
    <font>
      <sz val="10"/>
      <color theme="3"/>
      <name val="Monserrate"/>
    </font>
    <font>
      <b/>
      <sz val="15"/>
      <color theme="3"/>
      <name val="Monserrate"/>
    </font>
    <font>
      <b/>
      <sz val="11"/>
      <color theme="3"/>
      <name val="Monserrate"/>
    </font>
    <font>
      <sz val="13"/>
      <color theme="3"/>
      <name val="Monserrate"/>
    </font>
    <font>
      <sz val="10"/>
      <color rgb="FF202124"/>
      <name val="Inherit"/>
    </font>
    <font>
      <b/>
      <sz val="8"/>
      <color theme="3"/>
      <name val="Monserrate"/>
    </font>
    <font>
      <sz val="9"/>
      <color theme="3"/>
      <name val="Monserrate"/>
    </font>
    <font>
      <b/>
      <sz val="9"/>
      <color theme="3"/>
      <name val="Monserrate"/>
    </font>
    <font>
      <i/>
      <sz val="10"/>
      <color theme="3"/>
      <name val="Monserrate"/>
    </font>
    <font>
      <sz val="15"/>
      <color theme="3"/>
      <name val="Monserrate"/>
    </font>
    <font>
      <sz val="8"/>
      <color theme="3"/>
      <name val="Monserrate"/>
    </font>
    <font>
      <b/>
      <i/>
      <sz val="16"/>
      <color theme="3"/>
      <name val="Monserrate"/>
    </font>
    <font>
      <sz val="12"/>
      <color theme="1"/>
      <name val="Monserrate"/>
    </font>
    <font>
      <sz val="9"/>
      <color theme="1"/>
      <name val="Monserrate"/>
    </font>
    <font>
      <sz val="11"/>
      <color theme="1"/>
      <name val="Monserrate"/>
    </font>
    <font>
      <b/>
      <sz val="12"/>
      <color theme="1"/>
      <name val="Monserrate"/>
    </font>
    <font>
      <b/>
      <sz val="11"/>
      <color theme="1"/>
      <name val="Monserrate"/>
    </font>
    <font>
      <b/>
      <sz val="12"/>
      <color theme="0"/>
      <name val="Monserrate"/>
    </font>
    <font>
      <i/>
      <sz val="9"/>
      <color theme="1"/>
      <name val="Monserrate"/>
    </font>
    <font>
      <sz val="10"/>
      <color theme="1"/>
      <name val="Monserrate"/>
    </font>
    <font>
      <sz val="15"/>
      <color theme="1"/>
      <name val="Monserrate"/>
    </font>
    <font>
      <b/>
      <sz val="15"/>
      <color theme="1"/>
      <name val="Monserrate"/>
    </font>
    <font>
      <b/>
      <i/>
      <sz val="11"/>
      <color theme="1"/>
      <name val="Monserrate"/>
    </font>
    <font>
      <b/>
      <sz val="10"/>
      <color theme="3"/>
      <name val="Monserrate"/>
    </font>
    <font>
      <sz val="11"/>
      <color theme="3"/>
      <name val="Monserrate"/>
    </font>
    <font>
      <b/>
      <sz val="5"/>
      <color theme="3"/>
      <name val="Monserrate"/>
    </font>
    <font>
      <b/>
      <i/>
      <sz val="11"/>
      <color theme="3"/>
      <name val="Monserrate"/>
    </font>
    <font>
      <b/>
      <sz val="13"/>
      <color theme="3"/>
      <name val="Monserrate"/>
    </font>
    <font>
      <b/>
      <sz val="16"/>
      <color theme="0"/>
      <name val="Monserrate"/>
    </font>
    <font>
      <b/>
      <sz val="10"/>
      <color theme="0"/>
      <name val="Monserrate"/>
    </font>
    <font>
      <sz val="11"/>
      <name val="Monserrate"/>
    </font>
    <font>
      <b/>
      <sz val="9"/>
      <color theme="0"/>
      <name val="Monserrate"/>
    </font>
    <font>
      <sz val="17"/>
      <color rgb="FF202124"/>
      <name val="Inherit"/>
    </font>
    <font>
      <sz val="8"/>
      <name val="Calibri"/>
      <family val="2"/>
      <scheme val="minor"/>
    </font>
    <font>
      <sz val="9"/>
      <color rgb="FF000000"/>
      <name val="Monserrate"/>
    </font>
    <font>
      <sz val="12"/>
      <color rgb="FFFF0000"/>
      <name val="Monserrate"/>
    </font>
    <font>
      <b/>
      <sz val="13"/>
      <color rgb="FF002060"/>
      <name val="Monserrate"/>
    </font>
    <font>
      <sz val="13"/>
      <color theme="1"/>
      <name val="Monserrate"/>
    </font>
    <font>
      <b/>
      <sz val="8"/>
      <color theme="1"/>
      <name val="Monserrate"/>
    </font>
    <font>
      <b/>
      <sz val="13"/>
      <color theme="1"/>
      <name val="Monserrate"/>
    </font>
    <font>
      <sz val="12"/>
      <color theme="0"/>
      <name val="Monserrate"/>
    </font>
    <font>
      <sz val="10.5"/>
      <color rgb="FF000000"/>
      <name val="Segoe UI"/>
      <family val="2"/>
    </font>
    <font>
      <sz val="10"/>
      <color rgb="FF44546A"/>
      <name val="Times New Roman"/>
      <family val="1"/>
    </font>
    <font>
      <b/>
      <i/>
      <sz val="12"/>
      <color theme="3"/>
      <name val="Monserrate"/>
    </font>
    <font>
      <b/>
      <sz val="11"/>
      <color theme="1"/>
      <name val="Calibri"/>
      <family val="2"/>
      <scheme val="minor"/>
    </font>
    <font>
      <u/>
      <sz val="13"/>
      <color theme="3"/>
      <name val="Monserrate"/>
    </font>
    <font>
      <b/>
      <sz val="12"/>
      <name val="Raleway"/>
    </font>
    <font>
      <sz val="12"/>
      <color theme="1"/>
      <name val="Raleway"/>
    </font>
    <font>
      <b/>
      <sz val="12"/>
      <color rgb="FFFFFFFF"/>
      <name val="Raleway"/>
    </font>
    <font>
      <sz val="11"/>
      <color theme="1"/>
      <name val="Raleway"/>
    </font>
    <font>
      <sz val="10"/>
      <color theme="1"/>
      <name val="Raleway"/>
    </font>
    <font>
      <sz val="12"/>
      <color rgb="FF526123"/>
      <name val="Raleway"/>
    </font>
    <font>
      <b/>
      <sz val="12"/>
      <color rgb="FF526123"/>
      <name val="Raleway"/>
    </font>
    <font>
      <sz val="12"/>
      <name val="Raleway"/>
    </font>
    <font>
      <vertAlign val="superscript"/>
      <sz val="12"/>
      <name val="Raleway"/>
    </font>
    <font>
      <sz val="12"/>
      <color rgb="FF000000"/>
      <name val="Raleway"/>
    </font>
    <font>
      <b/>
      <sz val="15"/>
      <color theme="0"/>
      <name val="Raleway"/>
    </font>
    <font>
      <sz val="12"/>
      <color theme="3"/>
      <name val="Raleway"/>
    </font>
    <font>
      <b/>
      <sz val="13"/>
      <color theme="3"/>
      <name val="Raleway"/>
    </font>
    <font>
      <b/>
      <sz val="12"/>
      <color theme="3"/>
      <name val="Raleway"/>
    </font>
    <font>
      <sz val="11"/>
      <color theme="3"/>
      <name val="Raleway"/>
    </font>
    <font>
      <sz val="13"/>
      <color theme="3"/>
      <name val="Raleway"/>
    </font>
    <font>
      <b/>
      <sz val="16"/>
      <color theme="0"/>
      <name val="Raleway"/>
    </font>
    <font>
      <b/>
      <sz val="12"/>
      <color theme="0"/>
      <name val="Raleway"/>
    </font>
    <font>
      <b/>
      <sz val="12"/>
      <color theme="1"/>
      <name val="Raleway"/>
    </font>
    <font>
      <sz val="11"/>
      <color theme="0"/>
      <name val="Raleway"/>
    </font>
    <font>
      <b/>
      <sz val="11"/>
      <name val="Raleway"/>
    </font>
    <font>
      <sz val="11"/>
      <name val="Raleway"/>
    </font>
    <font>
      <sz val="11.5"/>
      <color theme="1"/>
      <name val="Raleway"/>
    </font>
    <font>
      <sz val="11.5"/>
      <color rgb="FF00545D"/>
      <name val="Raleway"/>
    </font>
    <font>
      <b/>
      <sz val="11.5"/>
      <color rgb="FF00545D"/>
      <name val="Raleway"/>
    </font>
    <font>
      <b/>
      <sz val="11.5"/>
      <name val="Raleway"/>
    </font>
    <font>
      <sz val="11.5"/>
      <name val="Raleway"/>
    </font>
    <font>
      <b/>
      <sz val="11.5"/>
      <color rgb="FFFFFFFF"/>
      <name val="Raleway"/>
    </font>
    <font>
      <sz val="11.5"/>
      <color rgb="FF000000"/>
      <name val="Raleway"/>
    </font>
    <font>
      <b/>
      <sz val="10"/>
      <name val="Raleway"/>
    </font>
    <font>
      <b/>
      <sz val="10"/>
      <color theme="3"/>
      <name val="Raleway"/>
    </font>
    <font>
      <b/>
      <sz val="10"/>
      <color rgb="FF00545D"/>
      <name val="Raleway"/>
    </font>
    <font>
      <sz val="12.5"/>
      <name val="Raleway"/>
    </font>
    <font>
      <b/>
      <sz val="11"/>
      <color rgb="FF878787"/>
      <name val="Raleway"/>
    </font>
    <font>
      <b/>
      <sz val="12"/>
      <color rgb="FF878787"/>
      <name val="Raleway"/>
    </font>
    <font>
      <b/>
      <sz val="10.5"/>
      <name val="Raleway"/>
    </font>
    <font>
      <b/>
      <sz val="11"/>
      <color rgb="FF526123"/>
      <name val="Raleway"/>
    </font>
    <font>
      <sz val="12"/>
      <color rgb="FF563D81"/>
      <name val="Raleway"/>
    </font>
    <font>
      <b/>
      <sz val="12"/>
      <color rgb="FF563D81"/>
      <name val="Raleway"/>
    </font>
    <font>
      <sz val="12"/>
      <name val="Raleway Light"/>
      <family val="1"/>
    </font>
    <font>
      <b/>
      <sz val="12"/>
      <color rgb="FF00545D"/>
      <name val="Raleway"/>
    </font>
    <font>
      <b/>
      <sz val="8"/>
      <color rgb="FF05535C"/>
      <name val="Raleway"/>
      <family val="1"/>
    </font>
    <font>
      <b/>
      <sz val="8"/>
      <name val="Raleway"/>
    </font>
    <font>
      <sz val="8"/>
      <name val="Raleway Light"/>
      <family val="1"/>
    </font>
    <font>
      <b/>
      <sz val="10"/>
      <color rgb="FF05535C"/>
      <name val="Raleway"/>
    </font>
    <font>
      <b/>
      <sz val="10"/>
      <color rgb="FF05535C"/>
      <name val="Raleway"/>
      <family val="1"/>
    </font>
    <font>
      <sz val="11.5"/>
      <name val="Raleway Light"/>
      <family val="1"/>
    </font>
  </fonts>
  <fills count="4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0000"/>
        <bgColor indexed="64"/>
      </patternFill>
    </fill>
    <fill>
      <patternFill patternType="solid">
        <fgColor theme="1" tint="0.249977111117893"/>
        <bgColor indexed="64"/>
      </patternFill>
    </fill>
    <fill>
      <patternFill patternType="solid">
        <fgColor rgb="FFD4D5D9"/>
        <bgColor indexed="64"/>
      </patternFill>
    </fill>
    <fill>
      <patternFill patternType="solid">
        <fgColor rgb="FFFFFF00"/>
        <bgColor indexed="64"/>
      </patternFill>
    </fill>
    <fill>
      <patternFill patternType="solid">
        <fgColor indexed="9"/>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1" tint="0.24994659260841701"/>
        <bgColor indexed="64"/>
      </patternFill>
    </fill>
    <fill>
      <patternFill patternType="solid">
        <fgColor rgb="FF00263A"/>
        <bgColor indexed="64"/>
      </patternFill>
    </fill>
    <fill>
      <patternFill patternType="solid">
        <fgColor rgb="FF54565A"/>
        <bgColor indexed="64"/>
      </patternFill>
    </fill>
    <fill>
      <patternFill patternType="solid">
        <fgColor rgb="FF573C81"/>
        <bgColor indexed="64"/>
      </patternFill>
    </fill>
    <fill>
      <patternFill patternType="solid">
        <fgColor rgb="FF546122"/>
        <bgColor indexed="64"/>
      </patternFill>
    </fill>
    <fill>
      <patternFill patternType="solid">
        <fgColor theme="8" tint="0.3999755851924192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bgColor indexed="64"/>
      </patternFill>
    </fill>
    <fill>
      <patternFill patternType="solid">
        <fgColor theme="9"/>
        <bgColor indexed="64"/>
      </patternFill>
    </fill>
    <fill>
      <patternFill patternType="solid">
        <fgColor theme="9" tint="0.59999389629810485"/>
        <bgColor indexed="64"/>
      </patternFill>
    </fill>
    <fill>
      <patternFill patternType="solid">
        <fgColor theme="9" tint="0.79998168889431442"/>
        <bgColor theme="9" tint="0.79998168889431442"/>
      </patternFill>
    </fill>
    <fill>
      <patternFill patternType="solid">
        <fgColor rgb="FF17545B"/>
        <bgColor indexed="64"/>
      </patternFill>
    </fill>
    <fill>
      <patternFill patternType="solid">
        <fgColor rgb="FF563D81"/>
      </patternFill>
    </fill>
    <fill>
      <patternFill patternType="solid">
        <fgColor rgb="FF635189"/>
      </patternFill>
    </fill>
    <fill>
      <patternFill patternType="solid">
        <fgColor rgb="FF7C7099"/>
      </patternFill>
    </fill>
    <fill>
      <patternFill patternType="solid">
        <fgColor rgb="FF9891AD"/>
      </patternFill>
    </fill>
    <fill>
      <patternFill patternType="solid">
        <fgColor rgb="FFB4B0C2"/>
      </patternFill>
    </fill>
    <fill>
      <patternFill patternType="solid">
        <fgColor rgb="FF526123"/>
      </patternFill>
    </fill>
    <fill>
      <patternFill patternType="solid">
        <fgColor rgb="FF606D42"/>
      </patternFill>
    </fill>
    <fill>
      <patternFill patternType="solid">
        <fgColor rgb="FF7A8368"/>
      </patternFill>
    </fill>
    <fill>
      <patternFill patternType="solid">
        <fgColor rgb="FF969D8C"/>
      </patternFill>
    </fill>
    <fill>
      <patternFill patternType="solid">
        <fgColor rgb="FFB3B8AE"/>
      </patternFill>
    </fill>
    <fill>
      <patternFill patternType="solid">
        <fgColor rgb="FF00545D"/>
      </patternFill>
    </fill>
    <fill>
      <patternFill patternType="solid">
        <fgColor rgb="FF356C73"/>
      </patternFill>
    </fill>
    <fill>
      <patternFill patternType="solid">
        <fgColor rgb="FF59848A"/>
      </patternFill>
    </fill>
    <fill>
      <patternFill patternType="solid">
        <fgColor rgb="FF7C9DA2"/>
      </patternFill>
    </fill>
    <fill>
      <patternFill patternType="solid">
        <fgColor rgb="FFEBEDEB"/>
      </patternFill>
    </fill>
    <fill>
      <patternFill patternType="solid">
        <fgColor rgb="FFEBEBF0"/>
      </patternFill>
    </fill>
  </fills>
  <borders count="110">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top style="thin">
        <color indexed="64"/>
      </top>
      <bottom/>
      <diagonal/>
    </border>
    <border>
      <left style="dotted">
        <color indexed="64"/>
      </left>
      <right style="thin">
        <color indexed="64"/>
      </right>
      <top style="thin">
        <color indexed="64"/>
      </top>
      <bottom/>
      <diagonal/>
    </border>
    <border>
      <left style="thin">
        <color indexed="64"/>
      </left>
      <right/>
      <top/>
      <bottom style="thin">
        <color indexed="64"/>
      </bottom>
      <diagonal/>
    </border>
    <border>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dotted">
        <color indexed="64"/>
      </left>
      <right style="dotted">
        <color indexed="64"/>
      </right>
      <top/>
      <bottom/>
      <diagonal/>
    </border>
    <border>
      <left style="dotted">
        <color indexed="64"/>
      </left>
      <right style="thin">
        <color indexed="64"/>
      </right>
      <top/>
      <bottom/>
      <diagonal/>
    </border>
    <border>
      <left style="dotted">
        <color indexed="64"/>
      </left>
      <right/>
      <top/>
      <bottom/>
      <diagonal/>
    </border>
    <border>
      <left/>
      <right style="dotted">
        <color indexed="64"/>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dashed">
        <color auto="1"/>
      </bottom>
      <diagonal/>
    </border>
    <border>
      <left/>
      <right/>
      <top style="dashed">
        <color auto="1"/>
      </top>
      <bottom style="dashed">
        <color auto="1"/>
      </bottom>
      <diagonal/>
    </border>
    <border>
      <left style="thin">
        <color indexed="64"/>
      </left>
      <right/>
      <top style="hair">
        <color indexed="64"/>
      </top>
      <bottom/>
      <diagonal/>
    </border>
    <border>
      <left/>
      <right/>
      <top style="dashed">
        <color auto="1"/>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dotted">
        <color indexed="64"/>
      </left>
      <right/>
      <top style="thin">
        <color indexed="64"/>
      </top>
      <bottom style="thin">
        <color indexed="64"/>
      </bottom>
      <diagonal/>
    </border>
    <border>
      <left style="medium">
        <color indexed="64"/>
      </left>
      <right style="medium">
        <color indexed="64"/>
      </right>
      <top style="medium">
        <color indexed="64"/>
      </top>
      <bottom/>
      <diagonal/>
    </border>
    <border>
      <left style="thin">
        <color theme="9" tint="0.39997558519241921"/>
      </left>
      <right/>
      <top style="thin">
        <color theme="9" tint="0.39997558519241921"/>
      </top>
      <bottom/>
      <diagonal/>
    </border>
    <border>
      <left/>
      <right/>
      <top style="thin">
        <color theme="9" tint="0.39997558519241921"/>
      </top>
      <bottom/>
      <diagonal/>
    </border>
    <border>
      <left/>
      <right style="thin">
        <color theme="9" tint="0.39997558519241921"/>
      </right>
      <top style="thin">
        <color theme="9" tint="0.39997558519241921"/>
      </top>
      <bottom/>
      <diagonal/>
    </border>
    <border>
      <left style="thin">
        <color theme="9" tint="0.39997558519241921"/>
      </left>
      <right/>
      <top style="thin">
        <color theme="9" tint="0.39997558519241921"/>
      </top>
      <bottom style="thin">
        <color theme="9" tint="0.39997558519241921"/>
      </bottom>
      <diagonal/>
    </border>
    <border>
      <left style="thin">
        <color indexed="64"/>
      </left>
      <right style="thin">
        <color indexed="64"/>
      </right>
      <top style="thin">
        <color indexed="64"/>
      </top>
      <bottom style="thin">
        <color indexed="64"/>
      </bottom>
      <diagonal/>
    </border>
    <border>
      <left style="dotted">
        <color auto="1"/>
      </left>
      <right style="dotted">
        <color auto="1"/>
      </right>
      <top style="dotted">
        <color auto="1"/>
      </top>
      <bottom style="dotted">
        <color auto="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theme="1"/>
      </left>
      <right style="thin">
        <color theme="1"/>
      </right>
      <top style="thin">
        <color theme="1"/>
      </top>
      <bottom style="thin">
        <color theme="1"/>
      </bottom>
      <diagonal/>
    </border>
    <border>
      <left/>
      <right/>
      <top style="thin">
        <color theme="1"/>
      </top>
      <bottom style="thin">
        <color theme="1"/>
      </bottom>
      <diagonal/>
    </border>
    <border>
      <left/>
      <right style="dotted">
        <color theme="1"/>
      </right>
      <top/>
      <bottom/>
      <diagonal/>
    </border>
    <border>
      <left style="dotted">
        <color theme="1"/>
      </left>
      <right style="dotted">
        <color indexed="64"/>
      </right>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style="thin">
        <color theme="1"/>
      </right>
      <top style="thin">
        <color theme="1"/>
      </top>
      <bottom/>
      <diagonal/>
    </border>
    <border>
      <left/>
      <right style="thin">
        <color theme="1"/>
      </right>
      <top/>
      <bottom/>
      <diagonal/>
    </border>
    <border>
      <left/>
      <right style="thin">
        <color theme="1"/>
      </right>
      <top/>
      <bottom style="thin">
        <color rgb="FF000000"/>
      </bottom>
      <diagonal/>
    </border>
    <border>
      <left/>
      <right style="thin">
        <color theme="1"/>
      </right>
      <top style="thin">
        <color rgb="FF000000"/>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style="dashed">
        <color indexed="64"/>
      </left>
      <right style="dashed">
        <color indexed="64"/>
      </right>
      <top/>
      <bottom/>
      <diagonal/>
    </border>
    <border>
      <left style="thin">
        <color theme="1"/>
      </left>
      <right/>
      <top/>
      <bottom/>
      <diagonal/>
    </border>
    <border>
      <left style="dotted">
        <color indexed="64"/>
      </left>
      <right/>
      <top/>
      <bottom style="thin">
        <color theme="1"/>
      </bottom>
      <diagonal/>
    </border>
    <border>
      <left/>
      <right/>
      <top/>
      <bottom style="thin">
        <color theme="1"/>
      </bottom>
      <diagonal/>
    </border>
    <border>
      <left style="dashed">
        <color indexed="64"/>
      </left>
      <right/>
      <top/>
      <bottom/>
      <diagonal/>
    </border>
    <border>
      <left style="dotted">
        <color theme="1"/>
      </left>
      <right/>
      <top/>
      <bottom style="thin">
        <color indexed="64"/>
      </bottom>
      <diagonal/>
    </border>
    <border>
      <left style="thin">
        <color rgb="FF000000"/>
      </left>
      <right/>
      <top/>
      <bottom/>
      <diagonal/>
    </border>
    <border>
      <left style="thin">
        <color indexed="64"/>
      </left>
      <right/>
      <top style="thin">
        <color rgb="FF000000"/>
      </top>
      <bottom style="thin">
        <color rgb="FF000000"/>
      </bottom>
      <diagonal/>
    </border>
    <border>
      <left style="thin">
        <color indexed="64"/>
      </left>
      <right/>
      <top/>
      <bottom style="thin">
        <color rgb="FF000000"/>
      </bottom>
      <diagonal/>
    </border>
    <border>
      <left style="thin">
        <color indexed="64"/>
      </left>
      <right style="thin">
        <color indexed="64"/>
      </right>
      <top/>
      <bottom style="thin">
        <color indexed="64"/>
      </bottom>
      <diagonal/>
    </border>
    <border>
      <left/>
      <right style="thin">
        <color rgb="FF000000"/>
      </right>
      <top/>
      <bottom/>
      <diagonal/>
    </border>
    <border>
      <left style="dashed">
        <color indexed="64"/>
      </left>
      <right style="dotted">
        <color indexed="64"/>
      </right>
      <top/>
      <bottom/>
      <diagonal/>
    </border>
    <border>
      <left style="dashed">
        <color indexed="64"/>
      </left>
      <right style="dotted">
        <color indexed="64"/>
      </right>
      <top/>
      <bottom style="thin">
        <color theme="1"/>
      </bottom>
      <diagonal/>
    </border>
  </borders>
  <cellStyleXfs count="11">
    <xf numFmtId="0" fontId="0"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cellStyleXfs>
  <cellXfs count="878">
    <xf numFmtId="0" fontId="0" fillId="0" borderId="0" xfId="0"/>
    <xf numFmtId="0" fontId="1" fillId="2" borderId="0" xfId="0" applyFont="1" applyFill="1" applyAlignment="1">
      <alignment vertical="center"/>
    </xf>
    <xf numFmtId="0" fontId="3" fillId="2" borderId="0" xfId="0" applyFont="1" applyFill="1" applyProtection="1">
      <protection hidden="1"/>
    </xf>
    <xf numFmtId="0" fontId="3" fillId="0" borderId="0" xfId="0" applyFont="1" applyProtection="1">
      <protection hidden="1"/>
    </xf>
    <xf numFmtId="0" fontId="4" fillId="2" borderId="0" xfId="0" applyFont="1" applyFill="1" applyAlignment="1" applyProtection="1">
      <alignment horizontal="left"/>
      <protection hidden="1"/>
    </xf>
    <xf numFmtId="0" fontId="3" fillId="2" borderId="0" xfId="0" applyFont="1" applyFill="1" applyAlignment="1" applyProtection="1">
      <alignment horizontal="left"/>
      <protection hidden="1"/>
    </xf>
    <xf numFmtId="0" fontId="5" fillId="0" borderId="0" xfId="0" applyFont="1" applyProtection="1">
      <protection hidden="1"/>
    </xf>
    <xf numFmtId="0" fontId="6" fillId="2" borderId="0" xfId="0" applyFont="1" applyFill="1" applyProtection="1">
      <protection hidden="1"/>
    </xf>
    <xf numFmtId="0" fontId="5" fillId="2" borderId="0" xfId="0" applyFont="1" applyFill="1" applyAlignment="1" applyProtection="1">
      <alignment horizontal="right" vertical="top"/>
      <protection hidden="1"/>
    </xf>
    <xf numFmtId="0" fontId="8" fillId="2" borderId="0" xfId="0" applyFont="1" applyFill="1" applyAlignment="1" applyProtection="1">
      <alignment horizontal="right"/>
      <protection hidden="1"/>
    </xf>
    <xf numFmtId="0" fontId="5" fillId="0" borderId="0" xfId="0" applyFont="1" applyAlignment="1" applyProtection="1">
      <alignment vertical="top"/>
      <protection hidden="1"/>
    </xf>
    <xf numFmtId="0" fontId="9" fillId="0" borderId="0" xfId="0" applyFont="1" applyAlignment="1">
      <alignment vertical="center"/>
    </xf>
    <xf numFmtId="0" fontId="4" fillId="2" borderId="0" xfId="0" applyFont="1" applyFill="1" applyAlignment="1" applyProtection="1">
      <alignment horizontal="right"/>
      <protection hidden="1"/>
    </xf>
    <xf numFmtId="2" fontId="10" fillId="2" borderId="0" xfId="0" applyNumberFormat="1" applyFont="1" applyFill="1" applyAlignment="1" applyProtection="1">
      <alignment horizontal="left"/>
      <protection hidden="1"/>
    </xf>
    <xf numFmtId="0" fontId="4" fillId="3" borderId="0" xfId="0" applyFont="1" applyFill="1" applyAlignment="1" applyProtection="1">
      <alignment horizontal="left"/>
      <protection locked="0" hidden="1"/>
    </xf>
    <xf numFmtId="0" fontId="11" fillId="2" borderId="0" xfId="0" applyFont="1" applyFill="1" applyAlignment="1" applyProtection="1">
      <alignment horizontal="right"/>
      <protection hidden="1"/>
    </xf>
    <xf numFmtId="14" fontId="12" fillId="2" borderId="0" xfId="0" applyNumberFormat="1" applyFont="1" applyFill="1" applyAlignment="1" applyProtection="1">
      <alignment horizontal="center"/>
      <protection hidden="1"/>
    </xf>
    <xf numFmtId="0" fontId="13" fillId="2" borderId="0" xfId="0" applyFont="1" applyFill="1" applyAlignment="1" applyProtection="1">
      <alignment horizontal="left"/>
      <protection hidden="1"/>
    </xf>
    <xf numFmtId="0" fontId="5" fillId="2" borderId="0" xfId="0" applyFont="1" applyFill="1" applyAlignment="1" applyProtection="1">
      <alignment horizontal="right"/>
      <protection hidden="1"/>
    </xf>
    <xf numFmtId="0" fontId="11" fillId="2" borderId="0" xfId="0" applyFont="1" applyFill="1" applyAlignment="1" applyProtection="1">
      <alignment horizontal="left" vertical="top"/>
      <protection hidden="1"/>
    </xf>
    <xf numFmtId="0" fontId="14" fillId="2" borderId="0" xfId="0" applyFont="1" applyFill="1" applyAlignment="1" applyProtection="1">
      <alignment horizontal="right"/>
      <protection hidden="1"/>
    </xf>
    <xf numFmtId="0" fontId="15" fillId="2" borderId="0" xfId="0" applyFont="1" applyFill="1" applyAlignment="1" applyProtection="1">
      <alignment horizontal="left"/>
      <protection hidden="1"/>
    </xf>
    <xf numFmtId="0" fontId="3" fillId="2" borderId="0" xfId="0" applyFont="1" applyFill="1" applyAlignment="1" applyProtection="1">
      <alignment horizontal="right"/>
      <protection hidden="1"/>
    </xf>
    <xf numFmtId="14" fontId="4" fillId="2" borderId="0" xfId="0" applyNumberFormat="1" applyFont="1" applyFill="1" applyAlignment="1" applyProtection="1">
      <alignment horizontal="center"/>
      <protection hidden="1"/>
    </xf>
    <xf numFmtId="164" fontId="3" fillId="0" borderId="0" xfId="0" applyNumberFormat="1" applyFont="1" applyAlignment="1" applyProtection="1">
      <alignment horizontal="left"/>
      <protection hidden="1"/>
    </xf>
    <xf numFmtId="0" fontId="3" fillId="0" borderId="0" xfId="0" quotePrefix="1" applyFont="1" applyProtection="1">
      <protection hidden="1"/>
    </xf>
    <xf numFmtId="0" fontId="17" fillId="0" borderId="0" xfId="0" applyFont="1" applyProtection="1">
      <protection hidden="1"/>
    </xf>
    <xf numFmtId="0" fontId="19" fillId="0" borderId="0" xfId="0" applyFont="1" applyProtection="1">
      <protection hidden="1"/>
    </xf>
    <xf numFmtId="0" fontId="17" fillId="0" borderId="9" xfId="0" applyFont="1" applyBorder="1" applyProtection="1">
      <protection hidden="1"/>
    </xf>
    <xf numFmtId="0" fontId="17" fillId="0" borderId="13" xfId="0" applyFont="1" applyBorder="1" applyProtection="1">
      <protection hidden="1"/>
    </xf>
    <xf numFmtId="0" fontId="17" fillId="0" borderId="18" xfId="0" applyFont="1" applyBorder="1" applyProtection="1">
      <protection hidden="1"/>
    </xf>
    <xf numFmtId="0" fontId="17" fillId="0" borderId="23" xfId="0" applyFont="1" applyBorder="1" applyProtection="1">
      <protection hidden="1"/>
    </xf>
    <xf numFmtId="0" fontId="17" fillId="0" borderId="24" xfId="0" applyFont="1" applyBorder="1" applyProtection="1">
      <protection hidden="1"/>
    </xf>
    <xf numFmtId="0" fontId="17" fillId="0" borderId="24" xfId="0" applyFont="1" applyBorder="1" applyAlignment="1" applyProtection="1">
      <alignment horizontal="left"/>
      <protection hidden="1"/>
    </xf>
    <xf numFmtId="0" fontId="17" fillId="0" borderId="0" xfId="0" applyFont="1" applyAlignment="1" applyProtection="1">
      <alignment horizontal="left"/>
      <protection hidden="1"/>
    </xf>
    <xf numFmtId="0" fontId="17" fillId="0" borderId="0" xfId="0" quotePrefix="1" applyFont="1" applyProtection="1">
      <protection hidden="1"/>
    </xf>
    <xf numFmtId="0" fontId="17" fillId="2" borderId="0" xfId="0" applyFont="1" applyFill="1" applyProtection="1">
      <protection hidden="1"/>
    </xf>
    <xf numFmtId="0" fontId="24" fillId="0" borderId="0" xfId="0" applyFont="1" applyAlignment="1" applyProtection="1">
      <alignment vertical="center" wrapText="1"/>
      <protection hidden="1"/>
    </xf>
    <xf numFmtId="0" fontId="19" fillId="0" borderId="13" xfId="0" applyFont="1" applyBorder="1" applyProtection="1">
      <protection hidden="1"/>
    </xf>
    <xf numFmtId="0" fontId="17" fillId="5" borderId="0" xfId="0" applyFont="1" applyFill="1" applyProtection="1">
      <protection hidden="1"/>
    </xf>
    <xf numFmtId="0" fontId="25" fillId="0" borderId="0" xfId="0" applyFont="1" applyAlignment="1" applyProtection="1">
      <alignment horizontal="right"/>
      <protection hidden="1"/>
    </xf>
    <xf numFmtId="0" fontId="25" fillId="0" borderId="0" xfId="0" applyFont="1" applyProtection="1">
      <protection hidden="1"/>
    </xf>
    <xf numFmtId="0" fontId="19" fillId="0" borderId="0" xfId="0" applyFont="1" applyAlignment="1" applyProtection="1">
      <alignment vertical="center" wrapText="1"/>
      <protection hidden="1"/>
    </xf>
    <xf numFmtId="0" fontId="28" fillId="2" borderId="0" xfId="0" applyFont="1" applyFill="1" applyAlignment="1" applyProtection="1">
      <alignment horizontal="right"/>
      <protection hidden="1"/>
    </xf>
    <xf numFmtId="0" fontId="8" fillId="2" borderId="0" xfId="0" applyFont="1" applyFill="1" applyAlignment="1" applyProtection="1">
      <alignment horizontal="left" shrinkToFit="1"/>
      <protection hidden="1"/>
    </xf>
    <xf numFmtId="0" fontId="3" fillId="0" borderId="64" xfId="0" applyFont="1" applyBorder="1" applyProtection="1">
      <protection hidden="1"/>
    </xf>
    <xf numFmtId="0" fontId="3" fillId="0" borderId="61" xfId="0" applyFont="1" applyBorder="1" applyProtection="1">
      <protection hidden="1"/>
    </xf>
    <xf numFmtId="0" fontId="3" fillId="0" borderId="62" xfId="0" applyFont="1" applyBorder="1" applyProtection="1">
      <protection hidden="1"/>
    </xf>
    <xf numFmtId="0" fontId="3" fillId="0" borderId="61" xfId="0" quotePrefix="1" applyFont="1" applyBorder="1" applyProtection="1">
      <protection hidden="1"/>
    </xf>
    <xf numFmtId="0" fontId="3" fillId="0" borderId="62" xfId="0" quotePrefix="1" applyFont="1" applyBorder="1" applyProtection="1">
      <protection hidden="1"/>
    </xf>
    <xf numFmtId="0" fontId="3" fillId="0" borderId="64" xfId="0" quotePrefix="1" applyFont="1" applyBorder="1" applyProtection="1">
      <protection hidden="1"/>
    </xf>
    <xf numFmtId="0" fontId="3" fillId="0" borderId="1" xfId="0" applyFont="1" applyBorder="1" applyProtection="1">
      <protection hidden="1"/>
    </xf>
    <xf numFmtId="0" fontId="3" fillId="0" borderId="3" xfId="0" applyFont="1" applyBorder="1" applyProtection="1">
      <protection hidden="1"/>
    </xf>
    <xf numFmtId="0" fontId="3" fillId="0" borderId="6" xfId="0" applyFont="1" applyBorder="1" applyProtection="1">
      <protection hidden="1"/>
    </xf>
    <xf numFmtId="0" fontId="5" fillId="2" borderId="0" xfId="0" applyFont="1" applyFill="1" applyAlignment="1" applyProtection="1">
      <alignment horizontal="left"/>
      <protection hidden="1"/>
    </xf>
    <xf numFmtId="0" fontId="29" fillId="0" borderId="0" xfId="0" applyFont="1" applyAlignment="1" applyProtection="1">
      <alignment horizontal="right"/>
      <protection hidden="1"/>
    </xf>
    <xf numFmtId="0" fontId="29" fillId="0" borderId="0" xfId="0" applyFont="1" applyProtection="1">
      <protection hidden="1"/>
    </xf>
    <xf numFmtId="0" fontId="4" fillId="0" borderId="0" xfId="0" applyFont="1" applyProtection="1">
      <protection hidden="1"/>
    </xf>
    <xf numFmtId="0" fontId="29" fillId="0" borderId="0" xfId="0" applyFont="1" applyAlignment="1" applyProtection="1">
      <alignment vertical="center"/>
      <protection hidden="1"/>
    </xf>
    <xf numFmtId="0" fontId="4" fillId="0" borderId="0" xfId="0" applyFont="1" applyAlignment="1" applyProtection="1">
      <alignment vertical="center"/>
      <protection hidden="1"/>
    </xf>
    <xf numFmtId="0" fontId="3" fillId="0" borderId="13" xfId="0" applyFont="1" applyBorder="1" applyProtection="1">
      <protection hidden="1"/>
    </xf>
    <xf numFmtId="0" fontId="3" fillId="0" borderId="23" xfId="0" applyFont="1" applyBorder="1" applyProtection="1">
      <protection hidden="1"/>
    </xf>
    <xf numFmtId="0" fontId="3" fillId="0" borderId="24" xfId="0" applyFont="1" applyBorder="1" applyProtection="1">
      <protection hidden="1"/>
    </xf>
    <xf numFmtId="0" fontId="29" fillId="0" borderId="24" xfId="0" applyFont="1" applyBorder="1" applyProtection="1">
      <protection hidden="1"/>
    </xf>
    <xf numFmtId="6" fontId="3" fillId="0" borderId="0" xfId="3" applyNumberFormat="1" applyFont="1" applyProtection="1">
      <protection hidden="1"/>
    </xf>
    <xf numFmtId="6" fontId="29" fillId="0" borderId="0" xfId="3" applyNumberFormat="1" applyFont="1" applyAlignment="1" applyProtection="1">
      <alignment horizontal="center"/>
      <protection hidden="1"/>
    </xf>
    <xf numFmtId="0" fontId="3" fillId="0" borderId="7" xfId="0" applyFont="1" applyBorder="1" applyProtection="1">
      <protection hidden="1"/>
    </xf>
    <xf numFmtId="0" fontId="29" fillId="0" borderId="18" xfId="3" applyFont="1" applyBorder="1" applyAlignment="1" applyProtection="1">
      <alignment horizontal="left"/>
      <protection hidden="1"/>
    </xf>
    <xf numFmtId="0" fontId="3" fillId="0" borderId="2" xfId="0" applyFont="1" applyBorder="1" applyProtection="1">
      <protection hidden="1"/>
    </xf>
    <xf numFmtId="0" fontId="5" fillId="0" borderId="0" xfId="0" applyFont="1" applyAlignment="1" applyProtection="1">
      <alignment vertical="center"/>
      <protection hidden="1"/>
    </xf>
    <xf numFmtId="0" fontId="5" fillId="0" borderId="0" xfId="0" applyFont="1" applyAlignment="1" applyProtection="1">
      <alignment vertical="center" wrapText="1"/>
      <protection hidden="1"/>
    </xf>
    <xf numFmtId="0" fontId="14" fillId="0" borderId="0" xfId="0" applyFont="1" applyAlignment="1" applyProtection="1">
      <alignment horizontal="right"/>
      <protection hidden="1"/>
    </xf>
    <xf numFmtId="0" fontId="14" fillId="0" borderId="0" xfId="0" applyFont="1" applyProtection="1">
      <protection hidden="1"/>
    </xf>
    <xf numFmtId="0" fontId="6" fillId="0" borderId="0" xfId="0" applyFont="1" applyAlignment="1" applyProtection="1">
      <alignment horizontal="left"/>
      <protection locked="0" hidden="1"/>
    </xf>
    <xf numFmtId="0" fontId="11" fillId="0" borderId="0" xfId="0" applyFont="1" applyAlignment="1" applyProtection="1">
      <alignment horizontal="right" vertical="top"/>
      <protection hidden="1"/>
    </xf>
    <xf numFmtId="14" fontId="7" fillId="0" borderId="0" xfId="0" applyNumberFormat="1" applyFont="1" applyAlignment="1" applyProtection="1">
      <alignment horizontal="center" vertical="center"/>
      <protection hidden="1"/>
    </xf>
    <xf numFmtId="0" fontId="29" fillId="0" borderId="0" xfId="0" applyFont="1" applyAlignment="1" applyProtection="1">
      <alignment vertical="center" wrapText="1"/>
      <protection hidden="1"/>
    </xf>
    <xf numFmtId="9" fontId="29" fillId="0" borderId="0" xfId="0" applyNumberFormat="1" applyFont="1" applyAlignment="1" applyProtection="1">
      <alignment vertical="center"/>
      <protection hidden="1"/>
    </xf>
    <xf numFmtId="9" fontId="29" fillId="0" borderId="0" xfId="0" applyNumberFormat="1" applyFont="1" applyAlignment="1" applyProtection="1">
      <alignment vertical="center" wrapText="1"/>
      <protection hidden="1"/>
    </xf>
    <xf numFmtId="0" fontId="7" fillId="0" borderId="11" xfId="0" applyFont="1" applyBorder="1" applyAlignment="1" applyProtection="1">
      <alignment vertical="center"/>
      <protection hidden="1"/>
    </xf>
    <xf numFmtId="0" fontId="7" fillId="0" borderId="11" xfId="0" applyFont="1" applyBorder="1" applyAlignment="1" applyProtection="1">
      <alignment vertical="center" wrapText="1"/>
      <protection hidden="1"/>
    </xf>
    <xf numFmtId="0" fontId="4" fillId="0" borderId="11" xfId="0" applyFont="1" applyBorder="1" applyAlignment="1" applyProtection="1">
      <alignment vertical="center" wrapText="1"/>
      <protection hidden="1"/>
    </xf>
    <xf numFmtId="0" fontId="29" fillId="0" borderId="0" xfId="0" applyFont="1" applyAlignment="1" applyProtection="1">
      <alignment horizontal="left" vertical="center" wrapText="1"/>
      <protection hidden="1"/>
    </xf>
    <xf numFmtId="0" fontId="4" fillId="0" borderId="0" xfId="0" applyFont="1" applyAlignment="1" applyProtection="1">
      <alignment horizontal="left" vertical="center"/>
      <protection hidden="1"/>
    </xf>
    <xf numFmtId="0" fontId="12" fillId="0" borderId="0" xfId="0" applyFont="1" applyAlignment="1" applyProtection="1">
      <alignment horizontal="left" vertical="center" wrapText="1"/>
      <protection hidden="1"/>
    </xf>
    <xf numFmtId="0" fontId="12" fillId="0" borderId="0" xfId="0" applyFont="1" applyAlignment="1" applyProtection="1">
      <alignment horizontal="left" vertical="center"/>
      <protection hidden="1"/>
    </xf>
    <xf numFmtId="0" fontId="4" fillId="0" borderId="0" xfId="0" applyFont="1" applyAlignment="1" applyProtection="1">
      <alignment horizontal="left" vertical="center" wrapText="1"/>
      <protection hidden="1"/>
    </xf>
    <xf numFmtId="0" fontId="4" fillId="0" borderId="0" xfId="0" applyFont="1" applyAlignment="1" applyProtection="1">
      <alignment vertical="center" wrapText="1"/>
      <protection hidden="1"/>
    </xf>
    <xf numFmtId="0" fontId="3" fillId="0" borderId="0" xfId="0" applyFont="1" applyAlignment="1" applyProtection="1">
      <alignment wrapText="1"/>
      <protection hidden="1"/>
    </xf>
    <xf numFmtId="0" fontId="29" fillId="0" borderId="0" xfId="0" applyFont="1" applyAlignment="1" applyProtection="1">
      <alignment wrapText="1"/>
      <protection hidden="1"/>
    </xf>
    <xf numFmtId="0" fontId="32" fillId="2" borderId="0" xfId="0" applyFont="1" applyFill="1" applyProtection="1">
      <protection hidden="1"/>
    </xf>
    <xf numFmtId="0" fontId="4" fillId="2" borderId="0" xfId="0" applyFont="1" applyFill="1" applyProtection="1">
      <protection hidden="1"/>
    </xf>
    <xf numFmtId="0" fontId="8" fillId="2" borderId="0" xfId="0" applyFont="1" applyFill="1" applyProtection="1">
      <protection hidden="1"/>
    </xf>
    <xf numFmtId="0" fontId="32" fillId="2" borderId="0" xfId="0" applyFont="1" applyFill="1" applyAlignment="1" applyProtection="1">
      <alignment vertical="top"/>
      <protection hidden="1"/>
    </xf>
    <xf numFmtId="0" fontId="32" fillId="2" borderId="0" xfId="0" applyFont="1" applyFill="1" applyAlignment="1" applyProtection="1">
      <alignment horizontal="left"/>
      <protection hidden="1"/>
    </xf>
    <xf numFmtId="0" fontId="29" fillId="2" borderId="0" xfId="0" applyFont="1" applyFill="1" applyProtection="1">
      <protection hidden="1"/>
    </xf>
    <xf numFmtId="0" fontId="3" fillId="2" borderId="0" xfId="0" applyFont="1" applyFill="1" applyAlignment="1" applyProtection="1">
      <alignment horizontal="right" vertical="center"/>
      <protection hidden="1"/>
    </xf>
    <xf numFmtId="0" fontId="4" fillId="2" borderId="0" xfId="0" applyFont="1" applyFill="1" applyAlignment="1" applyProtection="1">
      <alignment horizontal="left" indent="1"/>
      <protection hidden="1"/>
    </xf>
    <xf numFmtId="0" fontId="29" fillId="2" borderId="0" xfId="0" applyFont="1" applyFill="1" applyAlignment="1" applyProtection="1">
      <alignment horizontal="right" vertical="center"/>
      <protection hidden="1"/>
    </xf>
    <xf numFmtId="0" fontId="29" fillId="2" borderId="0" xfId="0" applyFont="1" applyFill="1" applyAlignment="1" applyProtection="1">
      <alignment horizontal="left" vertical="center"/>
      <protection hidden="1"/>
    </xf>
    <xf numFmtId="0" fontId="29" fillId="2" borderId="0" xfId="0" applyFont="1" applyFill="1" applyAlignment="1" applyProtection="1">
      <alignment vertical="center"/>
      <protection hidden="1"/>
    </xf>
    <xf numFmtId="0" fontId="7" fillId="2" borderId="0" xfId="0" applyFont="1" applyFill="1" applyAlignment="1" applyProtection="1">
      <alignment horizontal="left"/>
      <protection hidden="1"/>
    </xf>
    <xf numFmtId="0" fontId="22" fillId="12" borderId="11" xfId="0" applyFont="1" applyFill="1" applyBorder="1" applyAlignment="1" applyProtection="1">
      <alignment vertical="top"/>
      <protection hidden="1"/>
    </xf>
    <xf numFmtId="0" fontId="22" fillId="12" borderId="18" xfId="0" applyFont="1" applyFill="1" applyBorder="1" applyProtection="1">
      <protection hidden="1"/>
    </xf>
    <xf numFmtId="1" fontId="17" fillId="0" borderId="0" xfId="0" applyNumberFormat="1" applyFont="1" applyProtection="1">
      <protection hidden="1"/>
    </xf>
    <xf numFmtId="0" fontId="17" fillId="0" borderId="0" xfId="0" applyFont="1" applyAlignment="1" applyProtection="1">
      <alignment horizontal="right"/>
      <protection hidden="1"/>
    </xf>
    <xf numFmtId="0" fontId="20" fillId="6" borderId="18" xfId="0" applyFont="1" applyFill="1" applyBorder="1" applyAlignment="1" applyProtection="1">
      <alignment vertical="center"/>
      <protection hidden="1"/>
    </xf>
    <xf numFmtId="0" fontId="20" fillId="6" borderId="19" xfId="0" applyFont="1" applyFill="1" applyBorder="1" applyAlignment="1" applyProtection="1">
      <alignment vertical="center"/>
      <protection hidden="1"/>
    </xf>
    <xf numFmtId="0" fontId="20" fillId="6" borderId="24" xfId="0" applyFont="1" applyFill="1" applyBorder="1" applyAlignment="1" applyProtection="1">
      <alignment vertical="center"/>
      <protection hidden="1"/>
    </xf>
    <xf numFmtId="0" fontId="20" fillId="6" borderId="28" xfId="0" applyFont="1" applyFill="1" applyBorder="1" applyAlignment="1" applyProtection="1">
      <alignment vertical="center"/>
      <protection hidden="1"/>
    </xf>
    <xf numFmtId="0" fontId="17" fillId="0" borderId="31" xfId="0" applyFont="1" applyBorder="1" applyProtection="1">
      <protection hidden="1"/>
    </xf>
    <xf numFmtId="0" fontId="20" fillId="0" borderId="13" xfId="0" applyFont="1" applyBorder="1" applyProtection="1">
      <protection hidden="1"/>
    </xf>
    <xf numFmtId="0" fontId="17" fillId="0" borderId="29" xfId="0" applyFont="1" applyBorder="1" applyProtection="1">
      <protection hidden="1"/>
    </xf>
    <xf numFmtId="0" fontId="17" fillId="0" borderId="24" xfId="0" quotePrefix="1" applyFont="1" applyBorder="1" applyAlignment="1" applyProtection="1">
      <alignment horizontal="left"/>
      <protection hidden="1"/>
    </xf>
    <xf numFmtId="0" fontId="17" fillId="0" borderId="30" xfId="0" applyFont="1" applyBorder="1" applyProtection="1">
      <protection hidden="1"/>
    </xf>
    <xf numFmtId="0" fontId="19" fillId="0" borderId="23" xfId="0" applyFont="1" applyBorder="1" applyProtection="1">
      <protection hidden="1"/>
    </xf>
    <xf numFmtId="0" fontId="19" fillId="0" borderId="18" xfId="0" applyFont="1" applyBorder="1" applyProtection="1">
      <protection hidden="1"/>
    </xf>
    <xf numFmtId="0" fontId="19" fillId="0" borderId="9" xfId="0" applyFont="1" applyBorder="1" applyProtection="1">
      <protection hidden="1"/>
    </xf>
    <xf numFmtId="0" fontId="17" fillId="0" borderId="13" xfId="0" applyFont="1" applyBorder="1" applyAlignment="1" applyProtection="1">
      <alignment horizontal="left"/>
      <protection hidden="1"/>
    </xf>
    <xf numFmtId="0" fontId="17" fillId="0" borderId="18" xfId="0" applyFont="1" applyBorder="1" applyAlignment="1" applyProtection="1">
      <alignment horizontal="left"/>
      <protection hidden="1"/>
    </xf>
    <xf numFmtId="3" fontId="17" fillId="8" borderId="0" xfId="1" applyNumberFormat="1" applyFont="1" applyFill="1" applyBorder="1" applyAlignment="1" applyProtection="1">
      <alignment horizontal="center" vertical="center"/>
      <protection hidden="1"/>
    </xf>
    <xf numFmtId="3" fontId="19" fillId="8" borderId="0" xfId="1" applyNumberFormat="1" applyFont="1" applyFill="1" applyBorder="1" applyAlignment="1" applyProtection="1">
      <alignment horizontal="center" vertical="center"/>
      <protection hidden="1"/>
    </xf>
    <xf numFmtId="0" fontId="35" fillId="8" borderId="0" xfId="3" applyFont="1" applyFill="1" applyAlignment="1" applyProtection="1">
      <alignment horizontal="center" vertical="center"/>
      <protection hidden="1"/>
    </xf>
    <xf numFmtId="0" fontId="35" fillId="10" borderId="0" xfId="0" applyFont="1" applyFill="1" applyProtection="1">
      <protection hidden="1"/>
    </xf>
    <xf numFmtId="0" fontId="24" fillId="0" borderId="0" xfId="0" applyFont="1" applyProtection="1">
      <protection hidden="1"/>
    </xf>
    <xf numFmtId="0" fontId="18" fillId="0" borderId="13" xfId="0" applyFont="1" applyBorder="1" applyAlignment="1" applyProtection="1">
      <alignment horizontal="right" vertical="top"/>
      <protection hidden="1"/>
    </xf>
    <xf numFmtId="14" fontId="21" fillId="2" borderId="23" xfId="0" applyNumberFormat="1" applyFont="1" applyFill="1" applyBorder="1" applyAlignment="1" applyProtection="1">
      <alignment horizontal="center" vertical="center"/>
      <protection hidden="1"/>
    </xf>
    <xf numFmtId="0" fontId="19" fillId="7" borderId="0" xfId="0" applyFont="1" applyFill="1" applyProtection="1">
      <protection hidden="1"/>
    </xf>
    <xf numFmtId="0" fontId="19" fillId="0" borderId="56" xfId="0" applyFont="1" applyBorder="1" applyAlignment="1" applyProtection="1">
      <alignment vertical="center" wrapText="1"/>
      <protection hidden="1"/>
    </xf>
    <xf numFmtId="0" fontId="19" fillId="0" borderId="57" xfId="0" applyFont="1" applyBorder="1" applyAlignment="1" applyProtection="1">
      <alignment vertical="center" wrapText="1"/>
      <protection hidden="1"/>
    </xf>
    <xf numFmtId="9" fontId="19" fillId="0" borderId="57" xfId="0" applyNumberFormat="1" applyFont="1" applyBorder="1" applyAlignment="1" applyProtection="1">
      <alignment vertical="center" wrapText="1"/>
      <protection hidden="1"/>
    </xf>
    <xf numFmtId="0" fontId="18" fillId="0" borderId="0" xfId="0" applyFont="1" applyAlignment="1" applyProtection="1">
      <alignment vertical="center" wrapText="1"/>
      <protection hidden="1"/>
    </xf>
    <xf numFmtId="0" fontId="18" fillId="0" borderId="42" xfId="0" applyFont="1" applyBorder="1" applyAlignment="1" applyProtection="1">
      <alignment vertical="top" wrapText="1"/>
      <protection hidden="1"/>
    </xf>
    <xf numFmtId="0" fontId="18" fillId="0" borderId="43" xfId="0" applyFont="1" applyBorder="1" applyAlignment="1" applyProtection="1">
      <alignment vertical="top" wrapText="1"/>
      <protection hidden="1"/>
    </xf>
    <xf numFmtId="0" fontId="19" fillId="0" borderId="41" xfId="0" applyFont="1" applyBorder="1" applyAlignment="1" applyProtection="1">
      <alignment vertical="top" wrapText="1"/>
      <protection hidden="1"/>
    </xf>
    <xf numFmtId="0" fontId="19" fillId="0" borderId="59" xfId="0" applyFont="1" applyBorder="1" applyAlignment="1" applyProtection="1">
      <alignment vertical="center" wrapText="1"/>
      <protection hidden="1"/>
    </xf>
    <xf numFmtId="0" fontId="19" fillId="2" borderId="0" xfId="0" applyFont="1" applyFill="1" applyProtection="1">
      <protection hidden="1"/>
    </xf>
    <xf numFmtId="0" fontId="20" fillId="2" borderId="0" xfId="0" applyFont="1" applyFill="1" applyProtection="1">
      <protection hidden="1"/>
    </xf>
    <xf numFmtId="0" fontId="17" fillId="2" borderId="24" xfId="0" applyFont="1" applyFill="1" applyBorder="1" applyProtection="1">
      <protection hidden="1"/>
    </xf>
    <xf numFmtId="0" fontId="17" fillId="2" borderId="28" xfId="0" applyFont="1" applyFill="1" applyBorder="1" applyProtection="1">
      <protection hidden="1"/>
    </xf>
    <xf numFmtId="0" fontId="17" fillId="2" borderId="18" xfId="0" applyFont="1" applyFill="1" applyBorder="1" applyProtection="1">
      <protection hidden="1"/>
    </xf>
    <xf numFmtId="0" fontId="17" fillId="2" borderId="19" xfId="0" applyFont="1" applyFill="1" applyBorder="1" applyProtection="1">
      <protection hidden="1"/>
    </xf>
    <xf numFmtId="5" fontId="17" fillId="2" borderId="20" xfId="0" applyNumberFormat="1" applyFont="1" applyFill="1" applyBorder="1" applyAlignment="1" applyProtection="1">
      <alignment horizontal="center" vertical="center"/>
      <protection hidden="1"/>
    </xf>
    <xf numFmtId="5" fontId="17" fillId="2" borderId="22" xfId="0" applyNumberFormat="1" applyFont="1" applyFill="1" applyBorder="1" applyAlignment="1" applyProtection="1">
      <alignment horizontal="center" vertical="center"/>
      <protection hidden="1"/>
    </xf>
    <xf numFmtId="5" fontId="17" fillId="2" borderId="28" xfId="0" applyNumberFormat="1" applyFont="1" applyFill="1" applyBorder="1" applyAlignment="1" applyProtection="1">
      <alignment horizontal="center"/>
      <protection hidden="1"/>
    </xf>
    <xf numFmtId="5" fontId="17" fillId="2" borderId="25" xfId="0" applyNumberFormat="1" applyFont="1" applyFill="1" applyBorder="1" applyAlignment="1" applyProtection="1">
      <alignment horizontal="center" vertical="center"/>
      <protection hidden="1"/>
    </xf>
    <xf numFmtId="5" fontId="17" fillId="2" borderId="28" xfId="0" applyNumberFormat="1" applyFont="1" applyFill="1" applyBorder="1" applyAlignment="1" applyProtection="1">
      <alignment horizontal="center" vertical="center"/>
      <protection hidden="1"/>
    </xf>
    <xf numFmtId="5" fontId="17" fillId="2" borderId="26" xfId="0" applyNumberFormat="1" applyFont="1" applyFill="1" applyBorder="1" applyAlignment="1" applyProtection="1">
      <alignment horizontal="center" vertical="center"/>
      <protection hidden="1"/>
    </xf>
    <xf numFmtId="5" fontId="17" fillId="2" borderId="19" xfId="0" applyNumberFormat="1" applyFont="1" applyFill="1" applyBorder="1" applyAlignment="1" applyProtection="1">
      <alignment horizontal="center"/>
      <protection hidden="1"/>
    </xf>
    <xf numFmtId="5" fontId="17" fillId="2" borderId="19" xfId="0" applyNumberFormat="1" applyFont="1" applyFill="1" applyBorder="1" applyAlignment="1" applyProtection="1">
      <alignment horizontal="center" vertical="center"/>
      <protection hidden="1"/>
    </xf>
    <xf numFmtId="0" fontId="3" fillId="2" borderId="13" xfId="0" applyFont="1" applyFill="1" applyBorder="1" applyProtection="1">
      <protection hidden="1"/>
    </xf>
    <xf numFmtId="0" fontId="3" fillId="2" borderId="14" xfId="0" applyFont="1" applyFill="1" applyBorder="1" applyProtection="1">
      <protection hidden="1"/>
    </xf>
    <xf numFmtId="5" fontId="3" fillId="2" borderId="15" xfId="0" applyNumberFormat="1" applyFont="1" applyFill="1" applyBorder="1" applyAlignment="1" applyProtection="1">
      <alignment horizontal="center"/>
      <protection hidden="1"/>
    </xf>
    <xf numFmtId="5" fontId="3" fillId="2" borderId="15" xfId="0" applyNumberFormat="1" applyFont="1" applyFill="1" applyBorder="1" applyAlignment="1" applyProtection="1">
      <alignment horizontal="center" vertical="center" wrapText="1"/>
      <protection hidden="1"/>
    </xf>
    <xf numFmtId="5" fontId="3" fillId="2" borderId="16" xfId="0" applyNumberFormat="1" applyFont="1" applyFill="1" applyBorder="1" applyAlignment="1" applyProtection="1">
      <alignment horizontal="center" vertical="center" wrapText="1"/>
      <protection hidden="1"/>
    </xf>
    <xf numFmtId="5" fontId="3" fillId="2" borderId="17" xfId="0" applyNumberFormat="1" applyFont="1" applyFill="1" applyBorder="1" applyAlignment="1" applyProtection="1">
      <alignment horizontal="center" vertical="center" wrapText="1"/>
      <protection hidden="1"/>
    </xf>
    <xf numFmtId="0" fontId="3" fillId="2" borderId="18" xfId="0" applyFont="1" applyFill="1" applyBorder="1" applyProtection="1">
      <protection hidden="1"/>
    </xf>
    <xf numFmtId="0" fontId="3" fillId="2" borderId="19" xfId="0" applyFont="1" applyFill="1" applyBorder="1" applyProtection="1">
      <protection hidden="1"/>
    </xf>
    <xf numFmtId="5" fontId="3" fillId="2" borderId="20" xfId="0" applyNumberFormat="1" applyFont="1" applyFill="1" applyBorder="1" applyAlignment="1" applyProtection="1">
      <alignment horizontal="center"/>
      <protection hidden="1"/>
    </xf>
    <xf numFmtId="5" fontId="3" fillId="2" borderId="20" xfId="0" applyNumberFormat="1" applyFont="1" applyFill="1" applyBorder="1" applyAlignment="1" applyProtection="1">
      <alignment horizontal="center" vertical="center" wrapText="1"/>
      <protection hidden="1"/>
    </xf>
    <xf numFmtId="5" fontId="3" fillId="2" borderId="21" xfId="0" applyNumberFormat="1" applyFont="1" applyFill="1" applyBorder="1" applyAlignment="1" applyProtection="1">
      <alignment horizontal="center" vertical="center" wrapText="1"/>
      <protection hidden="1"/>
    </xf>
    <xf numFmtId="5" fontId="3" fillId="2" borderId="22" xfId="0" applyNumberFormat="1" applyFont="1" applyFill="1" applyBorder="1" applyAlignment="1" applyProtection="1">
      <alignment horizontal="center" vertical="center" wrapText="1"/>
      <protection hidden="1"/>
    </xf>
    <xf numFmtId="0" fontId="36" fillId="13" borderId="30" xfId="0" applyFont="1" applyFill="1" applyBorder="1" applyAlignment="1" applyProtection="1">
      <alignment vertical="top" wrapText="1"/>
      <protection hidden="1"/>
    </xf>
    <xf numFmtId="0" fontId="22" fillId="13" borderId="29" xfId="0" applyFont="1" applyFill="1" applyBorder="1" applyAlignment="1" applyProtection="1">
      <alignment vertical="top" wrapText="1"/>
      <protection hidden="1"/>
    </xf>
    <xf numFmtId="0" fontId="37" fillId="0" borderId="0" xfId="0" applyFont="1" applyAlignment="1">
      <alignment horizontal="left" vertical="center"/>
    </xf>
    <xf numFmtId="165" fontId="3" fillId="0" borderId="0" xfId="0" applyNumberFormat="1" applyFont="1" applyProtection="1">
      <protection hidden="1"/>
    </xf>
    <xf numFmtId="165" fontId="3" fillId="0" borderId="0" xfId="0" applyNumberFormat="1" applyFont="1" applyAlignment="1" applyProtection="1">
      <alignment horizontal="left"/>
      <protection hidden="1"/>
    </xf>
    <xf numFmtId="0" fontId="3" fillId="19" borderId="0" xfId="0" applyFont="1" applyFill="1" applyProtection="1">
      <protection hidden="1"/>
    </xf>
    <xf numFmtId="0" fontId="16" fillId="2" borderId="0" xfId="0" applyFont="1" applyFill="1" applyAlignment="1" applyProtection="1">
      <alignment vertical="top"/>
      <protection hidden="1"/>
    </xf>
    <xf numFmtId="165" fontId="32" fillId="2" borderId="0" xfId="0" applyNumberFormat="1" applyFont="1" applyFill="1" applyAlignment="1" applyProtection="1">
      <alignment horizontal="center"/>
      <protection hidden="1"/>
    </xf>
    <xf numFmtId="0" fontId="3" fillId="0" borderId="60" xfId="0" applyFont="1" applyBorder="1" applyProtection="1">
      <protection hidden="1"/>
    </xf>
    <xf numFmtId="17" fontId="5" fillId="0" borderId="0" xfId="0" quotePrefix="1" applyNumberFormat="1" applyFont="1" applyProtection="1">
      <protection hidden="1"/>
    </xf>
    <xf numFmtId="0" fontId="3" fillId="0" borderId="0" xfId="0" applyFont="1" applyAlignment="1" applyProtection="1">
      <alignment horizontal="left"/>
      <protection hidden="1"/>
    </xf>
    <xf numFmtId="0" fontId="17" fillId="2" borderId="28" xfId="0" applyFont="1" applyFill="1" applyBorder="1" applyAlignment="1" applyProtection="1">
      <alignment vertical="center"/>
      <protection hidden="1"/>
    </xf>
    <xf numFmtId="0" fontId="17" fillId="17" borderId="24" xfId="0" applyFont="1" applyFill="1" applyBorder="1" applyAlignment="1" applyProtection="1">
      <alignment vertical="center"/>
      <protection hidden="1"/>
    </xf>
    <xf numFmtId="0" fontId="17" fillId="17" borderId="28" xfId="0" applyFont="1" applyFill="1" applyBorder="1" applyAlignment="1" applyProtection="1">
      <alignment vertical="center"/>
      <protection hidden="1"/>
    </xf>
    <xf numFmtId="0" fontId="17" fillId="17" borderId="24" xfId="0" applyFont="1" applyFill="1" applyBorder="1" applyProtection="1">
      <protection hidden="1"/>
    </xf>
    <xf numFmtId="0" fontId="17" fillId="2" borderId="13" xfId="0" applyFont="1" applyFill="1" applyBorder="1" applyProtection="1">
      <protection hidden="1"/>
    </xf>
    <xf numFmtId="0" fontId="13" fillId="2" borderId="0" xfId="0" applyFont="1" applyFill="1" applyAlignment="1" applyProtection="1">
      <alignment vertical="top"/>
      <protection hidden="1"/>
    </xf>
    <xf numFmtId="0" fontId="5" fillId="7" borderId="0" xfId="0" applyFont="1" applyFill="1" applyProtection="1">
      <protection hidden="1"/>
    </xf>
    <xf numFmtId="0" fontId="3" fillId="7" borderId="61" xfId="0" applyFont="1" applyFill="1" applyBorder="1" applyProtection="1">
      <protection hidden="1"/>
    </xf>
    <xf numFmtId="0" fontId="22" fillId="12" borderId="10" xfId="0" applyFont="1" applyFill="1" applyBorder="1" applyAlignment="1" applyProtection="1">
      <alignment horizontal="center" vertical="top"/>
      <protection hidden="1"/>
    </xf>
    <xf numFmtId="0" fontId="20" fillId="2" borderId="0" xfId="0" applyFont="1" applyFill="1" applyAlignment="1" applyProtection="1">
      <alignment horizontal="right"/>
      <protection hidden="1"/>
    </xf>
    <xf numFmtId="0" fontId="3" fillId="17" borderId="0" xfId="0" applyFont="1" applyFill="1" applyProtection="1">
      <protection hidden="1"/>
    </xf>
    <xf numFmtId="0" fontId="3" fillId="17" borderId="0" xfId="0" applyFont="1" applyFill="1" applyAlignment="1" applyProtection="1">
      <alignment horizontal="left"/>
      <protection hidden="1"/>
    </xf>
    <xf numFmtId="12" fontId="4" fillId="17" borderId="0" xfId="0" applyNumberFormat="1" applyFont="1" applyFill="1" applyProtection="1">
      <protection hidden="1"/>
    </xf>
    <xf numFmtId="0" fontId="17" fillId="16" borderId="0" xfId="0" applyFont="1" applyFill="1" applyProtection="1">
      <protection hidden="1"/>
    </xf>
    <xf numFmtId="0" fontId="39" fillId="16" borderId="0" xfId="0" applyFont="1" applyFill="1" applyAlignment="1" applyProtection="1">
      <alignment horizontal="right"/>
      <protection hidden="1"/>
    </xf>
    <xf numFmtId="0" fontId="19" fillId="16" borderId="0" xfId="0" applyFont="1" applyFill="1" applyProtection="1">
      <protection hidden="1"/>
    </xf>
    <xf numFmtId="0" fontId="20" fillId="2" borderId="0" xfId="0" applyFont="1" applyFill="1" applyAlignment="1" applyProtection="1">
      <alignment horizontal="left" indent="1"/>
      <protection hidden="1"/>
    </xf>
    <xf numFmtId="0" fontId="40" fillId="2" borderId="0" xfId="0" applyFont="1" applyFill="1" applyProtection="1">
      <protection hidden="1"/>
    </xf>
    <xf numFmtId="0" fontId="42" fillId="2" borderId="24" xfId="0" applyFont="1" applyFill="1" applyBorder="1" applyProtection="1">
      <protection hidden="1"/>
    </xf>
    <xf numFmtId="0" fontId="42" fillId="2" borderId="28" xfId="0" applyFont="1" applyFill="1" applyBorder="1" applyProtection="1">
      <protection hidden="1"/>
    </xf>
    <xf numFmtId="5" fontId="42" fillId="2" borderId="25" xfId="0" applyNumberFormat="1" applyFont="1" applyFill="1" applyBorder="1" applyAlignment="1" applyProtection="1">
      <alignment horizontal="center"/>
      <protection hidden="1"/>
    </xf>
    <xf numFmtId="5" fontId="42" fillId="2" borderId="15" xfId="0" applyNumberFormat="1" applyFont="1" applyFill="1" applyBorder="1" applyAlignment="1" applyProtection="1">
      <alignment horizontal="center" vertical="center" wrapText="1"/>
      <protection hidden="1"/>
    </xf>
    <xf numFmtId="5" fontId="42" fillId="2" borderId="16" xfId="0" applyNumberFormat="1" applyFont="1" applyFill="1" applyBorder="1" applyAlignment="1" applyProtection="1">
      <alignment horizontal="center" vertical="center" wrapText="1"/>
      <protection hidden="1"/>
    </xf>
    <xf numFmtId="5" fontId="42" fillId="2" borderId="17" xfId="0" applyNumberFormat="1" applyFont="1" applyFill="1" applyBorder="1" applyAlignment="1" applyProtection="1">
      <alignment horizontal="center" vertical="center" wrapText="1"/>
      <protection hidden="1"/>
    </xf>
    <xf numFmtId="0" fontId="42" fillId="2" borderId="18" xfId="0" applyFont="1" applyFill="1" applyBorder="1" applyProtection="1">
      <protection hidden="1"/>
    </xf>
    <xf numFmtId="0" fontId="42" fillId="2" borderId="19" xfId="0" applyFont="1" applyFill="1" applyBorder="1" applyProtection="1">
      <protection hidden="1"/>
    </xf>
    <xf numFmtId="5" fontId="42" fillId="2" borderId="20" xfId="0" applyNumberFormat="1" applyFont="1" applyFill="1" applyBorder="1" applyAlignment="1" applyProtection="1">
      <alignment horizontal="center"/>
      <protection hidden="1"/>
    </xf>
    <xf numFmtId="5" fontId="42" fillId="2" borderId="20" xfId="0" applyNumberFormat="1" applyFont="1" applyFill="1" applyBorder="1" applyAlignment="1" applyProtection="1">
      <alignment horizontal="center" vertical="center" wrapText="1"/>
      <protection hidden="1"/>
    </xf>
    <xf numFmtId="5" fontId="42" fillId="2" borderId="21" xfId="0" applyNumberFormat="1" applyFont="1" applyFill="1" applyBorder="1" applyAlignment="1" applyProtection="1">
      <alignment horizontal="center" vertical="center" wrapText="1"/>
      <protection hidden="1"/>
    </xf>
    <xf numFmtId="5" fontId="42" fillId="2" borderId="22" xfId="0" applyNumberFormat="1" applyFont="1" applyFill="1" applyBorder="1" applyAlignment="1" applyProtection="1">
      <alignment horizontal="center" vertical="center" wrapText="1"/>
      <protection hidden="1"/>
    </xf>
    <xf numFmtId="0" fontId="41" fillId="16" borderId="10" xfId="0" applyFont="1" applyFill="1" applyBorder="1" applyProtection="1">
      <protection hidden="1"/>
    </xf>
    <xf numFmtId="0" fontId="41" fillId="16" borderId="11" xfId="0" applyFont="1" applyFill="1" applyBorder="1" applyProtection="1">
      <protection hidden="1"/>
    </xf>
    <xf numFmtId="0" fontId="17" fillId="2" borderId="23" xfId="0" applyFont="1" applyFill="1" applyBorder="1" applyProtection="1">
      <protection hidden="1"/>
    </xf>
    <xf numFmtId="7" fontId="17" fillId="2" borderId="15" xfId="0" applyNumberFormat="1" applyFont="1" applyFill="1" applyBorder="1" applyAlignment="1" applyProtection="1">
      <alignment horizontal="right"/>
      <protection hidden="1"/>
    </xf>
    <xf numFmtId="7" fontId="17" fillId="2" borderId="31" xfId="0" applyNumberFormat="1" applyFont="1" applyFill="1" applyBorder="1" applyAlignment="1" applyProtection="1">
      <alignment horizontal="right"/>
      <protection hidden="1"/>
    </xf>
    <xf numFmtId="0" fontId="17" fillId="17" borderId="0" xfId="0" applyFont="1" applyFill="1" applyProtection="1">
      <protection hidden="1"/>
    </xf>
    <xf numFmtId="7" fontId="17" fillId="17" borderId="25" xfId="0" applyNumberFormat="1" applyFont="1" applyFill="1" applyBorder="1" applyAlignment="1" applyProtection="1">
      <alignment horizontal="right"/>
      <protection hidden="1"/>
    </xf>
    <xf numFmtId="7" fontId="17" fillId="17" borderId="29" xfId="0" applyNumberFormat="1" applyFont="1" applyFill="1" applyBorder="1" applyAlignment="1" applyProtection="1">
      <alignment horizontal="right"/>
      <protection hidden="1"/>
    </xf>
    <xf numFmtId="7" fontId="17" fillId="2" borderId="25" xfId="0" applyNumberFormat="1" applyFont="1" applyFill="1" applyBorder="1" applyAlignment="1" applyProtection="1">
      <alignment horizontal="right"/>
      <protection hidden="1"/>
    </xf>
    <xf numFmtId="7" fontId="17" fillId="2" borderId="29" xfId="0" applyNumberFormat="1" applyFont="1" applyFill="1" applyBorder="1" applyAlignment="1" applyProtection="1">
      <alignment horizontal="right"/>
      <protection hidden="1"/>
    </xf>
    <xf numFmtId="7" fontId="17" fillId="17" borderId="25" xfId="0" quotePrefix="1" applyNumberFormat="1" applyFont="1" applyFill="1" applyBorder="1" applyAlignment="1" applyProtection="1">
      <alignment horizontal="right"/>
      <protection hidden="1"/>
    </xf>
    <xf numFmtId="7" fontId="17" fillId="17" borderId="29" xfId="0" quotePrefix="1" applyNumberFormat="1" applyFont="1" applyFill="1" applyBorder="1" applyAlignment="1" applyProtection="1">
      <alignment horizontal="right"/>
      <protection hidden="1"/>
    </xf>
    <xf numFmtId="0" fontId="17" fillId="18" borderId="18" xfId="0" applyFont="1" applyFill="1" applyBorder="1" applyProtection="1">
      <protection hidden="1"/>
    </xf>
    <xf numFmtId="0" fontId="17" fillId="18" borderId="9" xfId="0" applyFont="1" applyFill="1" applyBorder="1" applyProtection="1">
      <protection hidden="1"/>
    </xf>
    <xf numFmtId="7" fontId="17" fillId="18" borderId="20" xfId="0" quotePrefix="1" applyNumberFormat="1" applyFont="1" applyFill="1" applyBorder="1" applyAlignment="1" applyProtection="1">
      <alignment horizontal="right"/>
      <protection hidden="1"/>
    </xf>
    <xf numFmtId="7" fontId="17" fillId="18" borderId="30" xfId="0" quotePrefix="1" applyNumberFormat="1" applyFont="1" applyFill="1" applyBorder="1" applyAlignment="1" applyProtection="1">
      <alignment horizontal="right"/>
      <protection hidden="1"/>
    </xf>
    <xf numFmtId="0" fontId="43" fillId="2" borderId="0" xfId="0" applyFont="1" applyFill="1" applyAlignment="1" applyProtection="1">
      <alignment horizontal="right"/>
      <protection hidden="1"/>
    </xf>
    <xf numFmtId="0" fontId="42" fillId="2" borderId="0" xfId="0" applyFont="1" applyFill="1" applyProtection="1">
      <protection hidden="1"/>
    </xf>
    <xf numFmtId="0" fontId="44" fillId="2" borderId="0" xfId="0" applyFont="1" applyFill="1" applyProtection="1">
      <protection hidden="1"/>
    </xf>
    <xf numFmtId="0" fontId="42" fillId="2" borderId="0" xfId="0" applyFont="1" applyFill="1" applyAlignment="1" applyProtection="1">
      <alignment horizontal="right"/>
      <protection hidden="1"/>
    </xf>
    <xf numFmtId="165" fontId="44" fillId="2" borderId="0" xfId="0" applyNumberFormat="1" applyFont="1" applyFill="1" applyAlignment="1" applyProtection="1">
      <alignment horizontal="center"/>
      <protection hidden="1"/>
    </xf>
    <xf numFmtId="0" fontId="44" fillId="2" borderId="0" xfId="0" applyFont="1" applyFill="1" applyAlignment="1" applyProtection="1">
      <alignment vertical="top"/>
      <protection hidden="1"/>
    </xf>
    <xf numFmtId="0" fontId="44" fillId="2" borderId="0" xfId="0" applyFont="1" applyFill="1" applyAlignment="1" applyProtection="1">
      <alignment horizontal="left"/>
      <protection hidden="1"/>
    </xf>
    <xf numFmtId="0" fontId="44" fillId="2" borderId="0" xfId="0" applyFont="1" applyFill="1" applyAlignment="1" applyProtection="1">
      <alignment horizontal="left" indent="1"/>
      <protection hidden="1"/>
    </xf>
    <xf numFmtId="0" fontId="44" fillId="2" borderId="0" xfId="0" applyFont="1" applyFill="1" applyAlignment="1" applyProtection="1">
      <alignment vertical="top" wrapText="1"/>
      <protection hidden="1"/>
    </xf>
    <xf numFmtId="0" fontId="3" fillId="0" borderId="29" xfId="0" applyFont="1" applyBorder="1" applyProtection="1">
      <protection hidden="1"/>
    </xf>
    <xf numFmtId="0" fontId="3" fillId="0" borderId="24" xfId="3" applyFont="1" applyBorder="1" applyProtection="1">
      <protection hidden="1"/>
    </xf>
    <xf numFmtId="6" fontId="3" fillId="0" borderId="29" xfId="3" applyNumberFormat="1" applyFont="1" applyBorder="1" applyProtection="1">
      <protection hidden="1"/>
    </xf>
    <xf numFmtId="6" fontId="29" fillId="0" borderId="9" xfId="3" applyNumberFormat="1" applyFont="1" applyBorder="1" applyAlignment="1" applyProtection="1">
      <alignment horizontal="center"/>
      <protection hidden="1"/>
    </xf>
    <xf numFmtId="0" fontId="3" fillId="0" borderId="30" xfId="0" applyFont="1" applyBorder="1" applyProtection="1">
      <protection hidden="1"/>
    </xf>
    <xf numFmtId="0" fontId="3" fillId="0" borderId="31" xfId="0" applyFont="1" applyBorder="1" applyProtection="1">
      <protection hidden="1"/>
    </xf>
    <xf numFmtId="0" fontId="3" fillId="2" borderId="61" xfId="0" applyFont="1" applyFill="1" applyBorder="1" applyProtection="1">
      <protection hidden="1"/>
    </xf>
    <xf numFmtId="0" fontId="4" fillId="3" borderId="0" xfId="0" applyFont="1" applyFill="1" applyAlignment="1" applyProtection="1">
      <alignment horizontal="left" vertical="center"/>
      <protection locked="0" hidden="1"/>
    </xf>
    <xf numFmtId="0" fontId="19" fillId="0" borderId="38" xfId="0" applyFont="1" applyBorder="1" applyAlignment="1" applyProtection="1">
      <alignment vertical="top" wrapText="1"/>
      <protection hidden="1"/>
    </xf>
    <xf numFmtId="0" fontId="22" fillId="13" borderId="11" xfId="0" applyFont="1" applyFill="1" applyBorder="1" applyAlignment="1" applyProtection="1">
      <alignment vertical="top" wrapText="1"/>
      <protection hidden="1"/>
    </xf>
    <xf numFmtId="0" fontId="22" fillId="13" borderId="23" xfId="0" applyFont="1" applyFill="1" applyBorder="1" applyAlignment="1" applyProtection="1">
      <alignment vertical="top" wrapText="1"/>
      <protection hidden="1"/>
    </xf>
    <xf numFmtId="0" fontId="36" fillId="13" borderId="9" xfId="0" applyFont="1" applyFill="1" applyBorder="1" applyAlignment="1" applyProtection="1">
      <alignment vertical="top" wrapText="1"/>
      <protection hidden="1"/>
    </xf>
    <xf numFmtId="0" fontId="22" fillId="13" borderId="0" xfId="0" applyFont="1" applyFill="1" applyAlignment="1" applyProtection="1">
      <alignment vertical="top" wrapText="1"/>
      <protection hidden="1"/>
    </xf>
    <xf numFmtId="0" fontId="22" fillId="13" borderId="12" xfId="0" applyFont="1" applyFill="1" applyBorder="1" applyAlignment="1" applyProtection="1">
      <alignment vertical="top" wrapText="1"/>
      <protection hidden="1"/>
    </xf>
    <xf numFmtId="0" fontId="22" fillId="13" borderId="13" xfId="0" applyFont="1" applyFill="1" applyBorder="1" applyAlignment="1" applyProtection="1">
      <alignment horizontal="left" vertical="top" wrapText="1"/>
      <protection hidden="1"/>
    </xf>
    <xf numFmtId="0" fontId="3" fillId="2" borderId="61" xfId="0" quotePrefix="1" applyFont="1" applyFill="1" applyBorder="1" applyProtection="1">
      <protection hidden="1"/>
    </xf>
    <xf numFmtId="0" fontId="17" fillId="2" borderId="0" xfId="0" applyFont="1" applyFill="1" applyAlignment="1" applyProtection="1">
      <alignment horizontal="right"/>
      <protection hidden="1"/>
    </xf>
    <xf numFmtId="0" fontId="0" fillId="0" borderId="0" xfId="0" applyProtection="1">
      <protection hidden="1"/>
    </xf>
    <xf numFmtId="0" fontId="0" fillId="9" borderId="0" xfId="0" applyFill="1" applyProtection="1">
      <protection hidden="1"/>
    </xf>
    <xf numFmtId="0" fontId="0" fillId="4" borderId="0" xfId="0" applyFill="1" applyProtection="1">
      <protection hidden="1"/>
    </xf>
    <xf numFmtId="0" fontId="0" fillId="21" borderId="0" xfId="0" applyFill="1" applyProtection="1">
      <protection hidden="1"/>
    </xf>
    <xf numFmtId="0" fontId="0" fillId="20" borderId="0" xfId="0" applyFill="1" applyProtection="1">
      <protection hidden="1"/>
    </xf>
    <xf numFmtId="0" fontId="0" fillId="7" borderId="0" xfId="0" applyFill="1" applyProtection="1">
      <protection hidden="1"/>
    </xf>
    <xf numFmtId="0" fontId="37" fillId="0" borderId="0" xfId="0" applyFont="1" applyAlignment="1" applyProtection="1">
      <alignment horizontal="left" vertical="center"/>
      <protection hidden="1"/>
    </xf>
    <xf numFmtId="0" fontId="26" fillId="6" borderId="0" xfId="0" applyFont="1" applyFill="1" applyAlignment="1" applyProtection="1">
      <alignment horizontal="left"/>
      <protection hidden="1"/>
    </xf>
    <xf numFmtId="2" fontId="0" fillId="0" borderId="0" xfId="0" applyNumberFormat="1" applyProtection="1">
      <protection hidden="1"/>
    </xf>
    <xf numFmtId="1" fontId="0" fillId="0" borderId="0" xfId="0" applyNumberFormat="1" applyProtection="1">
      <protection hidden="1"/>
    </xf>
    <xf numFmtId="1" fontId="4" fillId="3" borderId="0" xfId="0" applyNumberFormat="1" applyFont="1" applyFill="1" applyAlignment="1" applyProtection="1">
      <alignment horizontal="left" vertical="center"/>
      <protection locked="0" hidden="1"/>
    </xf>
    <xf numFmtId="1" fontId="3" fillId="0" borderId="61" xfId="0" quotePrefix="1" applyNumberFormat="1" applyFont="1" applyBorder="1" applyProtection="1">
      <protection hidden="1"/>
    </xf>
    <xf numFmtId="2" fontId="5" fillId="0" borderId="0" xfId="0" applyNumberFormat="1" applyFont="1" applyProtection="1">
      <protection hidden="1"/>
    </xf>
    <xf numFmtId="2" fontId="3" fillId="0" borderId="62" xfId="0" quotePrefix="1" applyNumberFormat="1" applyFont="1" applyBorder="1" applyAlignment="1" applyProtection="1">
      <alignment horizontal="right"/>
      <protection hidden="1"/>
    </xf>
    <xf numFmtId="0" fontId="45" fillId="2" borderId="0" xfId="0" applyFont="1" applyFill="1" applyProtection="1">
      <protection hidden="1"/>
    </xf>
    <xf numFmtId="0" fontId="4" fillId="19" borderId="0" xfId="0" applyFont="1" applyFill="1" applyProtection="1">
      <protection hidden="1"/>
    </xf>
    <xf numFmtId="0" fontId="4" fillId="17" borderId="0" xfId="0" applyFont="1" applyFill="1" applyProtection="1">
      <protection hidden="1"/>
    </xf>
    <xf numFmtId="0" fontId="0" fillId="0" borderId="1" xfId="0" applyBorder="1"/>
    <xf numFmtId="0" fontId="0" fillId="0" borderId="3" xfId="0" applyBorder="1"/>
    <xf numFmtId="0" fontId="0" fillId="0" borderId="6" xfId="0" applyBorder="1"/>
    <xf numFmtId="0" fontId="46" fillId="0" borderId="0" xfId="0" applyFont="1" applyAlignment="1">
      <alignment vertical="center"/>
    </xf>
    <xf numFmtId="0" fontId="47" fillId="0" borderId="0" xfId="0" applyFont="1" applyAlignment="1">
      <alignment vertical="center"/>
    </xf>
    <xf numFmtId="0" fontId="49" fillId="0" borderId="13" xfId="0" applyFont="1" applyBorder="1" applyAlignment="1">
      <alignment horizontal="center" wrapText="1"/>
    </xf>
    <xf numFmtId="0" fontId="49" fillId="0" borderId="23" xfId="0" applyFont="1" applyBorder="1" applyAlignment="1">
      <alignment horizontal="center" wrapText="1"/>
    </xf>
    <xf numFmtId="6" fontId="49" fillId="0" borderId="23" xfId="0" applyNumberFormat="1" applyFont="1" applyBorder="1" applyAlignment="1">
      <alignment horizontal="center" wrapText="1"/>
    </xf>
    <xf numFmtId="0" fontId="0" fillId="17" borderId="18" xfId="0" applyFill="1" applyBorder="1" applyAlignment="1">
      <alignment horizontal="center"/>
    </xf>
    <xf numFmtId="0" fontId="0" fillId="17" borderId="9" xfId="0" applyFill="1" applyBorder="1" applyAlignment="1">
      <alignment horizontal="center"/>
    </xf>
    <xf numFmtId="0" fontId="0" fillId="17" borderId="30" xfId="0" applyFill="1" applyBorder="1" applyAlignment="1">
      <alignment horizontal="center"/>
    </xf>
    <xf numFmtId="44" fontId="0" fillId="0" borderId="0" xfId="1" applyFont="1" applyAlignment="1">
      <alignment horizontal="center"/>
    </xf>
    <xf numFmtId="16" fontId="0" fillId="0" borderId="0" xfId="0" quotePrefix="1" applyNumberFormat="1"/>
    <xf numFmtId="44" fontId="0" fillId="0" borderId="0" xfId="1" applyFont="1"/>
    <xf numFmtId="0" fontId="0" fillId="7" borderId="4" xfId="0" applyFill="1" applyBorder="1"/>
    <xf numFmtId="44" fontId="0" fillId="7" borderId="8" xfId="1" applyFont="1" applyFill="1" applyBorder="1"/>
    <xf numFmtId="44" fontId="0" fillId="7" borderId="5" xfId="1" applyFont="1" applyFill="1" applyBorder="1"/>
    <xf numFmtId="44" fontId="0" fillId="0" borderId="0" xfId="0" applyNumberFormat="1"/>
    <xf numFmtId="0" fontId="0" fillId="0" borderId="62" xfId="0" applyBorder="1"/>
    <xf numFmtId="1" fontId="0" fillId="0" borderId="0" xfId="0" applyNumberFormat="1"/>
    <xf numFmtId="44" fontId="0" fillId="0" borderId="0" xfId="1" applyFont="1" applyAlignment="1">
      <alignment horizontal="right"/>
    </xf>
    <xf numFmtId="166" fontId="17" fillId="2" borderId="28" xfId="0" applyNumberFormat="1" applyFont="1" applyFill="1" applyBorder="1" applyAlignment="1" applyProtection="1">
      <alignment horizontal="center" vertical="center"/>
      <protection hidden="1"/>
    </xf>
    <xf numFmtId="166" fontId="17" fillId="2" borderId="26" xfId="0" applyNumberFormat="1" applyFont="1" applyFill="1" applyBorder="1" applyAlignment="1" applyProtection="1">
      <alignment horizontal="center" vertical="center"/>
      <protection hidden="1"/>
    </xf>
    <xf numFmtId="166" fontId="17" fillId="17" borderId="28" xfId="0" applyNumberFormat="1" applyFont="1" applyFill="1" applyBorder="1" applyAlignment="1" applyProtection="1">
      <alignment horizontal="center" vertical="center"/>
      <protection hidden="1"/>
    </xf>
    <xf numFmtId="166" fontId="17" fillId="17" borderId="26" xfId="0" applyNumberFormat="1" applyFont="1" applyFill="1" applyBorder="1" applyAlignment="1" applyProtection="1">
      <alignment horizontal="center" vertical="center"/>
      <protection hidden="1"/>
    </xf>
    <xf numFmtId="166" fontId="17" fillId="2" borderId="25" xfId="0" applyNumberFormat="1" applyFont="1" applyFill="1" applyBorder="1" applyAlignment="1" applyProtection="1">
      <alignment horizontal="center" vertical="center"/>
      <protection hidden="1"/>
    </xf>
    <xf numFmtId="166" fontId="20" fillId="6" borderId="19" xfId="0" applyNumberFormat="1" applyFont="1" applyFill="1" applyBorder="1" applyAlignment="1" applyProtection="1">
      <alignment horizontal="center" vertical="center"/>
      <protection hidden="1"/>
    </xf>
    <xf numFmtId="166" fontId="17" fillId="17" borderId="25" xfId="0" applyNumberFormat="1" applyFont="1" applyFill="1" applyBorder="1" applyAlignment="1" applyProtection="1">
      <alignment horizontal="center" vertical="center"/>
      <protection hidden="1"/>
    </xf>
    <xf numFmtId="166" fontId="20" fillId="6" borderId="28" xfId="0" applyNumberFormat="1" applyFont="1" applyFill="1" applyBorder="1" applyAlignment="1" applyProtection="1">
      <alignment horizontal="center" vertical="center"/>
      <protection hidden="1"/>
    </xf>
    <xf numFmtId="7" fontId="17" fillId="2" borderId="25" xfId="1" applyNumberFormat="1" applyFont="1" applyFill="1" applyBorder="1" applyAlignment="1" applyProtection="1">
      <alignment horizontal="center" vertical="center"/>
      <protection hidden="1"/>
    </xf>
    <xf numFmtId="7" fontId="17" fillId="2" borderId="28" xfId="1" applyNumberFormat="1" applyFont="1" applyFill="1" applyBorder="1" applyAlignment="1" applyProtection="1">
      <alignment horizontal="center" vertical="center"/>
      <protection hidden="1"/>
    </xf>
    <xf numFmtId="7" fontId="17" fillId="2" borderId="26" xfId="1" applyNumberFormat="1" applyFont="1" applyFill="1" applyBorder="1" applyAlignment="1" applyProtection="1">
      <alignment horizontal="center" vertical="center"/>
      <protection hidden="1"/>
    </xf>
    <xf numFmtId="7" fontId="17" fillId="17" borderId="25" xfId="1" applyNumberFormat="1" applyFont="1" applyFill="1" applyBorder="1" applyAlignment="1" applyProtection="1">
      <alignment horizontal="center" vertical="center"/>
      <protection hidden="1"/>
    </xf>
    <xf numFmtId="7" fontId="17" fillId="17" borderId="28" xfId="1" applyNumberFormat="1" applyFont="1" applyFill="1" applyBorder="1" applyAlignment="1" applyProtection="1">
      <alignment horizontal="center" vertical="center"/>
      <protection hidden="1"/>
    </xf>
    <xf numFmtId="7" fontId="17" fillId="17" borderId="26" xfId="1" applyNumberFormat="1" applyFont="1" applyFill="1" applyBorder="1" applyAlignment="1" applyProtection="1">
      <alignment horizontal="center" vertical="center"/>
      <protection hidden="1"/>
    </xf>
    <xf numFmtId="7" fontId="20" fillId="6" borderId="19" xfId="1" applyNumberFormat="1" applyFont="1" applyFill="1" applyBorder="1" applyAlignment="1" applyProtection="1">
      <alignment horizontal="center" vertical="center"/>
      <protection hidden="1"/>
    </xf>
    <xf numFmtId="7" fontId="20" fillId="6" borderId="20" xfId="1" applyNumberFormat="1" applyFont="1" applyFill="1" applyBorder="1" applyAlignment="1" applyProtection="1">
      <alignment horizontal="center" vertical="center"/>
      <protection hidden="1"/>
    </xf>
    <xf numFmtId="7" fontId="20" fillId="6" borderId="30" xfId="1" applyNumberFormat="1" applyFont="1" applyFill="1" applyBorder="1" applyAlignment="1" applyProtection="1">
      <alignment horizontal="center" vertical="center"/>
      <protection hidden="1"/>
    </xf>
    <xf numFmtId="7" fontId="22" fillId="12" borderId="11" xfId="1" applyNumberFormat="1" applyFont="1" applyFill="1" applyBorder="1" applyAlignment="1" applyProtection="1">
      <alignment horizontal="center" vertical="top"/>
      <protection hidden="1"/>
    </xf>
    <xf numFmtId="7" fontId="20" fillId="6" borderId="28" xfId="1" applyNumberFormat="1" applyFont="1" applyFill="1" applyBorder="1" applyAlignment="1" applyProtection="1">
      <alignment horizontal="center" vertical="center"/>
      <protection hidden="1"/>
    </xf>
    <xf numFmtId="7" fontId="20" fillId="6" borderId="29" xfId="1" applyNumberFormat="1" applyFont="1" applyFill="1" applyBorder="1" applyAlignment="1" applyProtection="1">
      <alignment horizontal="center" vertical="center"/>
      <protection hidden="1"/>
    </xf>
    <xf numFmtId="7" fontId="22" fillId="12" borderId="9" xfId="1" applyNumberFormat="1" applyFont="1" applyFill="1" applyBorder="1" applyAlignment="1" applyProtection="1">
      <alignment horizontal="center"/>
      <protection hidden="1"/>
    </xf>
    <xf numFmtId="7" fontId="22" fillId="12" borderId="11" xfId="1" applyNumberFormat="1" applyFont="1" applyFill="1" applyBorder="1" applyAlignment="1" applyProtection="1">
      <alignment horizontal="center"/>
      <protection hidden="1"/>
    </xf>
    <xf numFmtId="7" fontId="22" fillId="12" borderId="30" xfId="1" applyNumberFormat="1" applyFont="1" applyFill="1" applyBorder="1" applyAlignment="1" applyProtection="1">
      <alignment horizontal="center"/>
      <protection hidden="1"/>
    </xf>
    <xf numFmtId="0" fontId="0" fillId="22" borderId="65" xfId="0" applyFill="1" applyBorder="1" applyAlignment="1">
      <alignment horizontal="left"/>
    </xf>
    <xf numFmtId="0" fontId="0" fillId="22" borderId="66" xfId="0" applyFill="1" applyBorder="1" applyAlignment="1">
      <alignment horizontal="left"/>
    </xf>
    <xf numFmtId="0" fontId="0" fillId="0" borderId="65" xfId="0" applyBorder="1" applyAlignment="1">
      <alignment horizontal="left"/>
    </xf>
    <xf numFmtId="0" fontId="0" fillId="0" borderId="66" xfId="0" applyBorder="1" applyAlignment="1">
      <alignment horizontal="left"/>
    </xf>
    <xf numFmtId="2" fontId="0" fillId="22" borderId="66" xfId="0" applyNumberFormat="1" applyFill="1" applyBorder="1" applyAlignment="1">
      <alignment horizontal="left"/>
    </xf>
    <xf numFmtId="0" fontId="0" fillId="22" borderId="67" xfId="0" applyFill="1" applyBorder="1" applyAlignment="1">
      <alignment horizontal="left"/>
    </xf>
    <xf numFmtId="0" fontId="0" fillId="0" borderId="67" xfId="0" applyBorder="1" applyAlignment="1">
      <alignment horizontal="left"/>
    </xf>
    <xf numFmtId="0" fontId="0" fillId="0" borderId="0" xfId="0" applyAlignment="1">
      <alignment horizontal="left"/>
    </xf>
    <xf numFmtId="0" fontId="0" fillId="0" borderId="65" xfId="0" applyBorder="1"/>
    <xf numFmtId="0" fontId="0" fillId="0" borderId="66" xfId="0" applyBorder="1"/>
    <xf numFmtId="2" fontId="0" fillId="0" borderId="66" xfId="0" applyNumberFormat="1" applyBorder="1"/>
    <xf numFmtId="0" fontId="0" fillId="0" borderId="67" xfId="0" applyBorder="1"/>
    <xf numFmtId="0" fontId="0" fillId="22" borderId="65" xfId="0" applyFill="1" applyBorder="1"/>
    <xf numFmtId="0" fontId="0" fillId="22" borderId="66" xfId="0" applyFill="1" applyBorder="1"/>
    <xf numFmtId="0" fontId="0" fillId="22" borderId="67" xfId="0" applyFill="1" applyBorder="1"/>
    <xf numFmtId="0" fontId="0" fillId="9" borderId="66" xfId="0" applyFill="1" applyBorder="1"/>
    <xf numFmtId="0" fontId="0" fillId="0" borderId="68" xfId="0" applyBorder="1"/>
    <xf numFmtId="4" fontId="0" fillId="7" borderId="69" xfId="1" applyNumberFormat="1" applyFont="1" applyFill="1" applyBorder="1"/>
    <xf numFmtId="0" fontId="4" fillId="3" borderId="70" xfId="0" applyFont="1" applyFill="1" applyBorder="1" applyAlignment="1" applyProtection="1">
      <alignment horizontal="center"/>
      <protection locked="0" hidden="1"/>
    </xf>
    <xf numFmtId="0" fontId="45" fillId="0" borderId="0" xfId="0" applyFont="1" applyProtection="1">
      <protection hidden="1"/>
    </xf>
    <xf numFmtId="0" fontId="0" fillId="7" borderId="0" xfId="0" applyFill="1"/>
    <xf numFmtId="49" fontId="3" fillId="0" borderId="0" xfId="0" applyNumberFormat="1" applyFont="1" applyProtection="1">
      <protection hidden="1"/>
    </xf>
    <xf numFmtId="0" fontId="19" fillId="23" borderId="0" xfId="0" applyFont="1" applyFill="1" applyProtection="1">
      <protection hidden="1"/>
    </xf>
    <xf numFmtId="1" fontId="17" fillId="23" borderId="0" xfId="0" applyNumberFormat="1" applyFont="1" applyFill="1" applyProtection="1">
      <protection hidden="1"/>
    </xf>
    <xf numFmtId="0" fontId="17" fillId="23" borderId="0" xfId="0" applyFont="1" applyFill="1" applyProtection="1">
      <protection hidden="1"/>
    </xf>
    <xf numFmtId="5" fontId="22" fillId="23" borderId="23" xfId="0" applyNumberFormat="1" applyFont="1" applyFill="1" applyBorder="1" applyAlignment="1" applyProtection="1">
      <alignment vertical="center"/>
      <protection hidden="1"/>
    </xf>
    <xf numFmtId="5" fontId="22" fillId="23" borderId="31" xfId="0" applyNumberFormat="1" applyFont="1" applyFill="1" applyBorder="1" applyAlignment="1" applyProtection="1">
      <alignment vertical="center"/>
      <protection hidden="1"/>
    </xf>
    <xf numFmtId="166" fontId="22" fillId="23" borderId="23" xfId="0" applyNumberFormat="1" applyFont="1" applyFill="1" applyBorder="1" applyAlignment="1" applyProtection="1">
      <alignment horizontal="center" vertical="center"/>
      <protection hidden="1"/>
    </xf>
    <xf numFmtId="166" fontId="22" fillId="23" borderId="31" xfId="0" applyNumberFormat="1" applyFont="1" applyFill="1" applyBorder="1" applyAlignment="1" applyProtection="1">
      <alignment horizontal="center" vertical="center"/>
      <protection hidden="1"/>
    </xf>
    <xf numFmtId="2" fontId="0" fillId="0" borderId="66" xfId="0" applyNumberFormat="1" applyBorder="1" applyAlignment="1">
      <alignment horizontal="left"/>
    </xf>
    <xf numFmtId="0" fontId="52" fillId="0" borderId="0" xfId="0" applyFont="1" applyAlignment="1" applyProtection="1">
      <alignment horizontal="center" vertical="center"/>
      <protection hidden="1"/>
    </xf>
    <xf numFmtId="0" fontId="54" fillId="0" borderId="0" xfId="0" applyFont="1" applyAlignment="1" applyProtection="1">
      <alignment horizontal="center" vertical="center"/>
      <protection hidden="1"/>
    </xf>
    <xf numFmtId="0" fontId="55" fillId="2" borderId="0" xfId="0" applyFont="1" applyFill="1" applyAlignment="1" applyProtection="1">
      <alignment horizontal="left" vertical="center" wrapText="1"/>
      <protection hidden="1"/>
    </xf>
    <xf numFmtId="0" fontId="58" fillId="0" borderId="82" xfId="0" applyFont="1" applyBorder="1" applyAlignment="1">
      <alignment horizontal="center" vertical="center" wrapText="1"/>
    </xf>
    <xf numFmtId="0" fontId="52" fillId="0" borderId="0" xfId="0" applyFont="1" applyProtection="1">
      <protection hidden="1"/>
    </xf>
    <xf numFmtId="0" fontId="52" fillId="11" borderId="0" xfId="0" applyFont="1" applyFill="1" applyProtection="1">
      <protection hidden="1"/>
    </xf>
    <xf numFmtId="0" fontId="62" fillId="0" borderId="0" xfId="0" applyFont="1" applyProtection="1">
      <protection hidden="1"/>
    </xf>
    <xf numFmtId="0" fontId="62" fillId="2" borderId="0" xfId="0" applyFont="1" applyFill="1" applyProtection="1">
      <protection hidden="1"/>
    </xf>
    <xf numFmtId="0" fontId="62" fillId="2" borderId="0" xfId="0" applyFont="1" applyFill="1" applyAlignment="1" applyProtection="1">
      <alignment horizontal="right" vertical="center"/>
      <protection hidden="1"/>
    </xf>
    <xf numFmtId="0" fontId="65" fillId="2" borderId="0" xfId="0" applyFont="1" applyFill="1" applyAlignment="1" applyProtection="1">
      <alignment horizontal="right" vertical="center"/>
      <protection hidden="1"/>
    </xf>
    <xf numFmtId="0" fontId="65" fillId="2" borderId="0" xfId="0" applyFont="1" applyFill="1" applyAlignment="1" applyProtection="1">
      <alignment horizontal="left" vertical="center"/>
      <protection hidden="1"/>
    </xf>
    <xf numFmtId="0" fontId="65" fillId="2" borderId="0" xfId="0" applyFont="1" applyFill="1" applyAlignment="1" applyProtection="1">
      <alignment vertical="center"/>
      <protection hidden="1"/>
    </xf>
    <xf numFmtId="5" fontId="52" fillId="2" borderId="20" xfId="0" applyNumberFormat="1" applyFont="1" applyFill="1" applyBorder="1" applyAlignment="1" applyProtection="1">
      <alignment horizontal="center" vertical="center" wrapText="1"/>
      <protection hidden="1"/>
    </xf>
    <xf numFmtId="5" fontId="52" fillId="2" borderId="20" xfId="0" applyNumberFormat="1" applyFont="1" applyFill="1" applyBorder="1" applyAlignment="1" applyProtection="1">
      <alignment horizontal="center" vertical="center"/>
      <protection hidden="1"/>
    </xf>
    <xf numFmtId="0" fontId="52" fillId="2" borderId="24" xfId="0" applyFont="1" applyFill="1" applyBorder="1" applyAlignment="1" applyProtection="1">
      <alignment vertical="center"/>
      <protection hidden="1"/>
    </xf>
    <xf numFmtId="7" fontId="52" fillId="2" borderId="25" xfId="1" applyNumberFormat="1" applyFont="1" applyFill="1" applyBorder="1" applyAlignment="1" applyProtection="1">
      <alignment horizontal="center" vertical="center"/>
      <protection hidden="1"/>
    </xf>
    <xf numFmtId="166" fontId="69" fillId="6" borderId="19" xfId="0" applyNumberFormat="1" applyFont="1" applyFill="1" applyBorder="1" applyAlignment="1" applyProtection="1">
      <alignment horizontal="center" vertical="center"/>
      <protection hidden="1"/>
    </xf>
    <xf numFmtId="0" fontId="69" fillId="6" borderId="24" xfId="0" applyFont="1" applyFill="1" applyBorder="1" applyAlignment="1" applyProtection="1">
      <alignment vertical="center"/>
      <protection hidden="1"/>
    </xf>
    <xf numFmtId="166" fontId="69" fillId="6" borderId="25" xfId="0" applyNumberFormat="1" applyFont="1" applyFill="1" applyBorder="1" applyAlignment="1" applyProtection="1">
      <alignment horizontal="center" vertical="center"/>
      <protection hidden="1"/>
    </xf>
    <xf numFmtId="0" fontId="54" fillId="0" borderId="0" xfId="0" applyFont="1" applyAlignment="1" applyProtection="1">
      <alignment vertical="center"/>
      <protection hidden="1"/>
    </xf>
    <xf numFmtId="0" fontId="52" fillId="0" borderId="0" xfId="0" applyFont="1" applyAlignment="1" applyProtection="1">
      <alignment vertical="center"/>
      <protection hidden="1"/>
    </xf>
    <xf numFmtId="0" fontId="52" fillId="11" borderId="0" xfId="0" applyFont="1" applyFill="1" applyAlignment="1" applyProtection="1">
      <alignment vertical="center"/>
      <protection hidden="1"/>
    </xf>
    <xf numFmtId="0" fontId="62" fillId="2" borderId="0" xfId="0" applyFont="1" applyFill="1" applyAlignment="1" applyProtection="1">
      <alignment vertical="center"/>
      <protection hidden="1"/>
    </xf>
    <xf numFmtId="0" fontId="63" fillId="2" borderId="0" xfId="0" applyFont="1" applyFill="1" applyAlignment="1" applyProtection="1">
      <alignment vertical="center"/>
      <protection hidden="1"/>
    </xf>
    <xf numFmtId="0" fontId="64" fillId="2" borderId="0" xfId="0" applyFont="1" applyFill="1" applyAlignment="1" applyProtection="1">
      <alignment vertical="center"/>
      <protection hidden="1"/>
    </xf>
    <xf numFmtId="0" fontId="62" fillId="0" borderId="0" xfId="0" applyFont="1" applyAlignment="1" applyProtection="1">
      <alignment vertical="center"/>
      <protection hidden="1"/>
    </xf>
    <xf numFmtId="0" fontId="65" fillId="0" borderId="0" xfId="0" applyFont="1" applyAlignment="1" applyProtection="1">
      <alignment horizontal="right" vertical="center"/>
      <protection hidden="1"/>
    </xf>
    <xf numFmtId="0" fontId="65" fillId="0" borderId="0" xfId="0" applyFont="1" applyAlignment="1" applyProtection="1">
      <alignment vertical="center"/>
      <protection hidden="1"/>
    </xf>
    <xf numFmtId="0" fontId="64" fillId="2" borderId="0" xfId="0" applyFont="1" applyFill="1" applyAlignment="1" applyProtection="1">
      <alignment horizontal="left" vertical="center"/>
      <protection hidden="1"/>
    </xf>
    <xf numFmtId="0" fontId="66" fillId="2" borderId="0" xfId="0" applyFont="1" applyFill="1" applyAlignment="1" applyProtection="1">
      <alignment vertical="center"/>
      <protection hidden="1"/>
    </xf>
    <xf numFmtId="0" fontId="63" fillId="2" borderId="0" xfId="0" applyFont="1" applyFill="1" applyAlignment="1" applyProtection="1">
      <alignment horizontal="left" vertical="center"/>
      <protection hidden="1"/>
    </xf>
    <xf numFmtId="0" fontId="52" fillId="2" borderId="0" xfId="0" applyFont="1" applyFill="1" applyAlignment="1" applyProtection="1">
      <alignment vertical="center"/>
      <protection hidden="1"/>
    </xf>
    <xf numFmtId="0" fontId="52" fillId="0" borderId="24" xfId="0" applyFont="1" applyBorder="1" applyAlignment="1" applyProtection="1">
      <alignment vertical="center"/>
      <protection hidden="1"/>
    </xf>
    <xf numFmtId="0" fontId="52" fillId="0" borderId="28" xfId="0" applyFont="1" applyBorder="1" applyAlignment="1" applyProtection="1">
      <alignment vertical="center"/>
      <protection hidden="1"/>
    </xf>
    <xf numFmtId="7" fontId="52" fillId="0" borderId="28" xfId="1" applyNumberFormat="1" applyFont="1" applyFill="1" applyBorder="1" applyAlignment="1" applyProtection="1">
      <alignment horizontal="center" vertical="center"/>
      <protection hidden="1"/>
    </xf>
    <xf numFmtId="7" fontId="52" fillId="0" borderId="25" xfId="1" applyNumberFormat="1" applyFont="1" applyFill="1" applyBorder="1" applyAlignment="1" applyProtection="1">
      <alignment horizontal="center" vertical="center"/>
      <protection hidden="1"/>
    </xf>
    <xf numFmtId="7" fontId="69" fillId="6" borderId="19" xfId="1" applyNumberFormat="1" applyFont="1" applyFill="1" applyBorder="1" applyAlignment="1" applyProtection="1">
      <alignment horizontal="center" vertical="center"/>
      <protection hidden="1"/>
    </xf>
    <xf numFmtId="7" fontId="69" fillId="6" borderId="25" xfId="1" applyNumberFormat="1" applyFont="1" applyFill="1" applyBorder="1" applyAlignment="1" applyProtection="1">
      <alignment horizontal="center" vertical="center"/>
      <protection hidden="1"/>
    </xf>
    <xf numFmtId="7" fontId="69" fillId="6" borderId="20" xfId="1" applyNumberFormat="1" applyFont="1" applyFill="1" applyBorder="1" applyAlignment="1" applyProtection="1">
      <alignment horizontal="center" vertical="center"/>
      <protection hidden="1"/>
    </xf>
    <xf numFmtId="0" fontId="52" fillId="0" borderId="13" xfId="0" applyFont="1" applyBorder="1" applyAlignment="1" applyProtection="1">
      <alignment vertical="center"/>
      <protection hidden="1"/>
    </xf>
    <xf numFmtId="7" fontId="52" fillId="2" borderId="28" xfId="1" applyNumberFormat="1" applyFont="1" applyFill="1" applyBorder="1" applyAlignment="1" applyProtection="1">
      <alignment horizontal="center" vertical="center"/>
      <protection hidden="1"/>
    </xf>
    <xf numFmtId="0" fontId="68" fillId="0" borderId="0" xfId="0" applyFont="1" applyAlignment="1" applyProtection="1">
      <alignment vertical="center"/>
      <protection hidden="1"/>
    </xf>
    <xf numFmtId="0" fontId="51" fillId="0" borderId="82" xfId="0" applyFont="1" applyBorder="1" applyAlignment="1">
      <alignment horizontal="center" vertical="center" wrapText="1"/>
    </xf>
    <xf numFmtId="7" fontId="69" fillId="6" borderId="28" xfId="1" applyNumberFormat="1" applyFont="1" applyFill="1" applyBorder="1" applyAlignment="1" applyProtection="1">
      <alignment horizontal="center" vertical="center"/>
      <protection hidden="1"/>
    </xf>
    <xf numFmtId="0" fontId="52" fillId="23" borderId="0" xfId="0" applyFont="1" applyFill="1" applyAlignment="1" applyProtection="1">
      <alignment vertical="center"/>
      <protection hidden="1"/>
    </xf>
    <xf numFmtId="1" fontId="52" fillId="0" borderId="0" xfId="0" applyNumberFormat="1" applyFont="1" applyAlignment="1" applyProtection="1">
      <alignment vertical="center"/>
      <protection hidden="1"/>
    </xf>
    <xf numFmtId="0" fontId="52" fillId="0" borderId="0" xfId="0" applyFont="1" applyAlignment="1" applyProtection="1">
      <alignment horizontal="right" vertical="center"/>
      <protection hidden="1"/>
    </xf>
    <xf numFmtId="166" fontId="52" fillId="0" borderId="15" xfId="0" applyNumberFormat="1" applyFont="1" applyBorder="1" applyAlignment="1" applyProtection="1">
      <alignment horizontal="center" vertical="center"/>
      <protection hidden="1"/>
    </xf>
    <xf numFmtId="166" fontId="52" fillId="0" borderId="28" xfId="0" applyNumberFormat="1" applyFont="1" applyBorder="1" applyAlignment="1" applyProtection="1">
      <alignment horizontal="center" vertical="center"/>
      <protection hidden="1"/>
    </xf>
    <xf numFmtId="166" fontId="52" fillId="0" borderId="14" xfId="0" applyNumberFormat="1" applyFont="1" applyBorder="1" applyAlignment="1" applyProtection="1">
      <alignment horizontal="center" vertical="center"/>
      <protection hidden="1"/>
    </xf>
    <xf numFmtId="166" fontId="52" fillId="0" borderId="25" xfId="0" applyNumberFormat="1" applyFont="1" applyBorder="1" applyAlignment="1" applyProtection="1">
      <alignment horizontal="center" vertical="center"/>
      <protection hidden="1"/>
    </xf>
    <xf numFmtId="0" fontId="68" fillId="23" borderId="0" xfId="0" applyFont="1" applyFill="1" applyAlignment="1" applyProtection="1">
      <alignment horizontal="center" vertical="center"/>
      <protection hidden="1"/>
    </xf>
    <xf numFmtId="0" fontId="68" fillId="23" borderId="0" xfId="0" applyFont="1" applyFill="1" applyAlignment="1" applyProtection="1">
      <alignment vertical="center"/>
      <protection hidden="1"/>
    </xf>
    <xf numFmtId="5" fontId="52" fillId="0" borderId="25" xfId="0" applyNumberFormat="1" applyFont="1" applyBorder="1" applyAlignment="1" applyProtection="1">
      <alignment horizontal="center" vertical="center"/>
      <protection hidden="1"/>
    </xf>
    <xf numFmtId="5" fontId="52" fillId="0" borderId="20" xfId="0" applyNumberFormat="1" applyFont="1" applyBorder="1" applyAlignment="1" applyProtection="1">
      <alignment horizontal="center" vertical="center"/>
      <protection hidden="1"/>
    </xf>
    <xf numFmtId="0" fontId="68" fillId="23" borderId="24" xfId="0" applyFont="1" applyFill="1" applyBorder="1" applyAlignment="1" applyProtection="1">
      <alignment vertical="center"/>
      <protection hidden="1"/>
    </xf>
    <xf numFmtId="0" fontId="68" fillId="23" borderId="13" xfId="0" applyFont="1" applyFill="1" applyBorder="1" applyAlignment="1" applyProtection="1">
      <alignment vertical="center"/>
      <protection hidden="1"/>
    </xf>
    <xf numFmtId="0" fontId="62" fillId="0" borderId="0" xfId="0" applyFont="1" applyAlignment="1" applyProtection="1">
      <alignment horizontal="right" vertical="center"/>
      <protection hidden="1"/>
    </xf>
    <xf numFmtId="0" fontId="71" fillId="0" borderId="81" xfId="0" applyFont="1" applyBorder="1" applyAlignment="1">
      <alignment horizontal="center" vertical="center" wrapText="1"/>
    </xf>
    <xf numFmtId="0" fontId="72" fillId="0" borderId="82" xfId="0" applyFont="1" applyBorder="1" applyAlignment="1">
      <alignment horizontal="center" vertical="center" wrapText="1"/>
    </xf>
    <xf numFmtId="0" fontId="71" fillId="0" borderId="82" xfId="0" applyFont="1" applyBorder="1" applyAlignment="1">
      <alignment horizontal="center" vertical="center" wrapText="1"/>
    </xf>
    <xf numFmtId="0" fontId="62" fillId="2" borderId="0" xfId="0" applyFont="1" applyFill="1" applyAlignment="1" applyProtection="1">
      <alignment vertical="center" wrapText="1"/>
      <protection hidden="1"/>
    </xf>
    <xf numFmtId="0" fontId="62" fillId="2" borderId="0" xfId="0" applyFont="1" applyFill="1" applyAlignment="1" applyProtection="1">
      <alignment horizontal="left" vertical="center"/>
      <protection hidden="1"/>
    </xf>
    <xf numFmtId="0" fontId="73" fillId="0" borderId="0" xfId="0" applyFont="1" applyAlignment="1">
      <alignment horizontal="left" vertical="center" wrapText="1"/>
    </xf>
    <xf numFmtId="0" fontId="76" fillId="0" borderId="81" xfId="0" applyFont="1" applyBorder="1" applyAlignment="1">
      <alignment horizontal="center" vertical="center" wrapText="1"/>
    </xf>
    <xf numFmtId="0" fontId="77" fillId="0" borderId="82" xfId="0" applyFont="1" applyBorder="1" applyAlignment="1">
      <alignment horizontal="center" vertical="center" wrapText="1"/>
    </xf>
    <xf numFmtId="0" fontId="76" fillId="0" borderId="82" xfId="0" applyFont="1" applyBorder="1" applyAlignment="1">
      <alignment horizontal="center" vertical="center" wrapText="1"/>
    </xf>
    <xf numFmtId="0" fontId="73" fillId="0" borderId="0" xfId="0" applyFont="1" applyAlignment="1" applyProtection="1">
      <alignment horizontal="right" vertical="center"/>
      <protection hidden="1"/>
    </xf>
    <xf numFmtId="0" fontId="73" fillId="0" borderId="0" xfId="0" applyFont="1" applyAlignment="1" applyProtection="1">
      <alignment vertical="center"/>
      <protection hidden="1"/>
    </xf>
    <xf numFmtId="0" fontId="64" fillId="0" borderId="0" xfId="0" applyFont="1" applyAlignment="1" applyProtection="1">
      <alignment vertical="center"/>
      <protection hidden="1"/>
    </xf>
    <xf numFmtId="5" fontId="52" fillId="0" borderId="15" xfId="0" applyNumberFormat="1" applyFont="1" applyBorder="1" applyAlignment="1" applyProtection="1">
      <alignment horizontal="center" vertical="center" wrapText="1"/>
      <protection hidden="1"/>
    </xf>
    <xf numFmtId="5" fontId="52" fillId="0" borderId="15" xfId="0" applyNumberFormat="1" applyFont="1" applyBorder="1" applyAlignment="1" applyProtection="1">
      <alignment horizontal="center" vertical="center"/>
      <protection hidden="1"/>
    </xf>
    <xf numFmtId="0" fontId="63" fillId="0" borderId="0" xfId="0" applyFont="1" applyAlignment="1" applyProtection="1">
      <alignment vertical="center"/>
      <protection hidden="1"/>
    </xf>
    <xf numFmtId="165" fontId="64" fillId="0" borderId="0" xfId="0" applyNumberFormat="1" applyFont="1" applyAlignment="1" applyProtection="1">
      <alignment horizontal="right" vertical="center"/>
      <protection hidden="1"/>
    </xf>
    <xf numFmtId="0" fontId="68" fillId="14" borderId="13" xfId="0" applyFont="1" applyFill="1" applyBorder="1" applyAlignment="1" applyProtection="1">
      <alignment vertical="center"/>
      <protection hidden="1"/>
    </xf>
    <xf numFmtId="0" fontId="70" fillId="0" borderId="0" xfId="0" applyFont="1" applyAlignment="1" applyProtection="1">
      <alignment vertical="center"/>
      <protection hidden="1"/>
    </xf>
    <xf numFmtId="0" fontId="68" fillId="14" borderId="0" xfId="0" applyFont="1" applyFill="1" applyAlignment="1" applyProtection="1">
      <alignment vertical="center"/>
      <protection hidden="1"/>
    </xf>
    <xf numFmtId="165" fontId="81" fillId="0" borderId="0" xfId="0" applyNumberFormat="1" applyFont="1" applyAlignment="1" applyProtection="1">
      <alignment horizontal="center" vertical="center"/>
      <protection hidden="1"/>
    </xf>
    <xf numFmtId="0" fontId="69" fillId="6" borderId="24" xfId="0" applyFont="1" applyFill="1" applyBorder="1" applyAlignment="1" applyProtection="1">
      <alignment horizontal="left" vertical="center"/>
      <protection hidden="1"/>
    </xf>
    <xf numFmtId="0" fontId="69" fillId="6" borderId="0" xfId="0" applyFont="1" applyFill="1" applyAlignment="1" applyProtection="1">
      <alignment horizontal="left" vertical="center"/>
      <protection hidden="1"/>
    </xf>
    <xf numFmtId="0" fontId="52" fillId="0" borderId="28" xfId="0" applyFont="1" applyBorder="1" applyAlignment="1" applyProtection="1">
      <alignment horizontal="center" vertical="center"/>
      <protection hidden="1"/>
    </xf>
    <xf numFmtId="0" fontId="54" fillId="0" borderId="23" xfId="0" applyFont="1" applyBorder="1" applyAlignment="1" applyProtection="1">
      <alignment vertical="center"/>
      <protection hidden="1"/>
    </xf>
    <xf numFmtId="0" fontId="52" fillId="0" borderId="23" xfId="0" applyFont="1" applyBorder="1" applyAlignment="1" applyProtection="1">
      <alignment vertical="center"/>
      <protection hidden="1"/>
    </xf>
    <xf numFmtId="0" fontId="52" fillId="11" borderId="23" xfId="0" applyFont="1" applyFill="1" applyBorder="1" applyAlignment="1" applyProtection="1">
      <alignment vertical="center"/>
      <protection hidden="1"/>
    </xf>
    <xf numFmtId="0" fontId="52" fillId="0" borderId="31" xfId="0" applyFont="1" applyBorder="1" applyAlignment="1" applyProtection="1">
      <alignment vertical="center"/>
      <protection hidden="1"/>
    </xf>
    <xf numFmtId="0" fontId="52" fillId="0" borderId="29" xfId="0" applyFont="1" applyBorder="1" applyAlignment="1" applyProtection="1">
      <alignment vertical="center"/>
      <protection hidden="1"/>
    </xf>
    <xf numFmtId="0" fontId="54" fillId="0" borderId="9" xfId="0" applyFont="1" applyBorder="1" applyAlignment="1" applyProtection="1">
      <alignment vertical="center"/>
      <protection hidden="1"/>
    </xf>
    <xf numFmtId="0" fontId="52" fillId="0" borderId="9" xfId="0" applyFont="1" applyBorder="1" applyAlignment="1" applyProtection="1">
      <alignment vertical="center"/>
      <protection hidden="1"/>
    </xf>
    <xf numFmtId="0" fontId="52" fillId="11" borderId="9" xfId="0" applyFont="1" applyFill="1" applyBorder="1" applyAlignment="1" applyProtection="1">
      <alignment vertical="center"/>
      <protection hidden="1"/>
    </xf>
    <xf numFmtId="0" fontId="52" fillId="0" borderId="30" xfId="0" applyFont="1" applyBorder="1" applyAlignment="1" applyProtection="1">
      <alignment vertical="center"/>
      <protection hidden="1"/>
    </xf>
    <xf numFmtId="0" fontId="52" fillId="0" borderId="18" xfId="0" applyFont="1" applyBorder="1" applyAlignment="1" applyProtection="1">
      <alignment vertical="center"/>
      <protection hidden="1"/>
    </xf>
    <xf numFmtId="0" fontId="73" fillId="0" borderId="28" xfId="0" applyFont="1" applyBorder="1" applyAlignment="1" applyProtection="1">
      <alignment vertical="center"/>
      <protection hidden="1"/>
    </xf>
    <xf numFmtId="7" fontId="69" fillId="6" borderId="86" xfId="1" applyNumberFormat="1" applyFont="1" applyFill="1" applyBorder="1" applyAlignment="1" applyProtection="1">
      <alignment horizontal="center" vertical="center"/>
      <protection hidden="1"/>
    </xf>
    <xf numFmtId="0" fontId="61" fillId="14" borderId="0" xfId="0" applyFont="1" applyFill="1" applyAlignment="1" applyProtection="1">
      <alignment horizontal="center" vertical="center"/>
      <protection hidden="1"/>
    </xf>
    <xf numFmtId="0" fontId="62" fillId="0" borderId="0" xfId="0" applyFont="1" applyAlignment="1" applyProtection="1">
      <alignment horizontal="center" vertical="center"/>
      <protection hidden="1"/>
    </xf>
    <xf numFmtId="0" fontId="55" fillId="2" borderId="89" xfId="0" applyFont="1" applyFill="1" applyBorder="1" applyAlignment="1" applyProtection="1">
      <alignment horizontal="center" vertical="center" wrapText="1"/>
      <protection hidden="1"/>
    </xf>
    <xf numFmtId="0" fontId="73" fillId="0" borderId="0" xfId="0" applyFont="1" applyAlignment="1" applyProtection="1">
      <alignment horizontal="center" vertical="center"/>
      <protection hidden="1"/>
    </xf>
    <xf numFmtId="0" fontId="77" fillId="0" borderId="71" xfId="0" applyFont="1" applyBorder="1" applyAlignment="1">
      <alignment horizontal="center" vertical="center" wrapText="1"/>
    </xf>
    <xf numFmtId="0" fontId="77" fillId="0" borderId="72" xfId="0" applyFont="1" applyBorder="1" applyAlignment="1">
      <alignment horizontal="center" vertical="center" wrapText="1"/>
    </xf>
    <xf numFmtId="7" fontId="52" fillId="0" borderId="0" xfId="1" applyNumberFormat="1" applyFont="1" applyFill="1" applyBorder="1" applyAlignment="1" applyProtection="1">
      <alignment horizontal="center" vertical="center"/>
      <protection hidden="1"/>
    </xf>
    <xf numFmtId="0" fontId="77" fillId="0" borderId="71" xfId="0" applyFont="1" applyBorder="1" applyAlignment="1">
      <alignment horizontal="left" vertical="center" wrapText="1"/>
    </xf>
    <xf numFmtId="0" fontId="77" fillId="0" borderId="73" xfId="0" applyFont="1" applyBorder="1" applyAlignment="1">
      <alignment horizontal="left" vertical="center" wrapText="1"/>
    </xf>
    <xf numFmtId="0" fontId="77" fillId="0" borderId="72" xfId="0" applyFont="1" applyBorder="1" applyAlignment="1">
      <alignment horizontal="left" vertical="center" wrapText="1"/>
    </xf>
    <xf numFmtId="0" fontId="52" fillId="0" borderId="0" xfId="0" applyFont="1" applyAlignment="1">
      <alignment vertical="center" wrapText="1"/>
    </xf>
    <xf numFmtId="166" fontId="52" fillId="0" borderId="16" xfId="0" applyNumberFormat="1" applyFont="1" applyBorder="1" applyAlignment="1" applyProtection="1">
      <alignment horizontal="center" vertical="center"/>
      <protection hidden="1"/>
    </xf>
    <xf numFmtId="166" fontId="69" fillId="6" borderId="21" xfId="0" applyNumberFormat="1" applyFont="1" applyFill="1" applyBorder="1" applyAlignment="1" applyProtection="1">
      <alignment horizontal="center" vertical="center"/>
      <protection hidden="1"/>
    </xf>
    <xf numFmtId="0" fontId="69" fillId="0" borderId="0" xfId="0" applyFont="1" applyAlignment="1" applyProtection="1">
      <alignment horizontal="center" vertical="center"/>
      <protection hidden="1"/>
    </xf>
    <xf numFmtId="166" fontId="69" fillId="0" borderId="0" xfId="0" applyNumberFormat="1" applyFont="1" applyAlignment="1" applyProtection="1">
      <alignment horizontal="center" vertical="center"/>
      <protection hidden="1"/>
    </xf>
    <xf numFmtId="0" fontId="69" fillId="0" borderId="28" xfId="0" applyFont="1" applyBorder="1" applyAlignment="1" applyProtection="1">
      <alignment horizontal="center" vertical="center"/>
      <protection hidden="1"/>
    </xf>
    <xf numFmtId="0" fontId="69" fillId="6" borderId="0" xfId="0" applyFont="1" applyFill="1" applyAlignment="1" applyProtection="1">
      <alignment vertical="center"/>
      <protection hidden="1"/>
    </xf>
    <xf numFmtId="0" fontId="69" fillId="6" borderId="95" xfId="0" applyFont="1" applyFill="1" applyBorder="1" applyAlignment="1" applyProtection="1">
      <alignment vertical="center"/>
      <protection hidden="1"/>
    </xf>
    <xf numFmtId="0" fontId="69" fillId="6" borderId="9" xfId="0" applyFont="1" applyFill="1" applyBorder="1" applyAlignment="1" applyProtection="1">
      <alignment vertical="center"/>
      <protection hidden="1"/>
    </xf>
    <xf numFmtId="0" fontId="69" fillId="6" borderId="96" xfId="0" applyFont="1" applyFill="1" applyBorder="1" applyAlignment="1" applyProtection="1">
      <alignment vertical="center"/>
      <protection hidden="1"/>
    </xf>
    <xf numFmtId="7" fontId="52" fillId="0" borderId="97" xfId="1" applyNumberFormat="1" applyFont="1" applyFill="1" applyBorder="1" applyAlignment="1" applyProtection="1">
      <alignment horizontal="center" vertical="center"/>
      <protection hidden="1"/>
    </xf>
    <xf numFmtId="0" fontId="58" fillId="0" borderId="73" xfId="0" applyFont="1" applyBorder="1" applyAlignment="1">
      <alignment horizontal="center" vertical="center" wrapText="1"/>
    </xf>
    <xf numFmtId="0" fontId="52" fillId="0" borderId="0" xfId="0" applyFont="1" applyAlignment="1">
      <alignment horizontal="left" vertical="center" wrapText="1"/>
    </xf>
    <xf numFmtId="0" fontId="77" fillId="0" borderId="73" xfId="0" applyFont="1" applyBorder="1" applyAlignment="1">
      <alignment horizontal="center" vertical="center" wrapText="1"/>
    </xf>
    <xf numFmtId="0" fontId="54" fillId="0" borderId="0" xfId="0" applyFont="1" applyAlignment="1">
      <alignment horizontal="left" vertical="center" wrapText="1"/>
    </xf>
    <xf numFmtId="0" fontId="58" fillId="0" borderId="75" xfId="0" applyFont="1" applyBorder="1" applyAlignment="1">
      <alignment horizontal="left" vertical="center" wrapText="1"/>
    </xf>
    <xf numFmtId="0" fontId="58" fillId="0" borderId="76" xfId="0" applyFont="1" applyBorder="1" applyAlignment="1">
      <alignment horizontal="left" vertical="center" wrapText="1"/>
    </xf>
    <xf numFmtId="0" fontId="58" fillId="0" borderId="77" xfId="0" applyFont="1" applyBorder="1" applyAlignment="1">
      <alignment horizontal="left" vertical="center" wrapText="1"/>
    </xf>
    <xf numFmtId="0" fontId="52" fillId="0" borderId="0" xfId="0" applyFont="1" applyAlignment="1">
      <alignment horizontal="left" wrapText="1"/>
    </xf>
    <xf numFmtId="0" fontId="52" fillId="0" borderId="0" xfId="0" applyFont="1" applyAlignment="1">
      <alignment horizontal="left" vertical="top" wrapText="1"/>
    </xf>
    <xf numFmtId="0" fontId="52" fillId="0" borderId="0" xfId="0" applyFont="1" applyAlignment="1">
      <alignment horizontal="left" vertical="top"/>
    </xf>
    <xf numFmtId="0" fontId="68" fillId="0" borderId="0" xfId="0" applyFont="1" applyProtection="1">
      <protection hidden="1"/>
    </xf>
    <xf numFmtId="0" fontId="62" fillId="2" borderId="0" xfId="0" applyFont="1" applyFill="1" applyAlignment="1" applyProtection="1">
      <alignment horizontal="center" vertical="center"/>
      <protection hidden="1"/>
    </xf>
    <xf numFmtId="0" fontId="52" fillId="2" borderId="0" xfId="0" applyFont="1" applyFill="1" applyAlignment="1" applyProtection="1">
      <alignment horizontal="left" vertical="center" wrapText="1"/>
      <protection hidden="1"/>
    </xf>
    <xf numFmtId="0" fontId="52" fillId="2" borderId="0" xfId="0" applyFont="1" applyFill="1" applyAlignment="1" applyProtection="1">
      <alignment horizontal="center" vertical="center" wrapText="1"/>
      <protection hidden="1"/>
    </xf>
    <xf numFmtId="0" fontId="64" fillId="0" borderId="0" xfId="0" applyFont="1" applyAlignment="1" applyProtection="1">
      <alignment horizontal="right" vertical="center"/>
      <protection hidden="1"/>
    </xf>
    <xf numFmtId="0" fontId="64" fillId="2" borderId="0" xfId="0" applyFont="1" applyFill="1" applyAlignment="1" applyProtection="1">
      <alignment horizontal="center" vertical="center"/>
      <protection hidden="1"/>
    </xf>
    <xf numFmtId="0" fontId="62" fillId="2" borderId="0" xfId="0" applyFont="1" applyFill="1" applyAlignment="1" applyProtection="1">
      <alignment horizontal="center" vertical="center" wrapText="1"/>
      <protection hidden="1"/>
    </xf>
    <xf numFmtId="0" fontId="52" fillId="2" borderId="18" xfId="0" applyFont="1" applyFill="1" applyBorder="1" applyAlignment="1" applyProtection="1">
      <alignment vertical="center"/>
      <protection hidden="1"/>
    </xf>
    <xf numFmtId="0" fontId="52" fillId="2" borderId="9" xfId="0" applyFont="1" applyFill="1" applyBorder="1" applyAlignment="1" applyProtection="1">
      <alignment vertical="center"/>
      <protection hidden="1"/>
    </xf>
    <xf numFmtId="0" fontId="51" fillId="32" borderId="78" xfId="0" applyFont="1" applyFill="1" applyBorder="1" applyAlignment="1">
      <alignment horizontal="center" vertical="center" wrapText="1"/>
    </xf>
    <xf numFmtId="0" fontId="54" fillId="0" borderId="82" xfId="0" applyFont="1" applyBorder="1" applyAlignment="1">
      <alignment vertical="center" wrapText="1"/>
    </xf>
    <xf numFmtId="0" fontId="72" fillId="0" borderId="82" xfId="0" applyFont="1" applyBorder="1" applyAlignment="1">
      <alignment horizontal="left" vertical="center" wrapText="1"/>
    </xf>
    <xf numFmtId="0" fontId="52" fillId="2" borderId="9" xfId="0" applyFont="1" applyFill="1" applyBorder="1" applyAlignment="1" applyProtection="1">
      <alignment horizontal="left" vertical="center" wrapText="1"/>
      <protection hidden="1"/>
    </xf>
    <xf numFmtId="0" fontId="58" fillId="0" borderId="11" xfId="0" applyFont="1" applyBorder="1" applyAlignment="1">
      <alignment horizontal="left" vertical="center" wrapText="1"/>
    </xf>
    <xf numFmtId="0" fontId="58" fillId="0" borderId="11" xfId="0" applyFont="1" applyBorder="1" applyAlignment="1">
      <alignment horizontal="center" vertical="center" wrapText="1"/>
    </xf>
    <xf numFmtId="0" fontId="52" fillId="0" borderId="0" xfId="0" applyFont="1" applyAlignment="1">
      <alignment wrapText="1"/>
    </xf>
    <xf numFmtId="0" fontId="52" fillId="0" borderId="0" xfId="0" applyFont="1" applyAlignment="1">
      <alignment vertical="top" wrapText="1"/>
    </xf>
    <xf numFmtId="0" fontId="58" fillId="0" borderId="73" xfId="0" applyFont="1" applyBorder="1" applyAlignment="1">
      <alignment vertical="center" wrapText="1"/>
    </xf>
    <xf numFmtId="0" fontId="58" fillId="0" borderId="72" xfId="0" applyFont="1" applyBorder="1" applyAlignment="1">
      <alignment vertical="center" wrapText="1"/>
    </xf>
    <xf numFmtId="0" fontId="51" fillId="27" borderId="78" xfId="0" applyFont="1" applyFill="1" applyBorder="1" applyAlignment="1">
      <alignment horizontal="center" vertical="center" wrapText="1"/>
    </xf>
    <xf numFmtId="0" fontId="51" fillId="0" borderId="81" xfId="0" applyFont="1" applyBorder="1" applyAlignment="1">
      <alignment horizontal="center" vertical="center" wrapText="1"/>
    </xf>
    <xf numFmtId="0" fontId="52" fillId="0" borderId="82" xfId="0" applyFont="1" applyBorder="1" applyAlignment="1">
      <alignment horizontal="left" vertical="center" wrapText="1"/>
    </xf>
    <xf numFmtId="0" fontId="58" fillId="0" borderId="82" xfId="0" applyFont="1" applyBorder="1" applyAlignment="1">
      <alignment horizontal="left" vertical="center" wrapText="1"/>
    </xf>
    <xf numFmtId="0" fontId="76" fillId="0" borderId="93" xfId="0" applyFont="1" applyBorder="1" applyAlignment="1">
      <alignment horizontal="center" vertical="center" wrapText="1"/>
    </xf>
    <xf numFmtId="0" fontId="77" fillId="0" borderId="83" xfId="0" applyFont="1" applyBorder="1" applyAlignment="1">
      <alignment horizontal="center" vertical="center" wrapText="1"/>
    </xf>
    <xf numFmtId="0" fontId="77" fillId="0" borderId="80" xfId="0" applyFont="1" applyBorder="1" applyAlignment="1">
      <alignment horizontal="center" vertical="center" wrapText="1"/>
    </xf>
    <xf numFmtId="0" fontId="77" fillId="0" borderId="81" xfId="0" applyFont="1" applyBorder="1" applyAlignment="1">
      <alignment horizontal="center" vertical="center" wrapText="1"/>
    </xf>
    <xf numFmtId="0" fontId="58" fillId="0" borderId="83" xfId="0" applyFont="1" applyBorder="1" applyAlignment="1">
      <alignment vertical="center" wrapText="1"/>
    </xf>
    <xf numFmtId="0" fontId="77" fillId="0" borderId="93" xfId="0" applyFont="1" applyBorder="1" applyAlignment="1">
      <alignment horizontal="center" vertical="center" wrapText="1"/>
    </xf>
    <xf numFmtId="0" fontId="58" fillId="0" borderId="83" xfId="0" applyFont="1" applyBorder="1" applyAlignment="1">
      <alignment horizontal="center" vertical="center" wrapText="1"/>
    </xf>
    <xf numFmtId="0" fontId="76" fillId="0" borderId="80" xfId="0" applyFont="1" applyBorder="1" applyAlignment="1">
      <alignment horizontal="center" vertical="center" wrapText="1"/>
    </xf>
    <xf numFmtId="0" fontId="52" fillId="0" borderId="73" xfId="0" applyFont="1" applyBorder="1" applyAlignment="1">
      <alignment vertical="center" wrapText="1"/>
    </xf>
    <xf numFmtId="0" fontId="52" fillId="0" borderId="72" xfId="0" applyFont="1" applyBorder="1" applyAlignment="1">
      <alignment vertical="center" wrapText="1"/>
    </xf>
    <xf numFmtId="0" fontId="52" fillId="0" borderId="83" xfId="0" applyFont="1" applyBorder="1" applyAlignment="1">
      <alignment vertical="center" wrapText="1"/>
    </xf>
    <xf numFmtId="0" fontId="93" fillId="0" borderId="82" xfId="0" applyFont="1" applyBorder="1" applyAlignment="1">
      <alignment horizontal="center" vertical="top" wrapText="1"/>
    </xf>
    <xf numFmtId="0" fontId="94" fillId="0" borderId="81" xfId="0" applyFont="1" applyBorder="1" applyAlignment="1">
      <alignment horizontal="left" vertical="top" wrapText="1" indent="2"/>
    </xf>
    <xf numFmtId="0" fontId="80" fillId="0" borderId="72" xfId="0" applyFont="1" applyBorder="1" applyAlignment="1">
      <alignment vertical="center" wrapText="1"/>
    </xf>
    <xf numFmtId="0" fontId="77" fillId="0" borderId="72" xfId="0" applyFont="1" applyBorder="1" applyAlignment="1">
      <alignment vertical="top" wrapText="1"/>
    </xf>
    <xf numFmtId="0" fontId="97" fillId="0" borderId="72" xfId="0" applyFont="1" applyBorder="1" applyAlignment="1">
      <alignment vertical="top" wrapText="1"/>
    </xf>
    <xf numFmtId="0" fontId="95" fillId="0" borderId="69" xfId="0" applyFont="1" applyBorder="1" applyAlignment="1">
      <alignment horizontal="center" vertical="center" wrapText="1"/>
    </xf>
    <xf numFmtId="0" fontId="77" fillId="0" borderId="69" xfId="0" applyFont="1" applyBorder="1" applyAlignment="1">
      <alignment horizontal="center" vertical="top" wrapText="1"/>
    </xf>
    <xf numFmtId="0" fontId="52" fillId="0" borderId="69" xfId="0" applyFont="1" applyBorder="1" applyAlignment="1" applyProtection="1">
      <alignment vertical="center"/>
      <protection hidden="1"/>
    </xf>
    <xf numFmtId="44" fontId="52" fillId="0" borderId="69" xfId="1" applyFont="1" applyBorder="1" applyAlignment="1" applyProtection="1">
      <alignment horizontal="center" vertical="center"/>
      <protection hidden="1"/>
    </xf>
    <xf numFmtId="7" fontId="52" fillId="0" borderId="27" xfId="1" applyNumberFormat="1" applyFont="1" applyFill="1" applyBorder="1" applyAlignment="1" applyProtection="1">
      <alignment horizontal="center" vertical="center"/>
      <protection hidden="1"/>
    </xf>
    <xf numFmtId="5" fontId="52" fillId="0" borderId="27" xfId="0" applyNumberFormat="1" applyFont="1" applyBorder="1" applyAlignment="1" applyProtection="1">
      <alignment horizontal="center" vertical="center"/>
      <protection hidden="1"/>
    </xf>
    <xf numFmtId="5" fontId="52" fillId="2" borderId="27" xfId="0" applyNumberFormat="1" applyFont="1" applyFill="1" applyBorder="1" applyAlignment="1" applyProtection="1">
      <alignment horizontal="center" vertical="center"/>
      <protection hidden="1"/>
    </xf>
    <xf numFmtId="7" fontId="69" fillId="6" borderId="0" xfId="1" applyNumberFormat="1" applyFont="1" applyFill="1" applyBorder="1" applyAlignment="1" applyProtection="1">
      <alignment horizontal="center" vertical="center"/>
      <protection hidden="1"/>
    </xf>
    <xf numFmtId="165" fontId="81" fillId="0" borderId="0" xfId="0" applyNumberFormat="1" applyFont="1" applyAlignment="1" applyProtection="1">
      <alignment vertical="center"/>
      <protection hidden="1"/>
    </xf>
    <xf numFmtId="5" fontId="52" fillId="0" borderId="0" xfId="0" applyNumberFormat="1" applyFont="1" applyAlignment="1" applyProtection="1">
      <alignment vertical="center"/>
      <protection hidden="1"/>
    </xf>
    <xf numFmtId="5" fontId="52" fillId="2" borderId="0" xfId="0" applyNumberFormat="1" applyFont="1" applyFill="1" applyAlignment="1" applyProtection="1">
      <alignment vertical="center"/>
      <protection hidden="1"/>
    </xf>
    <xf numFmtId="5" fontId="52" fillId="2" borderId="15" xfId="0" applyNumberFormat="1" applyFont="1" applyFill="1" applyBorder="1" applyAlignment="1" applyProtection="1">
      <alignment horizontal="center" vertical="center" wrapText="1"/>
      <protection hidden="1"/>
    </xf>
    <xf numFmtId="7" fontId="52" fillId="0" borderId="0" xfId="1" applyNumberFormat="1" applyFont="1" applyFill="1" applyBorder="1" applyAlignment="1" applyProtection="1">
      <alignment vertical="center"/>
      <protection hidden="1"/>
    </xf>
    <xf numFmtId="7" fontId="69" fillId="6" borderId="0" xfId="1" applyNumberFormat="1" applyFont="1" applyFill="1" applyBorder="1" applyAlignment="1" applyProtection="1">
      <alignment vertical="center"/>
      <protection hidden="1"/>
    </xf>
    <xf numFmtId="7" fontId="52" fillId="0" borderId="0" xfId="1" applyNumberFormat="1" applyFont="1" applyFill="1" applyBorder="1" applyAlignment="1" applyProtection="1">
      <alignment horizontal="center"/>
      <protection hidden="1"/>
    </xf>
    <xf numFmtId="7" fontId="52" fillId="0" borderId="25" xfId="1" applyNumberFormat="1" applyFont="1" applyFill="1" applyBorder="1" applyAlignment="1" applyProtection="1">
      <alignment horizontal="center"/>
      <protection hidden="1"/>
    </xf>
    <xf numFmtId="7" fontId="69" fillId="6" borderId="27" xfId="1" applyNumberFormat="1" applyFont="1" applyFill="1" applyBorder="1" applyAlignment="1" applyProtection="1">
      <alignment horizontal="center"/>
      <protection hidden="1"/>
    </xf>
    <xf numFmtId="7" fontId="69" fillId="6" borderId="0" xfId="1" applyNumberFormat="1" applyFont="1" applyFill="1" applyBorder="1" applyAlignment="1" applyProtection="1">
      <alignment horizontal="center"/>
      <protection hidden="1"/>
    </xf>
    <xf numFmtId="7" fontId="52" fillId="2" borderId="15" xfId="1" applyNumberFormat="1" applyFont="1" applyFill="1" applyBorder="1" applyAlignment="1" applyProtection="1">
      <alignment horizontal="center"/>
      <protection hidden="1"/>
    </xf>
    <xf numFmtId="7" fontId="52" fillId="2" borderId="25" xfId="1" applyNumberFormat="1" applyFont="1" applyFill="1" applyBorder="1" applyAlignment="1" applyProtection="1">
      <alignment horizontal="center"/>
      <protection hidden="1"/>
    </xf>
    <xf numFmtId="7" fontId="52" fillId="2" borderId="0" xfId="1" applyNumberFormat="1" applyFont="1" applyFill="1" applyBorder="1" applyAlignment="1" applyProtection="1">
      <alignment horizontal="center"/>
      <protection hidden="1"/>
    </xf>
    <xf numFmtId="7" fontId="52" fillId="0" borderId="28" xfId="1" applyNumberFormat="1" applyFont="1" applyFill="1" applyBorder="1" applyAlignment="1" applyProtection="1">
      <alignment horizontal="center"/>
      <protection hidden="1"/>
    </xf>
    <xf numFmtId="7" fontId="52" fillId="2" borderId="27" xfId="1" applyNumberFormat="1" applyFont="1" applyFill="1" applyBorder="1" applyAlignment="1" applyProtection="1">
      <alignment horizontal="center"/>
      <protection hidden="1"/>
    </xf>
    <xf numFmtId="7" fontId="69" fillId="6" borderId="25" xfId="1" applyNumberFormat="1" applyFont="1" applyFill="1" applyBorder="1" applyAlignment="1" applyProtection="1">
      <alignment horizontal="center"/>
      <protection hidden="1"/>
    </xf>
    <xf numFmtId="166" fontId="69" fillId="6" borderId="108" xfId="0" applyNumberFormat="1" applyFont="1" applyFill="1" applyBorder="1" applyAlignment="1" applyProtection="1">
      <alignment horizontal="center" vertical="center"/>
      <protection hidden="1"/>
    </xf>
    <xf numFmtId="7" fontId="69" fillId="6" borderId="109" xfId="1" applyNumberFormat="1" applyFont="1" applyFill="1" applyBorder="1" applyAlignment="1" applyProtection="1">
      <alignment horizontal="center" vertical="center"/>
      <protection hidden="1"/>
    </xf>
    <xf numFmtId="0" fontId="68" fillId="15" borderId="0" xfId="0" applyFont="1" applyFill="1" applyAlignment="1" applyProtection="1">
      <alignment horizontal="center" vertical="center"/>
      <protection hidden="1"/>
    </xf>
    <xf numFmtId="0" fontId="68" fillId="15" borderId="24" xfId="0" applyFont="1" applyFill="1" applyBorder="1" applyAlignment="1" applyProtection="1">
      <alignment horizontal="center" vertical="center"/>
      <protection hidden="1"/>
    </xf>
    <xf numFmtId="166" fontId="69" fillId="6" borderId="27" xfId="0" applyNumberFormat="1" applyFont="1" applyFill="1" applyBorder="1" applyAlignment="1" applyProtection="1">
      <alignment horizontal="center" vertical="center"/>
      <protection hidden="1"/>
    </xf>
    <xf numFmtId="166" fontId="69" fillId="6" borderId="0" xfId="0" applyNumberFormat="1" applyFont="1" applyFill="1" applyAlignment="1" applyProtection="1">
      <alignment horizontal="center" vertical="center"/>
      <protection hidden="1"/>
    </xf>
    <xf numFmtId="7" fontId="52" fillId="0" borderId="27" xfId="1" applyNumberFormat="1" applyFont="1" applyFill="1" applyBorder="1" applyAlignment="1" applyProtection="1">
      <alignment horizontal="center" vertical="center"/>
      <protection hidden="1"/>
    </xf>
    <xf numFmtId="7" fontId="52" fillId="0" borderId="0" xfId="1" applyNumberFormat="1" applyFont="1" applyFill="1" applyBorder="1" applyAlignment="1" applyProtection="1">
      <alignment horizontal="center" vertical="center"/>
      <protection hidden="1"/>
    </xf>
    <xf numFmtId="166" fontId="52" fillId="0" borderId="27" xfId="0" applyNumberFormat="1" applyFont="1" applyBorder="1" applyAlignment="1" applyProtection="1">
      <alignment horizontal="center" vertical="center"/>
      <protection hidden="1"/>
    </xf>
    <xf numFmtId="166" fontId="52" fillId="0" borderId="0" xfId="0" applyNumberFormat="1" applyFont="1" applyAlignment="1" applyProtection="1">
      <alignment horizontal="center" vertical="center"/>
      <protection hidden="1"/>
    </xf>
    <xf numFmtId="5" fontId="52" fillId="2" borderId="27" xfId="0" applyNumberFormat="1" applyFont="1" applyFill="1" applyBorder="1" applyAlignment="1" applyProtection="1">
      <alignment horizontal="center" vertical="center"/>
      <protection hidden="1"/>
    </xf>
    <xf numFmtId="5" fontId="52" fillId="2" borderId="0" xfId="0" applyNumberFormat="1" applyFont="1" applyFill="1" applyAlignment="1" applyProtection="1">
      <alignment horizontal="center" vertical="center"/>
      <protection hidden="1"/>
    </xf>
    <xf numFmtId="5" fontId="52" fillId="0" borderId="27" xfId="0" applyNumberFormat="1" applyFont="1" applyBorder="1" applyAlignment="1" applyProtection="1">
      <alignment horizontal="center" vertical="center"/>
      <protection hidden="1"/>
    </xf>
    <xf numFmtId="5" fontId="52" fillId="0" borderId="0" xfId="0" applyNumberFormat="1" applyFont="1" applyAlignment="1" applyProtection="1">
      <alignment horizontal="center" vertical="center"/>
      <protection hidden="1"/>
    </xf>
    <xf numFmtId="7" fontId="52" fillId="0" borderId="28" xfId="1" applyNumberFormat="1" applyFont="1" applyFill="1" applyBorder="1" applyAlignment="1" applyProtection="1">
      <alignment horizontal="center" vertical="center"/>
      <protection hidden="1"/>
    </xf>
    <xf numFmtId="0" fontId="69" fillId="6" borderId="24" xfId="0" applyFont="1" applyFill="1" applyBorder="1" applyAlignment="1" applyProtection="1">
      <alignment horizontal="left" vertical="center"/>
      <protection hidden="1"/>
    </xf>
    <xf numFmtId="0" fontId="69" fillId="6" borderId="0" xfId="0" applyFont="1" applyFill="1" applyAlignment="1" applyProtection="1">
      <alignment horizontal="left" vertical="center"/>
      <protection hidden="1"/>
    </xf>
    <xf numFmtId="0" fontId="69" fillId="6" borderId="85" xfId="0" applyFont="1" applyFill="1" applyBorder="1" applyAlignment="1" applyProtection="1">
      <alignment horizontal="left" vertical="center"/>
      <protection hidden="1"/>
    </xf>
    <xf numFmtId="0" fontId="69" fillId="6" borderId="0" xfId="0" applyFont="1" applyFill="1" applyAlignment="1" applyProtection="1">
      <alignment horizontal="center" vertical="center"/>
      <protection hidden="1"/>
    </xf>
    <xf numFmtId="0" fontId="69" fillId="6" borderId="28" xfId="0" applyFont="1" applyFill="1" applyBorder="1" applyAlignment="1" applyProtection="1">
      <alignment horizontal="center" vertical="center"/>
      <protection hidden="1"/>
    </xf>
    <xf numFmtId="5" fontId="52" fillId="0" borderId="28" xfId="0" applyNumberFormat="1" applyFont="1" applyBorder="1" applyAlignment="1" applyProtection="1">
      <alignment horizontal="center" vertical="center"/>
      <protection hidden="1"/>
    </xf>
    <xf numFmtId="5" fontId="52" fillId="2" borderId="28" xfId="0" applyNumberFormat="1" applyFont="1" applyFill="1" applyBorder="1" applyAlignment="1" applyProtection="1">
      <alignment horizontal="center" vertical="center"/>
      <protection hidden="1"/>
    </xf>
    <xf numFmtId="166" fontId="69" fillId="6" borderId="21" xfId="0" applyNumberFormat="1" applyFont="1" applyFill="1" applyBorder="1" applyAlignment="1" applyProtection="1">
      <alignment horizontal="center" vertical="center"/>
      <protection hidden="1"/>
    </xf>
    <xf numFmtId="166" fontId="69" fillId="6" borderId="19" xfId="0" applyNumberFormat="1" applyFont="1" applyFill="1" applyBorder="1" applyAlignment="1" applyProtection="1">
      <alignment horizontal="center" vertical="center"/>
      <protection hidden="1"/>
    </xf>
    <xf numFmtId="166" fontId="52" fillId="0" borderId="16" xfId="0" applyNumberFormat="1" applyFont="1" applyBorder="1" applyAlignment="1" applyProtection="1">
      <alignment horizontal="center" vertical="center"/>
      <protection hidden="1"/>
    </xf>
    <xf numFmtId="166" fontId="52" fillId="0" borderId="14" xfId="0" applyNumberFormat="1" applyFont="1" applyBorder="1" applyAlignment="1" applyProtection="1">
      <alignment horizontal="center" vertical="center"/>
      <protection hidden="1"/>
    </xf>
    <xf numFmtId="166" fontId="52" fillId="0" borderId="28" xfId="0" applyNumberFormat="1" applyFont="1" applyBorder="1" applyAlignment="1" applyProtection="1">
      <alignment horizontal="center" vertical="center"/>
      <protection hidden="1"/>
    </xf>
    <xf numFmtId="166" fontId="69" fillId="6" borderId="9" xfId="0" applyNumberFormat="1" applyFont="1" applyFill="1" applyBorder="1" applyAlignment="1" applyProtection="1">
      <alignment horizontal="center" vertical="center"/>
      <protection hidden="1"/>
    </xf>
    <xf numFmtId="0" fontId="52" fillId="2" borderId="24" xfId="0" applyFont="1" applyFill="1" applyBorder="1" applyAlignment="1" applyProtection="1">
      <alignment horizontal="left" vertical="center" wrapText="1"/>
      <protection hidden="1"/>
    </xf>
    <xf numFmtId="0" fontId="52" fillId="2" borderId="0" xfId="0" applyFont="1" applyFill="1" applyAlignment="1" applyProtection="1">
      <alignment horizontal="left" vertical="center" wrapText="1"/>
      <protection hidden="1"/>
    </xf>
    <xf numFmtId="0" fontId="52" fillId="0" borderId="0" xfId="0" applyFont="1" applyAlignment="1">
      <alignment horizontal="left" vertical="center" wrapText="1"/>
    </xf>
    <xf numFmtId="0" fontId="58" fillId="38" borderId="0" xfId="0" applyFont="1" applyFill="1" applyAlignment="1">
      <alignment horizontal="left" vertical="center" wrapText="1"/>
    </xf>
    <xf numFmtId="0" fontId="51" fillId="0" borderId="0" xfId="0" applyFont="1" applyAlignment="1">
      <alignment horizontal="left" vertical="center" wrapText="1"/>
    </xf>
    <xf numFmtId="0" fontId="52" fillId="0" borderId="71" xfId="0" applyFont="1" applyBorder="1" applyAlignment="1">
      <alignment horizontal="left" vertical="center" wrapText="1"/>
    </xf>
    <xf numFmtId="0" fontId="52" fillId="0" borderId="73" xfId="0" applyFont="1" applyBorder="1" applyAlignment="1">
      <alignment horizontal="left" vertical="center" wrapText="1"/>
    </xf>
    <xf numFmtId="0" fontId="52" fillId="0" borderId="72" xfId="0" applyFont="1" applyBorder="1" applyAlignment="1">
      <alignment horizontal="left" vertical="center" wrapText="1"/>
    </xf>
    <xf numFmtId="9" fontId="60" fillId="0" borderId="71" xfId="0" applyNumberFormat="1" applyFont="1" applyBorder="1" applyAlignment="1">
      <alignment horizontal="center" vertical="center" shrinkToFit="1"/>
    </xf>
    <xf numFmtId="9" fontId="60" fillId="0" borderId="72" xfId="0" applyNumberFormat="1" applyFont="1" applyBorder="1" applyAlignment="1">
      <alignment horizontal="center" vertical="center" shrinkToFit="1"/>
    </xf>
    <xf numFmtId="0" fontId="58" fillId="0" borderId="71" xfId="0" applyFont="1" applyBorder="1" applyAlignment="1">
      <alignment horizontal="center" vertical="center" wrapText="1"/>
    </xf>
    <xf numFmtId="0" fontId="58" fillId="0" borderId="73" xfId="0" applyFont="1" applyBorder="1" applyAlignment="1">
      <alignment horizontal="center" vertical="center" wrapText="1"/>
    </xf>
    <xf numFmtId="0" fontId="58" fillId="0" borderId="72" xfId="0" applyFont="1" applyBorder="1" applyAlignment="1">
      <alignment horizontal="center" vertical="center" wrapText="1"/>
    </xf>
    <xf numFmtId="0" fontId="58" fillId="0" borderId="71" xfId="0" applyFont="1" applyBorder="1" applyAlignment="1">
      <alignment horizontal="left" vertical="center" wrapText="1"/>
    </xf>
    <xf numFmtId="0" fontId="58" fillId="0" borderId="73" xfId="0" applyFont="1" applyBorder="1" applyAlignment="1">
      <alignment horizontal="left" vertical="center" wrapText="1"/>
    </xf>
    <xf numFmtId="0" fontId="58" fillId="0" borderId="72" xfId="0" applyFont="1" applyBorder="1" applyAlignment="1">
      <alignment horizontal="left" vertical="center" wrapText="1"/>
    </xf>
    <xf numFmtId="0" fontId="51" fillId="0" borderId="71" xfId="0" applyFont="1" applyBorder="1" applyAlignment="1">
      <alignment horizontal="left" vertical="center" wrapText="1"/>
    </xf>
    <xf numFmtId="0" fontId="51" fillId="0" borderId="73" xfId="0" applyFont="1" applyBorder="1" applyAlignment="1">
      <alignment horizontal="left" vertical="center" wrapText="1"/>
    </xf>
    <xf numFmtId="0" fontId="51" fillId="0" borderId="72" xfId="0" applyFont="1" applyBorder="1" applyAlignment="1">
      <alignment horizontal="left" vertical="center" wrapText="1"/>
    </xf>
    <xf numFmtId="0" fontId="51" fillId="0" borderId="71" xfId="0" applyFont="1" applyBorder="1" applyAlignment="1">
      <alignment horizontal="center" vertical="center" wrapText="1"/>
    </xf>
    <xf numFmtId="0" fontId="51" fillId="0" borderId="72" xfId="0" applyFont="1" applyBorder="1" applyAlignment="1">
      <alignment horizontal="center" vertical="center" wrapText="1"/>
    </xf>
    <xf numFmtId="0" fontId="51" fillId="0" borderId="73" xfId="0" applyFont="1" applyBorder="1" applyAlignment="1">
      <alignment horizontal="center" vertical="center" wrapText="1"/>
    </xf>
    <xf numFmtId="0" fontId="51" fillId="29" borderId="79" xfId="0" applyFont="1" applyFill="1" applyBorder="1" applyAlignment="1">
      <alignment horizontal="center" vertical="center" wrapText="1"/>
    </xf>
    <xf numFmtId="0" fontId="51" fillId="0" borderId="76" xfId="0" applyFont="1" applyBorder="1" applyAlignment="1">
      <alignment horizontal="left" vertical="center" wrapText="1"/>
    </xf>
    <xf numFmtId="0" fontId="51" fillId="0" borderId="78" xfId="0" applyFont="1" applyBorder="1" applyAlignment="1">
      <alignment horizontal="left" vertical="center" wrapText="1"/>
    </xf>
    <xf numFmtId="0" fontId="51" fillId="0" borderId="77" xfId="0" applyFont="1" applyBorder="1" applyAlignment="1">
      <alignment horizontal="left" vertical="center" wrapText="1"/>
    </xf>
    <xf numFmtId="0" fontId="51" fillId="0" borderId="76" xfId="0" applyFont="1" applyBorder="1" applyAlignment="1">
      <alignment horizontal="center" vertical="center" wrapText="1"/>
    </xf>
    <xf numFmtId="0" fontId="51" fillId="0" borderId="77" xfId="0" applyFont="1" applyBorder="1" applyAlignment="1">
      <alignment horizontal="center" vertical="center" wrapText="1"/>
    </xf>
    <xf numFmtId="0" fontId="51" fillId="0" borderId="78" xfId="0" applyFont="1" applyBorder="1" applyAlignment="1">
      <alignment horizontal="center" vertical="center" wrapText="1"/>
    </xf>
    <xf numFmtId="0" fontId="52" fillId="0" borderId="0" xfId="0" applyFont="1" applyAlignment="1">
      <alignment horizontal="left" wrapText="1"/>
    </xf>
    <xf numFmtId="0" fontId="57" fillId="0" borderId="0" xfId="0" applyFont="1" applyAlignment="1">
      <alignment horizontal="left" wrapText="1"/>
    </xf>
    <xf numFmtId="0" fontId="51" fillId="0" borderId="0" xfId="0" applyFont="1" applyAlignment="1">
      <alignment horizontal="left" wrapText="1"/>
    </xf>
    <xf numFmtId="0" fontId="52" fillId="0" borderId="71" xfId="0" applyFont="1" applyBorder="1" applyAlignment="1">
      <alignment horizontal="center" vertical="center" wrapText="1"/>
    </xf>
    <xf numFmtId="0" fontId="52" fillId="0" borderId="73" xfId="0" applyFont="1" applyBorder="1" applyAlignment="1">
      <alignment horizontal="center" vertical="center" wrapText="1"/>
    </xf>
    <xf numFmtId="0" fontId="52" fillId="0" borderId="72" xfId="0" applyFont="1" applyBorder="1" applyAlignment="1">
      <alignment horizontal="center" vertical="center" wrapText="1"/>
    </xf>
    <xf numFmtId="166" fontId="69" fillId="6" borderId="28" xfId="0" applyNumberFormat="1" applyFont="1" applyFill="1" applyBorder="1" applyAlignment="1" applyProtection="1">
      <alignment horizontal="center" vertical="center"/>
      <protection hidden="1"/>
    </xf>
    <xf numFmtId="0" fontId="58" fillId="0" borderId="74" xfId="0" applyFont="1" applyBorder="1" applyAlignment="1">
      <alignment horizontal="left" vertical="center" wrapText="1"/>
    </xf>
    <xf numFmtId="0" fontId="58" fillId="0" borderId="75" xfId="0" applyFont="1" applyBorder="1" applyAlignment="1">
      <alignment horizontal="left" vertical="center" wrapText="1"/>
    </xf>
    <xf numFmtId="0" fontId="58" fillId="0" borderId="76" xfId="0" applyFont="1" applyBorder="1" applyAlignment="1">
      <alignment horizontal="left" vertical="center" wrapText="1"/>
    </xf>
    <xf numFmtId="0" fontId="58" fillId="0" borderId="77" xfId="0" applyFont="1" applyBorder="1" applyAlignment="1">
      <alignment horizontal="left" vertical="center" wrapText="1"/>
    </xf>
    <xf numFmtId="0" fontId="52" fillId="0" borderId="0" xfId="0" applyFont="1" applyAlignment="1">
      <alignment horizontal="left" vertical="top" wrapText="1"/>
    </xf>
    <xf numFmtId="0" fontId="51" fillId="29" borderId="78" xfId="0" applyFont="1" applyFill="1" applyBorder="1" applyAlignment="1">
      <alignment horizontal="center" vertical="center" wrapText="1"/>
    </xf>
    <xf numFmtId="0" fontId="51" fillId="30" borderId="78" xfId="0" applyFont="1" applyFill="1" applyBorder="1" applyAlignment="1">
      <alignment horizontal="center" vertical="center" wrapText="1"/>
    </xf>
    <xf numFmtId="0" fontId="51" fillId="31" borderId="78" xfId="0" applyFont="1" applyFill="1" applyBorder="1" applyAlignment="1">
      <alignment horizontal="center" vertical="center" wrapText="1"/>
    </xf>
    <xf numFmtId="0" fontId="51" fillId="33" borderId="78" xfId="0" applyFont="1" applyFill="1" applyBorder="1" applyAlignment="1">
      <alignment horizontal="center" vertical="center" wrapText="1"/>
    </xf>
    <xf numFmtId="0" fontId="58" fillId="0" borderId="74" xfId="0" applyFont="1" applyBorder="1" applyAlignment="1">
      <alignment horizontal="center" vertical="center" wrapText="1"/>
    </xf>
    <xf numFmtId="0" fontId="58" fillId="0" borderId="75" xfId="0" applyFont="1" applyBorder="1" applyAlignment="1">
      <alignment horizontal="center" vertical="center" wrapText="1"/>
    </xf>
    <xf numFmtId="0" fontId="58" fillId="0" borderId="76" xfId="0" applyFont="1" applyBorder="1" applyAlignment="1">
      <alignment horizontal="center" vertical="center" wrapText="1"/>
    </xf>
    <xf numFmtId="0" fontId="58" fillId="0" borderId="77" xfId="0" applyFont="1" applyBorder="1" applyAlignment="1">
      <alignment horizontal="center" vertical="center" wrapText="1"/>
    </xf>
    <xf numFmtId="0" fontId="58" fillId="0" borderId="79" xfId="0" applyFont="1" applyBorder="1" applyAlignment="1">
      <alignment horizontal="center" vertical="center" wrapText="1"/>
    </xf>
    <xf numFmtId="0" fontId="58" fillId="0" borderId="78" xfId="0" applyFont="1" applyBorder="1" applyAlignment="1">
      <alignment horizontal="center" vertical="center" wrapText="1"/>
    </xf>
    <xf numFmtId="0" fontId="58" fillId="0" borderId="80" xfId="0" applyFont="1" applyBorder="1" applyAlignment="1">
      <alignment horizontal="center" vertical="center" wrapText="1"/>
    </xf>
    <xf numFmtId="0" fontId="58" fillId="0" borderId="81" xfId="0" applyFont="1" applyBorder="1" applyAlignment="1">
      <alignment horizontal="center" vertical="center" wrapText="1"/>
    </xf>
    <xf numFmtId="0" fontId="86" fillId="0" borderId="71" xfId="0" applyFont="1" applyBorder="1" applyAlignment="1">
      <alignment horizontal="center" vertical="center" wrapText="1"/>
    </xf>
    <xf numFmtId="0" fontId="86" fillId="0" borderId="72" xfId="0" applyFont="1" applyBorder="1" applyAlignment="1">
      <alignment horizontal="center" vertical="center" wrapText="1"/>
    </xf>
    <xf numFmtId="0" fontId="58" fillId="0" borderId="0" xfId="0" applyFont="1" applyAlignment="1">
      <alignment horizontal="left" vertical="top" wrapText="1"/>
    </xf>
    <xf numFmtId="0" fontId="57" fillId="0" borderId="76" xfId="0" applyFont="1" applyBorder="1" applyAlignment="1">
      <alignment horizontal="center" vertical="center" wrapText="1"/>
    </xf>
    <xf numFmtId="0" fontId="4" fillId="3" borderId="0" xfId="0" applyFont="1" applyFill="1" applyAlignment="1" applyProtection="1">
      <alignment horizontal="left" vertical="center"/>
      <protection locked="0" hidden="1"/>
    </xf>
    <xf numFmtId="0" fontId="4" fillId="2" borderId="0" xfId="0" applyFont="1" applyFill="1" applyAlignment="1" applyProtection="1">
      <alignment horizontal="left"/>
      <protection hidden="1"/>
    </xf>
    <xf numFmtId="0" fontId="48" fillId="2" borderId="0" xfId="0" applyFont="1" applyFill="1" applyAlignment="1" applyProtection="1">
      <alignment horizontal="center"/>
      <protection hidden="1"/>
    </xf>
    <xf numFmtId="0" fontId="50" fillId="2" borderId="0" xfId="0" applyFont="1" applyFill="1" applyAlignment="1" applyProtection="1">
      <alignment horizontal="center" vertical="center"/>
      <protection hidden="1"/>
    </xf>
    <xf numFmtId="0" fontId="31" fillId="0" borderId="23" xfId="0" applyFont="1" applyBorder="1" applyAlignment="1" applyProtection="1">
      <alignment vertical="top" wrapText="1"/>
      <protection hidden="1"/>
    </xf>
    <xf numFmtId="0" fontId="29" fillId="0" borderId="37" xfId="0" applyFont="1" applyBorder="1" applyAlignment="1" applyProtection="1">
      <alignment vertical="top" wrapText="1"/>
      <protection hidden="1"/>
    </xf>
    <xf numFmtId="0" fontId="29" fillId="0" borderId="38" xfId="0" applyFont="1" applyBorder="1" applyAlignment="1" applyProtection="1">
      <alignment vertical="top" wrapText="1"/>
      <protection hidden="1"/>
    </xf>
    <xf numFmtId="0" fontId="29" fillId="0" borderId="39" xfId="0" applyFont="1" applyBorder="1" applyAlignment="1" applyProtection="1">
      <alignment vertical="top" wrapText="1"/>
      <protection hidden="1"/>
    </xf>
    <xf numFmtId="9" fontId="29" fillId="0" borderId="40" xfId="2" applyFont="1" applyFill="1" applyBorder="1" applyAlignment="1" applyProtection="1">
      <alignment horizontal="center" vertical="top" wrapText="1"/>
      <protection hidden="1"/>
    </xf>
    <xf numFmtId="9" fontId="29" fillId="0" borderId="38" xfId="2" applyFont="1" applyFill="1" applyBorder="1" applyAlignment="1" applyProtection="1">
      <alignment horizontal="center" vertical="top" wrapText="1"/>
      <protection hidden="1"/>
    </xf>
    <xf numFmtId="9" fontId="29" fillId="0" borderId="41" xfId="2" applyFont="1" applyFill="1" applyBorder="1" applyAlignment="1" applyProtection="1">
      <alignment horizontal="center" vertical="top" wrapText="1"/>
      <protection hidden="1"/>
    </xf>
    <xf numFmtId="0" fontId="29" fillId="0" borderId="42" xfId="0" applyFont="1" applyBorder="1" applyAlignment="1" applyProtection="1">
      <alignment vertical="top" wrapText="1"/>
      <protection hidden="1"/>
    </xf>
    <xf numFmtId="0" fontId="29" fillId="0" borderId="43" xfId="0" applyFont="1" applyBorder="1" applyAlignment="1" applyProtection="1">
      <alignment vertical="top" wrapText="1"/>
      <protection hidden="1"/>
    </xf>
    <xf numFmtId="0" fontId="29" fillId="0" borderId="44" xfId="0" applyFont="1" applyBorder="1" applyAlignment="1" applyProtection="1">
      <alignment vertical="top" wrapText="1"/>
      <protection hidden="1"/>
    </xf>
    <xf numFmtId="9" fontId="29" fillId="0" borderId="45" xfId="2" applyFont="1" applyFill="1" applyBorder="1" applyAlignment="1" applyProtection="1">
      <alignment horizontal="center" vertical="top" wrapText="1"/>
      <protection hidden="1"/>
    </xf>
    <xf numFmtId="9" fontId="29" fillId="0" borderId="43" xfId="2" applyFont="1" applyFill="1" applyBorder="1" applyAlignment="1" applyProtection="1">
      <alignment horizontal="center" vertical="top" wrapText="1"/>
      <protection hidden="1"/>
    </xf>
    <xf numFmtId="9" fontId="29" fillId="0" borderId="46" xfId="2" applyFont="1" applyFill="1" applyBorder="1" applyAlignment="1" applyProtection="1">
      <alignment horizontal="center" vertical="top" wrapText="1"/>
      <protection hidden="1"/>
    </xf>
    <xf numFmtId="0" fontId="29" fillId="0" borderId="24" xfId="0" applyFont="1" applyBorder="1" applyAlignment="1" applyProtection="1">
      <alignment vertical="top" wrapText="1"/>
      <protection hidden="1"/>
    </xf>
    <xf numFmtId="0" fontId="29" fillId="0" borderId="0" xfId="0" applyFont="1" applyAlignment="1" applyProtection="1">
      <alignment vertical="top" wrapText="1"/>
      <protection hidden="1"/>
    </xf>
    <xf numFmtId="0" fontId="29" fillId="0" borderId="48" xfId="0" applyFont="1" applyBorder="1" applyAlignment="1" applyProtection="1">
      <alignment vertical="top" wrapText="1"/>
      <protection hidden="1"/>
    </xf>
    <xf numFmtId="9" fontId="29" fillId="0" borderId="52" xfId="2" applyFont="1" applyFill="1" applyBorder="1" applyAlignment="1" applyProtection="1">
      <alignment horizontal="center" vertical="top" wrapText="1"/>
      <protection hidden="1"/>
    </xf>
    <xf numFmtId="9" fontId="29" fillId="0" borderId="53" xfId="2" applyFont="1" applyFill="1" applyBorder="1" applyAlignment="1" applyProtection="1">
      <alignment horizontal="center" vertical="top" wrapText="1"/>
      <protection hidden="1"/>
    </xf>
    <xf numFmtId="9" fontId="29" fillId="0" borderId="54" xfId="2" applyFont="1" applyFill="1" applyBorder="1" applyAlignment="1" applyProtection="1">
      <alignment horizontal="center" vertical="top" wrapText="1"/>
      <protection hidden="1"/>
    </xf>
    <xf numFmtId="0" fontId="22" fillId="12" borderId="10" xfId="0" applyFont="1" applyFill="1" applyBorder="1" applyAlignment="1" applyProtection="1">
      <alignment vertical="top"/>
      <protection hidden="1"/>
    </xf>
    <xf numFmtId="0" fontId="22" fillId="12" borderId="11" xfId="0" applyFont="1" applyFill="1" applyBorder="1" applyAlignment="1" applyProtection="1">
      <alignment vertical="top"/>
      <protection hidden="1"/>
    </xf>
    <xf numFmtId="0" fontId="22" fillId="12" borderId="11" xfId="0" applyFont="1" applyFill="1" applyBorder="1" applyAlignment="1" applyProtection="1">
      <alignment horizontal="center" vertical="top"/>
      <protection hidden="1"/>
    </xf>
    <xf numFmtId="0" fontId="22" fillId="12" borderId="12" xfId="0" applyFont="1" applyFill="1" applyBorder="1" applyAlignment="1" applyProtection="1">
      <alignment horizontal="center" vertical="top"/>
      <protection hidden="1"/>
    </xf>
    <xf numFmtId="0" fontId="29" fillId="0" borderId="13" xfId="0" applyFont="1" applyBorder="1" applyAlignment="1" applyProtection="1">
      <alignment vertical="top" wrapText="1"/>
      <protection hidden="1"/>
    </xf>
    <xf numFmtId="0" fontId="29" fillId="0" borderId="23" xfId="0" applyFont="1" applyBorder="1" applyAlignment="1" applyProtection="1">
      <alignment vertical="top" wrapText="1"/>
      <protection hidden="1"/>
    </xf>
    <xf numFmtId="0" fontId="29" fillId="0" borderId="47" xfId="0" applyFont="1" applyBorder="1" applyAlignment="1" applyProtection="1">
      <alignment vertical="top" wrapText="1"/>
      <protection hidden="1"/>
    </xf>
    <xf numFmtId="9" fontId="29" fillId="0" borderId="35" xfId="2" applyFont="1" applyFill="1" applyBorder="1" applyAlignment="1" applyProtection="1">
      <alignment horizontal="center" vertical="top" wrapText="1"/>
      <protection hidden="1"/>
    </xf>
    <xf numFmtId="9" fontId="29" fillId="0" borderId="33" xfId="2" applyFont="1" applyFill="1" applyBorder="1" applyAlignment="1" applyProtection="1">
      <alignment horizontal="center" vertical="top" wrapText="1"/>
      <protection hidden="1"/>
    </xf>
    <xf numFmtId="9" fontId="29" fillId="0" borderId="36" xfId="2" applyFont="1" applyFill="1" applyBorder="1" applyAlignment="1" applyProtection="1">
      <alignment horizontal="center" vertical="top" wrapText="1"/>
      <protection hidden="1"/>
    </xf>
    <xf numFmtId="9" fontId="29" fillId="0" borderId="49" xfId="2" applyFont="1" applyFill="1" applyBorder="1" applyAlignment="1" applyProtection="1">
      <alignment horizontal="center" vertical="top" wrapText="1"/>
      <protection hidden="1"/>
    </xf>
    <xf numFmtId="9" fontId="29" fillId="0" borderId="50" xfId="2" applyFont="1" applyFill="1" applyBorder="1" applyAlignment="1" applyProtection="1">
      <alignment horizontal="center" vertical="top" wrapText="1"/>
      <protection hidden="1"/>
    </xf>
    <xf numFmtId="9" fontId="29" fillId="0" borderId="51" xfId="2" applyFont="1" applyFill="1" applyBorder="1" applyAlignment="1" applyProtection="1">
      <alignment horizontal="center" vertical="top" wrapText="1"/>
      <protection hidden="1"/>
    </xf>
    <xf numFmtId="0" fontId="34" fillId="12" borderId="10" xfId="0" applyFont="1" applyFill="1" applyBorder="1" applyAlignment="1" applyProtection="1">
      <alignment vertical="top"/>
      <protection hidden="1"/>
    </xf>
    <xf numFmtId="0" fontId="34" fillId="12" borderId="11" xfId="0" applyFont="1" applyFill="1" applyBorder="1" applyAlignment="1" applyProtection="1">
      <alignment vertical="top"/>
      <protection hidden="1"/>
    </xf>
    <xf numFmtId="0" fontId="29" fillId="0" borderId="42" xfId="0" applyFont="1" applyBorder="1" applyAlignment="1" applyProtection="1">
      <alignment horizontal="left" vertical="center" wrapText="1"/>
      <protection hidden="1"/>
    </xf>
    <xf numFmtId="0" fontId="29" fillId="0" borderId="43" xfId="0" applyFont="1" applyBorder="1" applyAlignment="1" applyProtection="1">
      <alignment horizontal="left" vertical="center" wrapText="1"/>
      <protection hidden="1"/>
    </xf>
    <xf numFmtId="0" fontId="29" fillId="0" borderId="44" xfId="0" applyFont="1" applyBorder="1" applyAlignment="1" applyProtection="1">
      <alignment horizontal="left" vertical="center" wrapText="1"/>
      <protection hidden="1"/>
    </xf>
    <xf numFmtId="0" fontId="29" fillId="0" borderId="32" xfId="0" applyFont="1" applyBorder="1" applyAlignment="1" applyProtection="1">
      <alignment vertical="top" wrapText="1"/>
      <protection hidden="1"/>
    </xf>
    <xf numFmtId="0" fontId="29" fillId="0" borderId="33" xfId="0" applyFont="1" applyBorder="1" applyAlignment="1" applyProtection="1">
      <alignment vertical="top" wrapText="1"/>
      <protection hidden="1"/>
    </xf>
    <xf numFmtId="0" fontId="29" fillId="0" borderId="34" xfId="0" applyFont="1" applyBorder="1" applyAlignment="1" applyProtection="1">
      <alignment vertical="top" wrapText="1"/>
      <protection hidden="1"/>
    </xf>
    <xf numFmtId="0" fontId="29" fillId="0" borderId="45" xfId="0" applyFont="1" applyBorder="1" applyAlignment="1" applyProtection="1">
      <alignment horizontal="center" vertical="top" wrapText="1"/>
      <protection hidden="1"/>
    </xf>
    <xf numFmtId="0" fontId="29" fillId="0" borderId="43" xfId="0" applyFont="1" applyBorder="1" applyAlignment="1" applyProtection="1">
      <alignment horizontal="center" vertical="top" wrapText="1"/>
      <protection hidden="1"/>
    </xf>
    <xf numFmtId="0" fontId="29" fillId="0" borderId="46" xfId="0" applyFont="1" applyBorder="1" applyAlignment="1" applyProtection="1">
      <alignment horizontal="center" vertical="top" wrapText="1"/>
      <protection hidden="1"/>
    </xf>
    <xf numFmtId="0" fontId="29" fillId="0" borderId="35" xfId="0" applyFont="1" applyBorder="1" applyAlignment="1" applyProtection="1">
      <alignment horizontal="center" vertical="top" wrapText="1"/>
      <protection hidden="1"/>
    </xf>
    <xf numFmtId="0" fontId="29" fillId="0" borderId="33" xfId="0" applyFont="1" applyBorder="1" applyAlignment="1" applyProtection="1">
      <alignment horizontal="center" vertical="top" wrapText="1"/>
      <protection hidden="1"/>
    </xf>
    <xf numFmtId="0" fontId="29" fillId="0" borderId="36" xfId="0" applyFont="1" applyBorder="1" applyAlignment="1" applyProtection="1">
      <alignment horizontal="center" vertical="top" wrapText="1"/>
      <protection hidden="1"/>
    </xf>
    <xf numFmtId="0" fontId="29" fillId="0" borderId="40" xfId="0" applyFont="1" applyBorder="1" applyAlignment="1" applyProtection="1">
      <alignment horizontal="center" vertical="top" wrapText="1"/>
      <protection hidden="1"/>
    </xf>
    <xf numFmtId="0" fontId="29" fillId="0" borderId="38" xfId="0" applyFont="1" applyBorder="1" applyAlignment="1" applyProtection="1">
      <alignment horizontal="center" vertical="top" wrapText="1"/>
      <protection hidden="1"/>
    </xf>
    <xf numFmtId="0" fontId="29" fillId="0" borderId="41" xfId="0" applyFont="1" applyBorder="1" applyAlignment="1" applyProtection="1">
      <alignment horizontal="center" vertical="top" wrapText="1"/>
      <protection hidden="1"/>
    </xf>
    <xf numFmtId="0" fontId="29" fillId="2" borderId="0" xfId="0" applyFont="1" applyFill="1" applyAlignment="1" applyProtection="1">
      <alignment horizontal="center" wrapText="1"/>
      <protection hidden="1"/>
    </xf>
    <xf numFmtId="7" fontId="22" fillId="12" borderId="11" xfId="1" applyNumberFormat="1" applyFont="1" applyFill="1" applyBorder="1" applyAlignment="1" applyProtection="1">
      <alignment horizontal="center" vertical="top"/>
      <protection hidden="1"/>
    </xf>
    <xf numFmtId="7" fontId="22" fillId="12" borderId="12" xfId="1" applyNumberFormat="1" applyFont="1" applyFill="1" applyBorder="1" applyAlignment="1" applyProtection="1">
      <alignment horizontal="center" vertical="top"/>
      <protection hidden="1"/>
    </xf>
    <xf numFmtId="0" fontId="22" fillId="12" borderId="10" xfId="0" applyFont="1" applyFill="1" applyBorder="1" applyAlignment="1" applyProtection="1">
      <alignment horizontal="center" vertical="top"/>
      <protection hidden="1"/>
    </xf>
    <xf numFmtId="0" fontId="33" fillId="12" borderId="0" xfId="0" applyFont="1" applyFill="1" applyAlignment="1" applyProtection="1">
      <alignment horizontal="center"/>
      <protection hidden="1"/>
    </xf>
    <xf numFmtId="0" fontId="13" fillId="2" borderId="23" xfId="0" applyFont="1" applyFill="1" applyBorder="1" applyAlignment="1" applyProtection="1">
      <alignment horizontal="left" vertical="center" wrapText="1"/>
      <protection hidden="1"/>
    </xf>
    <xf numFmtId="0" fontId="58" fillId="39" borderId="0" xfId="0" applyFont="1" applyFill="1" applyAlignment="1">
      <alignment horizontal="left" vertical="center" wrapText="1"/>
    </xf>
    <xf numFmtId="0" fontId="52" fillId="0" borderId="79" xfId="0" applyFont="1" applyBorder="1" applyAlignment="1">
      <alignment horizontal="left" vertical="center" wrapText="1"/>
    </xf>
    <xf numFmtId="0" fontId="69" fillId="6" borderId="28" xfId="0" applyFont="1" applyFill="1" applyBorder="1" applyAlignment="1" applyProtection="1">
      <alignment horizontal="left" vertical="center"/>
      <protection hidden="1"/>
    </xf>
    <xf numFmtId="0" fontId="69" fillId="6" borderId="18" xfId="0" applyFont="1" applyFill="1" applyBorder="1" applyAlignment="1" applyProtection="1">
      <alignment horizontal="left" vertical="center"/>
      <protection hidden="1"/>
    </xf>
    <xf numFmtId="0" fontId="69" fillId="6" borderId="9" xfId="0" applyFont="1" applyFill="1" applyBorder="1" applyAlignment="1" applyProtection="1">
      <alignment horizontal="left" vertical="center"/>
      <protection hidden="1"/>
    </xf>
    <xf numFmtId="0" fontId="69" fillId="6" borderId="19" xfId="0" applyFont="1" applyFill="1" applyBorder="1" applyAlignment="1" applyProtection="1">
      <alignment horizontal="left" vertical="center"/>
      <protection hidden="1"/>
    </xf>
    <xf numFmtId="0" fontId="68" fillId="14" borderId="24" xfId="0" applyFont="1" applyFill="1" applyBorder="1" applyAlignment="1" applyProtection="1">
      <alignment horizontal="left" vertical="center"/>
      <protection hidden="1"/>
    </xf>
    <xf numFmtId="0" fontId="68" fillId="14" borderId="0" xfId="0" applyFont="1" applyFill="1" applyAlignment="1" applyProtection="1">
      <alignment horizontal="left" vertical="center"/>
      <protection hidden="1"/>
    </xf>
    <xf numFmtId="0" fontId="51" fillId="24" borderId="79" xfId="0" applyFont="1" applyFill="1" applyBorder="1" applyAlignment="1">
      <alignment horizontal="center" vertical="center" wrapText="1"/>
    </xf>
    <xf numFmtId="0" fontId="52" fillId="24" borderId="79" xfId="0" applyFont="1" applyFill="1" applyBorder="1" applyAlignment="1">
      <alignment horizontal="left" vertical="center" wrapText="1"/>
    </xf>
    <xf numFmtId="0" fontId="51" fillId="24" borderId="79" xfId="0" applyFont="1" applyFill="1" applyBorder="1" applyAlignment="1">
      <alignment horizontal="left" vertical="center" wrapText="1"/>
    </xf>
    <xf numFmtId="0" fontId="68" fillId="14" borderId="13" xfId="0" applyFont="1" applyFill="1" applyBorder="1" applyAlignment="1" applyProtection="1">
      <alignment horizontal="left" vertical="center"/>
      <protection hidden="1"/>
    </xf>
    <xf numFmtId="0" fontId="68" fillId="14" borderId="23" xfId="0" applyFont="1" applyFill="1" applyBorder="1" applyAlignment="1" applyProtection="1">
      <alignment horizontal="left" vertical="center"/>
      <protection hidden="1"/>
    </xf>
    <xf numFmtId="0" fontId="89" fillId="0" borderId="0" xfId="0" applyFont="1" applyAlignment="1">
      <alignment horizontal="left" vertical="top" wrapText="1"/>
    </xf>
    <xf numFmtId="0" fontId="51" fillId="0" borderId="0" xfId="0" applyFont="1" applyAlignment="1">
      <alignment horizontal="left" vertical="top" wrapText="1"/>
    </xf>
    <xf numFmtId="0" fontId="58" fillId="0" borderId="71" xfId="0" applyFont="1" applyBorder="1" applyAlignment="1">
      <alignment vertical="center" wrapText="1"/>
    </xf>
    <xf numFmtId="0" fontId="58" fillId="0" borderId="73" xfId="0" applyFont="1" applyBorder="1" applyAlignment="1">
      <alignment vertical="center" wrapText="1"/>
    </xf>
    <xf numFmtId="0" fontId="58" fillId="0" borderId="72" xfId="0" applyFont="1" applyBorder="1" applyAlignment="1">
      <alignment vertical="center" wrapText="1"/>
    </xf>
    <xf numFmtId="0" fontId="68" fillId="14" borderId="24" xfId="0" applyFont="1" applyFill="1" applyBorder="1" applyAlignment="1" applyProtection="1">
      <alignment horizontal="center" vertical="center"/>
      <protection hidden="1"/>
    </xf>
    <xf numFmtId="0" fontId="68" fillId="14" borderId="0" xfId="0" applyFont="1" applyFill="1" applyAlignment="1" applyProtection="1">
      <alignment horizontal="center" vertical="center"/>
      <protection hidden="1"/>
    </xf>
    <xf numFmtId="0" fontId="61" fillId="14" borderId="0" xfId="0" applyFont="1" applyFill="1" applyAlignment="1" applyProtection="1">
      <alignment horizontal="center" vertical="center"/>
      <protection hidden="1"/>
    </xf>
    <xf numFmtId="5" fontId="52" fillId="0" borderId="85" xfId="0" applyNumberFormat="1" applyFont="1" applyBorder="1" applyAlignment="1" applyProtection="1">
      <alignment horizontal="center" vertical="center"/>
      <protection hidden="1"/>
    </xf>
    <xf numFmtId="5" fontId="52" fillId="2" borderId="85" xfId="0" applyNumberFormat="1" applyFont="1" applyFill="1" applyBorder="1" applyAlignment="1" applyProtection="1">
      <alignment horizontal="center" vertical="center"/>
      <protection hidden="1"/>
    </xf>
    <xf numFmtId="5" fontId="52" fillId="0" borderId="0" xfId="0" applyNumberFormat="1" applyFont="1" applyAlignment="1" applyProtection="1">
      <alignment horizontal="center" vertical="center" wrapText="1"/>
      <protection hidden="1"/>
    </xf>
    <xf numFmtId="5" fontId="52" fillId="0" borderId="28" xfId="0" applyNumberFormat="1" applyFont="1" applyBorder="1" applyAlignment="1" applyProtection="1">
      <alignment horizontal="center" vertical="center" wrapText="1"/>
      <protection hidden="1"/>
    </xf>
    <xf numFmtId="0" fontId="68" fillId="0" borderId="0" xfId="0" applyFont="1" applyAlignment="1" applyProtection="1">
      <alignment horizontal="center" vertical="center"/>
      <protection hidden="1"/>
    </xf>
    <xf numFmtId="0" fontId="68" fillId="0" borderId="28" xfId="0" applyFont="1" applyBorder="1" applyAlignment="1" applyProtection="1">
      <alignment horizontal="center" vertical="center"/>
      <protection hidden="1"/>
    </xf>
    <xf numFmtId="7" fontId="52" fillId="0" borderId="85" xfId="1" applyNumberFormat="1" applyFont="1" applyFill="1" applyBorder="1" applyAlignment="1" applyProtection="1">
      <alignment horizontal="center" vertical="center"/>
      <protection hidden="1"/>
    </xf>
    <xf numFmtId="0" fontId="65" fillId="2" borderId="0" xfId="0" applyFont="1" applyFill="1" applyAlignment="1" applyProtection="1">
      <alignment horizontal="center" vertical="center" wrapText="1"/>
      <protection hidden="1"/>
    </xf>
    <xf numFmtId="7" fontId="69" fillId="6" borderId="0" xfId="1" applyNumberFormat="1" applyFont="1" applyFill="1" applyBorder="1" applyAlignment="1" applyProtection="1">
      <alignment horizontal="center" vertical="center"/>
      <protection hidden="1"/>
    </xf>
    <xf numFmtId="7" fontId="52" fillId="0" borderId="23" xfId="1" applyNumberFormat="1" applyFont="1" applyFill="1" applyBorder="1" applyAlignment="1" applyProtection="1">
      <alignment horizontal="center" vertical="center"/>
      <protection hidden="1"/>
    </xf>
    <xf numFmtId="7" fontId="52" fillId="2" borderId="0" xfId="1" applyNumberFormat="1" applyFont="1" applyFill="1" applyBorder="1" applyAlignment="1" applyProtection="1">
      <alignment horizontal="center" vertical="center"/>
      <protection hidden="1"/>
    </xf>
    <xf numFmtId="7" fontId="69" fillId="6" borderId="9" xfId="1" applyNumberFormat="1" applyFont="1" applyFill="1" applyBorder="1" applyAlignment="1" applyProtection="1">
      <alignment horizontal="center" vertical="center"/>
      <protection hidden="1"/>
    </xf>
    <xf numFmtId="0" fontId="55" fillId="2" borderId="98" xfId="0" applyFont="1" applyFill="1" applyBorder="1" applyAlignment="1" applyProtection="1">
      <alignment horizontal="left" vertical="center" wrapText="1"/>
      <protection hidden="1"/>
    </xf>
    <xf numFmtId="0" fontId="55" fillId="2" borderId="0" xfId="0" applyFont="1" applyFill="1" applyAlignment="1" applyProtection="1">
      <alignment horizontal="left" vertical="center" wrapText="1"/>
      <protection hidden="1"/>
    </xf>
    <xf numFmtId="0" fontId="58" fillId="0" borderId="78" xfId="0" applyFont="1" applyBorder="1" applyAlignment="1">
      <alignment horizontal="left" vertical="center" wrapText="1"/>
    </xf>
    <xf numFmtId="0" fontId="52" fillId="0" borderId="78" xfId="0" applyFont="1" applyBorder="1" applyAlignment="1">
      <alignment horizontal="left" vertical="center" wrapText="1"/>
    </xf>
    <xf numFmtId="166" fontId="69" fillId="6" borderId="99" xfId="0" applyNumberFormat="1" applyFont="1" applyFill="1" applyBorder="1" applyAlignment="1" applyProtection="1">
      <alignment horizontal="center" vertical="center"/>
      <protection hidden="1"/>
    </xf>
    <xf numFmtId="166" fontId="69" fillId="6" borderId="100" xfId="0" applyNumberFormat="1" applyFont="1" applyFill="1" applyBorder="1" applyAlignment="1" applyProtection="1">
      <alignment horizontal="center" vertical="center"/>
      <protection hidden="1"/>
    </xf>
    <xf numFmtId="7" fontId="52" fillId="0" borderId="95" xfId="1" applyNumberFormat="1" applyFont="1" applyFill="1" applyBorder="1" applyAlignment="1" applyProtection="1">
      <alignment horizontal="center" vertical="center"/>
      <protection hidden="1"/>
    </xf>
    <xf numFmtId="7" fontId="52" fillId="0" borderId="101" xfId="1" applyNumberFormat="1" applyFont="1" applyFill="1" applyBorder="1" applyAlignment="1" applyProtection="1">
      <alignment horizontal="center" vertical="center"/>
      <protection hidden="1"/>
    </xf>
    <xf numFmtId="7" fontId="69" fillId="6" borderId="102" xfId="1" applyNumberFormat="1" applyFont="1" applyFill="1" applyBorder="1" applyAlignment="1" applyProtection="1">
      <alignment horizontal="center" vertical="center"/>
      <protection hidden="1"/>
    </xf>
    <xf numFmtId="7" fontId="69" fillId="6" borderId="19" xfId="1" applyNumberFormat="1" applyFont="1" applyFill="1" applyBorder="1" applyAlignment="1" applyProtection="1">
      <alignment horizontal="center" vertical="center"/>
      <protection hidden="1"/>
    </xf>
    <xf numFmtId="0" fontId="51" fillId="24" borderId="78" xfId="0" applyFont="1" applyFill="1" applyBorder="1" applyAlignment="1">
      <alignment horizontal="center" vertical="center" wrapText="1"/>
    </xf>
    <xf numFmtId="0" fontId="51" fillId="25" borderId="78" xfId="0" applyFont="1" applyFill="1" applyBorder="1" applyAlignment="1">
      <alignment horizontal="center" vertical="center" wrapText="1"/>
    </xf>
    <xf numFmtId="0" fontId="51" fillId="26" borderId="78" xfId="0" applyFont="1" applyFill="1" applyBorder="1" applyAlignment="1">
      <alignment horizontal="center" vertical="center" wrapText="1"/>
    </xf>
    <xf numFmtId="0" fontId="51" fillId="28" borderId="78" xfId="0" applyFont="1" applyFill="1" applyBorder="1" applyAlignment="1">
      <alignment horizontal="center" vertical="center" wrapText="1"/>
    </xf>
    <xf numFmtId="7" fontId="69" fillId="6" borderId="85" xfId="1" applyNumberFormat="1" applyFont="1" applyFill="1" applyBorder="1" applyAlignment="1" applyProtection="1">
      <alignment horizontal="center" vertical="center"/>
      <protection hidden="1"/>
    </xf>
    <xf numFmtId="7" fontId="52" fillId="2" borderId="27" xfId="1" applyNumberFormat="1" applyFont="1" applyFill="1" applyBorder="1" applyAlignment="1" applyProtection="1">
      <alignment horizontal="center" vertical="center"/>
      <protection hidden="1"/>
    </xf>
    <xf numFmtId="7" fontId="52" fillId="2" borderId="85" xfId="1" applyNumberFormat="1" applyFont="1" applyFill="1" applyBorder="1" applyAlignment="1" applyProtection="1">
      <alignment horizontal="center" vertical="center"/>
      <protection hidden="1"/>
    </xf>
    <xf numFmtId="7" fontId="52" fillId="0" borderId="86" xfId="1" applyNumberFormat="1" applyFont="1" applyFill="1" applyBorder="1" applyAlignment="1" applyProtection="1">
      <alignment horizontal="center" vertical="center"/>
      <protection hidden="1"/>
    </xf>
    <xf numFmtId="7" fontId="69" fillId="6" borderId="27" xfId="1" applyNumberFormat="1" applyFont="1" applyFill="1" applyBorder="1" applyAlignment="1" applyProtection="1">
      <alignment horizontal="center" vertical="center"/>
      <protection hidden="1"/>
    </xf>
    <xf numFmtId="0" fontId="19" fillId="0" borderId="42" xfId="0" applyFont="1" applyBorder="1" applyAlignment="1" applyProtection="1">
      <alignment vertical="top" wrapText="1"/>
      <protection hidden="1"/>
    </xf>
    <xf numFmtId="0" fontId="19" fillId="0" borderId="43" xfId="0" applyFont="1" applyBorder="1" applyAlignment="1" applyProtection="1">
      <alignment vertical="top" wrapText="1"/>
      <protection hidden="1"/>
    </xf>
    <xf numFmtId="0" fontId="19" fillId="0" borderId="43" xfId="0" applyFont="1" applyBorder="1" applyAlignment="1" applyProtection="1">
      <alignment horizontal="center" vertical="top" wrapText="1"/>
      <protection hidden="1"/>
    </xf>
    <xf numFmtId="0" fontId="19" fillId="0" borderId="46" xfId="0" applyFont="1" applyBorder="1" applyAlignment="1" applyProtection="1">
      <alignment horizontal="center" vertical="top" wrapText="1"/>
      <protection hidden="1"/>
    </xf>
    <xf numFmtId="0" fontId="27" fillId="0" borderId="0" xfId="0" applyFont="1" applyAlignment="1" applyProtection="1">
      <alignment horizontal="left" vertical="center" wrapText="1"/>
      <protection hidden="1"/>
    </xf>
    <xf numFmtId="0" fontId="19" fillId="0" borderId="37" xfId="0" applyFont="1" applyBorder="1" applyAlignment="1" applyProtection="1">
      <alignment vertical="top" wrapText="1"/>
      <protection hidden="1"/>
    </xf>
    <xf numFmtId="0" fontId="19" fillId="0" borderId="38" xfId="0" applyFont="1" applyBorder="1" applyAlignment="1" applyProtection="1">
      <alignment vertical="top" wrapText="1"/>
      <protection hidden="1"/>
    </xf>
    <xf numFmtId="0" fontId="19" fillId="0" borderId="38" xfId="0" applyFont="1" applyBorder="1" applyAlignment="1" applyProtection="1">
      <alignment horizontal="center" vertical="top" wrapText="1"/>
      <protection hidden="1"/>
    </xf>
    <xf numFmtId="0" fontId="19" fillId="0" borderId="41" xfId="0" applyFont="1" applyBorder="1" applyAlignment="1" applyProtection="1">
      <alignment horizontal="center" vertical="top" wrapText="1"/>
      <protection hidden="1"/>
    </xf>
    <xf numFmtId="9" fontId="19" fillId="0" borderId="38" xfId="2" applyFont="1" applyBorder="1" applyAlignment="1" applyProtection="1">
      <alignment horizontal="center" vertical="top" wrapText="1"/>
      <protection hidden="1"/>
    </xf>
    <xf numFmtId="9" fontId="19" fillId="0" borderId="41" xfId="2" applyFont="1" applyBorder="1" applyAlignment="1" applyProtection="1">
      <alignment horizontal="center" vertical="top" wrapText="1"/>
      <protection hidden="1"/>
    </xf>
    <xf numFmtId="0" fontId="22" fillId="13" borderId="10" xfId="0" applyFont="1" applyFill="1" applyBorder="1" applyAlignment="1" applyProtection="1">
      <alignment vertical="top" wrapText="1"/>
      <protection hidden="1"/>
    </xf>
    <xf numFmtId="0" fontId="22" fillId="13" borderId="11" xfId="0" applyFont="1" applyFill="1" applyBorder="1" applyAlignment="1" applyProtection="1">
      <alignment vertical="top" wrapText="1"/>
      <protection hidden="1"/>
    </xf>
    <xf numFmtId="0" fontId="19" fillId="0" borderId="32" xfId="0" applyFont="1" applyBorder="1" applyAlignment="1" applyProtection="1">
      <alignment vertical="top" wrapText="1"/>
      <protection hidden="1"/>
    </xf>
    <xf numFmtId="0" fontId="19" fillId="0" borderId="33" xfId="0" applyFont="1" applyBorder="1" applyAlignment="1" applyProtection="1">
      <alignment vertical="top" wrapText="1"/>
      <protection hidden="1"/>
    </xf>
    <xf numFmtId="9" fontId="19" fillId="0" borderId="33" xfId="2" applyFont="1" applyBorder="1" applyAlignment="1" applyProtection="1">
      <alignment horizontal="center" vertical="top" wrapText="1"/>
      <protection hidden="1"/>
    </xf>
    <xf numFmtId="9" fontId="19" fillId="0" borderId="36" xfId="2" applyFont="1" applyBorder="1" applyAlignment="1" applyProtection="1">
      <alignment horizontal="center" vertical="top" wrapText="1"/>
      <protection hidden="1"/>
    </xf>
    <xf numFmtId="9" fontId="19" fillId="0" borderId="43" xfId="2" applyFont="1" applyBorder="1" applyAlignment="1" applyProtection="1">
      <alignment horizontal="center" vertical="top" wrapText="1"/>
      <protection hidden="1"/>
    </xf>
    <xf numFmtId="9" fontId="19" fillId="0" borderId="46" xfId="2" applyFont="1" applyBorder="1" applyAlignment="1" applyProtection="1">
      <alignment horizontal="center" vertical="top" wrapText="1"/>
      <protection hidden="1"/>
    </xf>
    <xf numFmtId="0" fontId="22" fillId="13" borderId="10" xfId="0" applyFont="1" applyFill="1" applyBorder="1" applyAlignment="1" applyProtection="1">
      <alignment horizontal="left" vertical="top" wrapText="1"/>
      <protection hidden="1"/>
    </xf>
    <xf numFmtId="0" fontId="22" fillId="13" borderId="11" xfId="0" applyFont="1" applyFill="1" applyBorder="1" applyAlignment="1" applyProtection="1">
      <alignment horizontal="left" vertical="top" wrapText="1"/>
      <protection hidden="1"/>
    </xf>
    <xf numFmtId="0" fontId="19" fillId="0" borderId="50" xfId="0" applyFont="1" applyBorder="1" applyAlignment="1" applyProtection="1">
      <alignment horizontal="center" vertical="top" wrapText="1"/>
      <protection hidden="1"/>
    </xf>
    <xf numFmtId="0" fontId="19" fillId="0" borderId="51" xfId="0" applyFont="1" applyBorder="1" applyAlignment="1" applyProtection="1">
      <alignment horizontal="center" vertical="top" wrapText="1"/>
      <protection hidden="1"/>
    </xf>
    <xf numFmtId="0" fontId="22" fillId="13" borderId="13" xfId="0" applyFont="1" applyFill="1" applyBorder="1" applyAlignment="1" applyProtection="1">
      <alignment vertical="top" wrapText="1"/>
      <protection hidden="1"/>
    </xf>
    <xf numFmtId="0" fontId="22" fillId="13" borderId="23" xfId="0" applyFont="1" applyFill="1" applyBorder="1" applyAlignment="1" applyProtection="1">
      <alignment vertical="top" wrapText="1"/>
      <protection hidden="1"/>
    </xf>
    <xf numFmtId="0" fontId="36" fillId="13" borderId="23" xfId="0" applyFont="1" applyFill="1" applyBorder="1" applyAlignment="1" applyProtection="1">
      <alignment horizontal="right" vertical="top" wrapText="1"/>
      <protection hidden="1"/>
    </xf>
    <xf numFmtId="0" fontId="36" fillId="13" borderId="31" xfId="0" applyFont="1" applyFill="1" applyBorder="1" applyAlignment="1" applyProtection="1">
      <alignment horizontal="right" vertical="top" wrapText="1"/>
      <protection hidden="1"/>
    </xf>
    <xf numFmtId="0" fontId="36" fillId="13" borderId="18" xfId="0" applyFont="1" applyFill="1" applyBorder="1" applyAlignment="1" applyProtection="1">
      <alignment vertical="top" wrapText="1"/>
      <protection hidden="1"/>
    </xf>
    <xf numFmtId="0" fontId="36" fillId="13" borderId="9" xfId="0" applyFont="1" applyFill="1" applyBorder="1" applyAlignment="1" applyProtection="1">
      <alignment vertical="top" wrapText="1"/>
      <protection hidden="1"/>
    </xf>
    <xf numFmtId="0" fontId="36" fillId="13" borderId="9" xfId="0" applyFont="1" applyFill="1" applyBorder="1" applyAlignment="1" applyProtection="1">
      <alignment horizontal="right" vertical="top" wrapText="1"/>
      <protection hidden="1"/>
    </xf>
    <xf numFmtId="0" fontId="36" fillId="13" borderId="30" xfId="0" applyFont="1" applyFill="1" applyBorder="1" applyAlignment="1" applyProtection="1">
      <alignment horizontal="right" vertical="top" wrapText="1"/>
      <protection hidden="1"/>
    </xf>
    <xf numFmtId="0" fontId="19" fillId="0" borderId="55" xfId="0" applyFont="1" applyBorder="1" applyAlignment="1" applyProtection="1">
      <alignment vertical="top" wrapText="1"/>
      <protection hidden="1"/>
    </xf>
    <xf numFmtId="0" fontId="19" fillId="0" borderId="50" xfId="0" applyFont="1" applyBorder="1" applyAlignment="1" applyProtection="1">
      <alignment vertical="top" wrapText="1"/>
      <protection hidden="1"/>
    </xf>
    <xf numFmtId="0" fontId="19" fillId="0" borderId="58" xfId="0" applyFont="1" applyBorder="1" applyAlignment="1" applyProtection="1">
      <alignment vertical="top" wrapText="1"/>
      <protection hidden="1"/>
    </xf>
    <xf numFmtId="0" fontId="19" fillId="0" borderId="53" xfId="0" applyFont="1" applyBorder="1" applyAlignment="1" applyProtection="1">
      <alignment vertical="top" wrapText="1"/>
      <protection hidden="1"/>
    </xf>
    <xf numFmtId="9" fontId="19" fillId="0" borderId="53" xfId="2" applyFont="1" applyBorder="1" applyAlignment="1" applyProtection="1">
      <alignment horizontal="center" vertical="top" wrapText="1"/>
      <protection hidden="1"/>
    </xf>
    <xf numFmtId="9" fontId="19" fillId="0" borderId="54" xfId="2" applyFont="1" applyBorder="1" applyAlignment="1" applyProtection="1">
      <alignment horizontal="center" vertical="top" wrapText="1"/>
      <protection hidden="1"/>
    </xf>
    <xf numFmtId="0" fontId="36" fillId="13" borderId="18" xfId="0" applyFont="1" applyFill="1" applyBorder="1" applyAlignment="1" applyProtection="1">
      <alignment horizontal="left" vertical="top" wrapText="1"/>
      <protection hidden="1"/>
    </xf>
    <xf numFmtId="0" fontId="36" fillId="13" borderId="9" xfId="0" applyFont="1" applyFill="1" applyBorder="1" applyAlignment="1" applyProtection="1">
      <alignment horizontal="left" vertical="top" wrapText="1"/>
      <protection hidden="1"/>
    </xf>
    <xf numFmtId="9" fontId="19" fillId="0" borderId="50" xfId="2" applyFont="1" applyBorder="1" applyAlignment="1" applyProtection="1">
      <alignment horizontal="center" vertical="top" wrapText="1"/>
      <protection hidden="1"/>
    </xf>
    <xf numFmtId="9" fontId="19" fillId="0" borderId="51" xfId="2" applyFont="1" applyBorder="1" applyAlignment="1" applyProtection="1">
      <alignment horizontal="center" vertical="top" wrapText="1"/>
      <protection hidden="1"/>
    </xf>
    <xf numFmtId="0" fontId="22" fillId="13" borderId="24" xfId="0" applyFont="1" applyFill="1" applyBorder="1" applyAlignment="1" applyProtection="1">
      <alignment vertical="top" wrapText="1"/>
      <protection hidden="1"/>
    </xf>
    <xf numFmtId="0" fontId="22" fillId="13" borderId="0" xfId="0" applyFont="1" applyFill="1" applyAlignment="1" applyProtection="1">
      <alignment vertical="top" wrapText="1"/>
      <protection hidden="1"/>
    </xf>
    <xf numFmtId="0" fontId="22" fillId="13" borderId="12" xfId="0" applyFont="1" applyFill="1" applyBorder="1" applyAlignment="1" applyProtection="1">
      <alignment vertical="top" wrapText="1"/>
      <protection hidden="1"/>
    </xf>
    <xf numFmtId="0" fontId="20" fillId="0" borderId="0" xfId="0" applyFont="1" applyAlignment="1" applyProtection="1">
      <alignment horizontal="center"/>
      <protection hidden="1"/>
    </xf>
    <xf numFmtId="0" fontId="22" fillId="13" borderId="13" xfId="0" applyFont="1" applyFill="1" applyBorder="1" applyAlignment="1" applyProtection="1">
      <alignment horizontal="left" vertical="top" wrapText="1"/>
      <protection hidden="1"/>
    </xf>
    <xf numFmtId="0" fontId="22" fillId="13" borderId="23" xfId="0" applyFont="1" applyFill="1" applyBorder="1" applyAlignment="1" applyProtection="1">
      <alignment horizontal="left" vertical="top" wrapText="1"/>
      <protection hidden="1"/>
    </xf>
    <xf numFmtId="0" fontId="22" fillId="13" borderId="11" xfId="0" applyFont="1" applyFill="1" applyBorder="1" applyAlignment="1" applyProtection="1">
      <alignment horizontal="center" vertical="top" wrapText="1"/>
      <protection hidden="1"/>
    </xf>
    <xf numFmtId="0" fontId="22" fillId="13" borderId="12" xfId="0" applyFont="1" applyFill="1" applyBorder="1" applyAlignment="1" applyProtection="1">
      <alignment horizontal="center" vertical="top" wrapText="1"/>
      <protection hidden="1"/>
    </xf>
    <xf numFmtId="0" fontId="19" fillId="0" borderId="55" xfId="0" applyFont="1" applyBorder="1" applyAlignment="1" applyProtection="1">
      <alignment vertical="center" wrapText="1"/>
      <protection hidden="1"/>
    </xf>
    <xf numFmtId="0" fontId="19" fillId="0" borderId="50" xfId="0" applyFont="1" applyBorder="1" applyAlignment="1" applyProtection="1">
      <alignment vertical="center" wrapText="1"/>
      <protection hidden="1"/>
    </xf>
    <xf numFmtId="0" fontId="19" fillId="0" borderId="33" xfId="0" applyFont="1" applyBorder="1" applyAlignment="1" applyProtection="1">
      <alignment horizontal="center" vertical="center" wrapText="1"/>
      <protection hidden="1"/>
    </xf>
    <xf numFmtId="0" fontId="19" fillId="0" borderId="36" xfId="0" applyFont="1" applyBorder="1" applyAlignment="1" applyProtection="1">
      <alignment horizontal="center" vertical="center" wrapText="1"/>
      <protection hidden="1"/>
    </xf>
    <xf numFmtId="0" fontId="19" fillId="0" borderId="37" xfId="0" applyFont="1" applyBorder="1" applyAlignment="1" applyProtection="1">
      <alignment vertical="center" wrapText="1"/>
      <protection hidden="1"/>
    </xf>
    <xf numFmtId="0" fontId="19" fillId="0" borderId="38" xfId="0" applyFont="1" applyBorder="1" applyAlignment="1" applyProtection="1">
      <alignment vertical="center" wrapText="1"/>
      <protection hidden="1"/>
    </xf>
    <xf numFmtId="0" fontId="19" fillId="0" borderId="38" xfId="0" applyFont="1" applyBorder="1" applyAlignment="1" applyProtection="1">
      <alignment horizontal="center" vertical="center" wrapText="1"/>
      <protection hidden="1"/>
    </xf>
    <xf numFmtId="0" fontId="19" fillId="0" borderId="41" xfId="0" applyFont="1" applyBorder="1" applyAlignment="1" applyProtection="1">
      <alignment horizontal="center" vertical="center" wrapText="1"/>
      <protection hidden="1"/>
    </xf>
    <xf numFmtId="0" fontId="33" fillId="23" borderId="0" xfId="0" applyFont="1" applyFill="1" applyAlignment="1" applyProtection="1">
      <alignment horizontal="center"/>
      <protection hidden="1"/>
    </xf>
    <xf numFmtId="0" fontId="22" fillId="23" borderId="0" xfId="0" applyFont="1" applyFill="1" applyAlignment="1" applyProtection="1">
      <alignment horizontal="center"/>
      <protection hidden="1"/>
    </xf>
    <xf numFmtId="0" fontId="23" fillId="2" borderId="0" xfId="0" applyFont="1" applyFill="1" applyAlignment="1" applyProtection="1">
      <alignment horizontal="left" vertical="center" wrapText="1"/>
      <protection hidden="1"/>
    </xf>
    <xf numFmtId="0" fontId="22" fillId="23" borderId="13" xfId="0" applyFont="1" applyFill="1" applyBorder="1" applyAlignment="1" applyProtection="1">
      <alignment horizontal="center" vertical="center"/>
      <protection hidden="1"/>
    </xf>
    <xf numFmtId="0" fontId="22" fillId="23" borderId="23" xfId="0" applyFont="1" applyFill="1" applyBorder="1" applyAlignment="1" applyProtection="1">
      <alignment horizontal="center" vertical="center"/>
      <protection hidden="1"/>
    </xf>
    <xf numFmtId="0" fontId="41" fillId="16" borderId="10" xfId="0" applyFont="1" applyFill="1" applyBorder="1" applyAlignment="1" applyProtection="1">
      <alignment horizontal="center"/>
      <protection hidden="1"/>
    </xf>
    <xf numFmtId="0" fontId="41" fillId="16" borderId="11" xfId="0" applyFont="1" applyFill="1" applyBorder="1" applyAlignment="1" applyProtection="1">
      <alignment horizontal="center"/>
      <protection hidden="1"/>
    </xf>
    <xf numFmtId="0" fontId="41" fillId="16" borderId="12" xfId="0" applyFont="1" applyFill="1" applyBorder="1" applyAlignment="1" applyProtection="1">
      <alignment horizontal="center"/>
      <protection hidden="1"/>
    </xf>
    <xf numFmtId="5" fontId="41" fillId="16" borderId="63" xfId="0" applyNumberFormat="1" applyFont="1" applyFill="1" applyBorder="1" applyAlignment="1" applyProtection="1">
      <alignment horizontal="center"/>
      <protection hidden="1"/>
    </xf>
    <xf numFmtId="5" fontId="41" fillId="16" borderId="11" xfId="0" applyNumberFormat="1" applyFont="1" applyFill="1" applyBorder="1" applyAlignment="1" applyProtection="1">
      <alignment horizontal="center"/>
      <protection hidden="1"/>
    </xf>
    <xf numFmtId="5" fontId="41" fillId="16" borderId="12" xfId="0" applyNumberFormat="1" applyFont="1" applyFill="1" applyBorder="1" applyAlignment="1" applyProtection="1">
      <alignment horizontal="center"/>
      <protection hidden="1"/>
    </xf>
    <xf numFmtId="0" fontId="23" fillId="2" borderId="23" xfId="0" applyFont="1" applyFill="1" applyBorder="1" applyAlignment="1" applyProtection="1">
      <alignment horizontal="left" wrapText="1"/>
      <protection hidden="1"/>
    </xf>
    <xf numFmtId="0" fontId="77" fillId="0" borderId="71" xfId="0" applyFont="1" applyBorder="1" applyAlignment="1">
      <alignment horizontal="left" vertical="center" wrapText="1"/>
    </xf>
    <xf numFmtId="0" fontId="77" fillId="0" borderId="73" xfId="0" applyFont="1" applyBorder="1" applyAlignment="1">
      <alignment horizontal="left" vertical="center" wrapText="1"/>
    </xf>
    <xf numFmtId="0" fontId="77" fillId="0" borderId="72" xfId="0" applyFont="1" applyBorder="1" applyAlignment="1">
      <alignment horizontal="left" vertical="center" wrapText="1"/>
    </xf>
    <xf numFmtId="9" fontId="79" fillId="0" borderId="71" xfId="0" applyNumberFormat="1" applyFont="1" applyBorder="1" applyAlignment="1">
      <alignment horizontal="center" vertical="center" shrinkToFit="1"/>
    </xf>
    <xf numFmtId="9" fontId="79" fillId="0" borderId="72" xfId="0" applyNumberFormat="1" applyFont="1" applyBorder="1" applyAlignment="1">
      <alignment horizontal="center" vertical="center" shrinkToFit="1"/>
    </xf>
    <xf numFmtId="0" fontId="77" fillId="0" borderId="71" xfId="0" applyFont="1" applyBorder="1" applyAlignment="1">
      <alignment horizontal="center" vertical="center" wrapText="1"/>
    </xf>
    <xf numFmtId="0" fontId="77" fillId="0" borderId="72" xfId="0" applyFont="1" applyBorder="1" applyAlignment="1">
      <alignment horizontal="center" vertical="center" wrapText="1"/>
    </xf>
    <xf numFmtId="0" fontId="76" fillId="0" borderId="71" xfId="0" applyFont="1" applyBorder="1" applyAlignment="1">
      <alignment horizontal="left" vertical="center" wrapText="1"/>
    </xf>
    <xf numFmtId="0" fontId="76" fillId="0" borderId="73" xfId="0" applyFont="1" applyBorder="1" applyAlignment="1">
      <alignment horizontal="left" vertical="center" wrapText="1"/>
    </xf>
    <xf numFmtId="0" fontId="76" fillId="0" borderId="72" xfId="0" applyFont="1" applyBorder="1" applyAlignment="1">
      <alignment horizontal="left" vertical="center" wrapText="1"/>
    </xf>
    <xf numFmtId="0" fontId="76" fillId="0" borderId="71" xfId="0" applyFont="1" applyBorder="1" applyAlignment="1">
      <alignment horizontal="center" vertical="center" wrapText="1"/>
    </xf>
    <xf numFmtId="0" fontId="76" fillId="0" borderId="72" xfId="0" applyFont="1" applyBorder="1" applyAlignment="1">
      <alignment horizontal="center" vertical="center" wrapText="1"/>
    </xf>
    <xf numFmtId="0" fontId="80" fillId="0" borderId="71" xfId="0" applyFont="1" applyBorder="1" applyAlignment="1">
      <alignment horizontal="center" vertical="center" wrapText="1"/>
    </xf>
    <xf numFmtId="0" fontId="80" fillId="0" borderId="72" xfId="0" applyFont="1" applyBorder="1" applyAlignment="1">
      <alignment horizontal="center" vertical="center" wrapText="1"/>
    </xf>
    <xf numFmtId="0" fontId="78" fillId="34" borderId="79" xfId="0" applyFont="1" applyFill="1" applyBorder="1" applyAlignment="1">
      <alignment horizontal="center" vertical="center" wrapText="1"/>
    </xf>
    <xf numFmtId="0" fontId="76" fillId="34" borderId="79" xfId="0" applyFont="1" applyFill="1" applyBorder="1" applyAlignment="1">
      <alignment horizontal="center" vertical="center" wrapText="1"/>
    </xf>
    <xf numFmtId="0" fontId="76" fillId="0" borderId="76" xfId="0" applyFont="1" applyBorder="1" applyAlignment="1">
      <alignment horizontal="left" vertical="center" wrapText="1"/>
    </xf>
    <xf numFmtId="0" fontId="76" fillId="0" borderId="78" xfId="0" applyFont="1" applyBorder="1" applyAlignment="1">
      <alignment horizontal="left" vertical="center" wrapText="1"/>
    </xf>
    <xf numFmtId="0" fontId="76" fillId="0" borderId="77" xfId="0" applyFont="1" applyBorder="1" applyAlignment="1">
      <alignment horizontal="left" vertical="center" wrapText="1"/>
    </xf>
    <xf numFmtId="0" fontId="76" fillId="0" borderId="76" xfId="0" applyFont="1" applyBorder="1" applyAlignment="1">
      <alignment horizontal="center" vertical="center" wrapText="1"/>
    </xf>
    <xf numFmtId="0" fontId="76" fillId="0" borderId="77" xfId="0" applyFont="1" applyBorder="1" applyAlignment="1">
      <alignment horizontal="center" vertical="center" wrapText="1"/>
    </xf>
    <xf numFmtId="0" fontId="80" fillId="0" borderId="76" xfId="0" applyFont="1" applyBorder="1" applyAlignment="1">
      <alignment horizontal="center" vertical="center" wrapText="1"/>
    </xf>
    <xf numFmtId="0" fontId="80" fillId="0" borderId="77" xfId="0" applyFont="1" applyBorder="1" applyAlignment="1">
      <alignment horizontal="center" vertical="center" wrapText="1"/>
    </xf>
    <xf numFmtId="0" fontId="77" fillId="0" borderId="73" xfId="0" applyFont="1" applyBorder="1" applyAlignment="1">
      <alignment horizontal="center" vertical="center" wrapText="1"/>
    </xf>
    <xf numFmtId="0" fontId="73" fillId="0" borderId="72" xfId="0" applyFont="1" applyBorder="1" applyAlignment="1">
      <alignment horizontal="center" vertical="center" wrapText="1"/>
    </xf>
    <xf numFmtId="0" fontId="67" fillId="23" borderId="0" xfId="0" applyFont="1" applyFill="1" applyAlignment="1" applyProtection="1">
      <alignment horizontal="center" vertical="center"/>
      <protection hidden="1"/>
    </xf>
    <xf numFmtId="0" fontId="55" fillId="2" borderId="87" xfId="0" applyFont="1" applyFill="1" applyBorder="1" applyAlignment="1" applyProtection="1">
      <alignment horizontal="left" vertical="center" wrapText="1"/>
      <protection hidden="1"/>
    </xf>
    <xf numFmtId="0" fontId="55" fillId="2" borderId="84" xfId="0" applyFont="1" applyFill="1" applyBorder="1" applyAlignment="1" applyProtection="1">
      <alignment horizontal="left" vertical="center" wrapText="1"/>
      <protection hidden="1"/>
    </xf>
    <xf numFmtId="0" fontId="55" fillId="2" borderId="88" xfId="0" applyFont="1" applyFill="1" applyBorder="1" applyAlignment="1" applyProtection="1">
      <alignment horizontal="left" vertical="center" wrapText="1"/>
      <protection hidden="1"/>
    </xf>
    <xf numFmtId="0" fontId="68" fillId="23" borderId="0" xfId="0" applyFont="1" applyFill="1" applyAlignment="1" applyProtection="1">
      <alignment horizontal="center" vertical="center"/>
      <protection hidden="1"/>
    </xf>
    <xf numFmtId="0" fontId="52" fillId="0" borderId="24" xfId="0" applyFont="1" applyBorder="1" applyAlignment="1" applyProtection="1">
      <alignment horizontal="left" vertical="center"/>
      <protection hidden="1"/>
    </xf>
    <xf numFmtId="0" fontId="52" fillId="0" borderId="0" xfId="0" applyFont="1" applyAlignment="1" applyProtection="1">
      <alignment horizontal="left" vertical="center"/>
      <protection hidden="1"/>
    </xf>
    <xf numFmtId="0" fontId="73" fillId="0" borderId="72" xfId="0" applyFont="1" applyBorder="1" applyAlignment="1">
      <alignment horizontal="left" vertical="center" wrapText="1"/>
    </xf>
    <xf numFmtId="0" fontId="73" fillId="0" borderId="71" xfId="0" applyFont="1" applyBorder="1" applyAlignment="1">
      <alignment horizontal="left" vertical="center" wrapText="1"/>
    </xf>
    <xf numFmtId="0" fontId="73" fillId="0" borderId="73" xfId="0" applyFont="1" applyBorder="1" applyAlignment="1">
      <alignment horizontal="left" vertical="center" wrapText="1"/>
    </xf>
    <xf numFmtId="0" fontId="77" fillId="0" borderId="74" xfId="0" applyFont="1" applyBorder="1" applyAlignment="1">
      <alignment horizontal="left" vertical="center" wrapText="1"/>
    </xf>
    <xf numFmtId="0" fontId="77" fillId="0" borderId="75" xfId="0" applyFont="1" applyBorder="1" applyAlignment="1">
      <alignment horizontal="left" vertical="center" wrapText="1"/>
    </xf>
    <xf numFmtId="0" fontId="77" fillId="0" borderId="103" xfId="0" applyFont="1" applyBorder="1" applyAlignment="1">
      <alignment horizontal="left" vertical="center" wrapText="1"/>
    </xf>
    <xf numFmtId="0" fontId="77" fillId="0" borderId="107" xfId="0" applyFont="1" applyBorder="1" applyAlignment="1">
      <alignment horizontal="left" vertical="center" wrapText="1"/>
    </xf>
    <xf numFmtId="0" fontId="77" fillId="0" borderId="74" xfId="0" applyFont="1" applyBorder="1" applyAlignment="1">
      <alignment horizontal="center" vertical="center" wrapText="1"/>
    </xf>
    <xf numFmtId="0" fontId="77" fillId="0" borderId="79" xfId="0" applyFont="1" applyBorder="1" applyAlignment="1">
      <alignment horizontal="center" vertical="center" wrapText="1"/>
    </xf>
    <xf numFmtId="0" fontId="77" fillId="0" borderId="75" xfId="0" applyFont="1" applyBorder="1" applyAlignment="1">
      <alignment horizontal="center" vertical="center" wrapText="1"/>
    </xf>
    <xf numFmtId="0" fontId="73" fillId="0" borderId="69" xfId="0" applyFont="1" applyBorder="1" applyAlignment="1">
      <alignment horizontal="left" vertical="center" wrapText="1"/>
    </xf>
    <xf numFmtId="0" fontId="76" fillId="36" borderId="78" xfId="0" applyFont="1" applyFill="1" applyBorder="1" applyAlignment="1">
      <alignment horizontal="center" vertical="center" wrapText="1"/>
    </xf>
    <xf numFmtId="0" fontId="76" fillId="34" borderId="78" xfId="0" applyFont="1" applyFill="1" applyBorder="1" applyAlignment="1">
      <alignment horizontal="center" vertical="center" wrapText="1"/>
    </xf>
    <xf numFmtId="0" fontId="76" fillId="35" borderId="78" xfId="0" applyFont="1" applyFill="1" applyBorder="1" applyAlignment="1">
      <alignment horizontal="center" vertical="center" wrapText="1"/>
    </xf>
    <xf numFmtId="0" fontId="78" fillId="34" borderId="0" xfId="0" applyFont="1" applyFill="1" applyAlignment="1">
      <alignment horizontal="center" vertical="center" wrapText="1"/>
    </xf>
    <xf numFmtId="0" fontId="76" fillId="34" borderId="0" xfId="0" applyFont="1" applyFill="1" applyAlignment="1">
      <alignment horizontal="center" vertical="center" wrapText="1"/>
    </xf>
    <xf numFmtId="0" fontId="76" fillId="37" borderId="78" xfId="0" applyFont="1" applyFill="1" applyBorder="1" applyAlignment="1">
      <alignment horizontal="center" vertical="center" wrapText="1"/>
    </xf>
    <xf numFmtId="0" fontId="77" fillId="0" borderId="69" xfId="0" applyFont="1" applyBorder="1" applyAlignment="1">
      <alignment horizontal="left" vertical="center" wrapText="1"/>
    </xf>
    <xf numFmtId="9" fontId="79" fillId="0" borderId="74" xfId="0" applyNumberFormat="1" applyFont="1" applyBorder="1" applyAlignment="1">
      <alignment horizontal="center" vertical="center" shrinkToFit="1"/>
    </xf>
    <xf numFmtId="9" fontId="79" fillId="0" borderId="75" xfId="0" applyNumberFormat="1" applyFont="1" applyBorder="1" applyAlignment="1">
      <alignment horizontal="center" vertical="center" shrinkToFit="1"/>
    </xf>
    <xf numFmtId="0" fontId="73" fillId="0" borderId="0" xfId="0" applyFont="1" applyAlignment="1">
      <alignment horizontal="left" vertical="center" wrapText="1"/>
    </xf>
    <xf numFmtId="0" fontId="73" fillId="0" borderId="90" xfId="0" applyFont="1" applyBorder="1" applyAlignment="1">
      <alignment horizontal="left" vertical="center" wrapText="1"/>
    </xf>
    <xf numFmtId="0" fontId="75" fillId="0" borderId="78" xfId="0" applyFont="1" applyBorder="1" applyAlignment="1">
      <alignment horizontal="left" vertical="center" wrapText="1"/>
    </xf>
    <xf numFmtId="0" fontId="76" fillId="0" borderId="91" xfId="0" applyFont="1" applyBorder="1" applyAlignment="1">
      <alignment horizontal="left" vertical="center" wrapText="1"/>
    </xf>
    <xf numFmtId="0" fontId="73" fillId="0" borderId="71" xfId="0" applyFont="1" applyBorder="1" applyAlignment="1">
      <alignment horizontal="center" vertical="center" wrapText="1"/>
    </xf>
    <xf numFmtId="0" fontId="73" fillId="0" borderId="73" xfId="0" applyFont="1" applyBorder="1" applyAlignment="1">
      <alignment horizontal="center" vertical="center" wrapText="1"/>
    </xf>
    <xf numFmtId="0" fontId="73" fillId="0" borderId="92" xfId="0" applyFont="1" applyBorder="1" applyAlignment="1">
      <alignment horizontal="center" vertical="center" wrapText="1"/>
    </xf>
    <xf numFmtId="0" fontId="83" fillId="0" borderId="71" xfId="0" applyFont="1" applyBorder="1" applyAlignment="1">
      <alignment horizontal="center" vertical="center" wrapText="1"/>
    </xf>
    <xf numFmtId="0" fontId="83" fillId="0" borderId="73" xfId="0" applyFont="1" applyBorder="1" applyAlignment="1">
      <alignment horizontal="center" vertical="center" wrapText="1"/>
    </xf>
    <xf numFmtId="0" fontId="83" fillId="0" borderId="72" xfId="0" applyFont="1" applyBorder="1" applyAlignment="1">
      <alignment horizontal="center" vertical="center" wrapText="1"/>
    </xf>
    <xf numFmtId="0" fontId="52" fillId="0" borderId="69" xfId="0" applyFont="1" applyBorder="1" applyAlignment="1" applyProtection="1">
      <alignment horizontal="left" vertical="center"/>
      <protection hidden="1"/>
    </xf>
    <xf numFmtId="0" fontId="52" fillId="0" borderId="69" xfId="0" applyFont="1" applyBorder="1" applyAlignment="1" applyProtection="1">
      <alignment horizontal="center" vertical="center"/>
      <protection hidden="1"/>
    </xf>
    <xf numFmtId="9" fontId="52" fillId="0" borderId="69" xfId="0" applyNumberFormat="1" applyFont="1" applyBorder="1" applyAlignment="1" applyProtection="1">
      <alignment horizontal="center" vertical="center"/>
      <protection hidden="1"/>
    </xf>
    <xf numFmtId="0" fontId="51" fillId="0" borderId="74" xfId="0" applyFont="1" applyBorder="1" applyAlignment="1">
      <alignment horizontal="center" vertical="center" wrapText="1"/>
    </xf>
    <xf numFmtId="0" fontId="51" fillId="0" borderId="79" xfId="0" applyFont="1" applyBorder="1" applyAlignment="1">
      <alignment horizontal="center" vertical="center" wrapText="1"/>
    </xf>
    <xf numFmtId="0" fontId="51" fillId="0" borderId="74" xfId="0" applyFont="1" applyBorder="1" applyAlignment="1">
      <alignment vertical="center" wrapText="1"/>
    </xf>
    <xf numFmtId="0" fontId="51" fillId="0" borderId="79" xfId="0" applyFont="1" applyBorder="1" applyAlignment="1">
      <alignment vertical="center" wrapText="1"/>
    </xf>
    <xf numFmtId="0" fontId="51" fillId="0" borderId="94" xfId="0" applyFont="1" applyBorder="1" applyAlignment="1">
      <alignment horizontal="center" vertical="center" wrapText="1"/>
    </xf>
    <xf numFmtId="8" fontId="52" fillId="0" borderId="69" xfId="0" applyNumberFormat="1" applyFont="1" applyBorder="1" applyAlignment="1" applyProtection="1">
      <alignment horizontal="center" vertical="center"/>
      <protection hidden="1"/>
    </xf>
    <xf numFmtId="0" fontId="52" fillId="0" borderId="106" xfId="0" applyFont="1" applyBorder="1" applyAlignment="1" applyProtection="1">
      <alignment horizontal="left" vertical="center"/>
      <protection hidden="1"/>
    </xf>
    <xf numFmtId="0" fontId="52" fillId="0" borderId="106" xfId="0" applyFont="1" applyBorder="1" applyAlignment="1" applyProtection="1">
      <alignment horizontal="center" vertical="center"/>
      <protection hidden="1"/>
    </xf>
    <xf numFmtId="0" fontId="77" fillId="0" borderId="71" xfId="0" applyFont="1" applyBorder="1" applyAlignment="1">
      <alignment horizontal="center" vertical="top" wrapText="1"/>
    </xf>
    <xf numFmtId="0" fontId="77" fillId="0" borderId="73" xfId="0" applyFont="1" applyBorder="1" applyAlignment="1">
      <alignment horizontal="center" vertical="top" wrapText="1"/>
    </xf>
    <xf numFmtId="0" fontId="96" fillId="0" borderId="71" xfId="0" applyFont="1" applyBorder="1" applyAlignment="1">
      <alignment horizontal="left" vertical="center" wrapText="1"/>
    </xf>
    <xf numFmtId="0" fontId="96" fillId="0" borderId="73" xfId="0" applyFont="1" applyBorder="1" applyAlignment="1">
      <alignment horizontal="left" vertical="center" wrapText="1"/>
    </xf>
    <xf numFmtId="0" fontId="77" fillId="0" borderId="74" xfId="0" applyFont="1" applyBorder="1" applyAlignment="1">
      <alignment horizontal="left" vertical="top" wrapText="1"/>
    </xf>
    <xf numFmtId="0" fontId="77" fillId="0" borderId="79" xfId="0" applyFont="1" applyBorder="1" applyAlignment="1">
      <alignment horizontal="left" vertical="top" wrapText="1"/>
    </xf>
    <xf numFmtId="0" fontId="77" fillId="0" borderId="69" xfId="0" applyFont="1" applyBorder="1" applyAlignment="1">
      <alignment horizontal="left" vertical="top" wrapText="1"/>
    </xf>
    <xf numFmtId="0" fontId="77" fillId="0" borderId="10" xfId="0" applyFont="1" applyBorder="1" applyAlignment="1">
      <alignment horizontal="left" vertical="top" wrapText="1"/>
    </xf>
    <xf numFmtId="0" fontId="77" fillId="0" borderId="11" xfId="0" applyFont="1" applyBorder="1" applyAlignment="1">
      <alignment horizontal="left" vertical="top" wrapText="1"/>
    </xf>
    <xf numFmtId="0" fontId="77" fillId="0" borderId="12" xfId="0" applyFont="1" applyBorder="1" applyAlignment="1">
      <alignment horizontal="left" vertical="top" wrapText="1"/>
    </xf>
    <xf numFmtId="9" fontId="79" fillId="0" borderId="105" xfId="0" applyNumberFormat="1" applyFont="1" applyBorder="1" applyAlignment="1">
      <alignment horizontal="center" vertical="top" shrinkToFit="1"/>
    </xf>
    <xf numFmtId="9" fontId="79" fillId="0" borderId="77" xfId="0" applyNumberFormat="1" applyFont="1" applyBorder="1" applyAlignment="1">
      <alignment horizontal="center" vertical="top" shrinkToFit="1"/>
    </xf>
    <xf numFmtId="9" fontId="79" fillId="0" borderId="104" xfId="0" applyNumberFormat="1" applyFont="1" applyBorder="1" applyAlignment="1">
      <alignment horizontal="center" vertical="top" shrinkToFit="1"/>
    </xf>
    <xf numFmtId="9" fontId="79" fillId="0" borderId="72" xfId="0" applyNumberFormat="1" applyFont="1" applyBorder="1" applyAlignment="1">
      <alignment horizontal="center" vertical="top" shrinkToFit="1"/>
    </xf>
    <xf numFmtId="0" fontId="73" fillId="0" borderId="78" xfId="0" applyFont="1" applyBorder="1" applyAlignment="1" applyProtection="1">
      <alignment horizontal="center" vertical="center"/>
      <protection hidden="1"/>
    </xf>
    <xf numFmtId="0" fontId="80" fillId="0" borderId="73" xfId="0" applyFont="1" applyBorder="1" applyAlignment="1">
      <alignment horizontal="center" vertical="center" wrapText="1"/>
    </xf>
    <xf numFmtId="0" fontId="71" fillId="0" borderId="23" xfId="0" applyFont="1" applyBorder="1" applyAlignment="1">
      <alignment horizontal="left" vertical="center" wrapText="1"/>
    </xf>
  </cellXfs>
  <cellStyles count="11">
    <cellStyle name="Comma 18" xfId="4" xr:uid="{D75495AE-30FC-4886-9024-33C74BB079A1}"/>
    <cellStyle name="Comma 19" xfId="5" xr:uid="{75118D36-E372-4087-8D7A-81494880C38E}"/>
    <cellStyle name="Comma 29" xfId="7" xr:uid="{25D95C1A-DB04-4960-82A5-BBE7A6044174}"/>
    <cellStyle name="Comma 30" xfId="8" xr:uid="{AADF0B6D-8802-4D15-8468-4F697EFB346B}"/>
    <cellStyle name="Comma 6" xfId="6" xr:uid="{75DAF475-6C64-400D-B21B-703AC6D8D649}"/>
    <cellStyle name="Currency" xfId="1" builtinId="4"/>
    <cellStyle name="Normal" xfId="0" builtinId="0"/>
    <cellStyle name="Normal 2" xfId="3" xr:uid="{941D129F-DA7B-4661-823B-DB108BF76AEF}"/>
    <cellStyle name="Normal 2 2" xfId="9" xr:uid="{B7F9F8E9-545C-4643-9B46-6C4DEA0F8A77}"/>
    <cellStyle name="Normal 47" xfId="10" xr:uid="{F1F3D197-893C-4EAF-A2CA-4C22105FC980}"/>
    <cellStyle name="Percent" xfId="2" builtinId="5"/>
  </cellStyles>
  <dxfs count="0"/>
  <tableStyles count="0" defaultTableStyle="TableStyleMedium2" defaultPivotStyle="PivotStyleLight16"/>
  <colors>
    <mruColors>
      <color rgb="FF17545B"/>
      <color rgb="FF1B565D"/>
      <color rgb="FF275D63"/>
      <color rgb="FF2C6268"/>
      <color rgb="FF28636A"/>
      <color rgb="FF6E6E6F"/>
      <color rgb="FFCECECE"/>
      <color rgb="FF546122"/>
      <color rgb="FF54565A"/>
      <color rgb="FF573C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calcChain" Target="calcChain.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customXml" Target="../customXml/item1.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theme" Target="theme/theme1.xml"/><Relationship Id="rId119"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customXml" Target="../customXml/item3.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hyperlink" Target="#'Data Input-Ingreso de Datos'!A1"/></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hyperlink" Target="#'Data Input-Ingreso de Datos'!Print_Area"/><Relationship Id="rId4" Type="http://schemas.openxmlformats.org/officeDocument/2006/relationships/image" Target="cid:181cffb99635b16b22" TargetMode="External"/></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1</xdr:col>
      <xdr:colOff>194087</xdr:colOff>
      <xdr:row>0</xdr:row>
      <xdr:rowOff>140186</xdr:rowOff>
    </xdr:from>
    <xdr:to>
      <xdr:col>3</xdr:col>
      <xdr:colOff>20041</xdr:colOff>
      <xdr:row>0</xdr:row>
      <xdr:rowOff>1086747</xdr:rowOff>
    </xdr:to>
    <xdr:pic>
      <xdr:nvPicPr>
        <xdr:cNvPr id="4" name="Imagen 3">
          <a:extLst>
            <a:ext uri="{FF2B5EF4-FFF2-40B4-BE49-F238E27FC236}">
              <a16:creationId xmlns:a16="http://schemas.microsoft.com/office/drawing/2014/main" id="{221A58E6-1419-3991-ACA7-FF36475966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3028" y="140186"/>
          <a:ext cx="3109278" cy="946561"/>
        </a:xfrm>
        <a:prstGeom prst="rect">
          <a:avLst/>
        </a:prstGeom>
      </xdr:spPr>
    </xdr:pic>
    <xdr:clientData/>
  </xdr:twoCellAnchor>
  <xdr:twoCellAnchor editAs="oneCell">
    <xdr:from>
      <xdr:col>3</xdr:col>
      <xdr:colOff>595814</xdr:colOff>
      <xdr:row>26</xdr:row>
      <xdr:rowOff>139090</xdr:rowOff>
    </xdr:from>
    <xdr:to>
      <xdr:col>4</xdr:col>
      <xdr:colOff>97555</xdr:colOff>
      <xdr:row>37</xdr:row>
      <xdr:rowOff>56447</xdr:rowOff>
    </xdr:to>
    <xdr:pic>
      <xdr:nvPicPr>
        <xdr:cNvPr id="3" name="Imagen 2">
          <a:extLst>
            <a:ext uri="{FF2B5EF4-FFF2-40B4-BE49-F238E27FC236}">
              <a16:creationId xmlns:a16="http://schemas.microsoft.com/office/drawing/2014/main" id="{580B6007-C5BA-CCEB-1B83-C0BA4110A49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48079" y="6582472"/>
          <a:ext cx="1384329" cy="11500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19933</xdr:colOff>
      <xdr:row>0</xdr:row>
      <xdr:rowOff>1581150</xdr:rowOff>
    </xdr:to>
    <xdr:grpSp>
      <xdr:nvGrpSpPr>
        <xdr:cNvPr id="4" name="Group 3">
          <a:hlinkClick xmlns:r="http://schemas.openxmlformats.org/officeDocument/2006/relationships" r:id="rId1"/>
          <a:extLst>
            <a:ext uri="{FF2B5EF4-FFF2-40B4-BE49-F238E27FC236}">
              <a16:creationId xmlns:a16="http://schemas.microsoft.com/office/drawing/2014/main" id="{90E7677D-B548-7FC7-A9DF-3B7BD7B07AF4}"/>
            </a:ext>
          </a:extLst>
        </xdr:cNvPr>
        <xdr:cNvGrpSpPr/>
      </xdr:nvGrpSpPr>
      <xdr:grpSpPr>
        <a:xfrm>
          <a:off x="0" y="0"/>
          <a:ext cx="11968480" cy="1581150"/>
          <a:chOff x="0" y="0"/>
          <a:chExt cx="12021433" cy="1581150"/>
        </a:xfrm>
      </xdr:grpSpPr>
      <xdr:pic>
        <xdr:nvPicPr>
          <xdr:cNvPr id="2" name="Picture 1">
            <a:extLst>
              <a:ext uri="{FF2B5EF4-FFF2-40B4-BE49-F238E27FC236}">
                <a16:creationId xmlns:a16="http://schemas.microsoft.com/office/drawing/2014/main" id="{26662D28-44F0-642D-4CC4-A17C08CF1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9647804" cy="157734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 name="Picture 2">
            <a:extLst>
              <a:ext uri="{FF2B5EF4-FFF2-40B4-BE49-F238E27FC236}">
                <a16:creationId xmlns:a16="http://schemas.microsoft.com/office/drawing/2014/main" id="{61B9139B-9228-44C7-B4E4-5A51234E3289}"/>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3956"/>
          <a:stretch/>
        </xdr:blipFill>
        <xdr:spPr bwMode="auto">
          <a:xfrm>
            <a:off x="5650229" y="0"/>
            <a:ext cx="6371204" cy="158115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3.xml><?xml version="1.0" encoding="utf-8"?>
<xdr:wsDr xmlns:xdr="http://schemas.openxmlformats.org/drawingml/2006/spreadsheetDrawing" xmlns:a="http://schemas.openxmlformats.org/drawingml/2006/main">
  <xdr:oneCellAnchor>
    <xdr:from>
      <xdr:col>3</xdr:col>
      <xdr:colOff>0</xdr:colOff>
      <xdr:row>51</xdr:row>
      <xdr:rowOff>0</xdr:rowOff>
    </xdr:from>
    <xdr:ext cx="0" cy="251460"/>
    <xdr:sp macro="" textlink="">
      <xdr:nvSpPr>
        <xdr:cNvPr id="3" name="Shape 3">
          <a:extLst>
            <a:ext uri="{FF2B5EF4-FFF2-40B4-BE49-F238E27FC236}">
              <a16:creationId xmlns:a16="http://schemas.microsoft.com/office/drawing/2014/main" id="{12CF851F-2923-429E-91D6-B8B6BCD396DF}"/>
            </a:ext>
          </a:extLst>
        </xdr:cNvPr>
        <xdr:cNvSpPr/>
      </xdr:nvSpPr>
      <xdr:spPr>
        <a:xfrm>
          <a:off x="2381250" y="4929391"/>
          <a:ext cx="0" cy="251460"/>
        </a:xfrm>
        <a:custGeom>
          <a:avLst/>
          <a:gdLst/>
          <a:ahLst/>
          <a:cxnLst/>
          <a:rect l="0" t="0" r="0" b="0"/>
          <a:pathLst>
            <a:path h="251460">
              <a:moveTo>
                <a:pt x="0" y="250926"/>
              </a:moveTo>
              <a:lnTo>
                <a:pt x="0" y="0"/>
              </a:lnTo>
            </a:path>
          </a:pathLst>
        </a:custGeom>
        <a:ln w="101600">
          <a:solidFill>
            <a:srgbClr val="FFFFFF"/>
          </a:solidFill>
        </a:ln>
      </xdr:spPr>
    </xdr:sp>
    <xdr:clientData/>
  </xdr:oneCellAnchor>
  <xdr:oneCellAnchor>
    <xdr:from>
      <xdr:col>5</xdr:col>
      <xdr:colOff>0</xdr:colOff>
      <xdr:row>51</xdr:row>
      <xdr:rowOff>0</xdr:rowOff>
    </xdr:from>
    <xdr:ext cx="0" cy="251460"/>
    <xdr:sp macro="" textlink="">
      <xdr:nvSpPr>
        <xdr:cNvPr id="4" name="Shape 4">
          <a:extLst>
            <a:ext uri="{FF2B5EF4-FFF2-40B4-BE49-F238E27FC236}">
              <a16:creationId xmlns:a16="http://schemas.microsoft.com/office/drawing/2014/main" id="{865D9A97-7EEB-49F6-BDE4-B6BB2E54B058}"/>
            </a:ext>
          </a:extLst>
        </xdr:cNvPr>
        <xdr:cNvSpPr/>
      </xdr:nvSpPr>
      <xdr:spPr>
        <a:xfrm>
          <a:off x="3571875" y="4929391"/>
          <a:ext cx="0" cy="251460"/>
        </a:xfrm>
        <a:custGeom>
          <a:avLst/>
          <a:gdLst/>
          <a:ahLst/>
          <a:cxnLst/>
          <a:rect l="0" t="0" r="0" b="0"/>
          <a:pathLst>
            <a:path h="251460">
              <a:moveTo>
                <a:pt x="0" y="250926"/>
              </a:moveTo>
              <a:lnTo>
                <a:pt x="0" y="0"/>
              </a:lnTo>
            </a:path>
          </a:pathLst>
        </a:custGeom>
        <a:ln w="101600">
          <a:solidFill>
            <a:srgbClr val="FFFFFF"/>
          </a:solidFill>
        </a:ln>
      </xdr:spPr>
    </xdr:sp>
    <xdr:clientData/>
  </xdr:oneCellAnchor>
  <xdr:oneCellAnchor>
    <xdr:from>
      <xdr:col>8</xdr:col>
      <xdr:colOff>0</xdr:colOff>
      <xdr:row>51</xdr:row>
      <xdr:rowOff>0</xdr:rowOff>
    </xdr:from>
    <xdr:ext cx="0" cy="251460"/>
    <xdr:sp macro="" textlink="">
      <xdr:nvSpPr>
        <xdr:cNvPr id="5" name="Shape 5">
          <a:extLst>
            <a:ext uri="{FF2B5EF4-FFF2-40B4-BE49-F238E27FC236}">
              <a16:creationId xmlns:a16="http://schemas.microsoft.com/office/drawing/2014/main" id="{79C32B72-50B7-44F2-A95A-FD575D12BF6F}"/>
            </a:ext>
          </a:extLst>
        </xdr:cNvPr>
        <xdr:cNvSpPr/>
      </xdr:nvSpPr>
      <xdr:spPr>
        <a:xfrm>
          <a:off x="4752975" y="4929391"/>
          <a:ext cx="0" cy="251460"/>
        </a:xfrm>
        <a:custGeom>
          <a:avLst/>
          <a:gdLst/>
          <a:ahLst/>
          <a:cxnLst/>
          <a:rect l="0" t="0" r="0" b="0"/>
          <a:pathLst>
            <a:path h="251460">
              <a:moveTo>
                <a:pt x="0" y="250926"/>
              </a:moveTo>
              <a:lnTo>
                <a:pt x="0" y="0"/>
              </a:lnTo>
            </a:path>
          </a:pathLst>
        </a:custGeom>
        <a:ln w="101600">
          <a:solidFill>
            <a:srgbClr val="FFFFFF"/>
          </a:solidFill>
        </a:ln>
      </xdr:spPr>
    </xdr:sp>
    <xdr:clientData/>
  </xdr:oneCellAnchor>
  <xdr:oneCellAnchor>
    <xdr:from>
      <xdr:col>9</xdr:col>
      <xdr:colOff>0</xdr:colOff>
      <xdr:row>51</xdr:row>
      <xdr:rowOff>0</xdr:rowOff>
    </xdr:from>
    <xdr:ext cx="0" cy="251460"/>
    <xdr:sp macro="" textlink="">
      <xdr:nvSpPr>
        <xdr:cNvPr id="7" name="Shape 6">
          <a:extLst>
            <a:ext uri="{FF2B5EF4-FFF2-40B4-BE49-F238E27FC236}">
              <a16:creationId xmlns:a16="http://schemas.microsoft.com/office/drawing/2014/main" id="{467EC2B1-0FCE-42F8-9D06-0C9F3C417821}"/>
            </a:ext>
          </a:extLst>
        </xdr:cNvPr>
        <xdr:cNvSpPr/>
      </xdr:nvSpPr>
      <xdr:spPr>
        <a:xfrm>
          <a:off x="5943600" y="4929391"/>
          <a:ext cx="0" cy="251460"/>
        </a:xfrm>
        <a:custGeom>
          <a:avLst/>
          <a:gdLst/>
          <a:ahLst/>
          <a:cxnLst/>
          <a:rect l="0" t="0" r="0" b="0"/>
          <a:pathLst>
            <a:path h="251460">
              <a:moveTo>
                <a:pt x="0" y="250926"/>
              </a:moveTo>
              <a:lnTo>
                <a:pt x="0" y="0"/>
              </a:lnTo>
            </a:path>
          </a:pathLst>
        </a:custGeom>
        <a:ln w="101600">
          <a:solidFill>
            <a:srgbClr val="FFFFFF"/>
          </a:solidFill>
        </a:ln>
      </xdr:spPr>
    </xdr:sp>
    <xdr:clientData/>
  </xdr:oneCellAnchor>
  <xdr:twoCellAnchor editAs="oneCell">
    <xdr:from>
      <xdr:col>0</xdr:col>
      <xdr:colOff>0</xdr:colOff>
      <xdr:row>0</xdr:row>
      <xdr:rowOff>0</xdr:rowOff>
    </xdr:from>
    <xdr:to>
      <xdr:col>16384</xdr:col>
      <xdr:colOff>40821</xdr:colOff>
      <xdr:row>6</xdr:row>
      <xdr:rowOff>53340</xdr:rowOff>
    </xdr:to>
    <xdr:pic>
      <xdr:nvPicPr>
        <xdr:cNvPr id="11" name="Imagen 10">
          <a:extLst>
            <a:ext uri="{FF2B5EF4-FFF2-40B4-BE49-F238E27FC236}">
              <a16:creationId xmlns:a16="http://schemas.microsoft.com/office/drawing/2014/main" id="{BC24E518-4A61-74D0-85B4-38FB2F04DE53}"/>
            </a:ext>
          </a:extLst>
        </xdr:cNvPr>
        <xdr:cNvPicPr>
          <a:picLocks/>
        </xdr:cNvPicPr>
      </xdr:nvPicPr>
      <xdr:blipFill>
        <a:blip xmlns:r="http://schemas.openxmlformats.org/officeDocument/2006/relationships" r:embed="rId1"/>
        <a:stretch>
          <a:fillRect/>
        </a:stretch>
      </xdr:blipFill>
      <xdr:spPr>
        <a:xfrm>
          <a:off x="0" y="0"/>
          <a:ext cx="13471071" cy="1482090"/>
        </a:xfrm>
        <a:prstGeom prst="rect">
          <a:avLst/>
        </a:prstGeom>
      </xdr:spPr>
    </xdr:pic>
    <xdr:clientData fLocksWithSheet="0"/>
  </xdr:twoCellAnchor>
  <xdr:oneCellAnchor>
    <xdr:from>
      <xdr:col>3</xdr:col>
      <xdr:colOff>0</xdr:colOff>
      <xdr:row>51</xdr:row>
      <xdr:rowOff>0</xdr:rowOff>
    </xdr:from>
    <xdr:ext cx="0" cy="251460"/>
    <xdr:sp macro="" textlink="">
      <xdr:nvSpPr>
        <xdr:cNvPr id="8" name="Shape 3">
          <a:extLst>
            <a:ext uri="{FF2B5EF4-FFF2-40B4-BE49-F238E27FC236}">
              <a16:creationId xmlns:a16="http://schemas.microsoft.com/office/drawing/2014/main" id="{B47DC093-2D99-46E8-A70D-709359784D97}"/>
            </a:ext>
          </a:extLst>
        </xdr:cNvPr>
        <xdr:cNvSpPr/>
      </xdr:nvSpPr>
      <xdr:spPr>
        <a:xfrm>
          <a:off x="5951220" y="16029826"/>
          <a:ext cx="0" cy="251460"/>
        </a:xfrm>
        <a:custGeom>
          <a:avLst/>
          <a:gdLst/>
          <a:ahLst/>
          <a:cxnLst/>
          <a:rect l="0" t="0" r="0" b="0"/>
          <a:pathLst>
            <a:path h="251460">
              <a:moveTo>
                <a:pt x="0" y="250926"/>
              </a:moveTo>
              <a:lnTo>
                <a:pt x="0" y="0"/>
              </a:lnTo>
            </a:path>
          </a:pathLst>
        </a:custGeom>
        <a:ln w="101600">
          <a:solidFill>
            <a:srgbClr val="FFFFFF"/>
          </a:solidFill>
        </a:ln>
      </xdr:spPr>
    </xdr:sp>
    <xdr:clientData/>
  </xdr:oneCellAnchor>
  <xdr:oneCellAnchor>
    <xdr:from>
      <xdr:col>5</xdr:col>
      <xdr:colOff>0</xdr:colOff>
      <xdr:row>51</xdr:row>
      <xdr:rowOff>0</xdr:rowOff>
    </xdr:from>
    <xdr:ext cx="0" cy="251460"/>
    <xdr:sp macro="" textlink="">
      <xdr:nvSpPr>
        <xdr:cNvPr id="9" name="Shape 4">
          <a:extLst>
            <a:ext uri="{FF2B5EF4-FFF2-40B4-BE49-F238E27FC236}">
              <a16:creationId xmlns:a16="http://schemas.microsoft.com/office/drawing/2014/main" id="{E9686AF6-BF64-44A0-A51E-FE81F3F34ED9}"/>
            </a:ext>
          </a:extLst>
        </xdr:cNvPr>
        <xdr:cNvSpPr/>
      </xdr:nvSpPr>
      <xdr:spPr>
        <a:xfrm>
          <a:off x="8260080" y="16029826"/>
          <a:ext cx="0" cy="251460"/>
        </a:xfrm>
        <a:custGeom>
          <a:avLst/>
          <a:gdLst/>
          <a:ahLst/>
          <a:cxnLst/>
          <a:rect l="0" t="0" r="0" b="0"/>
          <a:pathLst>
            <a:path h="251460">
              <a:moveTo>
                <a:pt x="0" y="250926"/>
              </a:moveTo>
              <a:lnTo>
                <a:pt x="0" y="0"/>
              </a:lnTo>
            </a:path>
          </a:pathLst>
        </a:custGeom>
        <a:ln w="101600">
          <a:solidFill>
            <a:srgbClr val="FFFFFF"/>
          </a:solidFill>
        </a:ln>
      </xdr:spPr>
    </xdr:sp>
    <xdr:clientData/>
  </xdr:oneCellAnchor>
  <xdr:oneCellAnchor>
    <xdr:from>
      <xdr:col>8</xdr:col>
      <xdr:colOff>0</xdr:colOff>
      <xdr:row>51</xdr:row>
      <xdr:rowOff>0</xdr:rowOff>
    </xdr:from>
    <xdr:ext cx="0" cy="251460"/>
    <xdr:sp macro="" textlink="">
      <xdr:nvSpPr>
        <xdr:cNvPr id="10" name="Shape 5">
          <a:extLst>
            <a:ext uri="{FF2B5EF4-FFF2-40B4-BE49-F238E27FC236}">
              <a16:creationId xmlns:a16="http://schemas.microsoft.com/office/drawing/2014/main" id="{B74CE14B-42F9-4FB2-BE71-DD377F36654F}"/>
            </a:ext>
          </a:extLst>
        </xdr:cNvPr>
        <xdr:cNvSpPr/>
      </xdr:nvSpPr>
      <xdr:spPr>
        <a:xfrm>
          <a:off x="11033760" y="16029826"/>
          <a:ext cx="0" cy="251460"/>
        </a:xfrm>
        <a:custGeom>
          <a:avLst/>
          <a:gdLst/>
          <a:ahLst/>
          <a:cxnLst/>
          <a:rect l="0" t="0" r="0" b="0"/>
          <a:pathLst>
            <a:path h="251460">
              <a:moveTo>
                <a:pt x="0" y="250926"/>
              </a:moveTo>
              <a:lnTo>
                <a:pt x="0" y="0"/>
              </a:lnTo>
            </a:path>
          </a:pathLst>
        </a:custGeom>
        <a:ln w="101600">
          <a:solidFill>
            <a:srgbClr val="FFFFFF"/>
          </a:solidFill>
        </a:ln>
      </xdr:spPr>
    </xdr:sp>
    <xdr:clientData/>
  </xdr:oneCellAnchor>
  <xdr:oneCellAnchor>
    <xdr:from>
      <xdr:col>9</xdr:col>
      <xdr:colOff>0</xdr:colOff>
      <xdr:row>51</xdr:row>
      <xdr:rowOff>0</xdr:rowOff>
    </xdr:from>
    <xdr:ext cx="0" cy="251460"/>
    <xdr:sp macro="" textlink="">
      <xdr:nvSpPr>
        <xdr:cNvPr id="12" name="Shape 6">
          <a:extLst>
            <a:ext uri="{FF2B5EF4-FFF2-40B4-BE49-F238E27FC236}">
              <a16:creationId xmlns:a16="http://schemas.microsoft.com/office/drawing/2014/main" id="{FE5D6A00-D842-4273-B949-0265F7B87966}"/>
            </a:ext>
          </a:extLst>
        </xdr:cNvPr>
        <xdr:cNvSpPr/>
      </xdr:nvSpPr>
      <xdr:spPr>
        <a:xfrm>
          <a:off x="11963400" y="16029826"/>
          <a:ext cx="0" cy="251460"/>
        </a:xfrm>
        <a:custGeom>
          <a:avLst/>
          <a:gdLst/>
          <a:ahLst/>
          <a:cxnLst/>
          <a:rect l="0" t="0" r="0" b="0"/>
          <a:pathLst>
            <a:path h="251460">
              <a:moveTo>
                <a:pt x="0" y="250926"/>
              </a:moveTo>
              <a:lnTo>
                <a:pt x="0" y="0"/>
              </a:lnTo>
            </a:path>
          </a:pathLst>
        </a:custGeom>
        <a:ln w="101600">
          <a:solidFill>
            <a:srgbClr val="FFFFFF"/>
          </a:solidFill>
        </a:ln>
      </xdr:spPr>
    </xdr:sp>
    <xdr:clientData/>
  </xdr:oneCellAnchor>
  <xdr:oneCellAnchor>
    <xdr:from>
      <xdr:col>1</xdr:col>
      <xdr:colOff>0</xdr:colOff>
      <xdr:row>62</xdr:row>
      <xdr:rowOff>4868</xdr:rowOff>
    </xdr:from>
    <xdr:ext cx="0" cy="251460"/>
    <xdr:sp macro="" textlink="">
      <xdr:nvSpPr>
        <xdr:cNvPr id="23" name="Shape 2">
          <a:extLst>
            <a:ext uri="{FF2B5EF4-FFF2-40B4-BE49-F238E27FC236}">
              <a16:creationId xmlns:a16="http://schemas.microsoft.com/office/drawing/2014/main" id="{FF387296-7E53-4BEE-8AAA-83BA3BFBEB9A}"/>
            </a:ext>
          </a:extLst>
        </xdr:cNvPr>
        <xdr:cNvSpPr/>
      </xdr:nvSpPr>
      <xdr:spPr>
        <a:xfrm>
          <a:off x="1190625" y="4719743"/>
          <a:ext cx="0" cy="251460"/>
        </a:xfrm>
        <a:custGeom>
          <a:avLst/>
          <a:gdLst/>
          <a:ahLst/>
          <a:cxnLst/>
          <a:rect l="0" t="0" r="0" b="0"/>
          <a:pathLst>
            <a:path h="251460">
              <a:moveTo>
                <a:pt x="0" y="250926"/>
              </a:moveTo>
              <a:lnTo>
                <a:pt x="0" y="0"/>
              </a:lnTo>
            </a:path>
          </a:pathLst>
        </a:custGeom>
        <a:ln w="101600">
          <a:solidFill>
            <a:srgbClr val="FFFFFF"/>
          </a:solidFill>
        </a:ln>
      </xdr:spPr>
    </xdr:sp>
    <xdr:clientData/>
  </xdr:oneCellAnchor>
  <xdr:oneCellAnchor>
    <xdr:from>
      <xdr:col>5</xdr:col>
      <xdr:colOff>0</xdr:colOff>
      <xdr:row>62</xdr:row>
      <xdr:rowOff>4868</xdr:rowOff>
    </xdr:from>
    <xdr:ext cx="0" cy="251460"/>
    <xdr:sp macro="" textlink="">
      <xdr:nvSpPr>
        <xdr:cNvPr id="24" name="Shape 3">
          <a:extLst>
            <a:ext uri="{FF2B5EF4-FFF2-40B4-BE49-F238E27FC236}">
              <a16:creationId xmlns:a16="http://schemas.microsoft.com/office/drawing/2014/main" id="{5D0A44D8-EE30-45BA-B4C5-BF9D09A51B79}"/>
            </a:ext>
          </a:extLst>
        </xdr:cNvPr>
        <xdr:cNvSpPr/>
      </xdr:nvSpPr>
      <xdr:spPr>
        <a:xfrm>
          <a:off x="2371725" y="4719743"/>
          <a:ext cx="0" cy="251460"/>
        </a:xfrm>
        <a:custGeom>
          <a:avLst/>
          <a:gdLst/>
          <a:ahLst/>
          <a:cxnLst/>
          <a:rect l="0" t="0" r="0" b="0"/>
          <a:pathLst>
            <a:path h="251460">
              <a:moveTo>
                <a:pt x="0" y="250926"/>
              </a:moveTo>
              <a:lnTo>
                <a:pt x="0" y="0"/>
              </a:lnTo>
            </a:path>
          </a:pathLst>
        </a:custGeom>
        <a:ln w="101600">
          <a:solidFill>
            <a:srgbClr val="FFFFFF"/>
          </a:solidFill>
        </a:ln>
      </xdr:spPr>
    </xdr:sp>
    <xdr:clientData/>
  </xdr:oneCellAnchor>
  <xdr:oneCellAnchor>
    <xdr:from>
      <xdr:col>7</xdr:col>
      <xdr:colOff>0</xdr:colOff>
      <xdr:row>62</xdr:row>
      <xdr:rowOff>4868</xdr:rowOff>
    </xdr:from>
    <xdr:ext cx="0" cy="251460"/>
    <xdr:sp macro="" textlink="">
      <xdr:nvSpPr>
        <xdr:cNvPr id="25" name="Shape 4">
          <a:extLst>
            <a:ext uri="{FF2B5EF4-FFF2-40B4-BE49-F238E27FC236}">
              <a16:creationId xmlns:a16="http://schemas.microsoft.com/office/drawing/2014/main" id="{3224A578-A841-4305-99DA-9526A4F6AF6F}"/>
            </a:ext>
          </a:extLst>
        </xdr:cNvPr>
        <xdr:cNvSpPr/>
      </xdr:nvSpPr>
      <xdr:spPr>
        <a:xfrm>
          <a:off x="3562350" y="4719743"/>
          <a:ext cx="0" cy="251460"/>
        </a:xfrm>
        <a:custGeom>
          <a:avLst/>
          <a:gdLst/>
          <a:ahLst/>
          <a:cxnLst/>
          <a:rect l="0" t="0" r="0" b="0"/>
          <a:pathLst>
            <a:path h="251460">
              <a:moveTo>
                <a:pt x="0" y="250926"/>
              </a:moveTo>
              <a:lnTo>
                <a:pt x="0" y="0"/>
              </a:lnTo>
            </a:path>
          </a:pathLst>
        </a:custGeom>
        <a:ln w="101600">
          <a:solidFill>
            <a:srgbClr val="FFFFFF"/>
          </a:solidFill>
        </a:ln>
      </xdr:spPr>
    </xdr:sp>
    <xdr:clientData/>
  </xdr:oneCellAnchor>
  <xdr:oneCellAnchor>
    <xdr:from>
      <xdr:col>10</xdr:col>
      <xdr:colOff>0</xdr:colOff>
      <xdr:row>62</xdr:row>
      <xdr:rowOff>4868</xdr:rowOff>
    </xdr:from>
    <xdr:ext cx="0" cy="251460"/>
    <xdr:sp macro="" textlink="">
      <xdr:nvSpPr>
        <xdr:cNvPr id="26" name="Shape 5">
          <a:extLst>
            <a:ext uri="{FF2B5EF4-FFF2-40B4-BE49-F238E27FC236}">
              <a16:creationId xmlns:a16="http://schemas.microsoft.com/office/drawing/2014/main" id="{A9ADCF6E-D1A2-42F8-9BFB-632B009C4339}"/>
            </a:ext>
          </a:extLst>
        </xdr:cNvPr>
        <xdr:cNvSpPr/>
      </xdr:nvSpPr>
      <xdr:spPr>
        <a:xfrm>
          <a:off x="4743450" y="4719743"/>
          <a:ext cx="0" cy="251460"/>
        </a:xfrm>
        <a:custGeom>
          <a:avLst/>
          <a:gdLst/>
          <a:ahLst/>
          <a:cxnLst/>
          <a:rect l="0" t="0" r="0" b="0"/>
          <a:pathLst>
            <a:path h="251460">
              <a:moveTo>
                <a:pt x="0" y="250926"/>
              </a:moveTo>
              <a:lnTo>
                <a:pt x="0" y="0"/>
              </a:lnTo>
            </a:path>
          </a:pathLst>
        </a:custGeom>
        <a:ln w="101600">
          <a:solidFill>
            <a:srgbClr val="FFFFFF"/>
          </a:solidFill>
        </a:ln>
      </xdr:spPr>
    </xdr:sp>
    <xdr:clientData/>
  </xdr:oneCellAnchor>
  <xdr:oneCellAnchor>
    <xdr:from>
      <xdr:col>11</xdr:col>
      <xdr:colOff>0</xdr:colOff>
      <xdr:row>62</xdr:row>
      <xdr:rowOff>4868</xdr:rowOff>
    </xdr:from>
    <xdr:ext cx="0" cy="251460"/>
    <xdr:sp macro="" textlink="">
      <xdr:nvSpPr>
        <xdr:cNvPr id="27" name="Shape 6">
          <a:extLst>
            <a:ext uri="{FF2B5EF4-FFF2-40B4-BE49-F238E27FC236}">
              <a16:creationId xmlns:a16="http://schemas.microsoft.com/office/drawing/2014/main" id="{F133A49E-BF76-4B46-91FB-A40FE04C8749}"/>
            </a:ext>
          </a:extLst>
        </xdr:cNvPr>
        <xdr:cNvSpPr/>
      </xdr:nvSpPr>
      <xdr:spPr>
        <a:xfrm>
          <a:off x="5934075" y="4719743"/>
          <a:ext cx="0" cy="251460"/>
        </a:xfrm>
        <a:custGeom>
          <a:avLst/>
          <a:gdLst/>
          <a:ahLst/>
          <a:cxnLst/>
          <a:rect l="0" t="0" r="0" b="0"/>
          <a:pathLst>
            <a:path h="251460">
              <a:moveTo>
                <a:pt x="0" y="250926"/>
              </a:moveTo>
              <a:lnTo>
                <a:pt x="0" y="0"/>
              </a:lnTo>
            </a:path>
          </a:pathLst>
        </a:custGeom>
        <a:ln w="101600">
          <a:solidFill>
            <a:srgbClr val="FFFFFF"/>
          </a:solidFill>
        </a:ln>
      </xdr:spPr>
    </xdr:sp>
    <xdr:clientData/>
  </xdr:oneCellAnchor>
  <xdr:oneCellAnchor>
    <xdr:from>
      <xdr:col>13</xdr:col>
      <xdr:colOff>25400</xdr:colOff>
      <xdr:row>62</xdr:row>
      <xdr:rowOff>17568</xdr:rowOff>
    </xdr:from>
    <xdr:ext cx="0" cy="251460"/>
    <xdr:sp macro="" textlink="">
      <xdr:nvSpPr>
        <xdr:cNvPr id="28" name="Shape 7">
          <a:extLst>
            <a:ext uri="{FF2B5EF4-FFF2-40B4-BE49-F238E27FC236}">
              <a16:creationId xmlns:a16="http://schemas.microsoft.com/office/drawing/2014/main" id="{07C0D725-453A-4279-BEAC-1F394DBB491E}"/>
            </a:ext>
          </a:extLst>
        </xdr:cNvPr>
        <xdr:cNvSpPr/>
      </xdr:nvSpPr>
      <xdr:spPr>
        <a:xfrm>
          <a:off x="7159625" y="4732443"/>
          <a:ext cx="0" cy="251460"/>
        </a:xfrm>
        <a:custGeom>
          <a:avLst/>
          <a:gdLst/>
          <a:ahLst/>
          <a:cxnLst/>
          <a:rect l="0" t="0" r="0" b="0"/>
          <a:pathLst>
            <a:path h="251460">
              <a:moveTo>
                <a:pt x="0" y="250926"/>
              </a:moveTo>
              <a:lnTo>
                <a:pt x="0" y="0"/>
              </a:lnTo>
            </a:path>
          </a:pathLst>
        </a:custGeom>
        <a:ln w="101600">
          <a:solidFill>
            <a:srgbClr val="FFFFFF"/>
          </a:solidFill>
        </a:ln>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16384</xdr:col>
      <xdr:colOff>13607</xdr:colOff>
      <xdr:row>7</xdr:row>
      <xdr:rowOff>11206</xdr:rowOff>
    </xdr:to>
    <xdr:pic>
      <xdr:nvPicPr>
        <xdr:cNvPr id="6" name="Imagen 5">
          <a:extLst>
            <a:ext uri="{FF2B5EF4-FFF2-40B4-BE49-F238E27FC236}">
              <a16:creationId xmlns:a16="http://schemas.microsoft.com/office/drawing/2014/main" id="{70F36A37-7346-42C9-075C-8C08593B69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2300857" cy="1725706"/>
        </a:xfrm>
        <a:prstGeom prst="rect">
          <a:avLst/>
        </a:prstGeom>
      </xdr:spPr>
    </xdr:pic>
    <xdr:clientData/>
  </xdr:twoCellAnchor>
  <xdr:oneCellAnchor>
    <xdr:from>
      <xdr:col>3</xdr:col>
      <xdr:colOff>0</xdr:colOff>
      <xdr:row>59</xdr:row>
      <xdr:rowOff>0</xdr:rowOff>
    </xdr:from>
    <xdr:ext cx="0" cy="251460"/>
    <xdr:sp macro="" textlink="">
      <xdr:nvSpPr>
        <xdr:cNvPr id="3" name="Shape 3">
          <a:extLst>
            <a:ext uri="{FF2B5EF4-FFF2-40B4-BE49-F238E27FC236}">
              <a16:creationId xmlns:a16="http://schemas.microsoft.com/office/drawing/2014/main" id="{4ED06EF0-C00D-46F3-B14C-91FFC10C6C9F}"/>
            </a:ext>
          </a:extLst>
        </xdr:cNvPr>
        <xdr:cNvSpPr/>
      </xdr:nvSpPr>
      <xdr:spPr>
        <a:xfrm>
          <a:off x="2381250" y="4831839"/>
          <a:ext cx="0" cy="251460"/>
        </a:xfrm>
        <a:custGeom>
          <a:avLst/>
          <a:gdLst/>
          <a:ahLst/>
          <a:cxnLst/>
          <a:rect l="0" t="0" r="0" b="0"/>
          <a:pathLst>
            <a:path h="251460">
              <a:moveTo>
                <a:pt x="0" y="250926"/>
              </a:moveTo>
              <a:lnTo>
                <a:pt x="0" y="0"/>
              </a:lnTo>
            </a:path>
          </a:pathLst>
        </a:custGeom>
        <a:ln w="101600">
          <a:solidFill>
            <a:srgbClr val="FFFFFF"/>
          </a:solidFill>
        </a:ln>
      </xdr:spPr>
    </xdr:sp>
    <xdr:clientData/>
  </xdr:oneCellAnchor>
  <xdr:oneCellAnchor>
    <xdr:from>
      <xdr:col>5</xdr:col>
      <xdr:colOff>0</xdr:colOff>
      <xdr:row>59</xdr:row>
      <xdr:rowOff>0</xdr:rowOff>
    </xdr:from>
    <xdr:ext cx="0" cy="251460"/>
    <xdr:sp macro="" textlink="">
      <xdr:nvSpPr>
        <xdr:cNvPr id="4" name="Shape 4">
          <a:extLst>
            <a:ext uri="{FF2B5EF4-FFF2-40B4-BE49-F238E27FC236}">
              <a16:creationId xmlns:a16="http://schemas.microsoft.com/office/drawing/2014/main" id="{8AD1EA3F-6F22-49E4-BF1E-C34CE5327079}"/>
            </a:ext>
          </a:extLst>
        </xdr:cNvPr>
        <xdr:cNvSpPr/>
      </xdr:nvSpPr>
      <xdr:spPr>
        <a:xfrm>
          <a:off x="3571875" y="4831839"/>
          <a:ext cx="0" cy="251460"/>
        </a:xfrm>
        <a:custGeom>
          <a:avLst/>
          <a:gdLst/>
          <a:ahLst/>
          <a:cxnLst/>
          <a:rect l="0" t="0" r="0" b="0"/>
          <a:pathLst>
            <a:path h="251460">
              <a:moveTo>
                <a:pt x="0" y="250926"/>
              </a:moveTo>
              <a:lnTo>
                <a:pt x="0" y="0"/>
              </a:lnTo>
            </a:path>
          </a:pathLst>
        </a:custGeom>
        <a:ln w="101600">
          <a:solidFill>
            <a:srgbClr val="FFFFFF"/>
          </a:solidFill>
        </a:ln>
      </xdr:spPr>
    </xdr:sp>
    <xdr:clientData/>
  </xdr:oneCellAnchor>
  <xdr:oneCellAnchor>
    <xdr:from>
      <xdr:col>8</xdr:col>
      <xdr:colOff>0</xdr:colOff>
      <xdr:row>59</xdr:row>
      <xdr:rowOff>0</xdr:rowOff>
    </xdr:from>
    <xdr:ext cx="0" cy="251460"/>
    <xdr:sp macro="" textlink="">
      <xdr:nvSpPr>
        <xdr:cNvPr id="5" name="Shape 5">
          <a:extLst>
            <a:ext uri="{FF2B5EF4-FFF2-40B4-BE49-F238E27FC236}">
              <a16:creationId xmlns:a16="http://schemas.microsoft.com/office/drawing/2014/main" id="{CAD9595F-328D-4191-9ACB-1114A191D180}"/>
            </a:ext>
          </a:extLst>
        </xdr:cNvPr>
        <xdr:cNvSpPr/>
      </xdr:nvSpPr>
      <xdr:spPr>
        <a:xfrm>
          <a:off x="4752975" y="4831839"/>
          <a:ext cx="0" cy="251460"/>
        </a:xfrm>
        <a:custGeom>
          <a:avLst/>
          <a:gdLst/>
          <a:ahLst/>
          <a:cxnLst/>
          <a:rect l="0" t="0" r="0" b="0"/>
          <a:pathLst>
            <a:path h="251460">
              <a:moveTo>
                <a:pt x="0" y="250926"/>
              </a:moveTo>
              <a:lnTo>
                <a:pt x="0" y="0"/>
              </a:lnTo>
            </a:path>
          </a:pathLst>
        </a:custGeom>
        <a:ln w="101600">
          <a:solidFill>
            <a:srgbClr val="FFFFFF"/>
          </a:solidFill>
        </a:ln>
      </xdr:spPr>
    </xdr:sp>
    <xdr:clientData/>
  </xdr:oneCellAnchor>
  <xdr:oneCellAnchor>
    <xdr:from>
      <xdr:col>1</xdr:col>
      <xdr:colOff>0</xdr:colOff>
      <xdr:row>69</xdr:row>
      <xdr:rowOff>2465</xdr:rowOff>
    </xdr:from>
    <xdr:ext cx="0" cy="251460"/>
    <xdr:sp macro="" textlink="">
      <xdr:nvSpPr>
        <xdr:cNvPr id="24" name="Shape 2">
          <a:extLst>
            <a:ext uri="{FF2B5EF4-FFF2-40B4-BE49-F238E27FC236}">
              <a16:creationId xmlns:a16="http://schemas.microsoft.com/office/drawing/2014/main" id="{11F4E4D7-0946-4CCF-9671-78B60B80B28D}"/>
            </a:ext>
          </a:extLst>
        </xdr:cNvPr>
        <xdr:cNvSpPr/>
      </xdr:nvSpPr>
      <xdr:spPr>
        <a:xfrm>
          <a:off x="1190625" y="4412540"/>
          <a:ext cx="0" cy="251460"/>
        </a:xfrm>
        <a:custGeom>
          <a:avLst/>
          <a:gdLst/>
          <a:ahLst/>
          <a:cxnLst/>
          <a:rect l="0" t="0" r="0" b="0"/>
          <a:pathLst>
            <a:path h="251460">
              <a:moveTo>
                <a:pt x="0" y="250926"/>
              </a:moveTo>
              <a:lnTo>
                <a:pt x="0" y="0"/>
              </a:lnTo>
            </a:path>
          </a:pathLst>
        </a:custGeom>
        <a:ln w="101600">
          <a:solidFill>
            <a:srgbClr val="FFFFFF"/>
          </a:solidFill>
        </a:ln>
      </xdr:spPr>
    </xdr:sp>
    <xdr:clientData/>
  </xdr:oneCellAnchor>
  <xdr:oneCellAnchor>
    <xdr:from>
      <xdr:col>5</xdr:col>
      <xdr:colOff>0</xdr:colOff>
      <xdr:row>69</xdr:row>
      <xdr:rowOff>2465</xdr:rowOff>
    </xdr:from>
    <xdr:ext cx="0" cy="251460"/>
    <xdr:sp macro="" textlink="">
      <xdr:nvSpPr>
        <xdr:cNvPr id="25" name="Shape 3">
          <a:extLst>
            <a:ext uri="{FF2B5EF4-FFF2-40B4-BE49-F238E27FC236}">
              <a16:creationId xmlns:a16="http://schemas.microsoft.com/office/drawing/2014/main" id="{8705C855-DAC4-4306-9E14-C4FDC6E2042F}"/>
            </a:ext>
          </a:extLst>
        </xdr:cNvPr>
        <xdr:cNvSpPr/>
      </xdr:nvSpPr>
      <xdr:spPr>
        <a:xfrm>
          <a:off x="2371725" y="4412540"/>
          <a:ext cx="0" cy="251460"/>
        </a:xfrm>
        <a:custGeom>
          <a:avLst/>
          <a:gdLst/>
          <a:ahLst/>
          <a:cxnLst/>
          <a:rect l="0" t="0" r="0" b="0"/>
          <a:pathLst>
            <a:path h="251460">
              <a:moveTo>
                <a:pt x="0" y="250926"/>
              </a:moveTo>
              <a:lnTo>
                <a:pt x="0" y="0"/>
              </a:lnTo>
            </a:path>
          </a:pathLst>
        </a:custGeom>
        <a:ln w="101600">
          <a:solidFill>
            <a:srgbClr val="FFFFFF"/>
          </a:solidFill>
        </a:ln>
      </xdr:spPr>
    </xdr:sp>
    <xdr:clientData/>
  </xdr:oneCellAnchor>
  <xdr:oneCellAnchor>
    <xdr:from>
      <xdr:col>7</xdr:col>
      <xdr:colOff>0</xdr:colOff>
      <xdr:row>69</xdr:row>
      <xdr:rowOff>2465</xdr:rowOff>
    </xdr:from>
    <xdr:ext cx="0" cy="251460"/>
    <xdr:sp macro="" textlink="">
      <xdr:nvSpPr>
        <xdr:cNvPr id="26" name="Shape 4">
          <a:extLst>
            <a:ext uri="{FF2B5EF4-FFF2-40B4-BE49-F238E27FC236}">
              <a16:creationId xmlns:a16="http://schemas.microsoft.com/office/drawing/2014/main" id="{D7967DF8-A2B3-41EA-AA6F-2E10C0B5AF19}"/>
            </a:ext>
          </a:extLst>
        </xdr:cNvPr>
        <xdr:cNvSpPr/>
      </xdr:nvSpPr>
      <xdr:spPr>
        <a:xfrm>
          <a:off x="3562350" y="4412540"/>
          <a:ext cx="0" cy="251460"/>
        </a:xfrm>
        <a:custGeom>
          <a:avLst/>
          <a:gdLst/>
          <a:ahLst/>
          <a:cxnLst/>
          <a:rect l="0" t="0" r="0" b="0"/>
          <a:pathLst>
            <a:path h="251460">
              <a:moveTo>
                <a:pt x="0" y="250926"/>
              </a:moveTo>
              <a:lnTo>
                <a:pt x="0" y="0"/>
              </a:lnTo>
            </a:path>
          </a:pathLst>
        </a:custGeom>
        <a:ln w="101600">
          <a:solidFill>
            <a:srgbClr val="FFFFFF"/>
          </a:solidFill>
        </a:ln>
      </xdr:spPr>
    </xdr:sp>
    <xdr:clientData/>
  </xdr:oneCellAnchor>
  <xdr:oneCellAnchor>
    <xdr:from>
      <xdr:col>10</xdr:col>
      <xdr:colOff>0</xdr:colOff>
      <xdr:row>69</xdr:row>
      <xdr:rowOff>2465</xdr:rowOff>
    </xdr:from>
    <xdr:ext cx="0" cy="251460"/>
    <xdr:sp macro="" textlink="">
      <xdr:nvSpPr>
        <xdr:cNvPr id="27" name="Shape 5">
          <a:extLst>
            <a:ext uri="{FF2B5EF4-FFF2-40B4-BE49-F238E27FC236}">
              <a16:creationId xmlns:a16="http://schemas.microsoft.com/office/drawing/2014/main" id="{9993664D-A676-4294-951D-E065CEFEE405}"/>
            </a:ext>
          </a:extLst>
        </xdr:cNvPr>
        <xdr:cNvSpPr/>
      </xdr:nvSpPr>
      <xdr:spPr>
        <a:xfrm>
          <a:off x="4743450" y="4412540"/>
          <a:ext cx="0" cy="251460"/>
        </a:xfrm>
        <a:custGeom>
          <a:avLst/>
          <a:gdLst/>
          <a:ahLst/>
          <a:cxnLst/>
          <a:rect l="0" t="0" r="0" b="0"/>
          <a:pathLst>
            <a:path h="251460">
              <a:moveTo>
                <a:pt x="0" y="250926"/>
              </a:moveTo>
              <a:lnTo>
                <a:pt x="0" y="0"/>
              </a:lnTo>
            </a:path>
          </a:pathLst>
        </a:custGeom>
        <a:ln w="101600">
          <a:solidFill>
            <a:srgbClr val="FFFFFF"/>
          </a:solidFill>
        </a:ln>
      </xdr:spPr>
    </xdr:sp>
    <xdr:clientData/>
  </xdr:oneCellAnchor>
  <xdr:oneCellAnchor>
    <xdr:from>
      <xdr:col>11</xdr:col>
      <xdr:colOff>0</xdr:colOff>
      <xdr:row>69</xdr:row>
      <xdr:rowOff>2465</xdr:rowOff>
    </xdr:from>
    <xdr:ext cx="0" cy="251460"/>
    <xdr:sp macro="" textlink="">
      <xdr:nvSpPr>
        <xdr:cNvPr id="28" name="Shape 6">
          <a:extLst>
            <a:ext uri="{FF2B5EF4-FFF2-40B4-BE49-F238E27FC236}">
              <a16:creationId xmlns:a16="http://schemas.microsoft.com/office/drawing/2014/main" id="{6328C975-2600-48DA-8F83-61DF56DC64AD}"/>
            </a:ext>
          </a:extLst>
        </xdr:cNvPr>
        <xdr:cNvSpPr/>
      </xdr:nvSpPr>
      <xdr:spPr>
        <a:xfrm>
          <a:off x="5934075" y="4412540"/>
          <a:ext cx="0" cy="251460"/>
        </a:xfrm>
        <a:custGeom>
          <a:avLst/>
          <a:gdLst/>
          <a:ahLst/>
          <a:cxnLst/>
          <a:rect l="0" t="0" r="0" b="0"/>
          <a:pathLst>
            <a:path h="251460">
              <a:moveTo>
                <a:pt x="0" y="250926"/>
              </a:moveTo>
              <a:lnTo>
                <a:pt x="0" y="0"/>
              </a:lnTo>
            </a:path>
          </a:pathLst>
        </a:custGeom>
        <a:ln w="101600">
          <a:solidFill>
            <a:srgbClr val="FFFFFF"/>
          </a:solidFill>
        </a:ln>
      </xdr:spPr>
    </xdr:sp>
    <xdr:clientData/>
  </xdr:oneCellAnchor>
  <xdr:oneCellAnchor>
    <xdr:from>
      <xdr:col>13</xdr:col>
      <xdr:colOff>25400</xdr:colOff>
      <xdr:row>69</xdr:row>
      <xdr:rowOff>15165</xdr:rowOff>
    </xdr:from>
    <xdr:ext cx="0" cy="251460"/>
    <xdr:sp macro="" textlink="">
      <xdr:nvSpPr>
        <xdr:cNvPr id="29" name="Shape 7">
          <a:extLst>
            <a:ext uri="{FF2B5EF4-FFF2-40B4-BE49-F238E27FC236}">
              <a16:creationId xmlns:a16="http://schemas.microsoft.com/office/drawing/2014/main" id="{45964F02-D65F-4EB4-A0C5-D4A5DF83E4F2}"/>
            </a:ext>
          </a:extLst>
        </xdr:cNvPr>
        <xdr:cNvSpPr/>
      </xdr:nvSpPr>
      <xdr:spPr>
        <a:xfrm>
          <a:off x="7159625" y="4425240"/>
          <a:ext cx="0" cy="251460"/>
        </a:xfrm>
        <a:custGeom>
          <a:avLst/>
          <a:gdLst/>
          <a:ahLst/>
          <a:cxnLst/>
          <a:rect l="0" t="0" r="0" b="0"/>
          <a:pathLst>
            <a:path h="251460">
              <a:moveTo>
                <a:pt x="0" y="250926"/>
              </a:moveTo>
              <a:lnTo>
                <a:pt x="0" y="0"/>
              </a:lnTo>
            </a:path>
          </a:pathLst>
        </a:custGeom>
        <a:ln w="101600">
          <a:solidFill>
            <a:srgbClr val="FFFFFF"/>
          </a:solidFill>
        </a:ln>
      </xdr:spPr>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0</xdr:colOff>
      <xdr:row>0</xdr:row>
      <xdr:rowOff>1582615</xdr:rowOff>
    </xdr:to>
    <xdr:pic>
      <xdr:nvPicPr>
        <xdr:cNvPr id="6" name="Imagen 5">
          <a:extLst>
            <a:ext uri="{FF2B5EF4-FFF2-40B4-BE49-F238E27FC236}">
              <a16:creationId xmlns:a16="http://schemas.microsoft.com/office/drawing/2014/main" id="{6E99D640-E697-8A5D-B8F1-2C018085B7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410092" cy="158261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0</xdr:colOff>
      <xdr:row>0</xdr:row>
      <xdr:rowOff>1981200</xdr:rowOff>
    </xdr:to>
    <xdr:grpSp>
      <xdr:nvGrpSpPr>
        <xdr:cNvPr id="6" name="Group 5">
          <a:hlinkClick xmlns:r="http://schemas.openxmlformats.org/officeDocument/2006/relationships" r:id="rId1"/>
          <a:extLst>
            <a:ext uri="{FF2B5EF4-FFF2-40B4-BE49-F238E27FC236}">
              <a16:creationId xmlns:a16="http://schemas.microsoft.com/office/drawing/2014/main" id="{189E8589-3FC5-80A3-4C86-11023650A5ED}"/>
            </a:ext>
          </a:extLst>
        </xdr:cNvPr>
        <xdr:cNvGrpSpPr/>
      </xdr:nvGrpSpPr>
      <xdr:grpSpPr>
        <a:xfrm>
          <a:off x="0" y="0"/>
          <a:ext cx="11155680" cy="1981200"/>
          <a:chOff x="0" y="0"/>
          <a:chExt cx="11155680" cy="1981200"/>
        </a:xfrm>
      </xdr:grpSpPr>
      <xdr:pic>
        <xdr:nvPicPr>
          <xdr:cNvPr id="4" name="Picture 3">
            <a:extLst>
              <a:ext uri="{FF2B5EF4-FFF2-40B4-BE49-F238E27FC236}">
                <a16:creationId xmlns:a16="http://schemas.microsoft.com/office/drawing/2014/main" id="{E2AE37F3-650B-4D1E-BAC7-8A0D3735D898}"/>
              </a:ext>
            </a:extLst>
          </xdr:cNvPr>
          <xdr:cNvPicPr>
            <a:picLocks noChangeAspect="1"/>
          </xdr:cNvPicPr>
        </xdr:nvPicPr>
        <xdr:blipFill rotWithShape="1">
          <a:blip xmlns:r="http://schemas.openxmlformats.org/officeDocument/2006/relationships" r:embed="rId2"/>
          <a:srcRect l="96276" t="35460" b="36018"/>
          <a:stretch/>
        </xdr:blipFill>
        <xdr:spPr>
          <a:xfrm>
            <a:off x="0" y="0"/>
            <a:ext cx="4991100" cy="1981200"/>
          </a:xfrm>
          <a:prstGeom prst="rect">
            <a:avLst/>
          </a:prstGeom>
        </xdr:spPr>
      </xdr:pic>
      <xdr:pic>
        <xdr:nvPicPr>
          <xdr:cNvPr id="3" name="Picture 2">
            <a:extLst>
              <a:ext uri="{FF2B5EF4-FFF2-40B4-BE49-F238E27FC236}">
                <a16:creationId xmlns:a16="http://schemas.microsoft.com/office/drawing/2014/main" id="{31B5FE82-9AF9-4ACD-9DF0-8F72C7B8E9FA}"/>
              </a:ext>
            </a:extLst>
          </xdr:cNvPr>
          <xdr:cNvPicPr>
            <a:picLocks noChangeAspect="1"/>
          </xdr:cNvPicPr>
        </xdr:nvPicPr>
        <xdr:blipFill rotWithShape="1">
          <a:blip xmlns:r="http://schemas.openxmlformats.org/officeDocument/2006/relationships" r:embed="rId2"/>
          <a:srcRect l="46515" t="35460" r="469" b="36018"/>
          <a:stretch/>
        </xdr:blipFill>
        <xdr:spPr>
          <a:xfrm>
            <a:off x="4610100" y="0"/>
            <a:ext cx="6545580" cy="1981200"/>
          </a:xfrm>
          <a:prstGeom prst="rect">
            <a:avLst/>
          </a:prstGeom>
        </xdr:spPr>
      </xdr:pic>
      <xdr:pic>
        <xdr:nvPicPr>
          <xdr:cNvPr id="5" name="gmail-m_-6505531919357012621Picture 5" descr="Global Assurance FOREVER">
            <a:extLst>
              <a:ext uri="{FF2B5EF4-FFF2-40B4-BE49-F238E27FC236}">
                <a16:creationId xmlns:a16="http://schemas.microsoft.com/office/drawing/2014/main" id="{0B0CE89C-094A-45D3-AC3F-983CF9050CE0}"/>
              </a:ext>
            </a:extLst>
          </xdr:cNvPr>
          <xdr:cNvPicPr>
            <a:picLocks noChangeAspect="1" noChangeArrowheads="1"/>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152400" y="449580"/>
            <a:ext cx="2183553" cy="9144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16384</xdr:col>
      <xdr:colOff>11906</xdr:colOff>
      <xdr:row>6</xdr:row>
      <xdr:rowOff>0</xdr:rowOff>
    </xdr:to>
    <xdr:pic>
      <xdr:nvPicPr>
        <xdr:cNvPr id="4" name="Imagen 3">
          <a:extLst>
            <a:ext uri="{FF2B5EF4-FFF2-40B4-BE49-F238E27FC236}">
              <a16:creationId xmlns:a16="http://schemas.microsoft.com/office/drawing/2014/main" id="{AE1DCE6F-0BE7-4A33-B260-C3490759FE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977562" cy="1428750"/>
        </a:xfrm>
        <a:prstGeom prst="rect">
          <a:avLst/>
        </a:prstGeom>
        <a:solidFill>
          <a:srgbClr val="17545B"/>
        </a:solidFill>
      </xdr:spPr>
    </xdr:pic>
    <xdr:clientData/>
  </xdr:twoCellAnchor>
  <xdr:oneCellAnchor>
    <xdr:from>
      <xdr:col>0</xdr:col>
      <xdr:colOff>50800</xdr:colOff>
      <xdr:row>61</xdr:row>
      <xdr:rowOff>13061</xdr:rowOff>
    </xdr:from>
    <xdr:ext cx="0" cy="251460"/>
    <xdr:sp macro="" textlink="">
      <xdr:nvSpPr>
        <xdr:cNvPr id="2" name="Shape 2">
          <a:extLst>
            <a:ext uri="{FF2B5EF4-FFF2-40B4-BE49-F238E27FC236}">
              <a16:creationId xmlns:a16="http://schemas.microsoft.com/office/drawing/2014/main" id="{3F77215C-451E-4ED1-BDFF-A248428319CA}"/>
            </a:ext>
          </a:extLst>
        </xdr:cNvPr>
        <xdr:cNvSpPr/>
      </xdr:nvSpPr>
      <xdr:spPr>
        <a:xfrm>
          <a:off x="50800" y="4423136"/>
          <a:ext cx="0" cy="251460"/>
        </a:xfrm>
        <a:custGeom>
          <a:avLst/>
          <a:gdLst/>
          <a:ahLst/>
          <a:cxnLst/>
          <a:rect l="0" t="0" r="0" b="0"/>
          <a:pathLst>
            <a:path h="251460">
              <a:moveTo>
                <a:pt x="0" y="250926"/>
              </a:moveTo>
              <a:lnTo>
                <a:pt x="0" y="0"/>
              </a:lnTo>
            </a:path>
          </a:pathLst>
        </a:custGeom>
        <a:ln w="101600">
          <a:solidFill>
            <a:srgbClr val="FFFFFF"/>
          </a:solidFill>
        </a:ln>
      </xdr:spPr>
    </xdr:sp>
    <xdr:clientData/>
  </xdr:oneCellAnchor>
  <xdr:oneCellAnchor>
    <xdr:from>
      <xdr:col>3</xdr:col>
      <xdr:colOff>0</xdr:colOff>
      <xdr:row>61</xdr:row>
      <xdr:rowOff>361</xdr:rowOff>
    </xdr:from>
    <xdr:ext cx="0" cy="251460"/>
    <xdr:sp macro="" textlink="">
      <xdr:nvSpPr>
        <xdr:cNvPr id="3" name="Shape 3">
          <a:extLst>
            <a:ext uri="{FF2B5EF4-FFF2-40B4-BE49-F238E27FC236}">
              <a16:creationId xmlns:a16="http://schemas.microsoft.com/office/drawing/2014/main" id="{2A74A27B-4C61-49C2-942D-9E06F43B555C}"/>
            </a:ext>
          </a:extLst>
        </xdr:cNvPr>
        <xdr:cNvSpPr/>
      </xdr:nvSpPr>
      <xdr:spPr>
        <a:xfrm>
          <a:off x="1857375" y="4410436"/>
          <a:ext cx="0" cy="251460"/>
        </a:xfrm>
        <a:custGeom>
          <a:avLst/>
          <a:gdLst/>
          <a:ahLst/>
          <a:cxnLst/>
          <a:rect l="0" t="0" r="0" b="0"/>
          <a:pathLst>
            <a:path h="251460">
              <a:moveTo>
                <a:pt x="0" y="250926"/>
              </a:moveTo>
              <a:lnTo>
                <a:pt x="0" y="0"/>
              </a:lnTo>
            </a:path>
          </a:pathLst>
        </a:custGeom>
        <a:ln w="101600">
          <a:solidFill>
            <a:srgbClr val="FFFFFF"/>
          </a:solidFill>
        </a:ln>
      </xdr:spPr>
    </xdr:sp>
    <xdr:clientData/>
  </xdr:oneCellAnchor>
  <xdr:oneCellAnchor>
    <xdr:from>
      <xdr:col>5</xdr:col>
      <xdr:colOff>22412</xdr:colOff>
      <xdr:row>60</xdr:row>
      <xdr:rowOff>324971</xdr:rowOff>
    </xdr:from>
    <xdr:ext cx="0" cy="251460"/>
    <xdr:sp macro="" textlink="">
      <xdr:nvSpPr>
        <xdr:cNvPr id="7" name="Shape 4">
          <a:extLst>
            <a:ext uri="{FF2B5EF4-FFF2-40B4-BE49-F238E27FC236}">
              <a16:creationId xmlns:a16="http://schemas.microsoft.com/office/drawing/2014/main" id="{3C5291D4-5992-4158-A595-CAE341D427C1}"/>
            </a:ext>
          </a:extLst>
        </xdr:cNvPr>
        <xdr:cNvSpPr/>
      </xdr:nvSpPr>
      <xdr:spPr>
        <a:xfrm>
          <a:off x="7664824" y="13828059"/>
          <a:ext cx="0" cy="251460"/>
        </a:xfrm>
        <a:custGeom>
          <a:avLst/>
          <a:gdLst/>
          <a:ahLst/>
          <a:cxnLst/>
          <a:rect l="0" t="0" r="0" b="0"/>
          <a:pathLst>
            <a:path h="251460">
              <a:moveTo>
                <a:pt x="0" y="250926"/>
              </a:moveTo>
              <a:lnTo>
                <a:pt x="0" y="0"/>
              </a:lnTo>
            </a:path>
          </a:pathLst>
        </a:custGeom>
        <a:ln w="101600">
          <a:solidFill>
            <a:srgbClr val="FFFFFF"/>
          </a:solidFill>
        </a:ln>
      </xdr:spPr>
    </xdr:sp>
    <xdr:clientData/>
  </xdr:oneCellAnchor>
  <xdr:oneCellAnchor>
    <xdr:from>
      <xdr:col>7</xdr:col>
      <xdr:colOff>0</xdr:colOff>
      <xdr:row>61</xdr:row>
      <xdr:rowOff>0</xdr:rowOff>
    </xdr:from>
    <xdr:ext cx="0" cy="251460"/>
    <xdr:sp macro="" textlink="">
      <xdr:nvSpPr>
        <xdr:cNvPr id="8" name="Shape 4">
          <a:extLst>
            <a:ext uri="{FF2B5EF4-FFF2-40B4-BE49-F238E27FC236}">
              <a16:creationId xmlns:a16="http://schemas.microsoft.com/office/drawing/2014/main" id="{C327536A-E154-4474-BD16-5B976E6CD85E}"/>
            </a:ext>
          </a:extLst>
        </xdr:cNvPr>
        <xdr:cNvSpPr/>
      </xdr:nvSpPr>
      <xdr:spPr>
        <a:xfrm>
          <a:off x="10432676" y="13839265"/>
          <a:ext cx="0" cy="251460"/>
        </a:xfrm>
        <a:custGeom>
          <a:avLst/>
          <a:gdLst/>
          <a:ahLst/>
          <a:cxnLst/>
          <a:rect l="0" t="0" r="0" b="0"/>
          <a:pathLst>
            <a:path h="251460">
              <a:moveTo>
                <a:pt x="0" y="250926"/>
              </a:moveTo>
              <a:lnTo>
                <a:pt x="0" y="0"/>
              </a:lnTo>
            </a:path>
          </a:pathLst>
        </a:custGeom>
        <a:ln w="101600">
          <a:solidFill>
            <a:srgbClr val="FFFFFF"/>
          </a:solidFill>
        </a:ln>
      </xdr:spPr>
    </xdr:sp>
    <xdr:clientData/>
  </xdr:one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ta 1" id="{A77C8630-1BD8-4A21-8F6D-D0A23C6E5B52}"/>
</namedSheetView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microsoft.com/office/2019/04/relationships/namedSheetView" Target="../namedSheetViews/namedSheetView1.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9.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1.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2.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84.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4F1E9-D01D-4AC0-A827-9EA8D58371BE}">
  <sheetPr codeName="Hoja1">
    <tabColor theme="1"/>
    <pageSetUpPr fitToPage="1"/>
  </sheetPr>
  <dimension ref="A1:O223"/>
  <sheetViews>
    <sheetView zoomScale="85" zoomScaleNormal="85" zoomScaleSheetLayoutView="70" workbookViewId="0">
      <selection activeCell="D15" sqref="D15"/>
    </sheetView>
  </sheetViews>
  <sheetFormatPr defaultColWidth="0" defaultRowHeight="15" zeroHeight="1"/>
  <cols>
    <col min="1" max="1" width="3.5" style="167" customWidth="1"/>
    <col min="2" max="2" width="41.8984375" style="3" customWidth="1"/>
    <col min="3" max="3" width="1.09765625" style="3" customWidth="1"/>
    <col min="4" max="4" width="24.69921875" style="3" customWidth="1"/>
    <col min="5" max="5" width="11" style="3" customWidth="1"/>
    <col min="6" max="6" width="24.69921875" style="3" customWidth="1"/>
    <col min="7" max="7" width="20" style="3" customWidth="1"/>
    <col min="8" max="8" width="3.5" style="183" hidden="1" customWidth="1"/>
    <col min="9" max="9" width="27.5" style="3" hidden="1" customWidth="1"/>
    <col min="10" max="10" width="36.8984375" style="3" hidden="1" customWidth="1"/>
    <col min="11" max="11" width="47.3984375" style="3" hidden="1" customWidth="1"/>
    <col min="12" max="12" width="45.8984375" style="3" hidden="1" customWidth="1"/>
    <col min="13" max="13" width="38.5" style="3" hidden="1" customWidth="1"/>
    <col min="14" max="15" width="39.19921875" style="3" hidden="1" customWidth="1"/>
    <col min="16" max="16384" width="9" style="3" hidden="1"/>
  </cols>
  <sheetData>
    <row r="1" spans="2:15" ht="137.4" customHeight="1">
      <c r="B1" s="1" t="s">
        <v>0</v>
      </c>
      <c r="C1" s="2"/>
      <c r="D1" s="2"/>
      <c r="E1" s="2"/>
      <c r="F1" s="5" t="str">
        <f>+IF($I$2=1,J2,IF($I$2=2,K2,L2))</f>
        <v>Tarifas efectivas:</v>
      </c>
      <c r="G1" s="54" t="str">
        <f>+IF($I$2=1,J1,IF($I$2=2,K1,L1))</f>
        <v>Octubre 2025</v>
      </c>
      <c r="J1" s="171" t="s">
        <v>1</v>
      </c>
      <c r="K1" s="327" t="s">
        <v>2</v>
      </c>
      <c r="L1" s="3" t="s">
        <v>3</v>
      </c>
    </row>
    <row r="2" spans="2:15" ht="15.6">
      <c r="B2" s="2"/>
      <c r="C2" s="2"/>
      <c r="D2" s="4"/>
      <c r="E2" s="4"/>
      <c r="F2" s="4" t="s">
        <v>4</v>
      </c>
      <c r="G2" s="14" t="s">
        <v>5</v>
      </c>
      <c r="H2" s="184"/>
      <c r="I2" s="257">
        <f>+VLOOKUP(G2,$F$95:$G$97,2,FALSE)</f>
        <v>2</v>
      </c>
      <c r="J2" s="56" t="s">
        <v>6</v>
      </c>
      <c r="K2" s="56" t="s">
        <v>7</v>
      </c>
      <c r="L2" s="56" t="s">
        <v>8</v>
      </c>
      <c r="M2" s="6"/>
      <c r="N2" s="6"/>
    </row>
    <row r="3" spans="2:15" ht="26.1" customHeight="1">
      <c r="B3" s="7" t="str">
        <f>+IF($I$2=1,J3,IF($I$2=2,K3,L3))</f>
        <v>INFORMACIÓN DEL SOLICITANTE</v>
      </c>
      <c r="C3" s="2"/>
      <c r="D3" s="2"/>
      <c r="E3" s="2"/>
      <c r="F3" s="4" t="str">
        <f>+IF($I$2=1,J48,IF($I$2=2,K48,L48))</f>
        <v>Dia de Cotización:</v>
      </c>
      <c r="G3" s="166">
        <f ca="1">+TODAY()</f>
        <v>46246</v>
      </c>
      <c r="J3" s="6" t="s">
        <v>9</v>
      </c>
      <c r="K3" s="6" t="s">
        <v>10</v>
      </c>
      <c r="L3" s="6" t="s">
        <v>11</v>
      </c>
      <c r="M3" s="6"/>
      <c r="N3" s="6"/>
    </row>
    <row r="4" spans="2:15" ht="9.9" customHeight="1">
      <c r="B4" s="2"/>
      <c r="C4" s="2"/>
      <c r="D4" s="2"/>
      <c r="E4" s="2"/>
      <c r="F4" s="2"/>
      <c r="G4" s="2"/>
      <c r="J4" s="6"/>
      <c r="K4" s="6"/>
      <c r="L4" s="6"/>
      <c r="M4" s="6"/>
      <c r="N4" s="6"/>
    </row>
    <row r="5" spans="2:15" ht="18" customHeight="1">
      <c r="B5" s="9" t="str">
        <f>+IF($I$2=1,J5,IF($I$2=2,K5,L5))</f>
        <v>Nombre del solicitante:</v>
      </c>
      <c r="C5" s="2"/>
      <c r="D5" s="608"/>
      <c r="E5" s="608"/>
      <c r="F5" s="608"/>
      <c r="G5" s="608"/>
      <c r="H5" s="184"/>
      <c r="I5" s="172"/>
      <c r="J5" s="6" t="s">
        <v>12</v>
      </c>
      <c r="K5" s="10" t="s">
        <v>13</v>
      </c>
      <c r="L5" s="11" t="s">
        <v>14</v>
      </c>
      <c r="M5" s="6"/>
      <c r="N5" s="6"/>
    </row>
    <row r="6" spans="2:15" ht="18" customHeight="1">
      <c r="B6" s="2"/>
      <c r="C6" s="2"/>
      <c r="D6" s="4"/>
      <c r="E6" s="4"/>
      <c r="F6" s="4"/>
      <c r="G6" s="4"/>
      <c r="H6" s="184"/>
      <c r="I6" s="172"/>
      <c r="J6" s="6"/>
      <c r="K6" s="6"/>
      <c r="L6" s="6"/>
      <c r="M6" s="6"/>
      <c r="N6" s="6"/>
    </row>
    <row r="7" spans="2:15" ht="18" customHeight="1">
      <c r="B7" s="9" t="str">
        <f>+IF($I$2=1,J7,IF($I$2=2,K7,L7))</f>
        <v>Nombre del agente:</v>
      </c>
      <c r="C7" s="2"/>
      <c r="D7" s="608" t="s">
        <v>15</v>
      </c>
      <c r="E7" s="608"/>
      <c r="F7" s="608"/>
      <c r="G7" s="608"/>
      <c r="J7" s="10" t="s">
        <v>16</v>
      </c>
      <c r="K7" s="10" t="s">
        <v>17</v>
      </c>
      <c r="L7" s="6" t="s">
        <v>18</v>
      </c>
      <c r="M7" s="6"/>
      <c r="N7" s="6"/>
    </row>
    <row r="8" spans="2:15" ht="18" customHeight="1">
      <c r="B8" s="2"/>
      <c r="C8" s="2"/>
      <c r="D8" s="2"/>
      <c r="E8" s="2"/>
      <c r="F8" s="2"/>
      <c r="G8" s="2"/>
      <c r="J8" s="6"/>
      <c r="K8" s="6"/>
      <c r="L8" s="6"/>
      <c r="M8" s="6"/>
      <c r="N8" s="6"/>
    </row>
    <row r="9" spans="2:15" ht="18" customHeight="1">
      <c r="B9" s="9" t="str">
        <f>+IF($I$2=1,J9,IF($I$2=2,K9,L9))</f>
        <v>Zona:</v>
      </c>
      <c r="C9" s="2"/>
      <c r="D9" s="608" t="s">
        <v>87</v>
      </c>
      <c r="E9" s="608"/>
      <c r="F9" s="608"/>
      <c r="G9" s="608"/>
      <c r="J9" s="6" t="s">
        <v>20</v>
      </c>
      <c r="K9" s="10" t="s">
        <v>21</v>
      </c>
      <c r="L9" s="6" t="s">
        <v>22</v>
      </c>
      <c r="M9" s="6"/>
      <c r="N9" s="6"/>
    </row>
    <row r="10" spans="2:15" ht="18" customHeight="1">
      <c r="B10" s="2"/>
      <c r="C10" s="2"/>
      <c r="D10" s="178" t="str">
        <f>+IF(Countries=B131,I10,"")</f>
        <v/>
      </c>
      <c r="E10" s="2"/>
      <c r="F10" s="2"/>
      <c r="G10" s="2"/>
      <c r="I10" s="179" t="str">
        <f>+IF($I$2=1,J10,IF($I$2=2,K10,L10))</f>
        <v>*Disponible solo para Renovaciones</v>
      </c>
      <c r="J10" s="6" t="s">
        <v>23</v>
      </c>
      <c r="K10" s="6" t="s">
        <v>24</v>
      </c>
      <c r="L10" s="6" t="s">
        <v>25</v>
      </c>
      <c r="M10" s="6"/>
      <c r="N10" s="6"/>
    </row>
    <row r="11" spans="2:15" ht="18" customHeight="1">
      <c r="B11" s="9" t="str">
        <f>"* "&amp;+IF($I$2=1,J11,IF($I$2=2,K11,L11))</f>
        <v>* Edad del solicitante:</v>
      </c>
      <c r="C11" s="2"/>
      <c r="D11" s="255">
        <v>43</v>
      </c>
      <c r="E11" s="12" t="str">
        <f>+IF($I$2=1,M11,IF($I$2=2,N11,O11))</f>
        <v>Género:</v>
      </c>
      <c r="F11" s="235" t="s">
        <v>37</v>
      </c>
      <c r="G11" s="13" t="str">
        <f>IF(AND($F$11=0,$D$11&gt;0),"You must select the gender","")</f>
        <v/>
      </c>
      <c r="H11" s="185"/>
      <c r="J11" s="6" t="s">
        <v>27</v>
      </c>
      <c r="K11" s="10" t="s">
        <v>28</v>
      </c>
      <c r="L11" s="6" t="s">
        <v>29</v>
      </c>
      <c r="M11" s="6" t="s">
        <v>30</v>
      </c>
      <c r="N11" s="10" t="s">
        <v>31</v>
      </c>
      <c r="O11" s="3" t="s">
        <v>32</v>
      </c>
    </row>
    <row r="12" spans="2:15" ht="18" customHeight="1">
      <c r="B12" s="2"/>
      <c r="C12" s="2"/>
      <c r="D12" s="4"/>
      <c r="E12" s="4"/>
      <c r="F12" s="4"/>
      <c r="G12" s="4"/>
      <c r="H12" s="184"/>
      <c r="I12" s="172"/>
      <c r="J12" s="6" t="s">
        <v>33</v>
      </c>
      <c r="K12" s="6" t="s">
        <v>34</v>
      </c>
      <c r="L12" s="6" t="s">
        <v>35</v>
      </c>
      <c r="M12" s="6"/>
      <c r="N12" s="6"/>
    </row>
    <row r="13" spans="2:15" ht="18" customHeight="1">
      <c r="B13" s="9" t="str">
        <f>"* "&amp;IF($I$2=1,J13,IF($I$2=2,K13,L13))</f>
        <v>* Edad del cónyuge:</v>
      </c>
      <c r="C13" s="2"/>
      <c r="D13" s="255" t="s">
        <v>36</v>
      </c>
      <c r="E13" s="12" t="str">
        <f>+IF($I$2=1,M13,IF($I$2=2,N13,O13))</f>
        <v>Género:</v>
      </c>
      <c r="F13" s="235" t="s">
        <v>37</v>
      </c>
      <c r="G13" s="13" t="str">
        <f>IF(AND($F$13=0,$D$13&gt;0),"You must select the gender","")</f>
        <v/>
      </c>
      <c r="H13" s="185"/>
      <c r="J13" s="6" t="s">
        <v>38</v>
      </c>
      <c r="K13" s="10" t="s">
        <v>39</v>
      </c>
      <c r="L13" s="6" t="s">
        <v>40</v>
      </c>
      <c r="M13" s="6" t="s">
        <v>30</v>
      </c>
      <c r="N13" s="10" t="s">
        <v>31</v>
      </c>
      <c r="O13" s="3" t="s">
        <v>32</v>
      </c>
    </row>
    <row r="14" spans="2:15" ht="18" customHeight="1">
      <c r="B14" s="2"/>
      <c r="C14" s="2"/>
      <c r="D14" s="4"/>
      <c r="E14" s="4"/>
      <c r="G14" s="4"/>
      <c r="H14" s="184"/>
      <c r="I14" s="172"/>
      <c r="J14" s="6" t="s">
        <v>41</v>
      </c>
      <c r="K14" s="10" t="s">
        <v>42</v>
      </c>
      <c r="L14" s="6" t="s">
        <v>43</v>
      </c>
      <c r="M14" s="6"/>
      <c r="N14" s="6"/>
    </row>
    <row r="15" spans="2:15" ht="18" customHeight="1">
      <c r="B15" s="9" t="str">
        <f>+IF($I$2=1,J17,IF($I$2=2,K17,L17))</f>
        <v>Número de hijos &lt; 24 años:</v>
      </c>
      <c r="C15" s="2"/>
      <c r="D15" s="255">
        <v>1</v>
      </c>
      <c r="E15" s="15"/>
      <c r="F15" s="44"/>
      <c r="G15" s="15"/>
      <c r="H15" s="185"/>
      <c r="J15" s="6" t="s">
        <v>44</v>
      </c>
      <c r="K15" s="10" t="s">
        <v>45</v>
      </c>
      <c r="L15" s="6" t="s">
        <v>46</v>
      </c>
      <c r="M15" s="6"/>
      <c r="N15" s="6"/>
    </row>
    <row r="16" spans="2:15" ht="15.6" hidden="1">
      <c r="B16" s="610" t="str">
        <f>"* "&amp;+IF($I$2=1,J18,IF($I$2=2,K18,L18))</f>
        <v>* Excepto por el Plan Everlasting, la Edad Máxima  para aplicar es 79 años de edad.</v>
      </c>
      <c r="C16" s="610"/>
      <c r="D16" s="610"/>
      <c r="E16" s="610"/>
      <c r="F16" s="610"/>
      <c r="G16" s="610"/>
      <c r="H16" s="185"/>
      <c r="J16" s="6"/>
      <c r="K16" s="10"/>
      <c r="L16" s="10"/>
      <c r="M16" s="6"/>
      <c r="N16" s="6"/>
    </row>
    <row r="17" spans="2:15" ht="15.6">
      <c r="B17" s="2"/>
      <c r="C17" s="2"/>
      <c r="D17" s="4"/>
      <c r="E17" s="4"/>
      <c r="F17" s="4"/>
      <c r="G17" s="4"/>
      <c r="H17" s="184"/>
      <c r="I17" s="172"/>
      <c r="J17" s="6" t="s">
        <v>47</v>
      </c>
      <c r="K17" s="10" t="s">
        <v>48</v>
      </c>
      <c r="L17" s="6" t="s">
        <v>49</v>
      </c>
      <c r="M17" s="6"/>
      <c r="N17" s="6"/>
    </row>
    <row r="18" spans="2:15" ht="19.2">
      <c r="B18" s="7" t="str">
        <f>+IF($I$2=1,J22,IF($I$2=2,K22,L22))</f>
        <v>Cobertura Opcional (Anexos)</v>
      </c>
      <c r="C18" s="2"/>
      <c r="D18" s="2"/>
      <c r="E18" s="2"/>
      <c r="F18" s="2"/>
      <c r="G18" s="15"/>
      <c r="H18" s="185"/>
      <c r="J18" s="265" t="s">
        <v>50</v>
      </c>
      <c r="K18" s="266" t="s">
        <v>51</v>
      </c>
      <c r="L18" s="6" t="s">
        <v>52</v>
      </c>
      <c r="M18" s="7">
        <f>+IF($I$2=1,U18,IF($I$2=2,V18,W18))</f>
        <v>0</v>
      </c>
      <c r="N18" s="6"/>
      <c r="O18" s="6"/>
    </row>
    <row r="19" spans="2:15">
      <c r="B19" s="2"/>
      <c r="C19" s="2"/>
      <c r="D19" s="2"/>
      <c r="E19" s="2"/>
      <c r="F19" s="2"/>
      <c r="G19" s="2"/>
      <c r="J19" s="6" t="s">
        <v>53</v>
      </c>
      <c r="K19" s="6" t="s">
        <v>54</v>
      </c>
      <c r="L19" s="6" t="s">
        <v>55</v>
      </c>
      <c r="M19" s="6"/>
      <c r="N19" s="6"/>
      <c r="O19" s="6"/>
    </row>
    <row r="20" spans="2:15" ht="16.8" hidden="1">
      <c r="B20" s="9" t="s">
        <v>56</v>
      </c>
      <c r="D20" s="14" t="s">
        <v>57</v>
      </c>
      <c r="E20" s="2"/>
      <c r="F20" s="2"/>
      <c r="G20" s="325">
        <f>+IF(E96=1,0.85,1)</f>
        <v>1</v>
      </c>
      <c r="J20" s="6"/>
      <c r="K20" s="6"/>
      <c r="L20" s="6"/>
      <c r="M20" s="6"/>
      <c r="N20" s="6"/>
      <c r="O20" s="6"/>
    </row>
    <row r="21" spans="2:15">
      <c r="B21" s="2"/>
      <c r="C21" s="2"/>
      <c r="D21" s="2"/>
      <c r="E21" s="2"/>
      <c r="F21" s="2"/>
      <c r="G21" s="2"/>
      <c r="J21" s="6"/>
      <c r="K21" s="6"/>
      <c r="L21" s="6"/>
      <c r="M21" s="6"/>
      <c r="N21" s="6"/>
      <c r="O21" s="6"/>
    </row>
    <row r="22" spans="2:15" ht="18" customHeight="1">
      <c r="B22" s="9" t="s">
        <v>58</v>
      </c>
      <c r="D22" s="14" t="s">
        <v>79</v>
      </c>
      <c r="E22" s="17"/>
      <c r="F22" s="16"/>
      <c r="G22" s="15"/>
      <c r="H22" s="185"/>
      <c r="J22" s="6" t="s">
        <v>59</v>
      </c>
      <c r="K22" s="6" t="s">
        <v>60</v>
      </c>
      <c r="L22" s="6" t="s">
        <v>60</v>
      </c>
      <c r="M22" s="6" t="s">
        <v>61</v>
      </c>
      <c r="N22" s="6" t="s">
        <v>62</v>
      </c>
      <c r="O22" s="6" t="s">
        <v>62</v>
      </c>
    </row>
    <row r="23" spans="2:15" ht="15.6">
      <c r="B23" s="18"/>
      <c r="C23" s="2"/>
      <c r="D23" s="5"/>
      <c r="E23" s="19"/>
      <c r="F23" s="16"/>
      <c r="G23" s="15"/>
      <c r="H23" s="185"/>
      <c r="J23" s="6"/>
      <c r="K23" s="6"/>
      <c r="L23" s="6"/>
    </row>
    <row r="24" spans="2:15" ht="6.6" customHeight="1">
      <c r="B24" s="20"/>
      <c r="C24" s="2"/>
      <c r="D24" s="5"/>
      <c r="E24" s="21"/>
      <c r="F24" s="16"/>
      <c r="G24" s="15"/>
      <c r="H24" s="185"/>
      <c r="J24" s="6" t="s">
        <v>63</v>
      </c>
      <c r="K24" s="6" t="s">
        <v>64</v>
      </c>
      <c r="L24" s="6" t="s">
        <v>65</v>
      </c>
    </row>
    <row r="25" spans="2:15" ht="19.5" customHeight="1">
      <c r="B25" s="8"/>
      <c r="C25" s="2"/>
      <c r="D25" s="2"/>
      <c r="E25" s="22"/>
      <c r="F25" s="23"/>
      <c r="G25" s="22"/>
      <c r="H25" s="185"/>
      <c r="J25" s="6"/>
    </row>
    <row r="26" spans="2:15" ht="19.2" hidden="1" customHeight="1">
      <c r="B26" s="8"/>
      <c r="C26" s="2"/>
      <c r="D26" s="14" t="s">
        <v>66</v>
      </c>
      <c r="E26" s="22"/>
      <c r="F26" s="23"/>
      <c r="G26" s="259">
        <f>+IF(D26="No","",1)</f>
        <v>1</v>
      </c>
      <c r="H26" s="185"/>
      <c r="I26" s="172"/>
      <c r="M26" s="6" t="s">
        <v>67</v>
      </c>
      <c r="N26" s="6" t="s">
        <v>68</v>
      </c>
      <c r="O26" s="3" t="s">
        <v>69</v>
      </c>
    </row>
    <row r="27" spans="2:15" ht="19.5" customHeight="1">
      <c r="B27" s="8"/>
      <c r="C27" s="2"/>
      <c r="D27" s="2"/>
      <c r="E27" s="22"/>
      <c r="F27" s="23"/>
      <c r="G27" s="22"/>
      <c r="H27" s="185"/>
      <c r="M27" s="6"/>
      <c r="N27" s="6"/>
      <c r="O27" s="6"/>
    </row>
    <row r="28" spans="2:15" ht="19.5" customHeight="1">
      <c r="B28" s="8"/>
      <c r="C28" s="2"/>
      <c r="D28" s="2"/>
      <c r="E28" s="22"/>
      <c r="F28" s="23"/>
      <c r="G28" s="22"/>
      <c r="H28" s="185"/>
      <c r="J28" s="6"/>
      <c r="K28" s="6"/>
      <c r="L28" s="6"/>
      <c r="M28" s="6"/>
      <c r="N28" s="6"/>
      <c r="O28" s="6"/>
    </row>
    <row r="29" spans="2:15" ht="19.5" customHeight="1">
      <c r="B29" s="8"/>
      <c r="C29" s="2"/>
      <c r="D29" s="2"/>
      <c r="E29" s="22"/>
      <c r="G29" s="22"/>
      <c r="H29" s="185"/>
      <c r="J29" s="6"/>
      <c r="K29" s="6"/>
      <c r="L29" s="6"/>
      <c r="M29" s="6"/>
      <c r="N29" s="6"/>
      <c r="O29" s="6"/>
    </row>
    <row r="30" spans="2:15" ht="19.5" customHeight="1">
      <c r="B30" s="8"/>
      <c r="C30" s="2"/>
      <c r="D30" s="2"/>
      <c r="E30" s="22"/>
      <c r="F30" s="23"/>
      <c r="G30" s="22"/>
      <c r="H30" s="185"/>
      <c r="J30" s="6"/>
      <c r="K30" s="6"/>
      <c r="L30" s="6"/>
      <c r="M30" s="6"/>
      <c r="N30" s="6"/>
      <c r="O30" s="6"/>
    </row>
    <row r="31" spans="2:15" ht="19.5" hidden="1" customHeight="1">
      <c r="B31" s="8"/>
      <c r="C31" s="2"/>
      <c r="D31" s="611" t="str">
        <f>+IF($I$2=1,J35,IF($I$2=2,K35,L35))</f>
        <v>Edad del dependiente &lt;24 años:</v>
      </c>
      <c r="E31" s="611"/>
      <c r="F31" s="611"/>
      <c r="G31" s="22"/>
      <c r="H31" s="185"/>
      <c r="J31" s="6"/>
      <c r="K31" s="6"/>
      <c r="L31" s="6"/>
      <c r="M31" s="6"/>
      <c r="N31" s="6"/>
      <c r="O31" s="6"/>
    </row>
    <row r="32" spans="2:15" ht="19.5" hidden="1" customHeight="1">
      <c r="B32" s="22">
        <v>1</v>
      </c>
      <c r="C32" s="2"/>
      <c r="D32" s="324">
        <v>7</v>
      </c>
      <c r="E32" s="22">
        <v>6</v>
      </c>
      <c r="F32" s="324"/>
      <c r="G32" s="22"/>
      <c r="H32" s="185"/>
      <c r="J32" s="6"/>
      <c r="K32" s="6"/>
      <c r="L32" s="6"/>
      <c r="M32" s="6"/>
      <c r="N32" s="6"/>
      <c r="O32" s="6"/>
    </row>
    <row r="33" spans="1:15" ht="19.5" hidden="1" customHeight="1">
      <c r="B33" s="22">
        <v>2</v>
      </c>
      <c r="C33" s="2"/>
      <c r="D33" s="324"/>
      <c r="E33" s="22">
        <v>7</v>
      </c>
      <c r="F33" s="324"/>
      <c r="G33" s="22"/>
      <c r="H33" s="185"/>
      <c r="J33" s="6"/>
      <c r="K33" s="6"/>
      <c r="L33" s="6"/>
      <c r="M33" s="6"/>
      <c r="N33" s="6"/>
      <c r="O33" s="6"/>
    </row>
    <row r="34" spans="1:15" ht="19.5" hidden="1" customHeight="1">
      <c r="B34" s="22">
        <v>3</v>
      </c>
      <c r="C34" s="2"/>
      <c r="D34" s="324"/>
      <c r="E34" s="22">
        <v>8</v>
      </c>
      <c r="F34" s="324"/>
      <c r="G34" s="22"/>
      <c r="H34" s="185"/>
      <c r="J34" s="6"/>
      <c r="K34" s="6"/>
      <c r="L34" s="6"/>
      <c r="M34" s="6"/>
      <c r="N34" s="6"/>
      <c r="O34" s="6"/>
    </row>
    <row r="35" spans="1:15" ht="19.5" hidden="1" customHeight="1">
      <c r="B35" s="22">
        <v>4</v>
      </c>
      <c r="C35" s="2"/>
      <c r="D35" s="324"/>
      <c r="E35" s="22">
        <v>9</v>
      </c>
      <c r="F35" s="324"/>
      <c r="G35" s="22"/>
      <c r="H35" s="185"/>
      <c r="J35" s="6" t="s">
        <v>70</v>
      </c>
      <c r="K35" s="10" t="s">
        <v>71</v>
      </c>
      <c r="L35" s="6" t="s">
        <v>72</v>
      </c>
      <c r="M35" s="6"/>
      <c r="N35" s="6"/>
      <c r="O35" s="6"/>
    </row>
    <row r="36" spans="1:15" ht="19.5" hidden="1" customHeight="1">
      <c r="B36" s="22">
        <v>5</v>
      </c>
      <c r="C36" s="2"/>
      <c r="D36" s="324"/>
      <c r="E36" s="22">
        <v>10</v>
      </c>
      <c r="F36" s="324"/>
      <c r="G36" s="22"/>
      <c r="H36" s="185"/>
      <c r="J36" s="6"/>
      <c r="K36" s="6"/>
      <c r="L36" s="6"/>
      <c r="M36" s="6"/>
      <c r="N36" s="6"/>
      <c r="O36" s="6"/>
    </row>
    <row r="37" spans="1:15" ht="19.5" customHeight="1">
      <c r="B37" s="8"/>
      <c r="C37" s="2"/>
      <c r="D37" s="2"/>
      <c r="E37" s="22"/>
      <c r="F37" s="23"/>
      <c r="G37" s="22"/>
      <c r="H37" s="185"/>
      <c r="J37" s="6" t="s">
        <v>73</v>
      </c>
      <c r="K37" s="6" t="s">
        <v>74</v>
      </c>
      <c r="L37" s="6" t="s">
        <v>75</v>
      </c>
      <c r="M37" s="6"/>
      <c r="N37" s="6"/>
      <c r="O37" s="6"/>
    </row>
    <row r="38" spans="1:15" ht="20.399999999999999">
      <c r="B38" s="168"/>
      <c r="C38" s="2"/>
      <c r="D38" s="4"/>
      <c r="E38" s="7"/>
      <c r="F38" s="4"/>
      <c r="G38" s="4"/>
      <c r="H38" s="184"/>
      <c r="J38" s="6"/>
      <c r="K38" s="6"/>
      <c r="L38" s="6"/>
      <c r="M38" s="6"/>
      <c r="N38" s="6"/>
      <c r="O38" s="6"/>
    </row>
    <row r="39" spans="1:15" ht="30" hidden="1" customHeight="1">
      <c r="B39" s="168"/>
      <c r="C39" s="2"/>
      <c r="D39" s="4"/>
      <c r="E39" s="7"/>
      <c r="F39" s="4"/>
      <c r="G39" s="4"/>
      <c r="H39" s="185"/>
      <c r="J39" s="6"/>
      <c r="K39" s="6"/>
      <c r="L39" s="6"/>
    </row>
    <row r="40" spans="1:15" ht="19.2" hidden="1">
      <c r="B40" s="7"/>
      <c r="C40" s="2"/>
      <c r="D40"/>
      <c r="E40" s="2"/>
      <c r="F40" s="2"/>
      <c r="G40" s="15"/>
      <c r="H40" s="185"/>
      <c r="J40" s="6"/>
      <c r="K40" s="6"/>
      <c r="L40" s="6"/>
    </row>
    <row r="41" spans="1:15" ht="15.6" hidden="1">
      <c r="B41" s="8"/>
      <c r="C41" s="2"/>
      <c r="D41" s="2"/>
      <c r="E41" s="2"/>
      <c r="F41" s="2"/>
      <c r="G41" s="2"/>
      <c r="H41" s="185"/>
    </row>
    <row r="42" spans="1:15" ht="30" hidden="1" customHeight="1">
      <c r="B42" s="20"/>
      <c r="C42" s="2"/>
      <c r="D42" s="2"/>
      <c r="E42" s="2"/>
      <c r="F42" s="2"/>
      <c r="G42" s="2"/>
      <c r="H42" s="185"/>
    </row>
    <row r="43" spans="1:15" s="57" customFormat="1" ht="30" hidden="1" customHeight="1">
      <c r="A43" s="167"/>
      <c r="B43" s="8"/>
      <c r="C43" s="2"/>
      <c r="D43" s="2"/>
      <c r="E43" s="2"/>
      <c r="F43" s="2"/>
      <c r="G43" s="2"/>
      <c r="H43" s="185"/>
      <c r="J43" s="3"/>
      <c r="K43" s="3"/>
      <c r="L43" s="3"/>
    </row>
    <row r="44" spans="1:15" ht="26.4" hidden="1" customHeight="1">
      <c r="B44" s="609"/>
      <c r="C44" s="609"/>
      <c r="D44" s="609"/>
      <c r="E44" s="609"/>
      <c r="F44" s="609"/>
      <c r="G44" s="609"/>
      <c r="H44" s="185"/>
    </row>
    <row r="45" spans="1:15" ht="30" hidden="1" customHeight="1">
      <c r="B45" s="2"/>
      <c r="C45" s="2"/>
      <c r="D45" s="2"/>
      <c r="E45" s="2"/>
      <c r="F45" s="2"/>
      <c r="G45" s="2"/>
      <c r="H45" s="185"/>
      <c r="J45" s="57"/>
      <c r="K45" s="57"/>
      <c r="L45" s="57"/>
    </row>
    <row r="46" spans="1:15" ht="30" hidden="1" customHeight="1">
      <c r="B46" s="2"/>
      <c r="C46" s="2"/>
      <c r="D46" s="2"/>
      <c r="E46" s="2"/>
      <c r="F46" s="2"/>
      <c r="G46" s="2"/>
      <c r="H46" s="185"/>
    </row>
    <row r="47" spans="1:15" ht="30" hidden="1" customHeight="1">
      <c r="B47" s="2"/>
      <c r="C47" s="2"/>
      <c r="D47" s="2"/>
      <c r="E47" s="2"/>
      <c r="F47" s="2"/>
      <c r="G47" s="2"/>
      <c r="H47" s="185"/>
    </row>
    <row r="48" spans="1:15" ht="30" hidden="1" customHeight="1">
      <c r="C48" s="2"/>
      <c r="E48" s="2"/>
      <c r="F48" s="2"/>
      <c r="G48" s="43"/>
      <c r="H48" s="185"/>
      <c r="J48" s="3" t="s">
        <v>76</v>
      </c>
      <c r="K48" s="3" t="s">
        <v>77</v>
      </c>
      <c r="L48" s="3" t="s">
        <v>78</v>
      </c>
    </row>
    <row r="49" spans="1:12" ht="30" hidden="1" customHeight="1">
      <c r="H49" s="185"/>
      <c r="K49" s="165"/>
      <c r="L49" s="165"/>
    </row>
    <row r="50" spans="1:12" ht="30" hidden="1" customHeight="1">
      <c r="H50" s="185"/>
    </row>
    <row r="51" spans="1:12" ht="28.95" hidden="1" customHeight="1"/>
    <row r="52" spans="1:12" ht="21.6" hidden="1" customHeight="1"/>
    <row r="53" spans="1:12" ht="21.6" hidden="1" customHeight="1"/>
    <row r="54" spans="1:12" ht="21.6" hidden="1" customHeight="1"/>
    <row r="55" spans="1:12" ht="21.6" hidden="1" customHeight="1">
      <c r="A55" s="260"/>
      <c r="H55" s="261"/>
    </row>
    <row r="87" spans="2:7" hidden="1">
      <c r="B87" s="24"/>
    </row>
    <row r="88" spans="2:7" hidden="1">
      <c r="B88" s="24"/>
      <c r="F88" s="25"/>
    </row>
    <row r="90" spans="2:7" ht="15.6" hidden="1" thickBot="1">
      <c r="F90" s="25"/>
    </row>
    <row r="91" spans="2:7" hidden="1">
      <c r="B91" s="45" t="s">
        <v>26</v>
      </c>
    </row>
    <row r="92" spans="2:7" ht="15.6" hidden="1" thickBot="1">
      <c r="B92" s="47" t="s">
        <v>37</v>
      </c>
    </row>
    <row r="94" spans="2:7" ht="15.6" hidden="1" thickBot="1"/>
    <row r="95" spans="2:7" hidden="1">
      <c r="B95" s="50" t="s">
        <v>79</v>
      </c>
      <c r="D95" s="3">
        <v>1</v>
      </c>
      <c r="E95" s="3" t="s">
        <v>80</v>
      </c>
      <c r="F95" s="51" t="s">
        <v>81</v>
      </c>
      <c r="G95" s="68">
        <v>1</v>
      </c>
    </row>
    <row r="96" spans="2:7" ht="15.6" hidden="1" thickBot="1">
      <c r="B96" s="49" t="s">
        <v>57</v>
      </c>
      <c r="D96" s="3">
        <v>2</v>
      </c>
      <c r="E96" s="3">
        <f>+VLOOKUP(coberturausa,B95:D96,3,FALSE)</f>
        <v>2</v>
      </c>
      <c r="F96" s="52" t="s">
        <v>5</v>
      </c>
      <c r="G96" s="3">
        <v>2</v>
      </c>
    </row>
    <row r="97" spans="2:7" ht="15.6" hidden="1" thickBot="1">
      <c r="B97" s="25"/>
      <c r="F97" s="53" t="s">
        <v>82</v>
      </c>
      <c r="G97" s="66" t="s">
        <v>82</v>
      </c>
    </row>
    <row r="98" spans="2:7" ht="15.6" hidden="1" thickBot="1"/>
    <row r="99" spans="2:7" hidden="1">
      <c r="B99" s="45" t="s">
        <v>83</v>
      </c>
    </row>
    <row r="100" spans="2:7" hidden="1">
      <c r="B100" s="48" t="s">
        <v>84</v>
      </c>
    </row>
    <row r="101" spans="2:7" hidden="1">
      <c r="B101" s="256">
        <v>0</v>
      </c>
      <c r="D101" s="3">
        <f>+IF(NumChild=1,1,+IF(NumChild=B100,0,IF(NumChild=2,2,+IF(NumChild=0,0,3))))</f>
        <v>1</v>
      </c>
    </row>
    <row r="102" spans="2:7" hidden="1">
      <c r="B102" s="256">
        <v>1</v>
      </c>
    </row>
    <row r="103" spans="2:7" hidden="1">
      <c r="B103" s="256">
        <v>2</v>
      </c>
    </row>
    <row r="104" spans="2:7" hidden="1">
      <c r="B104" s="256">
        <v>3</v>
      </c>
    </row>
    <row r="105" spans="2:7" hidden="1">
      <c r="B105" s="256">
        <v>4</v>
      </c>
    </row>
    <row r="106" spans="2:7" hidden="1">
      <c r="B106" s="256">
        <v>5</v>
      </c>
    </row>
    <row r="107" spans="2:7" hidden="1">
      <c r="B107" s="256">
        <v>6</v>
      </c>
    </row>
    <row r="108" spans="2:7" hidden="1">
      <c r="B108" s="256">
        <v>7</v>
      </c>
    </row>
    <row r="109" spans="2:7" hidden="1">
      <c r="B109" s="256">
        <v>8</v>
      </c>
    </row>
    <row r="110" spans="2:7" hidden="1">
      <c r="B110" s="256">
        <v>9</v>
      </c>
    </row>
    <row r="111" spans="2:7" ht="15.6" hidden="1" thickBot="1">
      <c r="B111" s="258" t="s">
        <v>85</v>
      </c>
    </row>
    <row r="112" spans="2:7" ht="15.6" hidden="1" thickBot="1"/>
    <row r="113" spans="2:5" ht="15.6" hidden="1" thickBot="1">
      <c r="B113" s="45" t="s">
        <v>86</v>
      </c>
    </row>
    <row r="114" spans="2:5" ht="15.6" hidden="1" thickBot="1">
      <c r="B114" s="234" t="s">
        <v>19</v>
      </c>
      <c r="D114" s="3">
        <v>1</v>
      </c>
      <c r="E114" s="170">
        <f>+VLOOKUP(Countries,$B$114:$D$132,3,FALSE)</f>
        <v>2</v>
      </c>
    </row>
    <row r="115" spans="2:5" hidden="1">
      <c r="B115" s="234" t="s">
        <v>87</v>
      </c>
      <c r="D115" s="3">
        <v>2</v>
      </c>
    </row>
    <row r="116" spans="2:5" hidden="1">
      <c r="B116" s="234" t="s">
        <v>82</v>
      </c>
      <c r="D116" s="3">
        <v>0</v>
      </c>
    </row>
    <row r="117" spans="2:5" hidden="1">
      <c r="B117" s="234" t="s">
        <v>88</v>
      </c>
      <c r="D117" s="3">
        <v>4</v>
      </c>
    </row>
    <row r="118" spans="2:5" hidden="1">
      <c r="B118" s="234"/>
      <c r="D118" s="3">
        <v>5</v>
      </c>
    </row>
    <row r="119" spans="2:5" hidden="1">
      <c r="B119" s="234"/>
      <c r="D119" s="3">
        <v>6</v>
      </c>
    </row>
    <row r="120" spans="2:5" hidden="1">
      <c r="B120" s="234"/>
      <c r="D120" s="3">
        <v>7</v>
      </c>
    </row>
    <row r="121" spans="2:5" hidden="1">
      <c r="B121" s="234"/>
      <c r="D121" s="3">
        <v>8</v>
      </c>
    </row>
    <row r="122" spans="2:5" hidden="1">
      <c r="B122" s="234"/>
      <c r="D122" s="3">
        <v>9</v>
      </c>
    </row>
    <row r="123" spans="2:5" hidden="1">
      <c r="B123" s="234"/>
      <c r="D123" s="3">
        <v>10</v>
      </c>
    </row>
    <row r="124" spans="2:5" hidden="1">
      <c r="B124" s="234"/>
      <c r="D124" s="3">
        <v>11</v>
      </c>
    </row>
    <row r="125" spans="2:5" hidden="1">
      <c r="B125" s="180"/>
      <c r="D125" s="3">
        <v>0</v>
      </c>
      <c r="E125" s="3" t="s">
        <v>89</v>
      </c>
    </row>
    <row r="126" spans="2:5" hidden="1">
      <c r="B126" s="180"/>
      <c r="D126" s="3">
        <v>13</v>
      </c>
    </row>
    <row r="127" spans="2:5" hidden="1">
      <c r="B127" s="180"/>
      <c r="D127" s="3">
        <v>14</v>
      </c>
    </row>
    <row r="128" spans="2:5" hidden="1">
      <c r="B128" s="180"/>
      <c r="D128" s="3">
        <v>15</v>
      </c>
    </row>
    <row r="129" spans="2:5" hidden="1">
      <c r="B129" s="180"/>
      <c r="D129" s="3">
        <v>16</v>
      </c>
    </row>
    <row r="130" spans="2:5" hidden="1">
      <c r="B130" s="46"/>
      <c r="D130" s="3">
        <v>17</v>
      </c>
    </row>
    <row r="131" spans="2:5" hidden="1">
      <c r="B131" s="46"/>
      <c r="D131" s="3">
        <v>18</v>
      </c>
    </row>
    <row r="132" spans="2:5" hidden="1">
      <c r="B132" s="46"/>
      <c r="D132" s="3">
        <v>19</v>
      </c>
    </row>
    <row r="133" spans="2:5" ht="15.6" hidden="1" thickBot="1">
      <c r="B133" s="46"/>
    </row>
    <row r="134" spans="2:5" hidden="1">
      <c r="B134" s="45" t="s">
        <v>90</v>
      </c>
    </row>
    <row r="135" spans="2:5" hidden="1">
      <c r="B135" s="46" t="s">
        <v>36</v>
      </c>
    </row>
    <row r="136" spans="2:5" hidden="1">
      <c r="B136" s="46">
        <v>18</v>
      </c>
    </row>
    <row r="137" spans="2:5" hidden="1">
      <c r="B137" s="46">
        <v>19</v>
      </c>
    </row>
    <row r="138" spans="2:5" hidden="1">
      <c r="B138" s="46">
        <v>20</v>
      </c>
      <c r="E138" s="3" t="s">
        <v>91</v>
      </c>
    </row>
    <row r="139" spans="2:5" hidden="1">
      <c r="B139" s="46">
        <v>21</v>
      </c>
      <c r="E139" s="3">
        <v>2</v>
      </c>
    </row>
    <row r="140" spans="2:5" hidden="1">
      <c r="B140" s="46">
        <v>22</v>
      </c>
      <c r="E140" s="3">
        <v>3</v>
      </c>
    </row>
    <row r="141" spans="2:5" hidden="1">
      <c r="B141" s="46">
        <v>23</v>
      </c>
      <c r="E141" s="3">
        <v>4</v>
      </c>
    </row>
    <row r="142" spans="2:5" hidden="1">
      <c r="B142" s="46">
        <v>24</v>
      </c>
      <c r="E142" s="3">
        <v>5</v>
      </c>
    </row>
    <row r="143" spans="2:5" hidden="1">
      <c r="B143" s="46">
        <v>25</v>
      </c>
      <c r="E143" s="3">
        <v>6</v>
      </c>
    </row>
    <row r="144" spans="2:5" hidden="1">
      <c r="B144" s="46">
        <v>26</v>
      </c>
      <c r="E144" s="3">
        <v>7</v>
      </c>
    </row>
    <row r="145" spans="2:5" hidden="1">
      <c r="B145" s="46">
        <v>27</v>
      </c>
      <c r="E145" s="3">
        <v>8</v>
      </c>
    </row>
    <row r="146" spans="2:5" hidden="1">
      <c r="B146" s="46">
        <v>28</v>
      </c>
      <c r="E146" s="3">
        <v>9</v>
      </c>
    </row>
    <row r="147" spans="2:5" hidden="1">
      <c r="B147" s="46">
        <v>29</v>
      </c>
      <c r="E147" s="3">
        <v>10</v>
      </c>
    </row>
    <row r="148" spans="2:5" hidden="1">
      <c r="B148" s="46">
        <v>30</v>
      </c>
      <c r="E148" s="3">
        <v>11</v>
      </c>
    </row>
    <row r="149" spans="2:5" hidden="1">
      <c r="B149" s="46">
        <v>31</v>
      </c>
      <c r="E149" s="3">
        <v>12</v>
      </c>
    </row>
    <row r="150" spans="2:5" hidden="1">
      <c r="B150" s="46">
        <v>32</v>
      </c>
      <c r="E150" s="3">
        <v>13</v>
      </c>
    </row>
    <row r="151" spans="2:5" hidden="1">
      <c r="B151" s="46">
        <v>33</v>
      </c>
      <c r="E151" s="3">
        <v>14</v>
      </c>
    </row>
    <row r="152" spans="2:5" hidden="1">
      <c r="B152" s="46">
        <v>34</v>
      </c>
      <c r="E152" s="3">
        <v>15</v>
      </c>
    </row>
    <row r="153" spans="2:5" hidden="1">
      <c r="B153" s="46">
        <v>35</v>
      </c>
      <c r="E153" s="3">
        <v>16</v>
      </c>
    </row>
    <row r="154" spans="2:5" hidden="1">
      <c r="B154" s="46">
        <v>36</v>
      </c>
      <c r="E154" s="3">
        <v>17</v>
      </c>
    </row>
    <row r="155" spans="2:5" hidden="1">
      <c r="B155" s="46">
        <v>37</v>
      </c>
      <c r="E155" s="3">
        <v>18</v>
      </c>
    </row>
    <row r="156" spans="2:5" hidden="1">
      <c r="B156" s="46">
        <v>38</v>
      </c>
      <c r="E156" s="3">
        <v>19</v>
      </c>
    </row>
    <row r="157" spans="2:5" hidden="1">
      <c r="B157" s="46">
        <v>39</v>
      </c>
      <c r="E157" s="3">
        <v>20</v>
      </c>
    </row>
    <row r="158" spans="2:5" hidden="1">
      <c r="B158" s="46">
        <v>40</v>
      </c>
      <c r="E158" s="3">
        <v>21</v>
      </c>
    </row>
    <row r="159" spans="2:5" hidden="1">
      <c r="B159" s="46">
        <v>41</v>
      </c>
      <c r="E159" s="3">
        <v>22</v>
      </c>
    </row>
    <row r="160" spans="2:5" hidden="1">
      <c r="B160" s="46">
        <v>42</v>
      </c>
      <c r="E160" s="3">
        <v>23</v>
      </c>
    </row>
    <row r="161" spans="2:2" hidden="1">
      <c r="B161" s="46">
        <v>43</v>
      </c>
    </row>
    <row r="162" spans="2:2" hidden="1">
      <c r="B162" s="46">
        <v>44</v>
      </c>
    </row>
    <row r="163" spans="2:2" hidden="1">
      <c r="B163" s="46">
        <v>45</v>
      </c>
    </row>
    <row r="164" spans="2:2" hidden="1">
      <c r="B164" s="46">
        <v>46</v>
      </c>
    </row>
    <row r="165" spans="2:2" hidden="1">
      <c r="B165" s="46">
        <v>47</v>
      </c>
    </row>
    <row r="166" spans="2:2" hidden="1">
      <c r="B166" s="46">
        <v>48</v>
      </c>
    </row>
    <row r="167" spans="2:2" hidden="1">
      <c r="B167" s="46">
        <v>49</v>
      </c>
    </row>
    <row r="168" spans="2:2" hidden="1">
      <c r="B168" s="46">
        <v>50</v>
      </c>
    </row>
    <row r="169" spans="2:2" hidden="1">
      <c r="B169" s="46">
        <v>51</v>
      </c>
    </row>
    <row r="170" spans="2:2" hidden="1">
      <c r="B170" s="46">
        <v>52</v>
      </c>
    </row>
    <row r="171" spans="2:2" hidden="1">
      <c r="B171" s="46">
        <v>53</v>
      </c>
    </row>
    <row r="172" spans="2:2" hidden="1">
      <c r="B172" s="46">
        <v>54</v>
      </c>
    </row>
    <row r="173" spans="2:2" hidden="1">
      <c r="B173" s="46">
        <v>55</v>
      </c>
    </row>
    <row r="174" spans="2:2" hidden="1">
      <c r="B174" s="46">
        <v>56</v>
      </c>
    </row>
    <row r="175" spans="2:2" hidden="1">
      <c r="B175" s="46">
        <v>57</v>
      </c>
    </row>
    <row r="176" spans="2:2" hidden="1">
      <c r="B176" s="46">
        <v>58</v>
      </c>
    </row>
    <row r="177" spans="2:2" hidden="1">
      <c r="B177" s="46">
        <v>59</v>
      </c>
    </row>
    <row r="178" spans="2:2" hidden="1">
      <c r="B178" s="46">
        <v>60</v>
      </c>
    </row>
    <row r="179" spans="2:2" hidden="1">
      <c r="B179" s="46">
        <v>61</v>
      </c>
    </row>
    <row r="180" spans="2:2" hidden="1">
      <c r="B180" s="46">
        <v>62</v>
      </c>
    </row>
    <row r="181" spans="2:2" hidden="1">
      <c r="B181" s="46">
        <v>63</v>
      </c>
    </row>
    <row r="182" spans="2:2" hidden="1">
      <c r="B182" s="46">
        <v>64</v>
      </c>
    </row>
    <row r="183" spans="2:2" hidden="1">
      <c r="B183" s="46">
        <v>65</v>
      </c>
    </row>
    <row r="184" spans="2:2" hidden="1">
      <c r="B184" s="46">
        <v>66</v>
      </c>
    </row>
    <row r="185" spans="2:2" hidden="1">
      <c r="B185" s="46">
        <v>67</v>
      </c>
    </row>
    <row r="186" spans="2:2" hidden="1">
      <c r="B186" s="46">
        <v>68</v>
      </c>
    </row>
    <row r="187" spans="2:2" hidden="1">
      <c r="B187" s="46">
        <v>69</v>
      </c>
    </row>
    <row r="188" spans="2:2" hidden="1">
      <c r="B188" s="46">
        <v>70</v>
      </c>
    </row>
    <row r="189" spans="2:2" hidden="1">
      <c r="B189" s="46">
        <v>71</v>
      </c>
    </row>
    <row r="190" spans="2:2" hidden="1">
      <c r="B190" s="46">
        <v>72</v>
      </c>
    </row>
    <row r="191" spans="2:2" hidden="1">
      <c r="B191" s="46">
        <v>73</v>
      </c>
    </row>
    <row r="192" spans="2:2" hidden="1">
      <c r="B192" s="46">
        <v>74</v>
      </c>
    </row>
    <row r="193" spans="2:2" hidden="1">
      <c r="B193" s="46">
        <v>75</v>
      </c>
    </row>
    <row r="194" spans="2:2" hidden="1">
      <c r="B194" s="46">
        <v>76</v>
      </c>
    </row>
    <row r="195" spans="2:2" hidden="1">
      <c r="B195" s="46">
        <v>77</v>
      </c>
    </row>
    <row r="196" spans="2:2" hidden="1">
      <c r="B196" s="46">
        <v>78</v>
      </c>
    </row>
    <row r="197" spans="2:2" hidden="1">
      <c r="B197" s="46">
        <v>79</v>
      </c>
    </row>
    <row r="198" spans="2:2" hidden="1">
      <c r="B198" s="46">
        <v>80</v>
      </c>
    </row>
    <row r="199" spans="2:2" hidden="1">
      <c r="B199" s="46">
        <v>81</v>
      </c>
    </row>
    <row r="200" spans="2:2" hidden="1">
      <c r="B200" s="46">
        <v>82</v>
      </c>
    </row>
    <row r="201" spans="2:2" hidden="1">
      <c r="B201" s="46">
        <v>83</v>
      </c>
    </row>
    <row r="202" spans="2:2" hidden="1">
      <c r="B202" s="46">
        <v>84</v>
      </c>
    </row>
    <row r="203" spans="2:2" hidden="1">
      <c r="B203" s="46">
        <v>85</v>
      </c>
    </row>
    <row r="204" spans="2:2" hidden="1">
      <c r="B204" s="46">
        <v>86</v>
      </c>
    </row>
    <row r="205" spans="2:2" hidden="1">
      <c r="B205" s="46">
        <v>87</v>
      </c>
    </row>
    <row r="206" spans="2:2" hidden="1">
      <c r="B206" s="46">
        <v>88</v>
      </c>
    </row>
    <row r="207" spans="2:2" hidden="1">
      <c r="B207" s="46">
        <v>89</v>
      </c>
    </row>
    <row r="208" spans="2:2" ht="15.6" hidden="1" thickBot="1">
      <c r="B208" s="47">
        <v>90</v>
      </c>
    </row>
    <row r="209" spans="2:2" hidden="1">
      <c r="B209" s="46">
        <v>91</v>
      </c>
    </row>
    <row r="210" spans="2:2" ht="15.6" hidden="1" thickBot="1">
      <c r="B210" s="47">
        <v>92</v>
      </c>
    </row>
    <row r="211" spans="2:2" hidden="1">
      <c r="B211" s="46">
        <v>93</v>
      </c>
    </row>
    <row r="212" spans="2:2" ht="15.6" hidden="1" thickBot="1">
      <c r="B212" s="47">
        <v>94</v>
      </c>
    </row>
    <row r="213" spans="2:2" hidden="1">
      <c r="B213" s="46">
        <v>95</v>
      </c>
    </row>
    <row r="214" spans="2:2" ht="15.6" hidden="1" thickBot="1">
      <c r="B214" s="47">
        <v>96</v>
      </c>
    </row>
    <row r="215" spans="2:2" hidden="1">
      <c r="B215" s="46">
        <v>97</v>
      </c>
    </row>
    <row r="216" spans="2:2" ht="15.6" hidden="1" thickBot="1">
      <c r="B216" s="47">
        <v>98</v>
      </c>
    </row>
    <row r="217" spans="2:2" hidden="1">
      <c r="B217" s="46">
        <v>99</v>
      </c>
    </row>
    <row r="218" spans="2:2" ht="15.6" hidden="1" thickBot="1">
      <c r="B218" s="47">
        <v>100</v>
      </c>
    </row>
    <row r="219" spans="2:2" hidden="1">
      <c r="B219" s="46">
        <v>101</v>
      </c>
    </row>
    <row r="220" spans="2:2" ht="15.6" hidden="1" thickBot="1">
      <c r="B220" s="47">
        <v>102</v>
      </c>
    </row>
    <row r="221" spans="2:2" hidden="1">
      <c r="B221" s="46">
        <v>103</v>
      </c>
    </row>
    <row r="222" spans="2:2" ht="15.6" hidden="1" thickBot="1">
      <c r="B222" s="47">
        <v>104</v>
      </c>
    </row>
    <row r="223" spans="2:2" hidden="1">
      <c r="B223" s="46">
        <v>105</v>
      </c>
    </row>
  </sheetData>
  <sheetProtection algorithmName="SHA-512" hashValue="Iz6xZOsPgaieyq7nGhlfpV2I62vMrLkck9Uf04yfiONwqmo8zo3YNLc13haUPjTZrGb2dkX9uzKP+dhISye1xw==" saltValue="OJoNMAODhIyPf0uNXdLEXg==" spinCount="100000" sheet="1" objects="1" scenarios="1" selectLockedCells="1"/>
  <sortState xmlns:xlrd2="http://schemas.microsoft.com/office/spreadsheetml/2017/richdata2" ref="B114:B129">
    <sortCondition ref="B114:B129"/>
  </sortState>
  <customSheetViews>
    <customSheetView guid="{C4916916-8F8A-452F-B573-8C827836FB40}" scale="85" fitToPage="1" hiddenRows="1" hiddenColumns="1">
      <selection activeCell="D15" sqref="D15"/>
      <pageMargins left="0" right="0" top="0" bottom="0" header="0" footer="0"/>
      <printOptions horizontalCentered="1"/>
      <pageSetup scale="67" orientation="portrait" horizontalDpi="4294967292" verticalDpi="4294967292" r:id="rId1"/>
    </customSheetView>
  </customSheetViews>
  <mergeCells count="6">
    <mergeCell ref="D5:G5"/>
    <mergeCell ref="D7:G7"/>
    <mergeCell ref="D9:G9"/>
    <mergeCell ref="B44:G44"/>
    <mergeCell ref="B16:G16"/>
    <mergeCell ref="D31:F31"/>
  </mergeCells>
  <dataValidations count="8">
    <dataValidation type="list" allowBlank="1" showInputMessage="1" showErrorMessage="1" sqref="F11 F13" xr:uid="{F39A6581-E707-4DB2-8008-8A18F9B494B8}">
      <formula1>$B$91:$B$92</formula1>
    </dataValidation>
    <dataValidation type="list" allowBlank="1" showInputMessage="1" showErrorMessage="1" sqref="G2" xr:uid="{528CF31D-7F60-4FE3-BF04-A0AB051F7E45}">
      <formula1>$F$95:$F$98</formula1>
    </dataValidation>
    <dataValidation type="list" allowBlank="1" showInputMessage="1" showErrorMessage="1" sqref="D22" xr:uid="{F38A83F8-2F2D-4080-A71C-1B5B52765236}">
      <formula1>B95:B96</formula1>
    </dataValidation>
    <dataValidation type="list" showErrorMessage="1" error="Select country / Seleccione un pais" prompt="Select County / Seleccione un Pais" sqref="D9:G9" xr:uid="{C49B3913-39DD-4184-B11F-CE769FFB5417}">
      <formula1>$B$114:$B$117</formula1>
    </dataValidation>
    <dataValidation type="list" allowBlank="1" showInputMessage="1" showErrorMessage="1" sqref="D15" xr:uid="{84543000-28C7-45BC-ADC6-49045DF6B75E}">
      <formula1>$B$101:$B$111</formula1>
    </dataValidation>
    <dataValidation type="list" allowBlank="1" showInputMessage="1" showErrorMessage="1" error="Min 18, Max 79" sqref="D13 D11" xr:uid="{F1D13C19-13E0-4F39-954E-B653256D7D24}">
      <formula1>$B$135:$B$223</formula1>
    </dataValidation>
    <dataValidation type="list" allowBlank="1" showInputMessage="1" showErrorMessage="1" sqref="D26 D20" xr:uid="{123A1D08-B68F-40F6-B8F7-DFE42C7716DD}">
      <formula1>$B$95:$B$96</formula1>
    </dataValidation>
    <dataValidation type="list" allowBlank="1" showInputMessage="1" showErrorMessage="1" error="Elegibilidade: de 2 a 80 anos" sqref="D32:D36 F32:F36" xr:uid="{53FD8427-0A91-4751-A9FA-C4FC0B844067}">
      <formula1>$E$139:$E$160</formula1>
    </dataValidation>
  </dataValidations>
  <printOptions horizontalCentered="1"/>
  <pageMargins left="0.7" right="0.7" top="0.75" bottom="0.75" header="0.3" footer="0.3"/>
  <pageSetup scale="67" orientation="portrait" horizontalDpi="4294967292" verticalDpi="4294967292"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62056-65AF-4CE0-85CD-EEA014D5970F}">
  <sheetPr codeName="Hoja10"/>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V+P3WszFvbMNjru2JTei+aoHDkrBsmtdUyk7bzFC+/ZSZQK8iTTq73xppMaeFyOxUTInig03z9IfpgGkFABCVg==" saltValue="nCLrrEY3JQwkHdQIdy0plg=="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50323-284F-4437-9EB7-5C469E63F247}">
  <sheetPr codeName="Hoja100"/>
  <dimension ref="A1"/>
  <sheetViews>
    <sheetView topLeftCell="XFD1048576" workbookViewId="0">
      <selection activeCell="A1048576" sqref="A1:XFD1048576"/>
    </sheetView>
  </sheetViews>
  <sheetFormatPr defaultColWidth="0" defaultRowHeight="15.6" zeroHeight="1"/>
  <cols>
    <col min="1" max="16384" width="8.69921875" hidden="1"/>
  </cols>
  <sheetData/>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3568C-F3D2-4EAE-BEF7-5203F0763571}">
  <sheetPr codeName="Hoja101"/>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8FNFLpThjTtVDESVujEOiKXcYACVI6uVFzyiE9AW1rFmb9G0YQXQqvDWqfIi381vpssHyYX4vU8QxRtn3v7ggg==" saltValue="8jvnJipKuzaSVtvgZoRS2A=="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131F7-8304-4DF5-B805-2CBE7B9C2598}">
  <sheetPr codeName="Hoja102"/>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uCBHtCEoaKaV9uoIpG2dVg9Iemy1xqwDDYI+OHcCSy4MdUtWM2fWf7GAqb2D8M9a2WpkhlMoomspWBMuXORM1w==" saltValue="CwJ+Pc2MNHI8tULgErVkAQ=="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96216-C257-40D8-83FE-24EE8FC9234D}">
  <sheetPr codeName="Hoja103"/>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p2pHkOssG3PkeDyJQnswboWokS7LsX0HdTBJxHgp3GpckeLEBc21R4LOx8SAHAJ8aKJXsJ7D5sKm2LnWYAaYGg==" saltValue="zoxfqy5638Asmkwblmcp0g=="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70D13-60BA-41C9-AA49-9C9C35D5D321}">
  <sheetPr codeName="Hoja104"/>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QX2s6B6EbSd0lDy2j9tuHxiEOA/f/ssLxsX8B5w6B9pvdzMIhdpjORjm7eZkHrlnv+qv0FXb5DHOe0ddANM+QA==" saltValue="BIMqh6TJH5L4ea+887QbxQ=="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E5FE5-EB56-4119-97AE-23435772C5A2}">
  <sheetPr codeName="Hoja105"/>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hGGd+uZBoJLZw9po7ekGb91E+vimiDAgSKLimvgpdlMMh7AzlDbJXbybFxbXivqYuCSCMGiaFTA3+5ZM7L3yTQ==" saltValue="ygpOle0eM/55QNiogazZGw=="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281DD-B069-4081-A50D-6AAD319861AE}">
  <sheetPr codeName="Hoja106"/>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q+7TKUQcXxj7AriySJfjo2DDJsN6n6afWXXcNA6W+3lzudDJAXrJgLzZ9dRFpE0K2TVq9ucTxWGwe/uQpCrdxg==" saltValue="Hq8umb3lmDmAwWNExn31yA=="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F0445-8965-44A9-8306-FB17D29C63B1}">
  <sheetPr codeName="Hoja107"/>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KdNAraapsnYMutlCn31f49U/vOBiB6UpiABUov1E/wNpxkRhZM7KbmBH1gMPJr6XpEryChfNjT/hpL0lqQnv6A==" saltValue="hFRz8TLbt9tM+28inLP3Cg=="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807A2-4D8F-44FE-9244-5FB4DB8B0783}">
  <sheetPr codeName="Hoja108"/>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vGQdXdaC7hLcGETq8xROU2HBYPuqgF7u/tCwfai0MxUN7aRCgFjYclA6WsIUK3tt0LiwZAgn9p8IaQ+iEaQTQg==" saltValue="sdvbBfpnzz9Djz0lGyVjqw=="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F099F-7497-4841-A11C-833C2BB8B67B}">
  <sheetPr codeName="Hoja109"/>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sYCLSIBIm45WXjGv1gGwaEkejaqwxV8nTPBJ0ZR9o4KMzTalJMsaX6xb3WWXi59scB/yotkEFHEbKXe2OvqLCA==" saltValue="6LCr8YAPjeJuNMaBuWVjNQ=="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A8FD1-481D-4FB8-BF47-D58E2BFD2A8B}">
  <sheetPr codeName="Hoja11"/>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LP7MCn/17U2KNa+7E1IKYh1F+DZl+TmxDtJx+kqUNTNObr9BtILt/YaWuKh5sU8QBRIGdoNCt0saIIMQJ8TTEQ==" saltValue="c5D5XGdQXnVgNyRzVd4r/Q=="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3366B-A493-433A-9379-76F3E01A1FB7}">
  <sheetPr codeName="Hoja110"/>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7OFehnuW+u5O05a8d3uVeQfHuJD8O/qwmZqxATQj8IR1tpIUo9tTLeC7iqnbF7Sq5eXrIQpOpFNPeO4RCvQLfA==" saltValue="go5XXCJ0kHbEOQW/HKwOnQ=="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1B6B9-8547-4EDC-81AF-6FB6A2D1B5C5}">
  <sheetPr codeName="Hoja111"/>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BAxZSMZKZPv/lcgDQHpe1f2SBvL+zIxmrALNpLf898cxheb31bdnf0IkNW6Ka2+CIJuYVZ5cjaUBtfI6HZqMmA==" saltValue="muee9LGY+pNCLtgHicpIIw=="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E564A-ABBF-43D8-AB6D-80BF1C727F9D}">
  <sheetPr codeName="Hoja112"/>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PCf9sev16Sp/h2rqLb9hu9N9OMWbv765S3t/dE2etKcKvrCLTxEwEi9dzg5+8S6nI/LxI3IeJ/aJ3UQiAxN6TA==" saltValue="c2OXFvD5k05mfEixyfnDRw=="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0DA76-4953-4FA7-9C94-E1CB33365917}">
  <sheetPr codeName="Hoja113"/>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7++ocC8kmtsREGsVUCC3nt7AYe6K+EnU5oL9m/vKrn8j9mkWnWNz0qlSC+f9R+TXubpqsvb0tmYgz+nJwzsXPg==" saltValue="0+K7lp0FvxqnE2K4pVrtxw=="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953C7-9D42-4D8F-AE10-2DE4A5D49887}">
  <sheetPr codeName="Hoja12"/>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FuvRnZp6dSRL2voWPs23X+REPkUNU4NVketdcpDDRq0w8IJfJwwjkdwE35Qm7L/Ils3gYCgDB7uqZBAyjVuwmQ==" saltValue="x8k6cl8iHlWGojvz3j/GPg=="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41FED-029B-4E0F-AA32-99C46B8C3E5D}">
  <sheetPr codeName="Hoja13"/>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UoSCNP4wNhtmo72EV9ft8CfWLE+7aXpjYFjILxWVDpJS2bMCtKBI+JH29sYzxic4LgCZR7czJ2X12ktv2Kdbcg==" saltValue="bGRq3j2ePmvUfDu+s5ZGwA=="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6B917-25F9-409C-A91F-D7887EF18557}">
  <sheetPr codeName="Hoja14"/>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arYtNBZktBp8YH/sfC4crobcZOP4dO7vY3Cq68Yv82j1JxAeXayGB5EwxyPeVbfwMA1YE32vKpfoCSRPgU42jw==" saltValue="mRt5I6wPhwrInqTAN+wRLw=="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6948A-68BA-433D-8E33-F2ED4257C07F}">
  <sheetPr codeName="Hoja15"/>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vCakv/dTVk7AWDcaE31toPqQC7Ju5C0yyTQ6spcv2v0KqnfHV8n42lbUbY8QKSWMUGhDxmBFWbL4PF2Ro4mWMQ==" saltValue="x+Je6GalRGt54BZ8igx4rg=="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28528-C00E-4326-B4E5-9C69218D7E05}">
  <sheetPr codeName="Hoja16"/>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bClW5fnuWPJvdyqRl4JCrGlVudo6/hlMjdMfjMCRCQ1zybpEzoMhU9D2/kNSNEKyKx1HO/Dqzs6Mgi4K2UNFPw==" saltValue="DA1ll/PqtZ9Mhql+gHzLXg=="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8BCFA-EE40-4568-A53C-C303086D14A4}">
  <sheetPr codeName="Hoja17"/>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5bhLVvJZQtZE3bfXj6torNIsUi3Jo35JiiigDUp37Gq32qhI8FizItij86YvRhVk0LHeFk12uHrSQd8xhdpYLA==" saltValue="Vl8ReYgkxROvNM4aHvWr1g=="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74407-705E-41F1-A0E7-09A23323CA36}">
  <sheetPr codeName="Hoja18"/>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fduQNqDrpODLPASDLzFvzIIV8QPw1woO60EsRuJwm9mTCEBxCUgGYB8Q9mI3drPp7DWnWqDLdnzNkhw5lKRJ7A==" saltValue="8TVZAgTgyb1Mey+tFxFVng=="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BA8F3-D60C-45B6-B16C-834219D57BB4}">
  <sheetPr codeName="Hoja19"/>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x04yzjglj6Hpl5lDe0n+REsMUXvpEI4V6sckMCQbhWHhaDJAKVQ7J9LQYgPK92BJ58TxuRNywagfJVRZgku2sw==" saltValue="6vKvn5Pi2PBgT5rz0nax6w=="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2FC37-B6A6-4391-8455-31C54D1EF432}">
  <sheetPr codeName="Hoja2">
    <tabColor rgb="FF00263A"/>
    <pageSetUpPr fitToPage="1"/>
  </sheetPr>
  <dimension ref="A1:HY134"/>
  <sheetViews>
    <sheetView topLeftCell="A13" zoomScale="75" zoomScaleNormal="75" zoomScaleSheetLayoutView="100" workbookViewId="0">
      <selection activeCell="A45" sqref="A45:H45"/>
    </sheetView>
  </sheetViews>
  <sheetFormatPr defaultColWidth="0" defaultRowHeight="15" zeroHeight="1"/>
  <cols>
    <col min="1" max="1" width="54.59765625" style="3" customWidth="1"/>
    <col min="2" max="2" width="4.69921875" style="3" customWidth="1"/>
    <col min="3" max="5" width="13.59765625" style="3" customWidth="1"/>
    <col min="6" max="6" width="14.69921875" style="3" customWidth="1"/>
    <col min="7" max="7" width="15.19921875" style="3" customWidth="1"/>
    <col min="8" max="8" width="13.59765625" style="3" customWidth="1"/>
    <col min="9" max="9" width="13.5" style="56" customWidth="1"/>
    <col min="10" max="10" width="1" style="56" hidden="1" customWidth="1"/>
    <col min="11" max="11" width="23" style="3" hidden="1" customWidth="1"/>
    <col min="12" max="13" width="15.59765625" style="56" hidden="1" customWidth="1"/>
    <col min="14" max="17" width="15.59765625" style="3" hidden="1" customWidth="1"/>
    <col min="18" max="27" width="9" style="3" hidden="1" customWidth="1"/>
    <col min="28" max="28" width="10.69921875" style="3" hidden="1" customWidth="1"/>
    <col min="29" max="233" width="9" style="3" hidden="1" customWidth="1"/>
    <col min="234" max="16384" width="11" style="3" hidden="1"/>
  </cols>
  <sheetData>
    <row r="1" spans="1:14" ht="144" customHeight="1">
      <c r="A1" s="665" t="str">
        <f>+'Data Input-Ingreso de Datos'!B3</f>
        <v>INFORMACIÓN DEL SOLICITANTE</v>
      </c>
      <c r="B1" s="665"/>
      <c r="C1" s="665"/>
      <c r="D1" s="665"/>
      <c r="E1" s="665"/>
      <c r="F1" s="665"/>
      <c r="G1" s="665"/>
      <c r="H1" s="665"/>
      <c r="I1" s="665"/>
      <c r="L1" s="56">
        <f>+'Data Input-Ingreso de Datos'!I2</f>
        <v>2</v>
      </c>
    </row>
    <row r="2" spans="1:14" ht="23.4" customHeight="1">
      <c r="A2" s="2" t="str">
        <f>+'Data Input-Ingreso de Datos'!B5</f>
        <v>Nombre del solicitante:</v>
      </c>
      <c r="B2" s="90" t="str">
        <f>IF(ApplName="","",ApplName)</f>
        <v/>
      </c>
      <c r="C2" s="2"/>
      <c r="D2" s="91"/>
      <c r="E2" s="91"/>
      <c r="F2" s="91"/>
      <c r="G2" s="91"/>
      <c r="H2" s="22" t="str">
        <f ca="1">+IF($I$2=1,L2,IF($I$2=2,M2,N2))</f>
        <v>Dia:</v>
      </c>
      <c r="I2" s="169">
        <f ca="1">TODAY()</f>
        <v>46246</v>
      </c>
      <c r="L2" s="55" t="s">
        <v>92</v>
      </c>
      <c r="M2" s="56" t="s">
        <v>93</v>
      </c>
      <c r="N2" s="3" t="s">
        <v>94</v>
      </c>
    </row>
    <row r="3" spans="1:14" ht="16.8">
      <c r="A3" s="2" t="str">
        <f>+'Data Input-Ingreso de Datos'!B7</f>
        <v>Nombre del agente:</v>
      </c>
      <c r="B3" s="90" t="str">
        <f>IF(AgtName="","",AgtName)</f>
        <v>Pepe</v>
      </c>
      <c r="C3" s="2"/>
      <c r="D3" s="91"/>
      <c r="E3" s="91"/>
      <c r="F3" s="91"/>
      <c r="G3" s="91"/>
      <c r="H3" s="91"/>
      <c r="I3" s="92"/>
    </row>
    <row r="4" spans="1:14" ht="16.8">
      <c r="A4" s="2" t="str">
        <f>+'Data Input-Ingreso de Datos'!B9</f>
        <v>Zona:</v>
      </c>
      <c r="B4" s="93" t="str">
        <f>+Countries</f>
        <v>Zona 2</v>
      </c>
      <c r="C4" s="2"/>
      <c r="D4" s="4"/>
      <c r="E4" s="4"/>
      <c r="F4" s="4"/>
      <c r="G4" s="4"/>
      <c r="H4" s="2"/>
      <c r="I4" s="92"/>
    </row>
    <row r="5" spans="1:14" ht="16.8">
      <c r="A5" s="2"/>
      <c r="B5" s="92"/>
      <c r="C5" s="2"/>
      <c r="D5" s="2"/>
      <c r="E5" s="2"/>
      <c r="F5" s="2"/>
      <c r="G5" s="2"/>
      <c r="H5" s="2"/>
      <c r="I5" s="92"/>
    </row>
    <row r="6" spans="1:14" ht="16.8">
      <c r="A6" s="2" t="str">
        <f>+'Data Input-Ingreso de Datos'!B11</f>
        <v>* Edad del solicitante:</v>
      </c>
      <c r="B6" s="94">
        <f>IF(ApplAge="","",ApplAge)</f>
        <v>43</v>
      </c>
      <c r="C6" s="95"/>
      <c r="D6" s="96"/>
      <c r="E6" s="97"/>
      <c r="F6" s="2"/>
      <c r="G6" s="98"/>
      <c r="H6" s="2"/>
      <c r="I6" s="9" t="str">
        <f>+IF($L$1=1,L6,IF($L$1=2,M6,N6))&amp;" "&amp;'Data Input-Ingreso de Datos'!G1</f>
        <v>Tarifas efectivas: Octubre 2025</v>
      </c>
      <c r="L6" s="56" t="s">
        <v>6</v>
      </c>
      <c r="M6" s="56" t="s">
        <v>7</v>
      </c>
      <c r="N6" s="56" t="s">
        <v>8</v>
      </c>
    </row>
    <row r="7" spans="1:14" ht="20.25" customHeight="1">
      <c r="A7" s="2" t="str">
        <f>+'Data Input-Ingreso de Datos'!B13</f>
        <v>* Edad del cónyuge:</v>
      </c>
      <c r="B7" s="94" t="str">
        <f>IF(SpcAge="","",SpcAge)</f>
        <v>N/A</v>
      </c>
      <c r="C7" s="95"/>
      <c r="D7" s="96"/>
      <c r="E7" s="97"/>
      <c r="F7" s="661"/>
      <c r="G7" s="661"/>
      <c r="H7" s="95"/>
      <c r="I7" s="95"/>
    </row>
    <row r="8" spans="1:14" ht="16.8">
      <c r="A8" s="2" t="str">
        <f>+'Data Input-Ingreso de Datos'!B15</f>
        <v>Número de hijos &lt; 24 años:</v>
      </c>
      <c r="B8" s="94">
        <f>IF(NumChild="","",NumChild)</f>
        <v>1</v>
      </c>
      <c r="C8" s="95"/>
      <c r="D8" s="96"/>
      <c r="E8" s="97"/>
      <c r="F8" s="661"/>
      <c r="G8" s="661"/>
      <c r="H8" s="97"/>
      <c r="I8" s="95"/>
    </row>
    <row r="9" spans="1:14" ht="15.6" customHeight="1">
      <c r="A9" s="99"/>
      <c r="B9" s="4"/>
      <c r="C9" s="95"/>
      <c r="D9" s="96"/>
      <c r="E9" s="97"/>
      <c r="F9" s="2"/>
      <c r="G9" s="2"/>
      <c r="H9" s="2"/>
      <c r="I9" s="95"/>
    </row>
    <row r="10" spans="1:14" ht="21">
      <c r="A10" s="665" t="str">
        <f>+'Data Input-Ingreso de Datos'!B18</f>
        <v>Cobertura Opcional (Anexos)</v>
      </c>
      <c r="B10" s="665"/>
      <c r="C10" s="665"/>
      <c r="D10" s="665"/>
      <c r="E10" s="665"/>
      <c r="F10" s="665"/>
      <c r="G10" s="665"/>
      <c r="H10" s="665"/>
      <c r="I10" s="665"/>
    </row>
    <row r="11" spans="1:14" ht="15.6" customHeight="1">
      <c r="A11" s="2"/>
      <c r="B11" s="92"/>
      <c r="C11" s="92"/>
      <c r="D11" s="92"/>
      <c r="E11" s="92"/>
      <c r="F11" s="92"/>
      <c r="G11" s="92"/>
      <c r="H11" s="92"/>
      <c r="I11" s="92"/>
      <c r="N11" s="56"/>
    </row>
    <row r="12" spans="1:14" ht="15.6" customHeight="1">
      <c r="A12" s="2" t="s">
        <v>95</v>
      </c>
      <c r="B12" s="92" t="e">
        <f>+'Data Input-Ingreso de Datos'!#REF!</f>
        <v>#REF!</v>
      </c>
      <c r="D12" s="92"/>
      <c r="E12" s="92"/>
      <c r="F12" s="92"/>
      <c r="G12" s="92"/>
      <c r="H12" s="92"/>
      <c r="I12" s="92"/>
      <c r="N12" s="56"/>
    </row>
    <row r="13" spans="1:14" ht="19.5" customHeight="1">
      <c r="A13" s="92" t="str">
        <f>+IF($L$1=1,L13,IF($L$1=2,M13,N13))</f>
        <v>Todos los otros beneficios están dentro del Plan</v>
      </c>
      <c r="B13" s="92"/>
      <c r="C13" s="92"/>
      <c r="D13" s="92"/>
      <c r="E13" s="92"/>
      <c r="F13" s="92"/>
      <c r="G13" s="92"/>
      <c r="H13" s="92"/>
      <c r="I13" s="92"/>
      <c r="L13" s="56" t="s">
        <v>96</v>
      </c>
      <c r="M13" s="56" t="s">
        <v>97</v>
      </c>
      <c r="N13" s="3" t="s">
        <v>98</v>
      </c>
    </row>
    <row r="14" spans="1:14" ht="15.6">
      <c r="A14" s="2"/>
      <c r="B14" s="2"/>
      <c r="C14" s="2"/>
      <c r="D14" s="2"/>
      <c r="E14" s="100"/>
      <c r="F14" s="101"/>
      <c r="G14" s="95"/>
      <c r="H14" s="95"/>
      <c r="I14" s="97"/>
    </row>
    <row r="15" spans="1:14" ht="15.6">
      <c r="A15" s="664" t="str">
        <f t="shared" ref="A15:A22" si="0">+IF($L$1=1,L15,IF($L$1=2,M15,N15))</f>
        <v>DEDUCIBLES*</v>
      </c>
      <c r="B15" s="633"/>
      <c r="C15" s="633"/>
      <c r="D15" s="633"/>
      <c r="E15" s="633"/>
      <c r="F15" s="633"/>
      <c r="G15" s="633"/>
      <c r="H15" s="633"/>
      <c r="I15" s="634"/>
      <c r="L15" s="56" t="s">
        <v>99</v>
      </c>
      <c r="M15" s="56" t="s">
        <v>100</v>
      </c>
      <c r="N15" s="56" t="s">
        <v>101</v>
      </c>
    </row>
    <row r="16" spans="1:14" ht="18" customHeight="1">
      <c r="A16" s="150" t="str">
        <f t="shared" si="0"/>
        <v>Fuera de USA</v>
      </c>
      <c r="B16" s="151"/>
      <c r="C16" s="152">
        <v>500</v>
      </c>
      <c r="D16" s="152">
        <v>1000</v>
      </c>
      <c r="E16" s="152">
        <v>2000</v>
      </c>
      <c r="F16" s="153">
        <v>5000</v>
      </c>
      <c r="G16" s="153">
        <v>10000</v>
      </c>
      <c r="H16" s="154">
        <v>20000</v>
      </c>
      <c r="I16" s="155">
        <v>50000</v>
      </c>
      <c r="L16" s="2" t="s">
        <v>102</v>
      </c>
      <c r="M16" s="56" t="s">
        <v>103</v>
      </c>
      <c r="N16" s="3" t="s">
        <v>104</v>
      </c>
    </row>
    <row r="17" spans="1:14" ht="18" customHeight="1">
      <c r="A17" s="156" t="str">
        <f t="shared" si="0"/>
        <v>Dentro de USA</v>
      </c>
      <c r="B17" s="157"/>
      <c r="C17" s="158">
        <v>1000</v>
      </c>
      <c r="D17" s="158">
        <v>2000</v>
      </c>
      <c r="E17" s="158">
        <v>3000</v>
      </c>
      <c r="F17" s="159"/>
      <c r="G17" s="159"/>
      <c r="H17" s="160"/>
      <c r="I17" s="161"/>
      <c r="L17" s="2" t="s">
        <v>105</v>
      </c>
      <c r="M17" s="56" t="s">
        <v>106</v>
      </c>
      <c r="N17" s="3" t="s">
        <v>107</v>
      </c>
    </row>
    <row r="18" spans="1:14" ht="15.6">
      <c r="A18" s="181" t="str">
        <f t="shared" si="0"/>
        <v>ANUAL</v>
      </c>
      <c r="B18" s="102"/>
      <c r="C18" s="102"/>
      <c r="D18" s="102"/>
      <c r="E18" s="102"/>
      <c r="F18" s="633"/>
      <c r="G18" s="633"/>
      <c r="H18" s="633"/>
      <c r="I18" s="634"/>
      <c r="L18" s="56" t="s">
        <v>108</v>
      </c>
      <c r="M18" s="56" t="s">
        <v>109</v>
      </c>
      <c r="N18" s="3" t="s">
        <v>109</v>
      </c>
    </row>
    <row r="19" spans="1:14" ht="18" customHeight="1">
      <c r="A19" s="138" t="str">
        <f t="shared" si="0"/>
        <v>Titular</v>
      </c>
      <c r="B19" s="173"/>
      <c r="C19" s="291">
        <f>IFERROR('Tarifas Everest'!AB24,"N/A")</f>
        <v>14136</v>
      </c>
      <c r="D19" s="291">
        <f>IFERROR('Tarifas Everest'!AC24,"N/A")</f>
        <v>8994</v>
      </c>
      <c r="E19" s="292">
        <f>IFERROR('Tarifas Everest'!AD24,"N/A")</f>
        <v>7447</v>
      </c>
      <c r="F19" s="291">
        <f>IFERROR('Tarifas Everest'!AE24,"N/A")</f>
        <v>4999</v>
      </c>
      <c r="G19" s="291">
        <f>IFERROR('Tarifas Everest'!AF24,"N/A")</f>
        <v>3691</v>
      </c>
      <c r="H19" s="292">
        <f>IFERROR('Tarifas Everest'!AG24,"N/A")</f>
        <v>2817</v>
      </c>
      <c r="I19" s="293">
        <f>IFERROR('Tarifas Everest'!AH24,"N/A")</f>
        <v>2029</v>
      </c>
      <c r="L19" s="56" t="s">
        <v>110</v>
      </c>
      <c r="M19" s="56" t="s">
        <v>111</v>
      </c>
      <c r="N19" s="56" t="s">
        <v>112</v>
      </c>
    </row>
    <row r="20" spans="1:14" ht="18" customHeight="1">
      <c r="A20" s="174" t="str">
        <f t="shared" si="0"/>
        <v>Cónyuge</v>
      </c>
      <c r="B20" s="175"/>
      <c r="C20" s="294" t="str">
        <f>IFERROR('Tarifas Everest'!AB50,"N/A")</f>
        <v>N/A</v>
      </c>
      <c r="D20" s="294" t="str">
        <f>IFERROR('Tarifas Everest'!AC50,"N/A")</f>
        <v>N/A</v>
      </c>
      <c r="E20" s="295" t="str">
        <f>IFERROR('Tarifas Everest'!AD50,"N/A")</f>
        <v>N/A</v>
      </c>
      <c r="F20" s="294" t="str">
        <f>IFERROR('Tarifas Everest'!AE50,"N/A")</f>
        <v>N/A</v>
      </c>
      <c r="G20" s="294" t="str">
        <f>IFERROR('Tarifas Everest'!AF50,"N/A")</f>
        <v>N/A</v>
      </c>
      <c r="H20" s="295" t="str">
        <f>IFERROR('Tarifas Everest'!AG50,"N/A")</f>
        <v>N/A</v>
      </c>
      <c r="I20" s="296" t="str">
        <f>IFERROR('Tarifas Everest'!AH50,"N/A")</f>
        <v>N/A</v>
      </c>
      <c r="L20" s="56" t="s">
        <v>113</v>
      </c>
      <c r="M20" s="56" t="s">
        <v>114</v>
      </c>
      <c r="N20" s="56" t="s">
        <v>115</v>
      </c>
    </row>
    <row r="21" spans="1:14" ht="18" customHeight="1">
      <c r="A21" s="138" t="str">
        <f t="shared" si="0"/>
        <v>Niño(s)</v>
      </c>
      <c r="B21" s="173"/>
      <c r="C21" s="291">
        <f>IFERROR('Tarifas Everest'!AB77,"N/A")</f>
        <v>3440</v>
      </c>
      <c r="D21" s="291">
        <f>IFERROR('Tarifas Everest'!AC77,"N/A")</f>
        <v>2184</v>
      </c>
      <c r="E21" s="292">
        <f>IFERROR('Tarifas Everest'!AD77,"N/A")</f>
        <v>1874</v>
      </c>
      <c r="F21" s="291">
        <f>IFERROR('Tarifas Everest'!AE77,"N/A")</f>
        <v>1299</v>
      </c>
      <c r="G21" s="291">
        <f>IFERROR('Tarifas Everest'!AF77,"N/A")</f>
        <v>1061</v>
      </c>
      <c r="H21" s="292">
        <f>IFERROR('Tarifas Everest'!AG77,"N/A")</f>
        <v>784</v>
      </c>
      <c r="I21" s="293">
        <f>IFERROR('Tarifas Everest'!AH77,"N/A")</f>
        <v>564</v>
      </c>
      <c r="L21" s="56" t="s">
        <v>83</v>
      </c>
      <c r="M21" s="56" t="s">
        <v>116</v>
      </c>
      <c r="N21" s="56" t="s">
        <v>117</v>
      </c>
    </row>
    <row r="22" spans="1:14" ht="18" customHeight="1">
      <c r="A22" s="174" t="str">
        <f t="shared" si="0"/>
        <v>Costo administrativo</v>
      </c>
      <c r="B22" s="175"/>
      <c r="C22" s="294">
        <v>75</v>
      </c>
      <c r="D22" s="294">
        <v>75</v>
      </c>
      <c r="E22" s="295">
        <v>75</v>
      </c>
      <c r="F22" s="294">
        <v>75</v>
      </c>
      <c r="G22" s="294">
        <v>75</v>
      </c>
      <c r="H22" s="295">
        <v>75</v>
      </c>
      <c r="I22" s="296">
        <v>75</v>
      </c>
      <c r="L22" s="56" t="s">
        <v>118</v>
      </c>
      <c r="M22" s="56" t="s">
        <v>119</v>
      </c>
      <c r="N22" s="56" t="s">
        <v>120</v>
      </c>
    </row>
    <row r="23" spans="1:14" ht="18" customHeight="1">
      <c r="A23" s="138" t="s">
        <v>95</v>
      </c>
      <c r="B23" s="173"/>
      <c r="C23" s="291" t="e">
        <f>+IF('Data Input-Ingreso de Datos'!#REF!=1,'Ever Journey'!D27,"N/A")</f>
        <v>#REF!</v>
      </c>
      <c r="D23" s="291" t="e">
        <f>+IF('Data Input-Ingreso de Datos'!#REF!=1,'Ever Journey'!E27,"N/A")</f>
        <v>#REF!</v>
      </c>
      <c r="E23" s="292" t="e">
        <f>+IF('Data Input-Ingreso de Datos'!#REF!=1,'Ever Journey'!F27,"N/A")</f>
        <v>#REF!</v>
      </c>
      <c r="F23" s="291" t="e">
        <f>+IF('Data Input-Ingreso de Datos'!#REF!=1,'Ever Journey'!G27,"N/A")</f>
        <v>#REF!</v>
      </c>
      <c r="G23" s="291" t="e">
        <f>+IF('Data Input-Ingreso de Datos'!#REF!=1,'Ever Journey'!H27,"N/A")</f>
        <v>#REF!</v>
      </c>
      <c r="H23" s="292" t="e">
        <f>+IF('Data Input-Ingreso de Datos'!#REF!=1,'Ever Journey'!I27,"N/A")</f>
        <v>#REF!</v>
      </c>
      <c r="I23" s="293" t="e">
        <f>+IF('Data Input-Ingreso de Datos'!#REF!=1,"N/A","N/A")</f>
        <v>#REF!</v>
      </c>
      <c r="N23" s="56"/>
    </row>
    <row r="24" spans="1:14" ht="18" customHeight="1">
      <c r="A24" s="106" t="s">
        <v>121</v>
      </c>
      <c r="B24" s="107"/>
      <c r="C24" s="297">
        <f>IF(C19="N/A","N/A",SUM(C19:C22))</f>
        <v>17651</v>
      </c>
      <c r="D24" s="297" t="e">
        <f t="shared" ref="D24:I24" si="1">IF(D19="N/A","N/A",SUM(D19:D23))</f>
        <v>#REF!</v>
      </c>
      <c r="E24" s="297" t="e">
        <f t="shared" si="1"/>
        <v>#REF!</v>
      </c>
      <c r="F24" s="297" t="e">
        <f t="shared" si="1"/>
        <v>#REF!</v>
      </c>
      <c r="G24" s="298" t="e">
        <f t="shared" si="1"/>
        <v>#REF!</v>
      </c>
      <c r="H24" s="297" t="e">
        <f t="shared" si="1"/>
        <v>#REF!</v>
      </c>
      <c r="I24" s="299" t="e">
        <f t="shared" si="1"/>
        <v>#REF!</v>
      </c>
      <c r="N24" s="56"/>
    </row>
    <row r="25" spans="1:14" ht="15.6">
      <c r="A25" s="181" t="str">
        <f>+IF($L$1=1,L25,IF($L$1=2,M25,N25))</f>
        <v>SEMI-ANUAL</v>
      </c>
      <c r="B25" s="102"/>
      <c r="C25" s="300"/>
      <c r="D25" s="300"/>
      <c r="E25" s="300"/>
      <c r="F25" s="662"/>
      <c r="G25" s="662"/>
      <c r="H25" s="662"/>
      <c r="I25" s="663"/>
      <c r="L25" s="56" t="s">
        <v>122</v>
      </c>
      <c r="M25" s="56" t="s">
        <v>123</v>
      </c>
      <c r="N25" s="56" t="s">
        <v>124</v>
      </c>
    </row>
    <row r="26" spans="1:14" ht="18" customHeight="1">
      <c r="A26" s="138" t="str">
        <f>+A19</f>
        <v>Titular</v>
      </c>
      <c r="B26" s="173"/>
      <c r="C26" s="291">
        <f>IFERROR((C19/2*1.055),"N/A")</f>
        <v>7456.74</v>
      </c>
      <c r="D26" s="291">
        <f t="shared" ref="D26:I26" si="2">IFERROR((D19/2*1.055),"N/A")</f>
        <v>4744.335</v>
      </c>
      <c r="E26" s="292">
        <f t="shared" si="2"/>
        <v>3928.2924999999996</v>
      </c>
      <c r="F26" s="291">
        <f t="shared" si="2"/>
        <v>2636.9724999999999</v>
      </c>
      <c r="G26" s="291">
        <f t="shared" si="2"/>
        <v>1947.0024999999998</v>
      </c>
      <c r="H26" s="292">
        <f t="shared" si="2"/>
        <v>1485.9675</v>
      </c>
      <c r="I26" s="293">
        <f t="shared" si="2"/>
        <v>1070.2974999999999</v>
      </c>
      <c r="N26" s="56"/>
    </row>
    <row r="27" spans="1:14" ht="18" customHeight="1">
      <c r="A27" s="174" t="str">
        <f>+A20</f>
        <v>Cónyuge</v>
      </c>
      <c r="B27" s="175"/>
      <c r="C27" s="294" t="str">
        <f>IFERROR((C20/2*1.055),"N/A")</f>
        <v>N/A</v>
      </c>
      <c r="D27" s="294" t="str">
        <f t="shared" ref="D27:I27" si="3">IFERROR((D20/2*1.055),"N/A")</f>
        <v>N/A</v>
      </c>
      <c r="E27" s="295" t="str">
        <f t="shared" si="3"/>
        <v>N/A</v>
      </c>
      <c r="F27" s="294" t="str">
        <f t="shared" si="3"/>
        <v>N/A</v>
      </c>
      <c r="G27" s="294" t="str">
        <f t="shared" si="3"/>
        <v>N/A</v>
      </c>
      <c r="H27" s="295" t="str">
        <f t="shared" si="3"/>
        <v>N/A</v>
      </c>
      <c r="I27" s="296" t="str">
        <f t="shared" si="3"/>
        <v>N/A</v>
      </c>
      <c r="J27" s="63"/>
      <c r="N27" s="56"/>
    </row>
    <row r="28" spans="1:14" ht="18" customHeight="1">
      <c r="A28" s="138" t="str">
        <f>+A21</f>
        <v>Niño(s)</v>
      </c>
      <c r="B28" s="173"/>
      <c r="C28" s="291">
        <f>IFERROR((C21/2*1.055),"N/A")</f>
        <v>1814.6</v>
      </c>
      <c r="D28" s="291">
        <f t="shared" ref="D28:I28" si="4">IFERROR((D21/2*1.055),"N/A")</f>
        <v>1152.06</v>
      </c>
      <c r="E28" s="292">
        <f t="shared" si="4"/>
        <v>988.53499999999997</v>
      </c>
      <c r="F28" s="291">
        <f t="shared" si="4"/>
        <v>685.22249999999997</v>
      </c>
      <c r="G28" s="291">
        <f t="shared" si="4"/>
        <v>559.67750000000001</v>
      </c>
      <c r="H28" s="292">
        <f t="shared" si="4"/>
        <v>413.56</v>
      </c>
      <c r="I28" s="293">
        <f t="shared" si="4"/>
        <v>297.51</v>
      </c>
      <c r="N28" s="56"/>
    </row>
    <row r="29" spans="1:14" ht="18" customHeight="1">
      <c r="A29" s="174" t="str">
        <f>+A22</f>
        <v>Costo administrativo</v>
      </c>
      <c r="B29" s="175"/>
      <c r="C29" s="294">
        <v>75</v>
      </c>
      <c r="D29" s="294">
        <v>75</v>
      </c>
      <c r="E29" s="295">
        <v>75</v>
      </c>
      <c r="F29" s="294">
        <v>75</v>
      </c>
      <c r="G29" s="294">
        <v>75</v>
      </c>
      <c r="H29" s="295">
        <v>75</v>
      </c>
      <c r="I29" s="296">
        <v>75</v>
      </c>
      <c r="N29" s="56"/>
    </row>
    <row r="30" spans="1:14" ht="18" customHeight="1">
      <c r="A30" s="138" t="s">
        <v>95</v>
      </c>
      <c r="B30" s="173"/>
      <c r="C30" s="291" t="e">
        <f>+IF('Data Input-Ingreso de Datos'!#REF!=1,'Ever Journey'!D27,"N/A")</f>
        <v>#REF!</v>
      </c>
      <c r="D30" s="291" t="e">
        <f>+IF('Data Input-Ingreso de Datos'!#REF!=1,'Ever Journey'!E27,"N/A")</f>
        <v>#REF!</v>
      </c>
      <c r="E30" s="291" t="e">
        <f>+IF('Data Input-Ingreso de Datos'!#REF!=1,'Ever Journey'!F27,"N/A")</f>
        <v>#REF!</v>
      </c>
      <c r="F30" s="291" t="e">
        <f>+IF('Data Input-Ingreso de Datos'!#REF!=1,'Ever Journey'!G27,"N/A")</f>
        <v>#REF!</v>
      </c>
      <c r="G30" s="291" t="e">
        <f>+IF('Data Input-Ingreso de Datos'!#REF!=1,'Ever Journey'!H27,"N/A")</f>
        <v>#REF!</v>
      </c>
      <c r="H30" s="291" t="e">
        <f>+IF('Data Input-Ingreso de Datos'!#REF!=1,'Ever Journey'!I27,"N/A")</f>
        <v>#REF!</v>
      </c>
      <c r="I30" s="293" t="e">
        <f>+IF('Data Input-Ingreso de Datos'!#REF!=1,"N/A","N/A")</f>
        <v>#REF!</v>
      </c>
      <c r="N30" s="56"/>
    </row>
    <row r="31" spans="1:14" ht="18" customHeight="1">
      <c r="A31" s="108" t="str">
        <f>+IF($L$1=1,L31,IF($L$1=2,M31,N31))</f>
        <v>Primer pago</v>
      </c>
      <c r="B31" s="109"/>
      <c r="C31" s="301" t="e">
        <f>IF(C19="N/A","N/A",SUM(C26:C30))</f>
        <v>#REF!</v>
      </c>
      <c r="D31" s="301" t="e">
        <f t="shared" ref="D31:H31" si="5">IF(D19="N/A","N/A",SUM(D26:D30))</f>
        <v>#REF!</v>
      </c>
      <c r="E31" s="301" t="e">
        <f t="shared" si="5"/>
        <v>#REF!</v>
      </c>
      <c r="F31" s="301" t="e">
        <f t="shared" si="5"/>
        <v>#REF!</v>
      </c>
      <c r="G31" s="301" t="e">
        <f t="shared" si="5"/>
        <v>#REF!</v>
      </c>
      <c r="H31" s="301" t="e">
        <f t="shared" si="5"/>
        <v>#REF!</v>
      </c>
      <c r="I31" s="302">
        <f t="shared" ref="I31" si="6">IF(I19="N/A","N/A",SUM(I26:I29))</f>
        <v>1442.8074999999999</v>
      </c>
      <c r="L31" s="56" t="s">
        <v>125</v>
      </c>
      <c r="M31" s="56" t="s">
        <v>126</v>
      </c>
      <c r="N31" s="56" t="s">
        <v>127</v>
      </c>
    </row>
    <row r="32" spans="1:14" ht="18" customHeight="1">
      <c r="A32" s="106" t="str">
        <f>+IF($L$1=1,L32,IF($L$1=2,M32,N32))</f>
        <v>Segundo pago</v>
      </c>
      <c r="B32" s="107"/>
      <c r="C32" s="297">
        <f t="shared" ref="C32:I32" si="7">IF(C$19="N/A","N/A",SUM(C$26:C$26,C$27:C$27,C$28:C$28))</f>
        <v>9271.34</v>
      </c>
      <c r="D32" s="297">
        <f t="shared" si="7"/>
        <v>5896.3950000000004</v>
      </c>
      <c r="E32" s="297">
        <f t="shared" si="7"/>
        <v>4916.8274999999994</v>
      </c>
      <c r="F32" s="297">
        <f t="shared" si="7"/>
        <v>3322.1949999999997</v>
      </c>
      <c r="G32" s="297">
        <f t="shared" si="7"/>
        <v>2506.6799999999998</v>
      </c>
      <c r="H32" s="297">
        <f t="shared" si="7"/>
        <v>1899.5274999999999</v>
      </c>
      <c r="I32" s="299">
        <f t="shared" si="7"/>
        <v>1367.8074999999999</v>
      </c>
      <c r="L32" s="56" t="s">
        <v>128</v>
      </c>
      <c r="M32" s="56" t="s">
        <v>129</v>
      </c>
      <c r="N32" s="56" t="s">
        <v>130</v>
      </c>
    </row>
    <row r="33" spans="1:14" ht="19.5" customHeight="1">
      <c r="A33" s="181" t="str">
        <f>+IF($L$1=1,L33,IF($L$1=2,M33,N33))</f>
        <v>TRIMESTRAL</v>
      </c>
      <c r="B33" s="102"/>
      <c r="C33" s="300"/>
      <c r="D33" s="300"/>
      <c r="E33" s="300"/>
      <c r="F33" s="303"/>
      <c r="G33" s="303"/>
      <c r="H33" s="304"/>
      <c r="I33" s="305"/>
      <c r="J33" s="63"/>
      <c r="L33" s="103" t="s">
        <v>131</v>
      </c>
      <c r="M33" s="56" t="s">
        <v>132</v>
      </c>
      <c r="N33" s="56" t="s">
        <v>132</v>
      </c>
    </row>
    <row r="34" spans="1:14" ht="18" customHeight="1">
      <c r="A34" s="138" t="str">
        <f>+A26</f>
        <v>Titular</v>
      </c>
      <c r="B34" s="173"/>
      <c r="C34" s="291">
        <f>IFERROR((C19/4*1.12),"N/A")</f>
        <v>3958.0800000000004</v>
      </c>
      <c r="D34" s="291">
        <f t="shared" ref="D34:I34" si="8">IFERROR((D19/4*1.12),"N/A")</f>
        <v>2518.3200000000002</v>
      </c>
      <c r="E34" s="292">
        <f t="shared" si="8"/>
        <v>2085.1600000000003</v>
      </c>
      <c r="F34" s="291">
        <f t="shared" si="8"/>
        <v>1399.72</v>
      </c>
      <c r="G34" s="291">
        <f t="shared" si="8"/>
        <v>1033.48</v>
      </c>
      <c r="H34" s="292">
        <f t="shared" si="8"/>
        <v>788.7600000000001</v>
      </c>
      <c r="I34" s="293">
        <f t="shared" si="8"/>
        <v>568.12</v>
      </c>
      <c r="J34" s="63"/>
      <c r="L34" s="3"/>
    </row>
    <row r="35" spans="1:14" ht="18" customHeight="1">
      <c r="A35" s="174" t="str">
        <f>+A27</f>
        <v>Cónyuge</v>
      </c>
      <c r="B35" s="175"/>
      <c r="C35" s="294" t="str">
        <f>IFERROR((C20/4*1.12),"N/A")</f>
        <v>N/A</v>
      </c>
      <c r="D35" s="294" t="str">
        <f t="shared" ref="D35:I35" si="9">IFERROR((D20/4*1.12),"N/A")</f>
        <v>N/A</v>
      </c>
      <c r="E35" s="295" t="str">
        <f t="shared" si="9"/>
        <v>N/A</v>
      </c>
      <c r="F35" s="294" t="str">
        <f t="shared" si="9"/>
        <v>N/A</v>
      </c>
      <c r="G35" s="294" t="str">
        <f t="shared" si="9"/>
        <v>N/A</v>
      </c>
      <c r="H35" s="295" t="str">
        <f t="shared" si="9"/>
        <v>N/A</v>
      </c>
      <c r="I35" s="296" t="str">
        <f t="shared" si="9"/>
        <v>N/A</v>
      </c>
      <c r="J35" s="63"/>
      <c r="L35" s="3"/>
    </row>
    <row r="36" spans="1:14" ht="18" customHeight="1">
      <c r="A36" s="138" t="str">
        <f>+A28</f>
        <v>Niño(s)</v>
      </c>
      <c r="B36" s="173"/>
      <c r="C36" s="291">
        <f>IFERROR((C21/4*1.12),"N/A")</f>
        <v>963.2</v>
      </c>
      <c r="D36" s="291">
        <f t="shared" ref="D36:I36" si="10">IFERROR((D21/4*1.12),"N/A")</f>
        <v>611.5200000000001</v>
      </c>
      <c r="E36" s="292">
        <f t="shared" si="10"/>
        <v>524.72</v>
      </c>
      <c r="F36" s="291">
        <f t="shared" si="10"/>
        <v>363.72</v>
      </c>
      <c r="G36" s="291">
        <f t="shared" si="10"/>
        <v>297.08000000000004</v>
      </c>
      <c r="H36" s="292">
        <f t="shared" si="10"/>
        <v>219.52</v>
      </c>
      <c r="I36" s="293">
        <f t="shared" si="10"/>
        <v>157.92000000000002</v>
      </c>
      <c r="L36" s="3"/>
    </row>
    <row r="37" spans="1:14" ht="18" customHeight="1">
      <c r="A37" s="174" t="str">
        <f>+A29</f>
        <v>Costo administrativo</v>
      </c>
      <c r="B37" s="175"/>
      <c r="C37" s="294">
        <v>75</v>
      </c>
      <c r="D37" s="294">
        <v>75</v>
      </c>
      <c r="E37" s="295">
        <v>75</v>
      </c>
      <c r="F37" s="294">
        <v>75</v>
      </c>
      <c r="G37" s="294">
        <v>75</v>
      </c>
      <c r="H37" s="295">
        <v>75</v>
      </c>
      <c r="I37" s="296">
        <v>75</v>
      </c>
      <c r="L37" s="3"/>
    </row>
    <row r="38" spans="1:14" ht="18" customHeight="1">
      <c r="A38" s="138" t="s">
        <v>95</v>
      </c>
      <c r="B38" s="173"/>
      <c r="C38" s="291" t="e">
        <f>+IF('Data Input-Ingreso de Datos'!#REF!=1,'Ever Journey'!D27,"N/A")</f>
        <v>#REF!</v>
      </c>
      <c r="D38" s="291" t="e">
        <f>+IF('Data Input-Ingreso de Datos'!#REF!=1,'Ever Journey'!E27,"N/A")</f>
        <v>#REF!</v>
      </c>
      <c r="E38" s="291" t="e">
        <f>+IF('Data Input-Ingreso de Datos'!#REF!=1,'Ever Journey'!F27,"N/A")</f>
        <v>#REF!</v>
      </c>
      <c r="F38" s="291" t="e">
        <f>+IF('Data Input-Ingreso de Datos'!#REF!=1,'Ever Journey'!G27,"N/A")</f>
        <v>#REF!</v>
      </c>
      <c r="G38" s="291" t="e">
        <f>+IF('Data Input-Ingreso de Datos'!#REF!=1,'Ever Journey'!H27,"N/A")</f>
        <v>#REF!</v>
      </c>
      <c r="H38" s="291" t="e">
        <f>+IF('Data Input-Ingreso de Datos'!#REF!=1,'Ever Journey'!I27,"N/A")</f>
        <v>#REF!</v>
      </c>
      <c r="I38" s="293" t="e">
        <f>+IF('Data Input-Ingreso de Datos'!#REF!=1,"N/A","N/A")</f>
        <v>#REF!</v>
      </c>
      <c r="N38" s="56"/>
    </row>
    <row r="39" spans="1:14" ht="18" customHeight="1">
      <c r="A39" s="108" t="str">
        <f>+IF($L$1=1,L39,IF($L$1=2,M39,N39))</f>
        <v>Primer pago</v>
      </c>
      <c r="B39" s="109"/>
      <c r="C39" s="301" t="e">
        <f>IF(C19="N/A","N/A",SUM(C34:C38))</f>
        <v>#REF!</v>
      </c>
      <c r="D39" s="301" t="e">
        <f t="shared" ref="D39:H39" si="11">IF(D19="N/A","N/A",SUM(D34:D38))</f>
        <v>#REF!</v>
      </c>
      <c r="E39" s="301" t="e">
        <f t="shared" si="11"/>
        <v>#REF!</v>
      </c>
      <c r="F39" s="301" t="e">
        <f t="shared" si="11"/>
        <v>#REF!</v>
      </c>
      <c r="G39" s="301" t="e">
        <f t="shared" si="11"/>
        <v>#REF!</v>
      </c>
      <c r="H39" s="301" t="e">
        <f t="shared" si="11"/>
        <v>#REF!</v>
      </c>
      <c r="I39" s="302">
        <f>IF(I19="N/A","N/A",SUM(I34:I37))</f>
        <v>801.04</v>
      </c>
      <c r="L39" s="3" t="s">
        <v>125</v>
      </c>
      <c r="M39" s="56" t="s">
        <v>126</v>
      </c>
      <c r="N39" s="164" t="s">
        <v>127</v>
      </c>
    </row>
    <row r="40" spans="1:14" ht="18" customHeight="1">
      <c r="A40" s="106" t="str">
        <f>+IF($L$1=1,L40,IF($L$1=2,M40,N40))</f>
        <v>2do, 3er &amp; 4to pago</v>
      </c>
      <c r="B40" s="107"/>
      <c r="C40" s="297">
        <f t="shared" ref="C40:I40" si="12">IF(C$19="N/A","N/A",SUM(C$34:C$34,C$35:C$35,C$36:C$36))</f>
        <v>4921.2800000000007</v>
      </c>
      <c r="D40" s="297">
        <f t="shared" si="12"/>
        <v>3129.84</v>
      </c>
      <c r="E40" s="297">
        <f t="shared" si="12"/>
        <v>2609.88</v>
      </c>
      <c r="F40" s="297">
        <f t="shared" si="12"/>
        <v>1763.44</v>
      </c>
      <c r="G40" s="297">
        <f t="shared" si="12"/>
        <v>1330.56</v>
      </c>
      <c r="H40" s="297">
        <f t="shared" si="12"/>
        <v>1008.2800000000001</v>
      </c>
      <c r="I40" s="299">
        <f t="shared" si="12"/>
        <v>726.04</v>
      </c>
      <c r="L40" s="3" t="s">
        <v>133</v>
      </c>
      <c r="M40" s="3" t="s">
        <v>134</v>
      </c>
      <c r="N40" s="3" t="s">
        <v>135</v>
      </c>
    </row>
    <row r="41" spans="1:14" ht="60" customHeight="1">
      <c r="A41" s="666" t="str">
        <f>+IF($L$1=1,L41,IF($L$1=2,M41,N41))</f>
        <v>Esta cotización guarda un fin informativo y está sujeta a análisis de riesgo médico según nuestras guías de suscripción. *Aplica un solo deducible por persona, por año póliza. Para pólizas familiares, EVER aplicará un máximo de dos deducibles acumulados por póliza, por año póliza. Para información completa del alcance del plan favor referirse al Condicionado de Cobertura de la póliza.</v>
      </c>
      <c r="B41" s="666" t="str">
        <f t="shared" ref="B41:I41" si="13">+IF($L$1=1,M41,IF($L$1=2,N41,O41))</f>
        <v>Esta cotação é para fins informativos e está sujeita à análise de risco médico de acordo com nossas diretrizes de subscrição. *Aplica-se uma única franquia por pessoa, por ano de apólice. Para apólices familiares, a EVER aplicará no máximo duas franquias acumuladas por apólice, por ano de apólice. Para informações completas sobre a abrangência do plano, consulte a Condição de Cobertura da apólice.</v>
      </c>
      <c r="C41" s="666">
        <f t="shared" si="13"/>
        <v>0</v>
      </c>
      <c r="D41" s="666">
        <f t="shared" si="13"/>
        <v>0</v>
      </c>
      <c r="E41" s="666">
        <f t="shared" si="13"/>
        <v>0</v>
      </c>
      <c r="F41" s="666">
        <f t="shared" si="13"/>
        <v>0</v>
      </c>
      <c r="G41" s="666">
        <f t="shared" si="13"/>
        <v>0</v>
      </c>
      <c r="H41" s="666">
        <f t="shared" si="13"/>
        <v>0</v>
      </c>
      <c r="I41" s="666">
        <f t="shared" si="13"/>
        <v>0</v>
      </c>
      <c r="L41" s="89" t="s">
        <v>136</v>
      </c>
      <c r="M41" s="56" t="s">
        <v>137</v>
      </c>
      <c r="N41" s="3" t="s">
        <v>138</v>
      </c>
    </row>
    <row r="42" spans="1:14" ht="16.95" customHeight="1">
      <c r="A42" s="2"/>
      <c r="B42" s="2"/>
      <c r="C42" s="2"/>
      <c r="D42" s="2"/>
      <c r="E42" s="2"/>
      <c r="F42" s="2"/>
      <c r="G42" s="2"/>
      <c r="H42" s="2"/>
      <c r="I42" s="12">
        <f>VERSION</f>
        <v>0</v>
      </c>
    </row>
    <row r="43" spans="1:14" ht="19.5" hidden="1" customHeight="1">
      <c r="A43" s="2"/>
      <c r="B43" s="2"/>
      <c r="C43" s="2"/>
      <c r="D43" s="2"/>
      <c r="E43" s="2"/>
      <c r="F43" s="2"/>
      <c r="G43" s="2"/>
      <c r="H43" s="2"/>
      <c r="I43" s="95"/>
    </row>
    <row r="44" spans="1:14" ht="19.5" hidden="1" customHeight="1">
      <c r="A44" s="60" t="s">
        <v>86</v>
      </c>
      <c r="B44" s="61"/>
      <c r="C44" s="233"/>
      <c r="E44" s="172"/>
      <c r="I44" s="3"/>
      <c r="K44" s="56"/>
      <c r="L44" s="3"/>
    </row>
    <row r="45" spans="1:14" ht="19.5" hidden="1" customHeight="1">
      <c r="A45" s="62" t="s">
        <v>139</v>
      </c>
      <c r="C45" s="228" t="s">
        <v>140</v>
      </c>
      <c r="F45" s="64"/>
      <c r="G45" s="64"/>
      <c r="H45" s="64"/>
      <c r="I45" s="64"/>
      <c r="J45" s="3"/>
      <c r="L45" s="3"/>
    </row>
    <row r="46" spans="1:14" ht="19.5" hidden="1" customHeight="1">
      <c r="A46" s="62" t="s">
        <v>141</v>
      </c>
      <c r="C46" s="228" t="s">
        <v>142</v>
      </c>
      <c r="F46" s="64"/>
      <c r="G46" s="64"/>
      <c r="H46" s="64"/>
      <c r="I46" s="64"/>
      <c r="J46" s="3"/>
      <c r="L46" s="3"/>
    </row>
    <row r="47" spans="1:14" ht="19.5" hidden="1" customHeight="1">
      <c r="A47" s="62" t="s">
        <v>143</v>
      </c>
      <c r="C47" s="228" t="s">
        <v>144</v>
      </c>
      <c r="I47" s="3"/>
      <c r="J47" s="3"/>
      <c r="L47" s="3"/>
    </row>
    <row r="48" spans="1:14" ht="19.5" hidden="1" customHeight="1">
      <c r="A48" s="62" t="s">
        <v>145</v>
      </c>
      <c r="C48" s="228" t="s">
        <v>146</v>
      </c>
      <c r="I48" s="3"/>
      <c r="J48" s="3"/>
      <c r="L48" s="3"/>
    </row>
    <row r="49" spans="1:3" ht="19.5" hidden="1" customHeight="1">
      <c r="A49" s="62" t="s">
        <v>147</v>
      </c>
      <c r="C49" s="228" t="s">
        <v>148</v>
      </c>
    </row>
    <row r="50" spans="1:3" ht="19.5" hidden="1" customHeight="1">
      <c r="A50" s="62" t="s">
        <v>149</v>
      </c>
      <c r="C50" s="228" t="s">
        <v>150</v>
      </c>
    </row>
    <row r="51" spans="1:3" ht="19.5" hidden="1" customHeight="1">
      <c r="A51" s="62" t="s">
        <v>151</v>
      </c>
      <c r="C51" s="228" t="s">
        <v>152</v>
      </c>
    </row>
    <row r="52" spans="1:3" ht="19.5" hidden="1" customHeight="1">
      <c r="A52" s="62" t="s">
        <v>153</v>
      </c>
      <c r="C52" s="228" t="s">
        <v>154</v>
      </c>
    </row>
    <row r="53" spans="1:3" ht="19.5" hidden="1" customHeight="1">
      <c r="A53" s="62" t="s">
        <v>155</v>
      </c>
      <c r="C53" s="228" t="s">
        <v>156</v>
      </c>
    </row>
    <row r="54" spans="1:3" ht="19.5" hidden="1" customHeight="1">
      <c r="A54" s="62" t="s">
        <v>157</v>
      </c>
      <c r="C54" s="228" t="s">
        <v>158</v>
      </c>
    </row>
    <row r="55" spans="1:3" ht="19.5" hidden="1" customHeight="1">
      <c r="A55" s="62" t="s">
        <v>159</v>
      </c>
      <c r="C55" s="228" t="s">
        <v>160</v>
      </c>
    </row>
    <row r="56" spans="1:3" ht="19.5" hidden="1" customHeight="1">
      <c r="A56" s="62" t="s">
        <v>161</v>
      </c>
      <c r="C56" s="228" t="s">
        <v>162</v>
      </c>
    </row>
    <row r="57" spans="1:3" ht="19.5" hidden="1" customHeight="1">
      <c r="A57" s="229" t="s">
        <v>163</v>
      </c>
      <c r="C57" s="228" t="s">
        <v>164</v>
      </c>
    </row>
    <row r="58" spans="1:3" ht="19.5" hidden="1" customHeight="1">
      <c r="A58" s="62" t="s">
        <v>165</v>
      </c>
      <c r="C58" s="228" t="s">
        <v>166</v>
      </c>
    </row>
    <row r="59" spans="1:3" ht="19.5" hidden="1" customHeight="1">
      <c r="A59" s="229" t="s">
        <v>167</v>
      </c>
      <c r="B59" s="65"/>
      <c r="C59" s="230" t="s">
        <v>168</v>
      </c>
    </row>
    <row r="60" spans="1:3" ht="19.5" hidden="1" customHeight="1">
      <c r="A60" s="229" t="s">
        <v>169</v>
      </c>
      <c r="B60" s="65"/>
      <c r="C60" s="228" t="s">
        <v>140</v>
      </c>
    </row>
    <row r="61" spans="1:3" ht="19.5" hidden="1" customHeight="1">
      <c r="A61" s="229" t="s">
        <v>170</v>
      </c>
      <c r="B61" s="65"/>
      <c r="C61" s="228" t="s">
        <v>171</v>
      </c>
    </row>
    <row r="62" spans="1:3" ht="19.5" hidden="1" customHeight="1">
      <c r="A62" s="229" t="s">
        <v>172</v>
      </c>
      <c r="B62" s="65"/>
      <c r="C62" s="228" t="s">
        <v>173</v>
      </c>
    </row>
    <row r="63" spans="1:3" ht="19.5" hidden="1" customHeight="1">
      <c r="A63" s="67" t="s">
        <v>174</v>
      </c>
      <c r="B63" s="231"/>
      <c r="C63" s="232" t="s">
        <v>175</v>
      </c>
    </row>
    <row r="65" spans="1:15" ht="19.5" hidden="1" customHeight="1">
      <c r="A65" s="71" t="s">
        <v>176</v>
      </c>
      <c r="B65" s="72"/>
      <c r="C65" s="73" t="str">
        <f>'Data Input-Ingreso de Datos'!G2</f>
        <v>Spanish / Español</v>
      </c>
      <c r="D65" s="73"/>
    </row>
    <row r="66" spans="1:15" ht="19.5" hidden="1" customHeight="1">
      <c r="A66" s="74" t="s">
        <v>177</v>
      </c>
      <c r="B66" s="75"/>
    </row>
    <row r="67" spans="1:15" ht="19.5" hidden="1" customHeight="1">
      <c r="A67" s="631" t="str">
        <f>IF($C$65='Data Input-Ingreso de Datos'!$F$95,EVEREST!K67,EVEREST!N67)</f>
        <v>DESCRIPCIÓN</v>
      </c>
      <c r="B67" s="632"/>
      <c r="C67" s="632"/>
      <c r="D67" s="632"/>
      <c r="E67" s="632"/>
      <c r="F67" s="633" t="str">
        <f>IF($C$65='Data Input-Ingreso de Datos'!$F$95,EVEREST!L67,EVEREST!O67)</f>
        <v>COBERTURA</v>
      </c>
      <c r="G67" s="633"/>
      <c r="H67" s="633"/>
      <c r="I67" s="634"/>
      <c r="J67" s="69"/>
      <c r="K67" s="58" t="s">
        <v>178</v>
      </c>
      <c r="L67" s="76" t="s">
        <v>179</v>
      </c>
      <c r="M67" s="70"/>
      <c r="N67" s="58" t="s">
        <v>180</v>
      </c>
      <c r="O67" s="58" t="s">
        <v>181</v>
      </c>
    </row>
    <row r="68" spans="1:15" ht="19.5" hidden="1" customHeight="1">
      <c r="A68" s="649" t="str">
        <f>IF($C$65='Data Input-Ingreso de Datos'!$F$95,EVEREST!K68,EVEREST!N68)</f>
        <v>Cobertura máxima por persona, por año póliza</v>
      </c>
      <c r="B68" s="650"/>
      <c r="C68" s="650"/>
      <c r="D68" s="650"/>
      <c r="E68" s="651"/>
      <c r="F68" s="655" t="str">
        <f>IF($C$65='Data Input-Ingreso de Datos'!$F$95,EVEREST!L68,EVEREST!O68)</f>
        <v>Ilimitada</v>
      </c>
      <c r="G68" s="656"/>
      <c r="H68" s="656"/>
      <c r="I68" s="657"/>
      <c r="J68" s="70"/>
      <c r="K68" s="58" t="s">
        <v>182</v>
      </c>
      <c r="L68" s="76" t="s">
        <v>183</v>
      </c>
      <c r="M68" s="70"/>
      <c r="N68" s="58" t="s">
        <v>184</v>
      </c>
      <c r="O68" s="58" t="s">
        <v>185</v>
      </c>
    </row>
    <row r="69" spans="1:15" ht="19.5" hidden="1" customHeight="1">
      <c r="A69" s="613" t="str">
        <f>IF($C$65='Data Input-Ingreso de Datos'!$F$95,EVEREST!K69,EVEREST!N69)</f>
        <v>Edad límite para solicitar cobertura</v>
      </c>
      <c r="B69" s="614"/>
      <c r="C69" s="614"/>
      <c r="D69" s="614"/>
      <c r="E69" s="615"/>
      <c r="F69" s="658" t="str">
        <f>IF($C$65='Data Input-Ingreso de Datos'!$F$95,EVEREST!L69,EVEREST!O69)</f>
        <v>Hasta 75 años de edad</v>
      </c>
      <c r="G69" s="659"/>
      <c r="H69" s="659"/>
      <c r="I69" s="660"/>
      <c r="J69" s="70"/>
      <c r="K69" s="58" t="s">
        <v>186</v>
      </c>
      <c r="L69" s="76" t="s">
        <v>187</v>
      </c>
      <c r="M69" s="70"/>
      <c r="N69" s="58" t="s">
        <v>188</v>
      </c>
      <c r="O69" s="58" t="s">
        <v>189</v>
      </c>
    </row>
    <row r="70" spans="1:15" ht="19.5" hidden="1" customHeight="1">
      <c r="A70" s="613" t="str">
        <f>IF($C$65='Data Input-Ingreso de Datos'!$F$95,EVEREST!K70,EVEREST!N70)</f>
        <v>Período de espera</v>
      </c>
      <c r="B70" s="614"/>
      <c r="C70" s="614"/>
      <c r="D70" s="614"/>
      <c r="E70" s="615"/>
      <c r="F70" s="658" t="str">
        <f>IF($C$65='Data Input-Ingreso de Datos'!$F$95,EVEREST!L70,EVEREST!O70)</f>
        <v>30 días</v>
      </c>
      <c r="G70" s="659"/>
      <c r="H70" s="659"/>
      <c r="I70" s="660"/>
      <c r="J70" s="70"/>
      <c r="K70" s="58" t="s">
        <v>190</v>
      </c>
      <c r="L70" s="76" t="s">
        <v>191</v>
      </c>
      <c r="M70" s="70"/>
      <c r="N70" s="58" t="s">
        <v>192</v>
      </c>
      <c r="O70" s="58" t="s">
        <v>193</v>
      </c>
    </row>
    <row r="71" spans="1:15" ht="19.5" hidden="1" customHeight="1">
      <c r="A71" s="619" t="str">
        <f>IF($C$65='Data Input-Ingreso de Datos'!$F$95,EVEREST!K71,EVEREST!N71)</f>
        <v>Cobertura geográfica</v>
      </c>
      <c r="B71" s="620"/>
      <c r="C71" s="620"/>
      <c r="D71" s="620"/>
      <c r="E71" s="621"/>
      <c r="F71" s="652" t="str">
        <f>IF($C$65='Data Input-Ingreso de Datos'!$F$95,EVEREST!L71,EVEREST!O71)</f>
        <v>Mundial, sin restricción de médicos y hospitales</v>
      </c>
      <c r="G71" s="653"/>
      <c r="H71" s="653"/>
      <c r="I71" s="654"/>
      <c r="J71" s="70"/>
      <c r="K71" s="58" t="s">
        <v>194</v>
      </c>
      <c r="L71" s="76" t="s">
        <v>195</v>
      </c>
      <c r="M71" s="70"/>
      <c r="N71" s="58" t="s">
        <v>196</v>
      </c>
      <c r="O71" s="58" t="s">
        <v>197</v>
      </c>
    </row>
    <row r="72" spans="1:15" ht="19.5" hidden="1" customHeight="1">
      <c r="A72" s="631" t="str">
        <f>IF($C$65='Data Input-Ingreso de Datos'!$F$95,EVEREST!K72,EVEREST!N72)</f>
        <v>BENEFICIOS HOSPITALARIOS</v>
      </c>
      <c r="B72" s="632"/>
      <c r="C72" s="632"/>
      <c r="D72" s="632"/>
      <c r="E72" s="632"/>
      <c r="F72" s="633"/>
      <c r="G72" s="633"/>
      <c r="H72" s="633"/>
      <c r="I72" s="634"/>
      <c r="J72" s="70"/>
      <c r="K72" s="58" t="s">
        <v>198</v>
      </c>
      <c r="L72" s="76"/>
      <c r="M72" s="70"/>
      <c r="N72" s="58" t="s">
        <v>199</v>
      </c>
      <c r="O72" s="58"/>
    </row>
    <row r="73" spans="1:15" ht="19.5" hidden="1" customHeight="1">
      <c r="A73" s="649" t="str">
        <f>IF($C$65='Data Input-Ingreso de Datos'!$F$95,EVEREST!K73,EVEREST!N73)</f>
        <v>Cobertura de habitación hospitalaria privada estándar</v>
      </c>
      <c r="B73" s="650"/>
      <c r="C73" s="650"/>
      <c r="D73" s="650"/>
      <c r="E73" s="651"/>
      <c r="F73" s="638" t="str">
        <f>IF($C$65='Data Input-Ingreso de Datos'!$F$95,EVEREST!L73,EVEREST!O73)</f>
        <v>100% UCR</v>
      </c>
      <c r="G73" s="639"/>
      <c r="H73" s="639"/>
      <c r="I73" s="640"/>
      <c r="J73" s="70"/>
      <c r="K73" s="58" t="s">
        <v>200</v>
      </c>
      <c r="L73" s="76" t="s">
        <v>201</v>
      </c>
      <c r="M73" s="70"/>
      <c r="N73" s="58" t="s">
        <v>202</v>
      </c>
      <c r="O73" s="77" t="s">
        <v>201</v>
      </c>
    </row>
    <row r="74" spans="1:15" ht="19.5" hidden="1" customHeight="1">
      <c r="A74" s="613" t="str">
        <f>IF($C$65='Data Input-Ingreso de Datos'!$F$95,EVEREST!K74,EVEREST!N74)</f>
        <v>Beneficio eEVERMORE para uso de suite (sujeto a disponibilidad)</v>
      </c>
      <c r="B74" s="614"/>
      <c r="C74" s="614"/>
      <c r="D74" s="614"/>
      <c r="E74" s="615"/>
      <c r="F74" s="616" t="str">
        <f>IF($C$65='Data Input-Ingreso de Datos'!$F$95,EVEREST!L74,EVEREST!O74)</f>
        <v>Hasta US$3.000 por día dentro de la red USA EVERMORE Network®</v>
      </c>
      <c r="G74" s="617"/>
      <c r="H74" s="617"/>
      <c r="I74" s="618"/>
      <c r="J74" s="70"/>
      <c r="K74" s="58" t="s">
        <v>203</v>
      </c>
      <c r="L74" s="76" t="s">
        <v>204</v>
      </c>
      <c r="M74" s="70"/>
      <c r="N74" s="58" t="s">
        <v>205</v>
      </c>
      <c r="O74" s="76" t="s">
        <v>206</v>
      </c>
    </row>
    <row r="75" spans="1:15" ht="19.5" hidden="1" customHeight="1">
      <c r="A75" s="613" t="str">
        <f>IF($C$65='Data Input-Ingreso de Datos'!$F$95,EVEREST!K75,EVEREST!N75)</f>
        <v>Unidad de cuidados intensivos</v>
      </c>
      <c r="B75" s="614"/>
      <c r="C75" s="614"/>
      <c r="D75" s="614"/>
      <c r="E75" s="615"/>
      <c r="F75" s="616" t="str">
        <f>IF($C$65='Data Input-Ingreso de Datos'!$F$95,EVEREST!L75,EVEREST!O75)</f>
        <v>100% UCR</v>
      </c>
      <c r="G75" s="617"/>
      <c r="H75" s="617"/>
      <c r="I75" s="618"/>
      <c r="J75" s="70"/>
      <c r="K75" s="58" t="s">
        <v>207</v>
      </c>
      <c r="L75" s="78" t="s">
        <v>201</v>
      </c>
      <c r="M75" s="70"/>
      <c r="N75" s="58" t="s">
        <v>208</v>
      </c>
      <c r="O75" s="77" t="s">
        <v>201</v>
      </c>
    </row>
    <row r="76" spans="1:15" ht="34.5" hidden="1" customHeight="1">
      <c r="A76" s="613" t="str">
        <f>IF($C$65='Data Input-Ingreso de Datos'!$F$95,EVEREST!K76,EVEREST!N76)</f>
        <v>Gastos de acompañante adulto (de un asegurado menor de 18 años hospitalizado)</v>
      </c>
      <c r="B76" s="614"/>
      <c r="C76" s="614"/>
      <c r="D76" s="614"/>
      <c r="E76" s="615"/>
      <c r="F76" s="616" t="str">
        <f>IF($C$65='Data Input-Ingreso de Datos'!$F$95,EVEREST!L76,EVEREST!O76)</f>
        <v>100% UCR, sin límite de noches</v>
      </c>
      <c r="G76" s="617"/>
      <c r="H76" s="617"/>
      <c r="I76" s="618"/>
      <c r="J76" s="70"/>
      <c r="K76" s="76" t="s">
        <v>209</v>
      </c>
      <c r="L76" s="78" t="s">
        <v>210</v>
      </c>
      <c r="M76" s="70"/>
      <c r="N76" s="58" t="s">
        <v>211</v>
      </c>
      <c r="O76" s="77" t="s">
        <v>212</v>
      </c>
    </row>
    <row r="77" spans="1:15" ht="31.5" hidden="1" customHeight="1">
      <c r="A77" s="613" t="str">
        <f>IF($C$65='Data Input-Ingreso de Datos'!$F$95,EVEREST!K77,EVEREST!N77)</f>
        <v>Gastos de un acompañante adulto (de un asegurado mayor de 18 años hospitalizado)</v>
      </c>
      <c r="B77" s="614"/>
      <c r="C77" s="614"/>
      <c r="D77" s="614"/>
      <c r="E77" s="615"/>
      <c r="F77" s="616" t="str">
        <f>IF($C$65='Data Input-Ingreso de Datos'!$F$95,EVEREST!L77,EVEREST!O77)</f>
        <v>100% UCR, máx. 21 noches</v>
      </c>
      <c r="G77" s="617"/>
      <c r="H77" s="617"/>
      <c r="I77" s="618"/>
      <c r="J77" s="70"/>
      <c r="K77" s="76" t="s">
        <v>213</v>
      </c>
      <c r="L77" s="76" t="s">
        <v>214</v>
      </c>
      <c r="M77" s="70"/>
      <c r="N77" s="58" t="s">
        <v>215</v>
      </c>
      <c r="O77" s="77" t="s">
        <v>216</v>
      </c>
    </row>
    <row r="78" spans="1:15" ht="19.5" hidden="1" customHeight="1">
      <c r="A78" s="619" t="str">
        <f>IF($C$65='Data Input-Ingreso de Datos'!$F$95,EVEREST!K78,EVEREST!N78)</f>
        <v>Medicamentos prescritos durante una hospitalización</v>
      </c>
      <c r="B78" s="620"/>
      <c r="C78" s="620"/>
      <c r="D78" s="620"/>
      <c r="E78" s="621"/>
      <c r="F78" s="622" t="str">
        <f>IF($C$65='Data Input-Ingreso de Datos'!$F$95,EVEREST!L78,EVEREST!O78)</f>
        <v>100% UCR</v>
      </c>
      <c r="G78" s="623"/>
      <c r="H78" s="623"/>
      <c r="I78" s="624"/>
      <c r="J78" s="70"/>
      <c r="K78" s="58" t="s">
        <v>217</v>
      </c>
      <c r="L78" s="76" t="s">
        <v>201</v>
      </c>
      <c r="M78" s="70"/>
      <c r="N78" s="58" t="s">
        <v>218</v>
      </c>
      <c r="O78" s="77" t="s">
        <v>201</v>
      </c>
    </row>
    <row r="79" spans="1:15" ht="19.5" hidden="1" customHeight="1">
      <c r="A79" s="631" t="str">
        <f>IF($C$65='Data Input-Ingreso de Datos'!$F$95,EVEREST!K79,EVEREST!N79)</f>
        <v>BENEFICIOS AMBULATORIOS</v>
      </c>
      <c r="B79" s="632"/>
      <c r="C79" s="632"/>
      <c r="D79" s="632"/>
      <c r="E79" s="632"/>
      <c r="F79" s="633"/>
      <c r="G79" s="633"/>
      <c r="H79" s="633"/>
      <c r="I79" s="634"/>
      <c r="J79" s="70"/>
      <c r="K79" s="79" t="s">
        <v>219</v>
      </c>
      <c r="L79" s="80"/>
      <c r="M79" s="81"/>
      <c r="N79" s="79" t="s">
        <v>220</v>
      </c>
      <c r="O79" s="79"/>
    </row>
    <row r="80" spans="1:15" ht="19.5" hidden="1" customHeight="1">
      <c r="A80" s="649" t="str">
        <f>IF($C$65='Data Input-Ingreso de Datos'!$F$95,EVEREST!K80,EVEREST!N80)</f>
        <v>Atención en sala de emergencia</v>
      </c>
      <c r="B80" s="650"/>
      <c r="C80" s="650"/>
      <c r="D80" s="650"/>
      <c r="E80" s="651"/>
      <c r="F80" s="638" t="str">
        <f>IF($C$65='Data Input-Ingreso de Datos'!$F$95,EVEREST!L80,EVEREST!O80)</f>
        <v>100% UCR</v>
      </c>
      <c r="G80" s="639"/>
      <c r="H80" s="639"/>
      <c r="I80" s="640"/>
      <c r="J80" s="70"/>
      <c r="K80" s="58" t="s">
        <v>221</v>
      </c>
      <c r="L80" s="76" t="s">
        <v>201</v>
      </c>
      <c r="M80" s="70"/>
      <c r="N80" s="58" t="s">
        <v>222</v>
      </c>
      <c r="O80" s="77" t="s">
        <v>201</v>
      </c>
    </row>
    <row r="81" spans="1:15" ht="19.5" hidden="1" customHeight="1">
      <c r="A81" s="613" t="str">
        <f>IF($C$65='Data Input-Ingreso de Datos'!$F$95,EVEREST!K81,EVEREST!N81)</f>
        <v>Visitas a médicos y eEVERMOREistas</v>
      </c>
      <c r="B81" s="614"/>
      <c r="C81" s="614"/>
      <c r="D81" s="614"/>
      <c r="E81" s="615"/>
      <c r="F81" s="616" t="str">
        <f>IF($C$65='Data Input-Ingreso de Datos'!$F$95,EVEREST!L81,EVEREST!O81)</f>
        <v>100% UCR</v>
      </c>
      <c r="G81" s="617"/>
      <c r="H81" s="617"/>
      <c r="I81" s="618"/>
      <c r="J81" s="70"/>
      <c r="K81" s="58" t="s">
        <v>223</v>
      </c>
      <c r="L81" s="76" t="s">
        <v>201</v>
      </c>
      <c r="M81" s="70"/>
      <c r="N81" s="58" t="s">
        <v>224</v>
      </c>
      <c r="O81" s="77" t="s">
        <v>201</v>
      </c>
    </row>
    <row r="82" spans="1:15" ht="19.5" hidden="1" customHeight="1">
      <c r="A82" s="613" t="str">
        <f>IF($C$65='Data Input-Ingreso de Datos'!$F$95,EVEREST!K82,EVEREST!N82)</f>
        <v>Visitas de médicos y eEVERMOREistas en el hogar</v>
      </c>
      <c r="B82" s="614"/>
      <c r="C82" s="614"/>
      <c r="D82" s="614"/>
      <c r="E82" s="615"/>
      <c r="F82" s="616" t="str">
        <f>IF($C$65='Data Input-Ingreso de Datos'!$F$95,EVEREST!L82,EVEREST!O82)</f>
        <v>100% UCR</v>
      </c>
      <c r="G82" s="617"/>
      <c r="H82" s="617"/>
      <c r="I82" s="618"/>
      <c r="J82" s="70"/>
      <c r="K82" s="58" t="s">
        <v>225</v>
      </c>
      <c r="L82" s="76" t="s">
        <v>201</v>
      </c>
      <c r="M82" s="70"/>
      <c r="N82" s="58" t="s">
        <v>226</v>
      </c>
      <c r="O82" s="77" t="s">
        <v>201</v>
      </c>
    </row>
    <row r="83" spans="1:15" ht="19.5" hidden="1" customHeight="1">
      <c r="A83" s="613" t="str">
        <f>IF($C$65='Data Input-Ingreso de Datos'!$F$95,EVEREST!K83,EVEREST!N83)</f>
        <v>Medicamentos por prescripción</v>
      </c>
      <c r="B83" s="614"/>
      <c r="C83" s="614"/>
      <c r="D83" s="614"/>
      <c r="E83" s="615"/>
      <c r="F83" s="616" t="str">
        <f>IF($C$65='Data Input-Ingreso de Datos'!$F$95,EVEREST!L83,EVEREST!O83)</f>
        <v>100% UCR</v>
      </c>
      <c r="G83" s="617"/>
      <c r="H83" s="617"/>
      <c r="I83" s="618"/>
      <c r="J83" s="70"/>
      <c r="K83" s="58" t="s">
        <v>227</v>
      </c>
      <c r="L83" s="76" t="s">
        <v>201</v>
      </c>
      <c r="M83" s="70"/>
      <c r="N83" s="58" t="s">
        <v>228</v>
      </c>
      <c r="O83" s="77" t="s">
        <v>201</v>
      </c>
    </row>
    <row r="84" spans="1:15" ht="19.5" hidden="1" customHeight="1">
      <c r="A84" s="613" t="str">
        <f>IF($C$65='Data Input-Ingreso de Datos'!$F$95,EVEREST!K84,EVEREST!N84)</f>
        <v>Terapias complementarias: quiropráctico, psicólogo, psiquiatra, osteópata y/o acupuntura</v>
      </c>
      <c r="B84" s="614"/>
      <c r="C84" s="614"/>
      <c r="D84" s="614"/>
      <c r="E84" s="615"/>
      <c r="F84" s="616" t="str">
        <f>IF($C$65='Data Input-Ingreso de Datos'!$F$95,EVEREST!L84,EVEREST!O84)</f>
        <v>US$6.000</v>
      </c>
      <c r="G84" s="617"/>
      <c r="H84" s="617"/>
      <c r="I84" s="618"/>
      <c r="J84" s="70"/>
      <c r="K84" s="58" t="s">
        <v>229</v>
      </c>
      <c r="L84" s="76" t="s">
        <v>230</v>
      </c>
      <c r="M84" s="70"/>
      <c r="N84" s="58" t="s">
        <v>231</v>
      </c>
      <c r="O84" s="58" t="s">
        <v>232</v>
      </c>
    </row>
    <row r="85" spans="1:15" ht="19.5" hidden="1" customHeight="1">
      <c r="A85" s="613" t="str">
        <f>IF($C$65='Data Input-Ingreso de Datos'!$F$95,EVEREST!K85,EVEREST!N85)</f>
        <v>Cuidados de enfermero(a) o terapista en el hogar</v>
      </c>
      <c r="B85" s="614"/>
      <c r="C85" s="614"/>
      <c r="D85" s="614"/>
      <c r="E85" s="615"/>
      <c r="F85" s="616" t="str">
        <f>IF($C$65='Data Input-Ingreso de Datos'!$F$95,EVEREST!L85,EVEREST!O85)</f>
        <v>100% UCR</v>
      </c>
      <c r="G85" s="617"/>
      <c r="H85" s="617"/>
      <c r="I85" s="618"/>
      <c r="J85" s="70"/>
      <c r="K85" s="58" t="s">
        <v>233</v>
      </c>
      <c r="L85" s="76" t="s">
        <v>201</v>
      </c>
      <c r="M85" s="70"/>
      <c r="N85" s="58" t="s">
        <v>234</v>
      </c>
      <c r="O85" s="77" t="s">
        <v>201</v>
      </c>
    </row>
    <row r="86" spans="1:15" ht="66.75" hidden="1" customHeight="1">
      <c r="A86" s="613" t="str">
        <f>IF($C$65='Data Input-Ingreso de Datos'!$F$95,EVEREST!K86,EVEREST!N86)</f>
        <v>Chequeo médico preventivo, por asegurado, sin deducible (opciones I, II, III, IV, V y VI)</v>
      </c>
      <c r="B86" s="614"/>
      <c r="C86" s="614"/>
      <c r="D86" s="614"/>
      <c r="E86" s="615"/>
      <c r="F86" s="616" t="str">
        <f>IF($C$65='Data Input-Ingreso de Datos'!$F$95,EVEREST!L86,EVEREST!O86)</f>
        <v>• US$300 por visita, hasta 6 visitas para asegurados de 0 a 12 meses de edad
• Hasta US$500 a partir de 12 meses de edad en adelante, incluyendo hasta US$75 para chequeo dental preventivo en las opciones I, II y III</v>
      </c>
      <c r="G86" s="617"/>
      <c r="H86" s="617"/>
      <c r="I86" s="618"/>
      <c r="J86" s="70"/>
      <c r="K86" s="58" t="s">
        <v>235</v>
      </c>
      <c r="L86" s="76" t="s">
        <v>236</v>
      </c>
      <c r="M86" s="70"/>
      <c r="N86" s="58" t="s">
        <v>237</v>
      </c>
      <c r="O86" s="76" t="s">
        <v>238</v>
      </c>
    </row>
    <row r="87" spans="1:15" ht="19.5" hidden="1" customHeight="1">
      <c r="A87" s="613" t="str">
        <f>IF($C$65='Data Input-Ingreso de Datos'!$F$95,EVEREST!K87,EVEREST!N87)</f>
        <v xml:space="preserve">Aparatos auditivos </v>
      </c>
      <c r="B87" s="614"/>
      <c r="C87" s="614"/>
      <c r="D87" s="614"/>
      <c r="E87" s="615"/>
      <c r="F87" s="616" t="str">
        <f>IF($C$65='Data Input-Ingreso de Datos'!$F$95,EVEREST!L87,EVEREST!O87)</f>
        <v>US$3.000 vitalicio</v>
      </c>
      <c r="G87" s="617"/>
      <c r="H87" s="617"/>
      <c r="I87" s="618"/>
      <c r="J87" s="70"/>
      <c r="K87" s="58" t="s">
        <v>239</v>
      </c>
      <c r="L87" s="76" t="s">
        <v>240</v>
      </c>
      <c r="M87" s="70"/>
      <c r="N87" s="58" t="s">
        <v>241</v>
      </c>
      <c r="O87" s="58" t="s">
        <v>242</v>
      </c>
    </row>
    <row r="88" spans="1:15" ht="34.5" hidden="1" customHeight="1">
      <c r="A88" s="613" t="str">
        <f>IF($C$65='Data Input-Ingreso de Datos'!$F$95,EVEREST!K88,EVEREST!N88)</f>
        <v>Tratamientos eEVERMOREizados (terapia ocupacional, terapia de lenguaje, apnea del sueño y otros trastornos del sueño)</v>
      </c>
      <c r="B88" s="614"/>
      <c r="C88" s="614"/>
      <c r="D88" s="614"/>
      <c r="E88" s="615"/>
      <c r="F88" s="616" t="str">
        <f>IF($C$65='Data Input-Ingreso de Datos'!$F$95,EVEREST!L88,EVEREST!O88)</f>
        <v>US$5.000</v>
      </c>
      <c r="G88" s="617"/>
      <c r="H88" s="617"/>
      <c r="I88" s="618"/>
      <c r="J88" s="70"/>
      <c r="K88" s="58" t="s">
        <v>243</v>
      </c>
      <c r="L88" s="76" t="s">
        <v>244</v>
      </c>
      <c r="M88" s="70"/>
      <c r="N88" s="58" t="s">
        <v>245</v>
      </c>
      <c r="O88" s="58" t="s">
        <v>246</v>
      </c>
    </row>
    <row r="89" spans="1:15" ht="19.5" hidden="1" customHeight="1">
      <c r="A89" s="613" t="str">
        <f>IF($C$65='Data Input-Ingreso de Datos'!$F$95,EVEREST!K89,EVEREST!N89)</f>
        <v>Enfermedad de Alzheimer</v>
      </c>
      <c r="B89" s="614"/>
      <c r="C89" s="614"/>
      <c r="D89" s="614"/>
      <c r="E89" s="615"/>
      <c r="F89" s="616" t="str">
        <f>IF($C$65='Data Input-Ingreso de Datos'!$F$95,EVEREST!L89,EVEREST!O89)</f>
        <v>100% UCR</v>
      </c>
      <c r="G89" s="617"/>
      <c r="H89" s="617"/>
      <c r="I89" s="618"/>
      <c r="J89" s="70"/>
      <c r="K89" s="58" t="s">
        <v>247</v>
      </c>
      <c r="L89" s="76" t="s">
        <v>201</v>
      </c>
      <c r="M89" s="70"/>
      <c r="N89" s="58" t="s">
        <v>248</v>
      </c>
      <c r="O89" s="77" t="s">
        <v>201</v>
      </c>
    </row>
    <row r="90" spans="1:15" ht="56.25" hidden="1" customHeight="1">
      <c r="A90" s="613" t="str">
        <f>IF($C$65='Data Input-Ingreso de Datos'!$F$95,EVEREST!K90,EVEREST!N90)</f>
        <v>Tratamiento del autismo</v>
      </c>
      <c r="B90" s="614"/>
      <c r="C90" s="614"/>
      <c r="D90" s="614"/>
      <c r="E90" s="615"/>
      <c r="F90" s="616" t="str">
        <f>IF($C$65='Data Input-Ingreso de Datos'!$F$95,EVEREST!L90,EVEREST!O90)</f>
        <v>• 100% UCR si el asegurado nació bajo una maternidad cubierta 
• US$ 10.000 para asegurados nacidos bajo una maternidad no cubierta y que desarrollaron la condición mientras estaban asegurados</v>
      </c>
      <c r="G90" s="617"/>
      <c r="H90" s="617"/>
      <c r="I90" s="618"/>
      <c r="J90" s="70"/>
      <c r="K90" s="58" t="s">
        <v>249</v>
      </c>
      <c r="L90" s="82" t="s">
        <v>250</v>
      </c>
      <c r="M90" s="70"/>
      <c r="N90" s="58" t="s">
        <v>251</v>
      </c>
      <c r="O90" s="76" t="s">
        <v>252</v>
      </c>
    </row>
    <row r="91" spans="1:15" ht="19.5" hidden="1" customHeight="1">
      <c r="A91" s="646" t="str">
        <f>IF($C$65='Data Input-Ingreso de Datos'!$F$95,EVEREST!K91,EVEREST!N91)</f>
        <v>Tratamiento de alergias</v>
      </c>
      <c r="B91" s="647"/>
      <c r="C91" s="647"/>
      <c r="D91" s="647"/>
      <c r="E91" s="648"/>
      <c r="F91" s="622" t="str">
        <f>IF($C$65='Data Input-Ingreso de Datos'!$F$95,EVEREST!L91,EVEREST!O91)</f>
        <v>100% UCR</v>
      </c>
      <c r="G91" s="623"/>
      <c r="H91" s="623"/>
      <c r="I91" s="624"/>
      <c r="J91" s="70"/>
      <c r="K91" s="58" t="s">
        <v>253</v>
      </c>
      <c r="L91" s="76" t="s">
        <v>201</v>
      </c>
      <c r="M91" s="70"/>
      <c r="N91" s="58" t="s">
        <v>254</v>
      </c>
      <c r="O91" s="77" t="s">
        <v>201</v>
      </c>
    </row>
    <row r="92" spans="1:15" ht="19.5" hidden="1" customHeight="1">
      <c r="A92" s="631" t="str">
        <f>IF($C$65='Data Input-Ingreso de Datos'!$F$95,EVEREST!K92,EVEREST!N92)</f>
        <v xml:space="preserve">BENEFICIOS GENERALES  </v>
      </c>
      <c r="B92" s="632"/>
      <c r="C92" s="632"/>
      <c r="D92" s="632"/>
      <c r="E92" s="632"/>
      <c r="F92" s="633"/>
      <c r="G92" s="633"/>
      <c r="H92" s="633"/>
      <c r="I92" s="634"/>
      <c r="J92" s="70"/>
      <c r="K92" s="83" t="s">
        <v>255</v>
      </c>
      <c r="L92" s="84" t="s">
        <v>256</v>
      </c>
      <c r="M92" s="70"/>
      <c r="N92" s="83" t="s">
        <v>257</v>
      </c>
      <c r="O92" s="85" t="s">
        <v>258</v>
      </c>
    </row>
    <row r="93" spans="1:15" ht="19.5" hidden="1" customHeight="1">
      <c r="A93" s="644" t="str">
        <f>IF($C$65='Data Input-Ingreso de Datos'!$F$95,EVEREST!K93,EVEREST!N93)</f>
        <v>(Los siguientes beneficios ofrecen la misma cobertura tanto para procedimientos hospitalarios como para ambulatorios)</v>
      </c>
      <c r="B93" s="645"/>
      <c r="C93" s="645"/>
      <c r="D93" s="645"/>
      <c r="E93" s="645"/>
      <c r="F93" s="633"/>
      <c r="G93" s="633"/>
      <c r="H93" s="633"/>
      <c r="I93" s="634"/>
      <c r="J93" s="70"/>
      <c r="K93" s="84" t="s">
        <v>256</v>
      </c>
      <c r="L93" s="84" t="s">
        <v>256</v>
      </c>
      <c r="M93" s="70"/>
      <c r="N93" s="85" t="s">
        <v>258</v>
      </c>
      <c r="O93" s="85" t="s">
        <v>258</v>
      </c>
    </row>
    <row r="94" spans="1:15" ht="19.5" hidden="1" customHeight="1">
      <c r="A94" s="635" t="str">
        <f>IF($C$65='Data Input-Ingreso de Datos'!$F$95,EVEREST!K94,EVEREST!N94)</f>
        <v>Honorarios del cirujano y del anestesiólogo</v>
      </c>
      <c r="B94" s="636"/>
      <c r="C94" s="636"/>
      <c r="D94" s="636"/>
      <c r="E94" s="637"/>
      <c r="F94" s="638" t="str">
        <f>IF($C$65='Data Input-Ingreso de Datos'!$F$95,EVEREST!L94,EVEREST!O94)</f>
        <v>100% UCR</v>
      </c>
      <c r="G94" s="639"/>
      <c r="H94" s="639"/>
      <c r="I94" s="640"/>
      <c r="J94" s="70"/>
      <c r="K94" s="58" t="s">
        <v>259</v>
      </c>
      <c r="L94" s="76" t="s">
        <v>201</v>
      </c>
      <c r="M94" s="70"/>
      <c r="N94" s="58" t="s">
        <v>260</v>
      </c>
      <c r="O94" s="77" t="s">
        <v>201</v>
      </c>
    </row>
    <row r="95" spans="1:15" ht="26.25" hidden="1" customHeight="1">
      <c r="A95" s="613" t="str">
        <f>IF($C$65='Data Input-Ingreso de Datos'!$F$95,EVEREST!K95,EVEREST!N95)</f>
        <v>Servicios de estudios diagnósticos (exámenes de laboratorio, patología, rayos-X, resonancias magnéticas, tomografías)</v>
      </c>
      <c r="B95" s="614"/>
      <c r="C95" s="614"/>
      <c r="D95" s="614"/>
      <c r="E95" s="615"/>
      <c r="F95" s="616" t="str">
        <f>IF($C$65='Data Input-Ingreso de Datos'!$F$95,EVEREST!L95,EVEREST!O95)</f>
        <v>100% UCR</v>
      </c>
      <c r="G95" s="617"/>
      <c r="H95" s="617"/>
      <c r="I95" s="618"/>
      <c r="J95" s="70"/>
      <c r="K95" s="76" t="s">
        <v>261</v>
      </c>
      <c r="L95" s="76" t="s">
        <v>201</v>
      </c>
      <c r="M95" s="70"/>
      <c r="N95" s="76" t="s">
        <v>262</v>
      </c>
      <c r="O95" s="77" t="s">
        <v>201</v>
      </c>
    </row>
    <row r="96" spans="1:15" ht="36" hidden="1" customHeight="1">
      <c r="A96" s="613" t="str">
        <f>IF($C$65='Data Input-Ingreso de Datos'!$F$95,EVEREST!K96,EVEREST!N96)</f>
        <v>Oncología: exámenes de cáncer, tratamiento (quimioterapia y/o radioterapia) y medicamentos</v>
      </c>
      <c r="B96" s="614"/>
      <c r="C96" s="614"/>
      <c r="D96" s="614"/>
      <c r="E96" s="615"/>
      <c r="F96" s="616" t="str">
        <f>IF($C$65='Data Input-Ingreso de Datos'!$F$95,EVEREST!L96,EVEREST!O96)</f>
        <v>100% UCR</v>
      </c>
      <c r="G96" s="617"/>
      <c r="H96" s="617"/>
      <c r="I96" s="618"/>
      <c r="J96" s="70"/>
      <c r="K96" s="76" t="s">
        <v>263</v>
      </c>
      <c r="L96" s="76" t="s">
        <v>201</v>
      </c>
      <c r="M96" s="70"/>
      <c r="N96" s="58" t="s">
        <v>264</v>
      </c>
      <c r="O96" s="77" t="s">
        <v>201</v>
      </c>
    </row>
    <row r="97" spans="1:15" ht="19.5" hidden="1" customHeight="1">
      <c r="A97" s="613" t="str">
        <f>IF($C$65='Data Input-Ingreso de Datos'!$F$95,EVEREST!K97,EVEREST!N97)</f>
        <v>Cirugía de reducción de riesgo de cáncer o cirugía profiláctica</v>
      </c>
      <c r="B97" s="614"/>
      <c r="C97" s="614"/>
      <c r="D97" s="614"/>
      <c r="E97" s="615"/>
      <c r="F97" s="616" t="str">
        <f>IF($C$65='Data Input-Ingreso de Datos'!$F$95,EVEREST!L97,EVEREST!O97)</f>
        <v>US$30.000 vitalicio (después de un período de espera de 12 meses)</v>
      </c>
      <c r="G97" s="617"/>
      <c r="H97" s="617"/>
      <c r="I97" s="618"/>
      <c r="J97" s="70"/>
      <c r="K97" s="58" t="s">
        <v>265</v>
      </c>
      <c r="L97" s="76" t="s">
        <v>266</v>
      </c>
      <c r="M97" s="70"/>
      <c r="N97" s="58" t="s">
        <v>267</v>
      </c>
      <c r="O97" s="58" t="s">
        <v>268</v>
      </c>
    </row>
    <row r="98" spans="1:15" ht="19.5" hidden="1" customHeight="1">
      <c r="A98" s="613" t="str">
        <f>IF($C$65='Data Input-Ingreso de Datos'!$F$95,EVEREST!K98,EVEREST!N98)</f>
        <v>Servicios de diálisis</v>
      </c>
      <c r="B98" s="614"/>
      <c r="C98" s="614"/>
      <c r="D98" s="614"/>
      <c r="E98" s="615"/>
      <c r="F98" s="616" t="str">
        <f>IF($C$65='Data Input-Ingreso de Datos'!$F$95,EVEREST!L98,EVEREST!O98)</f>
        <v>100% UCR</v>
      </c>
      <c r="G98" s="617"/>
      <c r="H98" s="617"/>
      <c r="I98" s="618"/>
      <c r="J98" s="70"/>
      <c r="K98" s="58" t="s">
        <v>269</v>
      </c>
      <c r="L98" s="76" t="s">
        <v>201</v>
      </c>
      <c r="M98" s="70"/>
      <c r="N98" s="58" t="s">
        <v>270</v>
      </c>
      <c r="O98" s="77" t="s">
        <v>201</v>
      </c>
    </row>
    <row r="99" spans="1:15" ht="19.5" hidden="1" customHeight="1">
      <c r="A99" s="613" t="str">
        <f>IF($C$65='Data Input-Ingreso de Datos'!$F$95,EVEREST!K99,EVEREST!N99)</f>
        <v>Prótesis y medios correctivos implantados durante una cirugía</v>
      </c>
      <c r="B99" s="614"/>
      <c r="C99" s="614"/>
      <c r="D99" s="614"/>
      <c r="E99" s="615"/>
      <c r="F99" s="616" t="str">
        <f>IF($C$65='Data Input-Ingreso de Datos'!$F$95,EVEREST!L99,EVEREST!O99)</f>
        <v>100% UCR</v>
      </c>
      <c r="G99" s="617"/>
      <c r="H99" s="617"/>
      <c r="I99" s="618"/>
      <c r="J99" s="70"/>
      <c r="K99" s="58" t="s">
        <v>271</v>
      </c>
      <c r="L99" s="76" t="s">
        <v>201</v>
      </c>
      <c r="M99" s="70"/>
      <c r="N99" s="58" t="s">
        <v>272</v>
      </c>
      <c r="O99" s="77" t="s">
        <v>201</v>
      </c>
    </row>
    <row r="100" spans="1:15" ht="36" hidden="1" customHeight="1">
      <c r="A100" s="613" t="str">
        <f>IF($C$65='Data Input-Ingreso de Datos'!$F$95,EVEREST!K100,EVEREST!N100)</f>
        <v>Trasplante de órganos (por órgano/tejido)</v>
      </c>
      <c r="B100" s="614"/>
      <c r="C100" s="614"/>
      <c r="D100" s="614"/>
      <c r="E100" s="615"/>
      <c r="F100" s="616" t="str">
        <f>IF($C$65='Data Input-Ingreso de Datos'!$F$95,EVEREST!L100,EVEREST!O100)</f>
        <v xml:space="preserve">US$3.000.000 vitalicio
Incluye beneficio de US$80.000 para gastos del donante vivo
</v>
      </c>
      <c r="G100" s="617"/>
      <c r="H100" s="617"/>
      <c r="I100" s="618"/>
      <c r="J100" s="70"/>
      <c r="K100" s="58" t="s">
        <v>273</v>
      </c>
      <c r="L100" s="76" t="s">
        <v>274</v>
      </c>
      <c r="M100" s="70"/>
      <c r="N100" s="58" t="s">
        <v>275</v>
      </c>
      <c r="O100" s="76" t="s">
        <v>276</v>
      </c>
    </row>
    <row r="101" spans="1:15" ht="19.5" hidden="1" customHeight="1">
      <c r="A101" s="613" t="str">
        <f>IF($C$65='Data Input-Ingreso de Datos'!$F$95,EVEREST!K101,EVEREST!N101)</f>
        <v>Beneficios para el donante vivo</v>
      </c>
      <c r="B101" s="614"/>
      <c r="C101" s="614"/>
      <c r="D101" s="614"/>
      <c r="E101" s="615"/>
      <c r="F101" s="616" t="str">
        <f>IF($C$65='Data Input-Ingreso de Datos'!$F$95,EVEREST!L101,EVEREST!O101)</f>
        <v>US$80.000</v>
      </c>
      <c r="G101" s="617"/>
      <c r="H101" s="617"/>
      <c r="I101" s="618"/>
      <c r="J101" s="70"/>
      <c r="K101" s="58" t="s">
        <v>277</v>
      </c>
      <c r="L101" s="76" t="s">
        <v>278</v>
      </c>
      <c r="M101" s="70"/>
      <c r="N101" s="58" t="s">
        <v>279</v>
      </c>
      <c r="O101" s="58" t="s">
        <v>280</v>
      </c>
    </row>
    <row r="102" spans="1:15" ht="19.5" hidden="1" customHeight="1">
      <c r="A102" s="613" t="str">
        <f>IF($C$65='Data Input-Ingreso de Datos'!$F$95,EVEREST!K102,EVEREST!N102)</f>
        <v>Equipo médico durable</v>
      </c>
      <c r="B102" s="614"/>
      <c r="C102" s="614"/>
      <c r="D102" s="614"/>
      <c r="E102" s="615"/>
      <c r="F102" s="616" t="str">
        <f>IF($C$65='Data Input-Ingreso de Datos'!$F$95,EVEREST!L102,EVEREST!O102)</f>
        <v>100% UCR</v>
      </c>
      <c r="G102" s="617"/>
      <c r="H102" s="617"/>
      <c r="I102" s="618"/>
      <c r="J102" s="70"/>
      <c r="K102" s="58" t="s">
        <v>281</v>
      </c>
      <c r="L102" s="76" t="s">
        <v>201</v>
      </c>
      <c r="M102" s="70"/>
      <c r="N102" s="58" t="s">
        <v>282</v>
      </c>
      <c r="O102" s="77" t="s">
        <v>201</v>
      </c>
    </row>
    <row r="103" spans="1:15" ht="19.5" hidden="1" customHeight="1">
      <c r="A103" s="613" t="str">
        <f>IF($C$65='Data Input-Ingreso de Datos'!$F$95,EVEREST!K103,EVEREST!N103)</f>
        <v>Terapia física y de rehabilitación</v>
      </c>
      <c r="B103" s="614"/>
      <c r="C103" s="614"/>
      <c r="D103" s="614"/>
      <c r="E103" s="615"/>
      <c r="F103" s="616" t="str">
        <f>IF($C$65='Data Input-Ingreso de Datos'!$F$95,EVEREST!L103,EVEREST!O103)</f>
        <v>100% UCR</v>
      </c>
      <c r="G103" s="617"/>
      <c r="H103" s="617"/>
      <c r="I103" s="618"/>
      <c r="J103" s="70"/>
      <c r="K103" s="58" t="s">
        <v>283</v>
      </c>
      <c r="L103" s="76" t="s">
        <v>201</v>
      </c>
      <c r="M103" s="70"/>
      <c r="N103" s="58" t="s">
        <v>284</v>
      </c>
      <c r="O103" s="77" t="s">
        <v>201</v>
      </c>
    </row>
    <row r="104" spans="1:15" ht="19.5" hidden="1" customHeight="1">
      <c r="A104" s="613" t="str">
        <f>IF($C$65='Data Input-Ingreso de Datos'!$F$95,EVEREST!K104,EVEREST!N104)</f>
        <v>Condiciones congénitas diagnosticadas antes de los 18 años</v>
      </c>
      <c r="B104" s="614"/>
      <c r="C104" s="614"/>
      <c r="D104" s="614"/>
      <c r="E104" s="615"/>
      <c r="F104" s="616" t="str">
        <f>IF($C$65='Data Input-Ingreso de Datos'!$F$95,EVEREST!L104,EVEREST!O104)</f>
        <v>US$2.000.000 vitalicio</v>
      </c>
      <c r="G104" s="617"/>
      <c r="H104" s="617"/>
      <c r="I104" s="618"/>
      <c r="J104" s="70"/>
      <c r="K104" s="58" t="s">
        <v>285</v>
      </c>
      <c r="L104" s="76" t="s">
        <v>286</v>
      </c>
      <c r="M104" s="70"/>
      <c r="N104" s="58" t="s">
        <v>287</v>
      </c>
      <c r="O104" s="58" t="s">
        <v>288</v>
      </c>
    </row>
    <row r="105" spans="1:15" ht="19.5" hidden="1" customHeight="1">
      <c r="A105" s="613" t="str">
        <f>IF($C$65='Data Input-Ingreso de Datos'!$F$95,EVEREST!K105,EVEREST!N105)</f>
        <v>Condiciones congénitas diagnosticadas después de los 18 años</v>
      </c>
      <c r="B105" s="614"/>
      <c r="C105" s="614"/>
      <c r="D105" s="614"/>
      <c r="E105" s="615"/>
      <c r="F105" s="616" t="str">
        <f>IF($C$65='Data Input-Ingreso de Datos'!$F$95,EVEREST!L105,EVEREST!O105)</f>
        <v>100% UCR</v>
      </c>
      <c r="G105" s="617"/>
      <c r="H105" s="617"/>
      <c r="I105" s="618"/>
      <c r="J105" s="70"/>
      <c r="K105" s="58" t="s">
        <v>289</v>
      </c>
      <c r="L105" s="76" t="s">
        <v>201</v>
      </c>
      <c r="M105" s="70"/>
      <c r="N105" s="58" t="s">
        <v>290</v>
      </c>
      <c r="O105" s="77" t="s">
        <v>201</v>
      </c>
    </row>
    <row r="106" spans="1:15" ht="19.5" hidden="1" customHeight="1">
      <c r="A106" s="613" t="str">
        <f>IF($C$65='Data Input-Ingreso de Datos'!$F$95,EVEREST!K106,EVEREST!N106)</f>
        <v>VIH-SIDA</v>
      </c>
      <c r="B106" s="614"/>
      <c r="C106" s="614"/>
      <c r="D106" s="614"/>
      <c r="E106" s="615"/>
      <c r="F106" s="616" t="str">
        <f>IF($C$65='Data Input-Ingreso de Datos'!$F$95,EVEREST!L106,EVEREST!O106)</f>
        <v>US$1.000.000 vitalicio (después de un período de espera de 24 meses)</v>
      </c>
      <c r="G106" s="617"/>
      <c r="H106" s="617"/>
      <c r="I106" s="618"/>
      <c r="J106" s="70"/>
      <c r="K106" s="58" t="s">
        <v>291</v>
      </c>
      <c r="L106" s="76" t="s">
        <v>292</v>
      </c>
      <c r="M106" s="70"/>
      <c r="N106" s="58" t="s">
        <v>293</v>
      </c>
      <c r="O106" s="58" t="s">
        <v>294</v>
      </c>
    </row>
    <row r="107" spans="1:15" ht="19.5" hidden="1" customHeight="1">
      <c r="A107" s="613" t="str">
        <f>IF($C$65='Data Input-Ingreso de Datos'!$F$95,EVEREST!K107,EVEREST!N107)</f>
        <v>Cirugía bariátrica</v>
      </c>
      <c r="B107" s="614"/>
      <c r="C107" s="614"/>
      <c r="D107" s="614"/>
      <c r="E107" s="615"/>
      <c r="F107" s="616" t="str">
        <f>IF($C$65='Data Input-Ingreso de Datos'!$F$95,EVEREST!L107,EVEREST!O107)</f>
        <v>US$15.000 vitalicio (después de un período de espera de 24 meses)</v>
      </c>
      <c r="G107" s="617"/>
      <c r="H107" s="617"/>
      <c r="I107" s="618"/>
      <c r="J107" s="70"/>
      <c r="K107" s="58" t="s">
        <v>295</v>
      </c>
      <c r="L107" s="76" t="s">
        <v>296</v>
      </c>
      <c r="M107" s="70"/>
      <c r="N107" s="58" t="s">
        <v>297</v>
      </c>
      <c r="O107" s="58" t="s">
        <v>298</v>
      </c>
    </row>
    <row r="108" spans="1:15" ht="19.5" hidden="1" customHeight="1">
      <c r="A108" s="613" t="str">
        <f>IF($C$65='Data Input-Ingreso de Datos'!$F$95,EVEREST!K108,EVEREST!N108)</f>
        <v>Tratamiento quirúrgico de trastornos sintomáticos de los pies</v>
      </c>
      <c r="B108" s="614"/>
      <c r="C108" s="614"/>
      <c r="D108" s="614"/>
      <c r="E108" s="615"/>
      <c r="F108" s="616" t="str">
        <f>IF($C$65='Data Input-Ingreso de Datos'!$F$95,EVEREST!L108,EVEREST!O108)</f>
        <v>100% UCR (después de un período de espera de 24 meses)</v>
      </c>
      <c r="G108" s="617"/>
      <c r="H108" s="617"/>
      <c r="I108" s="618"/>
      <c r="J108" s="70"/>
      <c r="K108" s="58" t="s">
        <v>299</v>
      </c>
      <c r="L108" s="76" t="s">
        <v>300</v>
      </c>
      <c r="M108" s="70"/>
      <c r="N108" s="58" t="s">
        <v>301</v>
      </c>
      <c r="O108" s="58" t="s">
        <v>302</v>
      </c>
    </row>
    <row r="109" spans="1:15" ht="19.5" hidden="1" customHeight="1">
      <c r="A109" s="613" t="str">
        <f>IF($C$65='Data Input-Ingreso de Datos'!$F$95,EVEREST!K109,EVEREST!N109)</f>
        <v>Cirugía reconstructiva después de un accidente o enfermedad</v>
      </c>
      <c r="B109" s="614"/>
      <c r="C109" s="614"/>
      <c r="D109" s="614"/>
      <c r="E109" s="615"/>
      <c r="F109" s="616" t="str">
        <f>IF($C$65='Data Input-Ingreso de Datos'!$F$95,EVEREST!L109,EVEREST!O109)</f>
        <v>Hasta el límite del beneficio</v>
      </c>
      <c r="G109" s="617"/>
      <c r="H109" s="617"/>
      <c r="I109" s="618"/>
      <c r="J109" s="70"/>
      <c r="K109" s="58" t="s">
        <v>303</v>
      </c>
      <c r="L109" s="76" t="s">
        <v>304</v>
      </c>
      <c r="M109" s="70"/>
      <c r="N109" s="58" t="s">
        <v>305</v>
      </c>
      <c r="O109" s="58" t="s">
        <v>306</v>
      </c>
    </row>
    <row r="110" spans="1:15" ht="19.5" hidden="1" customHeight="1">
      <c r="A110" s="631" t="str">
        <f>IF($C$65='Data Input-Ingreso de Datos'!$F$95,EVEREST!K110,EVEREST!N110)</f>
        <v>BENEFICIOS DE MATERNIDAD</v>
      </c>
      <c r="B110" s="632"/>
      <c r="C110" s="632"/>
      <c r="D110" s="632"/>
      <c r="E110" s="632"/>
      <c r="F110" s="633"/>
      <c r="G110" s="633"/>
      <c r="H110" s="633"/>
      <c r="I110" s="634"/>
      <c r="J110" s="70"/>
      <c r="K110" s="83" t="s">
        <v>307</v>
      </c>
      <c r="L110" s="86" t="s">
        <v>308</v>
      </c>
      <c r="M110" s="70"/>
      <c r="N110" s="83" t="s">
        <v>309</v>
      </c>
      <c r="O110" s="83" t="s">
        <v>310</v>
      </c>
    </row>
    <row r="111" spans="1:15" ht="19.5" hidden="1" customHeight="1">
      <c r="A111" s="631" t="str">
        <f>IF($C$65='Data Input-Ingreso de Datos'!$F$95,EVEREST!K111,EVEREST!N111)</f>
        <v>(10 meses de período de espera, sin deducible)</v>
      </c>
      <c r="B111" s="632"/>
      <c r="C111" s="632"/>
      <c r="D111" s="632"/>
      <c r="E111" s="632"/>
      <c r="F111" s="633"/>
      <c r="G111" s="633"/>
      <c r="H111" s="633"/>
      <c r="I111" s="634"/>
      <c r="J111" s="70"/>
      <c r="K111" s="86" t="s">
        <v>308</v>
      </c>
      <c r="L111" s="86" t="s">
        <v>308</v>
      </c>
      <c r="M111" s="70"/>
      <c r="N111" s="83" t="s">
        <v>310</v>
      </c>
      <c r="O111" s="83" t="s">
        <v>310</v>
      </c>
    </row>
    <row r="112" spans="1:15" ht="108.75" hidden="1" customHeight="1">
      <c r="A112" s="635" t="str">
        <f>IF($C$65='Data Input-Ingreso de Datos'!$F$95,EVEREST!K112,EVEREST!N112)</f>
        <v>Maternidad (opciones I, II y III)</v>
      </c>
      <c r="B112" s="636"/>
      <c r="C112" s="636"/>
      <c r="D112" s="636"/>
      <c r="E112" s="637"/>
      <c r="F112" s="638" t="str">
        <f>IF($C$65='Data Input-Ingreso de Datos'!$F$95,EVEREST!L112,EVEREST!O112)</f>
        <v>• 100% UCR parto normal en un hospital dentro de la red EVERMORE  Maternity Network®
• US$8.000 parto normal en un hospital fuera de la red EVERMORE Maternity Network®
• US$10.000 para parto por cesárea dentro o fuera de la red EVERMORE Maternity Network®</v>
      </c>
      <c r="G112" s="639"/>
      <c r="H112" s="639"/>
      <c r="I112" s="640"/>
      <c r="J112" s="70"/>
      <c r="K112" s="58" t="s">
        <v>311</v>
      </c>
      <c r="L112" s="76" t="s">
        <v>312</v>
      </c>
      <c r="M112" s="70"/>
      <c r="N112" s="58" t="s">
        <v>313</v>
      </c>
      <c r="O112" s="76" t="s">
        <v>314</v>
      </c>
    </row>
    <row r="113" spans="1:15" ht="19.5" hidden="1" customHeight="1">
      <c r="A113" s="613" t="str">
        <f>IF($C$65='Data Input-Ingreso de Datos'!$F$95,EVEREST!K113,EVEREST!N113)</f>
        <v>Extracción y almacenamiento de células madres (opciones I, II y III)</v>
      </c>
      <c r="B113" s="614"/>
      <c r="C113" s="614"/>
      <c r="D113" s="614"/>
      <c r="E113" s="615"/>
      <c r="F113" s="616" t="str">
        <f>IF($C$65='Data Input-Ingreso de Datos'!$F$95,EVEREST!L113,EVEREST!O113)</f>
        <v>US$2.000 por embarazo cubierto</v>
      </c>
      <c r="G113" s="617"/>
      <c r="H113" s="617"/>
      <c r="I113" s="618"/>
      <c r="J113" s="70"/>
      <c r="K113" s="58" t="s">
        <v>315</v>
      </c>
      <c r="L113" s="76" t="s">
        <v>316</v>
      </c>
      <c r="M113" s="70"/>
      <c r="N113" s="58" t="s">
        <v>317</v>
      </c>
      <c r="O113" s="58" t="s">
        <v>318</v>
      </c>
    </row>
    <row r="114" spans="1:15" ht="19.5" hidden="1" customHeight="1">
      <c r="A114" s="613" t="str">
        <f>IF($C$65='Data Input-Ingreso de Datos'!$F$95,EVEREST!K114,EVEREST!N114)</f>
        <v>Complicaciones de la maternidad y del recién nacido (opciones I, II y III)</v>
      </c>
      <c r="B114" s="614"/>
      <c r="C114" s="614"/>
      <c r="D114" s="614"/>
      <c r="E114" s="615"/>
      <c r="F114" s="616" t="str">
        <f>IF($C$65='Data Input-Ingreso de Datos'!$F$95,EVEREST!L114,EVEREST!O114)</f>
        <v>US$1.000.000 (vitalicio)</v>
      </c>
      <c r="G114" s="617"/>
      <c r="H114" s="617"/>
      <c r="I114" s="618"/>
      <c r="J114" s="70"/>
      <c r="K114" s="58" t="s">
        <v>319</v>
      </c>
      <c r="L114" s="76" t="s">
        <v>320</v>
      </c>
      <c r="M114" s="70"/>
      <c r="N114" s="58" t="s">
        <v>321</v>
      </c>
      <c r="O114" s="58" t="s">
        <v>322</v>
      </c>
    </row>
    <row r="115" spans="1:15" ht="34.5" hidden="1" customHeight="1">
      <c r="A115" s="613" t="str">
        <f>IF($C$65='Data Input-Ingreso de Datos'!$F$95,EVEREST!K115,EVEREST!N115)</f>
        <v>Inclusión del recién nacido dentro de los 90 días a partir del nacimiento (opciones I, II y III)</v>
      </c>
      <c r="B115" s="614"/>
      <c r="C115" s="614"/>
      <c r="D115" s="614"/>
      <c r="E115" s="615"/>
      <c r="F115" s="616" t="str">
        <f>IF($C$65='Data Input-Ingreso de Datos'!$F$95,EVEREST!L115,EVEREST!O115)</f>
        <v>Sin evaluación de riesgo si nace de una maternidad cubierta</v>
      </c>
      <c r="G115" s="617"/>
      <c r="H115" s="617"/>
      <c r="I115" s="618"/>
      <c r="J115" s="70"/>
      <c r="K115" s="76" t="s">
        <v>323</v>
      </c>
      <c r="L115" s="76" t="s">
        <v>324</v>
      </c>
      <c r="M115" s="70"/>
      <c r="N115" s="58" t="s">
        <v>325</v>
      </c>
      <c r="O115" s="58" t="s">
        <v>326</v>
      </c>
    </row>
    <row r="116" spans="1:15" ht="70.5" hidden="1" customHeight="1">
      <c r="A116" s="613" t="str">
        <f>IF($C$65='Data Input-Ingreso de Datos'!$F$95,EVEREST!K116,EVEREST!N116)</f>
        <v>Cobertura gratuita para dependientes hasta los 10 años de edad (opciones I y II)</v>
      </c>
      <c r="B116" s="614"/>
      <c r="C116" s="614"/>
      <c r="D116" s="614"/>
      <c r="E116" s="615"/>
      <c r="F116" s="616" t="str">
        <f>IF($C$65='Data Input-Ingreso de Datos'!$F$95,EVEREST!L116,EVEREST!O116)</f>
        <v xml:space="preserve">•Máx. 2 niños nacidos de una maternidad cubierta si ambos padres están asegurados en la póliza
•Máx. 1 niño nacido de una maternidad cubierta si solo la madre está asegurada en la póliza
</v>
      </c>
      <c r="G116" s="617"/>
      <c r="H116" s="617"/>
      <c r="I116" s="618"/>
      <c r="J116" s="70"/>
      <c r="K116" s="58" t="s">
        <v>327</v>
      </c>
      <c r="L116" s="76" t="s">
        <v>328</v>
      </c>
      <c r="M116" s="70"/>
      <c r="N116" s="58" t="s">
        <v>329</v>
      </c>
      <c r="O116" s="76" t="s">
        <v>330</v>
      </c>
    </row>
    <row r="117" spans="1:15" ht="31.5" hidden="1" customHeight="1">
      <c r="A117" s="613" t="str">
        <f>IF($C$65='Data Input-Ingreso de Datos'!$F$95,EVEREST!K117,EVEREST!N117)</f>
        <v>Tratamiento de fertilidad (opciones I y II)</v>
      </c>
      <c r="B117" s="614"/>
      <c r="C117" s="614"/>
      <c r="D117" s="614"/>
      <c r="E117" s="615"/>
      <c r="F117" s="616" t="str">
        <f>IF($C$65='Data Input-Ingreso de Datos'!$F$95,EVEREST!L117,EVEREST!O117)</f>
        <v>US$5.000 vitalicio, después del deducible (después de un período de espera de 24 meses)</v>
      </c>
      <c r="G117" s="617"/>
      <c r="H117" s="617"/>
      <c r="I117" s="618"/>
      <c r="J117" s="70"/>
      <c r="K117" s="58" t="s">
        <v>331</v>
      </c>
      <c r="L117" s="76" t="s">
        <v>332</v>
      </c>
      <c r="M117" s="70"/>
      <c r="N117" s="58" t="s">
        <v>333</v>
      </c>
      <c r="O117" s="58" t="s">
        <v>334</v>
      </c>
    </row>
    <row r="118" spans="1:15" ht="19.5" hidden="1" customHeight="1">
      <c r="A118" s="631" t="str">
        <f>IF($C$65='Data Input-Ingreso de Datos'!$F$95,EVEREST!K118,EVEREST!N118)</f>
        <v>BENEFICIOS DE EVACUACIÓN MÉDICA</v>
      </c>
      <c r="B118" s="632"/>
      <c r="C118" s="632"/>
      <c r="D118" s="632"/>
      <c r="E118" s="632"/>
      <c r="F118" s="633"/>
      <c r="G118" s="633"/>
      <c r="H118" s="633"/>
      <c r="I118" s="634"/>
      <c r="J118" s="70"/>
      <c r="K118" s="59" t="s">
        <v>335</v>
      </c>
      <c r="L118" s="87"/>
      <c r="M118" s="70"/>
      <c r="N118" s="59" t="s">
        <v>336</v>
      </c>
      <c r="O118" s="59"/>
    </row>
    <row r="119" spans="1:15" ht="19.5" hidden="1" customHeight="1">
      <c r="A119" s="625" t="str">
        <f>IF($C$65='Data Input-Ingreso de Datos'!$F$95,EVEREST!K119,EVEREST!N119)</f>
        <v>Transportación de emergencia por ambulancia terrestre</v>
      </c>
      <c r="B119" s="626"/>
      <c r="C119" s="626"/>
      <c r="D119" s="626"/>
      <c r="E119" s="627"/>
      <c r="F119" s="641" t="str">
        <f>IF($C$65='Data Input-Ingreso de Datos'!$F$95,EVEREST!L119,EVEREST!O119)</f>
        <v>100% UCR sin deducible</v>
      </c>
      <c r="G119" s="642"/>
      <c r="H119" s="642"/>
      <c r="I119" s="643"/>
      <c r="J119" s="70"/>
      <c r="K119" s="58" t="s">
        <v>337</v>
      </c>
      <c r="L119" s="76" t="s">
        <v>338</v>
      </c>
      <c r="M119" s="70"/>
      <c r="N119" s="58" t="s">
        <v>339</v>
      </c>
      <c r="O119" s="58" t="s">
        <v>340</v>
      </c>
    </row>
    <row r="120" spans="1:15" ht="19.5" hidden="1" customHeight="1">
      <c r="A120" s="613" t="str">
        <f>IF($C$65='Data Input-Ingreso de Datos'!$F$95,EVEREST!K120,EVEREST!N120)</f>
        <v>Transportación de emergencia por ambulancia aérea</v>
      </c>
      <c r="B120" s="614"/>
      <c r="C120" s="614"/>
      <c r="D120" s="614"/>
      <c r="E120" s="615"/>
      <c r="F120" s="616" t="str">
        <f>IF($C$65='Data Input-Ingreso de Datos'!$F$95,EVEREST!L120,EVEREST!O120)</f>
        <v>100% UCR sin deducible</v>
      </c>
      <c r="G120" s="617"/>
      <c r="H120" s="617"/>
      <c r="I120" s="618"/>
      <c r="J120" s="70"/>
      <c r="K120" s="58" t="s">
        <v>341</v>
      </c>
      <c r="L120" s="76" t="s">
        <v>338</v>
      </c>
      <c r="M120" s="70"/>
      <c r="N120" s="58" t="s">
        <v>342</v>
      </c>
      <c r="O120" s="58" t="s">
        <v>340</v>
      </c>
    </row>
    <row r="121" spans="1:15" ht="21.75" hidden="1" customHeight="1">
      <c r="A121" s="613" t="str">
        <f>IF($C$65='Data Input-Ingreso de Datos'!$F$95,EVEREST!K121,EVEREST!N121)</f>
        <v>Costo de pasaje de regreso del asegurado y un acompañante después de una evacuación por ambulancia aérea</v>
      </c>
      <c r="B121" s="614"/>
      <c r="C121" s="614"/>
      <c r="D121" s="614"/>
      <c r="E121" s="615"/>
      <c r="F121" s="616" t="str">
        <f>IF($C$65='Data Input-Ingreso de Datos'!$F$95,EVEREST!L121,EVEREST!O121)</f>
        <v>US$2.000 por persona</v>
      </c>
      <c r="G121" s="617"/>
      <c r="H121" s="617"/>
      <c r="I121" s="618"/>
      <c r="J121" s="70"/>
      <c r="K121" s="76" t="s">
        <v>343</v>
      </c>
      <c r="L121" s="76" t="s">
        <v>344</v>
      </c>
      <c r="M121" s="70"/>
      <c r="N121" s="76" t="s">
        <v>345</v>
      </c>
      <c r="O121" s="58" t="s">
        <v>346</v>
      </c>
    </row>
    <row r="122" spans="1:15" ht="19.5" hidden="1" customHeight="1">
      <c r="A122" s="625" t="str">
        <f>IF($C$65='Data Input-Ingreso de Datos'!$F$95,EVEREST!K122,EVEREST!N122)</f>
        <v>Repatriación o cremación de restos mortales</v>
      </c>
      <c r="B122" s="626"/>
      <c r="C122" s="626"/>
      <c r="D122" s="626"/>
      <c r="E122" s="627"/>
      <c r="F122" s="628" t="str">
        <f>IF($C$65='Data Input-Ingreso de Datos'!$F$95,EVEREST!L122,EVEREST!O122)</f>
        <v>100% UCR</v>
      </c>
      <c r="G122" s="629"/>
      <c r="H122" s="629"/>
      <c r="I122" s="630"/>
      <c r="J122" s="70"/>
      <c r="K122" s="58" t="s">
        <v>347</v>
      </c>
      <c r="L122" s="77" t="s">
        <v>201</v>
      </c>
      <c r="M122" s="70"/>
      <c r="N122" s="58" t="s">
        <v>348</v>
      </c>
      <c r="O122" s="77" t="s">
        <v>201</v>
      </c>
    </row>
    <row r="123" spans="1:15" ht="19.5" hidden="1" customHeight="1">
      <c r="A123" s="631" t="str">
        <f>IF($C$65='Data Input-Ingreso de Datos'!$F$95,EVEREST!K123,EVEREST!N123)</f>
        <v>OTROS BENEFICIOS</v>
      </c>
      <c r="B123" s="632"/>
      <c r="C123" s="632"/>
      <c r="D123" s="632"/>
      <c r="E123" s="632"/>
      <c r="F123" s="633"/>
      <c r="G123" s="633"/>
      <c r="H123" s="633"/>
      <c r="I123" s="634"/>
      <c r="J123" s="70"/>
      <c r="K123" s="59" t="s">
        <v>349</v>
      </c>
      <c r="L123" s="87"/>
      <c r="M123" s="70"/>
      <c r="N123" s="59" t="s">
        <v>350</v>
      </c>
      <c r="O123" s="59"/>
    </row>
    <row r="124" spans="1:15" ht="31.5" hidden="1" customHeight="1">
      <c r="A124" s="635" t="str">
        <f>IF($C$65='Data Input-Ingreso de Datos'!$F$95,EVEREST!K124,EVEREST!N124)</f>
        <v>Lesiones durante el entrenamiento o la práctica de actividades de alto riesgo y/o deportes profesionales</v>
      </c>
      <c r="B124" s="636"/>
      <c r="C124" s="636"/>
      <c r="D124" s="636"/>
      <c r="E124" s="637"/>
      <c r="F124" s="638" t="str">
        <f>IF($C$65='Data Input-Ingreso de Datos'!$F$95,EVEREST!L124,EVEREST!O124)</f>
        <v>100% UCR</v>
      </c>
      <c r="G124" s="639"/>
      <c r="H124" s="639"/>
      <c r="I124" s="640"/>
      <c r="J124" s="70"/>
      <c r="K124" s="76" t="s">
        <v>351</v>
      </c>
      <c r="L124" s="77" t="s">
        <v>201</v>
      </c>
      <c r="M124" s="70"/>
      <c r="N124" s="58" t="s">
        <v>352</v>
      </c>
      <c r="O124" s="77" t="s">
        <v>201</v>
      </c>
    </row>
    <row r="125" spans="1:15" ht="32.25" hidden="1" customHeight="1">
      <c r="A125" s="613" t="str">
        <f>IF($C$65='Data Input-Ingreso de Datos'!$F$95,EVEREST!K125,EVEREST!N125)</f>
        <v>Cobertura dental de emergencia</v>
      </c>
      <c r="B125" s="614"/>
      <c r="C125" s="614"/>
      <c r="D125" s="614"/>
      <c r="E125" s="615"/>
      <c r="F125" s="616" t="str">
        <f>IF($C$65='Data Input-Ingreso de Datos'!$F$95,EVEREST!L125,EVEREST!O125)</f>
        <v>100% UCR para tratamiento dentro de los primeros 180 días del accidente cubierto</v>
      </c>
      <c r="G125" s="617"/>
      <c r="H125" s="617"/>
      <c r="I125" s="618"/>
      <c r="J125" s="70"/>
      <c r="K125" s="58" t="s">
        <v>353</v>
      </c>
      <c r="L125" s="76" t="s">
        <v>354</v>
      </c>
      <c r="M125" s="70"/>
      <c r="N125" s="58" t="s">
        <v>355</v>
      </c>
      <c r="O125" s="58" t="s">
        <v>356</v>
      </c>
    </row>
    <row r="126" spans="1:15" ht="19.5" hidden="1" customHeight="1">
      <c r="A126" s="613" t="str">
        <f>IF($C$65='Data Input-Ingreso de Datos'!$F$95,EVEREST!K126,EVEREST!N126)</f>
        <v xml:space="preserve">Cirugía refractiva </v>
      </c>
      <c r="B126" s="614"/>
      <c r="C126" s="614"/>
      <c r="D126" s="614"/>
      <c r="E126" s="615"/>
      <c r="F126" s="616" t="str">
        <f>IF($C$65='Data Input-Ingreso de Datos'!$F$95,EVEREST!L126,EVEREST!O126)</f>
        <v>US$500 por ojo, vitalicio (después de un período de espera de 24 meses)</v>
      </c>
      <c r="G126" s="617"/>
      <c r="H126" s="617"/>
      <c r="I126" s="618"/>
      <c r="J126" s="70"/>
      <c r="K126" s="58" t="s">
        <v>357</v>
      </c>
      <c r="L126" s="76" t="s">
        <v>358</v>
      </c>
      <c r="M126" s="70"/>
      <c r="N126" s="58" t="s">
        <v>359</v>
      </c>
      <c r="O126" s="77" t="s">
        <v>360</v>
      </c>
    </row>
    <row r="127" spans="1:15" ht="19.5" hidden="1" customHeight="1">
      <c r="A127" s="613" t="str">
        <f>IF($C$65='Data Input-Ingreso de Datos'!$F$95,EVEREST!K127,EVEREST!N127)</f>
        <v xml:space="preserve">Cuidados paliativos </v>
      </c>
      <c r="B127" s="614"/>
      <c r="C127" s="614"/>
      <c r="D127" s="614"/>
      <c r="E127" s="615"/>
      <c r="F127" s="616" t="str">
        <f>IF($C$65='Data Input-Ingreso de Datos'!$F$95,EVEREST!L127,EVEREST!O127)</f>
        <v>100% UCR</v>
      </c>
      <c r="G127" s="617"/>
      <c r="H127" s="617"/>
      <c r="I127" s="618"/>
      <c r="J127" s="70"/>
      <c r="K127" s="58" t="s">
        <v>361</v>
      </c>
      <c r="L127" s="77" t="s">
        <v>201</v>
      </c>
      <c r="M127" s="70"/>
      <c r="N127" s="58" t="s">
        <v>362</v>
      </c>
      <c r="O127" s="77" t="s">
        <v>201</v>
      </c>
    </row>
    <row r="128" spans="1:15" ht="19.5" hidden="1" customHeight="1">
      <c r="A128" s="613" t="str">
        <f>IF($C$65='Data Input-Ingreso de Datos'!$F$95,EVEREST!K128,EVEREST!N128)</f>
        <v>Cobertura provisional para accidentes mientras se procesa la solicitud</v>
      </c>
      <c r="B128" s="614"/>
      <c r="C128" s="614"/>
      <c r="D128" s="614"/>
      <c r="E128" s="615"/>
      <c r="F128" s="616" t="str">
        <f>IF($C$65='Data Input-Ingreso de Datos'!$F$95,EVEREST!L128,EVEREST!O128)</f>
        <v>US$30.000</v>
      </c>
      <c r="G128" s="617"/>
      <c r="H128" s="617"/>
      <c r="I128" s="618"/>
      <c r="J128" s="70"/>
      <c r="K128" s="58" t="s">
        <v>363</v>
      </c>
      <c r="L128" s="76" t="s">
        <v>364</v>
      </c>
      <c r="M128" s="70"/>
      <c r="N128" s="58" t="s">
        <v>365</v>
      </c>
      <c r="O128" s="58" t="s">
        <v>366</v>
      </c>
    </row>
    <row r="129" spans="1:15" ht="19.5" hidden="1" customHeight="1">
      <c r="A129" s="613" t="str">
        <f>IF($C$65='Data Input-Ingreso de Datos'!$F$95,EVEREST!K129,EVEREST!N129)</f>
        <v>Cobertura gratuita extendida a dependientes elegibles después de la muerte del contratante</v>
      </c>
      <c r="B129" s="614"/>
      <c r="C129" s="614"/>
      <c r="D129" s="614"/>
      <c r="E129" s="615"/>
      <c r="F129" s="616" t="str">
        <f>IF($C$65='Data Input-Ingreso de Datos'!$F$95,EVEREST!L129,EVEREST!O129)</f>
        <v>2 años</v>
      </c>
      <c r="G129" s="617"/>
      <c r="H129" s="617"/>
      <c r="I129" s="618"/>
      <c r="J129" s="70"/>
      <c r="K129" s="58" t="s">
        <v>367</v>
      </c>
      <c r="L129" s="76" t="s">
        <v>368</v>
      </c>
      <c r="M129" s="70"/>
      <c r="N129" s="76" t="s">
        <v>369</v>
      </c>
      <c r="O129" s="58" t="s">
        <v>370</v>
      </c>
    </row>
    <row r="130" spans="1:15" ht="39.75" hidden="1" customHeight="1">
      <c r="A130" s="613" t="str">
        <f>IF($C$65='Data Input-Ingreso de Datos'!$F$95,EVEREST!K130,EVEREST!N130)</f>
        <v>Cobertura gratuita para dependientes (opciones I y II)</v>
      </c>
      <c r="B130" s="614"/>
      <c r="C130" s="614"/>
      <c r="D130" s="614"/>
      <c r="E130" s="615"/>
      <c r="F130" s="616" t="str">
        <f>IF($C$65='Data Input-Ingreso de Datos'!$F$95,EVEREST!L130,EVEREST!O130)</f>
        <v>Hasta los 10 años de edad, máx. 2 niños nacidos en la póliza de una maternidad cubierta</v>
      </c>
      <c r="G130" s="617"/>
      <c r="H130" s="617"/>
      <c r="I130" s="618"/>
      <c r="J130" s="70"/>
      <c r="K130" s="58" t="s">
        <v>371</v>
      </c>
      <c r="L130" s="76" t="s">
        <v>372</v>
      </c>
      <c r="M130" s="70"/>
      <c r="N130" s="58" t="s">
        <v>373</v>
      </c>
      <c r="O130" s="58" t="s">
        <v>374</v>
      </c>
    </row>
    <row r="131" spans="1:15" ht="120" hidden="1" customHeight="1">
      <c r="A131" s="613" t="str">
        <f>IF($C$65='Data Input-Ingreso de Datos'!$F$95,EVEREST!K131,EVEREST!N131)</f>
        <v>Eliminación/reducción del deducible por no presentar reclamos durante 3 años</v>
      </c>
      <c r="B131" s="614"/>
      <c r="C131" s="614"/>
      <c r="D131" s="614"/>
      <c r="E131" s="615"/>
      <c r="F131" s="616" t="str">
        <f>IF($C$65='Data Input-Ingreso de Datos'!$F$95,EVEREST!L131,EVEREST!O131)</f>
        <v xml:space="preserve">Opciones I, II, III y IV
• Eliminación por 1 año después del 3er año sin reclamos 
• Reducción del 50% del deducible durante 1 año después del 3er año sin haber satisfecho el deducible en ninguno de los años 
Opciones V y VI
• Reducción del 50% del deducible durante 1 año después del 3er año sin reclamos
</v>
      </c>
      <c r="G131" s="617"/>
      <c r="H131" s="617"/>
      <c r="I131" s="618"/>
      <c r="J131" s="70"/>
      <c r="K131" s="58" t="s">
        <v>375</v>
      </c>
      <c r="L131" s="76" t="s">
        <v>376</v>
      </c>
      <c r="M131" s="70"/>
      <c r="N131" s="58" t="s">
        <v>377</v>
      </c>
      <c r="O131" s="76" t="s">
        <v>378</v>
      </c>
    </row>
    <row r="132" spans="1:15" ht="36" hidden="1" customHeight="1">
      <c r="A132" s="613" t="str">
        <f>IF($C$65='Data Input-Ingreso de Datos'!$F$95,EVEREST!K132,EVEREST!N132)</f>
        <v>Travel VIP Light</v>
      </c>
      <c r="B132" s="614"/>
      <c r="C132" s="614"/>
      <c r="D132" s="614"/>
      <c r="E132" s="615"/>
      <c r="F132" s="616" t="str">
        <f>IF($C$65='Data Input-Ingreso de Datos'!$F$95,EVEREST!L132,EVEREST!O132)</f>
        <v>Hasta US$5.000 para tratamiento médico de emergencia en el exterior (con anexo)</v>
      </c>
      <c r="G132" s="617"/>
      <c r="H132" s="617"/>
      <c r="I132" s="618"/>
      <c r="J132" s="70"/>
      <c r="K132" s="58" t="s">
        <v>379</v>
      </c>
      <c r="L132" s="76" t="s">
        <v>380</v>
      </c>
      <c r="M132" s="70"/>
      <c r="N132" s="58" t="s">
        <v>379</v>
      </c>
      <c r="O132" s="76" t="s">
        <v>381</v>
      </c>
    </row>
    <row r="133" spans="1:15" ht="45.75" hidden="1" customHeight="1">
      <c r="A133" s="619" t="str">
        <f>IF($C$65='Data Input-Ingreso de Datos'!$F$95,EVEREST!K133,EVEREST!N133)</f>
        <v>Segunda Opinión Médica VIP®</v>
      </c>
      <c r="B133" s="620"/>
      <c r="C133" s="620"/>
      <c r="D133" s="620"/>
      <c r="E133" s="621"/>
      <c r="F133" s="622" t="str">
        <f>IF($C$65='Data Input-Ingreso de Datos'!$F$95,EVEREST!L133,EVEREST!O133)</f>
        <v>Acceso a una segunda opinión médica de expertos de renombre de
todo el mundo, sin deducible</v>
      </c>
      <c r="G133" s="623"/>
      <c r="H133" s="623"/>
      <c r="I133" s="624"/>
      <c r="J133" s="70"/>
      <c r="K133" s="58" t="s">
        <v>382</v>
      </c>
      <c r="L133" s="76" t="s">
        <v>383</v>
      </c>
      <c r="M133" s="70"/>
      <c r="N133" s="58" t="s">
        <v>384</v>
      </c>
      <c r="O133" s="76" t="s">
        <v>385</v>
      </c>
    </row>
    <row r="134" spans="1:15" ht="19.5" hidden="1" customHeight="1">
      <c r="A134" s="612"/>
      <c r="B134" s="612"/>
      <c r="C134" s="612"/>
      <c r="D134" s="612"/>
      <c r="E134" s="612"/>
      <c r="F134" s="88"/>
      <c r="G134" s="88"/>
      <c r="H134" s="76"/>
      <c r="I134" s="89"/>
      <c r="J134" s="89"/>
      <c r="K134" s="76"/>
      <c r="L134" s="89"/>
      <c r="M134" s="89"/>
      <c r="N134" s="76"/>
      <c r="O134" s="70"/>
    </row>
  </sheetData>
  <sheetProtection selectLockedCells="1" selectUnlockedCells="1"/>
  <customSheetViews>
    <customSheetView guid="{C4916916-8F8A-452F-B573-8C827836FB40}" scale="75" fitToPage="1" hiddenRows="1" hiddenColumns="1" state="hidden" topLeftCell="A13">
      <selection activeCell="A45" sqref="A45:H45"/>
      <rowBreaks count="2" manualBreakCount="2">
        <brk id="66" max="8" man="1"/>
        <brk id="117" max="8" man="1"/>
      </rowBreaks>
      <pageMargins left="0" right="0" top="0" bottom="0" header="0" footer="0"/>
      <printOptions horizontalCentered="1"/>
      <pageSetup scale="52" orientation="portrait" horizontalDpi="4294967292" verticalDpi="4294967292" r:id="rId1"/>
    </customSheetView>
  </customSheetViews>
  <mergeCells count="142">
    <mergeCell ref="A67:E67"/>
    <mergeCell ref="F67:I67"/>
    <mergeCell ref="F7:G8"/>
    <mergeCell ref="F18:I18"/>
    <mergeCell ref="F25:I25"/>
    <mergeCell ref="A15:I15"/>
    <mergeCell ref="A1:I1"/>
    <mergeCell ref="A10:I10"/>
    <mergeCell ref="A41:I41"/>
    <mergeCell ref="A71:E71"/>
    <mergeCell ref="F71:I71"/>
    <mergeCell ref="A72:E72"/>
    <mergeCell ref="F72:I72"/>
    <mergeCell ref="A73:E73"/>
    <mergeCell ref="F73:I73"/>
    <mergeCell ref="A68:E68"/>
    <mergeCell ref="F68:I68"/>
    <mergeCell ref="A69:E69"/>
    <mergeCell ref="F69:I69"/>
    <mergeCell ref="A70:E70"/>
    <mergeCell ref="F70:I70"/>
    <mergeCell ref="A77:E77"/>
    <mergeCell ref="F77:I77"/>
    <mergeCell ref="A78:E78"/>
    <mergeCell ref="F78:I78"/>
    <mergeCell ref="A79:E79"/>
    <mergeCell ref="F79:I79"/>
    <mergeCell ref="A74:E74"/>
    <mergeCell ref="F74:I74"/>
    <mergeCell ref="A75:E75"/>
    <mergeCell ref="F75:I75"/>
    <mergeCell ref="A76:E76"/>
    <mergeCell ref="F76:I76"/>
    <mergeCell ref="A83:E83"/>
    <mergeCell ref="F83:I83"/>
    <mergeCell ref="A84:E84"/>
    <mergeCell ref="F84:I84"/>
    <mergeCell ref="A85:E85"/>
    <mergeCell ref="F85:I85"/>
    <mergeCell ref="A80:E80"/>
    <mergeCell ref="F80:I80"/>
    <mergeCell ref="A81:E81"/>
    <mergeCell ref="F81:I81"/>
    <mergeCell ref="A82:E82"/>
    <mergeCell ref="F82:I82"/>
    <mergeCell ref="A89:E89"/>
    <mergeCell ref="F89:I89"/>
    <mergeCell ref="A90:E90"/>
    <mergeCell ref="F90:I90"/>
    <mergeCell ref="A91:E91"/>
    <mergeCell ref="F91:I91"/>
    <mergeCell ref="A86:E86"/>
    <mergeCell ref="F86:I86"/>
    <mergeCell ref="A87:E87"/>
    <mergeCell ref="F87:I87"/>
    <mergeCell ref="A88:E88"/>
    <mergeCell ref="F88:I88"/>
    <mergeCell ref="A95:E95"/>
    <mergeCell ref="F95:I95"/>
    <mergeCell ref="A96:E96"/>
    <mergeCell ref="F96:I96"/>
    <mergeCell ref="A97:E97"/>
    <mergeCell ref="F97:I97"/>
    <mergeCell ref="A92:E92"/>
    <mergeCell ref="F92:I92"/>
    <mergeCell ref="A93:E93"/>
    <mergeCell ref="F93:I93"/>
    <mergeCell ref="A94:E94"/>
    <mergeCell ref="F94:I94"/>
    <mergeCell ref="A101:E101"/>
    <mergeCell ref="F101:I101"/>
    <mergeCell ref="A102:E102"/>
    <mergeCell ref="F102:I102"/>
    <mergeCell ref="A103:E103"/>
    <mergeCell ref="F103:I103"/>
    <mergeCell ref="A98:E98"/>
    <mergeCell ref="F98:I98"/>
    <mergeCell ref="A99:E99"/>
    <mergeCell ref="F99:I99"/>
    <mergeCell ref="A100:E100"/>
    <mergeCell ref="F100:I100"/>
    <mergeCell ref="A107:E107"/>
    <mergeCell ref="F107:I107"/>
    <mergeCell ref="A108:E108"/>
    <mergeCell ref="F108:I108"/>
    <mergeCell ref="A109:E109"/>
    <mergeCell ref="F109:I109"/>
    <mergeCell ref="A104:E104"/>
    <mergeCell ref="F104:I104"/>
    <mergeCell ref="A105:E105"/>
    <mergeCell ref="F105:I105"/>
    <mergeCell ref="A106:E106"/>
    <mergeCell ref="F106:I106"/>
    <mergeCell ref="A113:E113"/>
    <mergeCell ref="F113:I113"/>
    <mergeCell ref="A114:E114"/>
    <mergeCell ref="F114:I114"/>
    <mergeCell ref="A115:E115"/>
    <mergeCell ref="F115:I115"/>
    <mergeCell ref="A110:E110"/>
    <mergeCell ref="F110:I110"/>
    <mergeCell ref="A111:E111"/>
    <mergeCell ref="F111:I111"/>
    <mergeCell ref="A112:E112"/>
    <mergeCell ref="F112:I112"/>
    <mergeCell ref="A119:E119"/>
    <mergeCell ref="F119:I119"/>
    <mergeCell ref="A120:E120"/>
    <mergeCell ref="F120:I120"/>
    <mergeCell ref="A121:E121"/>
    <mergeCell ref="F121:I121"/>
    <mergeCell ref="A116:E116"/>
    <mergeCell ref="F116:I116"/>
    <mergeCell ref="A117:E117"/>
    <mergeCell ref="F117:I117"/>
    <mergeCell ref="A118:E118"/>
    <mergeCell ref="F118:I118"/>
    <mergeCell ref="A125:E125"/>
    <mergeCell ref="F125:I125"/>
    <mergeCell ref="A126:E126"/>
    <mergeCell ref="F126:I126"/>
    <mergeCell ref="A127:E127"/>
    <mergeCell ref="F127:I127"/>
    <mergeCell ref="A122:E122"/>
    <mergeCell ref="F122:I122"/>
    <mergeCell ref="A123:E123"/>
    <mergeCell ref="F123:I123"/>
    <mergeCell ref="A124:E124"/>
    <mergeCell ref="F124:I124"/>
    <mergeCell ref="A134:E134"/>
    <mergeCell ref="A131:E131"/>
    <mergeCell ref="F131:I131"/>
    <mergeCell ref="A132:E132"/>
    <mergeCell ref="F132:I132"/>
    <mergeCell ref="A133:E133"/>
    <mergeCell ref="F133:I133"/>
    <mergeCell ref="A128:E128"/>
    <mergeCell ref="F128:I128"/>
    <mergeCell ref="A129:E129"/>
    <mergeCell ref="F129:I129"/>
    <mergeCell ref="A130:E130"/>
    <mergeCell ref="F130:I130"/>
  </mergeCells>
  <phoneticPr fontId="38" type="noConversion"/>
  <printOptions horizontalCentered="1"/>
  <pageMargins left="0.7" right="0.7" top="0.75" bottom="0.75" header="0.3" footer="0.3"/>
  <pageSetup scale="52" orientation="portrait" horizontalDpi="4294967292" verticalDpi="4294967292" r:id="rId2"/>
  <rowBreaks count="2" manualBreakCount="2">
    <brk id="66" max="8" man="1"/>
    <brk id="117" max="8" man="1"/>
  </rowBreaks>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3B49E-A753-48F5-9CA8-9E298BE6C8BD}">
  <sheetPr codeName="Hoja20"/>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WORU9DausdgIAr8rXhxtf7ccba7vltsdiPBBv85q5OvwUemn+3gRrHU8ZGpR0/sdJipIpIK0/keYkH4Q/B5GPA==" saltValue="hLZ2LDjopcXvldQbqo7POw=="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F6BF3-B420-46AF-8EF5-8242CD8BB04C}">
  <sheetPr codeName="Hoja21"/>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bFWLieX8gP8xgyiJ/sqNAce5y7SAgMmRnb64GXxeqRw/zDjecEu19sFfQJioAn8eGw7H5wt7MvyhPZW81RQTEg==" saltValue="UUuUrIGb68VJBL46/4sFiA=="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54E25-0A14-4CF4-A378-3BB26B38EAF4}">
  <sheetPr codeName="Hoja22"/>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tFGsWRcS7GAGnopKKpuHNXZmPNOv0Gb2RcFTC4gIh61Na0dkt+eJUAXR424/4gjQPPX5KPTZ1Xwy//OE6o045Q==" saltValue="oZ1+VxHGjtym75cczAyNXA=="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80AD4-25B0-4308-AAD2-2587780B3C8A}">
  <sheetPr codeName="Hoja23"/>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ntaYThtVGK4wvG+kuQkU2YAf84b1qJW3xC2gf96CDMwMtECIR9EP3OgKiyTdGd5xTYLyX5urEFNh3vRJYK0pHw==" saltValue="dz1Avh6hVYqd9+rfW453BA=="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52141-5D73-4140-B29B-C8F8116704FC}">
  <sheetPr codeName="Hoja24"/>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vwWMmywJWuxva1fMP4A+uUtbnUOx44hoLZYpO7zrSyc938B/4opO+ELAIb9RWSQpWqzy8gj/b3UJGlvSIHE3ZA==" saltValue="l0Xs59TITtIpH8J65/3EvQ=="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AC014-9A53-4C6B-B594-D620C4336E50}">
  <sheetPr codeName="Hoja25"/>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WsQ938KehZ26LUI3XEn9GeKhx1eNH0YZGmSwtn+6PLPswonFyg224t46eSgkLKWeDLdW7TlhcZUv/rZ5hjhQ8Q==" saltValue="wRTXjK0HL2gDw625F4/uHg=="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A9B63-DA7E-485B-A6F1-3ED17CFF284E}">
  <sheetPr codeName="Hoja26"/>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DhAUSXgnNnGjPZ7sU48KuaJfPrZ/TaWZAnyts/5OyBNwpG8wkD+Avb5H0wahXNlJzelXVu7FbLBlFK/P5ZcR/g==" saltValue="outsDAn9X16R6mhL4gfwuQ=="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29CC5-8169-4414-8101-7AAA68DAA24A}">
  <sheetPr codeName="Hoja27"/>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MURKCtvR53mSe/va7ibXPY4RGJrUEg9B6qAKGTS3TuELwfDgaEKNwvgfhElADwAjn9lTfhf2+iXMT24UwGtT8A==" saltValue="Lozgi3xiXqLbBKr7QSRarA=="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C63BE-0465-4F1B-92FC-7507D8995792}">
  <sheetPr codeName="Hoja28"/>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NW6T0DWckhlmjvtMxuy49B4+eUNMJH1YoThArfbgU3BraoEoch6pQ882ZlK+Gb3Zi9xQL5mXMK5WfHff3ED8lw==" saltValue="BdASL2dmiztJ7GbOfKaqCQ=="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3D639-B924-4220-9815-91866099BE39}">
  <sheetPr codeName="Hoja29"/>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906phevKcdWwp8EVyW5LNdUmdDCEQNp/Pgu1G9Z/Q6lLmWiuXpM0w+WKVbGZDpeWz+xFSgvqgN2vEWs3irbFcg==" saltValue="oDCf7OxfcLBV4Wamef2bkw=="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D6AFC-6330-4BB1-833E-0695BE479E9E}">
  <sheetPr codeName="Hoja4">
    <tabColor rgb="FF573C81"/>
  </sheetPr>
  <dimension ref="A1:XFD175"/>
  <sheetViews>
    <sheetView showGridLines="0" topLeftCell="A77" zoomScale="70" zoomScaleNormal="70" zoomScaleSheetLayoutView="70" workbookViewId="0">
      <selection activeCell="J12" sqref="J12"/>
    </sheetView>
  </sheetViews>
  <sheetFormatPr defaultColWidth="0" defaultRowHeight="19.2" zeroHeight="1"/>
  <cols>
    <col min="1" max="1" width="44.19921875" style="336" bestFit="1" customWidth="1"/>
    <col min="2" max="2" width="8.69921875" style="336" customWidth="1"/>
    <col min="3" max="3" width="9.765625E-2" style="336" hidden="1" customWidth="1"/>
    <col min="4" max="4" width="20.09765625" style="336" customWidth="1"/>
    <col min="5" max="5" width="10.8984375" style="336" hidden="1" customWidth="1"/>
    <col min="6" max="6" width="20.69921875" style="336" customWidth="1"/>
    <col min="7" max="7" width="14.19921875" style="336" customWidth="1"/>
    <col min="8" max="8" width="11.3984375" style="336" customWidth="1"/>
    <col min="9" max="9" width="12.09765625" style="336" customWidth="1"/>
    <col min="10" max="10" width="13.5" style="337" customWidth="1"/>
    <col min="11" max="11" width="16.19921875" style="337" customWidth="1"/>
    <col min="12" max="12" width="0.5" style="337" customWidth="1"/>
    <col min="13" max="13" width="14.09765625" style="355" customWidth="1"/>
    <col min="14" max="14" width="20.69921875" style="355" hidden="1" customWidth="1"/>
    <col min="15" max="15" width="24.5" style="356" hidden="1" customWidth="1"/>
    <col min="16" max="16" width="19.8984375" style="356" hidden="1" customWidth="1"/>
    <col min="17" max="17" width="23.8984375" style="356" hidden="1" customWidth="1"/>
    <col min="18" max="18" width="16.19921875" style="356" hidden="1" customWidth="1"/>
    <col min="19" max="67" width="11" style="356" hidden="1" customWidth="1"/>
    <col min="68" max="127" width="11" style="357" hidden="1" customWidth="1"/>
    <col min="128" max="280" width="11" style="356" hidden="1" customWidth="1"/>
    <col min="281" max="281" width="6.8984375" style="356" hidden="1" customWidth="1"/>
    <col min="282" max="535" width="11" style="356" hidden="1" customWidth="1"/>
    <col min="536" max="16384" width="0" style="356" hidden="1"/>
  </cols>
  <sheetData>
    <row r="1" spans="1:14" ht="15.75" customHeight="1">
      <c r="H1" s="411">
        <f>+EVEREST!L1</f>
        <v>2</v>
      </c>
      <c r="I1" s="411"/>
      <c r="J1" s="411"/>
      <c r="K1" s="411"/>
    </row>
    <row r="2" spans="1:14">
      <c r="H2" s="411"/>
      <c r="I2" s="411"/>
      <c r="J2" s="411"/>
      <c r="K2" s="411"/>
    </row>
    <row r="3" spans="1:14">
      <c r="H3" s="411"/>
      <c r="I3" s="411"/>
      <c r="J3" s="411"/>
      <c r="K3" s="411"/>
    </row>
    <row r="4" spans="1:14">
      <c r="H4" s="411"/>
      <c r="I4" s="411"/>
      <c r="J4" s="411"/>
      <c r="K4" s="411"/>
    </row>
    <row r="5" spans="1:14">
      <c r="H5" s="411"/>
      <c r="I5" s="411"/>
      <c r="J5" s="411"/>
      <c r="K5" s="411"/>
    </row>
    <row r="6" spans="1:14">
      <c r="H6" s="411"/>
      <c r="I6" s="411"/>
      <c r="J6" s="411"/>
      <c r="K6" s="411"/>
    </row>
    <row r="7" spans="1:14" ht="24">
      <c r="A7" s="429" t="str">
        <f>+EVERLITE!A8</f>
        <v>INFORMACIÓN DEL SOLICITANTE</v>
      </c>
      <c r="B7" s="429"/>
      <c r="C7" s="429"/>
      <c r="D7" s="429"/>
      <c r="E7" s="429"/>
      <c r="F7" s="429"/>
      <c r="G7" s="429"/>
      <c r="H7" s="429"/>
      <c r="I7" s="429"/>
      <c r="J7" s="429"/>
      <c r="K7" s="687"/>
      <c r="L7" s="687"/>
      <c r="M7" s="687"/>
      <c r="N7" s="337"/>
    </row>
    <row r="8" spans="1:14" s="361" customFormat="1" ht="20.399999999999999">
      <c r="A8" s="361" t="str">
        <f>+EVERLITE!A9</f>
        <v>Nombre del solicitante:</v>
      </c>
      <c r="B8" s="408" t="str">
        <f>+EVERLITE!B9</f>
        <v/>
      </c>
      <c r="D8" s="405"/>
      <c r="H8" s="411"/>
      <c r="I8" s="411"/>
      <c r="J8" s="411"/>
      <c r="K8" s="393" t="str">
        <f ca="1">+EVERLITE!G9</f>
        <v>Dia:</v>
      </c>
      <c r="L8" s="362"/>
      <c r="M8" s="409">
        <f ca="1">+EVERLITE!I9</f>
        <v>46246</v>
      </c>
    </row>
    <row r="9" spans="1:14" s="361" customFormat="1" ht="20.399999999999999">
      <c r="A9" s="358" t="str">
        <f>+EVERLITE!A10</f>
        <v>Nombre del agente:</v>
      </c>
      <c r="B9" s="359" t="str">
        <f>+EVERLITE!B10</f>
        <v>Pepe</v>
      </c>
      <c r="C9" s="358"/>
      <c r="D9" s="360"/>
      <c r="E9" s="360"/>
      <c r="F9" s="360"/>
      <c r="G9" s="360"/>
      <c r="H9" s="411"/>
      <c r="I9" s="411"/>
      <c r="J9" s="411"/>
      <c r="K9" s="411"/>
      <c r="L9" s="363"/>
      <c r="M9" s="363"/>
    </row>
    <row r="10" spans="1:14" s="361" customFormat="1" ht="20.399999999999999">
      <c r="A10" s="358" t="str">
        <f>+EVERLITE!A11</f>
        <v>Zona:</v>
      </c>
      <c r="B10" s="359" t="str">
        <f>Country</f>
        <v>Zona 2</v>
      </c>
      <c r="C10" s="358"/>
      <c r="D10" s="364"/>
      <c r="E10" s="364"/>
      <c r="F10" s="364"/>
      <c r="G10" s="364"/>
      <c r="H10" s="411"/>
      <c r="I10" s="411"/>
      <c r="J10" s="411"/>
      <c r="K10" s="411"/>
      <c r="L10" s="363"/>
      <c r="M10" s="363"/>
    </row>
    <row r="11" spans="1:14" s="361" customFormat="1" ht="20.399999999999999">
      <c r="A11" s="358"/>
      <c r="B11" s="365"/>
      <c r="C11" s="358"/>
      <c r="D11" s="358"/>
      <c r="E11" s="358"/>
      <c r="F11" s="358"/>
      <c r="G11" s="358"/>
      <c r="H11" s="411"/>
      <c r="I11" s="411"/>
      <c r="J11" s="411"/>
      <c r="K11" s="411"/>
      <c r="L11" s="363"/>
      <c r="M11" s="363"/>
    </row>
    <row r="12" spans="1:14" s="361" customFormat="1" ht="20.399999999999999">
      <c r="A12" s="358" t="str">
        <f>+EVERLITE!A13</f>
        <v>* Edad del solicitante:</v>
      </c>
      <c r="B12" s="366">
        <f>+EVERLITE!B13</f>
        <v>43</v>
      </c>
      <c r="C12" s="347"/>
      <c r="D12" s="344"/>
      <c r="E12" s="364"/>
      <c r="F12" s="358"/>
      <c r="G12" s="345"/>
      <c r="H12" s="411"/>
      <c r="I12" s="411"/>
      <c r="J12" s="411"/>
      <c r="K12" s="411"/>
      <c r="L12" s="363"/>
      <c r="M12" s="363"/>
      <c r="N12" s="363"/>
    </row>
    <row r="13" spans="1:14" s="361" customFormat="1" ht="20.399999999999999">
      <c r="A13" s="358" t="str">
        <f>+EVERLITE!A14</f>
        <v>* Edad del cónyuge:</v>
      </c>
      <c r="B13" s="366" t="str">
        <f>+EVERLITE!B14</f>
        <v>N/A</v>
      </c>
      <c r="C13" s="347"/>
      <c r="D13" s="344"/>
      <c r="E13" s="364"/>
      <c r="F13" s="695"/>
      <c r="G13" s="695"/>
      <c r="H13" s="411"/>
      <c r="I13" s="411"/>
      <c r="J13" s="411"/>
      <c r="K13" s="411"/>
      <c r="L13" s="363"/>
      <c r="M13" s="363"/>
    </row>
    <row r="14" spans="1:14" s="361" customFormat="1" ht="20.399999999999999">
      <c r="A14" s="358" t="str">
        <f>+EVERLITE!A15</f>
        <v>Número de hijos &lt; 24 años:</v>
      </c>
      <c r="B14" s="366">
        <f>IF(NumChild="","",NumChild)</f>
        <v>1</v>
      </c>
      <c r="C14" s="347"/>
      <c r="D14" s="344"/>
      <c r="E14" s="364"/>
      <c r="F14" s="695"/>
      <c r="G14" s="695"/>
      <c r="H14" s="411"/>
      <c r="I14" s="411"/>
      <c r="J14" s="411"/>
      <c r="K14" s="411"/>
      <c r="L14" s="363"/>
      <c r="M14" s="363"/>
    </row>
    <row r="15" spans="1:14" s="361" customFormat="1" ht="18.75" customHeight="1">
      <c r="A15" s="346"/>
      <c r="B15" s="364"/>
      <c r="C15" s="347"/>
      <c r="D15" s="344"/>
      <c r="E15" s="364"/>
      <c r="F15" s="358"/>
      <c r="G15" s="358"/>
      <c r="H15" s="411"/>
      <c r="I15" s="411"/>
      <c r="J15" s="411"/>
      <c r="K15" s="411"/>
      <c r="L15" s="363"/>
      <c r="M15" s="363"/>
    </row>
    <row r="16" spans="1:14">
      <c r="A16" s="685" t="s">
        <v>386</v>
      </c>
      <c r="B16" s="686"/>
      <c r="C16" s="686"/>
      <c r="D16" s="686"/>
      <c r="E16" s="686"/>
      <c r="F16" s="686"/>
      <c r="G16" s="686"/>
      <c r="H16" s="686"/>
      <c r="I16" s="686"/>
      <c r="J16" s="686"/>
      <c r="K16" s="686"/>
      <c r="L16" s="686"/>
      <c r="M16" s="686"/>
    </row>
    <row r="17" spans="1:16383">
      <c r="A17" s="368" t="s">
        <v>103</v>
      </c>
      <c r="B17" s="356"/>
      <c r="D17" s="504">
        <v>500</v>
      </c>
      <c r="E17" s="508"/>
      <c r="F17" s="510">
        <v>2000</v>
      </c>
      <c r="G17" s="535">
        <v>5000</v>
      </c>
      <c r="H17" s="688"/>
      <c r="I17" s="690">
        <v>10000</v>
      </c>
      <c r="J17" s="691"/>
      <c r="K17" s="535">
        <v>20000</v>
      </c>
      <c r="L17" s="536"/>
      <c r="M17" s="536"/>
    </row>
    <row r="18" spans="1:16383">
      <c r="A18" s="426" t="s">
        <v>106</v>
      </c>
      <c r="B18" s="423"/>
      <c r="D18" s="505">
        <v>1000</v>
      </c>
      <c r="E18" s="509"/>
      <c r="F18" s="348"/>
      <c r="G18" s="533"/>
      <c r="H18" s="689"/>
      <c r="I18" s="692"/>
      <c r="J18" s="693"/>
      <c r="K18" s="533"/>
      <c r="L18" s="534"/>
      <c r="M18" s="534"/>
    </row>
    <row r="19" spans="1:16383" s="673" customFormat="1">
      <c r="A19" s="673" t="str">
        <f>+EVERLITE!A21</f>
        <v>ANUAL</v>
      </c>
      <c r="B19" s="674"/>
      <c r="C19" s="674"/>
      <c r="D19" s="674"/>
      <c r="E19" s="674"/>
      <c r="F19" s="674"/>
      <c r="G19" s="674"/>
      <c r="H19" s="674"/>
      <c r="I19" s="674"/>
      <c r="J19" s="674"/>
      <c r="K19" s="674"/>
      <c r="L19" s="674"/>
      <c r="M19" s="674"/>
      <c r="N19" s="674"/>
      <c r="O19" s="674"/>
      <c r="P19" s="674"/>
      <c r="Q19" s="674"/>
      <c r="R19" s="674"/>
      <c r="S19" s="674"/>
      <c r="T19" s="674"/>
      <c r="U19" s="674"/>
      <c r="V19" s="674"/>
      <c r="W19" s="674"/>
      <c r="X19" s="674"/>
      <c r="Y19" s="674"/>
      <c r="Z19" s="674"/>
      <c r="AA19" s="674"/>
      <c r="AB19" s="674"/>
      <c r="AC19" s="674"/>
      <c r="AD19" s="674"/>
      <c r="AE19" s="674"/>
      <c r="AF19" s="674"/>
      <c r="AG19" s="674"/>
      <c r="AH19" s="674"/>
      <c r="AI19" s="674"/>
      <c r="AJ19" s="674"/>
      <c r="AK19" s="674"/>
      <c r="AL19" s="674"/>
      <c r="AM19" s="674"/>
      <c r="AN19" s="674"/>
      <c r="AO19" s="674"/>
      <c r="AP19" s="674"/>
      <c r="AQ19" s="674"/>
      <c r="AR19" s="674"/>
      <c r="AS19" s="674"/>
      <c r="AT19" s="674"/>
      <c r="AU19" s="674"/>
      <c r="AV19" s="674"/>
      <c r="AW19" s="674"/>
      <c r="AX19" s="674"/>
      <c r="AY19" s="674"/>
      <c r="AZ19" s="674"/>
      <c r="BA19" s="674"/>
      <c r="BB19" s="674"/>
      <c r="BC19" s="674"/>
      <c r="BD19" s="674"/>
      <c r="BE19" s="674"/>
      <c r="BF19" s="674"/>
      <c r="BG19" s="674"/>
      <c r="BH19" s="674"/>
      <c r="BI19" s="674"/>
      <c r="BJ19" s="674"/>
      <c r="BK19" s="674"/>
      <c r="BL19" s="674"/>
      <c r="BM19" s="674"/>
      <c r="BN19" s="674"/>
      <c r="BO19" s="674"/>
      <c r="BP19" s="674"/>
      <c r="BQ19" s="674"/>
      <c r="BR19" s="674"/>
      <c r="BS19" s="674"/>
      <c r="BT19" s="674"/>
      <c r="BU19" s="674"/>
      <c r="BV19" s="674"/>
      <c r="BW19" s="674"/>
      <c r="BX19" s="674"/>
      <c r="BY19" s="674"/>
      <c r="BZ19" s="674"/>
      <c r="CA19" s="674"/>
      <c r="CB19" s="674"/>
      <c r="CC19" s="674"/>
      <c r="CD19" s="674"/>
      <c r="CE19" s="674"/>
      <c r="CF19" s="674"/>
      <c r="CG19" s="674"/>
      <c r="CH19" s="674"/>
      <c r="CI19" s="674"/>
      <c r="CJ19" s="674"/>
      <c r="CK19" s="674"/>
      <c r="CL19" s="674"/>
      <c r="CM19" s="674"/>
      <c r="CN19" s="674"/>
      <c r="CO19" s="674"/>
      <c r="CP19" s="674"/>
      <c r="CQ19" s="674"/>
      <c r="CR19" s="674"/>
      <c r="CS19" s="674"/>
      <c r="CT19" s="674"/>
      <c r="CU19" s="674"/>
      <c r="CV19" s="674"/>
      <c r="CW19" s="674"/>
      <c r="CX19" s="674"/>
      <c r="CY19" s="674"/>
      <c r="CZ19" s="674"/>
      <c r="DA19" s="674"/>
      <c r="DB19" s="674"/>
      <c r="DC19" s="674"/>
      <c r="DD19" s="674"/>
      <c r="DE19" s="674"/>
      <c r="DF19" s="674"/>
      <c r="DG19" s="674"/>
      <c r="DH19" s="674"/>
      <c r="DI19" s="674"/>
      <c r="DJ19" s="674"/>
      <c r="DK19" s="674"/>
      <c r="DL19" s="674"/>
      <c r="DM19" s="674"/>
      <c r="DN19" s="674"/>
      <c r="DO19" s="674"/>
      <c r="DP19" s="674"/>
      <c r="DQ19" s="674"/>
      <c r="DR19" s="674"/>
      <c r="DS19" s="674"/>
      <c r="DT19" s="674"/>
      <c r="DU19" s="674"/>
      <c r="DV19" s="674"/>
      <c r="DW19" s="674"/>
      <c r="DX19" s="674"/>
      <c r="DY19" s="674"/>
      <c r="DZ19" s="674"/>
      <c r="EA19" s="674"/>
      <c r="EB19" s="674"/>
      <c r="EC19" s="674"/>
      <c r="ED19" s="674"/>
      <c r="EE19" s="674"/>
      <c r="EF19" s="674"/>
      <c r="EG19" s="674"/>
      <c r="EH19" s="674"/>
      <c r="EI19" s="674"/>
      <c r="EJ19" s="674"/>
      <c r="EK19" s="674"/>
      <c r="EL19" s="674"/>
      <c r="EM19" s="674"/>
      <c r="EN19" s="674"/>
      <c r="EO19" s="674"/>
      <c r="EP19" s="674"/>
      <c r="EQ19" s="674"/>
      <c r="ER19" s="674"/>
      <c r="ES19" s="674"/>
      <c r="ET19" s="674"/>
      <c r="EU19" s="674"/>
      <c r="EV19" s="674"/>
      <c r="EW19" s="674"/>
      <c r="EX19" s="674"/>
      <c r="EY19" s="674"/>
      <c r="EZ19" s="674"/>
      <c r="FA19" s="674"/>
      <c r="FB19" s="674"/>
      <c r="FC19" s="674"/>
      <c r="FD19" s="674"/>
      <c r="FE19" s="674"/>
      <c r="FF19" s="674"/>
      <c r="FG19" s="674"/>
      <c r="FH19" s="674"/>
      <c r="FI19" s="674"/>
      <c r="FJ19" s="674"/>
      <c r="FK19" s="674"/>
      <c r="FL19" s="674"/>
      <c r="FM19" s="674"/>
      <c r="FN19" s="674"/>
      <c r="FO19" s="674"/>
      <c r="FP19" s="674"/>
      <c r="FQ19" s="674"/>
      <c r="FR19" s="674"/>
      <c r="FS19" s="674"/>
      <c r="FT19" s="674"/>
      <c r="FU19" s="674"/>
      <c r="FV19" s="674"/>
      <c r="FW19" s="674"/>
      <c r="FX19" s="674"/>
      <c r="FY19" s="674"/>
      <c r="FZ19" s="674"/>
      <c r="GA19" s="674"/>
      <c r="GB19" s="674"/>
      <c r="GC19" s="674"/>
      <c r="GD19" s="674"/>
      <c r="GE19" s="674"/>
      <c r="GF19" s="674"/>
      <c r="GG19" s="674"/>
      <c r="GH19" s="674"/>
      <c r="GI19" s="674"/>
      <c r="GJ19" s="674"/>
      <c r="GK19" s="674"/>
      <c r="GL19" s="674"/>
      <c r="GM19" s="674"/>
      <c r="GN19" s="674"/>
      <c r="GO19" s="674"/>
      <c r="GP19" s="674"/>
      <c r="GQ19" s="674"/>
      <c r="GR19" s="674"/>
      <c r="GS19" s="674"/>
      <c r="GT19" s="674"/>
      <c r="GU19" s="674"/>
      <c r="GV19" s="674"/>
      <c r="GW19" s="674"/>
      <c r="GX19" s="674"/>
      <c r="GY19" s="674"/>
      <c r="GZ19" s="674"/>
      <c r="HA19" s="674"/>
      <c r="HB19" s="674"/>
      <c r="HC19" s="674"/>
      <c r="HD19" s="674"/>
      <c r="HE19" s="674"/>
      <c r="HF19" s="674"/>
      <c r="HG19" s="674"/>
      <c r="HH19" s="674"/>
      <c r="HI19" s="674"/>
      <c r="HJ19" s="674"/>
      <c r="HK19" s="674"/>
      <c r="HL19" s="674"/>
      <c r="HM19" s="674"/>
      <c r="HN19" s="674"/>
      <c r="HO19" s="674"/>
      <c r="HP19" s="674"/>
      <c r="HQ19" s="674"/>
      <c r="HR19" s="674"/>
      <c r="HS19" s="674"/>
      <c r="HT19" s="674"/>
      <c r="HU19" s="674"/>
      <c r="HV19" s="674"/>
      <c r="HW19" s="674"/>
      <c r="HX19" s="674"/>
      <c r="HY19" s="674"/>
      <c r="HZ19" s="674"/>
      <c r="IA19" s="674"/>
      <c r="IB19" s="674"/>
      <c r="IC19" s="674"/>
      <c r="ID19" s="674"/>
      <c r="IE19" s="674"/>
      <c r="IF19" s="674"/>
      <c r="IG19" s="674"/>
      <c r="IH19" s="674"/>
      <c r="II19" s="674"/>
      <c r="IJ19" s="674"/>
      <c r="IK19" s="674"/>
      <c r="IL19" s="674"/>
      <c r="IM19" s="674"/>
      <c r="IN19" s="674"/>
      <c r="IO19" s="674"/>
      <c r="IP19" s="674"/>
      <c r="IQ19" s="674"/>
      <c r="IR19" s="674"/>
      <c r="IS19" s="674"/>
      <c r="IT19" s="674"/>
      <c r="IU19" s="674"/>
      <c r="IV19" s="674"/>
      <c r="IW19" s="674"/>
      <c r="IX19" s="674"/>
      <c r="IY19" s="674"/>
      <c r="IZ19" s="674"/>
      <c r="JA19" s="674"/>
      <c r="JB19" s="674"/>
      <c r="JC19" s="674"/>
      <c r="JD19" s="674"/>
      <c r="JE19" s="674"/>
      <c r="JF19" s="674"/>
      <c r="JG19" s="674"/>
      <c r="JH19" s="674"/>
      <c r="JI19" s="674"/>
      <c r="JJ19" s="674"/>
      <c r="JK19" s="674"/>
      <c r="JL19" s="674"/>
      <c r="JM19" s="674"/>
      <c r="JN19" s="674"/>
      <c r="JO19" s="674"/>
      <c r="JP19" s="674"/>
      <c r="JQ19" s="674"/>
      <c r="JR19" s="674"/>
      <c r="JS19" s="674"/>
      <c r="JT19" s="674"/>
      <c r="JU19" s="674"/>
      <c r="JV19" s="674"/>
      <c r="JW19" s="674"/>
      <c r="JX19" s="674"/>
      <c r="JY19" s="674"/>
      <c r="JZ19" s="674"/>
      <c r="KA19" s="674"/>
      <c r="KB19" s="674"/>
      <c r="KC19" s="674"/>
      <c r="KD19" s="674"/>
      <c r="KE19" s="674"/>
      <c r="KF19" s="674"/>
      <c r="KG19" s="674"/>
      <c r="KH19" s="674"/>
      <c r="KI19" s="674"/>
      <c r="KJ19" s="674"/>
      <c r="KK19" s="674"/>
      <c r="KL19" s="674"/>
      <c r="KM19" s="674"/>
      <c r="KN19" s="674"/>
      <c r="KO19" s="674"/>
      <c r="KP19" s="674"/>
      <c r="KQ19" s="674"/>
      <c r="KR19" s="674"/>
      <c r="KS19" s="674"/>
      <c r="KT19" s="674"/>
      <c r="KU19" s="674"/>
      <c r="KV19" s="674"/>
      <c r="KW19" s="674"/>
      <c r="KX19" s="674"/>
      <c r="KY19" s="674"/>
      <c r="KZ19" s="674"/>
      <c r="LA19" s="674"/>
      <c r="LB19" s="674"/>
      <c r="LC19" s="674"/>
      <c r="LD19" s="674"/>
      <c r="LE19" s="674"/>
      <c r="LF19" s="674"/>
      <c r="LG19" s="674"/>
      <c r="LH19" s="674"/>
      <c r="LI19" s="674"/>
      <c r="LJ19" s="674"/>
      <c r="LK19" s="674"/>
      <c r="LL19" s="674"/>
      <c r="LM19" s="674"/>
      <c r="LN19" s="674"/>
      <c r="LO19" s="674"/>
      <c r="LP19" s="674"/>
      <c r="LQ19" s="674"/>
      <c r="LR19" s="674"/>
      <c r="LS19" s="674"/>
      <c r="LT19" s="674"/>
      <c r="LU19" s="674"/>
      <c r="LV19" s="674"/>
      <c r="LW19" s="674"/>
      <c r="LX19" s="674"/>
      <c r="LY19" s="674"/>
      <c r="LZ19" s="674"/>
      <c r="MA19" s="674"/>
      <c r="MB19" s="674"/>
      <c r="MC19" s="674"/>
      <c r="MD19" s="674"/>
      <c r="ME19" s="674"/>
      <c r="MF19" s="674"/>
      <c r="MG19" s="674"/>
      <c r="MH19" s="674"/>
      <c r="MI19" s="674"/>
      <c r="MJ19" s="674"/>
      <c r="MK19" s="674"/>
      <c r="ML19" s="674"/>
      <c r="MM19" s="674"/>
      <c r="MN19" s="674"/>
      <c r="MO19" s="674"/>
      <c r="MP19" s="674"/>
      <c r="MQ19" s="674"/>
      <c r="MR19" s="674"/>
      <c r="MS19" s="674"/>
      <c r="MT19" s="674"/>
      <c r="MU19" s="674"/>
      <c r="MV19" s="674"/>
      <c r="MW19" s="674"/>
      <c r="MX19" s="674"/>
      <c r="MY19" s="674"/>
      <c r="MZ19" s="674"/>
      <c r="NA19" s="674"/>
      <c r="NB19" s="674"/>
      <c r="NC19" s="674"/>
      <c r="ND19" s="674"/>
      <c r="NE19" s="674"/>
      <c r="NF19" s="674"/>
      <c r="NG19" s="674"/>
      <c r="NH19" s="674"/>
      <c r="NI19" s="674"/>
      <c r="NJ19" s="674"/>
      <c r="NK19" s="674"/>
      <c r="NL19" s="674"/>
      <c r="NM19" s="674"/>
      <c r="NN19" s="674"/>
      <c r="NO19" s="674"/>
      <c r="NP19" s="674"/>
      <c r="NQ19" s="674"/>
      <c r="NR19" s="674"/>
      <c r="NS19" s="674"/>
      <c r="NT19" s="674"/>
      <c r="NU19" s="674"/>
      <c r="NV19" s="674"/>
      <c r="NW19" s="674"/>
      <c r="NX19" s="674"/>
      <c r="NY19" s="674"/>
      <c r="NZ19" s="674"/>
      <c r="OA19" s="674"/>
      <c r="OB19" s="674"/>
      <c r="OC19" s="674"/>
      <c r="OD19" s="674"/>
      <c r="OE19" s="674"/>
      <c r="OF19" s="674"/>
      <c r="OG19" s="674"/>
      <c r="OH19" s="674"/>
      <c r="OI19" s="674"/>
      <c r="OJ19" s="674"/>
      <c r="OK19" s="674"/>
      <c r="OL19" s="674"/>
      <c r="OM19" s="674"/>
      <c r="ON19" s="674"/>
      <c r="OO19" s="674"/>
      <c r="OP19" s="674"/>
      <c r="OQ19" s="674"/>
      <c r="OR19" s="674"/>
      <c r="OS19" s="674"/>
      <c r="OT19" s="674"/>
      <c r="OU19" s="674"/>
      <c r="OV19" s="674"/>
      <c r="OW19" s="674"/>
      <c r="OX19" s="674"/>
      <c r="OY19" s="674"/>
      <c r="OZ19" s="674"/>
      <c r="PA19" s="674"/>
      <c r="PB19" s="674"/>
      <c r="PC19" s="674"/>
      <c r="PD19" s="674"/>
      <c r="PE19" s="674"/>
      <c r="PF19" s="674"/>
      <c r="PG19" s="674"/>
      <c r="PH19" s="674"/>
      <c r="PI19" s="674"/>
      <c r="PJ19" s="674"/>
      <c r="PK19" s="674"/>
      <c r="PL19" s="674"/>
      <c r="PM19" s="674"/>
      <c r="PN19" s="674"/>
      <c r="PO19" s="674"/>
      <c r="PP19" s="674"/>
      <c r="PQ19" s="674"/>
      <c r="PR19" s="674"/>
      <c r="PS19" s="674"/>
      <c r="PT19" s="674"/>
      <c r="PU19" s="674"/>
      <c r="PV19" s="674"/>
      <c r="PW19" s="674"/>
      <c r="PX19" s="674"/>
      <c r="PY19" s="674"/>
      <c r="PZ19" s="674"/>
      <c r="QA19" s="674"/>
      <c r="QB19" s="674"/>
      <c r="QC19" s="674"/>
      <c r="QD19" s="674"/>
      <c r="QE19" s="674"/>
      <c r="QF19" s="674"/>
      <c r="QG19" s="674"/>
      <c r="QH19" s="674"/>
      <c r="QI19" s="674"/>
      <c r="QJ19" s="674"/>
      <c r="QK19" s="674"/>
      <c r="QL19" s="674"/>
      <c r="QM19" s="674"/>
      <c r="QN19" s="674"/>
      <c r="QO19" s="674"/>
      <c r="QP19" s="674"/>
      <c r="QQ19" s="674"/>
      <c r="QR19" s="674"/>
      <c r="QS19" s="674"/>
      <c r="QT19" s="674"/>
      <c r="QU19" s="674"/>
      <c r="QV19" s="674"/>
      <c r="QW19" s="674"/>
      <c r="QX19" s="674"/>
      <c r="QY19" s="674"/>
      <c r="QZ19" s="674"/>
      <c r="RA19" s="674"/>
      <c r="RB19" s="674"/>
      <c r="RC19" s="674"/>
      <c r="RD19" s="674"/>
      <c r="RE19" s="674"/>
      <c r="RF19" s="674"/>
      <c r="RG19" s="674"/>
      <c r="RH19" s="674"/>
      <c r="RI19" s="674"/>
      <c r="RJ19" s="674"/>
      <c r="RK19" s="674"/>
      <c r="RL19" s="674"/>
      <c r="RM19" s="674"/>
      <c r="RN19" s="674"/>
      <c r="RO19" s="674"/>
      <c r="RP19" s="674"/>
      <c r="RQ19" s="674"/>
      <c r="RR19" s="674"/>
      <c r="RS19" s="674"/>
      <c r="RT19" s="674"/>
      <c r="RU19" s="674"/>
      <c r="RV19" s="674"/>
      <c r="RW19" s="674"/>
      <c r="RX19" s="674"/>
      <c r="RY19" s="674"/>
      <c r="RZ19" s="674"/>
      <c r="SA19" s="674"/>
      <c r="SB19" s="674"/>
      <c r="SC19" s="674"/>
      <c r="SD19" s="674"/>
      <c r="SE19" s="674"/>
      <c r="SF19" s="674"/>
      <c r="SG19" s="674"/>
      <c r="SH19" s="674"/>
      <c r="SI19" s="674"/>
      <c r="SJ19" s="674"/>
      <c r="SK19" s="674"/>
      <c r="SL19" s="674"/>
      <c r="SM19" s="674"/>
      <c r="SN19" s="674"/>
      <c r="SO19" s="674"/>
      <c r="SP19" s="674"/>
      <c r="SQ19" s="674"/>
      <c r="SR19" s="674"/>
      <c r="SS19" s="674"/>
      <c r="ST19" s="674"/>
      <c r="SU19" s="674"/>
      <c r="SV19" s="674"/>
      <c r="SW19" s="674"/>
      <c r="SX19" s="674"/>
      <c r="SY19" s="674"/>
      <c r="SZ19" s="674"/>
      <c r="TA19" s="674"/>
      <c r="TB19" s="674"/>
      <c r="TC19" s="674"/>
      <c r="TD19" s="674"/>
      <c r="TE19" s="674"/>
      <c r="TF19" s="674"/>
      <c r="TG19" s="674"/>
      <c r="TH19" s="674"/>
      <c r="TI19" s="674"/>
      <c r="TJ19" s="674"/>
      <c r="TK19" s="674"/>
      <c r="TL19" s="674"/>
      <c r="TM19" s="674"/>
      <c r="TN19" s="674"/>
      <c r="TO19" s="674"/>
      <c r="TP19" s="674"/>
      <c r="TQ19" s="674"/>
      <c r="TR19" s="674"/>
      <c r="TS19" s="674"/>
      <c r="TT19" s="674"/>
      <c r="TU19" s="674"/>
      <c r="TV19" s="674"/>
      <c r="TW19" s="674"/>
      <c r="TX19" s="674"/>
      <c r="TY19" s="674"/>
      <c r="TZ19" s="674"/>
      <c r="UA19" s="674"/>
      <c r="UB19" s="674"/>
      <c r="UC19" s="674"/>
      <c r="UD19" s="674"/>
      <c r="UE19" s="674"/>
      <c r="UF19" s="674"/>
      <c r="UG19" s="674"/>
      <c r="UH19" s="674"/>
      <c r="UI19" s="674"/>
      <c r="UJ19" s="674"/>
      <c r="UK19" s="674"/>
      <c r="UL19" s="674"/>
      <c r="UM19" s="674"/>
      <c r="UN19" s="674"/>
      <c r="UO19" s="674"/>
      <c r="UP19" s="674"/>
      <c r="UQ19" s="674"/>
      <c r="UR19" s="674"/>
      <c r="US19" s="674"/>
      <c r="UT19" s="674"/>
      <c r="UU19" s="674"/>
      <c r="UV19" s="674"/>
      <c r="UW19" s="674"/>
      <c r="UX19" s="674"/>
      <c r="UY19" s="674"/>
      <c r="UZ19" s="674"/>
      <c r="VA19" s="674"/>
      <c r="VB19" s="674"/>
      <c r="VC19" s="674"/>
      <c r="VD19" s="674"/>
      <c r="VE19" s="674"/>
      <c r="VF19" s="674"/>
      <c r="VG19" s="674"/>
      <c r="VH19" s="674"/>
      <c r="VI19" s="674"/>
      <c r="VJ19" s="674"/>
      <c r="VK19" s="674"/>
      <c r="VL19" s="674"/>
      <c r="VM19" s="674"/>
      <c r="VN19" s="674"/>
      <c r="VO19" s="674"/>
      <c r="VP19" s="674"/>
      <c r="VQ19" s="674"/>
      <c r="VR19" s="674"/>
      <c r="VS19" s="674"/>
      <c r="VT19" s="674"/>
      <c r="VU19" s="674"/>
      <c r="VV19" s="674"/>
      <c r="VW19" s="674"/>
      <c r="VX19" s="674"/>
      <c r="VY19" s="674"/>
      <c r="VZ19" s="674"/>
      <c r="WA19" s="674"/>
      <c r="WB19" s="674"/>
      <c r="WC19" s="674"/>
      <c r="WD19" s="674"/>
      <c r="WE19" s="674"/>
      <c r="WF19" s="674"/>
      <c r="WG19" s="674"/>
      <c r="WH19" s="674"/>
      <c r="WI19" s="674"/>
      <c r="WJ19" s="674"/>
      <c r="WK19" s="674"/>
      <c r="WL19" s="674"/>
      <c r="WM19" s="674"/>
      <c r="WN19" s="674"/>
      <c r="WO19" s="674"/>
      <c r="WP19" s="674"/>
      <c r="WQ19" s="674"/>
      <c r="WR19" s="674"/>
      <c r="WS19" s="674"/>
      <c r="WT19" s="674"/>
      <c r="WU19" s="674"/>
      <c r="WV19" s="674"/>
      <c r="WW19" s="674"/>
      <c r="WX19" s="674"/>
      <c r="WY19" s="674"/>
      <c r="WZ19" s="674"/>
      <c r="XA19" s="674"/>
      <c r="XB19" s="674"/>
      <c r="XC19" s="674"/>
      <c r="XD19" s="674"/>
      <c r="XE19" s="674"/>
      <c r="XF19" s="674"/>
      <c r="XG19" s="674"/>
      <c r="XH19" s="674"/>
      <c r="XI19" s="674"/>
      <c r="XJ19" s="674"/>
      <c r="XK19" s="674"/>
      <c r="XL19" s="674"/>
      <c r="XM19" s="674"/>
      <c r="XN19" s="674"/>
      <c r="XO19" s="674"/>
      <c r="XP19" s="674"/>
      <c r="XQ19" s="674"/>
      <c r="XR19" s="674"/>
      <c r="XS19" s="674"/>
      <c r="XT19" s="674"/>
      <c r="XU19" s="674"/>
      <c r="XV19" s="674"/>
      <c r="XW19" s="674"/>
      <c r="XX19" s="674"/>
      <c r="XY19" s="674"/>
      <c r="XZ19" s="674"/>
      <c r="YA19" s="674"/>
      <c r="YB19" s="674"/>
      <c r="YC19" s="674"/>
      <c r="YD19" s="674"/>
      <c r="YE19" s="674"/>
      <c r="YF19" s="674"/>
      <c r="YG19" s="674"/>
      <c r="YH19" s="674"/>
      <c r="YI19" s="674"/>
      <c r="YJ19" s="674"/>
      <c r="YK19" s="674"/>
      <c r="YL19" s="674"/>
      <c r="YM19" s="674"/>
      <c r="YN19" s="674"/>
      <c r="YO19" s="674"/>
      <c r="YP19" s="674"/>
      <c r="YQ19" s="674"/>
      <c r="YR19" s="674"/>
      <c r="YS19" s="674"/>
      <c r="YT19" s="674"/>
      <c r="YU19" s="674"/>
      <c r="YV19" s="674"/>
      <c r="YW19" s="674"/>
      <c r="YX19" s="674"/>
      <c r="YY19" s="674"/>
      <c r="YZ19" s="674"/>
      <c r="ZA19" s="674"/>
      <c r="ZB19" s="674"/>
      <c r="ZC19" s="674"/>
      <c r="ZD19" s="674"/>
      <c r="ZE19" s="674"/>
      <c r="ZF19" s="674"/>
      <c r="ZG19" s="674"/>
      <c r="ZH19" s="674"/>
      <c r="ZI19" s="674"/>
      <c r="ZJ19" s="674"/>
      <c r="ZK19" s="674"/>
      <c r="ZL19" s="674"/>
      <c r="ZM19" s="674"/>
      <c r="ZN19" s="674"/>
      <c r="ZO19" s="674"/>
      <c r="ZP19" s="674"/>
      <c r="ZQ19" s="674"/>
      <c r="ZR19" s="674"/>
      <c r="ZS19" s="674"/>
      <c r="ZT19" s="674"/>
      <c r="ZU19" s="674"/>
      <c r="ZV19" s="674"/>
      <c r="ZW19" s="674"/>
      <c r="ZX19" s="674"/>
      <c r="ZY19" s="674"/>
      <c r="ZZ19" s="674"/>
      <c r="AAA19" s="674"/>
      <c r="AAB19" s="674"/>
      <c r="AAC19" s="674"/>
      <c r="AAD19" s="674"/>
      <c r="AAE19" s="674"/>
      <c r="AAF19" s="674"/>
      <c r="AAG19" s="674"/>
      <c r="AAH19" s="674"/>
      <c r="AAI19" s="674"/>
      <c r="AAJ19" s="674"/>
      <c r="AAK19" s="674"/>
      <c r="AAL19" s="674"/>
      <c r="AAM19" s="674"/>
      <c r="AAN19" s="674"/>
      <c r="AAO19" s="674"/>
      <c r="AAP19" s="674"/>
      <c r="AAQ19" s="674"/>
      <c r="AAR19" s="674"/>
      <c r="AAS19" s="674"/>
      <c r="AAT19" s="674"/>
      <c r="AAU19" s="674"/>
      <c r="AAV19" s="674"/>
      <c r="AAW19" s="674"/>
      <c r="AAX19" s="674"/>
      <c r="AAY19" s="674"/>
      <c r="AAZ19" s="674"/>
      <c r="ABA19" s="674"/>
      <c r="ABB19" s="674"/>
      <c r="ABC19" s="674"/>
      <c r="ABD19" s="674"/>
      <c r="ABE19" s="674"/>
      <c r="ABF19" s="674"/>
      <c r="ABG19" s="674"/>
      <c r="ABH19" s="674"/>
      <c r="ABI19" s="674"/>
      <c r="ABJ19" s="674"/>
      <c r="ABK19" s="674"/>
      <c r="ABL19" s="674"/>
      <c r="ABM19" s="674"/>
      <c r="ABN19" s="674"/>
      <c r="ABO19" s="674"/>
      <c r="ABP19" s="674"/>
      <c r="ABQ19" s="674"/>
      <c r="ABR19" s="674"/>
      <c r="ABS19" s="674"/>
      <c r="ABT19" s="674"/>
      <c r="ABU19" s="674"/>
      <c r="ABV19" s="674"/>
      <c r="ABW19" s="674"/>
      <c r="ABX19" s="674"/>
      <c r="ABY19" s="674"/>
      <c r="ABZ19" s="674"/>
      <c r="ACA19" s="674"/>
      <c r="ACB19" s="674"/>
      <c r="ACC19" s="674"/>
      <c r="ACD19" s="674"/>
      <c r="ACE19" s="674"/>
      <c r="ACF19" s="674"/>
      <c r="ACG19" s="674"/>
      <c r="ACH19" s="674"/>
      <c r="ACI19" s="674"/>
      <c r="ACJ19" s="674"/>
      <c r="ACK19" s="674"/>
      <c r="ACL19" s="674"/>
      <c r="ACM19" s="674"/>
      <c r="ACN19" s="674"/>
      <c r="ACO19" s="674"/>
      <c r="ACP19" s="674"/>
      <c r="ACQ19" s="674"/>
      <c r="ACR19" s="674"/>
      <c r="ACS19" s="674"/>
      <c r="ACT19" s="674"/>
      <c r="ACU19" s="674"/>
      <c r="ACV19" s="674"/>
      <c r="ACW19" s="674"/>
      <c r="ACX19" s="674"/>
      <c r="ACY19" s="674"/>
      <c r="ACZ19" s="674"/>
      <c r="ADA19" s="674"/>
      <c r="ADB19" s="674"/>
      <c r="ADC19" s="674"/>
      <c r="ADD19" s="674"/>
      <c r="ADE19" s="674"/>
      <c r="ADF19" s="674"/>
      <c r="ADG19" s="674"/>
      <c r="ADH19" s="674"/>
      <c r="ADI19" s="674"/>
      <c r="ADJ19" s="674"/>
      <c r="ADK19" s="674"/>
      <c r="ADL19" s="674"/>
      <c r="ADM19" s="674"/>
      <c r="ADN19" s="674"/>
      <c r="ADO19" s="674"/>
      <c r="ADP19" s="674"/>
      <c r="ADQ19" s="674"/>
      <c r="ADR19" s="674"/>
      <c r="ADS19" s="674"/>
      <c r="ADT19" s="674"/>
      <c r="ADU19" s="674"/>
      <c r="ADV19" s="674"/>
      <c r="ADW19" s="674"/>
      <c r="ADX19" s="674"/>
      <c r="ADY19" s="674"/>
      <c r="ADZ19" s="674"/>
      <c r="AEA19" s="674"/>
      <c r="AEB19" s="674"/>
      <c r="AEC19" s="674"/>
      <c r="AED19" s="674"/>
      <c r="AEE19" s="674"/>
      <c r="AEF19" s="674"/>
      <c r="AEG19" s="674"/>
      <c r="AEH19" s="674"/>
      <c r="AEI19" s="674"/>
      <c r="AEJ19" s="674"/>
      <c r="AEK19" s="674"/>
      <c r="AEL19" s="674"/>
      <c r="AEM19" s="674"/>
      <c r="AEN19" s="674"/>
      <c r="AEO19" s="674"/>
      <c r="AEP19" s="674"/>
      <c r="AEQ19" s="674"/>
      <c r="AER19" s="674"/>
      <c r="AES19" s="674"/>
      <c r="AET19" s="674"/>
      <c r="AEU19" s="674"/>
      <c r="AEV19" s="674"/>
      <c r="AEW19" s="674"/>
      <c r="AEX19" s="674"/>
      <c r="AEY19" s="674"/>
      <c r="AEZ19" s="674"/>
      <c r="AFA19" s="674"/>
      <c r="AFB19" s="674"/>
      <c r="AFC19" s="674"/>
      <c r="AFD19" s="674"/>
      <c r="AFE19" s="674"/>
      <c r="AFF19" s="674"/>
      <c r="AFG19" s="674"/>
      <c r="AFH19" s="674"/>
      <c r="AFI19" s="674"/>
      <c r="AFJ19" s="674"/>
      <c r="AFK19" s="674"/>
      <c r="AFL19" s="674"/>
      <c r="AFM19" s="674"/>
      <c r="AFN19" s="674"/>
      <c r="AFO19" s="674"/>
      <c r="AFP19" s="674"/>
      <c r="AFQ19" s="674"/>
      <c r="AFR19" s="674"/>
      <c r="AFS19" s="674"/>
      <c r="AFT19" s="674"/>
      <c r="AFU19" s="674"/>
      <c r="AFV19" s="674"/>
      <c r="AFW19" s="674"/>
      <c r="AFX19" s="674"/>
      <c r="AFY19" s="674"/>
      <c r="AFZ19" s="674"/>
      <c r="AGA19" s="674"/>
      <c r="AGB19" s="674"/>
      <c r="AGC19" s="674"/>
      <c r="AGD19" s="674"/>
      <c r="AGE19" s="674"/>
      <c r="AGF19" s="674"/>
      <c r="AGG19" s="674"/>
      <c r="AGH19" s="674"/>
      <c r="AGI19" s="674"/>
      <c r="AGJ19" s="674"/>
      <c r="AGK19" s="674"/>
      <c r="AGL19" s="674"/>
      <c r="AGM19" s="674"/>
      <c r="AGN19" s="674"/>
      <c r="AGO19" s="674"/>
      <c r="AGP19" s="674"/>
      <c r="AGQ19" s="674"/>
      <c r="AGR19" s="674"/>
      <c r="AGS19" s="674"/>
      <c r="AGT19" s="674"/>
      <c r="AGU19" s="674"/>
      <c r="AGV19" s="674"/>
      <c r="AGW19" s="674"/>
      <c r="AGX19" s="674"/>
      <c r="AGY19" s="674"/>
      <c r="AGZ19" s="674"/>
      <c r="AHA19" s="674"/>
      <c r="AHB19" s="674"/>
      <c r="AHC19" s="674"/>
      <c r="AHD19" s="674"/>
      <c r="AHE19" s="674"/>
      <c r="AHF19" s="674"/>
      <c r="AHG19" s="674"/>
      <c r="AHH19" s="674"/>
      <c r="AHI19" s="674"/>
      <c r="AHJ19" s="674"/>
      <c r="AHK19" s="674"/>
      <c r="AHL19" s="674"/>
      <c r="AHM19" s="674"/>
      <c r="AHN19" s="674"/>
      <c r="AHO19" s="674"/>
      <c r="AHP19" s="674"/>
      <c r="AHQ19" s="674"/>
      <c r="AHR19" s="674"/>
      <c r="AHS19" s="674"/>
      <c r="AHT19" s="674"/>
      <c r="AHU19" s="674"/>
      <c r="AHV19" s="674"/>
      <c r="AHW19" s="674"/>
      <c r="AHX19" s="674"/>
      <c r="AHY19" s="674"/>
      <c r="AHZ19" s="674"/>
      <c r="AIA19" s="674"/>
      <c r="AIB19" s="674"/>
      <c r="AIC19" s="674"/>
      <c r="AID19" s="674"/>
      <c r="AIE19" s="674"/>
      <c r="AIF19" s="674"/>
      <c r="AIG19" s="674"/>
      <c r="AIH19" s="674"/>
      <c r="AII19" s="674"/>
      <c r="AIJ19" s="674"/>
      <c r="AIK19" s="674"/>
      <c r="AIL19" s="674"/>
      <c r="AIM19" s="674"/>
      <c r="AIN19" s="674"/>
      <c r="AIO19" s="674"/>
      <c r="AIP19" s="674"/>
      <c r="AIQ19" s="674"/>
      <c r="AIR19" s="674"/>
      <c r="AIS19" s="674"/>
      <c r="AIT19" s="674"/>
      <c r="AIU19" s="674"/>
      <c r="AIV19" s="674"/>
      <c r="AIW19" s="674"/>
      <c r="AIX19" s="674"/>
      <c r="AIY19" s="674"/>
      <c r="AIZ19" s="674"/>
      <c r="AJA19" s="674"/>
      <c r="AJB19" s="674"/>
      <c r="AJC19" s="674"/>
      <c r="AJD19" s="674"/>
      <c r="AJE19" s="674"/>
      <c r="AJF19" s="674"/>
      <c r="AJG19" s="674"/>
      <c r="AJH19" s="674"/>
      <c r="AJI19" s="674"/>
      <c r="AJJ19" s="674"/>
      <c r="AJK19" s="674"/>
      <c r="AJL19" s="674"/>
      <c r="AJM19" s="674"/>
      <c r="AJN19" s="674"/>
      <c r="AJO19" s="674"/>
      <c r="AJP19" s="674"/>
      <c r="AJQ19" s="674"/>
      <c r="AJR19" s="674"/>
      <c r="AJS19" s="674"/>
      <c r="AJT19" s="674"/>
      <c r="AJU19" s="674"/>
      <c r="AJV19" s="674"/>
      <c r="AJW19" s="674"/>
      <c r="AJX19" s="674"/>
      <c r="AJY19" s="674"/>
      <c r="AJZ19" s="674"/>
      <c r="AKA19" s="674"/>
      <c r="AKB19" s="674"/>
      <c r="AKC19" s="674"/>
      <c r="AKD19" s="674"/>
      <c r="AKE19" s="674"/>
      <c r="AKF19" s="674"/>
      <c r="AKG19" s="674"/>
      <c r="AKH19" s="674"/>
      <c r="AKI19" s="674"/>
      <c r="AKJ19" s="674"/>
      <c r="AKK19" s="674"/>
      <c r="AKL19" s="674"/>
      <c r="AKM19" s="674"/>
      <c r="AKN19" s="674"/>
      <c r="AKO19" s="674"/>
      <c r="AKP19" s="674"/>
      <c r="AKQ19" s="674"/>
      <c r="AKR19" s="674"/>
      <c r="AKS19" s="674"/>
      <c r="AKT19" s="674"/>
      <c r="AKU19" s="674"/>
      <c r="AKV19" s="674"/>
      <c r="AKW19" s="674"/>
      <c r="AKX19" s="674"/>
      <c r="AKY19" s="674"/>
      <c r="AKZ19" s="674"/>
      <c r="ALA19" s="674"/>
      <c r="ALB19" s="674"/>
      <c r="ALC19" s="674"/>
      <c r="ALD19" s="674"/>
      <c r="ALE19" s="674"/>
      <c r="ALF19" s="674"/>
      <c r="ALG19" s="674"/>
      <c r="ALH19" s="674"/>
      <c r="ALI19" s="674"/>
      <c r="ALJ19" s="674"/>
      <c r="ALK19" s="674"/>
      <c r="ALL19" s="674"/>
      <c r="ALM19" s="674"/>
      <c r="ALN19" s="674"/>
      <c r="ALO19" s="674"/>
      <c r="ALP19" s="674"/>
      <c r="ALQ19" s="674"/>
      <c r="ALR19" s="674"/>
      <c r="ALS19" s="674"/>
      <c r="ALT19" s="674"/>
      <c r="ALU19" s="674"/>
      <c r="ALV19" s="674"/>
      <c r="ALW19" s="674"/>
      <c r="ALX19" s="674"/>
      <c r="ALY19" s="674"/>
      <c r="ALZ19" s="674"/>
      <c r="AMA19" s="674"/>
      <c r="AMB19" s="674"/>
      <c r="AMC19" s="674"/>
      <c r="AMD19" s="674"/>
      <c r="AME19" s="674"/>
      <c r="AMF19" s="674"/>
      <c r="AMG19" s="674"/>
      <c r="AMH19" s="674"/>
      <c r="AMI19" s="674"/>
      <c r="AMJ19" s="674"/>
      <c r="AMK19" s="674"/>
      <c r="AML19" s="674"/>
      <c r="AMM19" s="674"/>
      <c r="AMN19" s="674"/>
      <c r="AMO19" s="674"/>
      <c r="AMP19" s="674"/>
      <c r="AMQ19" s="674"/>
      <c r="AMR19" s="674"/>
      <c r="AMS19" s="674"/>
      <c r="AMT19" s="674"/>
      <c r="AMU19" s="674"/>
      <c r="AMV19" s="674"/>
      <c r="AMW19" s="674"/>
      <c r="AMX19" s="674"/>
      <c r="AMY19" s="674"/>
      <c r="AMZ19" s="674"/>
      <c r="ANA19" s="674"/>
      <c r="ANB19" s="674"/>
      <c r="ANC19" s="674"/>
      <c r="AND19" s="674"/>
      <c r="ANE19" s="674"/>
      <c r="ANF19" s="674"/>
      <c r="ANG19" s="674"/>
      <c r="ANH19" s="674"/>
      <c r="ANI19" s="674"/>
      <c r="ANJ19" s="674"/>
      <c r="ANK19" s="674"/>
      <c r="ANL19" s="674"/>
      <c r="ANM19" s="674"/>
      <c r="ANN19" s="674"/>
      <c r="ANO19" s="674"/>
      <c r="ANP19" s="674"/>
      <c r="ANQ19" s="674"/>
      <c r="ANR19" s="674"/>
      <c r="ANS19" s="674"/>
      <c r="ANT19" s="674"/>
      <c r="ANU19" s="674"/>
      <c r="ANV19" s="674"/>
      <c r="ANW19" s="674"/>
      <c r="ANX19" s="674"/>
      <c r="ANY19" s="674"/>
      <c r="ANZ19" s="674"/>
      <c r="AOA19" s="674"/>
      <c r="AOB19" s="674"/>
      <c r="AOC19" s="674"/>
      <c r="AOD19" s="674"/>
      <c r="AOE19" s="674"/>
      <c r="AOF19" s="674"/>
      <c r="AOG19" s="674"/>
      <c r="AOH19" s="674"/>
      <c r="AOI19" s="674"/>
      <c r="AOJ19" s="674"/>
      <c r="AOK19" s="674"/>
      <c r="AOL19" s="674"/>
      <c r="AOM19" s="674"/>
      <c r="AON19" s="674"/>
      <c r="AOO19" s="674"/>
      <c r="AOP19" s="674"/>
      <c r="AOQ19" s="674"/>
      <c r="AOR19" s="674"/>
      <c r="AOS19" s="674"/>
      <c r="AOT19" s="674"/>
      <c r="AOU19" s="674"/>
      <c r="AOV19" s="674"/>
      <c r="AOW19" s="674"/>
      <c r="AOX19" s="674"/>
      <c r="AOY19" s="674"/>
      <c r="AOZ19" s="674"/>
      <c r="APA19" s="674"/>
      <c r="APB19" s="674"/>
      <c r="APC19" s="674"/>
      <c r="APD19" s="674"/>
      <c r="APE19" s="674"/>
      <c r="APF19" s="674"/>
      <c r="APG19" s="674"/>
      <c r="APH19" s="674"/>
      <c r="API19" s="674"/>
      <c r="APJ19" s="674"/>
      <c r="APK19" s="674"/>
      <c r="APL19" s="674"/>
      <c r="APM19" s="674"/>
      <c r="APN19" s="674"/>
      <c r="APO19" s="674"/>
      <c r="APP19" s="674"/>
      <c r="APQ19" s="674"/>
      <c r="APR19" s="674"/>
      <c r="APS19" s="674"/>
      <c r="APT19" s="674"/>
      <c r="APU19" s="674"/>
      <c r="APV19" s="674"/>
      <c r="APW19" s="674"/>
      <c r="APX19" s="674"/>
      <c r="APY19" s="674"/>
      <c r="APZ19" s="674"/>
      <c r="AQA19" s="674"/>
      <c r="AQB19" s="674"/>
      <c r="AQC19" s="674"/>
      <c r="AQD19" s="674"/>
      <c r="AQE19" s="674"/>
      <c r="AQF19" s="674"/>
      <c r="AQG19" s="674"/>
      <c r="AQH19" s="674"/>
      <c r="AQI19" s="674"/>
      <c r="AQJ19" s="674"/>
      <c r="AQK19" s="674"/>
      <c r="AQL19" s="674"/>
      <c r="AQM19" s="674"/>
      <c r="AQN19" s="674"/>
      <c r="AQO19" s="674"/>
      <c r="AQP19" s="674"/>
      <c r="AQQ19" s="674"/>
      <c r="AQR19" s="674"/>
      <c r="AQS19" s="674"/>
      <c r="AQT19" s="674"/>
      <c r="AQU19" s="674"/>
      <c r="AQV19" s="674"/>
      <c r="AQW19" s="674"/>
      <c r="AQX19" s="674"/>
      <c r="AQY19" s="674"/>
      <c r="AQZ19" s="674"/>
      <c r="ARA19" s="674"/>
      <c r="ARB19" s="674"/>
      <c r="ARC19" s="674"/>
      <c r="ARD19" s="674"/>
      <c r="ARE19" s="674"/>
      <c r="ARF19" s="674"/>
      <c r="ARG19" s="674"/>
      <c r="ARH19" s="674"/>
      <c r="ARI19" s="674"/>
      <c r="ARJ19" s="674"/>
      <c r="ARK19" s="674"/>
      <c r="ARL19" s="674"/>
      <c r="ARM19" s="674"/>
      <c r="ARN19" s="674"/>
      <c r="ARO19" s="674"/>
      <c r="ARP19" s="674"/>
      <c r="ARQ19" s="674"/>
      <c r="ARR19" s="674"/>
      <c r="ARS19" s="674"/>
      <c r="ART19" s="674"/>
      <c r="ARU19" s="674"/>
      <c r="ARV19" s="674"/>
      <c r="ARW19" s="674"/>
      <c r="ARX19" s="674"/>
      <c r="ARY19" s="674"/>
      <c r="ARZ19" s="674"/>
      <c r="ASA19" s="674"/>
      <c r="ASB19" s="674"/>
      <c r="ASC19" s="674"/>
      <c r="ASD19" s="674"/>
      <c r="ASE19" s="674"/>
      <c r="ASF19" s="674"/>
      <c r="ASG19" s="674"/>
      <c r="ASH19" s="674"/>
      <c r="ASI19" s="674"/>
      <c r="ASJ19" s="674"/>
      <c r="ASK19" s="674"/>
      <c r="ASL19" s="674"/>
      <c r="ASM19" s="674"/>
      <c r="ASN19" s="674"/>
      <c r="ASO19" s="674"/>
      <c r="ASP19" s="674"/>
      <c r="ASQ19" s="674"/>
      <c r="ASR19" s="674"/>
      <c r="ASS19" s="674"/>
      <c r="AST19" s="674"/>
      <c r="ASU19" s="674"/>
      <c r="ASV19" s="674"/>
      <c r="ASW19" s="674"/>
      <c r="ASX19" s="674"/>
      <c r="ASY19" s="674"/>
      <c r="ASZ19" s="674"/>
      <c r="ATA19" s="674"/>
      <c r="ATB19" s="674"/>
      <c r="ATC19" s="674"/>
      <c r="ATD19" s="674"/>
      <c r="ATE19" s="674"/>
      <c r="ATF19" s="674"/>
      <c r="ATG19" s="674"/>
      <c r="ATH19" s="674"/>
      <c r="ATI19" s="674"/>
      <c r="ATJ19" s="674"/>
      <c r="ATK19" s="674"/>
      <c r="ATL19" s="674"/>
      <c r="ATM19" s="674"/>
      <c r="ATN19" s="674"/>
      <c r="ATO19" s="674"/>
      <c r="ATP19" s="674"/>
      <c r="ATQ19" s="674"/>
      <c r="ATR19" s="674"/>
      <c r="ATS19" s="674"/>
      <c r="ATT19" s="674"/>
      <c r="ATU19" s="674"/>
      <c r="ATV19" s="674"/>
      <c r="ATW19" s="674"/>
      <c r="ATX19" s="674"/>
      <c r="ATY19" s="674"/>
      <c r="ATZ19" s="674"/>
      <c r="AUA19" s="674"/>
      <c r="AUB19" s="674"/>
      <c r="AUC19" s="674"/>
      <c r="AUD19" s="674"/>
      <c r="AUE19" s="674"/>
      <c r="AUF19" s="674"/>
      <c r="AUG19" s="674"/>
      <c r="AUH19" s="674"/>
      <c r="AUI19" s="674"/>
      <c r="AUJ19" s="674"/>
      <c r="AUK19" s="674"/>
      <c r="AUL19" s="674"/>
      <c r="AUM19" s="674"/>
      <c r="AUN19" s="674"/>
      <c r="AUO19" s="674"/>
      <c r="AUP19" s="674"/>
      <c r="AUQ19" s="674"/>
      <c r="AUR19" s="674"/>
      <c r="AUS19" s="674"/>
      <c r="AUT19" s="674"/>
      <c r="AUU19" s="674"/>
      <c r="AUV19" s="674"/>
      <c r="AUW19" s="674"/>
      <c r="AUX19" s="674"/>
      <c r="AUY19" s="674"/>
      <c r="AUZ19" s="674"/>
      <c r="AVA19" s="674"/>
      <c r="AVB19" s="674"/>
      <c r="AVC19" s="674"/>
      <c r="AVD19" s="674"/>
      <c r="AVE19" s="674"/>
      <c r="AVF19" s="674"/>
      <c r="AVG19" s="674"/>
      <c r="AVH19" s="674"/>
      <c r="AVI19" s="674"/>
      <c r="AVJ19" s="674"/>
      <c r="AVK19" s="674"/>
      <c r="AVL19" s="674"/>
      <c r="AVM19" s="674"/>
      <c r="AVN19" s="674"/>
      <c r="AVO19" s="674"/>
      <c r="AVP19" s="674"/>
      <c r="AVQ19" s="674"/>
      <c r="AVR19" s="674"/>
      <c r="AVS19" s="674"/>
      <c r="AVT19" s="674"/>
      <c r="AVU19" s="674"/>
      <c r="AVV19" s="674"/>
      <c r="AVW19" s="674"/>
      <c r="AVX19" s="674"/>
      <c r="AVY19" s="674"/>
      <c r="AVZ19" s="674"/>
      <c r="AWA19" s="674"/>
      <c r="AWB19" s="674"/>
      <c r="AWC19" s="674"/>
      <c r="AWD19" s="674"/>
      <c r="AWE19" s="674"/>
      <c r="AWF19" s="674"/>
      <c r="AWG19" s="674"/>
      <c r="AWH19" s="674"/>
      <c r="AWI19" s="674"/>
      <c r="AWJ19" s="674"/>
      <c r="AWK19" s="674"/>
      <c r="AWL19" s="674"/>
      <c r="AWM19" s="674"/>
      <c r="AWN19" s="674"/>
      <c r="AWO19" s="674"/>
      <c r="AWP19" s="674"/>
      <c r="AWQ19" s="674"/>
      <c r="AWR19" s="674"/>
      <c r="AWS19" s="674"/>
      <c r="AWT19" s="674"/>
      <c r="AWU19" s="674"/>
      <c r="AWV19" s="674"/>
      <c r="AWW19" s="674"/>
      <c r="AWX19" s="674"/>
      <c r="AWY19" s="674"/>
      <c r="AWZ19" s="674"/>
      <c r="AXA19" s="674"/>
      <c r="AXB19" s="674"/>
      <c r="AXC19" s="674"/>
      <c r="AXD19" s="674"/>
      <c r="AXE19" s="674"/>
      <c r="AXF19" s="674"/>
      <c r="AXG19" s="674"/>
      <c r="AXH19" s="674"/>
      <c r="AXI19" s="674"/>
      <c r="AXJ19" s="674"/>
      <c r="AXK19" s="674"/>
      <c r="AXL19" s="674"/>
      <c r="AXM19" s="674"/>
      <c r="AXN19" s="674"/>
      <c r="AXO19" s="674"/>
      <c r="AXP19" s="674"/>
      <c r="AXQ19" s="674"/>
      <c r="AXR19" s="674"/>
      <c r="AXS19" s="674"/>
      <c r="AXT19" s="674"/>
      <c r="AXU19" s="674"/>
      <c r="AXV19" s="674"/>
      <c r="AXW19" s="674"/>
      <c r="AXX19" s="674"/>
      <c r="AXY19" s="674"/>
      <c r="AXZ19" s="674"/>
      <c r="AYA19" s="674"/>
      <c r="AYB19" s="674"/>
      <c r="AYC19" s="674"/>
      <c r="AYD19" s="674"/>
      <c r="AYE19" s="674"/>
      <c r="AYF19" s="674"/>
      <c r="AYG19" s="674"/>
      <c r="AYH19" s="674"/>
      <c r="AYI19" s="674"/>
      <c r="AYJ19" s="674"/>
      <c r="AYK19" s="674"/>
      <c r="AYL19" s="674"/>
      <c r="AYM19" s="674"/>
      <c r="AYN19" s="674"/>
      <c r="AYO19" s="674"/>
      <c r="AYP19" s="674"/>
      <c r="AYQ19" s="674"/>
      <c r="AYR19" s="674"/>
      <c r="AYS19" s="674"/>
      <c r="AYT19" s="674"/>
      <c r="AYU19" s="674"/>
      <c r="AYV19" s="674"/>
      <c r="AYW19" s="674"/>
      <c r="AYX19" s="674"/>
      <c r="AYY19" s="674"/>
      <c r="AYZ19" s="674"/>
      <c r="AZA19" s="674"/>
      <c r="AZB19" s="674"/>
      <c r="AZC19" s="674"/>
      <c r="AZD19" s="674"/>
      <c r="AZE19" s="674"/>
      <c r="AZF19" s="674"/>
      <c r="AZG19" s="674"/>
      <c r="AZH19" s="674"/>
      <c r="AZI19" s="674"/>
      <c r="AZJ19" s="674"/>
      <c r="AZK19" s="674"/>
      <c r="AZL19" s="674"/>
      <c r="AZM19" s="674"/>
      <c r="AZN19" s="674"/>
      <c r="AZO19" s="674"/>
      <c r="AZP19" s="674"/>
      <c r="AZQ19" s="674"/>
      <c r="AZR19" s="674"/>
      <c r="AZS19" s="674"/>
      <c r="AZT19" s="674"/>
      <c r="AZU19" s="674"/>
      <c r="AZV19" s="674"/>
      <c r="AZW19" s="674"/>
      <c r="AZX19" s="674"/>
      <c r="AZY19" s="674"/>
      <c r="AZZ19" s="674"/>
      <c r="BAA19" s="674"/>
      <c r="BAB19" s="674"/>
      <c r="BAC19" s="674"/>
      <c r="BAD19" s="674"/>
      <c r="BAE19" s="674"/>
      <c r="BAF19" s="674"/>
      <c r="BAG19" s="674"/>
      <c r="BAH19" s="674"/>
      <c r="BAI19" s="674"/>
      <c r="BAJ19" s="674"/>
      <c r="BAK19" s="674"/>
      <c r="BAL19" s="674"/>
      <c r="BAM19" s="674"/>
      <c r="BAN19" s="674"/>
      <c r="BAO19" s="674"/>
      <c r="BAP19" s="674"/>
      <c r="BAQ19" s="674"/>
      <c r="BAR19" s="674"/>
      <c r="BAS19" s="674"/>
      <c r="BAT19" s="674"/>
      <c r="BAU19" s="674"/>
      <c r="BAV19" s="674"/>
      <c r="BAW19" s="674"/>
      <c r="BAX19" s="674"/>
      <c r="BAY19" s="674"/>
      <c r="BAZ19" s="674"/>
      <c r="BBA19" s="674"/>
      <c r="BBB19" s="674"/>
      <c r="BBC19" s="674"/>
      <c r="BBD19" s="674"/>
      <c r="BBE19" s="674"/>
      <c r="BBF19" s="674"/>
      <c r="BBG19" s="674"/>
      <c r="BBH19" s="674"/>
      <c r="BBI19" s="674"/>
      <c r="BBJ19" s="674"/>
      <c r="BBK19" s="674"/>
      <c r="BBL19" s="674"/>
      <c r="BBM19" s="674"/>
      <c r="BBN19" s="674"/>
      <c r="BBO19" s="674"/>
      <c r="BBP19" s="674"/>
      <c r="BBQ19" s="674"/>
      <c r="BBR19" s="674"/>
      <c r="BBS19" s="674"/>
      <c r="BBT19" s="674"/>
      <c r="BBU19" s="674"/>
      <c r="BBV19" s="674"/>
      <c r="BBW19" s="674"/>
      <c r="BBX19" s="674"/>
      <c r="BBY19" s="674"/>
      <c r="BBZ19" s="674"/>
      <c r="BCA19" s="674"/>
      <c r="BCB19" s="674"/>
      <c r="BCC19" s="674"/>
      <c r="BCD19" s="674"/>
      <c r="BCE19" s="674"/>
      <c r="BCF19" s="674"/>
      <c r="BCG19" s="674"/>
      <c r="BCH19" s="674"/>
      <c r="BCI19" s="674"/>
      <c r="BCJ19" s="674"/>
      <c r="BCK19" s="674"/>
      <c r="BCL19" s="674"/>
      <c r="BCM19" s="674"/>
      <c r="BCN19" s="674"/>
      <c r="BCO19" s="674"/>
      <c r="BCP19" s="674"/>
      <c r="BCQ19" s="674"/>
      <c r="BCR19" s="674"/>
      <c r="BCS19" s="674"/>
      <c r="BCT19" s="674"/>
      <c r="BCU19" s="674"/>
      <c r="BCV19" s="674"/>
      <c r="BCW19" s="674"/>
      <c r="BCX19" s="674"/>
      <c r="BCY19" s="674"/>
      <c r="BCZ19" s="674"/>
      <c r="BDA19" s="674"/>
      <c r="BDB19" s="674"/>
      <c r="BDC19" s="674"/>
      <c r="BDD19" s="674"/>
      <c r="BDE19" s="674"/>
      <c r="BDF19" s="674"/>
      <c r="BDG19" s="674"/>
      <c r="BDH19" s="674"/>
      <c r="BDI19" s="674"/>
      <c r="BDJ19" s="674"/>
      <c r="BDK19" s="674"/>
      <c r="BDL19" s="674"/>
      <c r="BDM19" s="674"/>
      <c r="BDN19" s="674"/>
      <c r="BDO19" s="674"/>
      <c r="BDP19" s="674"/>
      <c r="BDQ19" s="674"/>
      <c r="BDR19" s="674"/>
      <c r="BDS19" s="674"/>
      <c r="BDT19" s="674"/>
      <c r="BDU19" s="674"/>
      <c r="BDV19" s="674"/>
      <c r="BDW19" s="674"/>
      <c r="BDX19" s="674"/>
      <c r="BDY19" s="674"/>
      <c r="BDZ19" s="674"/>
      <c r="BEA19" s="674"/>
      <c r="BEB19" s="674"/>
      <c r="BEC19" s="674"/>
      <c r="BED19" s="674"/>
      <c r="BEE19" s="674"/>
      <c r="BEF19" s="674"/>
      <c r="BEG19" s="674"/>
      <c r="BEH19" s="674"/>
      <c r="BEI19" s="674"/>
      <c r="BEJ19" s="674"/>
      <c r="BEK19" s="674"/>
      <c r="BEL19" s="674"/>
      <c r="BEM19" s="674"/>
      <c r="BEN19" s="674"/>
      <c r="BEO19" s="674"/>
      <c r="BEP19" s="674"/>
      <c r="BEQ19" s="674"/>
      <c r="BER19" s="674"/>
      <c r="BES19" s="674"/>
      <c r="BET19" s="674"/>
      <c r="BEU19" s="674"/>
      <c r="BEV19" s="674"/>
      <c r="BEW19" s="674"/>
      <c r="BEX19" s="674"/>
      <c r="BEY19" s="674"/>
      <c r="BEZ19" s="674"/>
      <c r="BFA19" s="674"/>
      <c r="BFB19" s="674"/>
      <c r="BFC19" s="674"/>
      <c r="BFD19" s="674"/>
      <c r="BFE19" s="674"/>
      <c r="BFF19" s="674"/>
      <c r="BFG19" s="674"/>
      <c r="BFH19" s="674"/>
      <c r="BFI19" s="674"/>
      <c r="BFJ19" s="674"/>
      <c r="BFK19" s="674"/>
      <c r="BFL19" s="674"/>
      <c r="BFM19" s="674"/>
      <c r="BFN19" s="674"/>
      <c r="BFO19" s="674"/>
      <c r="BFP19" s="674"/>
      <c r="BFQ19" s="674"/>
      <c r="BFR19" s="674"/>
      <c r="BFS19" s="674"/>
      <c r="BFT19" s="674"/>
      <c r="BFU19" s="674"/>
      <c r="BFV19" s="674"/>
      <c r="BFW19" s="674"/>
      <c r="BFX19" s="674"/>
      <c r="BFY19" s="674"/>
      <c r="BFZ19" s="674"/>
      <c r="BGA19" s="674"/>
      <c r="BGB19" s="674"/>
      <c r="BGC19" s="674"/>
      <c r="BGD19" s="674"/>
      <c r="BGE19" s="674"/>
      <c r="BGF19" s="674"/>
      <c r="BGG19" s="674"/>
      <c r="BGH19" s="674"/>
      <c r="BGI19" s="674"/>
      <c r="BGJ19" s="674"/>
      <c r="BGK19" s="674"/>
      <c r="BGL19" s="674"/>
      <c r="BGM19" s="674"/>
      <c r="BGN19" s="674"/>
      <c r="BGO19" s="674"/>
      <c r="BGP19" s="674"/>
      <c r="BGQ19" s="674"/>
      <c r="BGR19" s="674"/>
      <c r="BGS19" s="674"/>
      <c r="BGT19" s="674"/>
      <c r="BGU19" s="674"/>
      <c r="BGV19" s="674"/>
      <c r="BGW19" s="674"/>
      <c r="BGX19" s="674"/>
      <c r="BGY19" s="674"/>
      <c r="BGZ19" s="674"/>
      <c r="BHA19" s="674"/>
      <c r="BHB19" s="674"/>
      <c r="BHC19" s="674"/>
      <c r="BHD19" s="674"/>
      <c r="BHE19" s="674"/>
      <c r="BHF19" s="674"/>
      <c r="BHG19" s="674"/>
      <c r="BHH19" s="674"/>
      <c r="BHI19" s="674"/>
      <c r="BHJ19" s="674"/>
      <c r="BHK19" s="674"/>
      <c r="BHL19" s="674"/>
      <c r="BHM19" s="674"/>
      <c r="BHN19" s="674"/>
      <c r="BHO19" s="674"/>
      <c r="BHP19" s="674"/>
      <c r="BHQ19" s="674"/>
      <c r="BHR19" s="674"/>
      <c r="BHS19" s="674"/>
      <c r="BHT19" s="674"/>
      <c r="BHU19" s="674"/>
      <c r="BHV19" s="674"/>
      <c r="BHW19" s="674"/>
      <c r="BHX19" s="674"/>
      <c r="BHY19" s="674"/>
      <c r="BHZ19" s="674"/>
      <c r="BIA19" s="674"/>
      <c r="BIB19" s="674"/>
      <c r="BIC19" s="674"/>
      <c r="BID19" s="674"/>
      <c r="BIE19" s="674"/>
      <c r="BIF19" s="674"/>
      <c r="BIG19" s="674"/>
      <c r="BIH19" s="674"/>
      <c r="BII19" s="674"/>
      <c r="BIJ19" s="674"/>
      <c r="BIK19" s="674"/>
      <c r="BIL19" s="674"/>
      <c r="BIM19" s="674"/>
      <c r="BIN19" s="674"/>
      <c r="BIO19" s="674"/>
      <c r="BIP19" s="674"/>
      <c r="BIQ19" s="674"/>
      <c r="BIR19" s="674"/>
      <c r="BIS19" s="674"/>
      <c r="BIT19" s="674"/>
      <c r="BIU19" s="674"/>
      <c r="BIV19" s="674"/>
      <c r="BIW19" s="674"/>
      <c r="BIX19" s="674"/>
      <c r="BIY19" s="674"/>
      <c r="BIZ19" s="674"/>
      <c r="BJA19" s="674"/>
      <c r="BJB19" s="674"/>
      <c r="BJC19" s="674"/>
      <c r="BJD19" s="674"/>
      <c r="BJE19" s="674"/>
      <c r="BJF19" s="674"/>
      <c r="BJG19" s="674"/>
      <c r="BJH19" s="674"/>
      <c r="BJI19" s="674"/>
      <c r="BJJ19" s="674"/>
      <c r="BJK19" s="674"/>
      <c r="BJL19" s="674"/>
      <c r="BJM19" s="674"/>
      <c r="BJN19" s="674"/>
      <c r="BJO19" s="674"/>
      <c r="BJP19" s="674"/>
      <c r="BJQ19" s="674"/>
      <c r="BJR19" s="674"/>
      <c r="BJS19" s="674"/>
      <c r="BJT19" s="674"/>
      <c r="BJU19" s="674"/>
      <c r="BJV19" s="674"/>
      <c r="BJW19" s="674"/>
      <c r="BJX19" s="674"/>
      <c r="BJY19" s="674"/>
      <c r="BJZ19" s="674"/>
      <c r="BKA19" s="674"/>
      <c r="BKB19" s="674"/>
      <c r="BKC19" s="674"/>
      <c r="BKD19" s="674"/>
      <c r="BKE19" s="674"/>
      <c r="BKF19" s="674"/>
      <c r="BKG19" s="674"/>
      <c r="BKH19" s="674"/>
      <c r="BKI19" s="674"/>
      <c r="BKJ19" s="674"/>
      <c r="BKK19" s="674"/>
      <c r="BKL19" s="674"/>
      <c r="BKM19" s="674"/>
      <c r="BKN19" s="674"/>
      <c r="BKO19" s="674"/>
      <c r="BKP19" s="674"/>
      <c r="BKQ19" s="674"/>
      <c r="BKR19" s="674"/>
      <c r="BKS19" s="674"/>
      <c r="BKT19" s="674"/>
      <c r="BKU19" s="674"/>
      <c r="BKV19" s="674"/>
      <c r="BKW19" s="674"/>
      <c r="BKX19" s="674"/>
      <c r="BKY19" s="674"/>
      <c r="BKZ19" s="674"/>
      <c r="BLA19" s="674"/>
      <c r="BLB19" s="674"/>
      <c r="BLC19" s="674"/>
      <c r="BLD19" s="674"/>
      <c r="BLE19" s="674"/>
      <c r="BLF19" s="674"/>
      <c r="BLG19" s="674"/>
      <c r="BLH19" s="674"/>
      <c r="BLI19" s="674"/>
      <c r="BLJ19" s="674"/>
      <c r="BLK19" s="674"/>
      <c r="BLL19" s="674"/>
      <c r="BLM19" s="674"/>
      <c r="BLN19" s="674"/>
      <c r="BLO19" s="674"/>
      <c r="BLP19" s="674"/>
      <c r="BLQ19" s="674"/>
      <c r="BLR19" s="674"/>
      <c r="BLS19" s="674"/>
      <c r="BLT19" s="674"/>
      <c r="BLU19" s="674"/>
      <c r="BLV19" s="674"/>
      <c r="BLW19" s="674"/>
      <c r="BLX19" s="674"/>
      <c r="BLY19" s="674"/>
      <c r="BLZ19" s="674"/>
      <c r="BMA19" s="674"/>
      <c r="BMB19" s="674"/>
      <c r="BMC19" s="674"/>
      <c r="BMD19" s="674"/>
      <c r="BME19" s="674"/>
      <c r="BMF19" s="674"/>
      <c r="BMG19" s="674"/>
      <c r="BMH19" s="674"/>
      <c r="BMI19" s="674"/>
      <c r="BMJ19" s="674"/>
      <c r="BMK19" s="674"/>
      <c r="BML19" s="674"/>
      <c r="BMM19" s="674"/>
      <c r="BMN19" s="674"/>
      <c r="BMO19" s="674"/>
      <c r="BMP19" s="674"/>
      <c r="BMQ19" s="674"/>
      <c r="BMR19" s="674"/>
      <c r="BMS19" s="674"/>
      <c r="BMT19" s="674"/>
      <c r="BMU19" s="674"/>
      <c r="BMV19" s="674"/>
      <c r="BMW19" s="674"/>
      <c r="BMX19" s="674"/>
      <c r="BMY19" s="674"/>
      <c r="BMZ19" s="674"/>
      <c r="BNA19" s="674"/>
      <c r="BNB19" s="674"/>
      <c r="BNC19" s="674"/>
      <c r="BND19" s="674"/>
      <c r="BNE19" s="674"/>
      <c r="BNF19" s="674"/>
      <c r="BNG19" s="674"/>
      <c r="BNH19" s="674"/>
      <c r="BNI19" s="674"/>
      <c r="BNJ19" s="674"/>
      <c r="BNK19" s="674"/>
      <c r="BNL19" s="674"/>
      <c r="BNM19" s="674"/>
      <c r="BNN19" s="674"/>
      <c r="BNO19" s="674"/>
      <c r="BNP19" s="674"/>
      <c r="BNQ19" s="674"/>
      <c r="BNR19" s="674"/>
      <c r="BNS19" s="674"/>
      <c r="BNT19" s="674"/>
      <c r="BNU19" s="674"/>
      <c r="BNV19" s="674"/>
      <c r="BNW19" s="674"/>
      <c r="BNX19" s="674"/>
      <c r="BNY19" s="674"/>
      <c r="BNZ19" s="674"/>
      <c r="BOA19" s="674"/>
      <c r="BOB19" s="674"/>
      <c r="BOC19" s="674"/>
      <c r="BOD19" s="674"/>
      <c r="BOE19" s="674"/>
      <c r="BOF19" s="674"/>
      <c r="BOG19" s="674"/>
      <c r="BOH19" s="674"/>
      <c r="BOI19" s="674"/>
      <c r="BOJ19" s="674"/>
      <c r="BOK19" s="674"/>
      <c r="BOL19" s="674"/>
      <c r="BOM19" s="674"/>
      <c r="BON19" s="674"/>
      <c r="BOO19" s="674"/>
      <c r="BOP19" s="674"/>
      <c r="BOQ19" s="674"/>
      <c r="BOR19" s="674"/>
      <c r="BOS19" s="674"/>
      <c r="BOT19" s="674"/>
      <c r="BOU19" s="674"/>
      <c r="BOV19" s="674"/>
      <c r="BOW19" s="674"/>
      <c r="BOX19" s="674"/>
      <c r="BOY19" s="674"/>
      <c r="BOZ19" s="674"/>
      <c r="BPA19" s="674"/>
      <c r="BPB19" s="674"/>
      <c r="BPC19" s="674"/>
      <c r="BPD19" s="674"/>
      <c r="BPE19" s="674"/>
      <c r="BPF19" s="674"/>
      <c r="BPG19" s="674"/>
      <c r="BPH19" s="674"/>
      <c r="BPI19" s="674"/>
      <c r="BPJ19" s="674"/>
      <c r="BPK19" s="674"/>
      <c r="BPL19" s="674"/>
      <c r="BPM19" s="674"/>
      <c r="BPN19" s="674"/>
      <c r="BPO19" s="674"/>
      <c r="BPP19" s="674"/>
      <c r="BPQ19" s="674"/>
      <c r="BPR19" s="674"/>
      <c r="BPS19" s="674"/>
      <c r="BPT19" s="674"/>
      <c r="BPU19" s="674"/>
      <c r="BPV19" s="674"/>
      <c r="BPW19" s="674"/>
      <c r="BPX19" s="674"/>
      <c r="BPY19" s="674"/>
      <c r="BPZ19" s="674"/>
      <c r="BQA19" s="674"/>
      <c r="BQB19" s="674"/>
      <c r="BQC19" s="674"/>
      <c r="BQD19" s="674"/>
      <c r="BQE19" s="674"/>
      <c r="BQF19" s="674"/>
      <c r="BQG19" s="674"/>
      <c r="BQH19" s="674"/>
      <c r="BQI19" s="674"/>
      <c r="BQJ19" s="674"/>
      <c r="BQK19" s="674"/>
      <c r="BQL19" s="674"/>
      <c r="BQM19" s="674"/>
      <c r="BQN19" s="674"/>
      <c r="BQO19" s="674"/>
      <c r="BQP19" s="674"/>
      <c r="BQQ19" s="674"/>
      <c r="BQR19" s="674"/>
      <c r="BQS19" s="674"/>
      <c r="BQT19" s="674"/>
      <c r="BQU19" s="674"/>
      <c r="BQV19" s="674"/>
      <c r="BQW19" s="674"/>
      <c r="BQX19" s="674"/>
      <c r="BQY19" s="674"/>
      <c r="BQZ19" s="674"/>
      <c r="BRA19" s="674"/>
      <c r="BRB19" s="674"/>
      <c r="BRC19" s="674"/>
      <c r="BRD19" s="674"/>
      <c r="BRE19" s="674"/>
      <c r="BRF19" s="674"/>
      <c r="BRG19" s="674"/>
      <c r="BRH19" s="674"/>
      <c r="BRI19" s="674"/>
      <c r="BRJ19" s="674"/>
      <c r="BRK19" s="674"/>
      <c r="BRL19" s="674"/>
      <c r="BRM19" s="674"/>
      <c r="BRN19" s="674"/>
      <c r="BRO19" s="674"/>
      <c r="BRP19" s="674"/>
      <c r="BRQ19" s="674"/>
      <c r="BRR19" s="674"/>
      <c r="BRS19" s="674"/>
      <c r="BRT19" s="674"/>
      <c r="BRU19" s="674"/>
      <c r="BRV19" s="674"/>
      <c r="BRW19" s="674"/>
      <c r="BRX19" s="674"/>
      <c r="BRY19" s="674"/>
      <c r="BRZ19" s="674"/>
      <c r="BSA19" s="674"/>
      <c r="BSB19" s="674"/>
      <c r="BSC19" s="674"/>
      <c r="BSD19" s="674"/>
      <c r="BSE19" s="674"/>
      <c r="BSF19" s="674"/>
      <c r="BSG19" s="674"/>
      <c r="BSH19" s="674"/>
      <c r="BSI19" s="674"/>
      <c r="BSJ19" s="674"/>
      <c r="BSK19" s="674"/>
      <c r="BSL19" s="674"/>
      <c r="BSM19" s="674"/>
      <c r="BSN19" s="674"/>
      <c r="BSO19" s="674"/>
      <c r="BSP19" s="674"/>
      <c r="BSQ19" s="674"/>
      <c r="BSR19" s="674"/>
      <c r="BSS19" s="674"/>
      <c r="BST19" s="674"/>
      <c r="BSU19" s="674"/>
      <c r="BSV19" s="674"/>
      <c r="BSW19" s="674"/>
      <c r="BSX19" s="674"/>
      <c r="BSY19" s="674"/>
      <c r="BSZ19" s="674"/>
      <c r="BTA19" s="674"/>
      <c r="BTB19" s="674"/>
      <c r="BTC19" s="674"/>
      <c r="BTD19" s="674"/>
      <c r="BTE19" s="674"/>
      <c r="BTF19" s="674"/>
      <c r="BTG19" s="674"/>
      <c r="BTH19" s="674"/>
      <c r="BTI19" s="674"/>
      <c r="BTJ19" s="674"/>
      <c r="BTK19" s="674"/>
      <c r="BTL19" s="674"/>
      <c r="BTM19" s="674"/>
      <c r="BTN19" s="674"/>
      <c r="BTO19" s="674"/>
      <c r="BTP19" s="674"/>
      <c r="BTQ19" s="674"/>
      <c r="BTR19" s="674"/>
      <c r="BTS19" s="674"/>
      <c r="BTT19" s="674"/>
      <c r="BTU19" s="674"/>
      <c r="BTV19" s="674"/>
      <c r="BTW19" s="674"/>
      <c r="BTX19" s="674"/>
      <c r="BTY19" s="674"/>
      <c r="BTZ19" s="674"/>
      <c r="BUA19" s="674"/>
      <c r="BUB19" s="674"/>
      <c r="BUC19" s="674"/>
      <c r="BUD19" s="674"/>
      <c r="BUE19" s="674"/>
      <c r="BUF19" s="674"/>
      <c r="BUG19" s="674"/>
      <c r="BUH19" s="674"/>
      <c r="BUI19" s="674"/>
      <c r="BUJ19" s="674"/>
      <c r="BUK19" s="674"/>
      <c r="BUL19" s="674"/>
      <c r="BUM19" s="674"/>
      <c r="BUN19" s="674"/>
      <c r="BUO19" s="674"/>
      <c r="BUP19" s="674"/>
      <c r="BUQ19" s="674"/>
      <c r="BUR19" s="674"/>
      <c r="BUS19" s="674"/>
      <c r="BUT19" s="674"/>
      <c r="BUU19" s="674"/>
      <c r="BUV19" s="674"/>
      <c r="BUW19" s="674"/>
      <c r="BUX19" s="674"/>
      <c r="BUY19" s="674"/>
      <c r="BUZ19" s="674"/>
      <c r="BVA19" s="674"/>
      <c r="BVB19" s="674"/>
      <c r="BVC19" s="674"/>
      <c r="BVD19" s="674"/>
      <c r="BVE19" s="674"/>
      <c r="BVF19" s="674"/>
      <c r="BVG19" s="674"/>
      <c r="BVH19" s="674"/>
      <c r="BVI19" s="674"/>
      <c r="BVJ19" s="674"/>
      <c r="BVK19" s="674"/>
      <c r="BVL19" s="674"/>
      <c r="BVM19" s="674"/>
      <c r="BVN19" s="674"/>
      <c r="BVO19" s="674"/>
      <c r="BVP19" s="674"/>
      <c r="BVQ19" s="674"/>
      <c r="BVR19" s="674"/>
      <c r="BVS19" s="674"/>
      <c r="BVT19" s="674"/>
      <c r="BVU19" s="674"/>
      <c r="BVV19" s="674"/>
      <c r="BVW19" s="674"/>
      <c r="BVX19" s="674"/>
      <c r="BVY19" s="674"/>
      <c r="BVZ19" s="674"/>
      <c r="BWA19" s="674"/>
      <c r="BWB19" s="674"/>
      <c r="BWC19" s="674"/>
      <c r="BWD19" s="674"/>
      <c r="BWE19" s="674"/>
      <c r="BWF19" s="674"/>
      <c r="BWG19" s="674"/>
      <c r="BWH19" s="674"/>
      <c r="BWI19" s="674"/>
      <c r="BWJ19" s="674"/>
      <c r="BWK19" s="674"/>
      <c r="BWL19" s="674"/>
      <c r="BWM19" s="674"/>
      <c r="BWN19" s="674"/>
      <c r="BWO19" s="674"/>
      <c r="BWP19" s="674"/>
      <c r="BWQ19" s="674"/>
      <c r="BWR19" s="674"/>
      <c r="BWS19" s="674"/>
      <c r="BWT19" s="674"/>
      <c r="BWU19" s="674"/>
      <c r="BWV19" s="674"/>
      <c r="BWW19" s="674"/>
      <c r="BWX19" s="674"/>
      <c r="BWY19" s="674"/>
      <c r="BWZ19" s="674"/>
      <c r="BXA19" s="674"/>
      <c r="BXB19" s="674"/>
      <c r="BXC19" s="674"/>
      <c r="BXD19" s="674"/>
      <c r="BXE19" s="674"/>
      <c r="BXF19" s="674"/>
      <c r="BXG19" s="674"/>
      <c r="BXH19" s="674"/>
      <c r="BXI19" s="674"/>
      <c r="BXJ19" s="674"/>
      <c r="BXK19" s="674"/>
      <c r="BXL19" s="674"/>
      <c r="BXM19" s="674"/>
      <c r="BXN19" s="674"/>
      <c r="BXO19" s="674"/>
      <c r="BXP19" s="674"/>
      <c r="BXQ19" s="674"/>
      <c r="BXR19" s="674"/>
      <c r="BXS19" s="674"/>
      <c r="BXT19" s="674"/>
      <c r="BXU19" s="674"/>
      <c r="BXV19" s="674"/>
      <c r="BXW19" s="674"/>
      <c r="BXX19" s="674"/>
      <c r="BXY19" s="674"/>
      <c r="BXZ19" s="674"/>
      <c r="BYA19" s="674"/>
      <c r="BYB19" s="674"/>
      <c r="BYC19" s="674"/>
      <c r="BYD19" s="674"/>
      <c r="BYE19" s="674"/>
      <c r="BYF19" s="674"/>
      <c r="BYG19" s="674"/>
      <c r="BYH19" s="674"/>
      <c r="BYI19" s="674"/>
      <c r="BYJ19" s="674"/>
      <c r="BYK19" s="674"/>
      <c r="BYL19" s="674"/>
      <c r="BYM19" s="674"/>
      <c r="BYN19" s="674"/>
      <c r="BYO19" s="674"/>
      <c r="BYP19" s="674"/>
      <c r="BYQ19" s="674"/>
      <c r="BYR19" s="674"/>
      <c r="BYS19" s="674"/>
      <c r="BYT19" s="674"/>
      <c r="BYU19" s="674"/>
      <c r="BYV19" s="674"/>
      <c r="BYW19" s="674"/>
      <c r="BYX19" s="674"/>
      <c r="BYY19" s="674"/>
      <c r="BYZ19" s="674"/>
      <c r="BZA19" s="674"/>
      <c r="BZB19" s="674"/>
      <c r="BZC19" s="674"/>
      <c r="BZD19" s="674"/>
      <c r="BZE19" s="674"/>
      <c r="BZF19" s="674"/>
      <c r="BZG19" s="674"/>
      <c r="BZH19" s="674"/>
      <c r="BZI19" s="674"/>
      <c r="BZJ19" s="674"/>
      <c r="BZK19" s="674"/>
      <c r="BZL19" s="674"/>
      <c r="BZM19" s="674"/>
      <c r="BZN19" s="674"/>
      <c r="BZO19" s="674"/>
      <c r="BZP19" s="674"/>
      <c r="BZQ19" s="674"/>
      <c r="BZR19" s="674"/>
      <c r="BZS19" s="674"/>
      <c r="BZT19" s="674"/>
      <c r="BZU19" s="674"/>
      <c r="BZV19" s="674"/>
      <c r="BZW19" s="674"/>
      <c r="BZX19" s="674"/>
      <c r="BZY19" s="674"/>
      <c r="BZZ19" s="674"/>
      <c r="CAA19" s="674"/>
      <c r="CAB19" s="674"/>
      <c r="CAC19" s="674"/>
      <c r="CAD19" s="674"/>
      <c r="CAE19" s="674"/>
      <c r="CAF19" s="674"/>
      <c r="CAG19" s="674"/>
      <c r="CAH19" s="674"/>
      <c r="CAI19" s="674"/>
      <c r="CAJ19" s="674"/>
      <c r="CAK19" s="674"/>
      <c r="CAL19" s="674"/>
      <c r="CAM19" s="674"/>
      <c r="CAN19" s="674"/>
      <c r="CAO19" s="674"/>
      <c r="CAP19" s="674"/>
      <c r="CAQ19" s="674"/>
      <c r="CAR19" s="674"/>
      <c r="CAS19" s="674"/>
      <c r="CAT19" s="674"/>
      <c r="CAU19" s="674"/>
      <c r="CAV19" s="674"/>
      <c r="CAW19" s="674"/>
      <c r="CAX19" s="674"/>
      <c r="CAY19" s="674"/>
      <c r="CAZ19" s="674"/>
      <c r="CBA19" s="674"/>
      <c r="CBB19" s="674"/>
      <c r="CBC19" s="674"/>
      <c r="CBD19" s="674"/>
      <c r="CBE19" s="674"/>
      <c r="CBF19" s="674"/>
      <c r="CBG19" s="674"/>
      <c r="CBH19" s="674"/>
      <c r="CBI19" s="674"/>
      <c r="CBJ19" s="674"/>
      <c r="CBK19" s="674"/>
      <c r="CBL19" s="674"/>
      <c r="CBM19" s="674"/>
      <c r="CBN19" s="674"/>
      <c r="CBO19" s="674"/>
      <c r="CBP19" s="674"/>
      <c r="CBQ19" s="674"/>
      <c r="CBR19" s="674"/>
      <c r="CBS19" s="674"/>
      <c r="CBT19" s="674"/>
      <c r="CBU19" s="674"/>
      <c r="CBV19" s="674"/>
      <c r="CBW19" s="674"/>
      <c r="CBX19" s="674"/>
      <c r="CBY19" s="674"/>
      <c r="CBZ19" s="674"/>
      <c r="CCA19" s="674"/>
      <c r="CCB19" s="674"/>
      <c r="CCC19" s="674"/>
      <c r="CCD19" s="674"/>
      <c r="CCE19" s="674"/>
      <c r="CCF19" s="674"/>
      <c r="CCG19" s="674"/>
      <c r="CCH19" s="674"/>
      <c r="CCI19" s="674"/>
      <c r="CCJ19" s="674"/>
      <c r="CCK19" s="674"/>
      <c r="CCL19" s="674"/>
      <c r="CCM19" s="674"/>
      <c r="CCN19" s="674"/>
      <c r="CCO19" s="674"/>
      <c r="CCP19" s="674"/>
      <c r="CCQ19" s="674"/>
      <c r="CCR19" s="674"/>
      <c r="CCS19" s="674"/>
      <c r="CCT19" s="674"/>
      <c r="CCU19" s="674"/>
      <c r="CCV19" s="674"/>
      <c r="CCW19" s="674"/>
      <c r="CCX19" s="674"/>
      <c r="CCY19" s="674"/>
      <c r="CCZ19" s="674"/>
      <c r="CDA19" s="674"/>
      <c r="CDB19" s="674"/>
      <c r="CDC19" s="674"/>
      <c r="CDD19" s="674"/>
      <c r="CDE19" s="674"/>
      <c r="CDF19" s="674"/>
      <c r="CDG19" s="674"/>
      <c r="CDH19" s="674"/>
      <c r="CDI19" s="674"/>
      <c r="CDJ19" s="674"/>
      <c r="CDK19" s="674"/>
      <c r="CDL19" s="674"/>
      <c r="CDM19" s="674"/>
      <c r="CDN19" s="674"/>
      <c r="CDO19" s="674"/>
      <c r="CDP19" s="674"/>
      <c r="CDQ19" s="674"/>
      <c r="CDR19" s="674"/>
      <c r="CDS19" s="674"/>
      <c r="CDT19" s="674"/>
      <c r="CDU19" s="674"/>
      <c r="CDV19" s="674"/>
      <c r="CDW19" s="674"/>
      <c r="CDX19" s="674"/>
      <c r="CDY19" s="674"/>
      <c r="CDZ19" s="674"/>
      <c r="CEA19" s="674"/>
      <c r="CEB19" s="674"/>
      <c r="CEC19" s="674"/>
      <c r="CED19" s="674"/>
      <c r="CEE19" s="674"/>
      <c r="CEF19" s="674"/>
      <c r="CEG19" s="674"/>
      <c r="CEH19" s="674"/>
      <c r="CEI19" s="674"/>
      <c r="CEJ19" s="674"/>
      <c r="CEK19" s="674"/>
      <c r="CEL19" s="674"/>
      <c r="CEM19" s="674"/>
      <c r="CEN19" s="674"/>
      <c r="CEO19" s="674"/>
      <c r="CEP19" s="674"/>
      <c r="CEQ19" s="674"/>
      <c r="CER19" s="674"/>
      <c r="CES19" s="674"/>
      <c r="CET19" s="674"/>
      <c r="CEU19" s="674"/>
      <c r="CEV19" s="674"/>
      <c r="CEW19" s="674"/>
      <c r="CEX19" s="674"/>
      <c r="CEY19" s="674"/>
      <c r="CEZ19" s="674"/>
      <c r="CFA19" s="674"/>
      <c r="CFB19" s="674"/>
      <c r="CFC19" s="674"/>
      <c r="CFD19" s="674"/>
      <c r="CFE19" s="674"/>
      <c r="CFF19" s="674"/>
      <c r="CFG19" s="674"/>
      <c r="CFH19" s="674"/>
      <c r="CFI19" s="674"/>
      <c r="CFJ19" s="674"/>
      <c r="CFK19" s="674"/>
      <c r="CFL19" s="674"/>
      <c r="CFM19" s="674"/>
      <c r="CFN19" s="674"/>
      <c r="CFO19" s="674"/>
      <c r="CFP19" s="674"/>
      <c r="CFQ19" s="674"/>
      <c r="CFR19" s="674"/>
      <c r="CFS19" s="674"/>
      <c r="CFT19" s="674"/>
      <c r="CFU19" s="674"/>
      <c r="CFV19" s="674"/>
      <c r="CFW19" s="674"/>
      <c r="CFX19" s="674"/>
      <c r="CFY19" s="674"/>
      <c r="CFZ19" s="674"/>
      <c r="CGA19" s="674"/>
      <c r="CGB19" s="674"/>
      <c r="CGC19" s="674"/>
      <c r="CGD19" s="674"/>
      <c r="CGE19" s="674"/>
      <c r="CGF19" s="674"/>
      <c r="CGG19" s="674"/>
      <c r="CGH19" s="674"/>
      <c r="CGI19" s="674"/>
      <c r="CGJ19" s="674"/>
      <c r="CGK19" s="674"/>
      <c r="CGL19" s="674"/>
      <c r="CGM19" s="674"/>
      <c r="CGN19" s="674"/>
      <c r="CGO19" s="674"/>
      <c r="CGP19" s="674"/>
      <c r="CGQ19" s="674"/>
      <c r="CGR19" s="674"/>
      <c r="CGS19" s="674"/>
      <c r="CGT19" s="674"/>
      <c r="CGU19" s="674"/>
      <c r="CGV19" s="674"/>
      <c r="CGW19" s="674"/>
      <c r="CGX19" s="674"/>
      <c r="CGY19" s="674"/>
      <c r="CGZ19" s="674"/>
      <c r="CHA19" s="674"/>
      <c r="CHB19" s="674"/>
      <c r="CHC19" s="674"/>
      <c r="CHD19" s="674"/>
      <c r="CHE19" s="674"/>
      <c r="CHF19" s="674"/>
      <c r="CHG19" s="674"/>
      <c r="CHH19" s="674"/>
      <c r="CHI19" s="674"/>
      <c r="CHJ19" s="674"/>
      <c r="CHK19" s="674"/>
      <c r="CHL19" s="674"/>
      <c r="CHM19" s="674"/>
      <c r="CHN19" s="674"/>
      <c r="CHO19" s="674"/>
      <c r="CHP19" s="674"/>
      <c r="CHQ19" s="674"/>
      <c r="CHR19" s="674"/>
      <c r="CHS19" s="674"/>
      <c r="CHT19" s="674"/>
      <c r="CHU19" s="674"/>
      <c r="CHV19" s="674"/>
      <c r="CHW19" s="674"/>
      <c r="CHX19" s="674"/>
      <c r="CHY19" s="674"/>
      <c r="CHZ19" s="674"/>
      <c r="CIA19" s="674"/>
      <c r="CIB19" s="674"/>
      <c r="CIC19" s="674"/>
      <c r="CID19" s="674"/>
      <c r="CIE19" s="674"/>
      <c r="CIF19" s="674"/>
      <c r="CIG19" s="674"/>
      <c r="CIH19" s="674"/>
      <c r="CII19" s="674"/>
      <c r="CIJ19" s="674"/>
      <c r="CIK19" s="674"/>
      <c r="CIL19" s="674"/>
      <c r="CIM19" s="674"/>
      <c r="CIN19" s="674"/>
      <c r="CIO19" s="674"/>
      <c r="CIP19" s="674"/>
      <c r="CIQ19" s="674"/>
      <c r="CIR19" s="674"/>
      <c r="CIS19" s="674"/>
      <c r="CIT19" s="674"/>
      <c r="CIU19" s="674"/>
      <c r="CIV19" s="674"/>
      <c r="CIW19" s="674"/>
      <c r="CIX19" s="674"/>
      <c r="CIY19" s="674"/>
      <c r="CIZ19" s="674"/>
      <c r="CJA19" s="674"/>
      <c r="CJB19" s="674"/>
      <c r="CJC19" s="674"/>
      <c r="CJD19" s="674"/>
      <c r="CJE19" s="674"/>
      <c r="CJF19" s="674"/>
      <c r="CJG19" s="674"/>
      <c r="CJH19" s="674"/>
      <c r="CJI19" s="674"/>
      <c r="CJJ19" s="674"/>
      <c r="CJK19" s="674"/>
      <c r="CJL19" s="674"/>
      <c r="CJM19" s="674"/>
      <c r="CJN19" s="674"/>
      <c r="CJO19" s="674"/>
      <c r="CJP19" s="674"/>
      <c r="CJQ19" s="674"/>
      <c r="CJR19" s="674"/>
      <c r="CJS19" s="674"/>
      <c r="CJT19" s="674"/>
      <c r="CJU19" s="674"/>
      <c r="CJV19" s="674"/>
      <c r="CJW19" s="674"/>
      <c r="CJX19" s="674"/>
      <c r="CJY19" s="674"/>
      <c r="CJZ19" s="674"/>
      <c r="CKA19" s="674"/>
      <c r="CKB19" s="674"/>
      <c r="CKC19" s="674"/>
      <c r="CKD19" s="674"/>
      <c r="CKE19" s="674"/>
      <c r="CKF19" s="674"/>
      <c r="CKG19" s="674"/>
      <c r="CKH19" s="674"/>
      <c r="CKI19" s="674"/>
      <c r="CKJ19" s="674"/>
      <c r="CKK19" s="674"/>
      <c r="CKL19" s="674"/>
      <c r="CKM19" s="674"/>
      <c r="CKN19" s="674"/>
      <c r="CKO19" s="674"/>
      <c r="CKP19" s="674"/>
      <c r="CKQ19" s="674"/>
      <c r="CKR19" s="674"/>
      <c r="CKS19" s="674"/>
      <c r="CKT19" s="674"/>
      <c r="CKU19" s="674"/>
      <c r="CKV19" s="674"/>
      <c r="CKW19" s="674"/>
      <c r="CKX19" s="674"/>
      <c r="CKY19" s="674"/>
      <c r="CKZ19" s="674"/>
      <c r="CLA19" s="674"/>
      <c r="CLB19" s="674"/>
      <c r="CLC19" s="674"/>
      <c r="CLD19" s="674"/>
      <c r="CLE19" s="674"/>
      <c r="CLF19" s="674"/>
      <c r="CLG19" s="674"/>
      <c r="CLH19" s="674"/>
      <c r="CLI19" s="674"/>
      <c r="CLJ19" s="674"/>
      <c r="CLK19" s="674"/>
      <c r="CLL19" s="674"/>
      <c r="CLM19" s="674"/>
      <c r="CLN19" s="674"/>
      <c r="CLO19" s="674"/>
      <c r="CLP19" s="674"/>
      <c r="CLQ19" s="674"/>
      <c r="CLR19" s="674"/>
      <c r="CLS19" s="674"/>
      <c r="CLT19" s="674"/>
      <c r="CLU19" s="674"/>
      <c r="CLV19" s="674"/>
      <c r="CLW19" s="674"/>
      <c r="CLX19" s="674"/>
      <c r="CLY19" s="674"/>
      <c r="CLZ19" s="674"/>
      <c r="CMA19" s="674"/>
      <c r="CMB19" s="674"/>
      <c r="CMC19" s="674"/>
      <c r="CMD19" s="674"/>
      <c r="CME19" s="674"/>
      <c r="CMF19" s="674"/>
      <c r="CMG19" s="674"/>
      <c r="CMH19" s="674"/>
      <c r="CMI19" s="674"/>
      <c r="CMJ19" s="674"/>
      <c r="CMK19" s="674"/>
      <c r="CML19" s="674"/>
      <c r="CMM19" s="674"/>
      <c r="CMN19" s="674"/>
      <c r="CMO19" s="674"/>
      <c r="CMP19" s="674"/>
      <c r="CMQ19" s="674"/>
      <c r="CMR19" s="674"/>
      <c r="CMS19" s="674"/>
      <c r="CMT19" s="674"/>
      <c r="CMU19" s="674"/>
      <c r="CMV19" s="674"/>
      <c r="CMW19" s="674"/>
      <c r="CMX19" s="674"/>
      <c r="CMY19" s="674"/>
      <c r="CMZ19" s="674"/>
      <c r="CNA19" s="674"/>
      <c r="CNB19" s="674"/>
      <c r="CNC19" s="674"/>
      <c r="CND19" s="674"/>
      <c r="CNE19" s="674"/>
      <c r="CNF19" s="674"/>
      <c r="CNG19" s="674"/>
      <c r="CNH19" s="674"/>
      <c r="CNI19" s="674"/>
      <c r="CNJ19" s="674"/>
      <c r="CNK19" s="674"/>
      <c r="CNL19" s="674"/>
      <c r="CNM19" s="674"/>
      <c r="CNN19" s="674"/>
      <c r="CNO19" s="674"/>
      <c r="CNP19" s="674"/>
      <c r="CNQ19" s="674"/>
      <c r="CNR19" s="674"/>
      <c r="CNS19" s="674"/>
      <c r="CNT19" s="674"/>
      <c r="CNU19" s="674"/>
      <c r="CNV19" s="674"/>
      <c r="CNW19" s="674"/>
      <c r="CNX19" s="674"/>
      <c r="CNY19" s="674"/>
      <c r="CNZ19" s="674"/>
      <c r="COA19" s="674"/>
      <c r="COB19" s="674"/>
      <c r="COC19" s="674"/>
      <c r="COD19" s="674"/>
      <c r="COE19" s="674"/>
      <c r="COF19" s="674"/>
      <c r="COG19" s="674"/>
      <c r="COH19" s="674"/>
      <c r="COI19" s="674"/>
      <c r="COJ19" s="674"/>
      <c r="COK19" s="674"/>
      <c r="COL19" s="674"/>
      <c r="COM19" s="674"/>
      <c r="CON19" s="674"/>
      <c r="COO19" s="674"/>
      <c r="COP19" s="674"/>
      <c r="COQ19" s="674"/>
      <c r="COR19" s="674"/>
      <c r="COS19" s="674"/>
      <c r="COT19" s="674"/>
      <c r="COU19" s="674"/>
      <c r="COV19" s="674"/>
      <c r="COW19" s="674"/>
      <c r="COX19" s="674"/>
      <c r="COY19" s="674"/>
      <c r="COZ19" s="674"/>
      <c r="CPA19" s="674"/>
      <c r="CPB19" s="674"/>
      <c r="CPC19" s="674"/>
      <c r="CPD19" s="674"/>
      <c r="CPE19" s="674"/>
      <c r="CPF19" s="674"/>
      <c r="CPG19" s="674"/>
      <c r="CPH19" s="674"/>
      <c r="CPI19" s="674"/>
      <c r="CPJ19" s="674"/>
      <c r="CPK19" s="674"/>
      <c r="CPL19" s="674"/>
      <c r="CPM19" s="674"/>
      <c r="CPN19" s="674"/>
      <c r="CPO19" s="674"/>
      <c r="CPP19" s="674"/>
      <c r="CPQ19" s="674"/>
      <c r="CPR19" s="674"/>
      <c r="CPS19" s="674"/>
      <c r="CPT19" s="674"/>
      <c r="CPU19" s="674"/>
      <c r="CPV19" s="674"/>
      <c r="CPW19" s="674"/>
      <c r="CPX19" s="674"/>
      <c r="CPY19" s="674"/>
      <c r="CPZ19" s="674"/>
      <c r="CQA19" s="674"/>
      <c r="CQB19" s="674"/>
      <c r="CQC19" s="674"/>
      <c r="CQD19" s="674"/>
      <c r="CQE19" s="674"/>
      <c r="CQF19" s="674"/>
      <c r="CQG19" s="674"/>
      <c r="CQH19" s="674"/>
      <c r="CQI19" s="674"/>
      <c r="CQJ19" s="674"/>
      <c r="CQK19" s="674"/>
      <c r="CQL19" s="674"/>
      <c r="CQM19" s="674"/>
      <c r="CQN19" s="674"/>
      <c r="CQO19" s="674"/>
      <c r="CQP19" s="674"/>
      <c r="CQQ19" s="674"/>
      <c r="CQR19" s="674"/>
      <c r="CQS19" s="674"/>
      <c r="CQT19" s="674"/>
      <c r="CQU19" s="674"/>
      <c r="CQV19" s="674"/>
      <c r="CQW19" s="674"/>
      <c r="CQX19" s="674"/>
      <c r="CQY19" s="674"/>
      <c r="CQZ19" s="674"/>
      <c r="CRA19" s="674"/>
      <c r="CRB19" s="674"/>
      <c r="CRC19" s="674"/>
      <c r="CRD19" s="674"/>
      <c r="CRE19" s="674"/>
      <c r="CRF19" s="674"/>
      <c r="CRG19" s="674"/>
      <c r="CRH19" s="674"/>
      <c r="CRI19" s="674"/>
      <c r="CRJ19" s="674"/>
      <c r="CRK19" s="674"/>
      <c r="CRL19" s="674"/>
      <c r="CRM19" s="674"/>
      <c r="CRN19" s="674"/>
      <c r="CRO19" s="674"/>
      <c r="CRP19" s="674"/>
      <c r="CRQ19" s="674"/>
      <c r="CRR19" s="674"/>
      <c r="CRS19" s="674"/>
      <c r="CRT19" s="674"/>
      <c r="CRU19" s="674"/>
      <c r="CRV19" s="674"/>
      <c r="CRW19" s="674"/>
      <c r="CRX19" s="674"/>
      <c r="CRY19" s="674"/>
      <c r="CRZ19" s="674"/>
      <c r="CSA19" s="674"/>
      <c r="CSB19" s="674"/>
      <c r="CSC19" s="674"/>
      <c r="CSD19" s="674"/>
      <c r="CSE19" s="674"/>
      <c r="CSF19" s="674"/>
      <c r="CSG19" s="674"/>
      <c r="CSH19" s="674"/>
      <c r="CSI19" s="674"/>
      <c r="CSJ19" s="674"/>
      <c r="CSK19" s="674"/>
      <c r="CSL19" s="674"/>
      <c r="CSM19" s="674"/>
      <c r="CSN19" s="674"/>
      <c r="CSO19" s="674"/>
      <c r="CSP19" s="674"/>
      <c r="CSQ19" s="674"/>
      <c r="CSR19" s="674"/>
      <c r="CSS19" s="674"/>
      <c r="CST19" s="674"/>
      <c r="CSU19" s="674"/>
      <c r="CSV19" s="674"/>
      <c r="CSW19" s="674"/>
      <c r="CSX19" s="674"/>
      <c r="CSY19" s="674"/>
      <c r="CSZ19" s="674"/>
      <c r="CTA19" s="674"/>
      <c r="CTB19" s="674"/>
      <c r="CTC19" s="674"/>
      <c r="CTD19" s="674"/>
      <c r="CTE19" s="674"/>
      <c r="CTF19" s="674"/>
      <c r="CTG19" s="674"/>
      <c r="CTH19" s="674"/>
      <c r="CTI19" s="674"/>
      <c r="CTJ19" s="674"/>
      <c r="CTK19" s="674"/>
      <c r="CTL19" s="674"/>
      <c r="CTM19" s="674"/>
      <c r="CTN19" s="674"/>
      <c r="CTO19" s="674"/>
      <c r="CTP19" s="674"/>
      <c r="CTQ19" s="674"/>
      <c r="CTR19" s="674"/>
      <c r="CTS19" s="674"/>
      <c r="CTT19" s="674"/>
      <c r="CTU19" s="674"/>
      <c r="CTV19" s="674"/>
      <c r="CTW19" s="674"/>
      <c r="CTX19" s="674"/>
      <c r="CTY19" s="674"/>
      <c r="CTZ19" s="674"/>
      <c r="CUA19" s="674"/>
      <c r="CUB19" s="674"/>
      <c r="CUC19" s="674"/>
      <c r="CUD19" s="674"/>
      <c r="CUE19" s="674"/>
      <c r="CUF19" s="674"/>
      <c r="CUG19" s="674"/>
      <c r="CUH19" s="674"/>
      <c r="CUI19" s="674"/>
      <c r="CUJ19" s="674"/>
      <c r="CUK19" s="674"/>
      <c r="CUL19" s="674"/>
      <c r="CUM19" s="674"/>
      <c r="CUN19" s="674"/>
      <c r="CUO19" s="674"/>
      <c r="CUP19" s="674"/>
      <c r="CUQ19" s="674"/>
      <c r="CUR19" s="674"/>
      <c r="CUS19" s="674"/>
      <c r="CUT19" s="674"/>
      <c r="CUU19" s="674"/>
      <c r="CUV19" s="674"/>
      <c r="CUW19" s="674"/>
      <c r="CUX19" s="674"/>
      <c r="CUY19" s="674"/>
      <c r="CUZ19" s="674"/>
      <c r="CVA19" s="674"/>
      <c r="CVB19" s="674"/>
      <c r="CVC19" s="674"/>
      <c r="CVD19" s="674"/>
      <c r="CVE19" s="674"/>
      <c r="CVF19" s="674"/>
      <c r="CVG19" s="674"/>
      <c r="CVH19" s="674"/>
      <c r="CVI19" s="674"/>
      <c r="CVJ19" s="674"/>
      <c r="CVK19" s="674"/>
      <c r="CVL19" s="674"/>
      <c r="CVM19" s="674"/>
      <c r="CVN19" s="674"/>
      <c r="CVO19" s="674"/>
      <c r="CVP19" s="674"/>
      <c r="CVQ19" s="674"/>
      <c r="CVR19" s="674"/>
      <c r="CVS19" s="674"/>
      <c r="CVT19" s="674"/>
      <c r="CVU19" s="674"/>
      <c r="CVV19" s="674"/>
      <c r="CVW19" s="674"/>
      <c r="CVX19" s="674"/>
      <c r="CVY19" s="674"/>
      <c r="CVZ19" s="674"/>
      <c r="CWA19" s="674"/>
      <c r="CWB19" s="674"/>
      <c r="CWC19" s="674"/>
      <c r="CWD19" s="674"/>
      <c r="CWE19" s="674"/>
      <c r="CWF19" s="674"/>
      <c r="CWG19" s="674"/>
      <c r="CWH19" s="674"/>
      <c r="CWI19" s="674"/>
      <c r="CWJ19" s="674"/>
      <c r="CWK19" s="674"/>
      <c r="CWL19" s="674"/>
      <c r="CWM19" s="674"/>
      <c r="CWN19" s="674"/>
      <c r="CWO19" s="674"/>
      <c r="CWP19" s="674"/>
      <c r="CWQ19" s="674"/>
      <c r="CWR19" s="674"/>
      <c r="CWS19" s="674"/>
      <c r="CWT19" s="674"/>
      <c r="CWU19" s="674"/>
      <c r="CWV19" s="674"/>
      <c r="CWW19" s="674"/>
      <c r="CWX19" s="674"/>
      <c r="CWY19" s="674"/>
      <c r="CWZ19" s="674"/>
      <c r="CXA19" s="674"/>
      <c r="CXB19" s="674"/>
      <c r="CXC19" s="674"/>
      <c r="CXD19" s="674"/>
      <c r="CXE19" s="674"/>
      <c r="CXF19" s="674"/>
      <c r="CXG19" s="674"/>
      <c r="CXH19" s="674"/>
      <c r="CXI19" s="674"/>
      <c r="CXJ19" s="674"/>
      <c r="CXK19" s="674"/>
      <c r="CXL19" s="674"/>
      <c r="CXM19" s="674"/>
      <c r="CXN19" s="674"/>
      <c r="CXO19" s="674"/>
      <c r="CXP19" s="674"/>
      <c r="CXQ19" s="674"/>
      <c r="CXR19" s="674"/>
      <c r="CXS19" s="674"/>
      <c r="CXT19" s="674"/>
      <c r="CXU19" s="674"/>
      <c r="CXV19" s="674"/>
      <c r="CXW19" s="674"/>
      <c r="CXX19" s="674"/>
      <c r="CXY19" s="674"/>
      <c r="CXZ19" s="674"/>
      <c r="CYA19" s="674"/>
      <c r="CYB19" s="674"/>
      <c r="CYC19" s="674"/>
      <c r="CYD19" s="674"/>
      <c r="CYE19" s="674"/>
      <c r="CYF19" s="674"/>
      <c r="CYG19" s="674"/>
      <c r="CYH19" s="674"/>
      <c r="CYI19" s="674"/>
      <c r="CYJ19" s="674"/>
      <c r="CYK19" s="674"/>
      <c r="CYL19" s="674"/>
      <c r="CYM19" s="674"/>
      <c r="CYN19" s="674"/>
      <c r="CYO19" s="674"/>
      <c r="CYP19" s="674"/>
      <c r="CYQ19" s="674"/>
      <c r="CYR19" s="674"/>
      <c r="CYS19" s="674"/>
      <c r="CYT19" s="674"/>
      <c r="CYU19" s="674"/>
      <c r="CYV19" s="674"/>
      <c r="CYW19" s="674"/>
      <c r="CYX19" s="674"/>
      <c r="CYY19" s="674"/>
      <c r="CYZ19" s="674"/>
      <c r="CZA19" s="674"/>
      <c r="CZB19" s="674"/>
      <c r="CZC19" s="674"/>
      <c r="CZD19" s="674"/>
      <c r="CZE19" s="674"/>
      <c r="CZF19" s="674"/>
      <c r="CZG19" s="674"/>
      <c r="CZH19" s="674"/>
      <c r="CZI19" s="674"/>
      <c r="CZJ19" s="674"/>
      <c r="CZK19" s="674"/>
      <c r="CZL19" s="674"/>
      <c r="CZM19" s="674"/>
      <c r="CZN19" s="674"/>
      <c r="CZO19" s="674"/>
      <c r="CZP19" s="674"/>
      <c r="CZQ19" s="674"/>
      <c r="CZR19" s="674"/>
      <c r="CZS19" s="674"/>
      <c r="CZT19" s="674"/>
      <c r="CZU19" s="674"/>
      <c r="CZV19" s="674"/>
      <c r="CZW19" s="674"/>
      <c r="CZX19" s="674"/>
      <c r="CZY19" s="674"/>
      <c r="CZZ19" s="674"/>
      <c r="DAA19" s="674"/>
      <c r="DAB19" s="674"/>
      <c r="DAC19" s="674"/>
      <c r="DAD19" s="674"/>
      <c r="DAE19" s="674"/>
      <c r="DAF19" s="674"/>
      <c r="DAG19" s="674"/>
      <c r="DAH19" s="674"/>
      <c r="DAI19" s="674"/>
      <c r="DAJ19" s="674"/>
      <c r="DAK19" s="674"/>
      <c r="DAL19" s="674"/>
      <c r="DAM19" s="674"/>
      <c r="DAN19" s="674"/>
      <c r="DAO19" s="674"/>
      <c r="DAP19" s="674"/>
      <c r="DAQ19" s="674"/>
      <c r="DAR19" s="674"/>
      <c r="DAS19" s="674"/>
      <c r="DAT19" s="674"/>
      <c r="DAU19" s="674"/>
      <c r="DAV19" s="674"/>
      <c r="DAW19" s="674"/>
      <c r="DAX19" s="674"/>
      <c r="DAY19" s="674"/>
      <c r="DAZ19" s="674"/>
      <c r="DBA19" s="674"/>
      <c r="DBB19" s="674"/>
      <c r="DBC19" s="674"/>
      <c r="DBD19" s="674"/>
      <c r="DBE19" s="674"/>
      <c r="DBF19" s="674"/>
      <c r="DBG19" s="674"/>
      <c r="DBH19" s="674"/>
      <c r="DBI19" s="674"/>
      <c r="DBJ19" s="674"/>
      <c r="DBK19" s="674"/>
      <c r="DBL19" s="674"/>
      <c r="DBM19" s="674"/>
      <c r="DBN19" s="674"/>
      <c r="DBO19" s="674"/>
      <c r="DBP19" s="674"/>
      <c r="DBQ19" s="674"/>
      <c r="DBR19" s="674"/>
      <c r="DBS19" s="674"/>
      <c r="DBT19" s="674"/>
      <c r="DBU19" s="674"/>
      <c r="DBV19" s="674"/>
      <c r="DBW19" s="674"/>
      <c r="DBX19" s="674"/>
      <c r="DBY19" s="674"/>
      <c r="DBZ19" s="674"/>
      <c r="DCA19" s="674"/>
      <c r="DCB19" s="674"/>
      <c r="DCC19" s="674"/>
      <c r="DCD19" s="674"/>
      <c r="DCE19" s="674"/>
      <c r="DCF19" s="674"/>
      <c r="DCG19" s="674"/>
      <c r="DCH19" s="674"/>
      <c r="DCI19" s="674"/>
      <c r="DCJ19" s="674"/>
      <c r="DCK19" s="674"/>
      <c r="DCL19" s="674"/>
      <c r="DCM19" s="674"/>
      <c r="DCN19" s="674"/>
      <c r="DCO19" s="674"/>
      <c r="DCP19" s="674"/>
      <c r="DCQ19" s="674"/>
      <c r="DCR19" s="674"/>
      <c r="DCS19" s="674"/>
      <c r="DCT19" s="674"/>
      <c r="DCU19" s="674"/>
      <c r="DCV19" s="674"/>
      <c r="DCW19" s="674"/>
      <c r="DCX19" s="674"/>
      <c r="DCY19" s="674"/>
      <c r="DCZ19" s="674"/>
      <c r="DDA19" s="674"/>
      <c r="DDB19" s="674"/>
      <c r="DDC19" s="674"/>
      <c r="DDD19" s="674"/>
      <c r="DDE19" s="674"/>
      <c r="DDF19" s="674"/>
      <c r="DDG19" s="674"/>
      <c r="DDH19" s="674"/>
      <c r="DDI19" s="674"/>
      <c r="DDJ19" s="674"/>
      <c r="DDK19" s="674"/>
      <c r="DDL19" s="674"/>
      <c r="DDM19" s="674"/>
      <c r="DDN19" s="674"/>
      <c r="DDO19" s="674"/>
      <c r="DDP19" s="674"/>
      <c r="DDQ19" s="674"/>
      <c r="DDR19" s="674"/>
      <c r="DDS19" s="674"/>
      <c r="DDT19" s="674"/>
      <c r="DDU19" s="674"/>
      <c r="DDV19" s="674"/>
      <c r="DDW19" s="674"/>
      <c r="DDX19" s="674"/>
      <c r="DDY19" s="674"/>
      <c r="DDZ19" s="674"/>
      <c r="DEA19" s="674"/>
      <c r="DEB19" s="674"/>
      <c r="DEC19" s="674"/>
      <c r="DED19" s="674"/>
      <c r="DEE19" s="674"/>
      <c r="DEF19" s="674"/>
      <c r="DEG19" s="674"/>
      <c r="DEH19" s="674"/>
      <c r="DEI19" s="674"/>
      <c r="DEJ19" s="674"/>
      <c r="DEK19" s="674"/>
      <c r="DEL19" s="674"/>
      <c r="DEM19" s="674"/>
      <c r="DEN19" s="674"/>
      <c r="DEO19" s="674"/>
      <c r="DEP19" s="674"/>
      <c r="DEQ19" s="674"/>
      <c r="DER19" s="674"/>
      <c r="DES19" s="674"/>
      <c r="DET19" s="674"/>
      <c r="DEU19" s="674"/>
      <c r="DEV19" s="674"/>
      <c r="DEW19" s="674"/>
      <c r="DEX19" s="674"/>
      <c r="DEY19" s="674"/>
      <c r="DEZ19" s="674"/>
      <c r="DFA19" s="674"/>
      <c r="DFB19" s="674"/>
      <c r="DFC19" s="674"/>
      <c r="DFD19" s="674"/>
      <c r="DFE19" s="674"/>
      <c r="DFF19" s="674"/>
      <c r="DFG19" s="674"/>
      <c r="DFH19" s="674"/>
      <c r="DFI19" s="674"/>
      <c r="DFJ19" s="674"/>
      <c r="DFK19" s="674"/>
      <c r="DFL19" s="674"/>
      <c r="DFM19" s="674"/>
      <c r="DFN19" s="674"/>
      <c r="DFO19" s="674"/>
      <c r="DFP19" s="674"/>
      <c r="DFQ19" s="674"/>
      <c r="DFR19" s="674"/>
      <c r="DFS19" s="674"/>
      <c r="DFT19" s="674"/>
      <c r="DFU19" s="674"/>
      <c r="DFV19" s="674"/>
      <c r="DFW19" s="674"/>
      <c r="DFX19" s="674"/>
      <c r="DFY19" s="674"/>
      <c r="DFZ19" s="674"/>
      <c r="DGA19" s="674"/>
      <c r="DGB19" s="674"/>
      <c r="DGC19" s="674"/>
      <c r="DGD19" s="674"/>
      <c r="DGE19" s="674"/>
      <c r="DGF19" s="674"/>
      <c r="DGG19" s="674"/>
      <c r="DGH19" s="674"/>
      <c r="DGI19" s="674"/>
      <c r="DGJ19" s="674"/>
      <c r="DGK19" s="674"/>
      <c r="DGL19" s="674"/>
      <c r="DGM19" s="674"/>
      <c r="DGN19" s="674"/>
      <c r="DGO19" s="674"/>
      <c r="DGP19" s="674"/>
      <c r="DGQ19" s="674"/>
      <c r="DGR19" s="674"/>
      <c r="DGS19" s="674"/>
      <c r="DGT19" s="674"/>
      <c r="DGU19" s="674"/>
      <c r="DGV19" s="674"/>
      <c r="DGW19" s="674"/>
      <c r="DGX19" s="674"/>
      <c r="DGY19" s="674"/>
      <c r="DGZ19" s="674"/>
      <c r="DHA19" s="674"/>
      <c r="DHB19" s="674"/>
      <c r="DHC19" s="674"/>
      <c r="DHD19" s="674"/>
      <c r="DHE19" s="674"/>
      <c r="DHF19" s="674"/>
      <c r="DHG19" s="674"/>
      <c r="DHH19" s="674"/>
      <c r="DHI19" s="674"/>
      <c r="DHJ19" s="674"/>
      <c r="DHK19" s="674"/>
      <c r="DHL19" s="674"/>
      <c r="DHM19" s="674"/>
      <c r="DHN19" s="674"/>
      <c r="DHO19" s="674"/>
      <c r="DHP19" s="674"/>
      <c r="DHQ19" s="674"/>
      <c r="DHR19" s="674"/>
      <c r="DHS19" s="674"/>
      <c r="DHT19" s="674"/>
      <c r="DHU19" s="674"/>
      <c r="DHV19" s="674"/>
      <c r="DHW19" s="674"/>
      <c r="DHX19" s="674"/>
      <c r="DHY19" s="674"/>
      <c r="DHZ19" s="674"/>
      <c r="DIA19" s="674"/>
      <c r="DIB19" s="674"/>
      <c r="DIC19" s="674"/>
      <c r="DID19" s="674"/>
      <c r="DIE19" s="674"/>
      <c r="DIF19" s="674"/>
      <c r="DIG19" s="674"/>
      <c r="DIH19" s="674"/>
      <c r="DII19" s="674"/>
      <c r="DIJ19" s="674"/>
      <c r="DIK19" s="674"/>
      <c r="DIL19" s="674"/>
      <c r="DIM19" s="674"/>
      <c r="DIN19" s="674"/>
      <c r="DIO19" s="674"/>
      <c r="DIP19" s="674"/>
      <c r="DIQ19" s="674"/>
      <c r="DIR19" s="674"/>
      <c r="DIS19" s="674"/>
      <c r="DIT19" s="674"/>
      <c r="DIU19" s="674"/>
      <c r="DIV19" s="674"/>
      <c r="DIW19" s="674"/>
      <c r="DIX19" s="674"/>
      <c r="DIY19" s="674"/>
      <c r="DIZ19" s="674"/>
      <c r="DJA19" s="674"/>
      <c r="DJB19" s="674"/>
      <c r="DJC19" s="674"/>
      <c r="DJD19" s="674"/>
      <c r="DJE19" s="674"/>
      <c r="DJF19" s="674"/>
      <c r="DJG19" s="674"/>
      <c r="DJH19" s="674"/>
      <c r="DJI19" s="674"/>
      <c r="DJJ19" s="674"/>
      <c r="DJK19" s="674"/>
      <c r="DJL19" s="674"/>
      <c r="DJM19" s="674"/>
      <c r="DJN19" s="674"/>
      <c r="DJO19" s="674"/>
      <c r="DJP19" s="674"/>
      <c r="DJQ19" s="674"/>
      <c r="DJR19" s="674"/>
      <c r="DJS19" s="674"/>
      <c r="DJT19" s="674"/>
      <c r="DJU19" s="674"/>
      <c r="DJV19" s="674"/>
      <c r="DJW19" s="674"/>
      <c r="DJX19" s="674"/>
      <c r="DJY19" s="674"/>
      <c r="DJZ19" s="674"/>
      <c r="DKA19" s="674"/>
      <c r="DKB19" s="674"/>
      <c r="DKC19" s="674"/>
      <c r="DKD19" s="674"/>
      <c r="DKE19" s="674"/>
      <c r="DKF19" s="674"/>
      <c r="DKG19" s="674"/>
      <c r="DKH19" s="674"/>
      <c r="DKI19" s="674"/>
      <c r="DKJ19" s="674"/>
      <c r="DKK19" s="674"/>
      <c r="DKL19" s="674"/>
      <c r="DKM19" s="674"/>
      <c r="DKN19" s="674"/>
      <c r="DKO19" s="674"/>
      <c r="DKP19" s="674"/>
      <c r="DKQ19" s="674"/>
      <c r="DKR19" s="674"/>
      <c r="DKS19" s="674"/>
      <c r="DKT19" s="674"/>
      <c r="DKU19" s="674"/>
      <c r="DKV19" s="674"/>
      <c r="DKW19" s="674"/>
      <c r="DKX19" s="674"/>
      <c r="DKY19" s="674"/>
      <c r="DKZ19" s="674"/>
      <c r="DLA19" s="674"/>
      <c r="DLB19" s="674"/>
      <c r="DLC19" s="674"/>
      <c r="DLD19" s="674"/>
      <c r="DLE19" s="674"/>
      <c r="DLF19" s="674"/>
      <c r="DLG19" s="674"/>
      <c r="DLH19" s="674"/>
      <c r="DLI19" s="674"/>
      <c r="DLJ19" s="674"/>
      <c r="DLK19" s="674"/>
      <c r="DLL19" s="674"/>
      <c r="DLM19" s="674"/>
      <c r="DLN19" s="674"/>
      <c r="DLO19" s="674"/>
      <c r="DLP19" s="674"/>
      <c r="DLQ19" s="674"/>
      <c r="DLR19" s="674"/>
      <c r="DLS19" s="674"/>
      <c r="DLT19" s="674"/>
      <c r="DLU19" s="674"/>
      <c r="DLV19" s="674"/>
      <c r="DLW19" s="674"/>
      <c r="DLX19" s="674"/>
      <c r="DLY19" s="674"/>
      <c r="DLZ19" s="674"/>
      <c r="DMA19" s="674"/>
      <c r="DMB19" s="674"/>
      <c r="DMC19" s="674"/>
      <c r="DMD19" s="674"/>
      <c r="DME19" s="674"/>
      <c r="DMF19" s="674"/>
      <c r="DMG19" s="674"/>
      <c r="DMH19" s="674"/>
      <c r="DMI19" s="674"/>
      <c r="DMJ19" s="674"/>
      <c r="DMK19" s="674"/>
      <c r="DML19" s="674"/>
      <c r="DMM19" s="674"/>
      <c r="DMN19" s="674"/>
      <c r="DMO19" s="674"/>
      <c r="DMP19" s="674"/>
      <c r="DMQ19" s="674"/>
      <c r="DMR19" s="674"/>
      <c r="DMS19" s="674"/>
      <c r="DMT19" s="674"/>
      <c r="DMU19" s="674"/>
      <c r="DMV19" s="674"/>
      <c r="DMW19" s="674"/>
      <c r="DMX19" s="674"/>
      <c r="DMY19" s="674"/>
      <c r="DMZ19" s="674"/>
      <c r="DNA19" s="674"/>
      <c r="DNB19" s="674"/>
      <c r="DNC19" s="674"/>
      <c r="DND19" s="674"/>
      <c r="DNE19" s="674"/>
      <c r="DNF19" s="674"/>
      <c r="DNG19" s="674"/>
      <c r="DNH19" s="674"/>
      <c r="DNI19" s="674"/>
      <c r="DNJ19" s="674"/>
      <c r="DNK19" s="674"/>
      <c r="DNL19" s="674"/>
      <c r="DNM19" s="674"/>
      <c r="DNN19" s="674"/>
      <c r="DNO19" s="674"/>
      <c r="DNP19" s="674"/>
      <c r="DNQ19" s="674"/>
      <c r="DNR19" s="674"/>
      <c r="DNS19" s="674"/>
      <c r="DNT19" s="674"/>
      <c r="DNU19" s="674"/>
      <c r="DNV19" s="674"/>
      <c r="DNW19" s="674"/>
      <c r="DNX19" s="674"/>
      <c r="DNY19" s="674"/>
      <c r="DNZ19" s="674"/>
      <c r="DOA19" s="674"/>
      <c r="DOB19" s="674"/>
      <c r="DOC19" s="674"/>
      <c r="DOD19" s="674"/>
      <c r="DOE19" s="674"/>
      <c r="DOF19" s="674"/>
      <c r="DOG19" s="674"/>
      <c r="DOH19" s="674"/>
      <c r="DOI19" s="674"/>
      <c r="DOJ19" s="674"/>
      <c r="DOK19" s="674"/>
      <c r="DOL19" s="674"/>
      <c r="DOM19" s="674"/>
      <c r="DON19" s="674"/>
      <c r="DOO19" s="674"/>
      <c r="DOP19" s="674"/>
      <c r="DOQ19" s="674"/>
      <c r="DOR19" s="674"/>
      <c r="DOS19" s="674"/>
      <c r="DOT19" s="674"/>
      <c r="DOU19" s="674"/>
      <c r="DOV19" s="674"/>
      <c r="DOW19" s="674"/>
      <c r="DOX19" s="674"/>
      <c r="DOY19" s="674"/>
      <c r="DOZ19" s="674"/>
      <c r="DPA19" s="674"/>
      <c r="DPB19" s="674"/>
      <c r="DPC19" s="674"/>
      <c r="DPD19" s="674"/>
      <c r="DPE19" s="674"/>
      <c r="DPF19" s="674"/>
      <c r="DPG19" s="674"/>
      <c r="DPH19" s="674"/>
      <c r="DPI19" s="674"/>
      <c r="DPJ19" s="674"/>
      <c r="DPK19" s="674"/>
      <c r="DPL19" s="674"/>
      <c r="DPM19" s="674"/>
      <c r="DPN19" s="674"/>
      <c r="DPO19" s="674"/>
      <c r="DPP19" s="674"/>
      <c r="DPQ19" s="674"/>
      <c r="DPR19" s="674"/>
      <c r="DPS19" s="674"/>
      <c r="DPT19" s="674"/>
      <c r="DPU19" s="674"/>
      <c r="DPV19" s="674"/>
      <c r="DPW19" s="674"/>
      <c r="DPX19" s="674"/>
      <c r="DPY19" s="674"/>
      <c r="DPZ19" s="674"/>
      <c r="DQA19" s="674"/>
      <c r="DQB19" s="674"/>
      <c r="DQC19" s="674"/>
      <c r="DQD19" s="674"/>
      <c r="DQE19" s="674"/>
      <c r="DQF19" s="674"/>
      <c r="DQG19" s="674"/>
      <c r="DQH19" s="674"/>
      <c r="DQI19" s="674"/>
      <c r="DQJ19" s="674"/>
      <c r="DQK19" s="674"/>
      <c r="DQL19" s="674"/>
      <c r="DQM19" s="674"/>
      <c r="DQN19" s="674"/>
      <c r="DQO19" s="674"/>
      <c r="DQP19" s="674"/>
      <c r="DQQ19" s="674"/>
      <c r="DQR19" s="674"/>
      <c r="DQS19" s="674"/>
      <c r="DQT19" s="674"/>
      <c r="DQU19" s="674"/>
      <c r="DQV19" s="674"/>
      <c r="DQW19" s="674"/>
      <c r="DQX19" s="674"/>
      <c r="DQY19" s="674"/>
      <c r="DQZ19" s="674"/>
      <c r="DRA19" s="674"/>
      <c r="DRB19" s="674"/>
      <c r="DRC19" s="674"/>
      <c r="DRD19" s="674"/>
      <c r="DRE19" s="674"/>
      <c r="DRF19" s="674"/>
      <c r="DRG19" s="674"/>
      <c r="DRH19" s="674"/>
      <c r="DRI19" s="674"/>
      <c r="DRJ19" s="674"/>
      <c r="DRK19" s="674"/>
      <c r="DRL19" s="674"/>
      <c r="DRM19" s="674"/>
      <c r="DRN19" s="674"/>
      <c r="DRO19" s="674"/>
      <c r="DRP19" s="674"/>
      <c r="DRQ19" s="674"/>
      <c r="DRR19" s="674"/>
      <c r="DRS19" s="674"/>
      <c r="DRT19" s="674"/>
      <c r="DRU19" s="674"/>
      <c r="DRV19" s="674"/>
      <c r="DRW19" s="674"/>
      <c r="DRX19" s="674"/>
      <c r="DRY19" s="674"/>
      <c r="DRZ19" s="674"/>
      <c r="DSA19" s="674"/>
      <c r="DSB19" s="674"/>
      <c r="DSC19" s="674"/>
      <c r="DSD19" s="674"/>
      <c r="DSE19" s="674"/>
      <c r="DSF19" s="674"/>
      <c r="DSG19" s="674"/>
      <c r="DSH19" s="674"/>
      <c r="DSI19" s="674"/>
      <c r="DSJ19" s="674"/>
      <c r="DSK19" s="674"/>
      <c r="DSL19" s="674"/>
      <c r="DSM19" s="674"/>
      <c r="DSN19" s="674"/>
      <c r="DSO19" s="674"/>
      <c r="DSP19" s="674"/>
      <c r="DSQ19" s="674"/>
      <c r="DSR19" s="674"/>
      <c r="DSS19" s="674"/>
      <c r="DST19" s="674"/>
      <c r="DSU19" s="674"/>
      <c r="DSV19" s="674"/>
      <c r="DSW19" s="674"/>
      <c r="DSX19" s="674"/>
      <c r="DSY19" s="674"/>
      <c r="DSZ19" s="674"/>
      <c r="DTA19" s="674"/>
      <c r="DTB19" s="674"/>
      <c r="DTC19" s="674"/>
      <c r="DTD19" s="674"/>
      <c r="DTE19" s="674"/>
      <c r="DTF19" s="674"/>
      <c r="DTG19" s="674"/>
      <c r="DTH19" s="674"/>
      <c r="DTI19" s="674"/>
      <c r="DTJ19" s="674"/>
      <c r="DTK19" s="674"/>
      <c r="DTL19" s="674"/>
      <c r="DTM19" s="674"/>
      <c r="DTN19" s="674"/>
      <c r="DTO19" s="674"/>
      <c r="DTP19" s="674"/>
      <c r="DTQ19" s="674"/>
      <c r="DTR19" s="674"/>
      <c r="DTS19" s="674"/>
      <c r="DTT19" s="674"/>
      <c r="DTU19" s="674"/>
      <c r="DTV19" s="674"/>
      <c r="DTW19" s="674"/>
      <c r="DTX19" s="674"/>
      <c r="DTY19" s="674"/>
      <c r="DTZ19" s="674"/>
      <c r="DUA19" s="674"/>
      <c r="DUB19" s="674"/>
      <c r="DUC19" s="674"/>
      <c r="DUD19" s="674"/>
      <c r="DUE19" s="674"/>
      <c r="DUF19" s="674"/>
      <c r="DUG19" s="674"/>
      <c r="DUH19" s="674"/>
      <c r="DUI19" s="674"/>
      <c r="DUJ19" s="674"/>
      <c r="DUK19" s="674"/>
      <c r="DUL19" s="674"/>
      <c r="DUM19" s="674"/>
      <c r="DUN19" s="674"/>
      <c r="DUO19" s="674"/>
      <c r="DUP19" s="674"/>
      <c r="DUQ19" s="674"/>
      <c r="DUR19" s="674"/>
      <c r="DUS19" s="674"/>
      <c r="DUT19" s="674"/>
      <c r="DUU19" s="674"/>
      <c r="DUV19" s="674"/>
      <c r="DUW19" s="674"/>
      <c r="DUX19" s="674"/>
      <c r="DUY19" s="674"/>
      <c r="DUZ19" s="674"/>
      <c r="DVA19" s="674"/>
      <c r="DVB19" s="674"/>
      <c r="DVC19" s="674"/>
      <c r="DVD19" s="674"/>
      <c r="DVE19" s="674"/>
      <c r="DVF19" s="674"/>
      <c r="DVG19" s="674"/>
      <c r="DVH19" s="674"/>
      <c r="DVI19" s="674"/>
      <c r="DVJ19" s="674"/>
      <c r="DVK19" s="674"/>
      <c r="DVL19" s="674"/>
      <c r="DVM19" s="674"/>
      <c r="DVN19" s="674"/>
      <c r="DVO19" s="674"/>
      <c r="DVP19" s="674"/>
      <c r="DVQ19" s="674"/>
      <c r="DVR19" s="674"/>
      <c r="DVS19" s="674"/>
      <c r="DVT19" s="674"/>
      <c r="DVU19" s="674"/>
      <c r="DVV19" s="674"/>
      <c r="DVW19" s="674"/>
      <c r="DVX19" s="674"/>
      <c r="DVY19" s="674"/>
      <c r="DVZ19" s="674"/>
      <c r="DWA19" s="674"/>
      <c r="DWB19" s="674"/>
      <c r="DWC19" s="674"/>
      <c r="DWD19" s="674"/>
      <c r="DWE19" s="674"/>
      <c r="DWF19" s="674"/>
      <c r="DWG19" s="674"/>
      <c r="DWH19" s="674"/>
      <c r="DWI19" s="674"/>
      <c r="DWJ19" s="674"/>
      <c r="DWK19" s="674"/>
      <c r="DWL19" s="674"/>
      <c r="DWM19" s="674"/>
      <c r="DWN19" s="674"/>
      <c r="DWO19" s="674"/>
      <c r="DWP19" s="674"/>
      <c r="DWQ19" s="674"/>
      <c r="DWR19" s="674"/>
      <c r="DWS19" s="674"/>
      <c r="DWT19" s="674"/>
      <c r="DWU19" s="674"/>
      <c r="DWV19" s="674"/>
      <c r="DWW19" s="674"/>
      <c r="DWX19" s="674"/>
      <c r="DWY19" s="674"/>
      <c r="DWZ19" s="674"/>
      <c r="DXA19" s="674"/>
      <c r="DXB19" s="674"/>
      <c r="DXC19" s="674"/>
      <c r="DXD19" s="674"/>
      <c r="DXE19" s="674"/>
      <c r="DXF19" s="674"/>
      <c r="DXG19" s="674"/>
      <c r="DXH19" s="674"/>
      <c r="DXI19" s="674"/>
      <c r="DXJ19" s="674"/>
      <c r="DXK19" s="674"/>
      <c r="DXL19" s="674"/>
      <c r="DXM19" s="674"/>
      <c r="DXN19" s="674"/>
      <c r="DXO19" s="674"/>
      <c r="DXP19" s="674"/>
      <c r="DXQ19" s="674"/>
      <c r="DXR19" s="674"/>
      <c r="DXS19" s="674"/>
      <c r="DXT19" s="674"/>
      <c r="DXU19" s="674"/>
      <c r="DXV19" s="674"/>
      <c r="DXW19" s="674"/>
      <c r="DXX19" s="674"/>
      <c r="DXY19" s="674"/>
      <c r="DXZ19" s="674"/>
      <c r="DYA19" s="674"/>
      <c r="DYB19" s="674"/>
      <c r="DYC19" s="674"/>
      <c r="DYD19" s="674"/>
      <c r="DYE19" s="674"/>
      <c r="DYF19" s="674"/>
      <c r="DYG19" s="674"/>
      <c r="DYH19" s="674"/>
      <c r="DYI19" s="674"/>
      <c r="DYJ19" s="674"/>
      <c r="DYK19" s="674"/>
      <c r="DYL19" s="674"/>
      <c r="DYM19" s="674"/>
      <c r="DYN19" s="674"/>
      <c r="DYO19" s="674"/>
      <c r="DYP19" s="674"/>
      <c r="DYQ19" s="674"/>
      <c r="DYR19" s="674"/>
      <c r="DYS19" s="674"/>
      <c r="DYT19" s="674"/>
      <c r="DYU19" s="674"/>
      <c r="DYV19" s="674"/>
      <c r="DYW19" s="674"/>
      <c r="DYX19" s="674"/>
      <c r="DYY19" s="674"/>
      <c r="DYZ19" s="674"/>
      <c r="DZA19" s="674"/>
      <c r="DZB19" s="674"/>
      <c r="DZC19" s="674"/>
      <c r="DZD19" s="674"/>
      <c r="DZE19" s="674"/>
      <c r="DZF19" s="674"/>
      <c r="DZG19" s="674"/>
      <c r="DZH19" s="674"/>
      <c r="DZI19" s="674"/>
      <c r="DZJ19" s="674"/>
      <c r="DZK19" s="674"/>
      <c r="DZL19" s="674"/>
      <c r="DZM19" s="674"/>
      <c r="DZN19" s="674"/>
      <c r="DZO19" s="674"/>
      <c r="DZP19" s="674"/>
      <c r="DZQ19" s="674"/>
      <c r="DZR19" s="674"/>
      <c r="DZS19" s="674"/>
      <c r="DZT19" s="674"/>
      <c r="DZU19" s="674"/>
      <c r="DZV19" s="674"/>
      <c r="DZW19" s="674"/>
      <c r="DZX19" s="674"/>
      <c r="DZY19" s="674"/>
      <c r="DZZ19" s="674"/>
      <c r="EAA19" s="674"/>
      <c r="EAB19" s="674"/>
      <c r="EAC19" s="674"/>
      <c r="EAD19" s="674"/>
      <c r="EAE19" s="674"/>
      <c r="EAF19" s="674"/>
      <c r="EAG19" s="674"/>
      <c r="EAH19" s="674"/>
      <c r="EAI19" s="674"/>
      <c r="EAJ19" s="674"/>
      <c r="EAK19" s="674"/>
      <c r="EAL19" s="674"/>
      <c r="EAM19" s="674"/>
      <c r="EAN19" s="674"/>
      <c r="EAO19" s="674"/>
      <c r="EAP19" s="674"/>
      <c r="EAQ19" s="674"/>
      <c r="EAR19" s="674"/>
      <c r="EAS19" s="674"/>
      <c r="EAT19" s="674"/>
      <c r="EAU19" s="674"/>
      <c r="EAV19" s="674"/>
      <c r="EAW19" s="674"/>
      <c r="EAX19" s="674"/>
      <c r="EAY19" s="674"/>
      <c r="EAZ19" s="674"/>
      <c r="EBA19" s="674"/>
      <c r="EBB19" s="674"/>
      <c r="EBC19" s="674"/>
      <c r="EBD19" s="674"/>
      <c r="EBE19" s="674"/>
      <c r="EBF19" s="674"/>
      <c r="EBG19" s="674"/>
      <c r="EBH19" s="674"/>
      <c r="EBI19" s="674"/>
      <c r="EBJ19" s="674"/>
      <c r="EBK19" s="674"/>
      <c r="EBL19" s="674"/>
      <c r="EBM19" s="674"/>
      <c r="EBN19" s="674"/>
      <c r="EBO19" s="674"/>
      <c r="EBP19" s="674"/>
      <c r="EBQ19" s="674"/>
      <c r="EBR19" s="674"/>
      <c r="EBS19" s="674"/>
      <c r="EBT19" s="674"/>
      <c r="EBU19" s="674"/>
      <c r="EBV19" s="674"/>
      <c r="EBW19" s="674"/>
      <c r="EBX19" s="674"/>
      <c r="EBY19" s="674"/>
      <c r="EBZ19" s="674"/>
      <c r="ECA19" s="674"/>
      <c r="ECB19" s="674"/>
      <c r="ECC19" s="674"/>
      <c r="ECD19" s="674"/>
      <c r="ECE19" s="674"/>
      <c r="ECF19" s="674"/>
      <c r="ECG19" s="674"/>
      <c r="ECH19" s="674"/>
      <c r="ECI19" s="674"/>
      <c r="ECJ19" s="674"/>
      <c r="ECK19" s="674"/>
      <c r="ECL19" s="674"/>
      <c r="ECM19" s="674"/>
      <c r="ECN19" s="674"/>
      <c r="ECO19" s="674"/>
      <c r="ECP19" s="674"/>
      <c r="ECQ19" s="674"/>
      <c r="ECR19" s="674"/>
      <c r="ECS19" s="674"/>
      <c r="ECT19" s="674"/>
      <c r="ECU19" s="674"/>
      <c r="ECV19" s="674"/>
      <c r="ECW19" s="674"/>
      <c r="ECX19" s="674"/>
      <c r="ECY19" s="674"/>
      <c r="ECZ19" s="674"/>
      <c r="EDA19" s="674"/>
      <c r="EDB19" s="674"/>
      <c r="EDC19" s="674"/>
      <c r="EDD19" s="674"/>
      <c r="EDE19" s="674"/>
      <c r="EDF19" s="674"/>
      <c r="EDG19" s="674"/>
      <c r="EDH19" s="674"/>
      <c r="EDI19" s="674"/>
      <c r="EDJ19" s="674"/>
      <c r="EDK19" s="674"/>
      <c r="EDL19" s="674"/>
      <c r="EDM19" s="674"/>
      <c r="EDN19" s="674"/>
      <c r="EDO19" s="674"/>
      <c r="EDP19" s="674"/>
      <c r="EDQ19" s="674"/>
      <c r="EDR19" s="674"/>
      <c r="EDS19" s="674"/>
      <c r="EDT19" s="674"/>
      <c r="EDU19" s="674"/>
      <c r="EDV19" s="674"/>
      <c r="EDW19" s="674"/>
      <c r="EDX19" s="674"/>
      <c r="EDY19" s="674"/>
      <c r="EDZ19" s="674"/>
      <c r="EEA19" s="674"/>
      <c r="EEB19" s="674"/>
      <c r="EEC19" s="674"/>
      <c r="EED19" s="674"/>
      <c r="EEE19" s="674"/>
      <c r="EEF19" s="674"/>
      <c r="EEG19" s="674"/>
      <c r="EEH19" s="674"/>
      <c r="EEI19" s="674"/>
      <c r="EEJ19" s="674"/>
      <c r="EEK19" s="674"/>
      <c r="EEL19" s="674"/>
      <c r="EEM19" s="674"/>
      <c r="EEN19" s="674"/>
      <c r="EEO19" s="674"/>
      <c r="EEP19" s="674"/>
      <c r="EEQ19" s="674"/>
      <c r="EER19" s="674"/>
      <c r="EES19" s="674"/>
      <c r="EET19" s="674"/>
      <c r="EEU19" s="674"/>
      <c r="EEV19" s="674"/>
      <c r="EEW19" s="674"/>
      <c r="EEX19" s="674"/>
      <c r="EEY19" s="674"/>
      <c r="EEZ19" s="674"/>
      <c r="EFA19" s="674"/>
      <c r="EFB19" s="674"/>
      <c r="EFC19" s="674"/>
      <c r="EFD19" s="674"/>
      <c r="EFE19" s="674"/>
      <c r="EFF19" s="674"/>
      <c r="EFG19" s="674"/>
      <c r="EFH19" s="674"/>
      <c r="EFI19" s="674"/>
      <c r="EFJ19" s="674"/>
      <c r="EFK19" s="674"/>
      <c r="EFL19" s="674"/>
      <c r="EFM19" s="674"/>
      <c r="EFN19" s="674"/>
      <c r="EFO19" s="674"/>
      <c r="EFP19" s="674"/>
      <c r="EFQ19" s="674"/>
      <c r="EFR19" s="674"/>
      <c r="EFS19" s="674"/>
      <c r="EFT19" s="674"/>
      <c r="EFU19" s="674"/>
      <c r="EFV19" s="674"/>
      <c r="EFW19" s="674"/>
      <c r="EFX19" s="674"/>
      <c r="EFY19" s="674"/>
      <c r="EFZ19" s="674"/>
      <c r="EGA19" s="674"/>
      <c r="EGB19" s="674"/>
      <c r="EGC19" s="674"/>
      <c r="EGD19" s="674"/>
      <c r="EGE19" s="674"/>
      <c r="EGF19" s="674"/>
      <c r="EGG19" s="674"/>
      <c r="EGH19" s="674"/>
      <c r="EGI19" s="674"/>
      <c r="EGJ19" s="674"/>
      <c r="EGK19" s="674"/>
      <c r="EGL19" s="674"/>
      <c r="EGM19" s="674"/>
      <c r="EGN19" s="674"/>
      <c r="EGO19" s="674"/>
      <c r="EGP19" s="674"/>
      <c r="EGQ19" s="674"/>
      <c r="EGR19" s="674"/>
      <c r="EGS19" s="674"/>
      <c r="EGT19" s="674"/>
      <c r="EGU19" s="674"/>
      <c r="EGV19" s="674"/>
      <c r="EGW19" s="674"/>
      <c r="EGX19" s="674"/>
      <c r="EGY19" s="674"/>
      <c r="EGZ19" s="674"/>
      <c r="EHA19" s="674"/>
      <c r="EHB19" s="674"/>
      <c r="EHC19" s="674"/>
      <c r="EHD19" s="674"/>
      <c r="EHE19" s="674"/>
      <c r="EHF19" s="674"/>
      <c r="EHG19" s="674"/>
      <c r="EHH19" s="674"/>
      <c r="EHI19" s="674"/>
      <c r="EHJ19" s="674"/>
      <c r="EHK19" s="674"/>
      <c r="EHL19" s="674"/>
      <c r="EHM19" s="674"/>
      <c r="EHN19" s="674"/>
      <c r="EHO19" s="674"/>
      <c r="EHP19" s="674"/>
      <c r="EHQ19" s="674"/>
      <c r="EHR19" s="674"/>
      <c r="EHS19" s="674"/>
      <c r="EHT19" s="674"/>
      <c r="EHU19" s="674"/>
      <c r="EHV19" s="674"/>
      <c r="EHW19" s="674"/>
      <c r="EHX19" s="674"/>
      <c r="EHY19" s="674"/>
      <c r="EHZ19" s="674"/>
      <c r="EIA19" s="674"/>
      <c r="EIB19" s="674"/>
      <c r="EIC19" s="674"/>
      <c r="EID19" s="674"/>
      <c r="EIE19" s="674"/>
      <c r="EIF19" s="674"/>
      <c r="EIG19" s="674"/>
      <c r="EIH19" s="674"/>
      <c r="EII19" s="674"/>
      <c r="EIJ19" s="674"/>
      <c r="EIK19" s="674"/>
      <c r="EIL19" s="674"/>
      <c r="EIM19" s="674"/>
      <c r="EIN19" s="674"/>
      <c r="EIO19" s="674"/>
      <c r="EIP19" s="674"/>
      <c r="EIQ19" s="674"/>
      <c r="EIR19" s="674"/>
      <c r="EIS19" s="674"/>
      <c r="EIT19" s="674"/>
      <c r="EIU19" s="674"/>
      <c r="EIV19" s="674"/>
      <c r="EIW19" s="674"/>
      <c r="EIX19" s="674"/>
      <c r="EIY19" s="674"/>
      <c r="EIZ19" s="674"/>
      <c r="EJA19" s="674"/>
      <c r="EJB19" s="674"/>
      <c r="EJC19" s="674"/>
      <c r="EJD19" s="674"/>
      <c r="EJE19" s="674"/>
      <c r="EJF19" s="674"/>
      <c r="EJG19" s="674"/>
      <c r="EJH19" s="674"/>
      <c r="EJI19" s="674"/>
      <c r="EJJ19" s="674"/>
      <c r="EJK19" s="674"/>
      <c r="EJL19" s="674"/>
      <c r="EJM19" s="674"/>
      <c r="EJN19" s="674"/>
      <c r="EJO19" s="674"/>
      <c r="EJP19" s="674"/>
      <c r="EJQ19" s="674"/>
      <c r="EJR19" s="674"/>
      <c r="EJS19" s="674"/>
      <c r="EJT19" s="674"/>
      <c r="EJU19" s="674"/>
      <c r="EJV19" s="674"/>
      <c r="EJW19" s="674"/>
      <c r="EJX19" s="674"/>
      <c r="EJY19" s="674"/>
      <c r="EJZ19" s="674"/>
      <c r="EKA19" s="674"/>
      <c r="EKB19" s="674"/>
      <c r="EKC19" s="674"/>
      <c r="EKD19" s="674"/>
      <c r="EKE19" s="674"/>
      <c r="EKF19" s="674"/>
      <c r="EKG19" s="674"/>
      <c r="EKH19" s="674"/>
      <c r="EKI19" s="674"/>
      <c r="EKJ19" s="674"/>
      <c r="EKK19" s="674"/>
      <c r="EKL19" s="674"/>
      <c r="EKM19" s="674"/>
      <c r="EKN19" s="674"/>
      <c r="EKO19" s="674"/>
      <c r="EKP19" s="674"/>
      <c r="EKQ19" s="674"/>
      <c r="EKR19" s="674"/>
      <c r="EKS19" s="674"/>
      <c r="EKT19" s="674"/>
      <c r="EKU19" s="674"/>
      <c r="EKV19" s="674"/>
      <c r="EKW19" s="674"/>
      <c r="EKX19" s="674"/>
      <c r="EKY19" s="674"/>
      <c r="EKZ19" s="674"/>
      <c r="ELA19" s="674"/>
      <c r="ELB19" s="674"/>
      <c r="ELC19" s="674"/>
      <c r="ELD19" s="674"/>
      <c r="ELE19" s="674"/>
      <c r="ELF19" s="674"/>
      <c r="ELG19" s="674"/>
      <c r="ELH19" s="674"/>
      <c r="ELI19" s="674"/>
      <c r="ELJ19" s="674"/>
      <c r="ELK19" s="674"/>
      <c r="ELL19" s="674"/>
      <c r="ELM19" s="674"/>
      <c r="ELN19" s="674"/>
      <c r="ELO19" s="674"/>
      <c r="ELP19" s="674"/>
      <c r="ELQ19" s="674"/>
      <c r="ELR19" s="674"/>
      <c r="ELS19" s="674"/>
      <c r="ELT19" s="674"/>
      <c r="ELU19" s="674"/>
      <c r="ELV19" s="674"/>
      <c r="ELW19" s="674"/>
      <c r="ELX19" s="674"/>
      <c r="ELY19" s="674"/>
      <c r="ELZ19" s="674"/>
      <c r="EMA19" s="674"/>
      <c r="EMB19" s="674"/>
      <c r="EMC19" s="674"/>
      <c r="EMD19" s="674"/>
      <c r="EME19" s="674"/>
      <c r="EMF19" s="674"/>
      <c r="EMG19" s="674"/>
      <c r="EMH19" s="674"/>
      <c r="EMI19" s="674"/>
      <c r="EMJ19" s="674"/>
      <c r="EMK19" s="674"/>
      <c r="EML19" s="674"/>
      <c r="EMM19" s="674"/>
      <c r="EMN19" s="674"/>
      <c r="EMO19" s="674"/>
      <c r="EMP19" s="674"/>
      <c r="EMQ19" s="674"/>
      <c r="EMR19" s="674"/>
      <c r="EMS19" s="674"/>
      <c r="EMT19" s="674"/>
      <c r="EMU19" s="674"/>
      <c r="EMV19" s="674"/>
      <c r="EMW19" s="674"/>
      <c r="EMX19" s="674"/>
      <c r="EMY19" s="674"/>
      <c r="EMZ19" s="674"/>
      <c r="ENA19" s="674"/>
      <c r="ENB19" s="674"/>
      <c r="ENC19" s="674"/>
      <c r="END19" s="674"/>
      <c r="ENE19" s="674"/>
      <c r="ENF19" s="674"/>
      <c r="ENG19" s="674"/>
      <c r="ENH19" s="674"/>
      <c r="ENI19" s="674"/>
      <c r="ENJ19" s="674"/>
      <c r="ENK19" s="674"/>
      <c r="ENL19" s="674"/>
      <c r="ENM19" s="674"/>
      <c r="ENN19" s="674"/>
      <c r="ENO19" s="674"/>
      <c r="ENP19" s="674"/>
      <c r="ENQ19" s="674"/>
      <c r="ENR19" s="674"/>
      <c r="ENS19" s="674"/>
      <c r="ENT19" s="674"/>
      <c r="ENU19" s="674"/>
      <c r="ENV19" s="674"/>
      <c r="ENW19" s="674"/>
      <c r="ENX19" s="674"/>
      <c r="ENY19" s="674"/>
      <c r="ENZ19" s="674"/>
      <c r="EOA19" s="674"/>
      <c r="EOB19" s="674"/>
      <c r="EOC19" s="674"/>
      <c r="EOD19" s="674"/>
      <c r="EOE19" s="674"/>
      <c r="EOF19" s="674"/>
      <c r="EOG19" s="674"/>
      <c r="EOH19" s="674"/>
      <c r="EOI19" s="674"/>
      <c r="EOJ19" s="674"/>
      <c r="EOK19" s="674"/>
      <c r="EOL19" s="674"/>
      <c r="EOM19" s="674"/>
      <c r="EON19" s="674"/>
      <c r="EOO19" s="674"/>
      <c r="EOP19" s="674"/>
      <c r="EOQ19" s="674"/>
      <c r="EOR19" s="674"/>
      <c r="EOS19" s="674"/>
      <c r="EOT19" s="674"/>
      <c r="EOU19" s="674"/>
      <c r="EOV19" s="674"/>
      <c r="EOW19" s="674"/>
      <c r="EOX19" s="674"/>
      <c r="EOY19" s="674"/>
      <c r="EOZ19" s="674"/>
      <c r="EPA19" s="674"/>
      <c r="EPB19" s="674"/>
      <c r="EPC19" s="674"/>
      <c r="EPD19" s="674"/>
      <c r="EPE19" s="674"/>
      <c r="EPF19" s="674"/>
      <c r="EPG19" s="674"/>
      <c r="EPH19" s="674"/>
      <c r="EPI19" s="674"/>
      <c r="EPJ19" s="674"/>
      <c r="EPK19" s="674"/>
      <c r="EPL19" s="674"/>
      <c r="EPM19" s="674"/>
      <c r="EPN19" s="674"/>
      <c r="EPO19" s="674"/>
      <c r="EPP19" s="674"/>
      <c r="EPQ19" s="674"/>
      <c r="EPR19" s="674"/>
      <c r="EPS19" s="674"/>
      <c r="EPT19" s="674"/>
      <c r="EPU19" s="674"/>
      <c r="EPV19" s="674"/>
      <c r="EPW19" s="674"/>
      <c r="EPX19" s="674"/>
      <c r="EPY19" s="674"/>
      <c r="EPZ19" s="674"/>
      <c r="EQA19" s="674"/>
      <c r="EQB19" s="674"/>
      <c r="EQC19" s="674"/>
      <c r="EQD19" s="674"/>
      <c r="EQE19" s="674"/>
      <c r="EQF19" s="674"/>
      <c r="EQG19" s="674"/>
      <c r="EQH19" s="674"/>
      <c r="EQI19" s="674"/>
      <c r="EQJ19" s="674"/>
      <c r="EQK19" s="674"/>
      <c r="EQL19" s="674"/>
      <c r="EQM19" s="674"/>
      <c r="EQN19" s="674"/>
      <c r="EQO19" s="674"/>
      <c r="EQP19" s="674"/>
      <c r="EQQ19" s="674"/>
      <c r="EQR19" s="674"/>
      <c r="EQS19" s="674"/>
      <c r="EQT19" s="674"/>
      <c r="EQU19" s="674"/>
      <c r="EQV19" s="674"/>
      <c r="EQW19" s="674"/>
      <c r="EQX19" s="674"/>
      <c r="EQY19" s="674"/>
      <c r="EQZ19" s="674"/>
      <c r="ERA19" s="674"/>
      <c r="ERB19" s="674"/>
      <c r="ERC19" s="674"/>
      <c r="ERD19" s="674"/>
      <c r="ERE19" s="674"/>
      <c r="ERF19" s="674"/>
      <c r="ERG19" s="674"/>
      <c r="ERH19" s="674"/>
      <c r="ERI19" s="674"/>
      <c r="ERJ19" s="674"/>
      <c r="ERK19" s="674"/>
      <c r="ERL19" s="674"/>
      <c r="ERM19" s="674"/>
      <c r="ERN19" s="674"/>
      <c r="ERO19" s="674"/>
      <c r="ERP19" s="674"/>
      <c r="ERQ19" s="674"/>
      <c r="ERR19" s="674"/>
      <c r="ERS19" s="674"/>
      <c r="ERT19" s="674"/>
      <c r="ERU19" s="674"/>
      <c r="ERV19" s="674"/>
      <c r="ERW19" s="674"/>
      <c r="ERX19" s="674"/>
      <c r="ERY19" s="674"/>
      <c r="ERZ19" s="674"/>
      <c r="ESA19" s="674"/>
      <c r="ESB19" s="674"/>
      <c r="ESC19" s="674"/>
      <c r="ESD19" s="674"/>
      <c r="ESE19" s="674"/>
      <c r="ESF19" s="674"/>
      <c r="ESG19" s="674"/>
      <c r="ESH19" s="674"/>
      <c r="ESI19" s="674"/>
      <c r="ESJ19" s="674"/>
      <c r="ESK19" s="674"/>
      <c r="ESL19" s="674"/>
      <c r="ESM19" s="674"/>
      <c r="ESN19" s="674"/>
      <c r="ESO19" s="674"/>
      <c r="ESP19" s="674"/>
      <c r="ESQ19" s="674"/>
      <c r="ESR19" s="674"/>
      <c r="ESS19" s="674"/>
      <c r="EST19" s="674"/>
      <c r="ESU19" s="674"/>
      <c r="ESV19" s="674"/>
      <c r="ESW19" s="674"/>
      <c r="ESX19" s="674"/>
      <c r="ESY19" s="674"/>
      <c r="ESZ19" s="674"/>
      <c r="ETA19" s="674"/>
      <c r="ETB19" s="674"/>
      <c r="ETC19" s="674"/>
      <c r="ETD19" s="674"/>
      <c r="ETE19" s="674"/>
      <c r="ETF19" s="674"/>
      <c r="ETG19" s="674"/>
      <c r="ETH19" s="674"/>
      <c r="ETI19" s="674"/>
      <c r="ETJ19" s="674"/>
      <c r="ETK19" s="674"/>
      <c r="ETL19" s="674"/>
      <c r="ETM19" s="674"/>
      <c r="ETN19" s="674"/>
      <c r="ETO19" s="674"/>
      <c r="ETP19" s="674"/>
      <c r="ETQ19" s="674"/>
      <c r="ETR19" s="674"/>
      <c r="ETS19" s="674"/>
      <c r="ETT19" s="674"/>
      <c r="ETU19" s="674"/>
      <c r="ETV19" s="674"/>
      <c r="ETW19" s="674"/>
      <c r="ETX19" s="674"/>
      <c r="ETY19" s="674"/>
      <c r="ETZ19" s="674"/>
      <c r="EUA19" s="674"/>
      <c r="EUB19" s="674"/>
      <c r="EUC19" s="674"/>
      <c r="EUD19" s="674"/>
      <c r="EUE19" s="674"/>
      <c r="EUF19" s="674"/>
      <c r="EUG19" s="674"/>
      <c r="EUH19" s="674"/>
      <c r="EUI19" s="674"/>
      <c r="EUJ19" s="674"/>
      <c r="EUK19" s="674"/>
      <c r="EUL19" s="674"/>
      <c r="EUM19" s="674"/>
      <c r="EUN19" s="674"/>
      <c r="EUO19" s="674"/>
      <c r="EUP19" s="674"/>
      <c r="EUQ19" s="674"/>
      <c r="EUR19" s="674"/>
      <c r="EUS19" s="674"/>
      <c r="EUT19" s="674"/>
      <c r="EUU19" s="674"/>
      <c r="EUV19" s="674"/>
      <c r="EUW19" s="674"/>
      <c r="EUX19" s="674"/>
      <c r="EUY19" s="674"/>
      <c r="EUZ19" s="674"/>
      <c r="EVA19" s="674"/>
      <c r="EVB19" s="674"/>
      <c r="EVC19" s="674"/>
      <c r="EVD19" s="674"/>
      <c r="EVE19" s="674"/>
      <c r="EVF19" s="674"/>
      <c r="EVG19" s="674"/>
      <c r="EVH19" s="674"/>
      <c r="EVI19" s="674"/>
      <c r="EVJ19" s="674"/>
      <c r="EVK19" s="674"/>
      <c r="EVL19" s="674"/>
      <c r="EVM19" s="674"/>
      <c r="EVN19" s="674"/>
      <c r="EVO19" s="674"/>
      <c r="EVP19" s="674"/>
      <c r="EVQ19" s="674"/>
      <c r="EVR19" s="674"/>
      <c r="EVS19" s="674"/>
      <c r="EVT19" s="674"/>
      <c r="EVU19" s="674"/>
      <c r="EVV19" s="674"/>
      <c r="EVW19" s="674"/>
      <c r="EVX19" s="674"/>
      <c r="EVY19" s="674"/>
      <c r="EVZ19" s="674"/>
      <c r="EWA19" s="674"/>
      <c r="EWB19" s="674"/>
      <c r="EWC19" s="674"/>
      <c r="EWD19" s="674"/>
      <c r="EWE19" s="674"/>
      <c r="EWF19" s="674"/>
      <c r="EWG19" s="674"/>
      <c r="EWH19" s="674"/>
      <c r="EWI19" s="674"/>
      <c r="EWJ19" s="674"/>
      <c r="EWK19" s="674"/>
      <c r="EWL19" s="674"/>
      <c r="EWM19" s="674"/>
      <c r="EWN19" s="674"/>
      <c r="EWO19" s="674"/>
      <c r="EWP19" s="674"/>
      <c r="EWQ19" s="674"/>
      <c r="EWR19" s="674"/>
      <c r="EWS19" s="674"/>
      <c r="EWT19" s="674"/>
      <c r="EWU19" s="674"/>
      <c r="EWV19" s="674"/>
      <c r="EWW19" s="674"/>
      <c r="EWX19" s="674"/>
      <c r="EWY19" s="674"/>
      <c r="EWZ19" s="674"/>
      <c r="EXA19" s="674"/>
      <c r="EXB19" s="674"/>
      <c r="EXC19" s="674"/>
      <c r="EXD19" s="674"/>
      <c r="EXE19" s="674"/>
      <c r="EXF19" s="674"/>
      <c r="EXG19" s="674"/>
      <c r="EXH19" s="674"/>
      <c r="EXI19" s="674"/>
      <c r="EXJ19" s="674"/>
      <c r="EXK19" s="674"/>
      <c r="EXL19" s="674"/>
      <c r="EXM19" s="674"/>
      <c r="EXN19" s="674"/>
      <c r="EXO19" s="674"/>
      <c r="EXP19" s="674"/>
      <c r="EXQ19" s="674"/>
      <c r="EXR19" s="674"/>
      <c r="EXS19" s="674"/>
      <c r="EXT19" s="674"/>
      <c r="EXU19" s="674"/>
      <c r="EXV19" s="674"/>
      <c r="EXW19" s="674"/>
      <c r="EXX19" s="674"/>
      <c r="EXY19" s="674"/>
      <c r="EXZ19" s="674"/>
      <c r="EYA19" s="674"/>
      <c r="EYB19" s="674"/>
      <c r="EYC19" s="674"/>
      <c r="EYD19" s="674"/>
      <c r="EYE19" s="674"/>
      <c r="EYF19" s="674"/>
      <c r="EYG19" s="674"/>
      <c r="EYH19" s="674"/>
      <c r="EYI19" s="674"/>
      <c r="EYJ19" s="674"/>
      <c r="EYK19" s="674"/>
      <c r="EYL19" s="674"/>
      <c r="EYM19" s="674"/>
      <c r="EYN19" s="674"/>
      <c r="EYO19" s="674"/>
      <c r="EYP19" s="674"/>
      <c r="EYQ19" s="674"/>
      <c r="EYR19" s="674"/>
      <c r="EYS19" s="674"/>
      <c r="EYT19" s="674"/>
      <c r="EYU19" s="674"/>
      <c r="EYV19" s="674"/>
      <c r="EYW19" s="674"/>
      <c r="EYX19" s="674"/>
      <c r="EYY19" s="674"/>
      <c r="EYZ19" s="674"/>
      <c r="EZA19" s="674"/>
      <c r="EZB19" s="674"/>
      <c r="EZC19" s="674"/>
      <c r="EZD19" s="674"/>
      <c r="EZE19" s="674"/>
      <c r="EZF19" s="674"/>
      <c r="EZG19" s="674"/>
      <c r="EZH19" s="674"/>
      <c r="EZI19" s="674"/>
      <c r="EZJ19" s="674"/>
      <c r="EZK19" s="674"/>
      <c r="EZL19" s="674"/>
      <c r="EZM19" s="674"/>
      <c r="EZN19" s="674"/>
      <c r="EZO19" s="674"/>
      <c r="EZP19" s="674"/>
      <c r="EZQ19" s="674"/>
      <c r="EZR19" s="674"/>
      <c r="EZS19" s="674"/>
      <c r="EZT19" s="674"/>
      <c r="EZU19" s="674"/>
      <c r="EZV19" s="674"/>
      <c r="EZW19" s="674"/>
      <c r="EZX19" s="674"/>
      <c r="EZY19" s="674"/>
      <c r="EZZ19" s="674"/>
      <c r="FAA19" s="674"/>
      <c r="FAB19" s="674"/>
      <c r="FAC19" s="674"/>
      <c r="FAD19" s="674"/>
      <c r="FAE19" s="674"/>
      <c r="FAF19" s="674"/>
      <c r="FAG19" s="674"/>
      <c r="FAH19" s="674"/>
      <c r="FAI19" s="674"/>
      <c r="FAJ19" s="674"/>
      <c r="FAK19" s="674"/>
      <c r="FAL19" s="674"/>
      <c r="FAM19" s="674"/>
      <c r="FAN19" s="674"/>
      <c r="FAO19" s="674"/>
      <c r="FAP19" s="674"/>
      <c r="FAQ19" s="674"/>
      <c r="FAR19" s="674"/>
      <c r="FAS19" s="674"/>
      <c r="FAT19" s="674"/>
      <c r="FAU19" s="674"/>
      <c r="FAV19" s="674"/>
      <c r="FAW19" s="674"/>
      <c r="FAX19" s="674"/>
      <c r="FAY19" s="674"/>
      <c r="FAZ19" s="674"/>
      <c r="FBA19" s="674"/>
      <c r="FBB19" s="674"/>
      <c r="FBC19" s="674"/>
      <c r="FBD19" s="674"/>
      <c r="FBE19" s="674"/>
      <c r="FBF19" s="674"/>
      <c r="FBG19" s="674"/>
      <c r="FBH19" s="674"/>
      <c r="FBI19" s="674"/>
      <c r="FBJ19" s="674"/>
      <c r="FBK19" s="674"/>
      <c r="FBL19" s="674"/>
      <c r="FBM19" s="674"/>
      <c r="FBN19" s="674"/>
      <c r="FBO19" s="674"/>
      <c r="FBP19" s="674"/>
      <c r="FBQ19" s="674"/>
      <c r="FBR19" s="674"/>
      <c r="FBS19" s="674"/>
      <c r="FBT19" s="674"/>
      <c r="FBU19" s="674"/>
      <c r="FBV19" s="674"/>
      <c r="FBW19" s="674"/>
      <c r="FBX19" s="674"/>
      <c r="FBY19" s="674"/>
      <c r="FBZ19" s="674"/>
      <c r="FCA19" s="674"/>
      <c r="FCB19" s="674"/>
      <c r="FCC19" s="674"/>
      <c r="FCD19" s="674"/>
      <c r="FCE19" s="674"/>
      <c r="FCF19" s="674"/>
      <c r="FCG19" s="674"/>
      <c r="FCH19" s="674"/>
      <c r="FCI19" s="674"/>
      <c r="FCJ19" s="674"/>
      <c r="FCK19" s="674"/>
      <c r="FCL19" s="674"/>
      <c r="FCM19" s="674"/>
      <c r="FCN19" s="674"/>
      <c r="FCO19" s="674"/>
      <c r="FCP19" s="674"/>
      <c r="FCQ19" s="674"/>
      <c r="FCR19" s="674"/>
      <c r="FCS19" s="674"/>
      <c r="FCT19" s="674"/>
      <c r="FCU19" s="674"/>
      <c r="FCV19" s="674"/>
      <c r="FCW19" s="674"/>
      <c r="FCX19" s="674"/>
      <c r="FCY19" s="674"/>
      <c r="FCZ19" s="674"/>
      <c r="FDA19" s="674"/>
      <c r="FDB19" s="674"/>
      <c r="FDC19" s="674"/>
      <c r="FDD19" s="674"/>
      <c r="FDE19" s="674"/>
      <c r="FDF19" s="674"/>
      <c r="FDG19" s="674"/>
      <c r="FDH19" s="674"/>
      <c r="FDI19" s="674"/>
      <c r="FDJ19" s="674"/>
      <c r="FDK19" s="674"/>
      <c r="FDL19" s="674"/>
      <c r="FDM19" s="674"/>
      <c r="FDN19" s="674"/>
      <c r="FDO19" s="674"/>
      <c r="FDP19" s="674"/>
      <c r="FDQ19" s="674"/>
      <c r="FDR19" s="674"/>
      <c r="FDS19" s="674"/>
      <c r="FDT19" s="674"/>
      <c r="FDU19" s="674"/>
      <c r="FDV19" s="674"/>
      <c r="FDW19" s="674"/>
      <c r="FDX19" s="674"/>
      <c r="FDY19" s="674"/>
      <c r="FDZ19" s="674"/>
      <c r="FEA19" s="674"/>
      <c r="FEB19" s="674"/>
      <c r="FEC19" s="674"/>
      <c r="FED19" s="674"/>
      <c r="FEE19" s="674"/>
      <c r="FEF19" s="674"/>
      <c r="FEG19" s="674"/>
      <c r="FEH19" s="674"/>
      <c r="FEI19" s="674"/>
      <c r="FEJ19" s="674"/>
      <c r="FEK19" s="674"/>
      <c r="FEL19" s="674"/>
      <c r="FEM19" s="674"/>
      <c r="FEN19" s="674"/>
      <c r="FEO19" s="674"/>
      <c r="FEP19" s="674"/>
      <c r="FEQ19" s="674"/>
      <c r="FER19" s="674"/>
      <c r="FES19" s="674"/>
      <c r="FET19" s="674"/>
      <c r="FEU19" s="674"/>
      <c r="FEV19" s="674"/>
      <c r="FEW19" s="674"/>
      <c r="FEX19" s="674"/>
      <c r="FEY19" s="674"/>
      <c r="FEZ19" s="674"/>
      <c r="FFA19" s="674"/>
      <c r="FFB19" s="674"/>
      <c r="FFC19" s="674"/>
      <c r="FFD19" s="674"/>
      <c r="FFE19" s="674"/>
      <c r="FFF19" s="674"/>
      <c r="FFG19" s="674"/>
      <c r="FFH19" s="674"/>
      <c r="FFI19" s="674"/>
      <c r="FFJ19" s="674"/>
      <c r="FFK19" s="674"/>
      <c r="FFL19" s="674"/>
      <c r="FFM19" s="674"/>
      <c r="FFN19" s="674"/>
      <c r="FFO19" s="674"/>
      <c r="FFP19" s="674"/>
      <c r="FFQ19" s="674"/>
      <c r="FFR19" s="674"/>
      <c r="FFS19" s="674"/>
      <c r="FFT19" s="674"/>
      <c r="FFU19" s="674"/>
      <c r="FFV19" s="674"/>
      <c r="FFW19" s="674"/>
      <c r="FFX19" s="674"/>
      <c r="FFY19" s="674"/>
      <c r="FFZ19" s="674"/>
      <c r="FGA19" s="674"/>
      <c r="FGB19" s="674"/>
      <c r="FGC19" s="674"/>
      <c r="FGD19" s="674"/>
      <c r="FGE19" s="674"/>
      <c r="FGF19" s="674"/>
      <c r="FGG19" s="674"/>
      <c r="FGH19" s="674"/>
      <c r="FGI19" s="674"/>
      <c r="FGJ19" s="674"/>
      <c r="FGK19" s="674"/>
      <c r="FGL19" s="674"/>
      <c r="FGM19" s="674"/>
      <c r="FGN19" s="674"/>
      <c r="FGO19" s="674"/>
      <c r="FGP19" s="674"/>
      <c r="FGQ19" s="674"/>
      <c r="FGR19" s="674"/>
      <c r="FGS19" s="674"/>
      <c r="FGT19" s="674"/>
      <c r="FGU19" s="674"/>
      <c r="FGV19" s="674"/>
      <c r="FGW19" s="674"/>
      <c r="FGX19" s="674"/>
      <c r="FGY19" s="674"/>
      <c r="FGZ19" s="674"/>
      <c r="FHA19" s="674"/>
      <c r="FHB19" s="674"/>
      <c r="FHC19" s="674"/>
      <c r="FHD19" s="674"/>
      <c r="FHE19" s="674"/>
      <c r="FHF19" s="674"/>
      <c r="FHG19" s="674"/>
      <c r="FHH19" s="674"/>
      <c r="FHI19" s="674"/>
      <c r="FHJ19" s="674"/>
      <c r="FHK19" s="674"/>
      <c r="FHL19" s="674"/>
      <c r="FHM19" s="674"/>
      <c r="FHN19" s="674"/>
      <c r="FHO19" s="674"/>
      <c r="FHP19" s="674"/>
      <c r="FHQ19" s="674"/>
      <c r="FHR19" s="674"/>
      <c r="FHS19" s="674"/>
      <c r="FHT19" s="674"/>
      <c r="FHU19" s="674"/>
      <c r="FHV19" s="674"/>
      <c r="FHW19" s="674"/>
      <c r="FHX19" s="674"/>
      <c r="FHY19" s="674"/>
      <c r="FHZ19" s="674"/>
      <c r="FIA19" s="674"/>
      <c r="FIB19" s="674"/>
      <c r="FIC19" s="674"/>
      <c r="FID19" s="674"/>
      <c r="FIE19" s="674"/>
      <c r="FIF19" s="674"/>
      <c r="FIG19" s="674"/>
      <c r="FIH19" s="674"/>
      <c r="FII19" s="674"/>
      <c r="FIJ19" s="674"/>
      <c r="FIK19" s="674"/>
      <c r="FIL19" s="674"/>
      <c r="FIM19" s="674"/>
      <c r="FIN19" s="674"/>
      <c r="FIO19" s="674"/>
      <c r="FIP19" s="674"/>
      <c r="FIQ19" s="674"/>
      <c r="FIR19" s="674"/>
      <c r="FIS19" s="674"/>
      <c r="FIT19" s="674"/>
      <c r="FIU19" s="674"/>
      <c r="FIV19" s="674"/>
      <c r="FIW19" s="674"/>
      <c r="FIX19" s="674"/>
      <c r="FIY19" s="674"/>
      <c r="FIZ19" s="674"/>
      <c r="FJA19" s="674"/>
      <c r="FJB19" s="674"/>
      <c r="FJC19" s="674"/>
      <c r="FJD19" s="674"/>
      <c r="FJE19" s="674"/>
      <c r="FJF19" s="674"/>
      <c r="FJG19" s="674"/>
      <c r="FJH19" s="674"/>
      <c r="FJI19" s="674"/>
      <c r="FJJ19" s="674"/>
      <c r="FJK19" s="674"/>
      <c r="FJL19" s="674"/>
      <c r="FJM19" s="674"/>
      <c r="FJN19" s="674"/>
      <c r="FJO19" s="674"/>
      <c r="FJP19" s="674"/>
      <c r="FJQ19" s="674"/>
      <c r="FJR19" s="674"/>
      <c r="FJS19" s="674"/>
      <c r="FJT19" s="674"/>
      <c r="FJU19" s="674"/>
      <c r="FJV19" s="674"/>
      <c r="FJW19" s="674"/>
      <c r="FJX19" s="674"/>
      <c r="FJY19" s="674"/>
      <c r="FJZ19" s="674"/>
      <c r="FKA19" s="674"/>
      <c r="FKB19" s="674"/>
      <c r="FKC19" s="674"/>
      <c r="FKD19" s="674"/>
      <c r="FKE19" s="674"/>
      <c r="FKF19" s="674"/>
      <c r="FKG19" s="674"/>
      <c r="FKH19" s="674"/>
      <c r="FKI19" s="674"/>
      <c r="FKJ19" s="674"/>
      <c r="FKK19" s="674"/>
      <c r="FKL19" s="674"/>
      <c r="FKM19" s="674"/>
      <c r="FKN19" s="674"/>
      <c r="FKO19" s="674"/>
      <c r="FKP19" s="674"/>
      <c r="FKQ19" s="674"/>
      <c r="FKR19" s="674"/>
      <c r="FKS19" s="674"/>
      <c r="FKT19" s="674"/>
      <c r="FKU19" s="674"/>
      <c r="FKV19" s="674"/>
      <c r="FKW19" s="674"/>
      <c r="FKX19" s="674"/>
      <c r="FKY19" s="674"/>
      <c r="FKZ19" s="674"/>
      <c r="FLA19" s="674"/>
      <c r="FLB19" s="674"/>
      <c r="FLC19" s="674"/>
      <c r="FLD19" s="674"/>
      <c r="FLE19" s="674"/>
      <c r="FLF19" s="674"/>
      <c r="FLG19" s="674"/>
      <c r="FLH19" s="674"/>
      <c r="FLI19" s="674"/>
      <c r="FLJ19" s="674"/>
      <c r="FLK19" s="674"/>
      <c r="FLL19" s="674"/>
      <c r="FLM19" s="674"/>
      <c r="FLN19" s="674"/>
      <c r="FLO19" s="674"/>
      <c r="FLP19" s="674"/>
      <c r="FLQ19" s="674"/>
      <c r="FLR19" s="674"/>
      <c r="FLS19" s="674"/>
      <c r="FLT19" s="674"/>
      <c r="FLU19" s="674"/>
      <c r="FLV19" s="674"/>
      <c r="FLW19" s="674"/>
      <c r="FLX19" s="674"/>
      <c r="FLY19" s="674"/>
      <c r="FLZ19" s="674"/>
      <c r="FMA19" s="674"/>
      <c r="FMB19" s="674"/>
      <c r="FMC19" s="674"/>
      <c r="FMD19" s="674"/>
      <c r="FME19" s="674"/>
      <c r="FMF19" s="674"/>
      <c r="FMG19" s="674"/>
      <c r="FMH19" s="674"/>
      <c r="FMI19" s="674"/>
      <c r="FMJ19" s="674"/>
      <c r="FMK19" s="674"/>
      <c r="FML19" s="674"/>
      <c r="FMM19" s="674"/>
      <c r="FMN19" s="674"/>
      <c r="FMO19" s="674"/>
      <c r="FMP19" s="674"/>
      <c r="FMQ19" s="674"/>
      <c r="FMR19" s="674"/>
      <c r="FMS19" s="674"/>
      <c r="FMT19" s="674"/>
      <c r="FMU19" s="674"/>
      <c r="FMV19" s="674"/>
      <c r="FMW19" s="674"/>
      <c r="FMX19" s="674"/>
      <c r="FMY19" s="674"/>
      <c r="FMZ19" s="674"/>
      <c r="FNA19" s="674"/>
      <c r="FNB19" s="674"/>
      <c r="FNC19" s="674"/>
      <c r="FND19" s="674"/>
      <c r="FNE19" s="674"/>
      <c r="FNF19" s="674"/>
      <c r="FNG19" s="674"/>
      <c r="FNH19" s="674"/>
      <c r="FNI19" s="674"/>
      <c r="FNJ19" s="674"/>
      <c r="FNK19" s="674"/>
      <c r="FNL19" s="674"/>
      <c r="FNM19" s="674"/>
      <c r="FNN19" s="674"/>
      <c r="FNO19" s="674"/>
      <c r="FNP19" s="674"/>
      <c r="FNQ19" s="674"/>
      <c r="FNR19" s="674"/>
      <c r="FNS19" s="674"/>
      <c r="FNT19" s="674"/>
      <c r="FNU19" s="674"/>
      <c r="FNV19" s="674"/>
      <c r="FNW19" s="674"/>
      <c r="FNX19" s="674"/>
      <c r="FNY19" s="674"/>
      <c r="FNZ19" s="674"/>
      <c r="FOA19" s="674"/>
      <c r="FOB19" s="674"/>
      <c r="FOC19" s="674"/>
      <c r="FOD19" s="674"/>
      <c r="FOE19" s="674"/>
      <c r="FOF19" s="674"/>
      <c r="FOG19" s="674"/>
      <c r="FOH19" s="674"/>
      <c r="FOI19" s="674"/>
      <c r="FOJ19" s="674"/>
      <c r="FOK19" s="674"/>
      <c r="FOL19" s="674"/>
      <c r="FOM19" s="674"/>
      <c r="FON19" s="674"/>
      <c r="FOO19" s="674"/>
      <c r="FOP19" s="674"/>
      <c r="FOQ19" s="674"/>
      <c r="FOR19" s="674"/>
      <c r="FOS19" s="674"/>
      <c r="FOT19" s="674"/>
      <c r="FOU19" s="674"/>
      <c r="FOV19" s="674"/>
      <c r="FOW19" s="674"/>
      <c r="FOX19" s="674"/>
      <c r="FOY19" s="674"/>
      <c r="FOZ19" s="674"/>
      <c r="FPA19" s="674"/>
      <c r="FPB19" s="674"/>
      <c r="FPC19" s="674"/>
      <c r="FPD19" s="674"/>
      <c r="FPE19" s="674"/>
      <c r="FPF19" s="674"/>
      <c r="FPG19" s="674"/>
      <c r="FPH19" s="674"/>
      <c r="FPI19" s="674"/>
      <c r="FPJ19" s="674"/>
      <c r="FPK19" s="674"/>
      <c r="FPL19" s="674"/>
      <c r="FPM19" s="674"/>
      <c r="FPN19" s="674"/>
      <c r="FPO19" s="674"/>
      <c r="FPP19" s="674"/>
      <c r="FPQ19" s="674"/>
      <c r="FPR19" s="674"/>
      <c r="FPS19" s="674"/>
      <c r="FPT19" s="674"/>
      <c r="FPU19" s="674"/>
      <c r="FPV19" s="674"/>
      <c r="FPW19" s="674"/>
      <c r="FPX19" s="674"/>
      <c r="FPY19" s="674"/>
      <c r="FPZ19" s="674"/>
      <c r="FQA19" s="674"/>
      <c r="FQB19" s="674"/>
      <c r="FQC19" s="674"/>
      <c r="FQD19" s="674"/>
      <c r="FQE19" s="674"/>
      <c r="FQF19" s="674"/>
      <c r="FQG19" s="674"/>
      <c r="FQH19" s="674"/>
      <c r="FQI19" s="674"/>
      <c r="FQJ19" s="674"/>
      <c r="FQK19" s="674"/>
      <c r="FQL19" s="674"/>
      <c r="FQM19" s="674"/>
      <c r="FQN19" s="674"/>
      <c r="FQO19" s="674"/>
      <c r="FQP19" s="674"/>
      <c r="FQQ19" s="674"/>
      <c r="FQR19" s="674"/>
      <c r="FQS19" s="674"/>
      <c r="FQT19" s="674"/>
      <c r="FQU19" s="674"/>
      <c r="FQV19" s="674"/>
      <c r="FQW19" s="674"/>
      <c r="FQX19" s="674"/>
      <c r="FQY19" s="674"/>
      <c r="FQZ19" s="674"/>
      <c r="FRA19" s="674"/>
      <c r="FRB19" s="674"/>
      <c r="FRC19" s="674"/>
      <c r="FRD19" s="674"/>
      <c r="FRE19" s="674"/>
      <c r="FRF19" s="674"/>
      <c r="FRG19" s="674"/>
      <c r="FRH19" s="674"/>
      <c r="FRI19" s="674"/>
      <c r="FRJ19" s="674"/>
      <c r="FRK19" s="674"/>
      <c r="FRL19" s="674"/>
      <c r="FRM19" s="674"/>
      <c r="FRN19" s="674"/>
      <c r="FRO19" s="674"/>
      <c r="FRP19" s="674"/>
      <c r="FRQ19" s="674"/>
      <c r="FRR19" s="674"/>
      <c r="FRS19" s="674"/>
      <c r="FRT19" s="674"/>
      <c r="FRU19" s="674"/>
      <c r="FRV19" s="674"/>
      <c r="FRW19" s="674"/>
      <c r="FRX19" s="674"/>
      <c r="FRY19" s="674"/>
      <c r="FRZ19" s="674"/>
      <c r="FSA19" s="674"/>
      <c r="FSB19" s="674"/>
      <c r="FSC19" s="674"/>
      <c r="FSD19" s="674"/>
      <c r="FSE19" s="674"/>
      <c r="FSF19" s="674"/>
      <c r="FSG19" s="674"/>
      <c r="FSH19" s="674"/>
      <c r="FSI19" s="674"/>
      <c r="FSJ19" s="674"/>
      <c r="FSK19" s="674"/>
      <c r="FSL19" s="674"/>
      <c r="FSM19" s="674"/>
      <c r="FSN19" s="674"/>
      <c r="FSO19" s="674"/>
      <c r="FSP19" s="674"/>
      <c r="FSQ19" s="674"/>
      <c r="FSR19" s="674"/>
      <c r="FSS19" s="674"/>
      <c r="FST19" s="674"/>
      <c r="FSU19" s="674"/>
      <c r="FSV19" s="674"/>
      <c r="FSW19" s="674"/>
      <c r="FSX19" s="674"/>
      <c r="FSY19" s="674"/>
      <c r="FSZ19" s="674"/>
      <c r="FTA19" s="674"/>
      <c r="FTB19" s="674"/>
      <c r="FTC19" s="674"/>
      <c r="FTD19" s="674"/>
      <c r="FTE19" s="674"/>
      <c r="FTF19" s="674"/>
      <c r="FTG19" s="674"/>
      <c r="FTH19" s="674"/>
      <c r="FTI19" s="674"/>
      <c r="FTJ19" s="674"/>
      <c r="FTK19" s="674"/>
      <c r="FTL19" s="674"/>
      <c r="FTM19" s="674"/>
      <c r="FTN19" s="674"/>
      <c r="FTO19" s="674"/>
      <c r="FTP19" s="674"/>
      <c r="FTQ19" s="674"/>
      <c r="FTR19" s="674"/>
      <c r="FTS19" s="674"/>
      <c r="FTT19" s="674"/>
      <c r="FTU19" s="674"/>
      <c r="FTV19" s="674"/>
      <c r="FTW19" s="674"/>
      <c r="FTX19" s="674"/>
      <c r="FTY19" s="674"/>
      <c r="FTZ19" s="674"/>
      <c r="FUA19" s="674"/>
      <c r="FUB19" s="674"/>
      <c r="FUC19" s="674"/>
      <c r="FUD19" s="674"/>
      <c r="FUE19" s="674"/>
      <c r="FUF19" s="674"/>
      <c r="FUG19" s="674"/>
      <c r="FUH19" s="674"/>
      <c r="FUI19" s="674"/>
      <c r="FUJ19" s="674"/>
      <c r="FUK19" s="674"/>
      <c r="FUL19" s="674"/>
      <c r="FUM19" s="674"/>
      <c r="FUN19" s="674"/>
      <c r="FUO19" s="674"/>
      <c r="FUP19" s="674"/>
      <c r="FUQ19" s="674"/>
      <c r="FUR19" s="674"/>
      <c r="FUS19" s="674"/>
      <c r="FUT19" s="674"/>
      <c r="FUU19" s="674"/>
      <c r="FUV19" s="674"/>
      <c r="FUW19" s="674"/>
      <c r="FUX19" s="674"/>
      <c r="FUY19" s="674"/>
      <c r="FUZ19" s="674"/>
      <c r="FVA19" s="674"/>
      <c r="FVB19" s="674"/>
      <c r="FVC19" s="674"/>
      <c r="FVD19" s="674"/>
      <c r="FVE19" s="674"/>
      <c r="FVF19" s="674"/>
      <c r="FVG19" s="674"/>
      <c r="FVH19" s="674"/>
      <c r="FVI19" s="674"/>
      <c r="FVJ19" s="674"/>
      <c r="FVK19" s="674"/>
      <c r="FVL19" s="674"/>
      <c r="FVM19" s="674"/>
      <c r="FVN19" s="674"/>
      <c r="FVO19" s="674"/>
      <c r="FVP19" s="674"/>
      <c r="FVQ19" s="674"/>
      <c r="FVR19" s="674"/>
      <c r="FVS19" s="674"/>
      <c r="FVT19" s="674"/>
      <c r="FVU19" s="674"/>
      <c r="FVV19" s="674"/>
      <c r="FVW19" s="674"/>
      <c r="FVX19" s="674"/>
      <c r="FVY19" s="674"/>
      <c r="FVZ19" s="674"/>
      <c r="FWA19" s="674"/>
      <c r="FWB19" s="674"/>
      <c r="FWC19" s="674"/>
      <c r="FWD19" s="674"/>
      <c r="FWE19" s="674"/>
      <c r="FWF19" s="674"/>
      <c r="FWG19" s="674"/>
      <c r="FWH19" s="674"/>
      <c r="FWI19" s="674"/>
      <c r="FWJ19" s="674"/>
      <c r="FWK19" s="674"/>
      <c r="FWL19" s="674"/>
      <c r="FWM19" s="674"/>
      <c r="FWN19" s="674"/>
      <c r="FWO19" s="674"/>
      <c r="FWP19" s="674"/>
      <c r="FWQ19" s="674"/>
      <c r="FWR19" s="674"/>
      <c r="FWS19" s="674"/>
      <c r="FWT19" s="674"/>
      <c r="FWU19" s="674"/>
      <c r="FWV19" s="674"/>
      <c r="FWW19" s="674"/>
      <c r="FWX19" s="674"/>
      <c r="FWY19" s="674"/>
      <c r="FWZ19" s="674"/>
      <c r="FXA19" s="674"/>
      <c r="FXB19" s="674"/>
      <c r="FXC19" s="674"/>
      <c r="FXD19" s="674"/>
      <c r="FXE19" s="674"/>
      <c r="FXF19" s="674"/>
      <c r="FXG19" s="674"/>
      <c r="FXH19" s="674"/>
      <c r="FXI19" s="674"/>
      <c r="FXJ19" s="674"/>
      <c r="FXK19" s="674"/>
      <c r="FXL19" s="674"/>
      <c r="FXM19" s="674"/>
      <c r="FXN19" s="674"/>
      <c r="FXO19" s="674"/>
      <c r="FXP19" s="674"/>
      <c r="FXQ19" s="674"/>
      <c r="FXR19" s="674"/>
      <c r="FXS19" s="674"/>
      <c r="FXT19" s="674"/>
      <c r="FXU19" s="674"/>
      <c r="FXV19" s="674"/>
      <c r="FXW19" s="674"/>
      <c r="FXX19" s="674"/>
      <c r="FXY19" s="674"/>
      <c r="FXZ19" s="674"/>
      <c r="FYA19" s="674"/>
      <c r="FYB19" s="674"/>
      <c r="FYC19" s="674"/>
      <c r="FYD19" s="674"/>
      <c r="FYE19" s="674"/>
      <c r="FYF19" s="674"/>
      <c r="FYG19" s="674"/>
      <c r="FYH19" s="674"/>
      <c r="FYI19" s="674"/>
      <c r="FYJ19" s="674"/>
      <c r="FYK19" s="674"/>
      <c r="FYL19" s="674"/>
      <c r="FYM19" s="674"/>
      <c r="FYN19" s="674"/>
      <c r="FYO19" s="674"/>
      <c r="FYP19" s="674"/>
      <c r="FYQ19" s="674"/>
      <c r="FYR19" s="674"/>
      <c r="FYS19" s="674"/>
      <c r="FYT19" s="674"/>
      <c r="FYU19" s="674"/>
      <c r="FYV19" s="674"/>
      <c r="FYW19" s="674"/>
      <c r="FYX19" s="674"/>
      <c r="FYY19" s="674"/>
      <c r="FYZ19" s="674"/>
      <c r="FZA19" s="674"/>
      <c r="FZB19" s="674"/>
      <c r="FZC19" s="674"/>
      <c r="FZD19" s="674"/>
      <c r="FZE19" s="674"/>
      <c r="FZF19" s="674"/>
      <c r="FZG19" s="674"/>
      <c r="FZH19" s="674"/>
      <c r="FZI19" s="674"/>
      <c r="FZJ19" s="674"/>
      <c r="FZK19" s="674"/>
      <c r="FZL19" s="674"/>
      <c r="FZM19" s="674"/>
      <c r="FZN19" s="674"/>
      <c r="FZO19" s="674"/>
      <c r="FZP19" s="674"/>
      <c r="FZQ19" s="674"/>
      <c r="FZR19" s="674"/>
      <c r="FZS19" s="674"/>
      <c r="FZT19" s="674"/>
      <c r="FZU19" s="674"/>
      <c r="FZV19" s="674"/>
      <c r="FZW19" s="674"/>
      <c r="FZX19" s="674"/>
      <c r="FZY19" s="674"/>
      <c r="FZZ19" s="674"/>
      <c r="GAA19" s="674"/>
      <c r="GAB19" s="674"/>
      <c r="GAC19" s="674"/>
      <c r="GAD19" s="674"/>
      <c r="GAE19" s="674"/>
      <c r="GAF19" s="674"/>
      <c r="GAG19" s="674"/>
      <c r="GAH19" s="674"/>
      <c r="GAI19" s="674"/>
      <c r="GAJ19" s="674"/>
      <c r="GAK19" s="674"/>
      <c r="GAL19" s="674"/>
      <c r="GAM19" s="674"/>
      <c r="GAN19" s="674"/>
      <c r="GAO19" s="674"/>
      <c r="GAP19" s="674"/>
      <c r="GAQ19" s="674"/>
      <c r="GAR19" s="674"/>
      <c r="GAS19" s="674"/>
      <c r="GAT19" s="674"/>
      <c r="GAU19" s="674"/>
      <c r="GAV19" s="674"/>
      <c r="GAW19" s="674"/>
      <c r="GAX19" s="674"/>
      <c r="GAY19" s="674"/>
      <c r="GAZ19" s="674"/>
      <c r="GBA19" s="674"/>
      <c r="GBB19" s="674"/>
      <c r="GBC19" s="674"/>
      <c r="GBD19" s="674"/>
      <c r="GBE19" s="674"/>
      <c r="GBF19" s="674"/>
      <c r="GBG19" s="674"/>
      <c r="GBH19" s="674"/>
      <c r="GBI19" s="674"/>
      <c r="GBJ19" s="674"/>
      <c r="GBK19" s="674"/>
      <c r="GBL19" s="674"/>
      <c r="GBM19" s="674"/>
      <c r="GBN19" s="674"/>
      <c r="GBO19" s="674"/>
      <c r="GBP19" s="674"/>
      <c r="GBQ19" s="674"/>
      <c r="GBR19" s="674"/>
      <c r="GBS19" s="674"/>
      <c r="GBT19" s="674"/>
      <c r="GBU19" s="674"/>
      <c r="GBV19" s="674"/>
      <c r="GBW19" s="674"/>
      <c r="GBX19" s="674"/>
      <c r="GBY19" s="674"/>
      <c r="GBZ19" s="674"/>
      <c r="GCA19" s="674"/>
      <c r="GCB19" s="674"/>
      <c r="GCC19" s="674"/>
      <c r="GCD19" s="674"/>
      <c r="GCE19" s="674"/>
      <c r="GCF19" s="674"/>
      <c r="GCG19" s="674"/>
      <c r="GCH19" s="674"/>
      <c r="GCI19" s="674"/>
      <c r="GCJ19" s="674"/>
      <c r="GCK19" s="674"/>
      <c r="GCL19" s="674"/>
      <c r="GCM19" s="674"/>
      <c r="GCN19" s="674"/>
      <c r="GCO19" s="674"/>
      <c r="GCP19" s="674"/>
      <c r="GCQ19" s="674"/>
      <c r="GCR19" s="674"/>
      <c r="GCS19" s="674"/>
      <c r="GCT19" s="674"/>
      <c r="GCU19" s="674"/>
      <c r="GCV19" s="674"/>
      <c r="GCW19" s="674"/>
      <c r="GCX19" s="674"/>
      <c r="GCY19" s="674"/>
      <c r="GCZ19" s="674"/>
      <c r="GDA19" s="674"/>
      <c r="GDB19" s="674"/>
      <c r="GDC19" s="674"/>
      <c r="GDD19" s="674"/>
      <c r="GDE19" s="674"/>
      <c r="GDF19" s="674"/>
      <c r="GDG19" s="674"/>
      <c r="GDH19" s="674"/>
      <c r="GDI19" s="674"/>
      <c r="GDJ19" s="674"/>
      <c r="GDK19" s="674"/>
      <c r="GDL19" s="674"/>
      <c r="GDM19" s="674"/>
      <c r="GDN19" s="674"/>
      <c r="GDO19" s="674"/>
      <c r="GDP19" s="674"/>
      <c r="GDQ19" s="674"/>
      <c r="GDR19" s="674"/>
      <c r="GDS19" s="674"/>
      <c r="GDT19" s="674"/>
      <c r="GDU19" s="674"/>
      <c r="GDV19" s="674"/>
      <c r="GDW19" s="674"/>
      <c r="GDX19" s="674"/>
      <c r="GDY19" s="674"/>
      <c r="GDZ19" s="674"/>
      <c r="GEA19" s="674"/>
      <c r="GEB19" s="674"/>
      <c r="GEC19" s="674"/>
      <c r="GED19" s="674"/>
      <c r="GEE19" s="674"/>
      <c r="GEF19" s="674"/>
      <c r="GEG19" s="674"/>
      <c r="GEH19" s="674"/>
      <c r="GEI19" s="674"/>
      <c r="GEJ19" s="674"/>
      <c r="GEK19" s="674"/>
      <c r="GEL19" s="674"/>
      <c r="GEM19" s="674"/>
      <c r="GEN19" s="674"/>
      <c r="GEO19" s="674"/>
      <c r="GEP19" s="674"/>
      <c r="GEQ19" s="674"/>
      <c r="GER19" s="674"/>
      <c r="GES19" s="674"/>
      <c r="GET19" s="674"/>
      <c r="GEU19" s="674"/>
      <c r="GEV19" s="674"/>
      <c r="GEW19" s="674"/>
      <c r="GEX19" s="674"/>
      <c r="GEY19" s="674"/>
      <c r="GEZ19" s="674"/>
      <c r="GFA19" s="674"/>
      <c r="GFB19" s="674"/>
      <c r="GFC19" s="674"/>
      <c r="GFD19" s="674"/>
      <c r="GFE19" s="674"/>
      <c r="GFF19" s="674"/>
      <c r="GFG19" s="674"/>
      <c r="GFH19" s="674"/>
      <c r="GFI19" s="674"/>
      <c r="GFJ19" s="674"/>
      <c r="GFK19" s="674"/>
      <c r="GFL19" s="674"/>
      <c r="GFM19" s="674"/>
      <c r="GFN19" s="674"/>
      <c r="GFO19" s="674"/>
      <c r="GFP19" s="674"/>
      <c r="GFQ19" s="674"/>
      <c r="GFR19" s="674"/>
      <c r="GFS19" s="674"/>
      <c r="GFT19" s="674"/>
      <c r="GFU19" s="674"/>
      <c r="GFV19" s="674"/>
      <c r="GFW19" s="674"/>
      <c r="GFX19" s="674"/>
      <c r="GFY19" s="674"/>
      <c r="GFZ19" s="674"/>
      <c r="GGA19" s="674"/>
      <c r="GGB19" s="674"/>
      <c r="GGC19" s="674"/>
      <c r="GGD19" s="674"/>
      <c r="GGE19" s="674"/>
      <c r="GGF19" s="674"/>
      <c r="GGG19" s="674"/>
      <c r="GGH19" s="674"/>
      <c r="GGI19" s="674"/>
      <c r="GGJ19" s="674"/>
      <c r="GGK19" s="674"/>
      <c r="GGL19" s="674"/>
      <c r="GGM19" s="674"/>
      <c r="GGN19" s="674"/>
      <c r="GGO19" s="674"/>
      <c r="GGP19" s="674"/>
      <c r="GGQ19" s="674"/>
      <c r="GGR19" s="674"/>
      <c r="GGS19" s="674"/>
      <c r="GGT19" s="674"/>
      <c r="GGU19" s="674"/>
      <c r="GGV19" s="674"/>
      <c r="GGW19" s="674"/>
      <c r="GGX19" s="674"/>
      <c r="GGY19" s="674"/>
      <c r="GGZ19" s="674"/>
      <c r="GHA19" s="674"/>
      <c r="GHB19" s="674"/>
      <c r="GHC19" s="674"/>
      <c r="GHD19" s="674"/>
      <c r="GHE19" s="674"/>
      <c r="GHF19" s="674"/>
      <c r="GHG19" s="674"/>
      <c r="GHH19" s="674"/>
      <c r="GHI19" s="674"/>
      <c r="GHJ19" s="674"/>
      <c r="GHK19" s="674"/>
      <c r="GHL19" s="674"/>
      <c r="GHM19" s="674"/>
      <c r="GHN19" s="674"/>
      <c r="GHO19" s="674"/>
      <c r="GHP19" s="674"/>
      <c r="GHQ19" s="674"/>
      <c r="GHR19" s="674"/>
      <c r="GHS19" s="674"/>
      <c r="GHT19" s="674"/>
      <c r="GHU19" s="674"/>
      <c r="GHV19" s="674"/>
      <c r="GHW19" s="674"/>
      <c r="GHX19" s="674"/>
      <c r="GHY19" s="674"/>
      <c r="GHZ19" s="674"/>
      <c r="GIA19" s="674"/>
      <c r="GIB19" s="674"/>
      <c r="GIC19" s="674"/>
      <c r="GID19" s="674"/>
      <c r="GIE19" s="674"/>
      <c r="GIF19" s="674"/>
      <c r="GIG19" s="674"/>
      <c r="GIH19" s="674"/>
      <c r="GII19" s="674"/>
      <c r="GIJ19" s="674"/>
      <c r="GIK19" s="674"/>
      <c r="GIL19" s="674"/>
      <c r="GIM19" s="674"/>
      <c r="GIN19" s="674"/>
      <c r="GIO19" s="674"/>
      <c r="GIP19" s="674"/>
      <c r="GIQ19" s="674"/>
      <c r="GIR19" s="674"/>
      <c r="GIS19" s="674"/>
      <c r="GIT19" s="674"/>
      <c r="GIU19" s="674"/>
      <c r="GIV19" s="674"/>
      <c r="GIW19" s="674"/>
      <c r="GIX19" s="674"/>
      <c r="GIY19" s="674"/>
      <c r="GIZ19" s="674"/>
      <c r="GJA19" s="674"/>
      <c r="GJB19" s="674"/>
      <c r="GJC19" s="674"/>
      <c r="GJD19" s="674"/>
      <c r="GJE19" s="674"/>
      <c r="GJF19" s="674"/>
      <c r="GJG19" s="674"/>
      <c r="GJH19" s="674"/>
      <c r="GJI19" s="674"/>
      <c r="GJJ19" s="674"/>
      <c r="GJK19" s="674"/>
      <c r="GJL19" s="674"/>
      <c r="GJM19" s="674"/>
      <c r="GJN19" s="674"/>
      <c r="GJO19" s="674"/>
      <c r="GJP19" s="674"/>
      <c r="GJQ19" s="674"/>
      <c r="GJR19" s="674"/>
      <c r="GJS19" s="674"/>
      <c r="GJT19" s="674"/>
      <c r="GJU19" s="674"/>
      <c r="GJV19" s="674"/>
      <c r="GJW19" s="674"/>
      <c r="GJX19" s="674"/>
      <c r="GJY19" s="674"/>
      <c r="GJZ19" s="674"/>
      <c r="GKA19" s="674"/>
      <c r="GKB19" s="674"/>
      <c r="GKC19" s="674"/>
      <c r="GKD19" s="674"/>
      <c r="GKE19" s="674"/>
      <c r="GKF19" s="674"/>
      <c r="GKG19" s="674"/>
      <c r="GKH19" s="674"/>
      <c r="GKI19" s="674"/>
      <c r="GKJ19" s="674"/>
      <c r="GKK19" s="674"/>
      <c r="GKL19" s="674"/>
      <c r="GKM19" s="674"/>
      <c r="GKN19" s="674"/>
      <c r="GKO19" s="674"/>
      <c r="GKP19" s="674"/>
      <c r="GKQ19" s="674"/>
      <c r="GKR19" s="674"/>
      <c r="GKS19" s="674"/>
      <c r="GKT19" s="674"/>
      <c r="GKU19" s="674"/>
      <c r="GKV19" s="674"/>
      <c r="GKW19" s="674"/>
      <c r="GKX19" s="674"/>
      <c r="GKY19" s="674"/>
      <c r="GKZ19" s="674"/>
      <c r="GLA19" s="674"/>
      <c r="GLB19" s="674"/>
      <c r="GLC19" s="674"/>
      <c r="GLD19" s="674"/>
      <c r="GLE19" s="674"/>
      <c r="GLF19" s="674"/>
      <c r="GLG19" s="674"/>
      <c r="GLH19" s="674"/>
      <c r="GLI19" s="674"/>
      <c r="GLJ19" s="674"/>
      <c r="GLK19" s="674"/>
      <c r="GLL19" s="674"/>
      <c r="GLM19" s="674"/>
      <c r="GLN19" s="674"/>
      <c r="GLO19" s="674"/>
      <c r="GLP19" s="674"/>
      <c r="GLQ19" s="674"/>
      <c r="GLR19" s="674"/>
      <c r="GLS19" s="674"/>
      <c r="GLT19" s="674"/>
      <c r="GLU19" s="674"/>
      <c r="GLV19" s="674"/>
      <c r="GLW19" s="674"/>
      <c r="GLX19" s="674"/>
      <c r="GLY19" s="674"/>
      <c r="GLZ19" s="674"/>
      <c r="GMA19" s="674"/>
      <c r="GMB19" s="674"/>
      <c r="GMC19" s="674"/>
      <c r="GMD19" s="674"/>
      <c r="GME19" s="674"/>
      <c r="GMF19" s="674"/>
      <c r="GMG19" s="674"/>
      <c r="GMH19" s="674"/>
      <c r="GMI19" s="674"/>
      <c r="GMJ19" s="674"/>
      <c r="GMK19" s="674"/>
      <c r="GML19" s="674"/>
      <c r="GMM19" s="674"/>
      <c r="GMN19" s="674"/>
      <c r="GMO19" s="674"/>
      <c r="GMP19" s="674"/>
      <c r="GMQ19" s="674"/>
      <c r="GMR19" s="674"/>
      <c r="GMS19" s="674"/>
      <c r="GMT19" s="674"/>
      <c r="GMU19" s="674"/>
      <c r="GMV19" s="674"/>
      <c r="GMW19" s="674"/>
      <c r="GMX19" s="674"/>
      <c r="GMY19" s="674"/>
      <c r="GMZ19" s="674"/>
      <c r="GNA19" s="674"/>
      <c r="GNB19" s="674"/>
      <c r="GNC19" s="674"/>
      <c r="GND19" s="674"/>
      <c r="GNE19" s="674"/>
      <c r="GNF19" s="674"/>
      <c r="GNG19" s="674"/>
      <c r="GNH19" s="674"/>
      <c r="GNI19" s="674"/>
      <c r="GNJ19" s="674"/>
      <c r="GNK19" s="674"/>
      <c r="GNL19" s="674"/>
      <c r="GNM19" s="674"/>
      <c r="GNN19" s="674"/>
      <c r="GNO19" s="674"/>
      <c r="GNP19" s="674"/>
      <c r="GNQ19" s="674"/>
      <c r="GNR19" s="674"/>
      <c r="GNS19" s="674"/>
      <c r="GNT19" s="674"/>
      <c r="GNU19" s="674"/>
      <c r="GNV19" s="674"/>
      <c r="GNW19" s="674"/>
      <c r="GNX19" s="674"/>
      <c r="GNY19" s="674"/>
      <c r="GNZ19" s="674"/>
      <c r="GOA19" s="674"/>
      <c r="GOB19" s="674"/>
      <c r="GOC19" s="674"/>
      <c r="GOD19" s="674"/>
      <c r="GOE19" s="674"/>
      <c r="GOF19" s="674"/>
      <c r="GOG19" s="674"/>
      <c r="GOH19" s="674"/>
      <c r="GOI19" s="674"/>
      <c r="GOJ19" s="674"/>
      <c r="GOK19" s="674"/>
      <c r="GOL19" s="674"/>
      <c r="GOM19" s="674"/>
      <c r="GON19" s="674"/>
      <c r="GOO19" s="674"/>
      <c r="GOP19" s="674"/>
      <c r="GOQ19" s="674"/>
      <c r="GOR19" s="674"/>
      <c r="GOS19" s="674"/>
      <c r="GOT19" s="674"/>
      <c r="GOU19" s="674"/>
      <c r="GOV19" s="674"/>
      <c r="GOW19" s="674"/>
      <c r="GOX19" s="674"/>
      <c r="GOY19" s="674"/>
      <c r="GOZ19" s="674"/>
      <c r="GPA19" s="674"/>
      <c r="GPB19" s="674"/>
      <c r="GPC19" s="674"/>
      <c r="GPD19" s="674"/>
      <c r="GPE19" s="674"/>
      <c r="GPF19" s="674"/>
      <c r="GPG19" s="674"/>
      <c r="GPH19" s="674"/>
      <c r="GPI19" s="674"/>
      <c r="GPJ19" s="674"/>
      <c r="GPK19" s="674"/>
      <c r="GPL19" s="674"/>
      <c r="GPM19" s="674"/>
      <c r="GPN19" s="674"/>
      <c r="GPO19" s="674"/>
      <c r="GPP19" s="674"/>
      <c r="GPQ19" s="674"/>
      <c r="GPR19" s="674"/>
      <c r="GPS19" s="674"/>
      <c r="GPT19" s="674"/>
      <c r="GPU19" s="674"/>
      <c r="GPV19" s="674"/>
      <c r="GPW19" s="674"/>
      <c r="GPX19" s="674"/>
      <c r="GPY19" s="674"/>
      <c r="GPZ19" s="674"/>
      <c r="GQA19" s="674"/>
      <c r="GQB19" s="674"/>
      <c r="GQC19" s="674"/>
      <c r="GQD19" s="674"/>
      <c r="GQE19" s="674"/>
      <c r="GQF19" s="674"/>
      <c r="GQG19" s="674"/>
      <c r="GQH19" s="674"/>
      <c r="GQI19" s="674"/>
      <c r="GQJ19" s="674"/>
      <c r="GQK19" s="674"/>
      <c r="GQL19" s="674"/>
      <c r="GQM19" s="674"/>
      <c r="GQN19" s="674"/>
      <c r="GQO19" s="674"/>
      <c r="GQP19" s="674"/>
      <c r="GQQ19" s="674"/>
      <c r="GQR19" s="674"/>
      <c r="GQS19" s="674"/>
      <c r="GQT19" s="674"/>
      <c r="GQU19" s="674"/>
      <c r="GQV19" s="674"/>
      <c r="GQW19" s="674"/>
      <c r="GQX19" s="674"/>
      <c r="GQY19" s="674"/>
      <c r="GQZ19" s="674"/>
      <c r="GRA19" s="674"/>
      <c r="GRB19" s="674"/>
      <c r="GRC19" s="674"/>
      <c r="GRD19" s="674"/>
      <c r="GRE19" s="674"/>
      <c r="GRF19" s="674"/>
      <c r="GRG19" s="674"/>
      <c r="GRH19" s="674"/>
      <c r="GRI19" s="674"/>
      <c r="GRJ19" s="674"/>
      <c r="GRK19" s="674"/>
      <c r="GRL19" s="674"/>
      <c r="GRM19" s="674"/>
      <c r="GRN19" s="674"/>
      <c r="GRO19" s="674"/>
      <c r="GRP19" s="674"/>
      <c r="GRQ19" s="674"/>
      <c r="GRR19" s="674"/>
      <c r="GRS19" s="674"/>
      <c r="GRT19" s="674"/>
      <c r="GRU19" s="674"/>
      <c r="GRV19" s="674"/>
      <c r="GRW19" s="674"/>
      <c r="GRX19" s="674"/>
      <c r="GRY19" s="674"/>
      <c r="GRZ19" s="674"/>
      <c r="GSA19" s="674"/>
      <c r="GSB19" s="674"/>
      <c r="GSC19" s="674"/>
      <c r="GSD19" s="674"/>
      <c r="GSE19" s="674"/>
      <c r="GSF19" s="674"/>
      <c r="GSG19" s="674"/>
      <c r="GSH19" s="674"/>
      <c r="GSI19" s="674"/>
      <c r="GSJ19" s="674"/>
      <c r="GSK19" s="674"/>
      <c r="GSL19" s="674"/>
      <c r="GSM19" s="674"/>
      <c r="GSN19" s="674"/>
      <c r="GSO19" s="674"/>
      <c r="GSP19" s="674"/>
      <c r="GSQ19" s="674"/>
      <c r="GSR19" s="674"/>
      <c r="GSS19" s="674"/>
      <c r="GST19" s="674"/>
      <c r="GSU19" s="674"/>
      <c r="GSV19" s="674"/>
      <c r="GSW19" s="674"/>
      <c r="GSX19" s="674"/>
      <c r="GSY19" s="674"/>
      <c r="GSZ19" s="674"/>
      <c r="GTA19" s="674"/>
      <c r="GTB19" s="674"/>
      <c r="GTC19" s="674"/>
      <c r="GTD19" s="674"/>
      <c r="GTE19" s="674"/>
      <c r="GTF19" s="674"/>
      <c r="GTG19" s="674"/>
      <c r="GTH19" s="674"/>
      <c r="GTI19" s="674"/>
      <c r="GTJ19" s="674"/>
      <c r="GTK19" s="674"/>
      <c r="GTL19" s="674"/>
      <c r="GTM19" s="674"/>
      <c r="GTN19" s="674"/>
      <c r="GTO19" s="674"/>
      <c r="GTP19" s="674"/>
      <c r="GTQ19" s="674"/>
      <c r="GTR19" s="674"/>
      <c r="GTS19" s="674"/>
      <c r="GTT19" s="674"/>
      <c r="GTU19" s="674"/>
      <c r="GTV19" s="674"/>
      <c r="GTW19" s="674"/>
      <c r="GTX19" s="674"/>
      <c r="GTY19" s="674"/>
      <c r="GTZ19" s="674"/>
      <c r="GUA19" s="674"/>
      <c r="GUB19" s="674"/>
      <c r="GUC19" s="674"/>
      <c r="GUD19" s="674"/>
      <c r="GUE19" s="674"/>
      <c r="GUF19" s="674"/>
      <c r="GUG19" s="674"/>
      <c r="GUH19" s="674"/>
      <c r="GUI19" s="674"/>
      <c r="GUJ19" s="674"/>
      <c r="GUK19" s="674"/>
      <c r="GUL19" s="674"/>
      <c r="GUM19" s="674"/>
      <c r="GUN19" s="674"/>
      <c r="GUO19" s="674"/>
      <c r="GUP19" s="674"/>
      <c r="GUQ19" s="674"/>
      <c r="GUR19" s="674"/>
      <c r="GUS19" s="674"/>
      <c r="GUT19" s="674"/>
      <c r="GUU19" s="674"/>
      <c r="GUV19" s="674"/>
      <c r="GUW19" s="674"/>
      <c r="GUX19" s="674"/>
      <c r="GUY19" s="674"/>
      <c r="GUZ19" s="674"/>
      <c r="GVA19" s="674"/>
      <c r="GVB19" s="674"/>
      <c r="GVC19" s="674"/>
      <c r="GVD19" s="674"/>
      <c r="GVE19" s="674"/>
      <c r="GVF19" s="674"/>
      <c r="GVG19" s="674"/>
      <c r="GVH19" s="674"/>
      <c r="GVI19" s="674"/>
      <c r="GVJ19" s="674"/>
      <c r="GVK19" s="674"/>
      <c r="GVL19" s="674"/>
      <c r="GVM19" s="674"/>
      <c r="GVN19" s="674"/>
      <c r="GVO19" s="674"/>
      <c r="GVP19" s="674"/>
      <c r="GVQ19" s="674"/>
      <c r="GVR19" s="674"/>
      <c r="GVS19" s="674"/>
      <c r="GVT19" s="674"/>
      <c r="GVU19" s="674"/>
      <c r="GVV19" s="674"/>
      <c r="GVW19" s="674"/>
      <c r="GVX19" s="674"/>
      <c r="GVY19" s="674"/>
      <c r="GVZ19" s="674"/>
      <c r="GWA19" s="674"/>
      <c r="GWB19" s="674"/>
      <c r="GWC19" s="674"/>
      <c r="GWD19" s="674"/>
      <c r="GWE19" s="674"/>
      <c r="GWF19" s="674"/>
      <c r="GWG19" s="674"/>
      <c r="GWH19" s="674"/>
      <c r="GWI19" s="674"/>
      <c r="GWJ19" s="674"/>
      <c r="GWK19" s="674"/>
      <c r="GWL19" s="674"/>
      <c r="GWM19" s="674"/>
      <c r="GWN19" s="674"/>
      <c r="GWO19" s="674"/>
      <c r="GWP19" s="674"/>
      <c r="GWQ19" s="674"/>
      <c r="GWR19" s="674"/>
      <c r="GWS19" s="674"/>
      <c r="GWT19" s="674"/>
      <c r="GWU19" s="674"/>
      <c r="GWV19" s="674"/>
      <c r="GWW19" s="674"/>
      <c r="GWX19" s="674"/>
      <c r="GWY19" s="674"/>
      <c r="GWZ19" s="674"/>
      <c r="GXA19" s="674"/>
      <c r="GXB19" s="674"/>
      <c r="GXC19" s="674"/>
      <c r="GXD19" s="674"/>
      <c r="GXE19" s="674"/>
      <c r="GXF19" s="674"/>
      <c r="GXG19" s="674"/>
      <c r="GXH19" s="674"/>
      <c r="GXI19" s="674"/>
      <c r="GXJ19" s="674"/>
      <c r="GXK19" s="674"/>
      <c r="GXL19" s="674"/>
      <c r="GXM19" s="674"/>
      <c r="GXN19" s="674"/>
      <c r="GXO19" s="674"/>
      <c r="GXP19" s="674"/>
      <c r="GXQ19" s="674"/>
      <c r="GXR19" s="674"/>
      <c r="GXS19" s="674"/>
      <c r="GXT19" s="674"/>
      <c r="GXU19" s="674"/>
      <c r="GXV19" s="674"/>
      <c r="GXW19" s="674"/>
      <c r="GXX19" s="674"/>
      <c r="GXY19" s="674"/>
      <c r="GXZ19" s="674"/>
      <c r="GYA19" s="674"/>
      <c r="GYB19" s="674"/>
      <c r="GYC19" s="674"/>
      <c r="GYD19" s="674"/>
      <c r="GYE19" s="674"/>
      <c r="GYF19" s="674"/>
      <c r="GYG19" s="674"/>
      <c r="GYH19" s="674"/>
      <c r="GYI19" s="674"/>
      <c r="GYJ19" s="674"/>
      <c r="GYK19" s="674"/>
      <c r="GYL19" s="674"/>
      <c r="GYM19" s="674"/>
      <c r="GYN19" s="674"/>
      <c r="GYO19" s="674"/>
      <c r="GYP19" s="674"/>
      <c r="GYQ19" s="674"/>
      <c r="GYR19" s="674"/>
      <c r="GYS19" s="674"/>
      <c r="GYT19" s="674"/>
      <c r="GYU19" s="674"/>
      <c r="GYV19" s="674"/>
      <c r="GYW19" s="674"/>
      <c r="GYX19" s="674"/>
      <c r="GYY19" s="674"/>
      <c r="GYZ19" s="674"/>
      <c r="GZA19" s="674"/>
      <c r="GZB19" s="674"/>
      <c r="GZC19" s="674"/>
      <c r="GZD19" s="674"/>
      <c r="GZE19" s="674"/>
      <c r="GZF19" s="674"/>
      <c r="GZG19" s="674"/>
      <c r="GZH19" s="674"/>
      <c r="GZI19" s="674"/>
      <c r="GZJ19" s="674"/>
      <c r="GZK19" s="674"/>
      <c r="GZL19" s="674"/>
      <c r="GZM19" s="674"/>
      <c r="GZN19" s="674"/>
      <c r="GZO19" s="674"/>
      <c r="GZP19" s="674"/>
      <c r="GZQ19" s="674"/>
      <c r="GZR19" s="674"/>
      <c r="GZS19" s="674"/>
      <c r="GZT19" s="674"/>
      <c r="GZU19" s="674"/>
      <c r="GZV19" s="674"/>
      <c r="GZW19" s="674"/>
      <c r="GZX19" s="674"/>
      <c r="GZY19" s="674"/>
      <c r="GZZ19" s="674"/>
      <c r="HAA19" s="674"/>
      <c r="HAB19" s="674"/>
      <c r="HAC19" s="674"/>
      <c r="HAD19" s="674"/>
      <c r="HAE19" s="674"/>
      <c r="HAF19" s="674"/>
      <c r="HAG19" s="674"/>
      <c r="HAH19" s="674"/>
      <c r="HAI19" s="674"/>
      <c r="HAJ19" s="674"/>
      <c r="HAK19" s="674"/>
      <c r="HAL19" s="674"/>
      <c r="HAM19" s="674"/>
      <c r="HAN19" s="674"/>
      <c r="HAO19" s="674"/>
      <c r="HAP19" s="674"/>
      <c r="HAQ19" s="674"/>
      <c r="HAR19" s="674"/>
      <c r="HAS19" s="674"/>
      <c r="HAT19" s="674"/>
      <c r="HAU19" s="674"/>
      <c r="HAV19" s="674"/>
      <c r="HAW19" s="674"/>
      <c r="HAX19" s="674"/>
      <c r="HAY19" s="674"/>
      <c r="HAZ19" s="674"/>
      <c r="HBA19" s="674"/>
      <c r="HBB19" s="674"/>
      <c r="HBC19" s="674"/>
      <c r="HBD19" s="674"/>
      <c r="HBE19" s="674"/>
      <c r="HBF19" s="674"/>
      <c r="HBG19" s="674"/>
      <c r="HBH19" s="674"/>
      <c r="HBI19" s="674"/>
      <c r="HBJ19" s="674"/>
      <c r="HBK19" s="674"/>
      <c r="HBL19" s="674"/>
      <c r="HBM19" s="674"/>
      <c r="HBN19" s="674"/>
      <c r="HBO19" s="674"/>
      <c r="HBP19" s="674"/>
      <c r="HBQ19" s="674"/>
      <c r="HBR19" s="674"/>
      <c r="HBS19" s="674"/>
      <c r="HBT19" s="674"/>
      <c r="HBU19" s="674"/>
      <c r="HBV19" s="674"/>
      <c r="HBW19" s="674"/>
      <c r="HBX19" s="674"/>
      <c r="HBY19" s="674"/>
      <c r="HBZ19" s="674"/>
      <c r="HCA19" s="674"/>
      <c r="HCB19" s="674"/>
      <c r="HCC19" s="674"/>
      <c r="HCD19" s="674"/>
      <c r="HCE19" s="674"/>
      <c r="HCF19" s="674"/>
      <c r="HCG19" s="674"/>
      <c r="HCH19" s="674"/>
      <c r="HCI19" s="674"/>
      <c r="HCJ19" s="674"/>
      <c r="HCK19" s="674"/>
      <c r="HCL19" s="674"/>
      <c r="HCM19" s="674"/>
      <c r="HCN19" s="674"/>
      <c r="HCO19" s="674"/>
      <c r="HCP19" s="674"/>
      <c r="HCQ19" s="674"/>
      <c r="HCR19" s="674"/>
      <c r="HCS19" s="674"/>
      <c r="HCT19" s="674"/>
      <c r="HCU19" s="674"/>
      <c r="HCV19" s="674"/>
      <c r="HCW19" s="674"/>
      <c r="HCX19" s="674"/>
      <c r="HCY19" s="674"/>
      <c r="HCZ19" s="674"/>
      <c r="HDA19" s="674"/>
      <c r="HDB19" s="674"/>
      <c r="HDC19" s="674"/>
      <c r="HDD19" s="674"/>
      <c r="HDE19" s="674"/>
      <c r="HDF19" s="674"/>
      <c r="HDG19" s="674"/>
      <c r="HDH19" s="674"/>
      <c r="HDI19" s="674"/>
      <c r="HDJ19" s="674"/>
      <c r="HDK19" s="674"/>
      <c r="HDL19" s="674"/>
      <c r="HDM19" s="674"/>
      <c r="HDN19" s="674"/>
      <c r="HDO19" s="674"/>
      <c r="HDP19" s="674"/>
      <c r="HDQ19" s="674"/>
      <c r="HDR19" s="674"/>
      <c r="HDS19" s="674"/>
      <c r="HDT19" s="674"/>
      <c r="HDU19" s="674"/>
      <c r="HDV19" s="674"/>
      <c r="HDW19" s="674"/>
      <c r="HDX19" s="674"/>
      <c r="HDY19" s="674"/>
      <c r="HDZ19" s="674"/>
      <c r="HEA19" s="674"/>
      <c r="HEB19" s="674"/>
      <c r="HEC19" s="674"/>
      <c r="HED19" s="674"/>
      <c r="HEE19" s="674"/>
      <c r="HEF19" s="674"/>
      <c r="HEG19" s="674"/>
      <c r="HEH19" s="674"/>
      <c r="HEI19" s="674"/>
      <c r="HEJ19" s="674"/>
      <c r="HEK19" s="674"/>
      <c r="HEL19" s="674"/>
      <c r="HEM19" s="674"/>
      <c r="HEN19" s="674"/>
      <c r="HEO19" s="674"/>
      <c r="HEP19" s="674"/>
      <c r="HEQ19" s="674"/>
      <c r="HER19" s="674"/>
      <c r="HES19" s="674"/>
      <c r="HET19" s="674"/>
      <c r="HEU19" s="674"/>
      <c r="HEV19" s="674"/>
      <c r="HEW19" s="674"/>
      <c r="HEX19" s="674"/>
      <c r="HEY19" s="674"/>
      <c r="HEZ19" s="674"/>
      <c r="HFA19" s="674"/>
      <c r="HFB19" s="674"/>
      <c r="HFC19" s="674"/>
      <c r="HFD19" s="674"/>
      <c r="HFE19" s="674"/>
      <c r="HFF19" s="674"/>
      <c r="HFG19" s="674"/>
      <c r="HFH19" s="674"/>
      <c r="HFI19" s="674"/>
      <c r="HFJ19" s="674"/>
      <c r="HFK19" s="674"/>
      <c r="HFL19" s="674"/>
      <c r="HFM19" s="674"/>
      <c r="HFN19" s="674"/>
      <c r="HFO19" s="674"/>
      <c r="HFP19" s="674"/>
      <c r="HFQ19" s="674"/>
      <c r="HFR19" s="674"/>
      <c r="HFS19" s="674"/>
      <c r="HFT19" s="674"/>
      <c r="HFU19" s="674"/>
      <c r="HFV19" s="674"/>
      <c r="HFW19" s="674"/>
      <c r="HFX19" s="674"/>
      <c r="HFY19" s="674"/>
      <c r="HFZ19" s="674"/>
      <c r="HGA19" s="674"/>
      <c r="HGB19" s="674"/>
      <c r="HGC19" s="674"/>
      <c r="HGD19" s="674"/>
      <c r="HGE19" s="674"/>
      <c r="HGF19" s="674"/>
      <c r="HGG19" s="674"/>
      <c r="HGH19" s="674"/>
      <c r="HGI19" s="674"/>
      <c r="HGJ19" s="674"/>
      <c r="HGK19" s="674"/>
      <c r="HGL19" s="674"/>
      <c r="HGM19" s="674"/>
      <c r="HGN19" s="674"/>
      <c r="HGO19" s="674"/>
      <c r="HGP19" s="674"/>
      <c r="HGQ19" s="674"/>
      <c r="HGR19" s="674"/>
      <c r="HGS19" s="674"/>
      <c r="HGT19" s="674"/>
      <c r="HGU19" s="674"/>
      <c r="HGV19" s="674"/>
      <c r="HGW19" s="674"/>
      <c r="HGX19" s="674"/>
      <c r="HGY19" s="674"/>
      <c r="HGZ19" s="674"/>
      <c r="HHA19" s="674"/>
      <c r="HHB19" s="674"/>
      <c r="HHC19" s="674"/>
      <c r="HHD19" s="674"/>
      <c r="HHE19" s="674"/>
      <c r="HHF19" s="674"/>
      <c r="HHG19" s="674"/>
      <c r="HHH19" s="674"/>
      <c r="HHI19" s="674"/>
      <c r="HHJ19" s="674"/>
      <c r="HHK19" s="674"/>
      <c r="HHL19" s="674"/>
      <c r="HHM19" s="674"/>
      <c r="HHN19" s="674"/>
      <c r="HHO19" s="674"/>
      <c r="HHP19" s="674"/>
      <c r="HHQ19" s="674"/>
      <c r="HHR19" s="674"/>
      <c r="HHS19" s="674"/>
      <c r="HHT19" s="674"/>
      <c r="HHU19" s="674"/>
      <c r="HHV19" s="674"/>
      <c r="HHW19" s="674"/>
      <c r="HHX19" s="674"/>
      <c r="HHY19" s="674"/>
      <c r="HHZ19" s="674"/>
      <c r="HIA19" s="674"/>
      <c r="HIB19" s="674"/>
      <c r="HIC19" s="674"/>
      <c r="HID19" s="674"/>
      <c r="HIE19" s="674"/>
      <c r="HIF19" s="674"/>
      <c r="HIG19" s="674"/>
      <c r="HIH19" s="674"/>
      <c r="HII19" s="674"/>
      <c r="HIJ19" s="674"/>
      <c r="HIK19" s="674"/>
      <c r="HIL19" s="674"/>
      <c r="HIM19" s="674"/>
      <c r="HIN19" s="674"/>
      <c r="HIO19" s="674"/>
      <c r="HIP19" s="674"/>
      <c r="HIQ19" s="674"/>
      <c r="HIR19" s="674"/>
      <c r="HIS19" s="674"/>
      <c r="HIT19" s="674"/>
      <c r="HIU19" s="674"/>
      <c r="HIV19" s="674"/>
      <c r="HIW19" s="674"/>
      <c r="HIX19" s="674"/>
      <c r="HIY19" s="674"/>
      <c r="HIZ19" s="674"/>
      <c r="HJA19" s="674"/>
      <c r="HJB19" s="674"/>
      <c r="HJC19" s="674"/>
      <c r="HJD19" s="674"/>
      <c r="HJE19" s="674"/>
      <c r="HJF19" s="674"/>
      <c r="HJG19" s="674"/>
      <c r="HJH19" s="674"/>
      <c r="HJI19" s="674"/>
      <c r="HJJ19" s="674"/>
      <c r="HJK19" s="674"/>
      <c r="HJL19" s="674"/>
      <c r="HJM19" s="674"/>
      <c r="HJN19" s="674"/>
      <c r="HJO19" s="674"/>
      <c r="HJP19" s="674"/>
      <c r="HJQ19" s="674"/>
      <c r="HJR19" s="674"/>
      <c r="HJS19" s="674"/>
      <c r="HJT19" s="674"/>
      <c r="HJU19" s="674"/>
      <c r="HJV19" s="674"/>
      <c r="HJW19" s="674"/>
      <c r="HJX19" s="674"/>
      <c r="HJY19" s="674"/>
      <c r="HJZ19" s="674"/>
      <c r="HKA19" s="674"/>
      <c r="HKB19" s="674"/>
      <c r="HKC19" s="674"/>
      <c r="HKD19" s="674"/>
      <c r="HKE19" s="674"/>
      <c r="HKF19" s="674"/>
      <c r="HKG19" s="674"/>
      <c r="HKH19" s="674"/>
      <c r="HKI19" s="674"/>
      <c r="HKJ19" s="674"/>
      <c r="HKK19" s="674"/>
      <c r="HKL19" s="674"/>
      <c r="HKM19" s="674"/>
      <c r="HKN19" s="674"/>
      <c r="HKO19" s="674"/>
      <c r="HKP19" s="674"/>
      <c r="HKQ19" s="674"/>
      <c r="HKR19" s="674"/>
      <c r="HKS19" s="674"/>
      <c r="HKT19" s="674"/>
      <c r="HKU19" s="674"/>
      <c r="HKV19" s="674"/>
      <c r="HKW19" s="674"/>
      <c r="HKX19" s="674"/>
      <c r="HKY19" s="674"/>
      <c r="HKZ19" s="674"/>
      <c r="HLA19" s="674"/>
      <c r="HLB19" s="674"/>
      <c r="HLC19" s="674"/>
      <c r="HLD19" s="674"/>
      <c r="HLE19" s="674"/>
      <c r="HLF19" s="674"/>
      <c r="HLG19" s="674"/>
      <c r="HLH19" s="674"/>
      <c r="HLI19" s="674"/>
      <c r="HLJ19" s="674"/>
      <c r="HLK19" s="674"/>
      <c r="HLL19" s="674"/>
      <c r="HLM19" s="674"/>
      <c r="HLN19" s="674"/>
      <c r="HLO19" s="674"/>
      <c r="HLP19" s="674"/>
      <c r="HLQ19" s="674"/>
      <c r="HLR19" s="674"/>
      <c r="HLS19" s="674"/>
      <c r="HLT19" s="674"/>
      <c r="HLU19" s="674"/>
      <c r="HLV19" s="674"/>
      <c r="HLW19" s="674"/>
      <c r="HLX19" s="674"/>
      <c r="HLY19" s="674"/>
      <c r="HLZ19" s="674"/>
      <c r="HMA19" s="674"/>
      <c r="HMB19" s="674"/>
      <c r="HMC19" s="674"/>
      <c r="HMD19" s="674"/>
      <c r="HME19" s="674"/>
      <c r="HMF19" s="674"/>
      <c r="HMG19" s="674"/>
      <c r="HMH19" s="674"/>
      <c r="HMI19" s="674"/>
      <c r="HMJ19" s="674"/>
      <c r="HMK19" s="674"/>
      <c r="HML19" s="674"/>
      <c r="HMM19" s="674"/>
      <c r="HMN19" s="674"/>
      <c r="HMO19" s="674"/>
      <c r="HMP19" s="674"/>
      <c r="HMQ19" s="674"/>
      <c r="HMR19" s="674"/>
      <c r="HMS19" s="674"/>
      <c r="HMT19" s="674"/>
      <c r="HMU19" s="674"/>
      <c r="HMV19" s="674"/>
      <c r="HMW19" s="674"/>
      <c r="HMX19" s="674"/>
      <c r="HMY19" s="674"/>
      <c r="HMZ19" s="674"/>
      <c r="HNA19" s="674"/>
      <c r="HNB19" s="674"/>
      <c r="HNC19" s="674"/>
      <c r="HND19" s="674"/>
      <c r="HNE19" s="674"/>
      <c r="HNF19" s="674"/>
      <c r="HNG19" s="674"/>
      <c r="HNH19" s="674"/>
      <c r="HNI19" s="674"/>
      <c r="HNJ19" s="674"/>
      <c r="HNK19" s="674"/>
      <c r="HNL19" s="674"/>
      <c r="HNM19" s="674"/>
      <c r="HNN19" s="674"/>
      <c r="HNO19" s="674"/>
      <c r="HNP19" s="674"/>
      <c r="HNQ19" s="674"/>
      <c r="HNR19" s="674"/>
      <c r="HNS19" s="674"/>
      <c r="HNT19" s="674"/>
      <c r="HNU19" s="674"/>
      <c r="HNV19" s="674"/>
      <c r="HNW19" s="674"/>
      <c r="HNX19" s="674"/>
      <c r="HNY19" s="674"/>
      <c r="HNZ19" s="674"/>
      <c r="HOA19" s="674"/>
      <c r="HOB19" s="674"/>
      <c r="HOC19" s="674"/>
      <c r="HOD19" s="674"/>
      <c r="HOE19" s="674"/>
      <c r="HOF19" s="674"/>
      <c r="HOG19" s="674"/>
      <c r="HOH19" s="674"/>
      <c r="HOI19" s="674"/>
      <c r="HOJ19" s="674"/>
      <c r="HOK19" s="674"/>
      <c r="HOL19" s="674"/>
      <c r="HOM19" s="674"/>
      <c r="HON19" s="674"/>
      <c r="HOO19" s="674"/>
      <c r="HOP19" s="674"/>
      <c r="HOQ19" s="674"/>
      <c r="HOR19" s="674"/>
      <c r="HOS19" s="674"/>
      <c r="HOT19" s="674"/>
      <c r="HOU19" s="674"/>
      <c r="HOV19" s="674"/>
      <c r="HOW19" s="674"/>
      <c r="HOX19" s="674"/>
      <c r="HOY19" s="674"/>
      <c r="HOZ19" s="674"/>
      <c r="HPA19" s="674"/>
      <c r="HPB19" s="674"/>
      <c r="HPC19" s="674"/>
      <c r="HPD19" s="674"/>
      <c r="HPE19" s="674"/>
      <c r="HPF19" s="674"/>
      <c r="HPG19" s="674"/>
      <c r="HPH19" s="674"/>
      <c r="HPI19" s="674"/>
      <c r="HPJ19" s="674"/>
      <c r="HPK19" s="674"/>
      <c r="HPL19" s="674"/>
      <c r="HPM19" s="674"/>
      <c r="HPN19" s="674"/>
      <c r="HPO19" s="674"/>
      <c r="HPP19" s="674"/>
      <c r="HPQ19" s="674"/>
      <c r="HPR19" s="674"/>
      <c r="HPS19" s="674"/>
      <c r="HPT19" s="674"/>
      <c r="HPU19" s="674"/>
      <c r="HPV19" s="674"/>
      <c r="HPW19" s="674"/>
      <c r="HPX19" s="674"/>
      <c r="HPY19" s="674"/>
      <c r="HPZ19" s="674"/>
      <c r="HQA19" s="674"/>
      <c r="HQB19" s="674"/>
      <c r="HQC19" s="674"/>
      <c r="HQD19" s="674"/>
      <c r="HQE19" s="674"/>
      <c r="HQF19" s="674"/>
      <c r="HQG19" s="674"/>
      <c r="HQH19" s="674"/>
      <c r="HQI19" s="674"/>
      <c r="HQJ19" s="674"/>
      <c r="HQK19" s="674"/>
      <c r="HQL19" s="674"/>
      <c r="HQM19" s="674"/>
      <c r="HQN19" s="674"/>
      <c r="HQO19" s="674"/>
      <c r="HQP19" s="674"/>
      <c r="HQQ19" s="674"/>
      <c r="HQR19" s="674"/>
      <c r="HQS19" s="674"/>
      <c r="HQT19" s="674"/>
      <c r="HQU19" s="674"/>
      <c r="HQV19" s="674"/>
      <c r="HQW19" s="674"/>
      <c r="HQX19" s="674"/>
      <c r="HQY19" s="674"/>
      <c r="HQZ19" s="674"/>
      <c r="HRA19" s="674"/>
      <c r="HRB19" s="674"/>
      <c r="HRC19" s="674"/>
      <c r="HRD19" s="674"/>
      <c r="HRE19" s="674"/>
      <c r="HRF19" s="674"/>
      <c r="HRG19" s="674"/>
      <c r="HRH19" s="674"/>
      <c r="HRI19" s="674"/>
      <c r="HRJ19" s="674"/>
      <c r="HRK19" s="674"/>
      <c r="HRL19" s="674"/>
      <c r="HRM19" s="674"/>
      <c r="HRN19" s="674"/>
      <c r="HRO19" s="674"/>
      <c r="HRP19" s="674"/>
      <c r="HRQ19" s="674"/>
      <c r="HRR19" s="674"/>
      <c r="HRS19" s="674"/>
      <c r="HRT19" s="674"/>
      <c r="HRU19" s="674"/>
      <c r="HRV19" s="674"/>
      <c r="HRW19" s="674"/>
      <c r="HRX19" s="674"/>
      <c r="HRY19" s="674"/>
      <c r="HRZ19" s="674"/>
      <c r="HSA19" s="674"/>
      <c r="HSB19" s="674"/>
      <c r="HSC19" s="674"/>
      <c r="HSD19" s="674"/>
      <c r="HSE19" s="674"/>
      <c r="HSF19" s="674"/>
      <c r="HSG19" s="674"/>
      <c r="HSH19" s="674"/>
      <c r="HSI19" s="674"/>
      <c r="HSJ19" s="674"/>
      <c r="HSK19" s="674"/>
      <c r="HSL19" s="674"/>
      <c r="HSM19" s="674"/>
      <c r="HSN19" s="674"/>
      <c r="HSO19" s="674"/>
      <c r="HSP19" s="674"/>
      <c r="HSQ19" s="674"/>
      <c r="HSR19" s="674"/>
      <c r="HSS19" s="674"/>
      <c r="HST19" s="674"/>
      <c r="HSU19" s="674"/>
      <c r="HSV19" s="674"/>
      <c r="HSW19" s="674"/>
      <c r="HSX19" s="674"/>
      <c r="HSY19" s="674"/>
      <c r="HSZ19" s="674"/>
      <c r="HTA19" s="674"/>
      <c r="HTB19" s="674"/>
      <c r="HTC19" s="674"/>
      <c r="HTD19" s="674"/>
      <c r="HTE19" s="674"/>
      <c r="HTF19" s="674"/>
      <c r="HTG19" s="674"/>
      <c r="HTH19" s="674"/>
      <c r="HTI19" s="674"/>
      <c r="HTJ19" s="674"/>
      <c r="HTK19" s="674"/>
      <c r="HTL19" s="674"/>
      <c r="HTM19" s="674"/>
      <c r="HTN19" s="674"/>
      <c r="HTO19" s="674"/>
      <c r="HTP19" s="674"/>
      <c r="HTQ19" s="674"/>
      <c r="HTR19" s="674"/>
      <c r="HTS19" s="674"/>
      <c r="HTT19" s="674"/>
      <c r="HTU19" s="674"/>
      <c r="HTV19" s="674"/>
      <c r="HTW19" s="674"/>
      <c r="HTX19" s="674"/>
      <c r="HTY19" s="674"/>
      <c r="HTZ19" s="674"/>
      <c r="HUA19" s="674"/>
      <c r="HUB19" s="674"/>
      <c r="HUC19" s="674"/>
      <c r="HUD19" s="674"/>
      <c r="HUE19" s="674"/>
      <c r="HUF19" s="674"/>
      <c r="HUG19" s="674"/>
      <c r="HUH19" s="674"/>
      <c r="HUI19" s="674"/>
      <c r="HUJ19" s="674"/>
      <c r="HUK19" s="674"/>
      <c r="HUL19" s="674"/>
      <c r="HUM19" s="674"/>
      <c r="HUN19" s="674"/>
      <c r="HUO19" s="674"/>
      <c r="HUP19" s="674"/>
      <c r="HUQ19" s="674"/>
      <c r="HUR19" s="674"/>
      <c r="HUS19" s="674"/>
      <c r="HUT19" s="674"/>
      <c r="HUU19" s="674"/>
      <c r="HUV19" s="674"/>
      <c r="HUW19" s="674"/>
      <c r="HUX19" s="674"/>
      <c r="HUY19" s="674"/>
      <c r="HUZ19" s="674"/>
      <c r="HVA19" s="674"/>
      <c r="HVB19" s="674"/>
      <c r="HVC19" s="674"/>
      <c r="HVD19" s="674"/>
      <c r="HVE19" s="674"/>
      <c r="HVF19" s="674"/>
      <c r="HVG19" s="674"/>
      <c r="HVH19" s="674"/>
      <c r="HVI19" s="674"/>
      <c r="HVJ19" s="674"/>
      <c r="HVK19" s="674"/>
      <c r="HVL19" s="674"/>
      <c r="HVM19" s="674"/>
      <c r="HVN19" s="674"/>
      <c r="HVO19" s="674"/>
      <c r="HVP19" s="674"/>
      <c r="HVQ19" s="674"/>
      <c r="HVR19" s="674"/>
      <c r="HVS19" s="674"/>
      <c r="HVT19" s="674"/>
      <c r="HVU19" s="674"/>
      <c r="HVV19" s="674"/>
      <c r="HVW19" s="674"/>
      <c r="HVX19" s="674"/>
      <c r="HVY19" s="674"/>
      <c r="HVZ19" s="674"/>
      <c r="HWA19" s="674"/>
      <c r="HWB19" s="674"/>
      <c r="HWC19" s="674"/>
      <c r="HWD19" s="674"/>
      <c r="HWE19" s="674"/>
      <c r="HWF19" s="674"/>
      <c r="HWG19" s="674"/>
      <c r="HWH19" s="674"/>
      <c r="HWI19" s="674"/>
      <c r="HWJ19" s="674"/>
      <c r="HWK19" s="674"/>
      <c r="HWL19" s="674"/>
      <c r="HWM19" s="674"/>
      <c r="HWN19" s="674"/>
      <c r="HWO19" s="674"/>
      <c r="HWP19" s="674"/>
      <c r="HWQ19" s="674"/>
      <c r="HWR19" s="674"/>
      <c r="HWS19" s="674"/>
      <c r="HWT19" s="674"/>
      <c r="HWU19" s="674"/>
      <c r="HWV19" s="674"/>
      <c r="HWW19" s="674"/>
      <c r="HWX19" s="674"/>
      <c r="HWY19" s="674"/>
      <c r="HWZ19" s="674"/>
      <c r="HXA19" s="674"/>
      <c r="HXB19" s="674"/>
      <c r="HXC19" s="674"/>
      <c r="HXD19" s="674"/>
      <c r="HXE19" s="674"/>
      <c r="HXF19" s="674"/>
      <c r="HXG19" s="674"/>
      <c r="HXH19" s="674"/>
      <c r="HXI19" s="674"/>
      <c r="HXJ19" s="674"/>
      <c r="HXK19" s="674"/>
      <c r="HXL19" s="674"/>
      <c r="HXM19" s="674"/>
      <c r="HXN19" s="674"/>
      <c r="HXO19" s="674"/>
      <c r="HXP19" s="674"/>
      <c r="HXQ19" s="674"/>
      <c r="HXR19" s="674"/>
      <c r="HXS19" s="674"/>
      <c r="HXT19" s="674"/>
      <c r="HXU19" s="674"/>
      <c r="HXV19" s="674"/>
      <c r="HXW19" s="674"/>
      <c r="HXX19" s="674"/>
      <c r="HXY19" s="674"/>
      <c r="HXZ19" s="674"/>
      <c r="HYA19" s="674"/>
      <c r="HYB19" s="674"/>
      <c r="HYC19" s="674"/>
      <c r="HYD19" s="674"/>
      <c r="HYE19" s="674"/>
      <c r="HYF19" s="674"/>
      <c r="HYG19" s="674"/>
      <c r="HYH19" s="674"/>
      <c r="HYI19" s="674"/>
      <c r="HYJ19" s="674"/>
      <c r="HYK19" s="674"/>
      <c r="HYL19" s="674"/>
      <c r="HYM19" s="674"/>
      <c r="HYN19" s="674"/>
      <c r="HYO19" s="674"/>
      <c r="HYP19" s="674"/>
      <c r="HYQ19" s="674"/>
      <c r="HYR19" s="674"/>
      <c r="HYS19" s="674"/>
      <c r="HYT19" s="674"/>
      <c r="HYU19" s="674"/>
      <c r="HYV19" s="674"/>
      <c r="HYW19" s="674"/>
      <c r="HYX19" s="674"/>
      <c r="HYY19" s="674"/>
      <c r="HYZ19" s="674"/>
      <c r="HZA19" s="674"/>
      <c r="HZB19" s="674"/>
      <c r="HZC19" s="674"/>
      <c r="HZD19" s="674"/>
      <c r="HZE19" s="674"/>
      <c r="HZF19" s="674"/>
      <c r="HZG19" s="674"/>
      <c r="HZH19" s="674"/>
      <c r="HZI19" s="674"/>
      <c r="HZJ19" s="674"/>
      <c r="HZK19" s="674"/>
      <c r="HZL19" s="674"/>
      <c r="HZM19" s="674"/>
      <c r="HZN19" s="674"/>
      <c r="HZO19" s="674"/>
      <c r="HZP19" s="674"/>
      <c r="HZQ19" s="674"/>
      <c r="HZR19" s="674"/>
      <c r="HZS19" s="674"/>
      <c r="HZT19" s="674"/>
      <c r="HZU19" s="674"/>
      <c r="HZV19" s="674"/>
      <c r="HZW19" s="674"/>
      <c r="HZX19" s="674"/>
      <c r="HZY19" s="674"/>
      <c r="HZZ19" s="674"/>
      <c r="IAA19" s="674"/>
      <c r="IAB19" s="674"/>
      <c r="IAC19" s="674"/>
      <c r="IAD19" s="674"/>
      <c r="IAE19" s="674"/>
      <c r="IAF19" s="674"/>
      <c r="IAG19" s="674"/>
      <c r="IAH19" s="674"/>
      <c r="IAI19" s="674"/>
      <c r="IAJ19" s="674"/>
      <c r="IAK19" s="674"/>
      <c r="IAL19" s="674"/>
      <c r="IAM19" s="674"/>
      <c r="IAN19" s="674"/>
      <c r="IAO19" s="674"/>
      <c r="IAP19" s="674"/>
      <c r="IAQ19" s="674"/>
      <c r="IAR19" s="674"/>
      <c r="IAS19" s="674"/>
      <c r="IAT19" s="674"/>
      <c r="IAU19" s="674"/>
      <c r="IAV19" s="674"/>
      <c r="IAW19" s="674"/>
      <c r="IAX19" s="674"/>
      <c r="IAY19" s="674"/>
      <c r="IAZ19" s="674"/>
      <c r="IBA19" s="674"/>
      <c r="IBB19" s="674"/>
      <c r="IBC19" s="674"/>
      <c r="IBD19" s="674"/>
      <c r="IBE19" s="674"/>
      <c r="IBF19" s="674"/>
      <c r="IBG19" s="674"/>
      <c r="IBH19" s="674"/>
      <c r="IBI19" s="674"/>
      <c r="IBJ19" s="674"/>
      <c r="IBK19" s="674"/>
      <c r="IBL19" s="674"/>
      <c r="IBM19" s="674"/>
      <c r="IBN19" s="674"/>
      <c r="IBO19" s="674"/>
      <c r="IBP19" s="674"/>
      <c r="IBQ19" s="674"/>
      <c r="IBR19" s="674"/>
      <c r="IBS19" s="674"/>
      <c r="IBT19" s="674"/>
      <c r="IBU19" s="674"/>
      <c r="IBV19" s="674"/>
      <c r="IBW19" s="674"/>
      <c r="IBX19" s="674"/>
      <c r="IBY19" s="674"/>
      <c r="IBZ19" s="674"/>
      <c r="ICA19" s="674"/>
      <c r="ICB19" s="674"/>
      <c r="ICC19" s="674"/>
      <c r="ICD19" s="674"/>
      <c r="ICE19" s="674"/>
      <c r="ICF19" s="674"/>
      <c r="ICG19" s="674"/>
      <c r="ICH19" s="674"/>
      <c r="ICI19" s="674"/>
      <c r="ICJ19" s="674"/>
      <c r="ICK19" s="674"/>
      <c r="ICL19" s="674"/>
      <c r="ICM19" s="674"/>
      <c r="ICN19" s="674"/>
      <c r="ICO19" s="674"/>
      <c r="ICP19" s="674"/>
      <c r="ICQ19" s="674"/>
      <c r="ICR19" s="674"/>
      <c r="ICS19" s="674"/>
      <c r="ICT19" s="674"/>
      <c r="ICU19" s="674"/>
      <c r="ICV19" s="674"/>
      <c r="ICW19" s="674"/>
      <c r="ICX19" s="674"/>
      <c r="ICY19" s="674"/>
      <c r="ICZ19" s="674"/>
      <c r="IDA19" s="674"/>
      <c r="IDB19" s="674"/>
      <c r="IDC19" s="674"/>
      <c r="IDD19" s="674"/>
      <c r="IDE19" s="674"/>
      <c r="IDF19" s="674"/>
      <c r="IDG19" s="674"/>
      <c r="IDH19" s="674"/>
      <c r="IDI19" s="674"/>
      <c r="IDJ19" s="674"/>
      <c r="IDK19" s="674"/>
      <c r="IDL19" s="674"/>
      <c r="IDM19" s="674"/>
      <c r="IDN19" s="674"/>
      <c r="IDO19" s="674"/>
      <c r="IDP19" s="674"/>
      <c r="IDQ19" s="674"/>
      <c r="IDR19" s="674"/>
      <c r="IDS19" s="674"/>
      <c r="IDT19" s="674"/>
      <c r="IDU19" s="674"/>
      <c r="IDV19" s="674"/>
      <c r="IDW19" s="674"/>
      <c r="IDX19" s="674"/>
      <c r="IDY19" s="674"/>
      <c r="IDZ19" s="674"/>
      <c r="IEA19" s="674"/>
      <c r="IEB19" s="674"/>
      <c r="IEC19" s="674"/>
      <c r="IED19" s="674"/>
      <c r="IEE19" s="674"/>
      <c r="IEF19" s="674"/>
      <c r="IEG19" s="674"/>
      <c r="IEH19" s="674"/>
      <c r="IEI19" s="674"/>
      <c r="IEJ19" s="674"/>
      <c r="IEK19" s="674"/>
      <c r="IEL19" s="674"/>
      <c r="IEM19" s="674"/>
      <c r="IEN19" s="674"/>
      <c r="IEO19" s="674"/>
      <c r="IEP19" s="674"/>
      <c r="IEQ19" s="674"/>
      <c r="IER19" s="674"/>
      <c r="IES19" s="674"/>
      <c r="IET19" s="674"/>
      <c r="IEU19" s="674"/>
      <c r="IEV19" s="674"/>
      <c r="IEW19" s="674"/>
      <c r="IEX19" s="674"/>
      <c r="IEY19" s="674"/>
      <c r="IEZ19" s="674"/>
      <c r="IFA19" s="674"/>
      <c r="IFB19" s="674"/>
      <c r="IFC19" s="674"/>
      <c r="IFD19" s="674"/>
      <c r="IFE19" s="674"/>
      <c r="IFF19" s="674"/>
      <c r="IFG19" s="674"/>
      <c r="IFH19" s="674"/>
      <c r="IFI19" s="674"/>
      <c r="IFJ19" s="674"/>
      <c r="IFK19" s="674"/>
      <c r="IFL19" s="674"/>
      <c r="IFM19" s="674"/>
      <c r="IFN19" s="674"/>
      <c r="IFO19" s="674"/>
      <c r="IFP19" s="674"/>
      <c r="IFQ19" s="674"/>
      <c r="IFR19" s="674"/>
      <c r="IFS19" s="674"/>
      <c r="IFT19" s="674"/>
      <c r="IFU19" s="674"/>
      <c r="IFV19" s="674"/>
      <c r="IFW19" s="674"/>
      <c r="IFX19" s="674"/>
      <c r="IFY19" s="674"/>
      <c r="IFZ19" s="674"/>
      <c r="IGA19" s="674"/>
      <c r="IGB19" s="674"/>
      <c r="IGC19" s="674"/>
      <c r="IGD19" s="674"/>
      <c r="IGE19" s="674"/>
      <c r="IGF19" s="674"/>
      <c r="IGG19" s="674"/>
      <c r="IGH19" s="674"/>
      <c r="IGI19" s="674"/>
      <c r="IGJ19" s="674"/>
      <c r="IGK19" s="674"/>
      <c r="IGL19" s="674"/>
      <c r="IGM19" s="674"/>
      <c r="IGN19" s="674"/>
      <c r="IGO19" s="674"/>
      <c r="IGP19" s="674"/>
      <c r="IGQ19" s="674"/>
      <c r="IGR19" s="674"/>
      <c r="IGS19" s="674"/>
      <c r="IGT19" s="674"/>
      <c r="IGU19" s="674"/>
      <c r="IGV19" s="674"/>
      <c r="IGW19" s="674"/>
      <c r="IGX19" s="674"/>
      <c r="IGY19" s="674"/>
      <c r="IGZ19" s="674"/>
      <c r="IHA19" s="674"/>
      <c r="IHB19" s="674"/>
      <c r="IHC19" s="674"/>
      <c r="IHD19" s="674"/>
      <c r="IHE19" s="674"/>
      <c r="IHF19" s="674"/>
      <c r="IHG19" s="674"/>
      <c r="IHH19" s="674"/>
      <c r="IHI19" s="674"/>
      <c r="IHJ19" s="674"/>
      <c r="IHK19" s="674"/>
      <c r="IHL19" s="674"/>
      <c r="IHM19" s="674"/>
      <c r="IHN19" s="674"/>
      <c r="IHO19" s="674"/>
      <c r="IHP19" s="674"/>
      <c r="IHQ19" s="674"/>
      <c r="IHR19" s="674"/>
      <c r="IHS19" s="674"/>
      <c r="IHT19" s="674"/>
      <c r="IHU19" s="674"/>
      <c r="IHV19" s="674"/>
      <c r="IHW19" s="674"/>
      <c r="IHX19" s="674"/>
      <c r="IHY19" s="674"/>
      <c r="IHZ19" s="674"/>
      <c r="IIA19" s="674"/>
      <c r="IIB19" s="674"/>
      <c r="IIC19" s="674"/>
      <c r="IID19" s="674"/>
      <c r="IIE19" s="674"/>
      <c r="IIF19" s="674"/>
      <c r="IIG19" s="674"/>
      <c r="IIH19" s="674"/>
      <c r="III19" s="674"/>
      <c r="IIJ19" s="674"/>
      <c r="IIK19" s="674"/>
      <c r="IIL19" s="674"/>
      <c r="IIM19" s="674"/>
      <c r="IIN19" s="674"/>
      <c r="IIO19" s="674"/>
      <c r="IIP19" s="674"/>
      <c r="IIQ19" s="674"/>
      <c r="IIR19" s="674"/>
      <c r="IIS19" s="674"/>
      <c r="IIT19" s="674"/>
      <c r="IIU19" s="674"/>
      <c r="IIV19" s="674"/>
      <c r="IIW19" s="674"/>
      <c r="IIX19" s="674"/>
      <c r="IIY19" s="674"/>
      <c r="IIZ19" s="674"/>
      <c r="IJA19" s="674"/>
      <c r="IJB19" s="674"/>
      <c r="IJC19" s="674"/>
      <c r="IJD19" s="674"/>
      <c r="IJE19" s="674"/>
      <c r="IJF19" s="674"/>
      <c r="IJG19" s="674"/>
      <c r="IJH19" s="674"/>
      <c r="IJI19" s="674"/>
      <c r="IJJ19" s="674"/>
      <c r="IJK19" s="674"/>
      <c r="IJL19" s="674"/>
      <c r="IJM19" s="674"/>
      <c r="IJN19" s="674"/>
      <c r="IJO19" s="674"/>
      <c r="IJP19" s="674"/>
      <c r="IJQ19" s="674"/>
      <c r="IJR19" s="674"/>
      <c r="IJS19" s="674"/>
      <c r="IJT19" s="674"/>
      <c r="IJU19" s="674"/>
      <c r="IJV19" s="674"/>
      <c r="IJW19" s="674"/>
      <c r="IJX19" s="674"/>
      <c r="IJY19" s="674"/>
      <c r="IJZ19" s="674"/>
      <c r="IKA19" s="674"/>
      <c r="IKB19" s="674"/>
      <c r="IKC19" s="674"/>
      <c r="IKD19" s="674"/>
      <c r="IKE19" s="674"/>
      <c r="IKF19" s="674"/>
      <c r="IKG19" s="674"/>
      <c r="IKH19" s="674"/>
      <c r="IKI19" s="674"/>
      <c r="IKJ19" s="674"/>
      <c r="IKK19" s="674"/>
      <c r="IKL19" s="674"/>
      <c r="IKM19" s="674"/>
      <c r="IKN19" s="674"/>
      <c r="IKO19" s="674"/>
      <c r="IKP19" s="674"/>
      <c r="IKQ19" s="674"/>
      <c r="IKR19" s="674"/>
      <c r="IKS19" s="674"/>
      <c r="IKT19" s="674"/>
      <c r="IKU19" s="674"/>
      <c r="IKV19" s="674"/>
      <c r="IKW19" s="674"/>
      <c r="IKX19" s="674"/>
      <c r="IKY19" s="674"/>
      <c r="IKZ19" s="674"/>
      <c r="ILA19" s="674"/>
      <c r="ILB19" s="674"/>
      <c r="ILC19" s="674"/>
      <c r="ILD19" s="674"/>
      <c r="ILE19" s="674"/>
      <c r="ILF19" s="674"/>
      <c r="ILG19" s="674"/>
      <c r="ILH19" s="674"/>
      <c r="ILI19" s="674"/>
      <c r="ILJ19" s="674"/>
      <c r="ILK19" s="674"/>
      <c r="ILL19" s="674"/>
      <c r="ILM19" s="674"/>
      <c r="ILN19" s="674"/>
      <c r="ILO19" s="674"/>
      <c r="ILP19" s="674"/>
      <c r="ILQ19" s="674"/>
      <c r="ILR19" s="674"/>
      <c r="ILS19" s="674"/>
      <c r="ILT19" s="674"/>
      <c r="ILU19" s="674"/>
      <c r="ILV19" s="674"/>
      <c r="ILW19" s="674"/>
      <c r="ILX19" s="674"/>
      <c r="ILY19" s="674"/>
      <c r="ILZ19" s="674"/>
      <c r="IMA19" s="674"/>
      <c r="IMB19" s="674"/>
      <c r="IMC19" s="674"/>
      <c r="IMD19" s="674"/>
      <c r="IME19" s="674"/>
      <c r="IMF19" s="674"/>
      <c r="IMG19" s="674"/>
      <c r="IMH19" s="674"/>
      <c r="IMI19" s="674"/>
      <c r="IMJ19" s="674"/>
      <c r="IMK19" s="674"/>
      <c r="IML19" s="674"/>
      <c r="IMM19" s="674"/>
      <c r="IMN19" s="674"/>
      <c r="IMO19" s="674"/>
      <c r="IMP19" s="674"/>
      <c r="IMQ19" s="674"/>
      <c r="IMR19" s="674"/>
      <c r="IMS19" s="674"/>
      <c r="IMT19" s="674"/>
      <c r="IMU19" s="674"/>
      <c r="IMV19" s="674"/>
      <c r="IMW19" s="674"/>
      <c r="IMX19" s="674"/>
      <c r="IMY19" s="674"/>
      <c r="IMZ19" s="674"/>
      <c r="INA19" s="674"/>
      <c r="INB19" s="674"/>
      <c r="INC19" s="674"/>
      <c r="IND19" s="674"/>
      <c r="INE19" s="674"/>
      <c r="INF19" s="674"/>
      <c r="ING19" s="674"/>
      <c r="INH19" s="674"/>
      <c r="INI19" s="674"/>
      <c r="INJ19" s="674"/>
      <c r="INK19" s="674"/>
      <c r="INL19" s="674"/>
      <c r="INM19" s="674"/>
      <c r="INN19" s="674"/>
      <c r="INO19" s="674"/>
      <c r="INP19" s="674"/>
      <c r="INQ19" s="674"/>
      <c r="INR19" s="674"/>
      <c r="INS19" s="674"/>
      <c r="INT19" s="674"/>
      <c r="INU19" s="674"/>
      <c r="INV19" s="674"/>
      <c r="INW19" s="674"/>
      <c r="INX19" s="674"/>
      <c r="INY19" s="674"/>
      <c r="INZ19" s="674"/>
      <c r="IOA19" s="674"/>
      <c r="IOB19" s="674"/>
      <c r="IOC19" s="674"/>
      <c r="IOD19" s="674"/>
      <c r="IOE19" s="674"/>
      <c r="IOF19" s="674"/>
      <c r="IOG19" s="674"/>
      <c r="IOH19" s="674"/>
      <c r="IOI19" s="674"/>
      <c r="IOJ19" s="674"/>
      <c r="IOK19" s="674"/>
      <c r="IOL19" s="674"/>
      <c r="IOM19" s="674"/>
      <c r="ION19" s="674"/>
      <c r="IOO19" s="674"/>
      <c r="IOP19" s="674"/>
      <c r="IOQ19" s="674"/>
      <c r="IOR19" s="674"/>
      <c r="IOS19" s="674"/>
      <c r="IOT19" s="674"/>
      <c r="IOU19" s="674"/>
      <c r="IOV19" s="674"/>
      <c r="IOW19" s="674"/>
      <c r="IOX19" s="674"/>
      <c r="IOY19" s="674"/>
      <c r="IOZ19" s="674"/>
      <c r="IPA19" s="674"/>
      <c r="IPB19" s="674"/>
      <c r="IPC19" s="674"/>
      <c r="IPD19" s="674"/>
      <c r="IPE19" s="674"/>
      <c r="IPF19" s="674"/>
      <c r="IPG19" s="674"/>
      <c r="IPH19" s="674"/>
      <c r="IPI19" s="674"/>
      <c r="IPJ19" s="674"/>
      <c r="IPK19" s="674"/>
      <c r="IPL19" s="674"/>
      <c r="IPM19" s="674"/>
      <c r="IPN19" s="674"/>
      <c r="IPO19" s="674"/>
      <c r="IPP19" s="674"/>
      <c r="IPQ19" s="674"/>
      <c r="IPR19" s="674"/>
      <c r="IPS19" s="674"/>
      <c r="IPT19" s="674"/>
      <c r="IPU19" s="674"/>
      <c r="IPV19" s="674"/>
      <c r="IPW19" s="674"/>
      <c r="IPX19" s="674"/>
      <c r="IPY19" s="674"/>
      <c r="IPZ19" s="674"/>
      <c r="IQA19" s="674"/>
      <c r="IQB19" s="674"/>
      <c r="IQC19" s="674"/>
      <c r="IQD19" s="674"/>
      <c r="IQE19" s="674"/>
      <c r="IQF19" s="674"/>
      <c r="IQG19" s="674"/>
      <c r="IQH19" s="674"/>
      <c r="IQI19" s="674"/>
      <c r="IQJ19" s="674"/>
      <c r="IQK19" s="674"/>
      <c r="IQL19" s="674"/>
      <c r="IQM19" s="674"/>
      <c r="IQN19" s="674"/>
      <c r="IQO19" s="674"/>
      <c r="IQP19" s="674"/>
      <c r="IQQ19" s="674"/>
      <c r="IQR19" s="674"/>
      <c r="IQS19" s="674"/>
      <c r="IQT19" s="674"/>
      <c r="IQU19" s="674"/>
      <c r="IQV19" s="674"/>
      <c r="IQW19" s="674"/>
      <c r="IQX19" s="674"/>
      <c r="IQY19" s="674"/>
      <c r="IQZ19" s="674"/>
      <c r="IRA19" s="674"/>
      <c r="IRB19" s="674"/>
      <c r="IRC19" s="674"/>
      <c r="IRD19" s="674"/>
      <c r="IRE19" s="674"/>
      <c r="IRF19" s="674"/>
      <c r="IRG19" s="674"/>
      <c r="IRH19" s="674"/>
      <c r="IRI19" s="674"/>
      <c r="IRJ19" s="674"/>
      <c r="IRK19" s="674"/>
      <c r="IRL19" s="674"/>
      <c r="IRM19" s="674"/>
      <c r="IRN19" s="674"/>
      <c r="IRO19" s="674"/>
      <c r="IRP19" s="674"/>
      <c r="IRQ19" s="674"/>
      <c r="IRR19" s="674"/>
      <c r="IRS19" s="674"/>
      <c r="IRT19" s="674"/>
      <c r="IRU19" s="674"/>
      <c r="IRV19" s="674"/>
      <c r="IRW19" s="674"/>
      <c r="IRX19" s="674"/>
      <c r="IRY19" s="674"/>
      <c r="IRZ19" s="674"/>
      <c r="ISA19" s="674"/>
      <c r="ISB19" s="674"/>
      <c r="ISC19" s="674"/>
      <c r="ISD19" s="674"/>
      <c r="ISE19" s="674"/>
      <c r="ISF19" s="674"/>
      <c r="ISG19" s="674"/>
      <c r="ISH19" s="674"/>
      <c r="ISI19" s="674"/>
      <c r="ISJ19" s="674"/>
      <c r="ISK19" s="674"/>
      <c r="ISL19" s="674"/>
      <c r="ISM19" s="674"/>
      <c r="ISN19" s="674"/>
      <c r="ISO19" s="674"/>
      <c r="ISP19" s="674"/>
      <c r="ISQ19" s="674"/>
      <c r="ISR19" s="674"/>
      <c r="ISS19" s="674"/>
      <c r="IST19" s="674"/>
      <c r="ISU19" s="674"/>
      <c r="ISV19" s="674"/>
      <c r="ISW19" s="674"/>
      <c r="ISX19" s="674"/>
      <c r="ISY19" s="674"/>
      <c r="ISZ19" s="674"/>
      <c r="ITA19" s="674"/>
      <c r="ITB19" s="674"/>
      <c r="ITC19" s="674"/>
      <c r="ITD19" s="674"/>
      <c r="ITE19" s="674"/>
      <c r="ITF19" s="674"/>
      <c r="ITG19" s="674"/>
      <c r="ITH19" s="674"/>
      <c r="ITI19" s="674"/>
      <c r="ITJ19" s="674"/>
      <c r="ITK19" s="674"/>
      <c r="ITL19" s="674"/>
      <c r="ITM19" s="674"/>
      <c r="ITN19" s="674"/>
      <c r="ITO19" s="674"/>
      <c r="ITP19" s="674"/>
      <c r="ITQ19" s="674"/>
      <c r="ITR19" s="674"/>
      <c r="ITS19" s="674"/>
      <c r="ITT19" s="674"/>
      <c r="ITU19" s="674"/>
      <c r="ITV19" s="674"/>
      <c r="ITW19" s="674"/>
      <c r="ITX19" s="674"/>
      <c r="ITY19" s="674"/>
      <c r="ITZ19" s="674"/>
      <c r="IUA19" s="674"/>
      <c r="IUB19" s="674"/>
      <c r="IUC19" s="674"/>
      <c r="IUD19" s="674"/>
      <c r="IUE19" s="674"/>
      <c r="IUF19" s="674"/>
      <c r="IUG19" s="674"/>
      <c r="IUH19" s="674"/>
      <c r="IUI19" s="674"/>
      <c r="IUJ19" s="674"/>
      <c r="IUK19" s="674"/>
      <c r="IUL19" s="674"/>
      <c r="IUM19" s="674"/>
      <c r="IUN19" s="674"/>
      <c r="IUO19" s="674"/>
      <c r="IUP19" s="674"/>
      <c r="IUQ19" s="674"/>
      <c r="IUR19" s="674"/>
      <c r="IUS19" s="674"/>
      <c r="IUT19" s="674"/>
      <c r="IUU19" s="674"/>
      <c r="IUV19" s="674"/>
      <c r="IUW19" s="674"/>
      <c r="IUX19" s="674"/>
      <c r="IUY19" s="674"/>
      <c r="IUZ19" s="674"/>
      <c r="IVA19" s="674"/>
      <c r="IVB19" s="674"/>
      <c r="IVC19" s="674"/>
      <c r="IVD19" s="674"/>
      <c r="IVE19" s="674"/>
      <c r="IVF19" s="674"/>
      <c r="IVG19" s="674"/>
      <c r="IVH19" s="674"/>
      <c r="IVI19" s="674"/>
      <c r="IVJ19" s="674"/>
      <c r="IVK19" s="674"/>
      <c r="IVL19" s="674"/>
      <c r="IVM19" s="674"/>
      <c r="IVN19" s="674"/>
      <c r="IVO19" s="674"/>
      <c r="IVP19" s="674"/>
      <c r="IVQ19" s="674"/>
      <c r="IVR19" s="674"/>
      <c r="IVS19" s="674"/>
      <c r="IVT19" s="674"/>
      <c r="IVU19" s="674"/>
      <c r="IVV19" s="674"/>
      <c r="IVW19" s="674"/>
      <c r="IVX19" s="674"/>
      <c r="IVY19" s="674"/>
      <c r="IVZ19" s="674"/>
      <c r="IWA19" s="674"/>
      <c r="IWB19" s="674"/>
      <c r="IWC19" s="674"/>
      <c r="IWD19" s="674"/>
      <c r="IWE19" s="674"/>
      <c r="IWF19" s="674"/>
      <c r="IWG19" s="674"/>
      <c r="IWH19" s="674"/>
      <c r="IWI19" s="674"/>
      <c r="IWJ19" s="674"/>
      <c r="IWK19" s="674"/>
      <c r="IWL19" s="674"/>
      <c r="IWM19" s="674"/>
      <c r="IWN19" s="674"/>
      <c r="IWO19" s="674"/>
      <c r="IWP19" s="674"/>
      <c r="IWQ19" s="674"/>
      <c r="IWR19" s="674"/>
      <c r="IWS19" s="674"/>
      <c r="IWT19" s="674"/>
      <c r="IWU19" s="674"/>
      <c r="IWV19" s="674"/>
      <c r="IWW19" s="674"/>
      <c r="IWX19" s="674"/>
      <c r="IWY19" s="674"/>
      <c r="IWZ19" s="674"/>
      <c r="IXA19" s="674"/>
      <c r="IXB19" s="674"/>
      <c r="IXC19" s="674"/>
      <c r="IXD19" s="674"/>
      <c r="IXE19" s="674"/>
      <c r="IXF19" s="674"/>
      <c r="IXG19" s="674"/>
      <c r="IXH19" s="674"/>
      <c r="IXI19" s="674"/>
      <c r="IXJ19" s="674"/>
      <c r="IXK19" s="674"/>
      <c r="IXL19" s="674"/>
      <c r="IXM19" s="674"/>
      <c r="IXN19" s="674"/>
      <c r="IXO19" s="674"/>
      <c r="IXP19" s="674"/>
      <c r="IXQ19" s="674"/>
      <c r="IXR19" s="674"/>
      <c r="IXS19" s="674"/>
      <c r="IXT19" s="674"/>
      <c r="IXU19" s="674"/>
      <c r="IXV19" s="674"/>
      <c r="IXW19" s="674"/>
      <c r="IXX19" s="674"/>
      <c r="IXY19" s="674"/>
      <c r="IXZ19" s="674"/>
      <c r="IYA19" s="674"/>
      <c r="IYB19" s="674"/>
      <c r="IYC19" s="674"/>
      <c r="IYD19" s="674"/>
      <c r="IYE19" s="674"/>
      <c r="IYF19" s="674"/>
      <c r="IYG19" s="674"/>
      <c r="IYH19" s="674"/>
      <c r="IYI19" s="674"/>
      <c r="IYJ19" s="674"/>
      <c r="IYK19" s="674"/>
      <c r="IYL19" s="674"/>
      <c r="IYM19" s="674"/>
      <c r="IYN19" s="674"/>
      <c r="IYO19" s="674"/>
      <c r="IYP19" s="674"/>
      <c r="IYQ19" s="674"/>
      <c r="IYR19" s="674"/>
      <c r="IYS19" s="674"/>
      <c r="IYT19" s="674"/>
      <c r="IYU19" s="674"/>
      <c r="IYV19" s="674"/>
      <c r="IYW19" s="674"/>
      <c r="IYX19" s="674"/>
      <c r="IYY19" s="674"/>
      <c r="IYZ19" s="674"/>
      <c r="IZA19" s="674"/>
      <c r="IZB19" s="674"/>
      <c r="IZC19" s="674"/>
      <c r="IZD19" s="674"/>
      <c r="IZE19" s="674"/>
      <c r="IZF19" s="674"/>
      <c r="IZG19" s="674"/>
      <c r="IZH19" s="674"/>
      <c r="IZI19" s="674"/>
      <c r="IZJ19" s="674"/>
      <c r="IZK19" s="674"/>
      <c r="IZL19" s="674"/>
      <c r="IZM19" s="674"/>
      <c r="IZN19" s="674"/>
      <c r="IZO19" s="674"/>
      <c r="IZP19" s="674"/>
      <c r="IZQ19" s="674"/>
      <c r="IZR19" s="674"/>
      <c r="IZS19" s="674"/>
      <c r="IZT19" s="674"/>
      <c r="IZU19" s="674"/>
      <c r="IZV19" s="674"/>
      <c r="IZW19" s="674"/>
      <c r="IZX19" s="674"/>
      <c r="IZY19" s="674"/>
      <c r="IZZ19" s="674"/>
      <c r="JAA19" s="674"/>
      <c r="JAB19" s="674"/>
      <c r="JAC19" s="674"/>
      <c r="JAD19" s="674"/>
      <c r="JAE19" s="674"/>
      <c r="JAF19" s="674"/>
      <c r="JAG19" s="674"/>
      <c r="JAH19" s="674"/>
      <c r="JAI19" s="674"/>
      <c r="JAJ19" s="674"/>
      <c r="JAK19" s="674"/>
      <c r="JAL19" s="674"/>
      <c r="JAM19" s="674"/>
      <c r="JAN19" s="674"/>
      <c r="JAO19" s="674"/>
      <c r="JAP19" s="674"/>
      <c r="JAQ19" s="674"/>
      <c r="JAR19" s="674"/>
      <c r="JAS19" s="674"/>
      <c r="JAT19" s="674"/>
      <c r="JAU19" s="674"/>
      <c r="JAV19" s="674"/>
      <c r="JAW19" s="674"/>
      <c r="JAX19" s="674"/>
      <c r="JAY19" s="674"/>
      <c r="JAZ19" s="674"/>
      <c r="JBA19" s="674"/>
      <c r="JBB19" s="674"/>
      <c r="JBC19" s="674"/>
      <c r="JBD19" s="674"/>
      <c r="JBE19" s="674"/>
      <c r="JBF19" s="674"/>
      <c r="JBG19" s="674"/>
      <c r="JBH19" s="674"/>
      <c r="JBI19" s="674"/>
      <c r="JBJ19" s="674"/>
      <c r="JBK19" s="674"/>
      <c r="JBL19" s="674"/>
      <c r="JBM19" s="674"/>
      <c r="JBN19" s="674"/>
      <c r="JBO19" s="674"/>
      <c r="JBP19" s="674"/>
      <c r="JBQ19" s="674"/>
      <c r="JBR19" s="674"/>
      <c r="JBS19" s="674"/>
      <c r="JBT19" s="674"/>
      <c r="JBU19" s="674"/>
      <c r="JBV19" s="674"/>
      <c r="JBW19" s="674"/>
      <c r="JBX19" s="674"/>
      <c r="JBY19" s="674"/>
      <c r="JBZ19" s="674"/>
      <c r="JCA19" s="674"/>
      <c r="JCB19" s="674"/>
      <c r="JCC19" s="674"/>
      <c r="JCD19" s="674"/>
      <c r="JCE19" s="674"/>
      <c r="JCF19" s="674"/>
      <c r="JCG19" s="674"/>
      <c r="JCH19" s="674"/>
      <c r="JCI19" s="674"/>
      <c r="JCJ19" s="674"/>
      <c r="JCK19" s="674"/>
      <c r="JCL19" s="674"/>
      <c r="JCM19" s="674"/>
      <c r="JCN19" s="674"/>
      <c r="JCO19" s="674"/>
      <c r="JCP19" s="674"/>
      <c r="JCQ19" s="674"/>
      <c r="JCR19" s="674"/>
      <c r="JCS19" s="674"/>
      <c r="JCT19" s="674"/>
      <c r="JCU19" s="674"/>
      <c r="JCV19" s="674"/>
      <c r="JCW19" s="674"/>
      <c r="JCX19" s="674"/>
      <c r="JCY19" s="674"/>
      <c r="JCZ19" s="674"/>
      <c r="JDA19" s="674"/>
      <c r="JDB19" s="674"/>
      <c r="JDC19" s="674"/>
      <c r="JDD19" s="674"/>
      <c r="JDE19" s="674"/>
      <c r="JDF19" s="674"/>
      <c r="JDG19" s="674"/>
      <c r="JDH19" s="674"/>
      <c r="JDI19" s="674"/>
      <c r="JDJ19" s="674"/>
      <c r="JDK19" s="674"/>
      <c r="JDL19" s="674"/>
      <c r="JDM19" s="674"/>
      <c r="JDN19" s="674"/>
      <c r="JDO19" s="674"/>
      <c r="JDP19" s="674"/>
      <c r="JDQ19" s="674"/>
      <c r="JDR19" s="674"/>
      <c r="JDS19" s="674"/>
      <c r="JDT19" s="674"/>
      <c r="JDU19" s="674"/>
      <c r="JDV19" s="674"/>
      <c r="JDW19" s="674"/>
      <c r="JDX19" s="674"/>
      <c r="JDY19" s="674"/>
      <c r="JDZ19" s="674"/>
      <c r="JEA19" s="674"/>
      <c r="JEB19" s="674"/>
      <c r="JEC19" s="674"/>
      <c r="JED19" s="674"/>
      <c r="JEE19" s="674"/>
      <c r="JEF19" s="674"/>
      <c r="JEG19" s="674"/>
      <c r="JEH19" s="674"/>
      <c r="JEI19" s="674"/>
      <c r="JEJ19" s="674"/>
      <c r="JEK19" s="674"/>
      <c r="JEL19" s="674"/>
      <c r="JEM19" s="674"/>
      <c r="JEN19" s="674"/>
      <c r="JEO19" s="674"/>
      <c r="JEP19" s="674"/>
      <c r="JEQ19" s="674"/>
      <c r="JER19" s="674"/>
      <c r="JES19" s="674"/>
      <c r="JET19" s="674"/>
      <c r="JEU19" s="674"/>
      <c r="JEV19" s="674"/>
      <c r="JEW19" s="674"/>
      <c r="JEX19" s="674"/>
      <c r="JEY19" s="674"/>
      <c r="JEZ19" s="674"/>
      <c r="JFA19" s="674"/>
      <c r="JFB19" s="674"/>
      <c r="JFC19" s="674"/>
      <c r="JFD19" s="674"/>
      <c r="JFE19" s="674"/>
      <c r="JFF19" s="674"/>
      <c r="JFG19" s="674"/>
      <c r="JFH19" s="674"/>
      <c r="JFI19" s="674"/>
      <c r="JFJ19" s="674"/>
      <c r="JFK19" s="674"/>
      <c r="JFL19" s="674"/>
      <c r="JFM19" s="674"/>
      <c r="JFN19" s="674"/>
      <c r="JFO19" s="674"/>
      <c r="JFP19" s="674"/>
      <c r="JFQ19" s="674"/>
      <c r="JFR19" s="674"/>
      <c r="JFS19" s="674"/>
      <c r="JFT19" s="674"/>
      <c r="JFU19" s="674"/>
      <c r="JFV19" s="674"/>
      <c r="JFW19" s="674"/>
      <c r="JFX19" s="674"/>
      <c r="JFY19" s="674"/>
      <c r="JFZ19" s="674"/>
      <c r="JGA19" s="674"/>
      <c r="JGB19" s="674"/>
      <c r="JGC19" s="674"/>
      <c r="JGD19" s="674"/>
      <c r="JGE19" s="674"/>
      <c r="JGF19" s="674"/>
      <c r="JGG19" s="674"/>
      <c r="JGH19" s="674"/>
      <c r="JGI19" s="674"/>
      <c r="JGJ19" s="674"/>
      <c r="JGK19" s="674"/>
      <c r="JGL19" s="674"/>
      <c r="JGM19" s="674"/>
      <c r="JGN19" s="674"/>
      <c r="JGO19" s="674"/>
      <c r="JGP19" s="674"/>
      <c r="JGQ19" s="674"/>
      <c r="JGR19" s="674"/>
      <c r="JGS19" s="674"/>
      <c r="JGT19" s="674"/>
      <c r="JGU19" s="674"/>
      <c r="JGV19" s="674"/>
      <c r="JGW19" s="674"/>
      <c r="JGX19" s="674"/>
      <c r="JGY19" s="674"/>
      <c r="JGZ19" s="674"/>
      <c r="JHA19" s="674"/>
      <c r="JHB19" s="674"/>
      <c r="JHC19" s="674"/>
      <c r="JHD19" s="674"/>
      <c r="JHE19" s="674"/>
      <c r="JHF19" s="674"/>
      <c r="JHG19" s="674"/>
      <c r="JHH19" s="674"/>
      <c r="JHI19" s="674"/>
      <c r="JHJ19" s="674"/>
      <c r="JHK19" s="674"/>
      <c r="JHL19" s="674"/>
      <c r="JHM19" s="674"/>
      <c r="JHN19" s="674"/>
      <c r="JHO19" s="674"/>
      <c r="JHP19" s="674"/>
      <c r="JHQ19" s="674"/>
      <c r="JHR19" s="674"/>
      <c r="JHS19" s="674"/>
      <c r="JHT19" s="674"/>
      <c r="JHU19" s="674"/>
      <c r="JHV19" s="674"/>
      <c r="JHW19" s="674"/>
      <c r="JHX19" s="674"/>
      <c r="JHY19" s="674"/>
      <c r="JHZ19" s="674"/>
      <c r="JIA19" s="674"/>
      <c r="JIB19" s="674"/>
      <c r="JIC19" s="674"/>
      <c r="JID19" s="674"/>
      <c r="JIE19" s="674"/>
      <c r="JIF19" s="674"/>
      <c r="JIG19" s="674"/>
      <c r="JIH19" s="674"/>
      <c r="JII19" s="674"/>
      <c r="JIJ19" s="674"/>
      <c r="JIK19" s="674"/>
      <c r="JIL19" s="674"/>
      <c r="JIM19" s="674"/>
      <c r="JIN19" s="674"/>
      <c r="JIO19" s="674"/>
      <c r="JIP19" s="674"/>
      <c r="JIQ19" s="674"/>
      <c r="JIR19" s="674"/>
      <c r="JIS19" s="674"/>
      <c r="JIT19" s="674"/>
      <c r="JIU19" s="674"/>
      <c r="JIV19" s="674"/>
      <c r="JIW19" s="674"/>
      <c r="JIX19" s="674"/>
      <c r="JIY19" s="674"/>
      <c r="JIZ19" s="674"/>
      <c r="JJA19" s="674"/>
      <c r="JJB19" s="674"/>
      <c r="JJC19" s="674"/>
      <c r="JJD19" s="674"/>
      <c r="JJE19" s="674"/>
      <c r="JJF19" s="674"/>
      <c r="JJG19" s="674"/>
      <c r="JJH19" s="674"/>
      <c r="JJI19" s="674"/>
      <c r="JJJ19" s="674"/>
      <c r="JJK19" s="674"/>
      <c r="JJL19" s="674"/>
      <c r="JJM19" s="674"/>
      <c r="JJN19" s="674"/>
      <c r="JJO19" s="674"/>
      <c r="JJP19" s="674"/>
      <c r="JJQ19" s="674"/>
      <c r="JJR19" s="674"/>
      <c r="JJS19" s="674"/>
      <c r="JJT19" s="674"/>
      <c r="JJU19" s="674"/>
      <c r="JJV19" s="674"/>
      <c r="JJW19" s="674"/>
      <c r="JJX19" s="674"/>
      <c r="JJY19" s="674"/>
      <c r="JJZ19" s="674"/>
      <c r="JKA19" s="674"/>
      <c r="JKB19" s="674"/>
      <c r="JKC19" s="674"/>
      <c r="JKD19" s="674"/>
      <c r="JKE19" s="674"/>
      <c r="JKF19" s="674"/>
      <c r="JKG19" s="674"/>
      <c r="JKH19" s="674"/>
      <c r="JKI19" s="674"/>
      <c r="JKJ19" s="674"/>
      <c r="JKK19" s="674"/>
      <c r="JKL19" s="674"/>
      <c r="JKM19" s="674"/>
      <c r="JKN19" s="674"/>
      <c r="JKO19" s="674"/>
      <c r="JKP19" s="674"/>
      <c r="JKQ19" s="674"/>
      <c r="JKR19" s="674"/>
      <c r="JKS19" s="674"/>
      <c r="JKT19" s="674"/>
      <c r="JKU19" s="674"/>
      <c r="JKV19" s="674"/>
      <c r="JKW19" s="674"/>
      <c r="JKX19" s="674"/>
      <c r="JKY19" s="674"/>
      <c r="JKZ19" s="674"/>
      <c r="JLA19" s="674"/>
      <c r="JLB19" s="674"/>
      <c r="JLC19" s="674"/>
      <c r="JLD19" s="674"/>
      <c r="JLE19" s="674"/>
      <c r="JLF19" s="674"/>
      <c r="JLG19" s="674"/>
      <c r="JLH19" s="674"/>
      <c r="JLI19" s="674"/>
      <c r="JLJ19" s="674"/>
      <c r="JLK19" s="674"/>
      <c r="JLL19" s="674"/>
      <c r="JLM19" s="674"/>
      <c r="JLN19" s="674"/>
      <c r="JLO19" s="674"/>
      <c r="JLP19" s="674"/>
      <c r="JLQ19" s="674"/>
      <c r="JLR19" s="674"/>
      <c r="JLS19" s="674"/>
      <c r="JLT19" s="674"/>
      <c r="JLU19" s="674"/>
      <c r="JLV19" s="674"/>
      <c r="JLW19" s="674"/>
      <c r="JLX19" s="674"/>
      <c r="JLY19" s="674"/>
      <c r="JLZ19" s="674"/>
      <c r="JMA19" s="674"/>
      <c r="JMB19" s="674"/>
      <c r="JMC19" s="674"/>
      <c r="JMD19" s="674"/>
      <c r="JME19" s="674"/>
      <c r="JMF19" s="674"/>
      <c r="JMG19" s="674"/>
      <c r="JMH19" s="674"/>
      <c r="JMI19" s="674"/>
      <c r="JMJ19" s="674"/>
      <c r="JMK19" s="674"/>
      <c r="JML19" s="674"/>
      <c r="JMM19" s="674"/>
      <c r="JMN19" s="674"/>
      <c r="JMO19" s="674"/>
      <c r="JMP19" s="674"/>
      <c r="JMQ19" s="674"/>
      <c r="JMR19" s="674"/>
      <c r="JMS19" s="674"/>
      <c r="JMT19" s="674"/>
      <c r="JMU19" s="674"/>
      <c r="JMV19" s="674"/>
      <c r="JMW19" s="674"/>
      <c r="JMX19" s="674"/>
      <c r="JMY19" s="674"/>
      <c r="JMZ19" s="674"/>
      <c r="JNA19" s="674"/>
      <c r="JNB19" s="674"/>
      <c r="JNC19" s="674"/>
      <c r="JND19" s="674"/>
      <c r="JNE19" s="674"/>
      <c r="JNF19" s="674"/>
      <c r="JNG19" s="674"/>
      <c r="JNH19" s="674"/>
      <c r="JNI19" s="674"/>
      <c r="JNJ19" s="674"/>
      <c r="JNK19" s="674"/>
      <c r="JNL19" s="674"/>
      <c r="JNM19" s="674"/>
      <c r="JNN19" s="674"/>
      <c r="JNO19" s="674"/>
      <c r="JNP19" s="674"/>
      <c r="JNQ19" s="674"/>
      <c r="JNR19" s="674"/>
      <c r="JNS19" s="674"/>
      <c r="JNT19" s="674"/>
      <c r="JNU19" s="674"/>
      <c r="JNV19" s="674"/>
      <c r="JNW19" s="674"/>
      <c r="JNX19" s="674"/>
      <c r="JNY19" s="674"/>
      <c r="JNZ19" s="674"/>
      <c r="JOA19" s="674"/>
      <c r="JOB19" s="674"/>
      <c r="JOC19" s="674"/>
      <c r="JOD19" s="674"/>
      <c r="JOE19" s="674"/>
      <c r="JOF19" s="674"/>
      <c r="JOG19" s="674"/>
      <c r="JOH19" s="674"/>
      <c r="JOI19" s="674"/>
      <c r="JOJ19" s="674"/>
      <c r="JOK19" s="674"/>
      <c r="JOL19" s="674"/>
      <c r="JOM19" s="674"/>
      <c r="JON19" s="674"/>
      <c r="JOO19" s="674"/>
      <c r="JOP19" s="674"/>
      <c r="JOQ19" s="674"/>
      <c r="JOR19" s="674"/>
      <c r="JOS19" s="674"/>
      <c r="JOT19" s="674"/>
      <c r="JOU19" s="674"/>
      <c r="JOV19" s="674"/>
      <c r="JOW19" s="674"/>
      <c r="JOX19" s="674"/>
      <c r="JOY19" s="674"/>
      <c r="JOZ19" s="674"/>
      <c r="JPA19" s="674"/>
      <c r="JPB19" s="674"/>
      <c r="JPC19" s="674"/>
      <c r="JPD19" s="674"/>
      <c r="JPE19" s="674"/>
      <c r="JPF19" s="674"/>
      <c r="JPG19" s="674"/>
      <c r="JPH19" s="674"/>
      <c r="JPI19" s="674"/>
      <c r="JPJ19" s="674"/>
      <c r="JPK19" s="674"/>
      <c r="JPL19" s="674"/>
      <c r="JPM19" s="674"/>
      <c r="JPN19" s="674"/>
      <c r="JPO19" s="674"/>
      <c r="JPP19" s="674"/>
      <c r="JPQ19" s="674"/>
      <c r="JPR19" s="674"/>
      <c r="JPS19" s="674"/>
      <c r="JPT19" s="674"/>
      <c r="JPU19" s="674"/>
      <c r="JPV19" s="674"/>
      <c r="JPW19" s="674"/>
      <c r="JPX19" s="674"/>
      <c r="JPY19" s="674"/>
      <c r="JPZ19" s="674"/>
      <c r="JQA19" s="674"/>
      <c r="JQB19" s="674"/>
      <c r="JQC19" s="674"/>
      <c r="JQD19" s="674"/>
      <c r="JQE19" s="674"/>
      <c r="JQF19" s="674"/>
      <c r="JQG19" s="674"/>
      <c r="JQH19" s="674"/>
      <c r="JQI19" s="674"/>
      <c r="JQJ19" s="674"/>
      <c r="JQK19" s="674"/>
      <c r="JQL19" s="674"/>
      <c r="JQM19" s="674"/>
      <c r="JQN19" s="674"/>
      <c r="JQO19" s="674"/>
      <c r="JQP19" s="674"/>
      <c r="JQQ19" s="674"/>
      <c r="JQR19" s="674"/>
      <c r="JQS19" s="674"/>
      <c r="JQT19" s="674"/>
      <c r="JQU19" s="674"/>
      <c r="JQV19" s="674"/>
      <c r="JQW19" s="674"/>
      <c r="JQX19" s="674"/>
      <c r="JQY19" s="674"/>
      <c r="JQZ19" s="674"/>
      <c r="JRA19" s="674"/>
      <c r="JRB19" s="674"/>
      <c r="JRC19" s="674"/>
      <c r="JRD19" s="674"/>
      <c r="JRE19" s="674"/>
      <c r="JRF19" s="674"/>
      <c r="JRG19" s="674"/>
      <c r="JRH19" s="674"/>
      <c r="JRI19" s="674"/>
      <c r="JRJ19" s="674"/>
      <c r="JRK19" s="674"/>
      <c r="JRL19" s="674"/>
      <c r="JRM19" s="674"/>
      <c r="JRN19" s="674"/>
      <c r="JRO19" s="674"/>
      <c r="JRP19" s="674"/>
      <c r="JRQ19" s="674"/>
      <c r="JRR19" s="674"/>
      <c r="JRS19" s="674"/>
      <c r="JRT19" s="674"/>
      <c r="JRU19" s="674"/>
      <c r="JRV19" s="674"/>
      <c r="JRW19" s="674"/>
      <c r="JRX19" s="674"/>
      <c r="JRY19" s="674"/>
      <c r="JRZ19" s="674"/>
      <c r="JSA19" s="674"/>
      <c r="JSB19" s="674"/>
      <c r="JSC19" s="674"/>
      <c r="JSD19" s="674"/>
      <c r="JSE19" s="674"/>
      <c r="JSF19" s="674"/>
      <c r="JSG19" s="674"/>
      <c r="JSH19" s="674"/>
      <c r="JSI19" s="674"/>
      <c r="JSJ19" s="674"/>
      <c r="JSK19" s="674"/>
      <c r="JSL19" s="674"/>
      <c r="JSM19" s="674"/>
      <c r="JSN19" s="674"/>
      <c r="JSO19" s="674"/>
      <c r="JSP19" s="674"/>
      <c r="JSQ19" s="674"/>
      <c r="JSR19" s="674"/>
      <c r="JSS19" s="674"/>
      <c r="JST19" s="674"/>
      <c r="JSU19" s="674"/>
      <c r="JSV19" s="674"/>
      <c r="JSW19" s="674"/>
      <c r="JSX19" s="674"/>
      <c r="JSY19" s="674"/>
      <c r="JSZ19" s="674"/>
      <c r="JTA19" s="674"/>
      <c r="JTB19" s="674"/>
      <c r="JTC19" s="674"/>
      <c r="JTD19" s="674"/>
      <c r="JTE19" s="674"/>
      <c r="JTF19" s="674"/>
      <c r="JTG19" s="674"/>
      <c r="JTH19" s="674"/>
      <c r="JTI19" s="674"/>
      <c r="JTJ19" s="674"/>
      <c r="JTK19" s="674"/>
      <c r="JTL19" s="674"/>
      <c r="JTM19" s="674"/>
      <c r="JTN19" s="674"/>
      <c r="JTO19" s="674"/>
      <c r="JTP19" s="674"/>
      <c r="JTQ19" s="674"/>
      <c r="JTR19" s="674"/>
      <c r="JTS19" s="674"/>
      <c r="JTT19" s="674"/>
      <c r="JTU19" s="674"/>
      <c r="JTV19" s="674"/>
      <c r="JTW19" s="674"/>
      <c r="JTX19" s="674"/>
      <c r="JTY19" s="674"/>
      <c r="JTZ19" s="674"/>
      <c r="JUA19" s="674"/>
      <c r="JUB19" s="674"/>
      <c r="JUC19" s="674"/>
      <c r="JUD19" s="674"/>
      <c r="JUE19" s="674"/>
      <c r="JUF19" s="674"/>
      <c r="JUG19" s="674"/>
      <c r="JUH19" s="674"/>
      <c r="JUI19" s="674"/>
      <c r="JUJ19" s="674"/>
      <c r="JUK19" s="674"/>
      <c r="JUL19" s="674"/>
      <c r="JUM19" s="674"/>
      <c r="JUN19" s="674"/>
      <c r="JUO19" s="674"/>
      <c r="JUP19" s="674"/>
      <c r="JUQ19" s="674"/>
      <c r="JUR19" s="674"/>
      <c r="JUS19" s="674"/>
      <c r="JUT19" s="674"/>
      <c r="JUU19" s="674"/>
      <c r="JUV19" s="674"/>
      <c r="JUW19" s="674"/>
      <c r="JUX19" s="674"/>
      <c r="JUY19" s="674"/>
      <c r="JUZ19" s="674"/>
      <c r="JVA19" s="674"/>
      <c r="JVB19" s="674"/>
      <c r="JVC19" s="674"/>
      <c r="JVD19" s="674"/>
      <c r="JVE19" s="674"/>
      <c r="JVF19" s="674"/>
      <c r="JVG19" s="674"/>
      <c r="JVH19" s="674"/>
      <c r="JVI19" s="674"/>
      <c r="JVJ19" s="674"/>
      <c r="JVK19" s="674"/>
      <c r="JVL19" s="674"/>
      <c r="JVM19" s="674"/>
      <c r="JVN19" s="674"/>
      <c r="JVO19" s="674"/>
      <c r="JVP19" s="674"/>
      <c r="JVQ19" s="674"/>
      <c r="JVR19" s="674"/>
      <c r="JVS19" s="674"/>
      <c r="JVT19" s="674"/>
      <c r="JVU19" s="674"/>
      <c r="JVV19" s="674"/>
      <c r="JVW19" s="674"/>
      <c r="JVX19" s="674"/>
      <c r="JVY19" s="674"/>
      <c r="JVZ19" s="674"/>
      <c r="JWA19" s="674"/>
      <c r="JWB19" s="674"/>
      <c r="JWC19" s="674"/>
      <c r="JWD19" s="674"/>
      <c r="JWE19" s="674"/>
      <c r="JWF19" s="674"/>
      <c r="JWG19" s="674"/>
      <c r="JWH19" s="674"/>
      <c r="JWI19" s="674"/>
      <c r="JWJ19" s="674"/>
      <c r="JWK19" s="674"/>
      <c r="JWL19" s="674"/>
      <c r="JWM19" s="674"/>
      <c r="JWN19" s="674"/>
      <c r="JWO19" s="674"/>
      <c r="JWP19" s="674"/>
      <c r="JWQ19" s="674"/>
      <c r="JWR19" s="674"/>
      <c r="JWS19" s="674"/>
      <c r="JWT19" s="674"/>
      <c r="JWU19" s="674"/>
      <c r="JWV19" s="674"/>
      <c r="JWW19" s="674"/>
      <c r="JWX19" s="674"/>
      <c r="JWY19" s="674"/>
      <c r="JWZ19" s="674"/>
      <c r="JXA19" s="674"/>
      <c r="JXB19" s="674"/>
      <c r="JXC19" s="674"/>
      <c r="JXD19" s="674"/>
      <c r="JXE19" s="674"/>
      <c r="JXF19" s="674"/>
      <c r="JXG19" s="674"/>
      <c r="JXH19" s="674"/>
      <c r="JXI19" s="674"/>
      <c r="JXJ19" s="674"/>
      <c r="JXK19" s="674"/>
      <c r="JXL19" s="674"/>
      <c r="JXM19" s="674"/>
      <c r="JXN19" s="674"/>
      <c r="JXO19" s="674"/>
      <c r="JXP19" s="674"/>
      <c r="JXQ19" s="674"/>
      <c r="JXR19" s="674"/>
      <c r="JXS19" s="674"/>
      <c r="JXT19" s="674"/>
      <c r="JXU19" s="674"/>
      <c r="JXV19" s="674"/>
      <c r="JXW19" s="674"/>
      <c r="JXX19" s="674"/>
      <c r="JXY19" s="674"/>
      <c r="JXZ19" s="674"/>
      <c r="JYA19" s="674"/>
      <c r="JYB19" s="674"/>
      <c r="JYC19" s="674"/>
      <c r="JYD19" s="674"/>
      <c r="JYE19" s="674"/>
      <c r="JYF19" s="674"/>
      <c r="JYG19" s="674"/>
      <c r="JYH19" s="674"/>
      <c r="JYI19" s="674"/>
      <c r="JYJ19" s="674"/>
      <c r="JYK19" s="674"/>
      <c r="JYL19" s="674"/>
      <c r="JYM19" s="674"/>
      <c r="JYN19" s="674"/>
      <c r="JYO19" s="674"/>
      <c r="JYP19" s="674"/>
      <c r="JYQ19" s="674"/>
      <c r="JYR19" s="674"/>
      <c r="JYS19" s="674"/>
      <c r="JYT19" s="674"/>
      <c r="JYU19" s="674"/>
      <c r="JYV19" s="674"/>
      <c r="JYW19" s="674"/>
      <c r="JYX19" s="674"/>
      <c r="JYY19" s="674"/>
      <c r="JYZ19" s="674"/>
      <c r="JZA19" s="674"/>
      <c r="JZB19" s="674"/>
      <c r="JZC19" s="674"/>
      <c r="JZD19" s="674"/>
      <c r="JZE19" s="674"/>
      <c r="JZF19" s="674"/>
      <c r="JZG19" s="674"/>
      <c r="JZH19" s="674"/>
      <c r="JZI19" s="674"/>
      <c r="JZJ19" s="674"/>
      <c r="JZK19" s="674"/>
      <c r="JZL19" s="674"/>
      <c r="JZM19" s="674"/>
      <c r="JZN19" s="674"/>
      <c r="JZO19" s="674"/>
      <c r="JZP19" s="674"/>
      <c r="JZQ19" s="674"/>
      <c r="JZR19" s="674"/>
      <c r="JZS19" s="674"/>
      <c r="JZT19" s="674"/>
      <c r="JZU19" s="674"/>
      <c r="JZV19" s="674"/>
      <c r="JZW19" s="674"/>
      <c r="JZX19" s="674"/>
      <c r="JZY19" s="674"/>
      <c r="JZZ19" s="674"/>
      <c r="KAA19" s="674"/>
      <c r="KAB19" s="674"/>
      <c r="KAC19" s="674"/>
      <c r="KAD19" s="674"/>
      <c r="KAE19" s="674"/>
      <c r="KAF19" s="674"/>
      <c r="KAG19" s="674"/>
      <c r="KAH19" s="674"/>
      <c r="KAI19" s="674"/>
      <c r="KAJ19" s="674"/>
      <c r="KAK19" s="674"/>
      <c r="KAL19" s="674"/>
      <c r="KAM19" s="674"/>
      <c r="KAN19" s="674"/>
      <c r="KAO19" s="674"/>
      <c r="KAP19" s="674"/>
      <c r="KAQ19" s="674"/>
      <c r="KAR19" s="674"/>
      <c r="KAS19" s="674"/>
      <c r="KAT19" s="674"/>
      <c r="KAU19" s="674"/>
      <c r="KAV19" s="674"/>
      <c r="KAW19" s="674"/>
      <c r="KAX19" s="674"/>
      <c r="KAY19" s="674"/>
      <c r="KAZ19" s="674"/>
      <c r="KBA19" s="674"/>
      <c r="KBB19" s="674"/>
      <c r="KBC19" s="674"/>
      <c r="KBD19" s="674"/>
      <c r="KBE19" s="674"/>
      <c r="KBF19" s="674"/>
      <c r="KBG19" s="674"/>
      <c r="KBH19" s="674"/>
      <c r="KBI19" s="674"/>
      <c r="KBJ19" s="674"/>
      <c r="KBK19" s="674"/>
      <c r="KBL19" s="674"/>
      <c r="KBM19" s="674"/>
      <c r="KBN19" s="674"/>
      <c r="KBO19" s="674"/>
      <c r="KBP19" s="674"/>
      <c r="KBQ19" s="674"/>
      <c r="KBR19" s="674"/>
      <c r="KBS19" s="674"/>
      <c r="KBT19" s="674"/>
      <c r="KBU19" s="674"/>
      <c r="KBV19" s="674"/>
      <c r="KBW19" s="674"/>
      <c r="KBX19" s="674"/>
      <c r="KBY19" s="674"/>
      <c r="KBZ19" s="674"/>
      <c r="KCA19" s="674"/>
      <c r="KCB19" s="674"/>
      <c r="KCC19" s="674"/>
      <c r="KCD19" s="674"/>
      <c r="KCE19" s="674"/>
      <c r="KCF19" s="674"/>
      <c r="KCG19" s="674"/>
      <c r="KCH19" s="674"/>
      <c r="KCI19" s="674"/>
      <c r="KCJ19" s="674"/>
      <c r="KCK19" s="674"/>
      <c r="KCL19" s="674"/>
      <c r="KCM19" s="674"/>
      <c r="KCN19" s="674"/>
      <c r="KCO19" s="674"/>
      <c r="KCP19" s="674"/>
      <c r="KCQ19" s="674"/>
      <c r="KCR19" s="674"/>
      <c r="KCS19" s="674"/>
      <c r="KCT19" s="674"/>
      <c r="KCU19" s="674"/>
      <c r="KCV19" s="674"/>
      <c r="KCW19" s="674"/>
      <c r="KCX19" s="674"/>
      <c r="KCY19" s="674"/>
      <c r="KCZ19" s="674"/>
      <c r="KDA19" s="674"/>
      <c r="KDB19" s="674"/>
      <c r="KDC19" s="674"/>
      <c r="KDD19" s="674"/>
      <c r="KDE19" s="674"/>
      <c r="KDF19" s="674"/>
      <c r="KDG19" s="674"/>
      <c r="KDH19" s="674"/>
      <c r="KDI19" s="674"/>
      <c r="KDJ19" s="674"/>
      <c r="KDK19" s="674"/>
      <c r="KDL19" s="674"/>
      <c r="KDM19" s="674"/>
      <c r="KDN19" s="674"/>
      <c r="KDO19" s="674"/>
      <c r="KDP19" s="674"/>
      <c r="KDQ19" s="674"/>
      <c r="KDR19" s="674"/>
      <c r="KDS19" s="674"/>
      <c r="KDT19" s="674"/>
      <c r="KDU19" s="674"/>
      <c r="KDV19" s="674"/>
      <c r="KDW19" s="674"/>
      <c r="KDX19" s="674"/>
      <c r="KDY19" s="674"/>
      <c r="KDZ19" s="674"/>
      <c r="KEA19" s="674"/>
      <c r="KEB19" s="674"/>
      <c r="KEC19" s="674"/>
      <c r="KED19" s="674"/>
      <c r="KEE19" s="674"/>
      <c r="KEF19" s="674"/>
      <c r="KEG19" s="674"/>
      <c r="KEH19" s="674"/>
      <c r="KEI19" s="674"/>
      <c r="KEJ19" s="674"/>
      <c r="KEK19" s="674"/>
      <c r="KEL19" s="674"/>
      <c r="KEM19" s="674"/>
      <c r="KEN19" s="674"/>
      <c r="KEO19" s="674"/>
      <c r="KEP19" s="674"/>
      <c r="KEQ19" s="674"/>
      <c r="KER19" s="674"/>
      <c r="KES19" s="674"/>
      <c r="KET19" s="674"/>
      <c r="KEU19" s="674"/>
      <c r="KEV19" s="674"/>
      <c r="KEW19" s="674"/>
      <c r="KEX19" s="674"/>
      <c r="KEY19" s="674"/>
      <c r="KEZ19" s="674"/>
      <c r="KFA19" s="674"/>
      <c r="KFB19" s="674"/>
      <c r="KFC19" s="674"/>
      <c r="KFD19" s="674"/>
      <c r="KFE19" s="674"/>
      <c r="KFF19" s="674"/>
      <c r="KFG19" s="674"/>
      <c r="KFH19" s="674"/>
      <c r="KFI19" s="674"/>
      <c r="KFJ19" s="674"/>
      <c r="KFK19" s="674"/>
      <c r="KFL19" s="674"/>
      <c r="KFM19" s="674"/>
      <c r="KFN19" s="674"/>
      <c r="KFO19" s="674"/>
      <c r="KFP19" s="674"/>
      <c r="KFQ19" s="674"/>
      <c r="KFR19" s="674"/>
      <c r="KFS19" s="674"/>
      <c r="KFT19" s="674"/>
      <c r="KFU19" s="674"/>
      <c r="KFV19" s="674"/>
      <c r="KFW19" s="674"/>
      <c r="KFX19" s="674"/>
      <c r="KFY19" s="674"/>
      <c r="KFZ19" s="674"/>
      <c r="KGA19" s="674"/>
      <c r="KGB19" s="674"/>
      <c r="KGC19" s="674"/>
      <c r="KGD19" s="674"/>
      <c r="KGE19" s="674"/>
      <c r="KGF19" s="674"/>
      <c r="KGG19" s="674"/>
      <c r="KGH19" s="674"/>
      <c r="KGI19" s="674"/>
      <c r="KGJ19" s="674"/>
      <c r="KGK19" s="674"/>
      <c r="KGL19" s="674"/>
      <c r="KGM19" s="674"/>
      <c r="KGN19" s="674"/>
      <c r="KGO19" s="674"/>
      <c r="KGP19" s="674"/>
      <c r="KGQ19" s="674"/>
      <c r="KGR19" s="674"/>
      <c r="KGS19" s="674"/>
      <c r="KGT19" s="674"/>
      <c r="KGU19" s="674"/>
      <c r="KGV19" s="674"/>
      <c r="KGW19" s="674"/>
      <c r="KGX19" s="674"/>
      <c r="KGY19" s="674"/>
      <c r="KGZ19" s="674"/>
      <c r="KHA19" s="674"/>
      <c r="KHB19" s="674"/>
      <c r="KHC19" s="674"/>
      <c r="KHD19" s="674"/>
      <c r="KHE19" s="674"/>
      <c r="KHF19" s="674"/>
      <c r="KHG19" s="674"/>
      <c r="KHH19" s="674"/>
      <c r="KHI19" s="674"/>
      <c r="KHJ19" s="674"/>
      <c r="KHK19" s="674"/>
      <c r="KHL19" s="674"/>
      <c r="KHM19" s="674"/>
      <c r="KHN19" s="674"/>
      <c r="KHO19" s="674"/>
      <c r="KHP19" s="674"/>
      <c r="KHQ19" s="674"/>
      <c r="KHR19" s="674"/>
      <c r="KHS19" s="674"/>
      <c r="KHT19" s="674"/>
      <c r="KHU19" s="674"/>
      <c r="KHV19" s="674"/>
      <c r="KHW19" s="674"/>
      <c r="KHX19" s="674"/>
      <c r="KHY19" s="674"/>
      <c r="KHZ19" s="674"/>
      <c r="KIA19" s="674"/>
      <c r="KIB19" s="674"/>
      <c r="KIC19" s="674"/>
      <c r="KID19" s="674"/>
      <c r="KIE19" s="674"/>
      <c r="KIF19" s="674"/>
      <c r="KIG19" s="674"/>
      <c r="KIH19" s="674"/>
      <c r="KII19" s="674"/>
      <c r="KIJ19" s="674"/>
      <c r="KIK19" s="674"/>
      <c r="KIL19" s="674"/>
      <c r="KIM19" s="674"/>
      <c r="KIN19" s="674"/>
      <c r="KIO19" s="674"/>
      <c r="KIP19" s="674"/>
      <c r="KIQ19" s="674"/>
      <c r="KIR19" s="674"/>
      <c r="KIS19" s="674"/>
      <c r="KIT19" s="674"/>
      <c r="KIU19" s="674"/>
      <c r="KIV19" s="674"/>
      <c r="KIW19" s="674"/>
      <c r="KIX19" s="674"/>
      <c r="KIY19" s="674"/>
      <c r="KIZ19" s="674"/>
      <c r="KJA19" s="674"/>
      <c r="KJB19" s="674"/>
      <c r="KJC19" s="674"/>
      <c r="KJD19" s="674"/>
      <c r="KJE19" s="674"/>
      <c r="KJF19" s="674"/>
      <c r="KJG19" s="674"/>
      <c r="KJH19" s="674"/>
      <c r="KJI19" s="674"/>
      <c r="KJJ19" s="674"/>
      <c r="KJK19" s="674"/>
      <c r="KJL19" s="674"/>
      <c r="KJM19" s="674"/>
      <c r="KJN19" s="674"/>
      <c r="KJO19" s="674"/>
      <c r="KJP19" s="674"/>
      <c r="KJQ19" s="674"/>
      <c r="KJR19" s="674"/>
      <c r="KJS19" s="674"/>
      <c r="KJT19" s="674"/>
      <c r="KJU19" s="674"/>
      <c r="KJV19" s="674"/>
      <c r="KJW19" s="674"/>
      <c r="KJX19" s="674"/>
      <c r="KJY19" s="674"/>
      <c r="KJZ19" s="674"/>
      <c r="KKA19" s="674"/>
      <c r="KKB19" s="674"/>
      <c r="KKC19" s="674"/>
      <c r="KKD19" s="674"/>
      <c r="KKE19" s="674"/>
      <c r="KKF19" s="674"/>
      <c r="KKG19" s="674"/>
      <c r="KKH19" s="674"/>
      <c r="KKI19" s="674"/>
      <c r="KKJ19" s="674"/>
      <c r="KKK19" s="674"/>
      <c r="KKL19" s="674"/>
      <c r="KKM19" s="674"/>
      <c r="KKN19" s="674"/>
      <c r="KKO19" s="674"/>
      <c r="KKP19" s="674"/>
      <c r="KKQ19" s="674"/>
      <c r="KKR19" s="674"/>
      <c r="KKS19" s="674"/>
      <c r="KKT19" s="674"/>
      <c r="KKU19" s="674"/>
      <c r="KKV19" s="674"/>
      <c r="KKW19" s="674"/>
      <c r="KKX19" s="674"/>
      <c r="KKY19" s="674"/>
      <c r="KKZ19" s="674"/>
      <c r="KLA19" s="674"/>
      <c r="KLB19" s="674"/>
      <c r="KLC19" s="674"/>
      <c r="KLD19" s="674"/>
      <c r="KLE19" s="674"/>
      <c r="KLF19" s="674"/>
      <c r="KLG19" s="674"/>
      <c r="KLH19" s="674"/>
      <c r="KLI19" s="674"/>
      <c r="KLJ19" s="674"/>
      <c r="KLK19" s="674"/>
      <c r="KLL19" s="674"/>
      <c r="KLM19" s="674"/>
      <c r="KLN19" s="674"/>
      <c r="KLO19" s="674"/>
      <c r="KLP19" s="674"/>
      <c r="KLQ19" s="674"/>
      <c r="KLR19" s="674"/>
      <c r="KLS19" s="674"/>
      <c r="KLT19" s="674"/>
      <c r="KLU19" s="674"/>
      <c r="KLV19" s="674"/>
      <c r="KLW19" s="674"/>
      <c r="KLX19" s="674"/>
      <c r="KLY19" s="674"/>
      <c r="KLZ19" s="674"/>
      <c r="KMA19" s="674"/>
      <c r="KMB19" s="674"/>
      <c r="KMC19" s="674"/>
      <c r="KMD19" s="674"/>
      <c r="KME19" s="674"/>
      <c r="KMF19" s="674"/>
      <c r="KMG19" s="674"/>
      <c r="KMH19" s="674"/>
      <c r="KMI19" s="674"/>
      <c r="KMJ19" s="674"/>
      <c r="KMK19" s="674"/>
      <c r="KML19" s="674"/>
      <c r="KMM19" s="674"/>
      <c r="KMN19" s="674"/>
      <c r="KMO19" s="674"/>
      <c r="KMP19" s="674"/>
      <c r="KMQ19" s="674"/>
      <c r="KMR19" s="674"/>
      <c r="KMS19" s="674"/>
      <c r="KMT19" s="674"/>
      <c r="KMU19" s="674"/>
      <c r="KMV19" s="674"/>
      <c r="KMW19" s="674"/>
      <c r="KMX19" s="674"/>
      <c r="KMY19" s="674"/>
      <c r="KMZ19" s="674"/>
      <c r="KNA19" s="674"/>
      <c r="KNB19" s="674"/>
      <c r="KNC19" s="674"/>
      <c r="KND19" s="674"/>
      <c r="KNE19" s="674"/>
      <c r="KNF19" s="674"/>
      <c r="KNG19" s="674"/>
      <c r="KNH19" s="674"/>
      <c r="KNI19" s="674"/>
      <c r="KNJ19" s="674"/>
      <c r="KNK19" s="674"/>
      <c r="KNL19" s="674"/>
      <c r="KNM19" s="674"/>
      <c r="KNN19" s="674"/>
      <c r="KNO19" s="674"/>
      <c r="KNP19" s="674"/>
      <c r="KNQ19" s="674"/>
      <c r="KNR19" s="674"/>
      <c r="KNS19" s="674"/>
      <c r="KNT19" s="674"/>
      <c r="KNU19" s="674"/>
      <c r="KNV19" s="674"/>
      <c r="KNW19" s="674"/>
      <c r="KNX19" s="674"/>
      <c r="KNY19" s="674"/>
      <c r="KNZ19" s="674"/>
      <c r="KOA19" s="674"/>
      <c r="KOB19" s="674"/>
      <c r="KOC19" s="674"/>
      <c r="KOD19" s="674"/>
      <c r="KOE19" s="674"/>
      <c r="KOF19" s="674"/>
      <c r="KOG19" s="674"/>
      <c r="KOH19" s="674"/>
      <c r="KOI19" s="674"/>
      <c r="KOJ19" s="674"/>
      <c r="KOK19" s="674"/>
      <c r="KOL19" s="674"/>
      <c r="KOM19" s="674"/>
      <c r="KON19" s="674"/>
      <c r="KOO19" s="674"/>
      <c r="KOP19" s="674"/>
      <c r="KOQ19" s="674"/>
      <c r="KOR19" s="674"/>
      <c r="KOS19" s="674"/>
      <c r="KOT19" s="674"/>
      <c r="KOU19" s="674"/>
      <c r="KOV19" s="674"/>
      <c r="KOW19" s="674"/>
      <c r="KOX19" s="674"/>
      <c r="KOY19" s="674"/>
      <c r="KOZ19" s="674"/>
      <c r="KPA19" s="674"/>
      <c r="KPB19" s="674"/>
      <c r="KPC19" s="674"/>
      <c r="KPD19" s="674"/>
      <c r="KPE19" s="674"/>
      <c r="KPF19" s="674"/>
      <c r="KPG19" s="674"/>
      <c r="KPH19" s="674"/>
      <c r="KPI19" s="674"/>
      <c r="KPJ19" s="674"/>
      <c r="KPK19" s="674"/>
      <c r="KPL19" s="674"/>
      <c r="KPM19" s="674"/>
      <c r="KPN19" s="674"/>
      <c r="KPO19" s="674"/>
      <c r="KPP19" s="674"/>
      <c r="KPQ19" s="674"/>
      <c r="KPR19" s="674"/>
      <c r="KPS19" s="674"/>
      <c r="KPT19" s="674"/>
      <c r="KPU19" s="674"/>
      <c r="KPV19" s="674"/>
      <c r="KPW19" s="674"/>
      <c r="KPX19" s="674"/>
      <c r="KPY19" s="674"/>
      <c r="KPZ19" s="674"/>
      <c r="KQA19" s="674"/>
      <c r="KQB19" s="674"/>
      <c r="KQC19" s="674"/>
      <c r="KQD19" s="674"/>
      <c r="KQE19" s="674"/>
      <c r="KQF19" s="674"/>
      <c r="KQG19" s="674"/>
      <c r="KQH19" s="674"/>
      <c r="KQI19" s="674"/>
      <c r="KQJ19" s="674"/>
      <c r="KQK19" s="674"/>
      <c r="KQL19" s="674"/>
      <c r="KQM19" s="674"/>
      <c r="KQN19" s="674"/>
      <c r="KQO19" s="674"/>
      <c r="KQP19" s="674"/>
      <c r="KQQ19" s="674"/>
      <c r="KQR19" s="674"/>
      <c r="KQS19" s="674"/>
      <c r="KQT19" s="674"/>
      <c r="KQU19" s="674"/>
      <c r="KQV19" s="674"/>
      <c r="KQW19" s="674"/>
      <c r="KQX19" s="674"/>
      <c r="KQY19" s="674"/>
      <c r="KQZ19" s="674"/>
      <c r="KRA19" s="674"/>
      <c r="KRB19" s="674"/>
      <c r="KRC19" s="674"/>
      <c r="KRD19" s="674"/>
      <c r="KRE19" s="674"/>
      <c r="KRF19" s="674"/>
      <c r="KRG19" s="674"/>
      <c r="KRH19" s="674"/>
      <c r="KRI19" s="674"/>
      <c r="KRJ19" s="674"/>
      <c r="KRK19" s="674"/>
      <c r="KRL19" s="674"/>
      <c r="KRM19" s="674"/>
      <c r="KRN19" s="674"/>
      <c r="KRO19" s="674"/>
      <c r="KRP19" s="674"/>
      <c r="KRQ19" s="674"/>
      <c r="KRR19" s="674"/>
      <c r="KRS19" s="674"/>
      <c r="KRT19" s="674"/>
      <c r="KRU19" s="674"/>
      <c r="KRV19" s="674"/>
      <c r="KRW19" s="674"/>
      <c r="KRX19" s="674"/>
      <c r="KRY19" s="674"/>
      <c r="KRZ19" s="674"/>
      <c r="KSA19" s="674"/>
      <c r="KSB19" s="674"/>
      <c r="KSC19" s="674"/>
      <c r="KSD19" s="674"/>
      <c r="KSE19" s="674"/>
      <c r="KSF19" s="674"/>
      <c r="KSG19" s="674"/>
      <c r="KSH19" s="674"/>
      <c r="KSI19" s="674"/>
      <c r="KSJ19" s="674"/>
      <c r="KSK19" s="674"/>
      <c r="KSL19" s="674"/>
      <c r="KSM19" s="674"/>
      <c r="KSN19" s="674"/>
      <c r="KSO19" s="674"/>
      <c r="KSP19" s="674"/>
      <c r="KSQ19" s="674"/>
      <c r="KSR19" s="674"/>
      <c r="KSS19" s="674"/>
      <c r="KST19" s="674"/>
      <c r="KSU19" s="674"/>
      <c r="KSV19" s="674"/>
      <c r="KSW19" s="674"/>
      <c r="KSX19" s="674"/>
      <c r="KSY19" s="674"/>
      <c r="KSZ19" s="674"/>
      <c r="KTA19" s="674"/>
      <c r="KTB19" s="674"/>
      <c r="KTC19" s="674"/>
      <c r="KTD19" s="674"/>
      <c r="KTE19" s="674"/>
      <c r="KTF19" s="674"/>
      <c r="KTG19" s="674"/>
      <c r="KTH19" s="674"/>
      <c r="KTI19" s="674"/>
      <c r="KTJ19" s="674"/>
      <c r="KTK19" s="674"/>
      <c r="KTL19" s="674"/>
      <c r="KTM19" s="674"/>
      <c r="KTN19" s="674"/>
      <c r="KTO19" s="674"/>
      <c r="KTP19" s="674"/>
      <c r="KTQ19" s="674"/>
      <c r="KTR19" s="674"/>
      <c r="KTS19" s="674"/>
      <c r="KTT19" s="674"/>
      <c r="KTU19" s="674"/>
      <c r="KTV19" s="674"/>
      <c r="KTW19" s="674"/>
      <c r="KTX19" s="674"/>
      <c r="KTY19" s="674"/>
      <c r="KTZ19" s="674"/>
      <c r="KUA19" s="674"/>
      <c r="KUB19" s="674"/>
      <c r="KUC19" s="674"/>
      <c r="KUD19" s="674"/>
      <c r="KUE19" s="674"/>
      <c r="KUF19" s="674"/>
      <c r="KUG19" s="674"/>
      <c r="KUH19" s="674"/>
      <c r="KUI19" s="674"/>
      <c r="KUJ19" s="674"/>
      <c r="KUK19" s="674"/>
      <c r="KUL19" s="674"/>
      <c r="KUM19" s="674"/>
      <c r="KUN19" s="674"/>
      <c r="KUO19" s="674"/>
      <c r="KUP19" s="674"/>
      <c r="KUQ19" s="674"/>
      <c r="KUR19" s="674"/>
      <c r="KUS19" s="674"/>
      <c r="KUT19" s="674"/>
      <c r="KUU19" s="674"/>
      <c r="KUV19" s="674"/>
      <c r="KUW19" s="674"/>
      <c r="KUX19" s="674"/>
      <c r="KUY19" s="674"/>
      <c r="KUZ19" s="674"/>
      <c r="KVA19" s="674"/>
      <c r="KVB19" s="674"/>
      <c r="KVC19" s="674"/>
      <c r="KVD19" s="674"/>
      <c r="KVE19" s="674"/>
      <c r="KVF19" s="674"/>
      <c r="KVG19" s="674"/>
      <c r="KVH19" s="674"/>
      <c r="KVI19" s="674"/>
      <c r="KVJ19" s="674"/>
      <c r="KVK19" s="674"/>
      <c r="KVL19" s="674"/>
      <c r="KVM19" s="674"/>
      <c r="KVN19" s="674"/>
      <c r="KVO19" s="674"/>
      <c r="KVP19" s="674"/>
      <c r="KVQ19" s="674"/>
      <c r="KVR19" s="674"/>
      <c r="KVS19" s="674"/>
      <c r="KVT19" s="674"/>
      <c r="KVU19" s="674"/>
      <c r="KVV19" s="674"/>
      <c r="KVW19" s="674"/>
      <c r="KVX19" s="674"/>
      <c r="KVY19" s="674"/>
      <c r="KVZ19" s="674"/>
      <c r="KWA19" s="674"/>
      <c r="KWB19" s="674"/>
      <c r="KWC19" s="674"/>
      <c r="KWD19" s="674"/>
      <c r="KWE19" s="674"/>
      <c r="KWF19" s="674"/>
      <c r="KWG19" s="674"/>
      <c r="KWH19" s="674"/>
      <c r="KWI19" s="674"/>
      <c r="KWJ19" s="674"/>
      <c r="KWK19" s="674"/>
      <c r="KWL19" s="674"/>
      <c r="KWM19" s="674"/>
      <c r="KWN19" s="674"/>
      <c r="KWO19" s="674"/>
      <c r="KWP19" s="674"/>
      <c r="KWQ19" s="674"/>
      <c r="KWR19" s="674"/>
      <c r="KWS19" s="674"/>
      <c r="KWT19" s="674"/>
      <c r="KWU19" s="674"/>
      <c r="KWV19" s="674"/>
      <c r="KWW19" s="674"/>
      <c r="KWX19" s="674"/>
      <c r="KWY19" s="674"/>
      <c r="KWZ19" s="674"/>
      <c r="KXA19" s="674"/>
      <c r="KXB19" s="674"/>
      <c r="KXC19" s="674"/>
      <c r="KXD19" s="674"/>
      <c r="KXE19" s="674"/>
      <c r="KXF19" s="674"/>
      <c r="KXG19" s="674"/>
      <c r="KXH19" s="674"/>
      <c r="KXI19" s="674"/>
      <c r="KXJ19" s="674"/>
      <c r="KXK19" s="674"/>
      <c r="KXL19" s="674"/>
      <c r="KXM19" s="674"/>
      <c r="KXN19" s="674"/>
      <c r="KXO19" s="674"/>
      <c r="KXP19" s="674"/>
      <c r="KXQ19" s="674"/>
      <c r="KXR19" s="674"/>
      <c r="KXS19" s="674"/>
      <c r="KXT19" s="674"/>
      <c r="KXU19" s="674"/>
      <c r="KXV19" s="674"/>
      <c r="KXW19" s="674"/>
      <c r="KXX19" s="674"/>
      <c r="KXY19" s="674"/>
      <c r="KXZ19" s="674"/>
      <c r="KYA19" s="674"/>
      <c r="KYB19" s="674"/>
      <c r="KYC19" s="674"/>
      <c r="KYD19" s="674"/>
      <c r="KYE19" s="674"/>
      <c r="KYF19" s="674"/>
      <c r="KYG19" s="674"/>
      <c r="KYH19" s="674"/>
      <c r="KYI19" s="674"/>
      <c r="KYJ19" s="674"/>
      <c r="KYK19" s="674"/>
      <c r="KYL19" s="674"/>
      <c r="KYM19" s="674"/>
      <c r="KYN19" s="674"/>
      <c r="KYO19" s="674"/>
      <c r="KYP19" s="674"/>
      <c r="KYQ19" s="674"/>
      <c r="KYR19" s="674"/>
      <c r="KYS19" s="674"/>
      <c r="KYT19" s="674"/>
      <c r="KYU19" s="674"/>
      <c r="KYV19" s="674"/>
      <c r="KYW19" s="674"/>
      <c r="KYX19" s="674"/>
      <c r="KYY19" s="674"/>
      <c r="KYZ19" s="674"/>
      <c r="KZA19" s="674"/>
      <c r="KZB19" s="674"/>
      <c r="KZC19" s="674"/>
      <c r="KZD19" s="674"/>
      <c r="KZE19" s="674"/>
      <c r="KZF19" s="674"/>
      <c r="KZG19" s="674"/>
      <c r="KZH19" s="674"/>
      <c r="KZI19" s="674"/>
      <c r="KZJ19" s="674"/>
      <c r="KZK19" s="674"/>
      <c r="KZL19" s="674"/>
      <c r="KZM19" s="674"/>
      <c r="KZN19" s="674"/>
      <c r="KZO19" s="674"/>
      <c r="KZP19" s="674"/>
      <c r="KZQ19" s="674"/>
      <c r="KZR19" s="674"/>
      <c r="KZS19" s="674"/>
      <c r="KZT19" s="674"/>
      <c r="KZU19" s="674"/>
      <c r="KZV19" s="674"/>
      <c r="KZW19" s="674"/>
      <c r="KZX19" s="674"/>
      <c r="KZY19" s="674"/>
      <c r="KZZ19" s="674"/>
      <c r="LAA19" s="674"/>
      <c r="LAB19" s="674"/>
      <c r="LAC19" s="674"/>
      <c r="LAD19" s="674"/>
      <c r="LAE19" s="674"/>
      <c r="LAF19" s="674"/>
      <c r="LAG19" s="674"/>
      <c r="LAH19" s="674"/>
      <c r="LAI19" s="674"/>
      <c r="LAJ19" s="674"/>
      <c r="LAK19" s="674"/>
      <c r="LAL19" s="674"/>
      <c r="LAM19" s="674"/>
      <c r="LAN19" s="674"/>
      <c r="LAO19" s="674"/>
      <c r="LAP19" s="674"/>
      <c r="LAQ19" s="674"/>
      <c r="LAR19" s="674"/>
      <c r="LAS19" s="674"/>
      <c r="LAT19" s="674"/>
      <c r="LAU19" s="674"/>
      <c r="LAV19" s="674"/>
      <c r="LAW19" s="674"/>
      <c r="LAX19" s="674"/>
      <c r="LAY19" s="674"/>
      <c r="LAZ19" s="674"/>
      <c r="LBA19" s="674"/>
      <c r="LBB19" s="674"/>
      <c r="LBC19" s="674"/>
      <c r="LBD19" s="674"/>
      <c r="LBE19" s="674"/>
      <c r="LBF19" s="674"/>
      <c r="LBG19" s="674"/>
      <c r="LBH19" s="674"/>
      <c r="LBI19" s="674"/>
      <c r="LBJ19" s="674"/>
      <c r="LBK19" s="674"/>
      <c r="LBL19" s="674"/>
      <c r="LBM19" s="674"/>
      <c r="LBN19" s="674"/>
      <c r="LBO19" s="674"/>
      <c r="LBP19" s="674"/>
      <c r="LBQ19" s="674"/>
      <c r="LBR19" s="674"/>
      <c r="LBS19" s="674"/>
      <c r="LBT19" s="674"/>
      <c r="LBU19" s="674"/>
      <c r="LBV19" s="674"/>
      <c r="LBW19" s="674"/>
      <c r="LBX19" s="674"/>
      <c r="LBY19" s="674"/>
      <c r="LBZ19" s="674"/>
      <c r="LCA19" s="674"/>
      <c r="LCB19" s="674"/>
      <c r="LCC19" s="674"/>
      <c r="LCD19" s="674"/>
      <c r="LCE19" s="674"/>
      <c r="LCF19" s="674"/>
      <c r="LCG19" s="674"/>
      <c r="LCH19" s="674"/>
      <c r="LCI19" s="674"/>
      <c r="LCJ19" s="674"/>
      <c r="LCK19" s="674"/>
      <c r="LCL19" s="674"/>
      <c r="LCM19" s="674"/>
      <c r="LCN19" s="674"/>
      <c r="LCO19" s="674"/>
      <c r="LCP19" s="674"/>
      <c r="LCQ19" s="674"/>
      <c r="LCR19" s="674"/>
      <c r="LCS19" s="674"/>
      <c r="LCT19" s="674"/>
      <c r="LCU19" s="674"/>
      <c r="LCV19" s="674"/>
      <c r="LCW19" s="674"/>
      <c r="LCX19" s="674"/>
      <c r="LCY19" s="674"/>
      <c r="LCZ19" s="674"/>
      <c r="LDA19" s="674"/>
      <c r="LDB19" s="674"/>
      <c r="LDC19" s="674"/>
      <c r="LDD19" s="674"/>
      <c r="LDE19" s="674"/>
      <c r="LDF19" s="674"/>
      <c r="LDG19" s="674"/>
      <c r="LDH19" s="674"/>
      <c r="LDI19" s="674"/>
      <c r="LDJ19" s="674"/>
      <c r="LDK19" s="674"/>
      <c r="LDL19" s="674"/>
      <c r="LDM19" s="674"/>
      <c r="LDN19" s="674"/>
      <c r="LDO19" s="674"/>
      <c r="LDP19" s="674"/>
      <c r="LDQ19" s="674"/>
      <c r="LDR19" s="674"/>
      <c r="LDS19" s="674"/>
      <c r="LDT19" s="674"/>
      <c r="LDU19" s="674"/>
      <c r="LDV19" s="674"/>
      <c r="LDW19" s="674"/>
      <c r="LDX19" s="674"/>
      <c r="LDY19" s="674"/>
      <c r="LDZ19" s="674"/>
      <c r="LEA19" s="674"/>
      <c r="LEB19" s="674"/>
      <c r="LEC19" s="674"/>
      <c r="LED19" s="674"/>
      <c r="LEE19" s="674"/>
      <c r="LEF19" s="674"/>
      <c r="LEG19" s="674"/>
      <c r="LEH19" s="674"/>
      <c r="LEI19" s="674"/>
      <c r="LEJ19" s="674"/>
      <c r="LEK19" s="674"/>
      <c r="LEL19" s="674"/>
      <c r="LEM19" s="674"/>
      <c r="LEN19" s="674"/>
      <c r="LEO19" s="674"/>
      <c r="LEP19" s="674"/>
      <c r="LEQ19" s="674"/>
      <c r="LER19" s="674"/>
      <c r="LES19" s="674"/>
      <c r="LET19" s="674"/>
      <c r="LEU19" s="674"/>
      <c r="LEV19" s="674"/>
      <c r="LEW19" s="674"/>
      <c r="LEX19" s="674"/>
      <c r="LEY19" s="674"/>
      <c r="LEZ19" s="674"/>
      <c r="LFA19" s="674"/>
      <c r="LFB19" s="674"/>
      <c r="LFC19" s="674"/>
      <c r="LFD19" s="674"/>
      <c r="LFE19" s="674"/>
      <c r="LFF19" s="674"/>
      <c r="LFG19" s="674"/>
      <c r="LFH19" s="674"/>
      <c r="LFI19" s="674"/>
      <c r="LFJ19" s="674"/>
      <c r="LFK19" s="674"/>
      <c r="LFL19" s="674"/>
      <c r="LFM19" s="674"/>
      <c r="LFN19" s="674"/>
      <c r="LFO19" s="674"/>
      <c r="LFP19" s="674"/>
      <c r="LFQ19" s="674"/>
      <c r="LFR19" s="674"/>
      <c r="LFS19" s="674"/>
      <c r="LFT19" s="674"/>
      <c r="LFU19" s="674"/>
      <c r="LFV19" s="674"/>
      <c r="LFW19" s="674"/>
      <c r="LFX19" s="674"/>
      <c r="LFY19" s="674"/>
      <c r="LFZ19" s="674"/>
      <c r="LGA19" s="674"/>
      <c r="LGB19" s="674"/>
      <c r="LGC19" s="674"/>
      <c r="LGD19" s="674"/>
      <c r="LGE19" s="674"/>
      <c r="LGF19" s="674"/>
      <c r="LGG19" s="674"/>
      <c r="LGH19" s="674"/>
      <c r="LGI19" s="674"/>
      <c r="LGJ19" s="674"/>
      <c r="LGK19" s="674"/>
      <c r="LGL19" s="674"/>
      <c r="LGM19" s="674"/>
      <c r="LGN19" s="674"/>
      <c r="LGO19" s="674"/>
      <c r="LGP19" s="674"/>
      <c r="LGQ19" s="674"/>
      <c r="LGR19" s="674"/>
      <c r="LGS19" s="674"/>
      <c r="LGT19" s="674"/>
      <c r="LGU19" s="674"/>
      <c r="LGV19" s="674"/>
      <c r="LGW19" s="674"/>
      <c r="LGX19" s="674"/>
      <c r="LGY19" s="674"/>
      <c r="LGZ19" s="674"/>
      <c r="LHA19" s="674"/>
      <c r="LHB19" s="674"/>
      <c r="LHC19" s="674"/>
      <c r="LHD19" s="674"/>
      <c r="LHE19" s="674"/>
      <c r="LHF19" s="674"/>
      <c r="LHG19" s="674"/>
      <c r="LHH19" s="674"/>
      <c r="LHI19" s="674"/>
      <c r="LHJ19" s="674"/>
      <c r="LHK19" s="674"/>
      <c r="LHL19" s="674"/>
      <c r="LHM19" s="674"/>
      <c r="LHN19" s="674"/>
      <c r="LHO19" s="674"/>
      <c r="LHP19" s="674"/>
      <c r="LHQ19" s="674"/>
      <c r="LHR19" s="674"/>
      <c r="LHS19" s="674"/>
      <c r="LHT19" s="674"/>
      <c r="LHU19" s="674"/>
      <c r="LHV19" s="674"/>
      <c r="LHW19" s="674"/>
      <c r="LHX19" s="674"/>
      <c r="LHY19" s="674"/>
      <c r="LHZ19" s="674"/>
      <c r="LIA19" s="674"/>
      <c r="LIB19" s="674"/>
      <c r="LIC19" s="674"/>
      <c r="LID19" s="674"/>
      <c r="LIE19" s="674"/>
      <c r="LIF19" s="674"/>
      <c r="LIG19" s="674"/>
      <c r="LIH19" s="674"/>
      <c r="LII19" s="674"/>
      <c r="LIJ19" s="674"/>
      <c r="LIK19" s="674"/>
      <c r="LIL19" s="674"/>
      <c r="LIM19" s="674"/>
      <c r="LIN19" s="674"/>
      <c r="LIO19" s="674"/>
      <c r="LIP19" s="674"/>
      <c r="LIQ19" s="674"/>
      <c r="LIR19" s="674"/>
      <c r="LIS19" s="674"/>
      <c r="LIT19" s="674"/>
      <c r="LIU19" s="674"/>
      <c r="LIV19" s="674"/>
      <c r="LIW19" s="674"/>
      <c r="LIX19" s="674"/>
      <c r="LIY19" s="674"/>
      <c r="LIZ19" s="674"/>
      <c r="LJA19" s="674"/>
      <c r="LJB19" s="674"/>
      <c r="LJC19" s="674"/>
      <c r="LJD19" s="674"/>
      <c r="LJE19" s="674"/>
      <c r="LJF19" s="674"/>
      <c r="LJG19" s="674"/>
      <c r="LJH19" s="674"/>
      <c r="LJI19" s="674"/>
      <c r="LJJ19" s="674"/>
      <c r="LJK19" s="674"/>
      <c r="LJL19" s="674"/>
      <c r="LJM19" s="674"/>
      <c r="LJN19" s="674"/>
      <c r="LJO19" s="674"/>
      <c r="LJP19" s="674"/>
      <c r="LJQ19" s="674"/>
      <c r="LJR19" s="674"/>
      <c r="LJS19" s="674"/>
      <c r="LJT19" s="674"/>
      <c r="LJU19" s="674"/>
      <c r="LJV19" s="674"/>
      <c r="LJW19" s="674"/>
      <c r="LJX19" s="674"/>
      <c r="LJY19" s="674"/>
      <c r="LJZ19" s="674"/>
      <c r="LKA19" s="674"/>
      <c r="LKB19" s="674"/>
      <c r="LKC19" s="674"/>
      <c r="LKD19" s="674"/>
      <c r="LKE19" s="674"/>
      <c r="LKF19" s="674"/>
      <c r="LKG19" s="674"/>
      <c r="LKH19" s="674"/>
      <c r="LKI19" s="674"/>
      <c r="LKJ19" s="674"/>
      <c r="LKK19" s="674"/>
      <c r="LKL19" s="674"/>
      <c r="LKM19" s="674"/>
      <c r="LKN19" s="674"/>
      <c r="LKO19" s="674"/>
      <c r="LKP19" s="674"/>
      <c r="LKQ19" s="674"/>
      <c r="LKR19" s="674"/>
      <c r="LKS19" s="674"/>
      <c r="LKT19" s="674"/>
      <c r="LKU19" s="674"/>
      <c r="LKV19" s="674"/>
      <c r="LKW19" s="674"/>
      <c r="LKX19" s="674"/>
      <c r="LKY19" s="674"/>
      <c r="LKZ19" s="674"/>
      <c r="LLA19" s="674"/>
      <c r="LLB19" s="674"/>
      <c r="LLC19" s="674"/>
      <c r="LLD19" s="674"/>
      <c r="LLE19" s="674"/>
      <c r="LLF19" s="674"/>
      <c r="LLG19" s="674"/>
      <c r="LLH19" s="674"/>
      <c r="LLI19" s="674"/>
      <c r="LLJ19" s="674"/>
      <c r="LLK19" s="674"/>
      <c r="LLL19" s="674"/>
      <c r="LLM19" s="674"/>
      <c r="LLN19" s="674"/>
      <c r="LLO19" s="674"/>
      <c r="LLP19" s="674"/>
      <c r="LLQ19" s="674"/>
      <c r="LLR19" s="674"/>
      <c r="LLS19" s="674"/>
      <c r="LLT19" s="674"/>
      <c r="LLU19" s="674"/>
      <c r="LLV19" s="674"/>
      <c r="LLW19" s="674"/>
      <c r="LLX19" s="674"/>
      <c r="LLY19" s="674"/>
      <c r="LLZ19" s="674"/>
      <c r="LMA19" s="674"/>
      <c r="LMB19" s="674"/>
      <c r="LMC19" s="674"/>
      <c r="LMD19" s="674"/>
      <c r="LME19" s="674"/>
      <c r="LMF19" s="674"/>
      <c r="LMG19" s="674"/>
      <c r="LMH19" s="674"/>
      <c r="LMI19" s="674"/>
      <c r="LMJ19" s="674"/>
      <c r="LMK19" s="674"/>
      <c r="LML19" s="674"/>
      <c r="LMM19" s="674"/>
      <c r="LMN19" s="674"/>
      <c r="LMO19" s="674"/>
      <c r="LMP19" s="674"/>
      <c r="LMQ19" s="674"/>
      <c r="LMR19" s="674"/>
      <c r="LMS19" s="674"/>
      <c r="LMT19" s="674"/>
      <c r="LMU19" s="674"/>
      <c r="LMV19" s="674"/>
      <c r="LMW19" s="674"/>
      <c r="LMX19" s="674"/>
      <c r="LMY19" s="674"/>
      <c r="LMZ19" s="674"/>
      <c r="LNA19" s="674"/>
      <c r="LNB19" s="674"/>
      <c r="LNC19" s="674"/>
      <c r="LND19" s="674"/>
      <c r="LNE19" s="674"/>
      <c r="LNF19" s="674"/>
      <c r="LNG19" s="674"/>
      <c r="LNH19" s="674"/>
      <c r="LNI19" s="674"/>
      <c r="LNJ19" s="674"/>
      <c r="LNK19" s="674"/>
      <c r="LNL19" s="674"/>
      <c r="LNM19" s="674"/>
      <c r="LNN19" s="674"/>
      <c r="LNO19" s="674"/>
      <c r="LNP19" s="674"/>
      <c r="LNQ19" s="674"/>
      <c r="LNR19" s="674"/>
      <c r="LNS19" s="674"/>
      <c r="LNT19" s="674"/>
      <c r="LNU19" s="674"/>
      <c r="LNV19" s="674"/>
      <c r="LNW19" s="674"/>
      <c r="LNX19" s="674"/>
      <c r="LNY19" s="674"/>
      <c r="LNZ19" s="674"/>
      <c r="LOA19" s="674"/>
      <c r="LOB19" s="674"/>
      <c r="LOC19" s="674"/>
      <c r="LOD19" s="674"/>
      <c r="LOE19" s="674"/>
      <c r="LOF19" s="674"/>
      <c r="LOG19" s="674"/>
      <c r="LOH19" s="674"/>
      <c r="LOI19" s="674"/>
      <c r="LOJ19" s="674"/>
      <c r="LOK19" s="674"/>
      <c r="LOL19" s="674"/>
      <c r="LOM19" s="674"/>
      <c r="LON19" s="674"/>
      <c r="LOO19" s="674"/>
      <c r="LOP19" s="674"/>
      <c r="LOQ19" s="674"/>
      <c r="LOR19" s="674"/>
      <c r="LOS19" s="674"/>
      <c r="LOT19" s="674"/>
      <c r="LOU19" s="674"/>
      <c r="LOV19" s="674"/>
      <c r="LOW19" s="674"/>
      <c r="LOX19" s="674"/>
      <c r="LOY19" s="674"/>
      <c r="LOZ19" s="674"/>
      <c r="LPA19" s="674"/>
      <c r="LPB19" s="674"/>
      <c r="LPC19" s="674"/>
      <c r="LPD19" s="674"/>
      <c r="LPE19" s="674"/>
      <c r="LPF19" s="674"/>
      <c r="LPG19" s="674"/>
      <c r="LPH19" s="674"/>
      <c r="LPI19" s="674"/>
      <c r="LPJ19" s="674"/>
      <c r="LPK19" s="674"/>
      <c r="LPL19" s="674"/>
      <c r="LPM19" s="674"/>
      <c r="LPN19" s="674"/>
      <c r="LPO19" s="674"/>
      <c r="LPP19" s="674"/>
      <c r="LPQ19" s="674"/>
      <c r="LPR19" s="674"/>
      <c r="LPS19" s="674"/>
      <c r="LPT19" s="674"/>
      <c r="LPU19" s="674"/>
      <c r="LPV19" s="674"/>
      <c r="LPW19" s="674"/>
      <c r="LPX19" s="674"/>
      <c r="LPY19" s="674"/>
      <c r="LPZ19" s="674"/>
      <c r="LQA19" s="674"/>
      <c r="LQB19" s="674"/>
      <c r="LQC19" s="674"/>
      <c r="LQD19" s="674"/>
      <c r="LQE19" s="674"/>
      <c r="LQF19" s="674"/>
      <c r="LQG19" s="674"/>
      <c r="LQH19" s="674"/>
      <c r="LQI19" s="674"/>
      <c r="LQJ19" s="674"/>
      <c r="LQK19" s="674"/>
      <c r="LQL19" s="674"/>
      <c r="LQM19" s="674"/>
      <c r="LQN19" s="674"/>
      <c r="LQO19" s="674"/>
      <c r="LQP19" s="674"/>
      <c r="LQQ19" s="674"/>
      <c r="LQR19" s="674"/>
      <c r="LQS19" s="674"/>
      <c r="LQT19" s="674"/>
      <c r="LQU19" s="674"/>
      <c r="LQV19" s="674"/>
      <c r="LQW19" s="674"/>
      <c r="LQX19" s="674"/>
      <c r="LQY19" s="674"/>
      <c r="LQZ19" s="674"/>
      <c r="LRA19" s="674"/>
      <c r="LRB19" s="674"/>
      <c r="LRC19" s="674"/>
      <c r="LRD19" s="674"/>
      <c r="LRE19" s="674"/>
      <c r="LRF19" s="674"/>
      <c r="LRG19" s="674"/>
      <c r="LRH19" s="674"/>
      <c r="LRI19" s="674"/>
      <c r="LRJ19" s="674"/>
      <c r="LRK19" s="674"/>
      <c r="LRL19" s="674"/>
      <c r="LRM19" s="674"/>
      <c r="LRN19" s="674"/>
      <c r="LRO19" s="674"/>
      <c r="LRP19" s="674"/>
      <c r="LRQ19" s="674"/>
      <c r="LRR19" s="674"/>
      <c r="LRS19" s="674"/>
      <c r="LRT19" s="674"/>
      <c r="LRU19" s="674"/>
      <c r="LRV19" s="674"/>
      <c r="LRW19" s="674"/>
      <c r="LRX19" s="674"/>
      <c r="LRY19" s="674"/>
      <c r="LRZ19" s="674"/>
      <c r="LSA19" s="674"/>
      <c r="LSB19" s="674"/>
      <c r="LSC19" s="674"/>
      <c r="LSD19" s="674"/>
      <c r="LSE19" s="674"/>
      <c r="LSF19" s="674"/>
      <c r="LSG19" s="674"/>
      <c r="LSH19" s="674"/>
      <c r="LSI19" s="674"/>
      <c r="LSJ19" s="674"/>
      <c r="LSK19" s="674"/>
      <c r="LSL19" s="674"/>
      <c r="LSM19" s="674"/>
      <c r="LSN19" s="674"/>
      <c r="LSO19" s="674"/>
      <c r="LSP19" s="674"/>
      <c r="LSQ19" s="674"/>
      <c r="LSR19" s="674"/>
      <c r="LSS19" s="674"/>
      <c r="LST19" s="674"/>
      <c r="LSU19" s="674"/>
      <c r="LSV19" s="674"/>
      <c r="LSW19" s="674"/>
      <c r="LSX19" s="674"/>
      <c r="LSY19" s="674"/>
      <c r="LSZ19" s="674"/>
      <c r="LTA19" s="674"/>
      <c r="LTB19" s="674"/>
      <c r="LTC19" s="674"/>
      <c r="LTD19" s="674"/>
      <c r="LTE19" s="674"/>
      <c r="LTF19" s="674"/>
      <c r="LTG19" s="674"/>
      <c r="LTH19" s="674"/>
      <c r="LTI19" s="674"/>
      <c r="LTJ19" s="674"/>
      <c r="LTK19" s="674"/>
      <c r="LTL19" s="674"/>
      <c r="LTM19" s="674"/>
      <c r="LTN19" s="674"/>
      <c r="LTO19" s="674"/>
      <c r="LTP19" s="674"/>
      <c r="LTQ19" s="674"/>
      <c r="LTR19" s="674"/>
      <c r="LTS19" s="674"/>
      <c r="LTT19" s="674"/>
      <c r="LTU19" s="674"/>
      <c r="LTV19" s="674"/>
      <c r="LTW19" s="674"/>
      <c r="LTX19" s="674"/>
      <c r="LTY19" s="674"/>
      <c r="LTZ19" s="674"/>
      <c r="LUA19" s="674"/>
      <c r="LUB19" s="674"/>
      <c r="LUC19" s="674"/>
      <c r="LUD19" s="674"/>
      <c r="LUE19" s="674"/>
      <c r="LUF19" s="674"/>
      <c r="LUG19" s="674"/>
      <c r="LUH19" s="674"/>
      <c r="LUI19" s="674"/>
      <c r="LUJ19" s="674"/>
      <c r="LUK19" s="674"/>
      <c r="LUL19" s="674"/>
      <c r="LUM19" s="674"/>
      <c r="LUN19" s="674"/>
      <c r="LUO19" s="674"/>
      <c r="LUP19" s="674"/>
      <c r="LUQ19" s="674"/>
      <c r="LUR19" s="674"/>
      <c r="LUS19" s="674"/>
      <c r="LUT19" s="674"/>
      <c r="LUU19" s="674"/>
      <c r="LUV19" s="674"/>
      <c r="LUW19" s="674"/>
      <c r="LUX19" s="674"/>
      <c r="LUY19" s="674"/>
      <c r="LUZ19" s="674"/>
      <c r="LVA19" s="674"/>
      <c r="LVB19" s="674"/>
      <c r="LVC19" s="674"/>
      <c r="LVD19" s="674"/>
      <c r="LVE19" s="674"/>
      <c r="LVF19" s="674"/>
      <c r="LVG19" s="674"/>
      <c r="LVH19" s="674"/>
      <c r="LVI19" s="674"/>
      <c r="LVJ19" s="674"/>
      <c r="LVK19" s="674"/>
      <c r="LVL19" s="674"/>
      <c r="LVM19" s="674"/>
      <c r="LVN19" s="674"/>
      <c r="LVO19" s="674"/>
      <c r="LVP19" s="674"/>
      <c r="LVQ19" s="674"/>
      <c r="LVR19" s="674"/>
      <c r="LVS19" s="674"/>
      <c r="LVT19" s="674"/>
      <c r="LVU19" s="674"/>
      <c r="LVV19" s="674"/>
      <c r="LVW19" s="674"/>
      <c r="LVX19" s="674"/>
      <c r="LVY19" s="674"/>
      <c r="LVZ19" s="674"/>
      <c r="LWA19" s="674"/>
      <c r="LWB19" s="674"/>
      <c r="LWC19" s="674"/>
      <c r="LWD19" s="674"/>
      <c r="LWE19" s="674"/>
      <c r="LWF19" s="674"/>
      <c r="LWG19" s="674"/>
      <c r="LWH19" s="674"/>
      <c r="LWI19" s="674"/>
      <c r="LWJ19" s="674"/>
      <c r="LWK19" s="674"/>
      <c r="LWL19" s="674"/>
      <c r="LWM19" s="674"/>
      <c r="LWN19" s="674"/>
      <c r="LWO19" s="674"/>
      <c r="LWP19" s="674"/>
      <c r="LWQ19" s="674"/>
      <c r="LWR19" s="674"/>
      <c r="LWS19" s="674"/>
      <c r="LWT19" s="674"/>
      <c r="LWU19" s="674"/>
      <c r="LWV19" s="674"/>
      <c r="LWW19" s="674"/>
      <c r="LWX19" s="674"/>
      <c r="LWY19" s="674"/>
      <c r="LWZ19" s="674"/>
      <c r="LXA19" s="674"/>
      <c r="LXB19" s="674"/>
      <c r="LXC19" s="674"/>
      <c r="LXD19" s="674"/>
      <c r="LXE19" s="674"/>
      <c r="LXF19" s="674"/>
      <c r="LXG19" s="674"/>
      <c r="LXH19" s="674"/>
      <c r="LXI19" s="674"/>
      <c r="LXJ19" s="674"/>
      <c r="LXK19" s="674"/>
      <c r="LXL19" s="674"/>
      <c r="LXM19" s="674"/>
      <c r="LXN19" s="674"/>
      <c r="LXO19" s="674"/>
      <c r="LXP19" s="674"/>
      <c r="LXQ19" s="674"/>
      <c r="LXR19" s="674"/>
      <c r="LXS19" s="674"/>
      <c r="LXT19" s="674"/>
      <c r="LXU19" s="674"/>
      <c r="LXV19" s="674"/>
      <c r="LXW19" s="674"/>
      <c r="LXX19" s="674"/>
      <c r="LXY19" s="674"/>
      <c r="LXZ19" s="674"/>
      <c r="LYA19" s="674"/>
      <c r="LYB19" s="674"/>
      <c r="LYC19" s="674"/>
      <c r="LYD19" s="674"/>
      <c r="LYE19" s="674"/>
      <c r="LYF19" s="674"/>
      <c r="LYG19" s="674"/>
      <c r="LYH19" s="674"/>
      <c r="LYI19" s="674"/>
      <c r="LYJ19" s="674"/>
      <c r="LYK19" s="674"/>
      <c r="LYL19" s="674"/>
      <c r="LYM19" s="674"/>
      <c r="LYN19" s="674"/>
      <c r="LYO19" s="674"/>
      <c r="LYP19" s="674"/>
      <c r="LYQ19" s="674"/>
      <c r="LYR19" s="674"/>
      <c r="LYS19" s="674"/>
      <c r="LYT19" s="674"/>
      <c r="LYU19" s="674"/>
      <c r="LYV19" s="674"/>
      <c r="LYW19" s="674"/>
      <c r="LYX19" s="674"/>
      <c r="LYY19" s="674"/>
      <c r="LYZ19" s="674"/>
      <c r="LZA19" s="674"/>
      <c r="LZB19" s="674"/>
      <c r="LZC19" s="674"/>
      <c r="LZD19" s="674"/>
      <c r="LZE19" s="674"/>
      <c r="LZF19" s="674"/>
      <c r="LZG19" s="674"/>
      <c r="LZH19" s="674"/>
      <c r="LZI19" s="674"/>
      <c r="LZJ19" s="674"/>
      <c r="LZK19" s="674"/>
      <c r="LZL19" s="674"/>
      <c r="LZM19" s="674"/>
      <c r="LZN19" s="674"/>
      <c r="LZO19" s="674"/>
      <c r="LZP19" s="674"/>
      <c r="LZQ19" s="674"/>
      <c r="LZR19" s="674"/>
      <c r="LZS19" s="674"/>
      <c r="LZT19" s="674"/>
      <c r="LZU19" s="674"/>
      <c r="LZV19" s="674"/>
      <c r="LZW19" s="674"/>
      <c r="LZX19" s="674"/>
      <c r="LZY19" s="674"/>
      <c r="LZZ19" s="674"/>
      <c r="MAA19" s="674"/>
      <c r="MAB19" s="674"/>
      <c r="MAC19" s="674"/>
      <c r="MAD19" s="674"/>
      <c r="MAE19" s="674"/>
      <c r="MAF19" s="674"/>
      <c r="MAG19" s="674"/>
      <c r="MAH19" s="674"/>
      <c r="MAI19" s="674"/>
      <c r="MAJ19" s="674"/>
      <c r="MAK19" s="674"/>
      <c r="MAL19" s="674"/>
      <c r="MAM19" s="674"/>
      <c r="MAN19" s="674"/>
      <c r="MAO19" s="674"/>
      <c r="MAP19" s="674"/>
      <c r="MAQ19" s="674"/>
      <c r="MAR19" s="674"/>
      <c r="MAS19" s="674"/>
      <c r="MAT19" s="674"/>
      <c r="MAU19" s="674"/>
      <c r="MAV19" s="674"/>
      <c r="MAW19" s="674"/>
      <c r="MAX19" s="674"/>
      <c r="MAY19" s="674"/>
      <c r="MAZ19" s="674"/>
      <c r="MBA19" s="674"/>
      <c r="MBB19" s="674"/>
      <c r="MBC19" s="674"/>
      <c r="MBD19" s="674"/>
      <c r="MBE19" s="674"/>
      <c r="MBF19" s="674"/>
      <c r="MBG19" s="674"/>
      <c r="MBH19" s="674"/>
      <c r="MBI19" s="674"/>
      <c r="MBJ19" s="674"/>
      <c r="MBK19" s="674"/>
      <c r="MBL19" s="674"/>
      <c r="MBM19" s="674"/>
      <c r="MBN19" s="674"/>
      <c r="MBO19" s="674"/>
      <c r="MBP19" s="674"/>
      <c r="MBQ19" s="674"/>
      <c r="MBR19" s="674"/>
      <c r="MBS19" s="674"/>
      <c r="MBT19" s="674"/>
      <c r="MBU19" s="674"/>
      <c r="MBV19" s="674"/>
      <c r="MBW19" s="674"/>
      <c r="MBX19" s="674"/>
      <c r="MBY19" s="674"/>
      <c r="MBZ19" s="674"/>
      <c r="MCA19" s="674"/>
      <c r="MCB19" s="674"/>
      <c r="MCC19" s="674"/>
      <c r="MCD19" s="674"/>
      <c r="MCE19" s="674"/>
      <c r="MCF19" s="674"/>
      <c r="MCG19" s="674"/>
      <c r="MCH19" s="674"/>
      <c r="MCI19" s="674"/>
      <c r="MCJ19" s="674"/>
      <c r="MCK19" s="674"/>
      <c r="MCL19" s="674"/>
      <c r="MCM19" s="674"/>
      <c r="MCN19" s="674"/>
      <c r="MCO19" s="674"/>
      <c r="MCP19" s="674"/>
      <c r="MCQ19" s="674"/>
      <c r="MCR19" s="674"/>
      <c r="MCS19" s="674"/>
      <c r="MCT19" s="674"/>
      <c r="MCU19" s="674"/>
      <c r="MCV19" s="674"/>
      <c r="MCW19" s="674"/>
      <c r="MCX19" s="674"/>
      <c r="MCY19" s="674"/>
      <c r="MCZ19" s="674"/>
      <c r="MDA19" s="674"/>
      <c r="MDB19" s="674"/>
      <c r="MDC19" s="674"/>
      <c r="MDD19" s="674"/>
      <c r="MDE19" s="674"/>
      <c r="MDF19" s="674"/>
      <c r="MDG19" s="674"/>
      <c r="MDH19" s="674"/>
      <c r="MDI19" s="674"/>
      <c r="MDJ19" s="674"/>
      <c r="MDK19" s="674"/>
      <c r="MDL19" s="674"/>
      <c r="MDM19" s="674"/>
      <c r="MDN19" s="674"/>
      <c r="MDO19" s="674"/>
      <c r="MDP19" s="674"/>
      <c r="MDQ19" s="674"/>
      <c r="MDR19" s="674"/>
      <c r="MDS19" s="674"/>
      <c r="MDT19" s="674"/>
      <c r="MDU19" s="674"/>
      <c r="MDV19" s="674"/>
      <c r="MDW19" s="674"/>
      <c r="MDX19" s="674"/>
      <c r="MDY19" s="674"/>
      <c r="MDZ19" s="674"/>
      <c r="MEA19" s="674"/>
      <c r="MEB19" s="674"/>
      <c r="MEC19" s="674"/>
      <c r="MED19" s="674"/>
      <c r="MEE19" s="674"/>
      <c r="MEF19" s="674"/>
      <c r="MEG19" s="674"/>
      <c r="MEH19" s="674"/>
      <c r="MEI19" s="674"/>
      <c r="MEJ19" s="674"/>
      <c r="MEK19" s="674"/>
      <c r="MEL19" s="674"/>
      <c r="MEM19" s="674"/>
      <c r="MEN19" s="674"/>
      <c r="MEO19" s="674"/>
      <c r="MEP19" s="674"/>
      <c r="MEQ19" s="674"/>
      <c r="MER19" s="674"/>
      <c r="MES19" s="674"/>
      <c r="MET19" s="674"/>
      <c r="MEU19" s="674"/>
      <c r="MEV19" s="674"/>
      <c r="MEW19" s="674"/>
      <c r="MEX19" s="674"/>
      <c r="MEY19" s="674"/>
      <c r="MEZ19" s="674"/>
      <c r="MFA19" s="674"/>
      <c r="MFB19" s="674"/>
      <c r="MFC19" s="674"/>
      <c r="MFD19" s="674"/>
      <c r="MFE19" s="674"/>
      <c r="MFF19" s="674"/>
      <c r="MFG19" s="674"/>
      <c r="MFH19" s="674"/>
      <c r="MFI19" s="674"/>
      <c r="MFJ19" s="674"/>
      <c r="MFK19" s="674"/>
      <c r="MFL19" s="674"/>
      <c r="MFM19" s="674"/>
      <c r="MFN19" s="674"/>
      <c r="MFO19" s="674"/>
      <c r="MFP19" s="674"/>
      <c r="MFQ19" s="674"/>
      <c r="MFR19" s="674"/>
      <c r="MFS19" s="674"/>
      <c r="MFT19" s="674"/>
      <c r="MFU19" s="674"/>
      <c r="MFV19" s="674"/>
      <c r="MFW19" s="674"/>
      <c r="MFX19" s="674"/>
      <c r="MFY19" s="674"/>
      <c r="MFZ19" s="674"/>
      <c r="MGA19" s="674"/>
      <c r="MGB19" s="674"/>
      <c r="MGC19" s="674"/>
      <c r="MGD19" s="674"/>
      <c r="MGE19" s="674"/>
      <c r="MGF19" s="674"/>
      <c r="MGG19" s="674"/>
      <c r="MGH19" s="674"/>
      <c r="MGI19" s="674"/>
      <c r="MGJ19" s="674"/>
      <c r="MGK19" s="674"/>
      <c r="MGL19" s="674"/>
      <c r="MGM19" s="674"/>
      <c r="MGN19" s="674"/>
      <c r="MGO19" s="674"/>
      <c r="MGP19" s="674"/>
      <c r="MGQ19" s="674"/>
      <c r="MGR19" s="674"/>
      <c r="MGS19" s="674"/>
      <c r="MGT19" s="674"/>
      <c r="MGU19" s="674"/>
      <c r="MGV19" s="674"/>
      <c r="MGW19" s="674"/>
      <c r="MGX19" s="674"/>
      <c r="MGY19" s="674"/>
      <c r="MGZ19" s="674"/>
      <c r="MHA19" s="674"/>
      <c r="MHB19" s="674"/>
      <c r="MHC19" s="674"/>
      <c r="MHD19" s="674"/>
      <c r="MHE19" s="674"/>
      <c r="MHF19" s="674"/>
      <c r="MHG19" s="674"/>
      <c r="MHH19" s="674"/>
      <c r="MHI19" s="674"/>
      <c r="MHJ19" s="674"/>
      <c r="MHK19" s="674"/>
      <c r="MHL19" s="674"/>
      <c r="MHM19" s="674"/>
      <c r="MHN19" s="674"/>
      <c r="MHO19" s="674"/>
      <c r="MHP19" s="674"/>
      <c r="MHQ19" s="674"/>
      <c r="MHR19" s="674"/>
      <c r="MHS19" s="674"/>
      <c r="MHT19" s="674"/>
      <c r="MHU19" s="674"/>
      <c r="MHV19" s="674"/>
      <c r="MHW19" s="674"/>
      <c r="MHX19" s="674"/>
      <c r="MHY19" s="674"/>
      <c r="MHZ19" s="674"/>
      <c r="MIA19" s="674"/>
      <c r="MIB19" s="674"/>
      <c r="MIC19" s="674"/>
      <c r="MID19" s="674"/>
      <c r="MIE19" s="674"/>
      <c r="MIF19" s="674"/>
      <c r="MIG19" s="674"/>
      <c r="MIH19" s="674"/>
      <c r="MII19" s="674"/>
      <c r="MIJ19" s="674"/>
      <c r="MIK19" s="674"/>
      <c r="MIL19" s="674"/>
      <c r="MIM19" s="674"/>
      <c r="MIN19" s="674"/>
      <c r="MIO19" s="674"/>
      <c r="MIP19" s="674"/>
      <c r="MIQ19" s="674"/>
      <c r="MIR19" s="674"/>
      <c r="MIS19" s="674"/>
      <c r="MIT19" s="674"/>
      <c r="MIU19" s="674"/>
      <c r="MIV19" s="674"/>
      <c r="MIW19" s="674"/>
      <c r="MIX19" s="674"/>
      <c r="MIY19" s="674"/>
      <c r="MIZ19" s="674"/>
      <c r="MJA19" s="674"/>
      <c r="MJB19" s="674"/>
      <c r="MJC19" s="674"/>
      <c r="MJD19" s="674"/>
      <c r="MJE19" s="674"/>
      <c r="MJF19" s="674"/>
      <c r="MJG19" s="674"/>
      <c r="MJH19" s="674"/>
      <c r="MJI19" s="674"/>
      <c r="MJJ19" s="674"/>
      <c r="MJK19" s="674"/>
      <c r="MJL19" s="674"/>
      <c r="MJM19" s="674"/>
      <c r="MJN19" s="674"/>
      <c r="MJO19" s="674"/>
      <c r="MJP19" s="674"/>
      <c r="MJQ19" s="674"/>
      <c r="MJR19" s="674"/>
      <c r="MJS19" s="674"/>
      <c r="MJT19" s="674"/>
      <c r="MJU19" s="674"/>
      <c r="MJV19" s="674"/>
      <c r="MJW19" s="674"/>
      <c r="MJX19" s="674"/>
      <c r="MJY19" s="674"/>
      <c r="MJZ19" s="674"/>
      <c r="MKA19" s="674"/>
      <c r="MKB19" s="674"/>
      <c r="MKC19" s="674"/>
      <c r="MKD19" s="674"/>
      <c r="MKE19" s="674"/>
      <c r="MKF19" s="674"/>
      <c r="MKG19" s="674"/>
      <c r="MKH19" s="674"/>
      <c r="MKI19" s="674"/>
      <c r="MKJ19" s="674"/>
      <c r="MKK19" s="674"/>
      <c r="MKL19" s="674"/>
      <c r="MKM19" s="674"/>
      <c r="MKN19" s="674"/>
      <c r="MKO19" s="674"/>
      <c r="MKP19" s="674"/>
      <c r="MKQ19" s="674"/>
      <c r="MKR19" s="674"/>
      <c r="MKS19" s="674"/>
      <c r="MKT19" s="674"/>
      <c r="MKU19" s="674"/>
      <c r="MKV19" s="674"/>
      <c r="MKW19" s="674"/>
      <c r="MKX19" s="674"/>
      <c r="MKY19" s="674"/>
      <c r="MKZ19" s="674"/>
      <c r="MLA19" s="674"/>
      <c r="MLB19" s="674"/>
      <c r="MLC19" s="674"/>
      <c r="MLD19" s="674"/>
      <c r="MLE19" s="674"/>
      <c r="MLF19" s="674"/>
      <c r="MLG19" s="674"/>
      <c r="MLH19" s="674"/>
      <c r="MLI19" s="674"/>
      <c r="MLJ19" s="674"/>
      <c r="MLK19" s="674"/>
      <c r="MLL19" s="674"/>
      <c r="MLM19" s="674"/>
      <c r="MLN19" s="674"/>
      <c r="MLO19" s="674"/>
      <c r="MLP19" s="674"/>
      <c r="MLQ19" s="674"/>
      <c r="MLR19" s="674"/>
      <c r="MLS19" s="674"/>
      <c r="MLT19" s="674"/>
      <c r="MLU19" s="674"/>
      <c r="MLV19" s="674"/>
      <c r="MLW19" s="674"/>
      <c r="MLX19" s="674"/>
      <c r="MLY19" s="674"/>
      <c r="MLZ19" s="674"/>
      <c r="MMA19" s="674"/>
      <c r="MMB19" s="674"/>
      <c r="MMC19" s="674"/>
      <c r="MMD19" s="674"/>
      <c r="MME19" s="674"/>
      <c r="MMF19" s="674"/>
      <c r="MMG19" s="674"/>
      <c r="MMH19" s="674"/>
      <c r="MMI19" s="674"/>
      <c r="MMJ19" s="674"/>
      <c r="MMK19" s="674"/>
      <c r="MML19" s="674"/>
      <c r="MMM19" s="674"/>
      <c r="MMN19" s="674"/>
      <c r="MMO19" s="674"/>
      <c r="MMP19" s="674"/>
      <c r="MMQ19" s="674"/>
      <c r="MMR19" s="674"/>
      <c r="MMS19" s="674"/>
      <c r="MMT19" s="674"/>
      <c r="MMU19" s="674"/>
      <c r="MMV19" s="674"/>
      <c r="MMW19" s="674"/>
      <c r="MMX19" s="674"/>
      <c r="MMY19" s="674"/>
      <c r="MMZ19" s="674"/>
      <c r="MNA19" s="674"/>
      <c r="MNB19" s="674"/>
      <c r="MNC19" s="674"/>
      <c r="MND19" s="674"/>
      <c r="MNE19" s="674"/>
      <c r="MNF19" s="674"/>
      <c r="MNG19" s="674"/>
      <c r="MNH19" s="674"/>
      <c r="MNI19" s="674"/>
      <c r="MNJ19" s="674"/>
      <c r="MNK19" s="674"/>
      <c r="MNL19" s="674"/>
      <c r="MNM19" s="674"/>
      <c r="MNN19" s="674"/>
      <c r="MNO19" s="674"/>
      <c r="MNP19" s="674"/>
      <c r="MNQ19" s="674"/>
      <c r="MNR19" s="674"/>
      <c r="MNS19" s="674"/>
      <c r="MNT19" s="674"/>
      <c r="MNU19" s="674"/>
      <c r="MNV19" s="674"/>
      <c r="MNW19" s="674"/>
      <c r="MNX19" s="674"/>
      <c r="MNY19" s="674"/>
      <c r="MNZ19" s="674"/>
      <c r="MOA19" s="674"/>
      <c r="MOB19" s="674"/>
      <c r="MOC19" s="674"/>
      <c r="MOD19" s="674"/>
      <c r="MOE19" s="674"/>
      <c r="MOF19" s="674"/>
      <c r="MOG19" s="674"/>
      <c r="MOH19" s="674"/>
      <c r="MOI19" s="674"/>
      <c r="MOJ19" s="674"/>
      <c r="MOK19" s="674"/>
      <c r="MOL19" s="674"/>
      <c r="MOM19" s="674"/>
      <c r="MON19" s="674"/>
      <c r="MOO19" s="674"/>
      <c r="MOP19" s="674"/>
      <c r="MOQ19" s="674"/>
      <c r="MOR19" s="674"/>
      <c r="MOS19" s="674"/>
      <c r="MOT19" s="674"/>
      <c r="MOU19" s="674"/>
      <c r="MOV19" s="674"/>
      <c r="MOW19" s="674"/>
      <c r="MOX19" s="674"/>
      <c r="MOY19" s="674"/>
      <c r="MOZ19" s="674"/>
      <c r="MPA19" s="674"/>
      <c r="MPB19" s="674"/>
      <c r="MPC19" s="674"/>
      <c r="MPD19" s="674"/>
      <c r="MPE19" s="674"/>
      <c r="MPF19" s="674"/>
      <c r="MPG19" s="674"/>
      <c r="MPH19" s="674"/>
      <c r="MPI19" s="674"/>
      <c r="MPJ19" s="674"/>
      <c r="MPK19" s="674"/>
      <c r="MPL19" s="674"/>
      <c r="MPM19" s="674"/>
      <c r="MPN19" s="674"/>
      <c r="MPO19" s="674"/>
      <c r="MPP19" s="674"/>
      <c r="MPQ19" s="674"/>
      <c r="MPR19" s="674"/>
      <c r="MPS19" s="674"/>
      <c r="MPT19" s="674"/>
      <c r="MPU19" s="674"/>
      <c r="MPV19" s="674"/>
      <c r="MPW19" s="674"/>
      <c r="MPX19" s="674"/>
      <c r="MPY19" s="674"/>
      <c r="MPZ19" s="674"/>
      <c r="MQA19" s="674"/>
      <c r="MQB19" s="674"/>
      <c r="MQC19" s="674"/>
      <c r="MQD19" s="674"/>
      <c r="MQE19" s="674"/>
      <c r="MQF19" s="674"/>
      <c r="MQG19" s="674"/>
      <c r="MQH19" s="674"/>
      <c r="MQI19" s="674"/>
      <c r="MQJ19" s="674"/>
      <c r="MQK19" s="674"/>
      <c r="MQL19" s="674"/>
      <c r="MQM19" s="674"/>
      <c r="MQN19" s="674"/>
      <c r="MQO19" s="674"/>
      <c r="MQP19" s="674"/>
      <c r="MQQ19" s="674"/>
      <c r="MQR19" s="674"/>
      <c r="MQS19" s="674"/>
      <c r="MQT19" s="674"/>
      <c r="MQU19" s="674"/>
      <c r="MQV19" s="674"/>
      <c r="MQW19" s="674"/>
      <c r="MQX19" s="674"/>
      <c r="MQY19" s="674"/>
      <c r="MQZ19" s="674"/>
      <c r="MRA19" s="674"/>
      <c r="MRB19" s="674"/>
      <c r="MRC19" s="674"/>
      <c r="MRD19" s="674"/>
      <c r="MRE19" s="674"/>
      <c r="MRF19" s="674"/>
      <c r="MRG19" s="674"/>
      <c r="MRH19" s="674"/>
      <c r="MRI19" s="674"/>
      <c r="MRJ19" s="674"/>
      <c r="MRK19" s="674"/>
      <c r="MRL19" s="674"/>
      <c r="MRM19" s="674"/>
      <c r="MRN19" s="674"/>
      <c r="MRO19" s="674"/>
      <c r="MRP19" s="674"/>
      <c r="MRQ19" s="674"/>
      <c r="MRR19" s="674"/>
      <c r="MRS19" s="674"/>
      <c r="MRT19" s="674"/>
      <c r="MRU19" s="674"/>
      <c r="MRV19" s="674"/>
      <c r="MRW19" s="674"/>
      <c r="MRX19" s="674"/>
      <c r="MRY19" s="674"/>
      <c r="MRZ19" s="674"/>
      <c r="MSA19" s="674"/>
      <c r="MSB19" s="674"/>
      <c r="MSC19" s="674"/>
      <c r="MSD19" s="674"/>
      <c r="MSE19" s="674"/>
      <c r="MSF19" s="674"/>
      <c r="MSG19" s="674"/>
      <c r="MSH19" s="674"/>
      <c r="MSI19" s="674"/>
      <c r="MSJ19" s="674"/>
      <c r="MSK19" s="674"/>
      <c r="MSL19" s="674"/>
      <c r="MSM19" s="674"/>
      <c r="MSN19" s="674"/>
      <c r="MSO19" s="674"/>
      <c r="MSP19" s="674"/>
      <c r="MSQ19" s="674"/>
      <c r="MSR19" s="674"/>
      <c r="MSS19" s="674"/>
      <c r="MST19" s="674"/>
      <c r="MSU19" s="674"/>
      <c r="MSV19" s="674"/>
      <c r="MSW19" s="674"/>
      <c r="MSX19" s="674"/>
      <c r="MSY19" s="674"/>
      <c r="MSZ19" s="674"/>
      <c r="MTA19" s="674"/>
      <c r="MTB19" s="674"/>
      <c r="MTC19" s="674"/>
      <c r="MTD19" s="674"/>
      <c r="MTE19" s="674"/>
      <c r="MTF19" s="674"/>
      <c r="MTG19" s="674"/>
      <c r="MTH19" s="674"/>
      <c r="MTI19" s="674"/>
      <c r="MTJ19" s="674"/>
      <c r="MTK19" s="674"/>
      <c r="MTL19" s="674"/>
      <c r="MTM19" s="674"/>
      <c r="MTN19" s="674"/>
      <c r="MTO19" s="674"/>
      <c r="MTP19" s="674"/>
      <c r="MTQ19" s="674"/>
      <c r="MTR19" s="674"/>
      <c r="MTS19" s="674"/>
      <c r="MTT19" s="674"/>
      <c r="MTU19" s="674"/>
      <c r="MTV19" s="674"/>
      <c r="MTW19" s="674"/>
      <c r="MTX19" s="674"/>
      <c r="MTY19" s="674"/>
      <c r="MTZ19" s="674"/>
      <c r="MUA19" s="674"/>
      <c r="MUB19" s="674"/>
      <c r="MUC19" s="674"/>
      <c r="MUD19" s="674"/>
      <c r="MUE19" s="674"/>
      <c r="MUF19" s="674"/>
      <c r="MUG19" s="674"/>
      <c r="MUH19" s="674"/>
      <c r="MUI19" s="674"/>
      <c r="MUJ19" s="674"/>
      <c r="MUK19" s="674"/>
      <c r="MUL19" s="674"/>
      <c r="MUM19" s="674"/>
      <c r="MUN19" s="674"/>
      <c r="MUO19" s="674"/>
      <c r="MUP19" s="674"/>
      <c r="MUQ19" s="674"/>
      <c r="MUR19" s="674"/>
      <c r="MUS19" s="674"/>
      <c r="MUT19" s="674"/>
      <c r="MUU19" s="674"/>
      <c r="MUV19" s="674"/>
      <c r="MUW19" s="674"/>
      <c r="MUX19" s="674"/>
      <c r="MUY19" s="674"/>
      <c r="MUZ19" s="674"/>
      <c r="MVA19" s="674"/>
      <c r="MVB19" s="674"/>
      <c r="MVC19" s="674"/>
      <c r="MVD19" s="674"/>
      <c r="MVE19" s="674"/>
      <c r="MVF19" s="674"/>
      <c r="MVG19" s="674"/>
      <c r="MVH19" s="674"/>
      <c r="MVI19" s="674"/>
      <c r="MVJ19" s="674"/>
      <c r="MVK19" s="674"/>
      <c r="MVL19" s="674"/>
      <c r="MVM19" s="674"/>
      <c r="MVN19" s="674"/>
      <c r="MVO19" s="674"/>
      <c r="MVP19" s="674"/>
      <c r="MVQ19" s="674"/>
      <c r="MVR19" s="674"/>
      <c r="MVS19" s="674"/>
      <c r="MVT19" s="674"/>
      <c r="MVU19" s="674"/>
      <c r="MVV19" s="674"/>
      <c r="MVW19" s="674"/>
      <c r="MVX19" s="674"/>
      <c r="MVY19" s="674"/>
      <c r="MVZ19" s="674"/>
      <c r="MWA19" s="674"/>
      <c r="MWB19" s="674"/>
      <c r="MWC19" s="674"/>
      <c r="MWD19" s="674"/>
      <c r="MWE19" s="674"/>
      <c r="MWF19" s="674"/>
      <c r="MWG19" s="674"/>
      <c r="MWH19" s="674"/>
      <c r="MWI19" s="674"/>
      <c r="MWJ19" s="674"/>
      <c r="MWK19" s="674"/>
      <c r="MWL19" s="674"/>
      <c r="MWM19" s="674"/>
      <c r="MWN19" s="674"/>
      <c r="MWO19" s="674"/>
      <c r="MWP19" s="674"/>
      <c r="MWQ19" s="674"/>
      <c r="MWR19" s="674"/>
      <c r="MWS19" s="674"/>
      <c r="MWT19" s="674"/>
      <c r="MWU19" s="674"/>
      <c r="MWV19" s="674"/>
      <c r="MWW19" s="674"/>
      <c r="MWX19" s="674"/>
      <c r="MWY19" s="674"/>
      <c r="MWZ19" s="674"/>
      <c r="MXA19" s="674"/>
      <c r="MXB19" s="674"/>
      <c r="MXC19" s="674"/>
      <c r="MXD19" s="674"/>
      <c r="MXE19" s="674"/>
      <c r="MXF19" s="674"/>
      <c r="MXG19" s="674"/>
      <c r="MXH19" s="674"/>
      <c r="MXI19" s="674"/>
      <c r="MXJ19" s="674"/>
      <c r="MXK19" s="674"/>
      <c r="MXL19" s="674"/>
      <c r="MXM19" s="674"/>
      <c r="MXN19" s="674"/>
      <c r="MXO19" s="674"/>
      <c r="MXP19" s="674"/>
      <c r="MXQ19" s="674"/>
      <c r="MXR19" s="674"/>
      <c r="MXS19" s="674"/>
      <c r="MXT19" s="674"/>
      <c r="MXU19" s="674"/>
      <c r="MXV19" s="674"/>
      <c r="MXW19" s="674"/>
      <c r="MXX19" s="674"/>
      <c r="MXY19" s="674"/>
      <c r="MXZ19" s="674"/>
      <c r="MYA19" s="674"/>
      <c r="MYB19" s="674"/>
      <c r="MYC19" s="674"/>
      <c r="MYD19" s="674"/>
      <c r="MYE19" s="674"/>
      <c r="MYF19" s="674"/>
      <c r="MYG19" s="674"/>
      <c r="MYH19" s="674"/>
      <c r="MYI19" s="674"/>
      <c r="MYJ19" s="674"/>
      <c r="MYK19" s="674"/>
      <c r="MYL19" s="674"/>
      <c r="MYM19" s="674"/>
      <c r="MYN19" s="674"/>
      <c r="MYO19" s="674"/>
      <c r="MYP19" s="674"/>
      <c r="MYQ19" s="674"/>
      <c r="MYR19" s="674"/>
      <c r="MYS19" s="674"/>
      <c r="MYT19" s="674"/>
      <c r="MYU19" s="674"/>
      <c r="MYV19" s="674"/>
      <c r="MYW19" s="674"/>
      <c r="MYX19" s="674"/>
      <c r="MYY19" s="674"/>
      <c r="MYZ19" s="674"/>
      <c r="MZA19" s="674"/>
      <c r="MZB19" s="674"/>
      <c r="MZC19" s="674"/>
      <c r="MZD19" s="674"/>
      <c r="MZE19" s="674"/>
      <c r="MZF19" s="674"/>
      <c r="MZG19" s="674"/>
      <c r="MZH19" s="674"/>
      <c r="MZI19" s="674"/>
      <c r="MZJ19" s="674"/>
      <c r="MZK19" s="674"/>
      <c r="MZL19" s="674"/>
      <c r="MZM19" s="674"/>
      <c r="MZN19" s="674"/>
      <c r="MZO19" s="674"/>
      <c r="MZP19" s="674"/>
      <c r="MZQ19" s="674"/>
      <c r="MZR19" s="674"/>
      <c r="MZS19" s="674"/>
      <c r="MZT19" s="674"/>
      <c r="MZU19" s="674"/>
      <c r="MZV19" s="674"/>
      <c r="MZW19" s="674"/>
      <c r="MZX19" s="674"/>
      <c r="MZY19" s="674"/>
      <c r="MZZ19" s="674"/>
      <c r="NAA19" s="674"/>
      <c r="NAB19" s="674"/>
      <c r="NAC19" s="674"/>
      <c r="NAD19" s="674"/>
      <c r="NAE19" s="674"/>
      <c r="NAF19" s="674"/>
      <c r="NAG19" s="674"/>
      <c r="NAH19" s="674"/>
      <c r="NAI19" s="674"/>
      <c r="NAJ19" s="674"/>
      <c r="NAK19" s="674"/>
      <c r="NAL19" s="674"/>
      <c r="NAM19" s="674"/>
      <c r="NAN19" s="674"/>
      <c r="NAO19" s="674"/>
      <c r="NAP19" s="674"/>
      <c r="NAQ19" s="674"/>
      <c r="NAR19" s="674"/>
      <c r="NAS19" s="674"/>
      <c r="NAT19" s="674"/>
      <c r="NAU19" s="674"/>
      <c r="NAV19" s="674"/>
      <c r="NAW19" s="674"/>
      <c r="NAX19" s="674"/>
      <c r="NAY19" s="674"/>
      <c r="NAZ19" s="674"/>
      <c r="NBA19" s="674"/>
      <c r="NBB19" s="674"/>
      <c r="NBC19" s="674"/>
      <c r="NBD19" s="674"/>
      <c r="NBE19" s="674"/>
      <c r="NBF19" s="674"/>
      <c r="NBG19" s="674"/>
      <c r="NBH19" s="674"/>
      <c r="NBI19" s="674"/>
      <c r="NBJ19" s="674"/>
      <c r="NBK19" s="674"/>
      <c r="NBL19" s="674"/>
      <c r="NBM19" s="674"/>
      <c r="NBN19" s="674"/>
      <c r="NBO19" s="674"/>
      <c r="NBP19" s="674"/>
      <c r="NBQ19" s="674"/>
      <c r="NBR19" s="674"/>
      <c r="NBS19" s="674"/>
      <c r="NBT19" s="674"/>
      <c r="NBU19" s="674"/>
      <c r="NBV19" s="674"/>
      <c r="NBW19" s="674"/>
      <c r="NBX19" s="674"/>
      <c r="NBY19" s="674"/>
      <c r="NBZ19" s="674"/>
      <c r="NCA19" s="674"/>
      <c r="NCB19" s="674"/>
      <c r="NCC19" s="674"/>
      <c r="NCD19" s="674"/>
      <c r="NCE19" s="674"/>
      <c r="NCF19" s="674"/>
      <c r="NCG19" s="674"/>
      <c r="NCH19" s="674"/>
      <c r="NCI19" s="674"/>
      <c r="NCJ19" s="674"/>
      <c r="NCK19" s="674"/>
      <c r="NCL19" s="674"/>
      <c r="NCM19" s="674"/>
      <c r="NCN19" s="674"/>
      <c r="NCO19" s="674"/>
      <c r="NCP19" s="674"/>
      <c r="NCQ19" s="674"/>
      <c r="NCR19" s="674"/>
      <c r="NCS19" s="674"/>
      <c r="NCT19" s="674"/>
      <c r="NCU19" s="674"/>
      <c r="NCV19" s="674"/>
      <c r="NCW19" s="674"/>
      <c r="NCX19" s="674"/>
      <c r="NCY19" s="674"/>
      <c r="NCZ19" s="674"/>
      <c r="NDA19" s="674"/>
      <c r="NDB19" s="674"/>
      <c r="NDC19" s="674"/>
      <c r="NDD19" s="674"/>
      <c r="NDE19" s="674"/>
      <c r="NDF19" s="674"/>
      <c r="NDG19" s="674"/>
      <c r="NDH19" s="674"/>
      <c r="NDI19" s="674"/>
      <c r="NDJ19" s="674"/>
      <c r="NDK19" s="674"/>
      <c r="NDL19" s="674"/>
      <c r="NDM19" s="674"/>
      <c r="NDN19" s="674"/>
      <c r="NDO19" s="674"/>
      <c r="NDP19" s="674"/>
      <c r="NDQ19" s="674"/>
      <c r="NDR19" s="674"/>
      <c r="NDS19" s="674"/>
      <c r="NDT19" s="674"/>
      <c r="NDU19" s="674"/>
      <c r="NDV19" s="674"/>
      <c r="NDW19" s="674"/>
      <c r="NDX19" s="674"/>
      <c r="NDY19" s="674"/>
      <c r="NDZ19" s="674"/>
      <c r="NEA19" s="674"/>
      <c r="NEB19" s="674"/>
      <c r="NEC19" s="674"/>
      <c r="NED19" s="674"/>
      <c r="NEE19" s="674"/>
      <c r="NEF19" s="674"/>
      <c r="NEG19" s="674"/>
      <c r="NEH19" s="674"/>
      <c r="NEI19" s="674"/>
      <c r="NEJ19" s="674"/>
      <c r="NEK19" s="674"/>
      <c r="NEL19" s="674"/>
      <c r="NEM19" s="674"/>
      <c r="NEN19" s="674"/>
      <c r="NEO19" s="674"/>
      <c r="NEP19" s="674"/>
      <c r="NEQ19" s="674"/>
      <c r="NER19" s="674"/>
      <c r="NES19" s="674"/>
      <c r="NET19" s="674"/>
      <c r="NEU19" s="674"/>
      <c r="NEV19" s="674"/>
      <c r="NEW19" s="674"/>
      <c r="NEX19" s="674"/>
      <c r="NEY19" s="674"/>
      <c r="NEZ19" s="674"/>
      <c r="NFA19" s="674"/>
      <c r="NFB19" s="674"/>
      <c r="NFC19" s="674"/>
      <c r="NFD19" s="674"/>
      <c r="NFE19" s="674"/>
      <c r="NFF19" s="674"/>
      <c r="NFG19" s="674"/>
      <c r="NFH19" s="674"/>
      <c r="NFI19" s="674"/>
      <c r="NFJ19" s="674"/>
      <c r="NFK19" s="674"/>
      <c r="NFL19" s="674"/>
      <c r="NFM19" s="674"/>
      <c r="NFN19" s="674"/>
      <c r="NFO19" s="674"/>
      <c r="NFP19" s="674"/>
      <c r="NFQ19" s="674"/>
      <c r="NFR19" s="674"/>
      <c r="NFS19" s="674"/>
      <c r="NFT19" s="674"/>
      <c r="NFU19" s="674"/>
      <c r="NFV19" s="674"/>
      <c r="NFW19" s="674"/>
      <c r="NFX19" s="674"/>
      <c r="NFY19" s="674"/>
      <c r="NFZ19" s="674"/>
      <c r="NGA19" s="674"/>
      <c r="NGB19" s="674"/>
      <c r="NGC19" s="674"/>
      <c r="NGD19" s="674"/>
      <c r="NGE19" s="674"/>
      <c r="NGF19" s="674"/>
      <c r="NGG19" s="674"/>
      <c r="NGH19" s="674"/>
      <c r="NGI19" s="674"/>
      <c r="NGJ19" s="674"/>
      <c r="NGK19" s="674"/>
      <c r="NGL19" s="674"/>
      <c r="NGM19" s="674"/>
      <c r="NGN19" s="674"/>
      <c r="NGO19" s="674"/>
      <c r="NGP19" s="674"/>
      <c r="NGQ19" s="674"/>
      <c r="NGR19" s="674"/>
      <c r="NGS19" s="674"/>
      <c r="NGT19" s="674"/>
      <c r="NGU19" s="674"/>
      <c r="NGV19" s="674"/>
      <c r="NGW19" s="674"/>
      <c r="NGX19" s="674"/>
      <c r="NGY19" s="674"/>
      <c r="NGZ19" s="674"/>
      <c r="NHA19" s="674"/>
      <c r="NHB19" s="674"/>
      <c r="NHC19" s="674"/>
      <c r="NHD19" s="674"/>
      <c r="NHE19" s="674"/>
      <c r="NHF19" s="674"/>
      <c r="NHG19" s="674"/>
      <c r="NHH19" s="674"/>
      <c r="NHI19" s="674"/>
      <c r="NHJ19" s="674"/>
      <c r="NHK19" s="674"/>
      <c r="NHL19" s="674"/>
      <c r="NHM19" s="674"/>
      <c r="NHN19" s="674"/>
      <c r="NHO19" s="674"/>
      <c r="NHP19" s="674"/>
      <c r="NHQ19" s="674"/>
      <c r="NHR19" s="674"/>
      <c r="NHS19" s="674"/>
      <c r="NHT19" s="674"/>
      <c r="NHU19" s="674"/>
      <c r="NHV19" s="674"/>
      <c r="NHW19" s="674"/>
      <c r="NHX19" s="674"/>
      <c r="NHY19" s="674"/>
      <c r="NHZ19" s="674"/>
      <c r="NIA19" s="674"/>
      <c r="NIB19" s="674"/>
      <c r="NIC19" s="674"/>
      <c r="NID19" s="674"/>
      <c r="NIE19" s="674"/>
      <c r="NIF19" s="674"/>
      <c r="NIG19" s="674"/>
      <c r="NIH19" s="674"/>
      <c r="NII19" s="674"/>
      <c r="NIJ19" s="674"/>
      <c r="NIK19" s="674"/>
      <c r="NIL19" s="674"/>
      <c r="NIM19" s="674"/>
      <c r="NIN19" s="674"/>
      <c r="NIO19" s="674"/>
      <c r="NIP19" s="674"/>
      <c r="NIQ19" s="674"/>
      <c r="NIR19" s="674"/>
      <c r="NIS19" s="674"/>
      <c r="NIT19" s="674"/>
      <c r="NIU19" s="674"/>
      <c r="NIV19" s="674"/>
      <c r="NIW19" s="674"/>
      <c r="NIX19" s="674"/>
      <c r="NIY19" s="674"/>
      <c r="NIZ19" s="674"/>
      <c r="NJA19" s="674"/>
      <c r="NJB19" s="674"/>
      <c r="NJC19" s="674"/>
      <c r="NJD19" s="674"/>
      <c r="NJE19" s="674"/>
      <c r="NJF19" s="674"/>
      <c r="NJG19" s="674"/>
      <c r="NJH19" s="674"/>
      <c r="NJI19" s="674"/>
      <c r="NJJ19" s="674"/>
      <c r="NJK19" s="674"/>
      <c r="NJL19" s="674"/>
      <c r="NJM19" s="674"/>
      <c r="NJN19" s="674"/>
      <c r="NJO19" s="674"/>
      <c r="NJP19" s="674"/>
      <c r="NJQ19" s="674"/>
      <c r="NJR19" s="674"/>
      <c r="NJS19" s="674"/>
      <c r="NJT19" s="674"/>
      <c r="NJU19" s="674"/>
      <c r="NJV19" s="674"/>
      <c r="NJW19" s="674"/>
      <c r="NJX19" s="674"/>
      <c r="NJY19" s="674"/>
      <c r="NJZ19" s="674"/>
      <c r="NKA19" s="674"/>
      <c r="NKB19" s="674"/>
      <c r="NKC19" s="674"/>
      <c r="NKD19" s="674"/>
      <c r="NKE19" s="674"/>
      <c r="NKF19" s="674"/>
      <c r="NKG19" s="674"/>
      <c r="NKH19" s="674"/>
      <c r="NKI19" s="674"/>
      <c r="NKJ19" s="674"/>
      <c r="NKK19" s="674"/>
      <c r="NKL19" s="674"/>
      <c r="NKM19" s="674"/>
      <c r="NKN19" s="674"/>
      <c r="NKO19" s="674"/>
      <c r="NKP19" s="674"/>
      <c r="NKQ19" s="674"/>
      <c r="NKR19" s="674"/>
      <c r="NKS19" s="674"/>
      <c r="NKT19" s="674"/>
      <c r="NKU19" s="674"/>
      <c r="NKV19" s="674"/>
      <c r="NKW19" s="674"/>
      <c r="NKX19" s="674"/>
      <c r="NKY19" s="674"/>
      <c r="NKZ19" s="674"/>
      <c r="NLA19" s="674"/>
      <c r="NLB19" s="674"/>
      <c r="NLC19" s="674"/>
      <c r="NLD19" s="674"/>
      <c r="NLE19" s="674"/>
      <c r="NLF19" s="674"/>
      <c r="NLG19" s="674"/>
      <c r="NLH19" s="674"/>
      <c r="NLI19" s="674"/>
      <c r="NLJ19" s="674"/>
      <c r="NLK19" s="674"/>
      <c r="NLL19" s="674"/>
      <c r="NLM19" s="674"/>
      <c r="NLN19" s="674"/>
      <c r="NLO19" s="674"/>
      <c r="NLP19" s="674"/>
      <c r="NLQ19" s="674"/>
      <c r="NLR19" s="674"/>
      <c r="NLS19" s="674"/>
      <c r="NLT19" s="674"/>
      <c r="NLU19" s="674"/>
      <c r="NLV19" s="674"/>
      <c r="NLW19" s="674"/>
      <c r="NLX19" s="674"/>
      <c r="NLY19" s="674"/>
      <c r="NLZ19" s="674"/>
      <c r="NMA19" s="674"/>
      <c r="NMB19" s="674"/>
      <c r="NMC19" s="674"/>
      <c r="NMD19" s="674"/>
      <c r="NME19" s="674"/>
      <c r="NMF19" s="674"/>
      <c r="NMG19" s="674"/>
      <c r="NMH19" s="674"/>
      <c r="NMI19" s="674"/>
      <c r="NMJ19" s="674"/>
      <c r="NMK19" s="674"/>
      <c r="NML19" s="674"/>
      <c r="NMM19" s="674"/>
      <c r="NMN19" s="674"/>
      <c r="NMO19" s="674"/>
      <c r="NMP19" s="674"/>
      <c r="NMQ19" s="674"/>
      <c r="NMR19" s="674"/>
      <c r="NMS19" s="674"/>
      <c r="NMT19" s="674"/>
      <c r="NMU19" s="674"/>
      <c r="NMV19" s="674"/>
      <c r="NMW19" s="674"/>
      <c r="NMX19" s="674"/>
      <c r="NMY19" s="674"/>
      <c r="NMZ19" s="674"/>
      <c r="NNA19" s="674"/>
      <c r="NNB19" s="674"/>
      <c r="NNC19" s="674"/>
      <c r="NND19" s="674"/>
      <c r="NNE19" s="674"/>
      <c r="NNF19" s="674"/>
      <c r="NNG19" s="674"/>
      <c r="NNH19" s="674"/>
      <c r="NNI19" s="674"/>
      <c r="NNJ19" s="674"/>
      <c r="NNK19" s="674"/>
      <c r="NNL19" s="674"/>
      <c r="NNM19" s="674"/>
      <c r="NNN19" s="674"/>
      <c r="NNO19" s="674"/>
      <c r="NNP19" s="674"/>
      <c r="NNQ19" s="674"/>
      <c r="NNR19" s="674"/>
      <c r="NNS19" s="674"/>
      <c r="NNT19" s="674"/>
      <c r="NNU19" s="674"/>
      <c r="NNV19" s="674"/>
      <c r="NNW19" s="674"/>
      <c r="NNX19" s="674"/>
      <c r="NNY19" s="674"/>
      <c r="NNZ19" s="674"/>
      <c r="NOA19" s="674"/>
      <c r="NOB19" s="674"/>
      <c r="NOC19" s="674"/>
      <c r="NOD19" s="674"/>
      <c r="NOE19" s="674"/>
      <c r="NOF19" s="674"/>
      <c r="NOG19" s="674"/>
      <c r="NOH19" s="674"/>
      <c r="NOI19" s="674"/>
      <c r="NOJ19" s="674"/>
      <c r="NOK19" s="674"/>
      <c r="NOL19" s="674"/>
      <c r="NOM19" s="674"/>
      <c r="NON19" s="674"/>
      <c r="NOO19" s="674"/>
      <c r="NOP19" s="674"/>
      <c r="NOQ19" s="674"/>
      <c r="NOR19" s="674"/>
      <c r="NOS19" s="674"/>
      <c r="NOT19" s="674"/>
      <c r="NOU19" s="674"/>
      <c r="NOV19" s="674"/>
      <c r="NOW19" s="674"/>
      <c r="NOX19" s="674"/>
      <c r="NOY19" s="674"/>
      <c r="NOZ19" s="674"/>
      <c r="NPA19" s="674"/>
      <c r="NPB19" s="674"/>
      <c r="NPC19" s="674"/>
      <c r="NPD19" s="674"/>
      <c r="NPE19" s="674"/>
      <c r="NPF19" s="674"/>
      <c r="NPG19" s="674"/>
      <c r="NPH19" s="674"/>
      <c r="NPI19" s="674"/>
      <c r="NPJ19" s="674"/>
      <c r="NPK19" s="674"/>
      <c r="NPL19" s="674"/>
      <c r="NPM19" s="674"/>
      <c r="NPN19" s="674"/>
      <c r="NPO19" s="674"/>
      <c r="NPP19" s="674"/>
      <c r="NPQ19" s="674"/>
      <c r="NPR19" s="674"/>
      <c r="NPS19" s="674"/>
      <c r="NPT19" s="674"/>
      <c r="NPU19" s="674"/>
      <c r="NPV19" s="674"/>
      <c r="NPW19" s="674"/>
      <c r="NPX19" s="674"/>
      <c r="NPY19" s="674"/>
      <c r="NPZ19" s="674"/>
      <c r="NQA19" s="674"/>
      <c r="NQB19" s="674"/>
      <c r="NQC19" s="674"/>
      <c r="NQD19" s="674"/>
      <c r="NQE19" s="674"/>
      <c r="NQF19" s="674"/>
      <c r="NQG19" s="674"/>
      <c r="NQH19" s="674"/>
      <c r="NQI19" s="674"/>
      <c r="NQJ19" s="674"/>
      <c r="NQK19" s="674"/>
      <c r="NQL19" s="674"/>
      <c r="NQM19" s="674"/>
      <c r="NQN19" s="674"/>
      <c r="NQO19" s="674"/>
      <c r="NQP19" s="674"/>
      <c r="NQQ19" s="674"/>
      <c r="NQR19" s="674"/>
      <c r="NQS19" s="674"/>
      <c r="NQT19" s="674"/>
      <c r="NQU19" s="674"/>
      <c r="NQV19" s="674"/>
      <c r="NQW19" s="674"/>
      <c r="NQX19" s="674"/>
      <c r="NQY19" s="674"/>
      <c r="NQZ19" s="674"/>
      <c r="NRA19" s="674"/>
      <c r="NRB19" s="674"/>
      <c r="NRC19" s="674"/>
      <c r="NRD19" s="674"/>
      <c r="NRE19" s="674"/>
      <c r="NRF19" s="674"/>
      <c r="NRG19" s="674"/>
      <c r="NRH19" s="674"/>
      <c r="NRI19" s="674"/>
      <c r="NRJ19" s="674"/>
      <c r="NRK19" s="674"/>
      <c r="NRL19" s="674"/>
      <c r="NRM19" s="674"/>
      <c r="NRN19" s="674"/>
      <c r="NRO19" s="674"/>
      <c r="NRP19" s="674"/>
      <c r="NRQ19" s="674"/>
      <c r="NRR19" s="674"/>
      <c r="NRS19" s="674"/>
      <c r="NRT19" s="674"/>
      <c r="NRU19" s="674"/>
      <c r="NRV19" s="674"/>
      <c r="NRW19" s="674"/>
      <c r="NRX19" s="674"/>
      <c r="NRY19" s="674"/>
      <c r="NRZ19" s="674"/>
      <c r="NSA19" s="674"/>
      <c r="NSB19" s="674"/>
      <c r="NSC19" s="674"/>
      <c r="NSD19" s="674"/>
      <c r="NSE19" s="674"/>
      <c r="NSF19" s="674"/>
      <c r="NSG19" s="674"/>
      <c r="NSH19" s="674"/>
      <c r="NSI19" s="674"/>
      <c r="NSJ19" s="674"/>
      <c r="NSK19" s="674"/>
      <c r="NSL19" s="674"/>
      <c r="NSM19" s="674"/>
      <c r="NSN19" s="674"/>
      <c r="NSO19" s="674"/>
      <c r="NSP19" s="674"/>
      <c r="NSQ19" s="674"/>
      <c r="NSR19" s="674"/>
      <c r="NSS19" s="674"/>
      <c r="NST19" s="674"/>
      <c r="NSU19" s="674"/>
      <c r="NSV19" s="674"/>
      <c r="NSW19" s="674"/>
      <c r="NSX19" s="674"/>
      <c r="NSY19" s="674"/>
      <c r="NSZ19" s="674"/>
      <c r="NTA19" s="674"/>
      <c r="NTB19" s="674"/>
      <c r="NTC19" s="674"/>
      <c r="NTD19" s="674"/>
      <c r="NTE19" s="674"/>
      <c r="NTF19" s="674"/>
      <c r="NTG19" s="674"/>
      <c r="NTH19" s="674"/>
      <c r="NTI19" s="674"/>
      <c r="NTJ19" s="674"/>
      <c r="NTK19" s="674"/>
      <c r="NTL19" s="674"/>
      <c r="NTM19" s="674"/>
      <c r="NTN19" s="674"/>
      <c r="NTO19" s="674"/>
      <c r="NTP19" s="674"/>
      <c r="NTQ19" s="674"/>
      <c r="NTR19" s="674"/>
      <c r="NTS19" s="674"/>
      <c r="NTT19" s="674"/>
      <c r="NTU19" s="674"/>
      <c r="NTV19" s="674"/>
      <c r="NTW19" s="674"/>
      <c r="NTX19" s="674"/>
      <c r="NTY19" s="674"/>
      <c r="NTZ19" s="674"/>
      <c r="NUA19" s="674"/>
      <c r="NUB19" s="674"/>
      <c r="NUC19" s="674"/>
      <c r="NUD19" s="674"/>
      <c r="NUE19" s="674"/>
      <c r="NUF19" s="674"/>
      <c r="NUG19" s="674"/>
      <c r="NUH19" s="674"/>
      <c r="NUI19" s="674"/>
      <c r="NUJ19" s="674"/>
      <c r="NUK19" s="674"/>
      <c r="NUL19" s="674"/>
      <c r="NUM19" s="674"/>
      <c r="NUN19" s="674"/>
      <c r="NUO19" s="674"/>
      <c r="NUP19" s="674"/>
      <c r="NUQ19" s="674"/>
      <c r="NUR19" s="674"/>
      <c r="NUS19" s="674"/>
      <c r="NUT19" s="674"/>
      <c r="NUU19" s="674"/>
      <c r="NUV19" s="674"/>
      <c r="NUW19" s="674"/>
      <c r="NUX19" s="674"/>
      <c r="NUY19" s="674"/>
      <c r="NUZ19" s="674"/>
      <c r="NVA19" s="674"/>
      <c r="NVB19" s="674"/>
      <c r="NVC19" s="674"/>
      <c r="NVD19" s="674"/>
      <c r="NVE19" s="674"/>
      <c r="NVF19" s="674"/>
      <c r="NVG19" s="674"/>
      <c r="NVH19" s="674"/>
      <c r="NVI19" s="674"/>
      <c r="NVJ19" s="674"/>
      <c r="NVK19" s="674"/>
      <c r="NVL19" s="674"/>
      <c r="NVM19" s="674"/>
      <c r="NVN19" s="674"/>
      <c r="NVO19" s="674"/>
      <c r="NVP19" s="674"/>
      <c r="NVQ19" s="674"/>
      <c r="NVR19" s="674"/>
      <c r="NVS19" s="674"/>
      <c r="NVT19" s="674"/>
      <c r="NVU19" s="674"/>
      <c r="NVV19" s="674"/>
      <c r="NVW19" s="674"/>
      <c r="NVX19" s="674"/>
      <c r="NVY19" s="674"/>
      <c r="NVZ19" s="674"/>
      <c r="NWA19" s="674"/>
      <c r="NWB19" s="674"/>
      <c r="NWC19" s="674"/>
      <c r="NWD19" s="674"/>
      <c r="NWE19" s="674"/>
      <c r="NWF19" s="674"/>
      <c r="NWG19" s="674"/>
      <c r="NWH19" s="674"/>
      <c r="NWI19" s="674"/>
      <c r="NWJ19" s="674"/>
      <c r="NWK19" s="674"/>
      <c r="NWL19" s="674"/>
      <c r="NWM19" s="674"/>
      <c r="NWN19" s="674"/>
      <c r="NWO19" s="674"/>
      <c r="NWP19" s="674"/>
      <c r="NWQ19" s="674"/>
      <c r="NWR19" s="674"/>
      <c r="NWS19" s="674"/>
      <c r="NWT19" s="674"/>
      <c r="NWU19" s="674"/>
      <c r="NWV19" s="674"/>
      <c r="NWW19" s="674"/>
      <c r="NWX19" s="674"/>
      <c r="NWY19" s="674"/>
      <c r="NWZ19" s="674"/>
      <c r="NXA19" s="674"/>
      <c r="NXB19" s="674"/>
      <c r="NXC19" s="674"/>
      <c r="NXD19" s="674"/>
      <c r="NXE19" s="674"/>
      <c r="NXF19" s="674"/>
      <c r="NXG19" s="674"/>
      <c r="NXH19" s="674"/>
      <c r="NXI19" s="674"/>
      <c r="NXJ19" s="674"/>
      <c r="NXK19" s="674"/>
      <c r="NXL19" s="674"/>
      <c r="NXM19" s="674"/>
      <c r="NXN19" s="674"/>
      <c r="NXO19" s="674"/>
      <c r="NXP19" s="674"/>
      <c r="NXQ19" s="674"/>
      <c r="NXR19" s="674"/>
      <c r="NXS19" s="674"/>
      <c r="NXT19" s="674"/>
      <c r="NXU19" s="674"/>
      <c r="NXV19" s="674"/>
      <c r="NXW19" s="674"/>
      <c r="NXX19" s="674"/>
      <c r="NXY19" s="674"/>
      <c r="NXZ19" s="674"/>
      <c r="NYA19" s="674"/>
      <c r="NYB19" s="674"/>
      <c r="NYC19" s="674"/>
      <c r="NYD19" s="674"/>
      <c r="NYE19" s="674"/>
      <c r="NYF19" s="674"/>
      <c r="NYG19" s="674"/>
      <c r="NYH19" s="674"/>
      <c r="NYI19" s="674"/>
      <c r="NYJ19" s="674"/>
      <c r="NYK19" s="674"/>
      <c r="NYL19" s="674"/>
      <c r="NYM19" s="674"/>
      <c r="NYN19" s="674"/>
      <c r="NYO19" s="674"/>
      <c r="NYP19" s="674"/>
      <c r="NYQ19" s="674"/>
      <c r="NYR19" s="674"/>
      <c r="NYS19" s="674"/>
      <c r="NYT19" s="674"/>
      <c r="NYU19" s="674"/>
      <c r="NYV19" s="674"/>
      <c r="NYW19" s="674"/>
      <c r="NYX19" s="674"/>
      <c r="NYY19" s="674"/>
      <c r="NYZ19" s="674"/>
      <c r="NZA19" s="674"/>
      <c r="NZB19" s="674"/>
      <c r="NZC19" s="674"/>
      <c r="NZD19" s="674"/>
      <c r="NZE19" s="674"/>
      <c r="NZF19" s="674"/>
      <c r="NZG19" s="674"/>
      <c r="NZH19" s="674"/>
      <c r="NZI19" s="674"/>
      <c r="NZJ19" s="674"/>
      <c r="NZK19" s="674"/>
      <c r="NZL19" s="674"/>
      <c r="NZM19" s="674"/>
      <c r="NZN19" s="674"/>
      <c r="NZO19" s="674"/>
      <c r="NZP19" s="674"/>
      <c r="NZQ19" s="674"/>
      <c r="NZR19" s="674"/>
      <c r="NZS19" s="674"/>
      <c r="NZT19" s="674"/>
      <c r="NZU19" s="674"/>
      <c r="NZV19" s="674"/>
      <c r="NZW19" s="674"/>
      <c r="NZX19" s="674"/>
      <c r="NZY19" s="674"/>
      <c r="NZZ19" s="674"/>
      <c r="OAA19" s="674"/>
      <c r="OAB19" s="674"/>
      <c r="OAC19" s="674"/>
      <c r="OAD19" s="674"/>
      <c r="OAE19" s="674"/>
      <c r="OAF19" s="674"/>
      <c r="OAG19" s="674"/>
      <c r="OAH19" s="674"/>
      <c r="OAI19" s="674"/>
      <c r="OAJ19" s="674"/>
      <c r="OAK19" s="674"/>
      <c r="OAL19" s="674"/>
      <c r="OAM19" s="674"/>
      <c r="OAN19" s="674"/>
      <c r="OAO19" s="674"/>
      <c r="OAP19" s="674"/>
      <c r="OAQ19" s="674"/>
      <c r="OAR19" s="674"/>
      <c r="OAS19" s="674"/>
      <c r="OAT19" s="674"/>
      <c r="OAU19" s="674"/>
      <c r="OAV19" s="674"/>
      <c r="OAW19" s="674"/>
      <c r="OAX19" s="674"/>
      <c r="OAY19" s="674"/>
      <c r="OAZ19" s="674"/>
      <c r="OBA19" s="674"/>
      <c r="OBB19" s="674"/>
      <c r="OBC19" s="674"/>
      <c r="OBD19" s="674"/>
      <c r="OBE19" s="674"/>
      <c r="OBF19" s="674"/>
      <c r="OBG19" s="674"/>
      <c r="OBH19" s="674"/>
      <c r="OBI19" s="674"/>
      <c r="OBJ19" s="674"/>
      <c r="OBK19" s="674"/>
      <c r="OBL19" s="674"/>
      <c r="OBM19" s="674"/>
      <c r="OBN19" s="674"/>
      <c r="OBO19" s="674"/>
      <c r="OBP19" s="674"/>
      <c r="OBQ19" s="674"/>
      <c r="OBR19" s="674"/>
      <c r="OBS19" s="674"/>
      <c r="OBT19" s="674"/>
      <c r="OBU19" s="674"/>
      <c r="OBV19" s="674"/>
      <c r="OBW19" s="674"/>
      <c r="OBX19" s="674"/>
      <c r="OBY19" s="674"/>
      <c r="OBZ19" s="674"/>
      <c r="OCA19" s="674"/>
      <c r="OCB19" s="674"/>
      <c r="OCC19" s="674"/>
      <c r="OCD19" s="674"/>
      <c r="OCE19" s="674"/>
      <c r="OCF19" s="674"/>
      <c r="OCG19" s="674"/>
      <c r="OCH19" s="674"/>
      <c r="OCI19" s="674"/>
      <c r="OCJ19" s="674"/>
      <c r="OCK19" s="674"/>
      <c r="OCL19" s="674"/>
      <c r="OCM19" s="674"/>
      <c r="OCN19" s="674"/>
      <c r="OCO19" s="674"/>
      <c r="OCP19" s="674"/>
      <c r="OCQ19" s="674"/>
      <c r="OCR19" s="674"/>
      <c r="OCS19" s="674"/>
      <c r="OCT19" s="674"/>
      <c r="OCU19" s="674"/>
      <c r="OCV19" s="674"/>
      <c r="OCW19" s="674"/>
      <c r="OCX19" s="674"/>
      <c r="OCY19" s="674"/>
      <c r="OCZ19" s="674"/>
      <c r="ODA19" s="674"/>
      <c r="ODB19" s="674"/>
      <c r="ODC19" s="674"/>
      <c r="ODD19" s="674"/>
      <c r="ODE19" s="674"/>
      <c r="ODF19" s="674"/>
      <c r="ODG19" s="674"/>
      <c r="ODH19" s="674"/>
      <c r="ODI19" s="674"/>
      <c r="ODJ19" s="674"/>
      <c r="ODK19" s="674"/>
      <c r="ODL19" s="674"/>
      <c r="ODM19" s="674"/>
      <c r="ODN19" s="674"/>
      <c r="ODO19" s="674"/>
      <c r="ODP19" s="674"/>
      <c r="ODQ19" s="674"/>
      <c r="ODR19" s="674"/>
      <c r="ODS19" s="674"/>
      <c r="ODT19" s="674"/>
      <c r="ODU19" s="674"/>
      <c r="ODV19" s="674"/>
      <c r="ODW19" s="674"/>
      <c r="ODX19" s="674"/>
      <c r="ODY19" s="674"/>
      <c r="ODZ19" s="674"/>
      <c r="OEA19" s="674"/>
      <c r="OEB19" s="674"/>
      <c r="OEC19" s="674"/>
      <c r="OED19" s="674"/>
      <c r="OEE19" s="674"/>
      <c r="OEF19" s="674"/>
      <c r="OEG19" s="674"/>
      <c r="OEH19" s="674"/>
      <c r="OEI19" s="674"/>
      <c r="OEJ19" s="674"/>
      <c r="OEK19" s="674"/>
      <c r="OEL19" s="674"/>
      <c r="OEM19" s="674"/>
      <c r="OEN19" s="674"/>
      <c r="OEO19" s="674"/>
      <c r="OEP19" s="674"/>
      <c r="OEQ19" s="674"/>
      <c r="OER19" s="674"/>
      <c r="OES19" s="674"/>
      <c r="OET19" s="674"/>
      <c r="OEU19" s="674"/>
      <c r="OEV19" s="674"/>
      <c r="OEW19" s="674"/>
      <c r="OEX19" s="674"/>
      <c r="OEY19" s="674"/>
      <c r="OEZ19" s="674"/>
      <c r="OFA19" s="674"/>
      <c r="OFB19" s="674"/>
      <c r="OFC19" s="674"/>
      <c r="OFD19" s="674"/>
      <c r="OFE19" s="674"/>
      <c r="OFF19" s="674"/>
      <c r="OFG19" s="674"/>
      <c r="OFH19" s="674"/>
      <c r="OFI19" s="674"/>
      <c r="OFJ19" s="674"/>
      <c r="OFK19" s="674"/>
      <c r="OFL19" s="674"/>
      <c r="OFM19" s="674"/>
      <c r="OFN19" s="674"/>
      <c r="OFO19" s="674"/>
      <c r="OFP19" s="674"/>
      <c r="OFQ19" s="674"/>
      <c r="OFR19" s="674"/>
      <c r="OFS19" s="674"/>
      <c r="OFT19" s="674"/>
      <c r="OFU19" s="674"/>
      <c r="OFV19" s="674"/>
      <c r="OFW19" s="674"/>
      <c r="OFX19" s="674"/>
      <c r="OFY19" s="674"/>
      <c r="OFZ19" s="674"/>
      <c r="OGA19" s="674"/>
      <c r="OGB19" s="674"/>
      <c r="OGC19" s="674"/>
      <c r="OGD19" s="674"/>
      <c r="OGE19" s="674"/>
      <c r="OGF19" s="674"/>
      <c r="OGG19" s="674"/>
      <c r="OGH19" s="674"/>
      <c r="OGI19" s="674"/>
      <c r="OGJ19" s="674"/>
      <c r="OGK19" s="674"/>
      <c r="OGL19" s="674"/>
      <c r="OGM19" s="674"/>
      <c r="OGN19" s="674"/>
      <c r="OGO19" s="674"/>
      <c r="OGP19" s="674"/>
      <c r="OGQ19" s="674"/>
      <c r="OGR19" s="674"/>
      <c r="OGS19" s="674"/>
      <c r="OGT19" s="674"/>
      <c r="OGU19" s="674"/>
      <c r="OGV19" s="674"/>
      <c r="OGW19" s="674"/>
      <c r="OGX19" s="674"/>
      <c r="OGY19" s="674"/>
      <c r="OGZ19" s="674"/>
      <c r="OHA19" s="674"/>
      <c r="OHB19" s="674"/>
      <c r="OHC19" s="674"/>
      <c r="OHD19" s="674"/>
      <c r="OHE19" s="674"/>
      <c r="OHF19" s="674"/>
      <c r="OHG19" s="674"/>
      <c r="OHH19" s="674"/>
      <c r="OHI19" s="674"/>
      <c r="OHJ19" s="674"/>
      <c r="OHK19" s="674"/>
      <c r="OHL19" s="674"/>
      <c r="OHM19" s="674"/>
      <c r="OHN19" s="674"/>
      <c r="OHO19" s="674"/>
      <c r="OHP19" s="674"/>
      <c r="OHQ19" s="674"/>
      <c r="OHR19" s="674"/>
      <c r="OHS19" s="674"/>
      <c r="OHT19" s="674"/>
      <c r="OHU19" s="674"/>
      <c r="OHV19" s="674"/>
      <c r="OHW19" s="674"/>
      <c r="OHX19" s="674"/>
      <c r="OHY19" s="674"/>
      <c r="OHZ19" s="674"/>
      <c r="OIA19" s="674"/>
      <c r="OIB19" s="674"/>
      <c r="OIC19" s="674"/>
      <c r="OID19" s="674"/>
      <c r="OIE19" s="674"/>
      <c r="OIF19" s="674"/>
      <c r="OIG19" s="674"/>
      <c r="OIH19" s="674"/>
      <c r="OII19" s="674"/>
      <c r="OIJ19" s="674"/>
      <c r="OIK19" s="674"/>
      <c r="OIL19" s="674"/>
      <c r="OIM19" s="674"/>
      <c r="OIN19" s="674"/>
      <c r="OIO19" s="674"/>
      <c r="OIP19" s="674"/>
      <c r="OIQ19" s="674"/>
      <c r="OIR19" s="674"/>
      <c r="OIS19" s="674"/>
      <c r="OIT19" s="674"/>
      <c r="OIU19" s="674"/>
      <c r="OIV19" s="674"/>
      <c r="OIW19" s="674"/>
      <c r="OIX19" s="674"/>
      <c r="OIY19" s="674"/>
      <c r="OIZ19" s="674"/>
      <c r="OJA19" s="674"/>
      <c r="OJB19" s="674"/>
      <c r="OJC19" s="674"/>
      <c r="OJD19" s="674"/>
      <c r="OJE19" s="674"/>
      <c r="OJF19" s="674"/>
      <c r="OJG19" s="674"/>
      <c r="OJH19" s="674"/>
      <c r="OJI19" s="674"/>
      <c r="OJJ19" s="674"/>
      <c r="OJK19" s="674"/>
      <c r="OJL19" s="674"/>
      <c r="OJM19" s="674"/>
      <c r="OJN19" s="674"/>
      <c r="OJO19" s="674"/>
      <c r="OJP19" s="674"/>
      <c r="OJQ19" s="674"/>
      <c r="OJR19" s="674"/>
      <c r="OJS19" s="674"/>
      <c r="OJT19" s="674"/>
      <c r="OJU19" s="674"/>
      <c r="OJV19" s="674"/>
      <c r="OJW19" s="674"/>
      <c r="OJX19" s="674"/>
      <c r="OJY19" s="674"/>
      <c r="OJZ19" s="674"/>
      <c r="OKA19" s="674"/>
      <c r="OKB19" s="674"/>
      <c r="OKC19" s="674"/>
      <c r="OKD19" s="674"/>
      <c r="OKE19" s="674"/>
      <c r="OKF19" s="674"/>
      <c r="OKG19" s="674"/>
      <c r="OKH19" s="674"/>
      <c r="OKI19" s="674"/>
      <c r="OKJ19" s="674"/>
      <c r="OKK19" s="674"/>
      <c r="OKL19" s="674"/>
      <c r="OKM19" s="674"/>
      <c r="OKN19" s="674"/>
      <c r="OKO19" s="674"/>
      <c r="OKP19" s="674"/>
      <c r="OKQ19" s="674"/>
      <c r="OKR19" s="674"/>
      <c r="OKS19" s="674"/>
      <c r="OKT19" s="674"/>
      <c r="OKU19" s="674"/>
      <c r="OKV19" s="674"/>
      <c r="OKW19" s="674"/>
      <c r="OKX19" s="674"/>
      <c r="OKY19" s="674"/>
      <c r="OKZ19" s="674"/>
      <c r="OLA19" s="674"/>
      <c r="OLB19" s="674"/>
      <c r="OLC19" s="674"/>
      <c r="OLD19" s="674"/>
      <c r="OLE19" s="674"/>
      <c r="OLF19" s="674"/>
      <c r="OLG19" s="674"/>
      <c r="OLH19" s="674"/>
      <c r="OLI19" s="674"/>
      <c r="OLJ19" s="674"/>
      <c r="OLK19" s="674"/>
      <c r="OLL19" s="674"/>
      <c r="OLM19" s="674"/>
      <c r="OLN19" s="674"/>
      <c r="OLO19" s="674"/>
      <c r="OLP19" s="674"/>
      <c r="OLQ19" s="674"/>
      <c r="OLR19" s="674"/>
      <c r="OLS19" s="674"/>
      <c r="OLT19" s="674"/>
      <c r="OLU19" s="674"/>
      <c r="OLV19" s="674"/>
      <c r="OLW19" s="674"/>
      <c r="OLX19" s="674"/>
      <c r="OLY19" s="674"/>
      <c r="OLZ19" s="674"/>
      <c r="OMA19" s="674"/>
      <c r="OMB19" s="674"/>
      <c r="OMC19" s="674"/>
      <c r="OMD19" s="674"/>
      <c r="OME19" s="674"/>
      <c r="OMF19" s="674"/>
      <c r="OMG19" s="674"/>
      <c r="OMH19" s="674"/>
      <c r="OMI19" s="674"/>
      <c r="OMJ19" s="674"/>
      <c r="OMK19" s="674"/>
      <c r="OML19" s="674"/>
      <c r="OMM19" s="674"/>
      <c r="OMN19" s="674"/>
      <c r="OMO19" s="674"/>
      <c r="OMP19" s="674"/>
      <c r="OMQ19" s="674"/>
      <c r="OMR19" s="674"/>
      <c r="OMS19" s="674"/>
      <c r="OMT19" s="674"/>
      <c r="OMU19" s="674"/>
      <c r="OMV19" s="674"/>
      <c r="OMW19" s="674"/>
      <c r="OMX19" s="674"/>
      <c r="OMY19" s="674"/>
      <c r="OMZ19" s="674"/>
      <c r="ONA19" s="674"/>
      <c r="ONB19" s="674"/>
      <c r="ONC19" s="674"/>
      <c r="OND19" s="674"/>
      <c r="ONE19" s="674"/>
      <c r="ONF19" s="674"/>
      <c r="ONG19" s="674"/>
      <c r="ONH19" s="674"/>
      <c r="ONI19" s="674"/>
      <c r="ONJ19" s="674"/>
      <c r="ONK19" s="674"/>
      <c r="ONL19" s="674"/>
      <c r="ONM19" s="674"/>
      <c r="ONN19" s="674"/>
      <c r="ONO19" s="674"/>
      <c r="ONP19" s="674"/>
      <c r="ONQ19" s="674"/>
      <c r="ONR19" s="674"/>
      <c r="ONS19" s="674"/>
      <c r="ONT19" s="674"/>
      <c r="ONU19" s="674"/>
      <c r="ONV19" s="674"/>
      <c r="ONW19" s="674"/>
      <c r="ONX19" s="674"/>
      <c r="ONY19" s="674"/>
      <c r="ONZ19" s="674"/>
      <c r="OOA19" s="674"/>
      <c r="OOB19" s="674"/>
      <c r="OOC19" s="674"/>
      <c r="OOD19" s="674"/>
      <c r="OOE19" s="674"/>
      <c r="OOF19" s="674"/>
      <c r="OOG19" s="674"/>
      <c r="OOH19" s="674"/>
      <c r="OOI19" s="674"/>
      <c r="OOJ19" s="674"/>
      <c r="OOK19" s="674"/>
      <c r="OOL19" s="674"/>
      <c r="OOM19" s="674"/>
      <c r="OON19" s="674"/>
      <c r="OOO19" s="674"/>
      <c r="OOP19" s="674"/>
      <c r="OOQ19" s="674"/>
      <c r="OOR19" s="674"/>
      <c r="OOS19" s="674"/>
      <c r="OOT19" s="674"/>
      <c r="OOU19" s="674"/>
      <c r="OOV19" s="674"/>
      <c r="OOW19" s="674"/>
      <c r="OOX19" s="674"/>
      <c r="OOY19" s="674"/>
      <c r="OOZ19" s="674"/>
      <c r="OPA19" s="674"/>
      <c r="OPB19" s="674"/>
      <c r="OPC19" s="674"/>
      <c r="OPD19" s="674"/>
      <c r="OPE19" s="674"/>
      <c r="OPF19" s="674"/>
      <c r="OPG19" s="674"/>
      <c r="OPH19" s="674"/>
      <c r="OPI19" s="674"/>
      <c r="OPJ19" s="674"/>
      <c r="OPK19" s="674"/>
      <c r="OPL19" s="674"/>
      <c r="OPM19" s="674"/>
      <c r="OPN19" s="674"/>
      <c r="OPO19" s="674"/>
      <c r="OPP19" s="674"/>
      <c r="OPQ19" s="674"/>
      <c r="OPR19" s="674"/>
      <c r="OPS19" s="674"/>
      <c r="OPT19" s="674"/>
      <c r="OPU19" s="674"/>
      <c r="OPV19" s="674"/>
      <c r="OPW19" s="674"/>
      <c r="OPX19" s="674"/>
      <c r="OPY19" s="674"/>
      <c r="OPZ19" s="674"/>
      <c r="OQA19" s="674"/>
      <c r="OQB19" s="674"/>
      <c r="OQC19" s="674"/>
      <c r="OQD19" s="674"/>
      <c r="OQE19" s="674"/>
      <c r="OQF19" s="674"/>
      <c r="OQG19" s="674"/>
      <c r="OQH19" s="674"/>
      <c r="OQI19" s="674"/>
      <c r="OQJ19" s="674"/>
      <c r="OQK19" s="674"/>
      <c r="OQL19" s="674"/>
      <c r="OQM19" s="674"/>
      <c r="OQN19" s="674"/>
      <c r="OQO19" s="674"/>
      <c r="OQP19" s="674"/>
      <c r="OQQ19" s="674"/>
      <c r="OQR19" s="674"/>
      <c r="OQS19" s="674"/>
      <c r="OQT19" s="674"/>
      <c r="OQU19" s="674"/>
      <c r="OQV19" s="674"/>
      <c r="OQW19" s="674"/>
      <c r="OQX19" s="674"/>
      <c r="OQY19" s="674"/>
      <c r="OQZ19" s="674"/>
      <c r="ORA19" s="674"/>
      <c r="ORB19" s="674"/>
      <c r="ORC19" s="674"/>
      <c r="ORD19" s="674"/>
      <c r="ORE19" s="674"/>
      <c r="ORF19" s="674"/>
      <c r="ORG19" s="674"/>
      <c r="ORH19" s="674"/>
      <c r="ORI19" s="674"/>
      <c r="ORJ19" s="674"/>
      <c r="ORK19" s="674"/>
      <c r="ORL19" s="674"/>
      <c r="ORM19" s="674"/>
      <c r="ORN19" s="674"/>
      <c r="ORO19" s="674"/>
      <c r="ORP19" s="674"/>
      <c r="ORQ19" s="674"/>
      <c r="ORR19" s="674"/>
      <c r="ORS19" s="674"/>
      <c r="ORT19" s="674"/>
      <c r="ORU19" s="674"/>
      <c r="ORV19" s="674"/>
      <c r="ORW19" s="674"/>
      <c r="ORX19" s="674"/>
      <c r="ORY19" s="674"/>
      <c r="ORZ19" s="674"/>
      <c r="OSA19" s="674"/>
      <c r="OSB19" s="674"/>
      <c r="OSC19" s="674"/>
      <c r="OSD19" s="674"/>
      <c r="OSE19" s="674"/>
      <c r="OSF19" s="674"/>
      <c r="OSG19" s="674"/>
      <c r="OSH19" s="674"/>
      <c r="OSI19" s="674"/>
      <c r="OSJ19" s="674"/>
      <c r="OSK19" s="674"/>
      <c r="OSL19" s="674"/>
      <c r="OSM19" s="674"/>
      <c r="OSN19" s="674"/>
      <c r="OSO19" s="674"/>
      <c r="OSP19" s="674"/>
      <c r="OSQ19" s="674"/>
      <c r="OSR19" s="674"/>
      <c r="OSS19" s="674"/>
      <c r="OST19" s="674"/>
      <c r="OSU19" s="674"/>
      <c r="OSV19" s="674"/>
      <c r="OSW19" s="674"/>
      <c r="OSX19" s="674"/>
      <c r="OSY19" s="674"/>
      <c r="OSZ19" s="674"/>
      <c r="OTA19" s="674"/>
      <c r="OTB19" s="674"/>
      <c r="OTC19" s="674"/>
      <c r="OTD19" s="674"/>
      <c r="OTE19" s="674"/>
      <c r="OTF19" s="674"/>
      <c r="OTG19" s="674"/>
      <c r="OTH19" s="674"/>
      <c r="OTI19" s="674"/>
      <c r="OTJ19" s="674"/>
      <c r="OTK19" s="674"/>
      <c r="OTL19" s="674"/>
      <c r="OTM19" s="674"/>
      <c r="OTN19" s="674"/>
      <c r="OTO19" s="674"/>
      <c r="OTP19" s="674"/>
      <c r="OTQ19" s="674"/>
      <c r="OTR19" s="674"/>
      <c r="OTS19" s="674"/>
      <c r="OTT19" s="674"/>
      <c r="OTU19" s="674"/>
      <c r="OTV19" s="674"/>
      <c r="OTW19" s="674"/>
      <c r="OTX19" s="674"/>
      <c r="OTY19" s="674"/>
      <c r="OTZ19" s="674"/>
      <c r="OUA19" s="674"/>
      <c r="OUB19" s="674"/>
      <c r="OUC19" s="674"/>
      <c r="OUD19" s="674"/>
      <c r="OUE19" s="674"/>
      <c r="OUF19" s="674"/>
      <c r="OUG19" s="674"/>
      <c r="OUH19" s="674"/>
      <c r="OUI19" s="674"/>
      <c r="OUJ19" s="674"/>
      <c r="OUK19" s="674"/>
      <c r="OUL19" s="674"/>
      <c r="OUM19" s="674"/>
      <c r="OUN19" s="674"/>
      <c r="OUO19" s="674"/>
      <c r="OUP19" s="674"/>
      <c r="OUQ19" s="674"/>
      <c r="OUR19" s="674"/>
      <c r="OUS19" s="674"/>
      <c r="OUT19" s="674"/>
      <c r="OUU19" s="674"/>
      <c r="OUV19" s="674"/>
      <c r="OUW19" s="674"/>
      <c r="OUX19" s="674"/>
      <c r="OUY19" s="674"/>
      <c r="OUZ19" s="674"/>
      <c r="OVA19" s="674"/>
      <c r="OVB19" s="674"/>
      <c r="OVC19" s="674"/>
      <c r="OVD19" s="674"/>
      <c r="OVE19" s="674"/>
      <c r="OVF19" s="674"/>
      <c r="OVG19" s="674"/>
      <c r="OVH19" s="674"/>
      <c r="OVI19" s="674"/>
      <c r="OVJ19" s="674"/>
      <c r="OVK19" s="674"/>
      <c r="OVL19" s="674"/>
      <c r="OVM19" s="674"/>
      <c r="OVN19" s="674"/>
      <c r="OVO19" s="674"/>
      <c r="OVP19" s="674"/>
      <c r="OVQ19" s="674"/>
      <c r="OVR19" s="674"/>
      <c r="OVS19" s="674"/>
      <c r="OVT19" s="674"/>
      <c r="OVU19" s="674"/>
      <c r="OVV19" s="674"/>
      <c r="OVW19" s="674"/>
      <c r="OVX19" s="674"/>
      <c r="OVY19" s="674"/>
      <c r="OVZ19" s="674"/>
      <c r="OWA19" s="674"/>
      <c r="OWB19" s="674"/>
      <c r="OWC19" s="674"/>
      <c r="OWD19" s="674"/>
      <c r="OWE19" s="674"/>
      <c r="OWF19" s="674"/>
      <c r="OWG19" s="674"/>
      <c r="OWH19" s="674"/>
      <c r="OWI19" s="674"/>
      <c r="OWJ19" s="674"/>
      <c r="OWK19" s="674"/>
      <c r="OWL19" s="674"/>
      <c r="OWM19" s="674"/>
      <c r="OWN19" s="674"/>
      <c r="OWO19" s="674"/>
      <c r="OWP19" s="674"/>
      <c r="OWQ19" s="674"/>
      <c r="OWR19" s="674"/>
      <c r="OWS19" s="674"/>
      <c r="OWT19" s="674"/>
      <c r="OWU19" s="674"/>
      <c r="OWV19" s="674"/>
      <c r="OWW19" s="674"/>
      <c r="OWX19" s="674"/>
      <c r="OWY19" s="674"/>
      <c r="OWZ19" s="674"/>
      <c r="OXA19" s="674"/>
      <c r="OXB19" s="674"/>
      <c r="OXC19" s="674"/>
      <c r="OXD19" s="674"/>
      <c r="OXE19" s="674"/>
      <c r="OXF19" s="674"/>
      <c r="OXG19" s="674"/>
      <c r="OXH19" s="674"/>
      <c r="OXI19" s="674"/>
      <c r="OXJ19" s="674"/>
      <c r="OXK19" s="674"/>
      <c r="OXL19" s="674"/>
      <c r="OXM19" s="674"/>
      <c r="OXN19" s="674"/>
      <c r="OXO19" s="674"/>
      <c r="OXP19" s="674"/>
      <c r="OXQ19" s="674"/>
      <c r="OXR19" s="674"/>
      <c r="OXS19" s="674"/>
      <c r="OXT19" s="674"/>
      <c r="OXU19" s="674"/>
      <c r="OXV19" s="674"/>
      <c r="OXW19" s="674"/>
      <c r="OXX19" s="674"/>
      <c r="OXY19" s="674"/>
      <c r="OXZ19" s="674"/>
      <c r="OYA19" s="674"/>
      <c r="OYB19" s="674"/>
      <c r="OYC19" s="674"/>
      <c r="OYD19" s="674"/>
      <c r="OYE19" s="674"/>
      <c r="OYF19" s="674"/>
      <c r="OYG19" s="674"/>
      <c r="OYH19" s="674"/>
      <c r="OYI19" s="674"/>
      <c r="OYJ19" s="674"/>
      <c r="OYK19" s="674"/>
      <c r="OYL19" s="674"/>
      <c r="OYM19" s="674"/>
      <c r="OYN19" s="674"/>
      <c r="OYO19" s="674"/>
      <c r="OYP19" s="674"/>
      <c r="OYQ19" s="674"/>
      <c r="OYR19" s="674"/>
      <c r="OYS19" s="674"/>
      <c r="OYT19" s="674"/>
      <c r="OYU19" s="674"/>
      <c r="OYV19" s="674"/>
      <c r="OYW19" s="674"/>
      <c r="OYX19" s="674"/>
      <c r="OYY19" s="674"/>
      <c r="OYZ19" s="674"/>
      <c r="OZA19" s="674"/>
      <c r="OZB19" s="674"/>
      <c r="OZC19" s="674"/>
      <c r="OZD19" s="674"/>
      <c r="OZE19" s="674"/>
      <c r="OZF19" s="674"/>
      <c r="OZG19" s="674"/>
      <c r="OZH19" s="674"/>
      <c r="OZI19" s="674"/>
      <c r="OZJ19" s="674"/>
      <c r="OZK19" s="674"/>
      <c r="OZL19" s="674"/>
      <c r="OZM19" s="674"/>
      <c r="OZN19" s="674"/>
      <c r="OZO19" s="674"/>
      <c r="OZP19" s="674"/>
      <c r="OZQ19" s="674"/>
      <c r="OZR19" s="674"/>
      <c r="OZS19" s="674"/>
      <c r="OZT19" s="674"/>
      <c r="OZU19" s="674"/>
      <c r="OZV19" s="674"/>
      <c r="OZW19" s="674"/>
      <c r="OZX19" s="674"/>
      <c r="OZY19" s="674"/>
      <c r="OZZ19" s="674"/>
      <c r="PAA19" s="674"/>
      <c r="PAB19" s="674"/>
      <c r="PAC19" s="674"/>
      <c r="PAD19" s="674"/>
      <c r="PAE19" s="674"/>
      <c r="PAF19" s="674"/>
      <c r="PAG19" s="674"/>
      <c r="PAH19" s="674"/>
      <c r="PAI19" s="674"/>
      <c r="PAJ19" s="674"/>
      <c r="PAK19" s="674"/>
      <c r="PAL19" s="674"/>
      <c r="PAM19" s="674"/>
      <c r="PAN19" s="674"/>
      <c r="PAO19" s="674"/>
      <c r="PAP19" s="674"/>
      <c r="PAQ19" s="674"/>
      <c r="PAR19" s="674"/>
      <c r="PAS19" s="674"/>
      <c r="PAT19" s="674"/>
      <c r="PAU19" s="674"/>
      <c r="PAV19" s="674"/>
      <c r="PAW19" s="674"/>
      <c r="PAX19" s="674"/>
      <c r="PAY19" s="674"/>
      <c r="PAZ19" s="674"/>
      <c r="PBA19" s="674"/>
      <c r="PBB19" s="674"/>
      <c r="PBC19" s="674"/>
      <c r="PBD19" s="674"/>
      <c r="PBE19" s="674"/>
      <c r="PBF19" s="674"/>
      <c r="PBG19" s="674"/>
      <c r="PBH19" s="674"/>
      <c r="PBI19" s="674"/>
      <c r="PBJ19" s="674"/>
      <c r="PBK19" s="674"/>
      <c r="PBL19" s="674"/>
      <c r="PBM19" s="674"/>
      <c r="PBN19" s="674"/>
      <c r="PBO19" s="674"/>
      <c r="PBP19" s="674"/>
      <c r="PBQ19" s="674"/>
      <c r="PBR19" s="674"/>
      <c r="PBS19" s="674"/>
      <c r="PBT19" s="674"/>
      <c r="PBU19" s="674"/>
      <c r="PBV19" s="674"/>
      <c r="PBW19" s="674"/>
      <c r="PBX19" s="674"/>
      <c r="PBY19" s="674"/>
      <c r="PBZ19" s="674"/>
      <c r="PCA19" s="674"/>
      <c r="PCB19" s="674"/>
      <c r="PCC19" s="674"/>
      <c r="PCD19" s="674"/>
      <c r="PCE19" s="674"/>
      <c r="PCF19" s="674"/>
      <c r="PCG19" s="674"/>
      <c r="PCH19" s="674"/>
      <c r="PCI19" s="674"/>
      <c r="PCJ19" s="674"/>
      <c r="PCK19" s="674"/>
      <c r="PCL19" s="674"/>
      <c r="PCM19" s="674"/>
      <c r="PCN19" s="674"/>
      <c r="PCO19" s="674"/>
      <c r="PCP19" s="674"/>
      <c r="PCQ19" s="674"/>
      <c r="PCR19" s="674"/>
      <c r="PCS19" s="674"/>
      <c r="PCT19" s="674"/>
      <c r="PCU19" s="674"/>
      <c r="PCV19" s="674"/>
      <c r="PCW19" s="674"/>
      <c r="PCX19" s="674"/>
      <c r="PCY19" s="674"/>
      <c r="PCZ19" s="674"/>
      <c r="PDA19" s="674"/>
      <c r="PDB19" s="674"/>
      <c r="PDC19" s="674"/>
      <c r="PDD19" s="674"/>
      <c r="PDE19" s="674"/>
      <c r="PDF19" s="674"/>
      <c r="PDG19" s="674"/>
      <c r="PDH19" s="674"/>
      <c r="PDI19" s="674"/>
      <c r="PDJ19" s="674"/>
      <c r="PDK19" s="674"/>
      <c r="PDL19" s="674"/>
      <c r="PDM19" s="674"/>
      <c r="PDN19" s="674"/>
      <c r="PDO19" s="674"/>
      <c r="PDP19" s="674"/>
      <c r="PDQ19" s="674"/>
      <c r="PDR19" s="674"/>
      <c r="PDS19" s="674"/>
      <c r="PDT19" s="674"/>
      <c r="PDU19" s="674"/>
      <c r="PDV19" s="674"/>
      <c r="PDW19" s="674"/>
      <c r="PDX19" s="674"/>
      <c r="PDY19" s="674"/>
      <c r="PDZ19" s="674"/>
      <c r="PEA19" s="674"/>
      <c r="PEB19" s="674"/>
      <c r="PEC19" s="674"/>
      <c r="PED19" s="674"/>
      <c r="PEE19" s="674"/>
      <c r="PEF19" s="674"/>
      <c r="PEG19" s="674"/>
      <c r="PEH19" s="674"/>
      <c r="PEI19" s="674"/>
      <c r="PEJ19" s="674"/>
      <c r="PEK19" s="674"/>
      <c r="PEL19" s="674"/>
      <c r="PEM19" s="674"/>
      <c r="PEN19" s="674"/>
      <c r="PEO19" s="674"/>
      <c r="PEP19" s="674"/>
      <c r="PEQ19" s="674"/>
      <c r="PER19" s="674"/>
      <c r="PES19" s="674"/>
      <c r="PET19" s="674"/>
      <c r="PEU19" s="674"/>
      <c r="PEV19" s="674"/>
      <c r="PEW19" s="674"/>
      <c r="PEX19" s="674"/>
      <c r="PEY19" s="674"/>
      <c r="PEZ19" s="674"/>
      <c r="PFA19" s="674"/>
      <c r="PFB19" s="674"/>
      <c r="PFC19" s="674"/>
      <c r="PFD19" s="674"/>
      <c r="PFE19" s="674"/>
      <c r="PFF19" s="674"/>
      <c r="PFG19" s="674"/>
      <c r="PFH19" s="674"/>
      <c r="PFI19" s="674"/>
      <c r="PFJ19" s="674"/>
      <c r="PFK19" s="674"/>
      <c r="PFL19" s="674"/>
      <c r="PFM19" s="674"/>
      <c r="PFN19" s="674"/>
      <c r="PFO19" s="674"/>
      <c r="PFP19" s="674"/>
      <c r="PFQ19" s="674"/>
      <c r="PFR19" s="674"/>
      <c r="PFS19" s="674"/>
      <c r="PFT19" s="674"/>
      <c r="PFU19" s="674"/>
      <c r="PFV19" s="674"/>
      <c r="PFW19" s="674"/>
      <c r="PFX19" s="674"/>
      <c r="PFY19" s="674"/>
      <c r="PFZ19" s="674"/>
      <c r="PGA19" s="674"/>
      <c r="PGB19" s="674"/>
      <c r="PGC19" s="674"/>
      <c r="PGD19" s="674"/>
      <c r="PGE19" s="674"/>
      <c r="PGF19" s="674"/>
      <c r="PGG19" s="674"/>
      <c r="PGH19" s="674"/>
      <c r="PGI19" s="674"/>
      <c r="PGJ19" s="674"/>
      <c r="PGK19" s="674"/>
      <c r="PGL19" s="674"/>
      <c r="PGM19" s="674"/>
      <c r="PGN19" s="674"/>
      <c r="PGO19" s="674"/>
      <c r="PGP19" s="674"/>
      <c r="PGQ19" s="674"/>
      <c r="PGR19" s="674"/>
      <c r="PGS19" s="674"/>
      <c r="PGT19" s="674"/>
      <c r="PGU19" s="674"/>
      <c r="PGV19" s="674"/>
      <c r="PGW19" s="674"/>
      <c r="PGX19" s="674"/>
      <c r="PGY19" s="674"/>
      <c r="PGZ19" s="674"/>
      <c r="PHA19" s="674"/>
      <c r="PHB19" s="674"/>
      <c r="PHC19" s="674"/>
      <c r="PHD19" s="674"/>
      <c r="PHE19" s="674"/>
      <c r="PHF19" s="674"/>
      <c r="PHG19" s="674"/>
      <c r="PHH19" s="674"/>
      <c r="PHI19" s="674"/>
      <c r="PHJ19" s="674"/>
      <c r="PHK19" s="674"/>
      <c r="PHL19" s="674"/>
      <c r="PHM19" s="674"/>
      <c r="PHN19" s="674"/>
      <c r="PHO19" s="674"/>
      <c r="PHP19" s="674"/>
      <c r="PHQ19" s="674"/>
      <c r="PHR19" s="674"/>
      <c r="PHS19" s="674"/>
      <c r="PHT19" s="674"/>
      <c r="PHU19" s="674"/>
      <c r="PHV19" s="674"/>
      <c r="PHW19" s="674"/>
      <c r="PHX19" s="674"/>
      <c r="PHY19" s="674"/>
      <c r="PHZ19" s="674"/>
      <c r="PIA19" s="674"/>
      <c r="PIB19" s="674"/>
      <c r="PIC19" s="674"/>
      <c r="PID19" s="674"/>
      <c r="PIE19" s="674"/>
      <c r="PIF19" s="674"/>
      <c r="PIG19" s="674"/>
      <c r="PIH19" s="674"/>
      <c r="PII19" s="674"/>
      <c r="PIJ19" s="674"/>
      <c r="PIK19" s="674"/>
      <c r="PIL19" s="674"/>
      <c r="PIM19" s="674"/>
      <c r="PIN19" s="674"/>
      <c r="PIO19" s="674"/>
      <c r="PIP19" s="674"/>
      <c r="PIQ19" s="674"/>
      <c r="PIR19" s="674"/>
      <c r="PIS19" s="674"/>
      <c r="PIT19" s="674"/>
      <c r="PIU19" s="674"/>
      <c r="PIV19" s="674"/>
      <c r="PIW19" s="674"/>
      <c r="PIX19" s="674"/>
      <c r="PIY19" s="674"/>
      <c r="PIZ19" s="674"/>
      <c r="PJA19" s="674"/>
      <c r="PJB19" s="674"/>
      <c r="PJC19" s="674"/>
      <c r="PJD19" s="674"/>
      <c r="PJE19" s="674"/>
      <c r="PJF19" s="674"/>
      <c r="PJG19" s="674"/>
      <c r="PJH19" s="674"/>
      <c r="PJI19" s="674"/>
      <c r="PJJ19" s="674"/>
      <c r="PJK19" s="674"/>
      <c r="PJL19" s="674"/>
      <c r="PJM19" s="674"/>
      <c r="PJN19" s="674"/>
      <c r="PJO19" s="674"/>
      <c r="PJP19" s="674"/>
      <c r="PJQ19" s="674"/>
      <c r="PJR19" s="674"/>
      <c r="PJS19" s="674"/>
      <c r="PJT19" s="674"/>
      <c r="PJU19" s="674"/>
      <c r="PJV19" s="674"/>
      <c r="PJW19" s="674"/>
      <c r="PJX19" s="674"/>
      <c r="PJY19" s="674"/>
      <c r="PJZ19" s="674"/>
      <c r="PKA19" s="674"/>
      <c r="PKB19" s="674"/>
      <c r="PKC19" s="674"/>
      <c r="PKD19" s="674"/>
      <c r="PKE19" s="674"/>
      <c r="PKF19" s="674"/>
      <c r="PKG19" s="674"/>
      <c r="PKH19" s="674"/>
      <c r="PKI19" s="674"/>
      <c r="PKJ19" s="674"/>
      <c r="PKK19" s="674"/>
      <c r="PKL19" s="674"/>
      <c r="PKM19" s="674"/>
      <c r="PKN19" s="674"/>
      <c r="PKO19" s="674"/>
      <c r="PKP19" s="674"/>
      <c r="PKQ19" s="674"/>
      <c r="PKR19" s="674"/>
      <c r="PKS19" s="674"/>
      <c r="PKT19" s="674"/>
      <c r="PKU19" s="674"/>
      <c r="PKV19" s="674"/>
      <c r="PKW19" s="674"/>
      <c r="PKX19" s="674"/>
      <c r="PKY19" s="674"/>
      <c r="PKZ19" s="674"/>
      <c r="PLA19" s="674"/>
      <c r="PLB19" s="674"/>
      <c r="PLC19" s="674"/>
      <c r="PLD19" s="674"/>
      <c r="PLE19" s="674"/>
      <c r="PLF19" s="674"/>
      <c r="PLG19" s="674"/>
      <c r="PLH19" s="674"/>
      <c r="PLI19" s="674"/>
      <c r="PLJ19" s="674"/>
      <c r="PLK19" s="674"/>
      <c r="PLL19" s="674"/>
      <c r="PLM19" s="674"/>
      <c r="PLN19" s="674"/>
      <c r="PLO19" s="674"/>
      <c r="PLP19" s="674"/>
      <c r="PLQ19" s="674"/>
      <c r="PLR19" s="674"/>
      <c r="PLS19" s="674"/>
      <c r="PLT19" s="674"/>
      <c r="PLU19" s="674"/>
      <c r="PLV19" s="674"/>
      <c r="PLW19" s="674"/>
      <c r="PLX19" s="674"/>
      <c r="PLY19" s="674"/>
      <c r="PLZ19" s="674"/>
      <c r="PMA19" s="674"/>
      <c r="PMB19" s="674"/>
      <c r="PMC19" s="674"/>
      <c r="PMD19" s="674"/>
      <c r="PME19" s="674"/>
      <c r="PMF19" s="674"/>
      <c r="PMG19" s="674"/>
      <c r="PMH19" s="674"/>
      <c r="PMI19" s="674"/>
      <c r="PMJ19" s="674"/>
      <c r="PMK19" s="674"/>
      <c r="PML19" s="674"/>
      <c r="PMM19" s="674"/>
      <c r="PMN19" s="674"/>
      <c r="PMO19" s="674"/>
      <c r="PMP19" s="674"/>
      <c r="PMQ19" s="674"/>
      <c r="PMR19" s="674"/>
      <c r="PMS19" s="674"/>
      <c r="PMT19" s="674"/>
      <c r="PMU19" s="674"/>
      <c r="PMV19" s="674"/>
      <c r="PMW19" s="674"/>
      <c r="PMX19" s="674"/>
      <c r="PMY19" s="674"/>
      <c r="PMZ19" s="674"/>
      <c r="PNA19" s="674"/>
      <c r="PNB19" s="674"/>
      <c r="PNC19" s="674"/>
      <c r="PND19" s="674"/>
      <c r="PNE19" s="674"/>
      <c r="PNF19" s="674"/>
      <c r="PNG19" s="674"/>
      <c r="PNH19" s="674"/>
      <c r="PNI19" s="674"/>
      <c r="PNJ19" s="674"/>
      <c r="PNK19" s="674"/>
      <c r="PNL19" s="674"/>
      <c r="PNM19" s="674"/>
      <c r="PNN19" s="674"/>
      <c r="PNO19" s="674"/>
      <c r="PNP19" s="674"/>
      <c r="PNQ19" s="674"/>
      <c r="PNR19" s="674"/>
      <c r="PNS19" s="674"/>
      <c r="PNT19" s="674"/>
      <c r="PNU19" s="674"/>
      <c r="PNV19" s="674"/>
      <c r="PNW19" s="674"/>
      <c r="PNX19" s="674"/>
      <c r="PNY19" s="674"/>
      <c r="PNZ19" s="674"/>
      <c r="POA19" s="674"/>
      <c r="POB19" s="674"/>
      <c r="POC19" s="674"/>
      <c r="POD19" s="674"/>
      <c r="POE19" s="674"/>
      <c r="POF19" s="674"/>
      <c r="POG19" s="674"/>
      <c r="POH19" s="674"/>
      <c r="POI19" s="674"/>
      <c r="POJ19" s="674"/>
      <c r="POK19" s="674"/>
      <c r="POL19" s="674"/>
      <c r="POM19" s="674"/>
      <c r="PON19" s="674"/>
      <c r="POO19" s="674"/>
      <c r="POP19" s="674"/>
      <c r="POQ19" s="674"/>
      <c r="POR19" s="674"/>
      <c r="POS19" s="674"/>
      <c r="POT19" s="674"/>
      <c r="POU19" s="674"/>
      <c r="POV19" s="674"/>
      <c r="POW19" s="674"/>
      <c r="POX19" s="674"/>
      <c r="POY19" s="674"/>
      <c r="POZ19" s="674"/>
      <c r="PPA19" s="674"/>
      <c r="PPB19" s="674"/>
      <c r="PPC19" s="674"/>
      <c r="PPD19" s="674"/>
      <c r="PPE19" s="674"/>
      <c r="PPF19" s="674"/>
      <c r="PPG19" s="674"/>
      <c r="PPH19" s="674"/>
      <c r="PPI19" s="674"/>
      <c r="PPJ19" s="674"/>
      <c r="PPK19" s="674"/>
      <c r="PPL19" s="674"/>
      <c r="PPM19" s="674"/>
      <c r="PPN19" s="674"/>
      <c r="PPO19" s="674"/>
      <c r="PPP19" s="674"/>
      <c r="PPQ19" s="674"/>
      <c r="PPR19" s="674"/>
      <c r="PPS19" s="674"/>
      <c r="PPT19" s="674"/>
      <c r="PPU19" s="674"/>
      <c r="PPV19" s="674"/>
      <c r="PPW19" s="674"/>
      <c r="PPX19" s="674"/>
      <c r="PPY19" s="674"/>
      <c r="PPZ19" s="674"/>
      <c r="PQA19" s="674"/>
      <c r="PQB19" s="674"/>
      <c r="PQC19" s="674"/>
      <c r="PQD19" s="674"/>
      <c r="PQE19" s="674"/>
      <c r="PQF19" s="674"/>
      <c r="PQG19" s="674"/>
      <c r="PQH19" s="674"/>
      <c r="PQI19" s="674"/>
      <c r="PQJ19" s="674"/>
      <c r="PQK19" s="674"/>
      <c r="PQL19" s="674"/>
      <c r="PQM19" s="674"/>
      <c r="PQN19" s="674"/>
      <c r="PQO19" s="674"/>
      <c r="PQP19" s="674"/>
      <c r="PQQ19" s="674"/>
      <c r="PQR19" s="674"/>
      <c r="PQS19" s="674"/>
      <c r="PQT19" s="674"/>
      <c r="PQU19" s="674"/>
      <c r="PQV19" s="674"/>
      <c r="PQW19" s="674"/>
      <c r="PQX19" s="674"/>
      <c r="PQY19" s="674"/>
      <c r="PQZ19" s="674"/>
      <c r="PRA19" s="674"/>
      <c r="PRB19" s="674"/>
      <c r="PRC19" s="674"/>
      <c r="PRD19" s="674"/>
      <c r="PRE19" s="674"/>
      <c r="PRF19" s="674"/>
      <c r="PRG19" s="674"/>
      <c r="PRH19" s="674"/>
      <c r="PRI19" s="674"/>
      <c r="PRJ19" s="674"/>
      <c r="PRK19" s="674"/>
      <c r="PRL19" s="674"/>
      <c r="PRM19" s="674"/>
      <c r="PRN19" s="674"/>
      <c r="PRO19" s="674"/>
      <c r="PRP19" s="674"/>
      <c r="PRQ19" s="674"/>
      <c r="PRR19" s="674"/>
      <c r="PRS19" s="674"/>
      <c r="PRT19" s="674"/>
      <c r="PRU19" s="674"/>
      <c r="PRV19" s="674"/>
      <c r="PRW19" s="674"/>
      <c r="PRX19" s="674"/>
      <c r="PRY19" s="674"/>
      <c r="PRZ19" s="674"/>
      <c r="PSA19" s="674"/>
      <c r="PSB19" s="674"/>
      <c r="PSC19" s="674"/>
      <c r="PSD19" s="674"/>
      <c r="PSE19" s="674"/>
      <c r="PSF19" s="674"/>
      <c r="PSG19" s="674"/>
      <c r="PSH19" s="674"/>
      <c r="PSI19" s="674"/>
      <c r="PSJ19" s="674"/>
      <c r="PSK19" s="674"/>
      <c r="PSL19" s="674"/>
      <c r="PSM19" s="674"/>
      <c r="PSN19" s="674"/>
      <c r="PSO19" s="674"/>
      <c r="PSP19" s="674"/>
      <c r="PSQ19" s="674"/>
      <c r="PSR19" s="674"/>
      <c r="PSS19" s="674"/>
      <c r="PST19" s="674"/>
      <c r="PSU19" s="674"/>
      <c r="PSV19" s="674"/>
      <c r="PSW19" s="674"/>
      <c r="PSX19" s="674"/>
      <c r="PSY19" s="674"/>
      <c r="PSZ19" s="674"/>
      <c r="PTA19" s="674"/>
      <c r="PTB19" s="674"/>
      <c r="PTC19" s="674"/>
      <c r="PTD19" s="674"/>
      <c r="PTE19" s="674"/>
      <c r="PTF19" s="674"/>
      <c r="PTG19" s="674"/>
      <c r="PTH19" s="674"/>
      <c r="PTI19" s="674"/>
      <c r="PTJ19" s="674"/>
      <c r="PTK19" s="674"/>
      <c r="PTL19" s="674"/>
      <c r="PTM19" s="674"/>
      <c r="PTN19" s="674"/>
      <c r="PTO19" s="674"/>
      <c r="PTP19" s="674"/>
      <c r="PTQ19" s="674"/>
      <c r="PTR19" s="674"/>
      <c r="PTS19" s="674"/>
      <c r="PTT19" s="674"/>
      <c r="PTU19" s="674"/>
      <c r="PTV19" s="674"/>
      <c r="PTW19" s="674"/>
      <c r="PTX19" s="674"/>
      <c r="PTY19" s="674"/>
      <c r="PTZ19" s="674"/>
      <c r="PUA19" s="674"/>
      <c r="PUB19" s="674"/>
      <c r="PUC19" s="674"/>
      <c r="PUD19" s="674"/>
      <c r="PUE19" s="674"/>
      <c r="PUF19" s="674"/>
      <c r="PUG19" s="674"/>
      <c r="PUH19" s="674"/>
      <c r="PUI19" s="674"/>
      <c r="PUJ19" s="674"/>
      <c r="PUK19" s="674"/>
      <c r="PUL19" s="674"/>
      <c r="PUM19" s="674"/>
      <c r="PUN19" s="674"/>
      <c r="PUO19" s="674"/>
      <c r="PUP19" s="674"/>
      <c r="PUQ19" s="674"/>
      <c r="PUR19" s="674"/>
      <c r="PUS19" s="674"/>
      <c r="PUT19" s="674"/>
      <c r="PUU19" s="674"/>
      <c r="PUV19" s="674"/>
      <c r="PUW19" s="674"/>
      <c r="PUX19" s="674"/>
      <c r="PUY19" s="674"/>
      <c r="PUZ19" s="674"/>
      <c r="PVA19" s="674"/>
      <c r="PVB19" s="674"/>
      <c r="PVC19" s="674"/>
      <c r="PVD19" s="674"/>
      <c r="PVE19" s="674"/>
      <c r="PVF19" s="674"/>
      <c r="PVG19" s="674"/>
      <c r="PVH19" s="674"/>
      <c r="PVI19" s="674"/>
      <c r="PVJ19" s="674"/>
      <c r="PVK19" s="674"/>
      <c r="PVL19" s="674"/>
      <c r="PVM19" s="674"/>
      <c r="PVN19" s="674"/>
      <c r="PVO19" s="674"/>
      <c r="PVP19" s="674"/>
      <c r="PVQ19" s="674"/>
      <c r="PVR19" s="674"/>
      <c r="PVS19" s="674"/>
      <c r="PVT19" s="674"/>
      <c r="PVU19" s="674"/>
      <c r="PVV19" s="674"/>
      <c r="PVW19" s="674"/>
      <c r="PVX19" s="674"/>
      <c r="PVY19" s="674"/>
      <c r="PVZ19" s="674"/>
      <c r="PWA19" s="674"/>
      <c r="PWB19" s="674"/>
      <c r="PWC19" s="674"/>
      <c r="PWD19" s="674"/>
      <c r="PWE19" s="674"/>
      <c r="PWF19" s="674"/>
      <c r="PWG19" s="674"/>
      <c r="PWH19" s="674"/>
      <c r="PWI19" s="674"/>
      <c r="PWJ19" s="674"/>
      <c r="PWK19" s="674"/>
      <c r="PWL19" s="674"/>
      <c r="PWM19" s="674"/>
      <c r="PWN19" s="674"/>
      <c r="PWO19" s="674"/>
      <c r="PWP19" s="674"/>
      <c r="PWQ19" s="674"/>
      <c r="PWR19" s="674"/>
      <c r="PWS19" s="674"/>
      <c r="PWT19" s="674"/>
      <c r="PWU19" s="674"/>
      <c r="PWV19" s="674"/>
      <c r="PWW19" s="674"/>
      <c r="PWX19" s="674"/>
      <c r="PWY19" s="674"/>
      <c r="PWZ19" s="674"/>
      <c r="PXA19" s="674"/>
      <c r="PXB19" s="674"/>
      <c r="PXC19" s="674"/>
      <c r="PXD19" s="674"/>
      <c r="PXE19" s="674"/>
      <c r="PXF19" s="674"/>
      <c r="PXG19" s="674"/>
      <c r="PXH19" s="674"/>
      <c r="PXI19" s="674"/>
      <c r="PXJ19" s="674"/>
      <c r="PXK19" s="674"/>
      <c r="PXL19" s="674"/>
      <c r="PXM19" s="674"/>
      <c r="PXN19" s="674"/>
      <c r="PXO19" s="674"/>
      <c r="PXP19" s="674"/>
      <c r="PXQ19" s="674"/>
      <c r="PXR19" s="674"/>
      <c r="PXS19" s="674"/>
      <c r="PXT19" s="674"/>
      <c r="PXU19" s="674"/>
      <c r="PXV19" s="674"/>
      <c r="PXW19" s="674"/>
      <c r="PXX19" s="674"/>
      <c r="PXY19" s="674"/>
      <c r="PXZ19" s="674"/>
      <c r="PYA19" s="674"/>
      <c r="PYB19" s="674"/>
      <c r="PYC19" s="674"/>
      <c r="PYD19" s="674"/>
      <c r="PYE19" s="674"/>
      <c r="PYF19" s="674"/>
      <c r="PYG19" s="674"/>
      <c r="PYH19" s="674"/>
      <c r="PYI19" s="674"/>
      <c r="PYJ19" s="674"/>
      <c r="PYK19" s="674"/>
      <c r="PYL19" s="674"/>
      <c r="PYM19" s="674"/>
      <c r="PYN19" s="674"/>
      <c r="PYO19" s="674"/>
      <c r="PYP19" s="674"/>
      <c r="PYQ19" s="674"/>
      <c r="PYR19" s="674"/>
      <c r="PYS19" s="674"/>
      <c r="PYT19" s="674"/>
      <c r="PYU19" s="674"/>
      <c r="PYV19" s="674"/>
      <c r="PYW19" s="674"/>
      <c r="PYX19" s="674"/>
      <c r="PYY19" s="674"/>
      <c r="PYZ19" s="674"/>
      <c r="PZA19" s="674"/>
      <c r="PZB19" s="674"/>
      <c r="PZC19" s="674"/>
      <c r="PZD19" s="674"/>
      <c r="PZE19" s="674"/>
      <c r="PZF19" s="674"/>
      <c r="PZG19" s="674"/>
      <c r="PZH19" s="674"/>
      <c r="PZI19" s="674"/>
      <c r="PZJ19" s="674"/>
      <c r="PZK19" s="674"/>
      <c r="PZL19" s="674"/>
      <c r="PZM19" s="674"/>
      <c r="PZN19" s="674"/>
      <c r="PZO19" s="674"/>
      <c r="PZP19" s="674"/>
      <c r="PZQ19" s="674"/>
      <c r="PZR19" s="674"/>
      <c r="PZS19" s="674"/>
      <c r="PZT19" s="674"/>
      <c r="PZU19" s="674"/>
      <c r="PZV19" s="674"/>
      <c r="PZW19" s="674"/>
      <c r="PZX19" s="674"/>
      <c r="PZY19" s="674"/>
      <c r="PZZ19" s="674"/>
      <c r="QAA19" s="674"/>
      <c r="QAB19" s="674"/>
      <c r="QAC19" s="674"/>
      <c r="QAD19" s="674"/>
      <c r="QAE19" s="674"/>
      <c r="QAF19" s="674"/>
      <c r="QAG19" s="674"/>
      <c r="QAH19" s="674"/>
      <c r="QAI19" s="674"/>
      <c r="QAJ19" s="674"/>
      <c r="QAK19" s="674"/>
      <c r="QAL19" s="674"/>
      <c r="QAM19" s="674"/>
      <c r="QAN19" s="674"/>
      <c r="QAO19" s="674"/>
      <c r="QAP19" s="674"/>
      <c r="QAQ19" s="674"/>
      <c r="QAR19" s="674"/>
      <c r="QAS19" s="674"/>
      <c r="QAT19" s="674"/>
      <c r="QAU19" s="674"/>
      <c r="QAV19" s="674"/>
      <c r="QAW19" s="674"/>
      <c r="QAX19" s="674"/>
      <c r="QAY19" s="674"/>
      <c r="QAZ19" s="674"/>
      <c r="QBA19" s="674"/>
      <c r="QBB19" s="674"/>
      <c r="QBC19" s="674"/>
      <c r="QBD19" s="674"/>
      <c r="QBE19" s="674"/>
      <c r="QBF19" s="674"/>
      <c r="QBG19" s="674"/>
      <c r="QBH19" s="674"/>
      <c r="QBI19" s="674"/>
      <c r="QBJ19" s="674"/>
      <c r="QBK19" s="674"/>
      <c r="QBL19" s="674"/>
      <c r="QBM19" s="674"/>
      <c r="QBN19" s="674"/>
      <c r="QBO19" s="674"/>
      <c r="QBP19" s="674"/>
      <c r="QBQ19" s="674"/>
      <c r="QBR19" s="674"/>
      <c r="QBS19" s="674"/>
      <c r="QBT19" s="674"/>
      <c r="QBU19" s="674"/>
      <c r="QBV19" s="674"/>
      <c r="QBW19" s="674"/>
      <c r="QBX19" s="674"/>
      <c r="QBY19" s="674"/>
      <c r="QBZ19" s="674"/>
      <c r="QCA19" s="674"/>
      <c r="QCB19" s="674"/>
      <c r="QCC19" s="674"/>
      <c r="QCD19" s="674"/>
      <c r="QCE19" s="674"/>
      <c r="QCF19" s="674"/>
      <c r="QCG19" s="674"/>
      <c r="QCH19" s="674"/>
      <c r="QCI19" s="674"/>
      <c r="QCJ19" s="674"/>
      <c r="QCK19" s="674"/>
      <c r="QCL19" s="674"/>
      <c r="QCM19" s="674"/>
      <c r="QCN19" s="674"/>
      <c r="QCO19" s="674"/>
      <c r="QCP19" s="674"/>
      <c r="QCQ19" s="674"/>
      <c r="QCR19" s="674"/>
      <c r="QCS19" s="674"/>
      <c r="QCT19" s="674"/>
      <c r="QCU19" s="674"/>
      <c r="QCV19" s="674"/>
      <c r="QCW19" s="674"/>
      <c r="QCX19" s="674"/>
      <c r="QCY19" s="674"/>
      <c r="QCZ19" s="674"/>
      <c r="QDA19" s="674"/>
      <c r="QDB19" s="674"/>
      <c r="QDC19" s="674"/>
      <c r="QDD19" s="674"/>
      <c r="QDE19" s="674"/>
      <c r="QDF19" s="674"/>
      <c r="QDG19" s="674"/>
      <c r="QDH19" s="674"/>
      <c r="QDI19" s="674"/>
      <c r="QDJ19" s="674"/>
      <c r="QDK19" s="674"/>
      <c r="QDL19" s="674"/>
      <c r="QDM19" s="674"/>
      <c r="QDN19" s="674"/>
      <c r="QDO19" s="674"/>
      <c r="QDP19" s="674"/>
      <c r="QDQ19" s="674"/>
      <c r="QDR19" s="674"/>
      <c r="QDS19" s="674"/>
      <c r="QDT19" s="674"/>
      <c r="QDU19" s="674"/>
      <c r="QDV19" s="674"/>
      <c r="QDW19" s="674"/>
      <c r="QDX19" s="674"/>
      <c r="QDY19" s="674"/>
      <c r="QDZ19" s="674"/>
      <c r="QEA19" s="674"/>
      <c r="QEB19" s="674"/>
      <c r="QEC19" s="674"/>
      <c r="QED19" s="674"/>
      <c r="QEE19" s="674"/>
      <c r="QEF19" s="674"/>
      <c r="QEG19" s="674"/>
      <c r="QEH19" s="674"/>
      <c r="QEI19" s="674"/>
      <c r="QEJ19" s="674"/>
      <c r="QEK19" s="674"/>
      <c r="QEL19" s="674"/>
      <c r="QEM19" s="674"/>
      <c r="QEN19" s="674"/>
      <c r="QEO19" s="674"/>
      <c r="QEP19" s="674"/>
      <c r="QEQ19" s="674"/>
      <c r="QER19" s="674"/>
      <c r="QES19" s="674"/>
      <c r="QET19" s="674"/>
      <c r="QEU19" s="674"/>
      <c r="QEV19" s="674"/>
      <c r="QEW19" s="674"/>
      <c r="QEX19" s="674"/>
      <c r="QEY19" s="674"/>
      <c r="QEZ19" s="674"/>
      <c r="QFA19" s="674"/>
      <c r="QFB19" s="674"/>
      <c r="QFC19" s="674"/>
      <c r="QFD19" s="674"/>
      <c r="QFE19" s="674"/>
      <c r="QFF19" s="674"/>
      <c r="QFG19" s="674"/>
      <c r="QFH19" s="674"/>
      <c r="QFI19" s="674"/>
      <c r="QFJ19" s="674"/>
      <c r="QFK19" s="674"/>
      <c r="QFL19" s="674"/>
      <c r="QFM19" s="674"/>
      <c r="QFN19" s="674"/>
      <c r="QFO19" s="674"/>
      <c r="QFP19" s="674"/>
      <c r="QFQ19" s="674"/>
      <c r="QFR19" s="674"/>
      <c r="QFS19" s="674"/>
      <c r="QFT19" s="674"/>
      <c r="QFU19" s="674"/>
      <c r="QFV19" s="674"/>
      <c r="QFW19" s="674"/>
      <c r="QFX19" s="674"/>
      <c r="QFY19" s="674"/>
      <c r="QFZ19" s="674"/>
      <c r="QGA19" s="674"/>
      <c r="QGB19" s="674"/>
      <c r="QGC19" s="674"/>
      <c r="QGD19" s="674"/>
      <c r="QGE19" s="674"/>
      <c r="QGF19" s="674"/>
      <c r="QGG19" s="674"/>
      <c r="QGH19" s="674"/>
      <c r="QGI19" s="674"/>
      <c r="QGJ19" s="674"/>
      <c r="QGK19" s="674"/>
      <c r="QGL19" s="674"/>
      <c r="QGM19" s="674"/>
      <c r="QGN19" s="674"/>
      <c r="QGO19" s="674"/>
      <c r="QGP19" s="674"/>
      <c r="QGQ19" s="674"/>
      <c r="QGR19" s="674"/>
      <c r="QGS19" s="674"/>
      <c r="QGT19" s="674"/>
      <c r="QGU19" s="674"/>
      <c r="QGV19" s="674"/>
      <c r="QGW19" s="674"/>
      <c r="QGX19" s="674"/>
      <c r="QGY19" s="674"/>
      <c r="QGZ19" s="674"/>
      <c r="QHA19" s="674"/>
      <c r="QHB19" s="674"/>
      <c r="QHC19" s="674"/>
      <c r="QHD19" s="674"/>
      <c r="QHE19" s="674"/>
      <c r="QHF19" s="674"/>
      <c r="QHG19" s="674"/>
      <c r="QHH19" s="674"/>
      <c r="QHI19" s="674"/>
      <c r="QHJ19" s="674"/>
      <c r="QHK19" s="674"/>
      <c r="QHL19" s="674"/>
      <c r="QHM19" s="674"/>
      <c r="QHN19" s="674"/>
      <c r="QHO19" s="674"/>
      <c r="QHP19" s="674"/>
      <c r="QHQ19" s="674"/>
      <c r="QHR19" s="674"/>
      <c r="QHS19" s="674"/>
      <c r="QHT19" s="674"/>
      <c r="QHU19" s="674"/>
      <c r="QHV19" s="674"/>
      <c r="QHW19" s="674"/>
      <c r="QHX19" s="674"/>
      <c r="QHY19" s="674"/>
      <c r="QHZ19" s="674"/>
      <c r="QIA19" s="674"/>
      <c r="QIB19" s="674"/>
      <c r="QIC19" s="674"/>
      <c r="QID19" s="674"/>
      <c r="QIE19" s="674"/>
      <c r="QIF19" s="674"/>
      <c r="QIG19" s="674"/>
      <c r="QIH19" s="674"/>
      <c r="QII19" s="674"/>
      <c r="QIJ19" s="674"/>
      <c r="QIK19" s="674"/>
      <c r="QIL19" s="674"/>
      <c r="QIM19" s="674"/>
      <c r="QIN19" s="674"/>
      <c r="QIO19" s="674"/>
      <c r="QIP19" s="674"/>
      <c r="QIQ19" s="674"/>
      <c r="QIR19" s="674"/>
      <c r="QIS19" s="674"/>
      <c r="QIT19" s="674"/>
      <c r="QIU19" s="674"/>
      <c r="QIV19" s="674"/>
      <c r="QIW19" s="674"/>
      <c r="QIX19" s="674"/>
      <c r="QIY19" s="674"/>
      <c r="QIZ19" s="674"/>
      <c r="QJA19" s="674"/>
      <c r="QJB19" s="674"/>
      <c r="QJC19" s="674"/>
      <c r="QJD19" s="674"/>
      <c r="QJE19" s="674"/>
      <c r="QJF19" s="674"/>
      <c r="QJG19" s="674"/>
      <c r="QJH19" s="674"/>
      <c r="QJI19" s="674"/>
      <c r="QJJ19" s="674"/>
      <c r="QJK19" s="674"/>
      <c r="QJL19" s="674"/>
      <c r="QJM19" s="674"/>
      <c r="QJN19" s="674"/>
      <c r="QJO19" s="674"/>
      <c r="QJP19" s="674"/>
      <c r="QJQ19" s="674"/>
      <c r="QJR19" s="674"/>
      <c r="QJS19" s="674"/>
      <c r="QJT19" s="674"/>
      <c r="QJU19" s="674"/>
      <c r="QJV19" s="674"/>
      <c r="QJW19" s="674"/>
      <c r="QJX19" s="674"/>
      <c r="QJY19" s="674"/>
      <c r="QJZ19" s="674"/>
      <c r="QKA19" s="674"/>
      <c r="QKB19" s="674"/>
      <c r="QKC19" s="674"/>
      <c r="QKD19" s="674"/>
      <c r="QKE19" s="674"/>
      <c r="QKF19" s="674"/>
      <c r="QKG19" s="674"/>
      <c r="QKH19" s="674"/>
      <c r="QKI19" s="674"/>
      <c r="QKJ19" s="674"/>
      <c r="QKK19" s="674"/>
      <c r="QKL19" s="674"/>
      <c r="QKM19" s="674"/>
      <c r="QKN19" s="674"/>
      <c r="QKO19" s="674"/>
      <c r="QKP19" s="674"/>
      <c r="QKQ19" s="674"/>
      <c r="QKR19" s="674"/>
      <c r="QKS19" s="674"/>
      <c r="QKT19" s="674"/>
      <c r="QKU19" s="674"/>
      <c r="QKV19" s="674"/>
      <c r="QKW19" s="674"/>
      <c r="QKX19" s="674"/>
      <c r="QKY19" s="674"/>
      <c r="QKZ19" s="674"/>
      <c r="QLA19" s="674"/>
      <c r="QLB19" s="674"/>
      <c r="QLC19" s="674"/>
      <c r="QLD19" s="674"/>
      <c r="QLE19" s="674"/>
      <c r="QLF19" s="674"/>
      <c r="QLG19" s="674"/>
      <c r="QLH19" s="674"/>
      <c r="QLI19" s="674"/>
      <c r="QLJ19" s="674"/>
      <c r="QLK19" s="674"/>
      <c r="QLL19" s="674"/>
      <c r="QLM19" s="674"/>
      <c r="QLN19" s="674"/>
      <c r="QLO19" s="674"/>
      <c r="QLP19" s="674"/>
      <c r="QLQ19" s="674"/>
      <c r="QLR19" s="674"/>
      <c r="QLS19" s="674"/>
      <c r="QLT19" s="674"/>
      <c r="QLU19" s="674"/>
      <c r="QLV19" s="674"/>
      <c r="QLW19" s="674"/>
      <c r="QLX19" s="674"/>
      <c r="QLY19" s="674"/>
      <c r="QLZ19" s="674"/>
      <c r="QMA19" s="674"/>
      <c r="QMB19" s="674"/>
      <c r="QMC19" s="674"/>
      <c r="QMD19" s="674"/>
      <c r="QME19" s="674"/>
      <c r="QMF19" s="674"/>
      <c r="QMG19" s="674"/>
      <c r="QMH19" s="674"/>
      <c r="QMI19" s="674"/>
      <c r="QMJ19" s="674"/>
      <c r="QMK19" s="674"/>
      <c r="QML19" s="674"/>
      <c r="QMM19" s="674"/>
      <c r="QMN19" s="674"/>
      <c r="QMO19" s="674"/>
      <c r="QMP19" s="674"/>
      <c r="QMQ19" s="674"/>
      <c r="QMR19" s="674"/>
      <c r="QMS19" s="674"/>
      <c r="QMT19" s="674"/>
      <c r="QMU19" s="674"/>
      <c r="QMV19" s="674"/>
      <c r="QMW19" s="674"/>
      <c r="QMX19" s="674"/>
      <c r="QMY19" s="674"/>
      <c r="QMZ19" s="674"/>
      <c r="QNA19" s="674"/>
      <c r="QNB19" s="674"/>
      <c r="QNC19" s="674"/>
      <c r="QND19" s="674"/>
      <c r="QNE19" s="674"/>
      <c r="QNF19" s="674"/>
      <c r="QNG19" s="674"/>
      <c r="QNH19" s="674"/>
      <c r="QNI19" s="674"/>
      <c r="QNJ19" s="674"/>
      <c r="QNK19" s="674"/>
      <c r="QNL19" s="674"/>
      <c r="QNM19" s="674"/>
      <c r="QNN19" s="674"/>
      <c r="QNO19" s="674"/>
      <c r="QNP19" s="674"/>
      <c r="QNQ19" s="674"/>
      <c r="QNR19" s="674"/>
      <c r="QNS19" s="674"/>
      <c r="QNT19" s="674"/>
      <c r="QNU19" s="674"/>
      <c r="QNV19" s="674"/>
      <c r="QNW19" s="674"/>
      <c r="QNX19" s="674"/>
      <c r="QNY19" s="674"/>
      <c r="QNZ19" s="674"/>
      <c r="QOA19" s="674"/>
      <c r="QOB19" s="674"/>
      <c r="QOC19" s="674"/>
      <c r="QOD19" s="674"/>
      <c r="QOE19" s="674"/>
      <c r="QOF19" s="674"/>
      <c r="QOG19" s="674"/>
      <c r="QOH19" s="674"/>
      <c r="QOI19" s="674"/>
      <c r="QOJ19" s="674"/>
      <c r="QOK19" s="674"/>
      <c r="QOL19" s="674"/>
      <c r="QOM19" s="674"/>
      <c r="QON19" s="674"/>
      <c r="QOO19" s="674"/>
      <c r="QOP19" s="674"/>
      <c r="QOQ19" s="674"/>
      <c r="QOR19" s="674"/>
      <c r="QOS19" s="674"/>
      <c r="QOT19" s="674"/>
      <c r="QOU19" s="674"/>
      <c r="QOV19" s="674"/>
      <c r="QOW19" s="674"/>
      <c r="QOX19" s="674"/>
      <c r="QOY19" s="674"/>
      <c r="QOZ19" s="674"/>
      <c r="QPA19" s="674"/>
      <c r="QPB19" s="674"/>
      <c r="QPC19" s="674"/>
      <c r="QPD19" s="674"/>
      <c r="QPE19" s="674"/>
      <c r="QPF19" s="674"/>
      <c r="QPG19" s="674"/>
      <c r="QPH19" s="674"/>
      <c r="QPI19" s="674"/>
      <c r="QPJ19" s="674"/>
      <c r="QPK19" s="674"/>
      <c r="QPL19" s="674"/>
      <c r="QPM19" s="674"/>
      <c r="QPN19" s="674"/>
      <c r="QPO19" s="674"/>
      <c r="QPP19" s="674"/>
      <c r="QPQ19" s="674"/>
      <c r="QPR19" s="674"/>
      <c r="QPS19" s="674"/>
      <c r="QPT19" s="674"/>
      <c r="QPU19" s="674"/>
      <c r="QPV19" s="674"/>
      <c r="QPW19" s="674"/>
      <c r="QPX19" s="674"/>
      <c r="QPY19" s="674"/>
      <c r="QPZ19" s="674"/>
      <c r="QQA19" s="674"/>
      <c r="QQB19" s="674"/>
      <c r="QQC19" s="674"/>
      <c r="QQD19" s="674"/>
      <c r="QQE19" s="674"/>
      <c r="QQF19" s="674"/>
      <c r="QQG19" s="674"/>
      <c r="QQH19" s="674"/>
      <c r="QQI19" s="674"/>
      <c r="QQJ19" s="674"/>
      <c r="QQK19" s="674"/>
      <c r="QQL19" s="674"/>
      <c r="QQM19" s="674"/>
      <c r="QQN19" s="674"/>
      <c r="QQO19" s="674"/>
      <c r="QQP19" s="674"/>
      <c r="QQQ19" s="674"/>
      <c r="QQR19" s="674"/>
      <c r="QQS19" s="674"/>
      <c r="QQT19" s="674"/>
      <c r="QQU19" s="674"/>
      <c r="QQV19" s="674"/>
      <c r="QQW19" s="674"/>
      <c r="QQX19" s="674"/>
      <c r="QQY19" s="674"/>
      <c r="QQZ19" s="674"/>
      <c r="QRA19" s="674"/>
      <c r="QRB19" s="674"/>
      <c r="QRC19" s="674"/>
      <c r="QRD19" s="674"/>
      <c r="QRE19" s="674"/>
      <c r="QRF19" s="674"/>
      <c r="QRG19" s="674"/>
      <c r="QRH19" s="674"/>
      <c r="QRI19" s="674"/>
      <c r="QRJ19" s="674"/>
      <c r="QRK19" s="674"/>
      <c r="QRL19" s="674"/>
      <c r="QRM19" s="674"/>
      <c r="QRN19" s="674"/>
      <c r="QRO19" s="674"/>
      <c r="QRP19" s="674"/>
      <c r="QRQ19" s="674"/>
      <c r="QRR19" s="674"/>
      <c r="QRS19" s="674"/>
      <c r="QRT19" s="674"/>
      <c r="QRU19" s="674"/>
      <c r="QRV19" s="674"/>
      <c r="QRW19" s="674"/>
      <c r="QRX19" s="674"/>
      <c r="QRY19" s="674"/>
      <c r="QRZ19" s="674"/>
      <c r="QSA19" s="674"/>
      <c r="QSB19" s="674"/>
      <c r="QSC19" s="674"/>
      <c r="QSD19" s="674"/>
      <c r="QSE19" s="674"/>
      <c r="QSF19" s="674"/>
      <c r="QSG19" s="674"/>
      <c r="QSH19" s="674"/>
      <c r="QSI19" s="674"/>
      <c r="QSJ19" s="674"/>
      <c r="QSK19" s="674"/>
      <c r="QSL19" s="674"/>
      <c r="QSM19" s="674"/>
      <c r="QSN19" s="674"/>
      <c r="QSO19" s="674"/>
      <c r="QSP19" s="674"/>
      <c r="QSQ19" s="674"/>
      <c r="QSR19" s="674"/>
      <c r="QSS19" s="674"/>
      <c r="QST19" s="674"/>
      <c r="QSU19" s="674"/>
      <c r="QSV19" s="674"/>
      <c r="QSW19" s="674"/>
      <c r="QSX19" s="674"/>
      <c r="QSY19" s="674"/>
      <c r="QSZ19" s="674"/>
      <c r="QTA19" s="674"/>
      <c r="QTB19" s="674"/>
      <c r="QTC19" s="674"/>
      <c r="QTD19" s="674"/>
      <c r="QTE19" s="674"/>
      <c r="QTF19" s="674"/>
      <c r="QTG19" s="674"/>
      <c r="QTH19" s="674"/>
      <c r="QTI19" s="674"/>
      <c r="QTJ19" s="674"/>
      <c r="QTK19" s="674"/>
      <c r="QTL19" s="674"/>
      <c r="QTM19" s="674"/>
      <c r="QTN19" s="674"/>
      <c r="QTO19" s="674"/>
      <c r="QTP19" s="674"/>
      <c r="QTQ19" s="674"/>
      <c r="QTR19" s="674"/>
      <c r="QTS19" s="674"/>
      <c r="QTT19" s="674"/>
      <c r="QTU19" s="674"/>
      <c r="QTV19" s="674"/>
      <c r="QTW19" s="674"/>
      <c r="QTX19" s="674"/>
      <c r="QTY19" s="674"/>
      <c r="QTZ19" s="674"/>
      <c r="QUA19" s="674"/>
      <c r="QUB19" s="674"/>
      <c r="QUC19" s="674"/>
      <c r="QUD19" s="674"/>
      <c r="QUE19" s="674"/>
      <c r="QUF19" s="674"/>
      <c r="QUG19" s="674"/>
      <c r="QUH19" s="674"/>
      <c r="QUI19" s="674"/>
      <c r="QUJ19" s="674"/>
      <c r="QUK19" s="674"/>
      <c r="QUL19" s="674"/>
      <c r="QUM19" s="674"/>
      <c r="QUN19" s="674"/>
      <c r="QUO19" s="674"/>
      <c r="QUP19" s="674"/>
      <c r="QUQ19" s="674"/>
      <c r="QUR19" s="674"/>
      <c r="QUS19" s="674"/>
      <c r="QUT19" s="674"/>
      <c r="QUU19" s="674"/>
      <c r="QUV19" s="674"/>
      <c r="QUW19" s="674"/>
      <c r="QUX19" s="674"/>
      <c r="QUY19" s="674"/>
      <c r="QUZ19" s="674"/>
      <c r="QVA19" s="674"/>
      <c r="QVB19" s="674"/>
      <c r="QVC19" s="674"/>
      <c r="QVD19" s="674"/>
      <c r="QVE19" s="674"/>
      <c r="QVF19" s="674"/>
      <c r="QVG19" s="674"/>
      <c r="QVH19" s="674"/>
      <c r="QVI19" s="674"/>
      <c r="QVJ19" s="674"/>
      <c r="QVK19" s="674"/>
      <c r="QVL19" s="674"/>
      <c r="QVM19" s="674"/>
      <c r="QVN19" s="674"/>
      <c r="QVO19" s="674"/>
      <c r="QVP19" s="674"/>
      <c r="QVQ19" s="674"/>
      <c r="QVR19" s="674"/>
      <c r="QVS19" s="674"/>
      <c r="QVT19" s="674"/>
      <c r="QVU19" s="674"/>
      <c r="QVV19" s="674"/>
      <c r="QVW19" s="674"/>
      <c r="QVX19" s="674"/>
      <c r="QVY19" s="674"/>
      <c r="QVZ19" s="674"/>
      <c r="QWA19" s="674"/>
      <c r="QWB19" s="674"/>
      <c r="QWC19" s="674"/>
      <c r="QWD19" s="674"/>
      <c r="QWE19" s="674"/>
      <c r="QWF19" s="674"/>
      <c r="QWG19" s="674"/>
      <c r="QWH19" s="674"/>
      <c r="QWI19" s="674"/>
      <c r="QWJ19" s="674"/>
      <c r="QWK19" s="674"/>
      <c r="QWL19" s="674"/>
      <c r="QWM19" s="674"/>
      <c r="QWN19" s="674"/>
      <c r="QWO19" s="674"/>
      <c r="QWP19" s="674"/>
      <c r="QWQ19" s="674"/>
      <c r="QWR19" s="674"/>
      <c r="QWS19" s="674"/>
      <c r="QWT19" s="674"/>
      <c r="QWU19" s="674"/>
      <c r="QWV19" s="674"/>
      <c r="QWW19" s="674"/>
      <c r="QWX19" s="674"/>
      <c r="QWY19" s="674"/>
      <c r="QWZ19" s="674"/>
      <c r="QXA19" s="674"/>
      <c r="QXB19" s="674"/>
      <c r="QXC19" s="674"/>
      <c r="QXD19" s="674"/>
      <c r="QXE19" s="674"/>
      <c r="QXF19" s="674"/>
      <c r="QXG19" s="674"/>
      <c r="QXH19" s="674"/>
      <c r="QXI19" s="674"/>
      <c r="QXJ19" s="674"/>
      <c r="QXK19" s="674"/>
      <c r="QXL19" s="674"/>
      <c r="QXM19" s="674"/>
      <c r="QXN19" s="674"/>
      <c r="QXO19" s="674"/>
      <c r="QXP19" s="674"/>
      <c r="QXQ19" s="674"/>
      <c r="QXR19" s="674"/>
      <c r="QXS19" s="674"/>
      <c r="QXT19" s="674"/>
      <c r="QXU19" s="674"/>
      <c r="QXV19" s="674"/>
      <c r="QXW19" s="674"/>
      <c r="QXX19" s="674"/>
      <c r="QXY19" s="674"/>
      <c r="QXZ19" s="674"/>
      <c r="QYA19" s="674"/>
      <c r="QYB19" s="674"/>
      <c r="QYC19" s="674"/>
      <c r="QYD19" s="674"/>
      <c r="QYE19" s="674"/>
      <c r="QYF19" s="674"/>
      <c r="QYG19" s="674"/>
      <c r="QYH19" s="674"/>
      <c r="QYI19" s="674"/>
      <c r="QYJ19" s="674"/>
      <c r="QYK19" s="674"/>
      <c r="QYL19" s="674"/>
      <c r="QYM19" s="674"/>
      <c r="QYN19" s="674"/>
      <c r="QYO19" s="674"/>
      <c r="QYP19" s="674"/>
      <c r="QYQ19" s="674"/>
      <c r="QYR19" s="674"/>
      <c r="QYS19" s="674"/>
      <c r="QYT19" s="674"/>
      <c r="QYU19" s="674"/>
      <c r="QYV19" s="674"/>
      <c r="QYW19" s="674"/>
      <c r="QYX19" s="674"/>
      <c r="QYY19" s="674"/>
      <c r="QYZ19" s="674"/>
      <c r="QZA19" s="674"/>
      <c r="QZB19" s="674"/>
      <c r="QZC19" s="674"/>
      <c r="QZD19" s="674"/>
      <c r="QZE19" s="674"/>
      <c r="QZF19" s="674"/>
      <c r="QZG19" s="674"/>
      <c r="QZH19" s="674"/>
      <c r="QZI19" s="674"/>
      <c r="QZJ19" s="674"/>
      <c r="QZK19" s="674"/>
      <c r="QZL19" s="674"/>
      <c r="QZM19" s="674"/>
      <c r="QZN19" s="674"/>
      <c r="QZO19" s="674"/>
      <c r="QZP19" s="674"/>
      <c r="QZQ19" s="674"/>
      <c r="QZR19" s="674"/>
      <c r="QZS19" s="674"/>
      <c r="QZT19" s="674"/>
      <c r="QZU19" s="674"/>
      <c r="QZV19" s="674"/>
      <c r="QZW19" s="674"/>
      <c r="QZX19" s="674"/>
      <c r="QZY19" s="674"/>
      <c r="QZZ19" s="674"/>
      <c r="RAA19" s="674"/>
      <c r="RAB19" s="674"/>
      <c r="RAC19" s="674"/>
      <c r="RAD19" s="674"/>
      <c r="RAE19" s="674"/>
      <c r="RAF19" s="674"/>
      <c r="RAG19" s="674"/>
      <c r="RAH19" s="674"/>
      <c r="RAI19" s="674"/>
      <c r="RAJ19" s="674"/>
      <c r="RAK19" s="674"/>
      <c r="RAL19" s="674"/>
      <c r="RAM19" s="674"/>
      <c r="RAN19" s="674"/>
      <c r="RAO19" s="674"/>
      <c r="RAP19" s="674"/>
      <c r="RAQ19" s="674"/>
      <c r="RAR19" s="674"/>
      <c r="RAS19" s="674"/>
      <c r="RAT19" s="674"/>
      <c r="RAU19" s="674"/>
      <c r="RAV19" s="674"/>
      <c r="RAW19" s="674"/>
      <c r="RAX19" s="674"/>
      <c r="RAY19" s="674"/>
      <c r="RAZ19" s="674"/>
      <c r="RBA19" s="674"/>
      <c r="RBB19" s="674"/>
      <c r="RBC19" s="674"/>
      <c r="RBD19" s="674"/>
      <c r="RBE19" s="674"/>
      <c r="RBF19" s="674"/>
      <c r="RBG19" s="674"/>
      <c r="RBH19" s="674"/>
      <c r="RBI19" s="674"/>
      <c r="RBJ19" s="674"/>
      <c r="RBK19" s="674"/>
      <c r="RBL19" s="674"/>
      <c r="RBM19" s="674"/>
      <c r="RBN19" s="674"/>
      <c r="RBO19" s="674"/>
      <c r="RBP19" s="674"/>
      <c r="RBQ19" s="674"/>
      <c r="RBR19" s="674"/>
      <c r="RBS19" s="674"/>
      <c r="RBT19" s="674"/>
      <c r="RBU19" s="674"/>
      <c r="RBV19" s="674"/>
      <c r="RBW19" s="674"/>
      <c r="RBX19" s="674"/>
      <c r="RBY19" s="674"/>
      <c r="RBZ19" s="674"/>
      <c r="RCA19" s="674"/>
      <c r="RCB19" s="674"/>
      <c r="RCC19" s="674"/>
      <c r="RCD19" s="674"/>
      <c r="RCE19" s="674"/>
      <c r="RCF19" s="674"/>
      <c r="RCG19" s="674"/>
      <c r="RCH19" s="674"/>
      <c r="RCI19" s="674"/>
      <c r="RCJ19" s="674"/>
      <c r="RCK19" s="674"/>
      <c r="RCL19" s="674"/>
      <c r="RCM19" s="674"/>
      <c r="RCN19" s="674"/>
      <c r="RCO19" s="674"/>
      <c r="RCP19" s="674"/>
      <c r="RCQ19" s="674"/>
      <c r="RCR19" s="674"/>
      <c r="RCS19" s="674"/>
      <c r="RCT19" s="674"/>
      <c r="RCU19" s="674"/>
      <c r="RCV19" s="674"/>
      <c r="RCW19" s="674"/>
      <c r="RCX19" s="674"/>
      <c r="RCY19" s="674"/>
      <c r="RCZ19" s="674"/>
      <c r="RDA19" s="674"/>
      <c r="RDB19" s="674"/>
      <c r="RDC19" s="674"/>
      <c r="RDD19" s="674"/>
      <c r="RDE19" s="674"/>
      <c r="RDF19" s="674"/>
      <c r="RDG19" s="674"/>
      <c r="RDH19" s="674"/>
      <c r="RDI19" s="674"/>
      <c r="RDJ19" s="674"/>
      <c r="RDK19" s="674"/>
      <c r="RDL19" s="674"/>
      <c r="RDM19" s="674"/>
      <c r="RDN19" s="674"/>
      <c r="RDO19" s="674"/>
      <c r="RDP19" s="674"/>
      <c r="RDQ19" s="674"/>
      <c r="RDR19" s="674"/>
      <c r="RDS19" s="674"/>
      <c r="RDT19" s="674"/>
      <c r="RDU19" s="674"/>
      <c r="RDV19" s="674"/>
      <c r="RDW19" s="674"/>
      <c r="RDX19" s="674"/>
      <c r="RDY19" s="674"/>
      <c r="RDZ19" s="674"/>
      <c r="REA19" s="674"/>
      <c r="REB19" s="674"/>
      <c r="REC19" s="674"/>
      <c r="RED19" s="674"/>
      <c r="REE19" s="674"/>
      <c r="REF19" s="674"/>
      <c r="REG19" s="674"/>
      <c r="REH19" s="674"/>
      <c r="REI19" s="674"/>
      <c r="REJ19" s="674"/>
      <c r="REK19" s="674"/>
      <c r="REL19" s="674"/>
      <c r="REM19" s="674"/>
      <c r="REN19" s="674"/>
      <c r="REO19" s="674"/>
      <c r="REP19" s="674"/>
      <c r="REQ19" s="674"/>
      <c r="RER19" s="674"/>
      <c r="RES19" s="674"/>
      <c r="RET19" s="674"/>
      <c r="REU19" s="674"/>
      <c r="REV19" s="674"/>
      <c r="REW19" s="674"/>
      <c r="REX19" s="674"/>
      <c r="REY19" s="674"/>
      <c r="REZ19" s="674"/>
      <c r="RFA19" s="674"/>
      <c r="RFB19" s="674"/>
      <c r="RFC19" s="674"/>
      <c r="RFD19" s="674"/>
      <c r="RFE19" s="674"/>
      <c r="RFF19" s="674"/>
      <c r="RFG19" s="674"/>
      <c r="RFH19" s="674"/>
      <c r="RFI19" s="674"/>
      <c r="RFJ19" s="674"/>
      <c r="RFK19" s="674"/>
      <c r="RFL19" s="674"/>
      <c r="RFM19" s="674"/>
      <c r="RFN19" s="674"/>
      <c r="RFO19" s="674"/>
      <c r="RFP19" s="674"/>
      <c r="RFQ19" s="674"/>
      <c r="RFR19" s="674"/>
      <c r="RFS19" s="674"/>
      <c r="RFT19" s="674"/>
      <c r="RFU19" s="674"/>
      <c r="RFV19" s="674"/>
      <c r="RFW19" s="674"/>
      <c r="RFX19" s="674"/>
      <c r="RFY19" s="674"/>
      <c r="RFZ19" s="674"/>
      <c r="RGA19" s="674"/>
      <c r="RGB19" s="674"/>
      <c r="RGC19" s="674"/>
      <c r="RGD19" s="674"/>
      <c r="RGE19" s="674"/>
      <c r="RGF19" s="674"/>
      <c r="RGG19" s="674"/>
      <c r="RGH19" s="674"/>
      <c r="RGI19" s="674"/>
      <c r="RGJ19" s="674"/>
      <c r="RGK19" s="674"/>
      <c r="RGL19" s="674"/>
      <c r="RGM19" s="674"/>
      <c r="RGN19" s="674"/>
      <c r="RGO19" s="674"/>
      <c r="RGP19" s="674"/>
      <c r="RGQ19" s="674"/>
      <c r="RGR19" s="674"/>
      <c r="RGS19" s="674"/>
      <c r="RGT19" s="674"/>
      <c r="RGU19" s="674"/>
      <c r="RGV19" s="674"/>
      <c r="RGW19" s="674"/>
      <c r="RGX19" s="674"/>
      <c r="RGY19" s="674"/>
      <c r="RGZ19" s="674"/>
      <c r="RHA19" s="674"/>
      <c r="RHB19" s="674"/>
      <c r="RHC19" s="674"/>
      <c r="RHD19" s="674"/>
      <c r="RHE19" s="674"/>
      <c r="RHF19" s="674"/>
      <c r="RHG19" s="674"/>
      <c r="RHH19" s="674"/>
      <c r="RHI19" s="674"/>
      <c r="RHJ19" s="674"/>
      <c r="RHK19" s="674"/>
      <c r="RHL19" s="674"/>
      <c r="RHM19" s="674"/>
      <c r="RHN19" s="674"/>
      <c r="RHO19" s="674"/>
      <c r="RHP19" s="674"/>
      <c r="RHQ19" s="674"/>
      <c r="RHR19" s="674"/>
      <c r="RHS19" s="674"/>
      <c r="RHT19" s="674"/>
      <c r="RHU19" s="674"/>
      <c r="RHV19" s="674"/>
      <c r="RHW19" s="674"/>
      <c r="RHX19" s="674"/>
      <c r="RHY19" s="674"/>
      <c r="RHZ19" s="674"/>
      <c r="RIA19" s="674"/>
      <c r="RIB19" s="674"/>
      <c r="RIC19" s="674"/>
      <c r="RID19" s="674"/>
      <c r="RIE19" s="674"/>
      <c r="RIF19" s="674"/>
      <c r="RIG19" s="674"/>
      <c r="RIH19" s="674"/>
      <c r="RII19" s="674"/>
      <c r="RIJ19" s="674"/>
      <c r="RIK19" s="674"/>
      <c r="RIL19" s="674"/>
      <c r="RIM19" s="674"/>
      <c r="RIN19" s="674"/>
      <c r="RIO19" s="674"/>
      <c r="RIP19" s="674"/>
      <c r="RIQ19" s="674"/>
      <c r="RIR19" s="674"/>
      <c r="RIS19" s="674"/>
      <c r="RIT19" s="674"/>
      <c r="RIU19" s="674"/>
      <c r="RIV19" s="674"/>
      <c r="RIW19" s="674"/>
      <c r="RIX19" s="674"/>
      <c r="RIY19" s="674"/>
      <c r="RIZ19" s="674"/>
      <c r="RJA19" s="674"/>
      <c r="RJB19" s="674"/>
      <c r="RJC19" s="674"/>
      <c r="RJD19" s="674"/>
      <c r="RJE19" s="674"/>
      <c r="RJF19" s="674"/>
      <c r="RJG19" s="674"/>
      <c r="RJH19" s="674"/>
      <c r="RJI19" s="674"/>
      <c r="RJJ19" s="674"/>
      <c r="RJK19" s="674"/>
      <c r="RJL19" s="674"/>
      <c r="RJM19" s="674"/>
      <c r="RJN19" s="674"/>
      <c r="RJO19" s="674"/>
      <c r="RJP19" s="674"/>
      <c r="RJQ19" s="674"/>
      <c r="RJR19" s="674"/>
      <c r="RJS19" s="674"/>
      <c r="RJT19" s="674"/>
      <c r="RJU19" s="674"/>
      <c r="RJV19" s="674"/>
      <c r="RJW19" s="674"/>
      <c r="RJX19" s="674"/>
      <c r="RJY19" s="674"/>
      <c r="RJZ19" s="674"/>
      <c r="RKA19" s="674"/>
      <c r="RKB19" s="674"/>
      <c r="RKC19" s="674"/>
      <c r="RKD19" s="674"/>
      <c r="RKE19" s="674"/>
      <c r="RKF19" s="674"/>
      <c r="RKG19" s="674"/>
      <c r="RKH19" s="674"/>
      <c r="RKI19" s="674"/>
      <c r="RKJ19" s="674"/>
      <c r="RKK19" s="674"/>
      <c r="RKL19" s="674"/>
      <c r="RKM19" s="674"/>
      <c r="RKN19" s="674"/>
      <c r="RKO19" s="674"/>
      <c r="RKP19" s="674"/>
      <c r="RKQ19" s="674"/>
      <c r="RKR19" s="674"/>
      <c r="RKS19" s="674"/>
      <c r="RKT19" s="674"/>
      <c r="RKU19" s="674"/>
      <c r="RKV19" s="674"/>
      <c r="RKW19" s="674"/>
      <c r="RKX19" s="674"/>
      <c r="RKY19" s="674"/>
      <c r="RKZ19" s="674"/>
      <c r="RLA19" s="674"/>
      <c r="RLB19" s="674"/>
      <c r="RLC19" s="674"/>
      <c r="RLD19" s="674"/>
      <c r="RLE19" s="674"/>
      <c r="RLF19" s="674"/>
      <c r="RLG19" s="674"/>
      <c r="RLH19" s="674"/>
      <c r="RLI19" s="674"/>
      <c r="RLJ19" s="674"/>
      <c r="RLK19" s="674"/>
      <c r="RLL19" s="674"/>
      <c r="RLM19" s="674"/>
      <c r="RLN19" s="674"/>
      <c r="RLO19" s="674"/>
      <c r="RLP19" s="674"/>
      <c r="RLQ19" s="674"/>
      <c r="RLR19" s="674"/>
      <c r="RLS19" s="674"/>
      <c r="RLT19" s="674"/>
      <c r="RLU19" s="674"/>
      <c r="RLV19" s="674"/>
      <c r="RLW19" s="674"/>
      <c r="RLX19" s="674"/>
      <c r="RLY19" s="674"/>
      <c r="RLZ19" s="674"/>
      <c r="RMA19" s="674"/>
      <c r="RMB19" s="674"/>
      <c r="RMC19" s="674"/>
      <c r="RMD19" s="674"/>
      <c r="RME19" s="674"/>
      <c r="RMF19" s="674"/>
      <c r="RMG19" s="674"/>
      <c r="RMH19" s="674"/>
      <c r="RMI19" s="674"/>
      <c r="RMJ19" s="674"/>
      <c r="RMK19" s="674"/>
      <c r="RML19" s="674"/>
      <c r="RMM19" s="674"/>
      <c r="RMN19" s="674"/>
      <c r="RMO19" s="674"/>
      <c r="RMP19" s="674"/>
      <c r="RMQ19" s="674"/>
      <c r="RMR19" s="674"/>
      <c r="RMS19" s="674"/>
      <c r="RMT19" s="674"/>
      <c r="RMU19" s="674"/>
      <c r="RMV19" s="674"/>
      <c r="RMW19" s="674"/>
      <c r="RMX19" s="674"/>
      <c r="RMY19" s="674"/>
      <c r="RMZ19" s="674"/>
      <c r="RNA19" s="674"/>
      <c r="RNB19" s="674"/>
      <c r="RNC19" s="674"/>
      <c r="RND19" s="674"/>
      <c r="RNE19" s="674"/>
      <c r="RNF19" s="674"/>
      <c r="RNG19" s="674"/>
      <c r="RNH19" s="674"/>
      <c r="RNI19" s="674"/>
      <c r="RNJ19" s="674"/>
      <c r="RNK19" s="674"/>
      <c r="RNL19" s="674"/>
      <c r="RNM19" s="674"/>
      <c r="RNN19" s="674"/>
      <c r="RNO19" s="674"/>
      <c r="RNP19" s="674"/>
      <c r="RNQ19" s="674"/>
      <c r="RNR19" s="674"/>
      <c r="RNS19" s="674"/>
      <c r="RNT19" s="674"/>
      <c r="RNU19" s="674"/>
      <c r="RNV19" s="674"/>
      <c r="RNW19" s="674"/>
      <c r="RNX19" s="674"/>
      <c r="RNY19" s="674"/>
      <c r="RNZ19" s="674"/>
      <c r="ROA19" s="674"/>
      <c r="ROB19" s="674"/>
      <c r="ROC19" s="674"/>
      <c r="ROD19" s="674"/>
      <c r="ROE19" s="674"/>
      <c r="ROF19" s="674"/>
      <c r="ROG19" s="674"/>
      <c r="ROH19" s="674"/>
      <c r="ROI19" s="674"/>
      <c r="ROJ19" s="674"/>
      <c r="ROK19" s="674"/>
      <c r="ROL19" s="674"/>
      <c r="ROM19" s="674"/>
      <c r="RON19" s="674"/>
      <c r="ROO19" s="674"/>
      <c r="ROP19" s="674"/>
      <c r="ROQ19" s="674"/>
      <c r="ROR19" s="674"/>
      <c r="ROS19" s="674"/>
      <c r="ROT19" s="674"/>
      <c r="ROU19" s="674"/>
      <c r="ROV19" s="674"/>
      <c r="ROW19" s="674"/>
      <c r="ROX19" s="674"/>
      <c r="ROY19" s="674"/>
      <c r="ROZ19" s="674"/>
      <c r="RPA19" s="674"/>
      <c r="RPB19" s="674"/>
      <c r="RPC19" s="674"/>
      <c r="RPD19" s="674"/>
      <c r="RPE19" s="674"/>
      <c r="RPF19" s="674"/>
      <c r="RPG19" s="674"/>
      <c r="RPH19" s="674"/>
      <c r="RPI19" s="674"/>
      <c r="RPJ19" s="674"/>
      <c r="RPK19" s="674"/>
      <c r="RPL19" s="674"/>
      <c r="RPM19" s="674"/>
      <c r="RPN19" s="674"/>
      <c r="RPO19" s="674"/>
      <c r="RPP19" s="674"/>
      <c r="RPQ19" s="674"/>
      <c r="RPR19" s="674"/>
      <c r="RPS19" s="674"/>
      <c r="RPT19" s="674"/>
      <c r="RPU19" s="674"/>
      <c r="RPV19" s="674"/>
      <c r="RPW19" s="674"/>
      <c r="RPX19" s="674"/>
      <c r="RPY19" s="674"/>
      <c r="RPZ19" s="674"/>
      <c r="RQA19" s="674"/>
      <c r="RQB19" s="674"/>
      <c r="RQC19" s="674"/>
      <c r="RQD19" s="674"/>
      <c r="RQE19" s="674"/>
      <c r="RQF19" s="674"/>
      <c r="RQG19" s="674"/>
      <c r="RQH19" s="674"/>
      <c r="RQI19" s="674"/>
      <c r="RQJ19" s="674"/>
      <c r="RQK19" s="674"/>
      <c r="RQL19" s="674"/>
      <c r="RQM19" s="674"/>
      <c r="RQN19" s="674"/>
      <c r="RQO19" s="674"/>
      <c r="RQP19" s="674"/>
      <c r="RQQ19" s="674"/>
      <c r="RQR19" s="674"/>
      <c r="RQS19" s="674"/>
      <c r="RQT19" s="674"/>
      <c r="RQU19" s="674"/>
      <c r="RQV19" s="674"/>
      <c r="RQW19" s="674"/>
      <c r="RQX19" s="674"/>
      <c r="RQY19" s="674"/>
      <c r="RQZ19" s="674"/>
      <c r="RRA19" s="674"/>
      <c r="RRB19" s="674"/>
      <c r="RRC19" s="674"/>
      <c r="RRD19" s="674"/>
      <c r="RRE19" s="674"/>
      <c r="RRF19" s="674"/>
      <c r="RRG19" s="674"/>
      <c r="RRH19" s="674"/>
      <c r="RRI19" s="674"/>
      <c r="RRJ19" s="674"/>
      <c r="RRK19" s="674"/>
      <c r="RRL19" s="674"/>
      <c r="RRM19" s="674"/>
      <c r="RRN19" s="674"/>
      <c r="RRO19" s="674"/>
      <c r="RRP19" s="674"/>
      <c r="RRQ19" s="674"/>
      <c r="RRR19" s="674"/>
      <c r="RRS19" s="674"/>
      <c r="RRT19" s="674"/>
      <c r="RRU19" s="674"/>
      <c r="RRV19" s="674"/>
      <c r="RRW19" s="674"/>
      <c r="RRX19" s="674"/>
      <c r="RRY19" s="674"/>
      <c r="RRZ19" s="674"/>
      <c r="RSA19" s="674"/>
      <c r="RSB19" s="674"/>
      <c r="RSC19" s="674"/>
      <c r="RSD19" s="674"/>
      <c r="RSE19" s="674"/>
      <c r="RSF19" s="674"/>
      <c r="RSG19" s="674"/>
      <c r="RSH19" s="674"/>
      <c r="RSI19" s="674"/>
      <c r="RSJ19" s="674"/>
      <c r="RSK19" s="674"/>
      <c r="RSL19" s="674"/>
      <c r="RSM19" s="674"/>
      <c r="RSN19" s="674"/>
      <c r="RSO19" s="674"/>
      <c r="RSP19" s="674"/>
      <c r="RSQ19" s="674"/>
      <c r="RSR19" s="674"/>
      <c r="RSS19" s="674"/>
      <c r="RST19" s="674"/>
      <c r="RSU19" s="674"/>
      <c r="RSV19" s="674"/>
      <c r="RSW19" s="674"/>
      <c r="RSX19" s="674"/>
      <c r="RSY19" s="674"/>
      <c r="RSZ19" s="674"/>
      <c r="RTA19" s="674"/>
      <c r="RTB19" s="674"/>
      <c r="RTC19" s="674"/>
      <c r="RTD19" s="674"/>
      <c r="RTE19" s="674"/>
      <c r="RTF19" s="674"/>
      <c r="RTG19" s="674"/>
      <c r="RTH19" s="674"/>
      <c r="RTI19" s="674"/>
      <c r="RTJ19" s="674"/>
      <c r="RTK19" s="674"/>
      <c r="RTL19" s="674"/>
      <c r="RTM19" s="674"/>
      <c r="RTN19" s="674"/>
      <c r="RTO19" s="674"/>
      <c r="RTP19" s="674"/>
      <c r="RTQ19" s="674"/>
      <c r="RTR19" s="674"/>
      <c r="RTS19" s="674"/>
      <c r="RTT19" s="674"/>
      <c r="RTU19" s="674"/>
      <c r="RTV19" s="674"/>
      <c r="RTW19" s="674"/>
      <c r="RTX19" s="674"/>
      <c r="RTY19" s="674"/>
      <c r="RTZ19" s="674"/>
      <c r="RUA19" s="674"/>
      <c r="RUB19" s="674"/>
      <c r="RUC19" s="674"/>
      <c r="RUD19" s="674"/>
      <c r="RUE19" s="674"/>
      <c r="RUF19" s="674"/>
      <c r="RUG19" s="674"/>
      <c r="RUH19" s="674"/>
      <c r="RUI19" s="674"/>
      <c r="RUJ19" s="674"/>
      <c r="RUK19" s="674"/>
      <c r="RUL19" s="674"/>
      <c r="RUM19" s="674"/>
      <c r="RUN19" s="674"/>
      <c r="RUO19" s="674"/>
      <c r="RUP19" s="674"/>
      <c r="RUQ19" s="674"/>
      <c r="RUR19" s="674"/>
      <c r="RUS19" s="674"/>
      <c r="RUT19" s="674"/>
      <c r="RUU19" s="674"/>
      <c r="RUV19" s="674"/>
      <c r="RUW19" s="674"/>
      <c r="RUX19" s="674"/>
      <c r="RUY19" s="674"/>
      <c r="RUZ19" s="674"/>
      <c r="RVA19" s="674"/>
      <c r="RVB19" s="674"/>
      <c r="RVC19" s="674"/>
      <c r="RVD19" s="674"/>
      <c r="RVE19" s="674"/>
      <c r="RVF19" s="674"/>
      <c r="RVG19" s="674"/>
      <c r="RVH19" s="674"/>
      <c r="RVI19" s="674"/>
      <c r="RVJ19" s="674"/>
      <c r="RVK19" s="674"/>
      <c r="RVL19" s="674"/>
      <c r="RVM19" s="674"/>
      <c r="RVN19" s="674"/>
      <c r="RVO19" s="674"/>
      <c r="RVP19" s="674"/>
      <c r="RVQ19" s="674"/>
      <c r="RVR19" s="674"/>
      <c r="RVS19" s="674"/>
      <c r="RVT19" s="674"/>
      <c r="RVU19" s="674"/>
      <c r="RVV19" s="674"/>
      <c r="RVW19" s="674"/>
      <c r="RVX19" s="674"/>
      <c r="RVY19" s="674"/>
      <c r="RVZ19" s="674"/>
      <c r="RWA19" s="674"/>
      <c r="RWB19" s="674"/>
      <c r="RWC19" s="674"/>
      <c r="RWD19" s="674"/>
      <c r="RWE19" s="674"/>
      <c r="RWF19" s="674"/>
      <c r="RWG19" s="674"/>
      <c r="RWH19" s="674"/>
      <c r="RWI19" s="674"/>
      <c r="RWJ19" s="674"/>
      <c r="RWK19" s="674"/>
      <c r="RWL19" s="674"/>
      <c r="RWM19" s="674"/>
      <c r="RWN19" s="674"/>
      <c r="RWO19" s="674"/>
      <c r="RWP19" s="674"/>
      <c r="RWQ19" s="674"/>
      <c r="RWR19" s="674"/>
      <c r="RWS19" s="674"/>
      <c r="RWT19" s="674"/>
      <c r="RWU19" s="674"/>
      <c r="RWV19" s="674"/>
      <c r="RWW19" s="674"/>
      <c r="RWX19" s="674"/>
      <c r="RWY19" s="674"/>
      <c r="RWZ19" s="674"/>
      <c r="RXA19" s="674"/>
      <c r="RXB19" s="674"/>
      <c r="RXC19" s="674"/>
      <c r="RXD19" s="674"/>
      <c r="RXE19" s="674"/>
      <c r="RXF19" s="674"/>
      <c r="RXG19" s="674"/>
      <c r="RXH19" s="674"/>
      <c r="RXI19" s="674"/>
      <c r="RXJ19" s="674"/>
      <c r="RXK19" s="674"/>
      <c r="RXL19" s="674"/>
      <c r="RXM19" s="674"/>
      <c r="RXN19" s="674"/>
      <c r="RXO19" s="674"/>
      <c r="RXP19" s="674"/>
      <c r="RXQ19" s="674"/>
      <c r="RXR19" s="674"/>
      <c r="RXS19" s="674"/>
      <c r="RXT19" s="674"/>
      <c r="RXU19" s="674"/>
      <c r="RXV19" s="674"/>
      <c r="RXW19" s="674"/>
      <c r="RXX19" s="674"/>
      <c r="RXY19" s="674"/>
      <c r="RXZ19" s="674"/>
      <c r="RYA19" s="674"/>
      <c r="RYB19" s="674"/>
      <c r="RYC19" s="674"/>
      <c r="RYD19" s="674"/>
      <c r="RYE19" s="674"/>
      <c r="RYF19" s="674"/>
      <c r="RYG19" s="674"/>
      <c r="RYH19" s="674"/>
      <c r="RYI19" s="674"/>
      <c r="RYJ19" s="674"/>
      <c r="RYK19" s="674"/>
      <c r="RYL19" s="674"/>
      <c r="RYM19" s="674"/>
      <c r="RYN19" s="674"/>
      <c r="RYO19" s="674"/>
      <c r="RYP19" s="674"/>
      <c r="RYQ19" s="674"/>
      <c r="RYR19" s="674"/>
      <c r="RYS19" s="674"/>
      <c r="RYT19" s="674"/>
      <c r="RYU19" s="674"/>
      <c r="RYV19" s="674"/>
      <c r="RYW19" s="674"/>
      <c r="RYX19" s="674"/>
      <c r="RYY19" s="674"/>
      <c r="RYZ19" s="674"/>
      <c r="RZA19" s="674"/>
      <c r="RZB19" s="674"/>
      <c r="RZC19" s="674"/>
      <c r="RZD19" s="674"/>
      <c r="RZE19" s="674"/>
      <c r="RZF19" s="674"/>
      <c r="RZG19" s="674"/>
      <c r="RZH19" s="674"/>
      <c r="RZI19" s="674"/>
      <c r="RZJ19" s="674"/>
      <c r="RZK19" s="674"/>
      <c r="RZL19" s="674"/>
      <c r="RZM19" s="674"/>
      <c r="RZN19" s="674"/>
      <c r="RZO19" s="674"/>
      <c r="RZP19" s="674"/>
      <c r="RZQ19" s="674"/>
      <c r="RZR19" s="674"/>
      <c r="RZS19" s="674"/>
      <c r="RZT19" s="674"/>
      <c r="RZU19" s="674"/>
      <c r="RZV19" s="674"/>
      <c r="RZW19" s="674"/>
      <c r="RZX19" s="674"/>
      <c r="RZY19" s="674"/>
      <c r="RZZ19" s="674"/>
      <c r="SAA19" s="674"/>
      <c r="SAB19" s="674"/>
      <c r="SAC19" s="674"/>
      <c r="SAD19" s="674"/>
      <c r="SAE19" s="674"/>
      <c r="SAF19" s="674"/>
      <c r="SAG19" s="674"/>
      <c r="SAH19" s="674"/>
      <c r="SAI19" s="674"/>
      <c r="SAJ19" s="674"/>
      <c r="SAK19" s="674"/>
      <c r="SAL19" s="674"/>
      <c r="SAM19" s="674"/>
      <c r="SAN19" s="674"/>
      <c r="SAO19" s="674"/>
      <c r="SAP19" s="674"/>
      <c r="SAQ19" s="674"/>
      <c r="SAR19" s="674"/>
      <c r="SAS19" s="674"/>
      <c r="SAT19" s="674"/>
      <c r="SAU19" s="674"/>
      <c r="SAV19" s="674"/>
      <c r="SAW19" s="674"/>
      <c r="SAX19" s="674"/>
      <c r="SAY19" s="674"/>
      <c r="SAZ19" s="674"/>
      <c r="SBA19" s="674"/>
      <c r="SBB19" s="674"/>
      <c r="SBC19" s="674"/>
      <c r="SBD19" s="674"/>
      <c r="SBE19" s="674"/>
      <c r="SBF19" s="674"/>
      <c r="SBG19" s="674"/>
      <c r="SBH19" s="674"/>
      <c r="SBI19" s="674"/>
      <c r="SBJ19" s="674"/>
      <c r="SBK19" s="674"/>
      <c r="SBL19" s="674"/>
      <c r="SBM19" s="674"/>
      <c r="SBN19" s="674"/>
      <c r="SBO19" s="674"/>
      <c r="SBP19" s="674"/>
      <c r="SBQ19" s="674"/>
      <c r="SBR19" s="674"/>
      <c r="SBS19" s="674"/>
      <c r="SBT19" s="674"/>
      <c r="SBU19" s="674"/>
      <c r="SBV19" s="674"/>
      <c r="SBW19" s="674"/>
      <c r="SBX19" s="674"/>
      <c r="SBY19" s="674"/>
      <c r="SBZ19" s="674"/>
      <c r="SCA19" s="674"/>
      <c r="SCB19" s="674"/>
      <c r="SCC19" s="674"/>
      <c r="SCD19" s="674"/>
      <c r="SCE19" s="674"/>
      <c r="SCF19" s="674"/>
      <c r="SCG19" s="674"/>
      <c r="SCH19" s="674"/>
      <c r="SCI19" s="674"/>
      <c r="SCJ19" s="674"/>
      <c r="SCK19" s="674"/>
      <c r="SCL19" s="674"/>
      <c r="SCM19" s="674"/>
      <c r="SCN19" s="674"/>
      <c r="SCO19" s="674"/>
      <c r="SCP19" s="674"/>
      <c r="SCQ19" s="674"/>
      <c r="SCR19" s="674"/>
      <c r="SCS19" s="674"/>
      <c r="SCT19" s="674"/>
      <c r="SCU19" s="674"/>
      <c r="SCV19" s="674"/>
      <c r="SCW19" s="674"/>
      <c r="SCX19" s="674"/>
      <c r="SCY19" s="674"/>
      <c r="SCZ19" s="674"/>
      <c r="SDA19" s="674"/>
      <c r="SDB19" s="674"/>
      <c r="SDC19" s="674"/>
      <c r="SDD19" s="674"/>
      <c r="SDE19" s="674"/>
      <c r="SDF19" s="674"/>
      <c r="SDG19" s="674"/>
      <c r="SDH19" s="674"/>
      <c r="SDI19" s="674"/>
      <c r="SDJ19" s="674"/>
      <c r="SDK19" s="674"/>
      <c r="SDL19" s="674"/>
      <c r="SDM19" s="674"/>
      <c r="SDN19" s="674"/>
      <c r="SDO19" s="674"/>
      <c r="SDP19" s="674"/>
      <c r="SDQ19" s="674"/>
      <c r="SDR19" s="674"/>
      <c r="SDS19" s="674"/>
      <c r="SDT19" s="674"/>
      <c r="SDU19" s="674"/>
      <c r="SDV19" s="674"/>
      <c r="SDW19" s="674"/>
      <c r="SDX19" s="674"/>
      <c r="SDY19" s="674"/>
      <c r="SDZ19" s="674"/>
      <c r="SEA19" s="674"/>
      <c r="SEB19" s="674"/>
      <c r="SEC19" s="674"/>
      <c r="SED19" s="674"/>
      <c r="SEE19" s="674"/>
      <c r="SEF19" s="674"/>
      <c r="SEG19" s="674"/>
      <c r="SEH19" s="674"/>
      <c r="SEI19" s="674"/>
      <c r="SEJ19" s="674"/>
      <c r="SEK19" s="674"/>
      <c r="SEL19" s="674"/>
      <c r="SEM19" s="674"/>
      <c r="SEN19" s="674"/>
      <c r="SEO19" s="674"/>
      <c r="SEP19" s="674"/>
      <c r="SEQ19" s="674"/>
      <c r="SER19" s="674"/>
      <c r="SES19" s="674"/>
      <c r="SET19" s="674"/>
      <c r="SEU19" s="674"/>
      <c r="SEV19" s="674"/>
      <c r="SEW19" s="674"/>
      <c r="SEX19" s="674"/>
      <c r="SEY19" s="674"/>
      <c r="SEZ19" s="674"/>
      <c r="SFA19" s="674"/>
      <c r="SFB19" s="674"/>
      <c r="SFC19" s="674"/>
      <c r="SFD19" s="674"/>
      <c r="SFE19" s="674"/>
      <c r="SFF19" s="674"/>
      <c r="SFG19" s="674"/>
      <c r="SFH19" s="674"/>
      <c r="SFI19" s="674"/>
      <c r="SFJ19" s="674"/>
      <c r="SFK19" s="674"/>
      <c r="SFL19" s="674"/>
      <c r="SFM19" s="674"/>
      <c r="SFN19" s="674"/>
      <c r="SFO19" s="674"/>
      <c r="SFP19" s="674"/>
      <c r="SFQ19" s="674"/>
      <c r="SFR19" s="674"/>
      <c r="SFS19" s="674"/>
      <c r="SFT19" s="674"/>
      <c r="SFU19" s="674"/>
      <c r="SFV19" s="674"/>
      <c r="SFW19" s="674"/>
      <c r="SFX19" s="674"/>
      <c r="SFY19" s="674"/>
      <c r="SFZ19" s="674"/>
      <c r="SGA19" s="674"/>
      <c r="SGB19" s="674"/>
      <c r="SGC19" s="674"/>
      <c r="SGD19" s="674"/>
      <c r="SGE19" s="674"/>
      <c r="SGF19" s="674"/>
      <c r="SGG19" s="674"/>
      <c r="SGH19" s="674"/>
      <c r="SGI19" s="674"/>
      <c r="SGJ19" s="674"/>
      <c r="SGK19" s="674"/>
      <c r="SGL19" s="674"/>
      <c r="SGM19" s="674"/>
      <c r="SGN19" s="674"/>
      <c r="SGO19" s="674"/>
      <c r="SGP19" s="674"/>
      <c r="SGQ19" s="674"/>
      <c r="SGR19" s="674"/>
      <c r="SGS19" s="674"/>
      <c r="SGT19" s="674"/>
      <c r="SGU19" s="674"/>
      <c r="SGV19" s="674"/>
      <c r="SGW19" s="674"/>
      <c r="SGX19" s="674"/>
      <c r="SGY19" s="674"/>
      <c r="SGZ19" s="674"/>
      <c r="SHA19" s="674"/>
      <c r="SHB19" s="674"/>
      <c r="SHC19" s="674"/>
      <c r="SHD19" s="674"/>
      <c r="SHE19" s="674"/>
      <c r="SHF19" s="674"/>
      <c r="SHG19" s="674"/>
      <c r="SHH19" s="674"/>
      <c r="SHI19" s="674"/>
      <c r="SHJ19" s="674"/>
      <c r="SHK19" s="674"/>
      <c r="SHL19" s="674"/>
      <c r="SHM19" s="674"/>
      <c r="SHN19" s="674"/>
      <c r="SHO19" s="674"/>
      <c r="SHP19" s="674"/>
      <c r="SHQ19" s="674"/>
      <c r="SHR19" s="674"/>
      <c r="SHS19" s="674"/>
      <c r="SHT19" s="674"/>
      <c r="SHU19" s="674"/>
      <c r="SHV19" s="674"/>
      <c r="SHW19" s="674"/>
      <c r="SHX19" s="674"/>
      <c r="SHY19" s="674"/>
      <c r="SHZ19" s="674"/>
      <c r="SIA19" s="674"/>
      <c r="SIB19" s="674"/>
      <c r="SIC19" s="674"/>
      <c r="SID19" s="674"/>
      <c r="SIE19" s="674"/>
      <c r="SIF19" s="674"/>
      <c r="SIG19" s="674"/>
      <c r="SIH19" s="674"/>
      <c r="SII19" s="674"/>
      <c r="SIJ19" s="674"/>
      <c r="SIK19" s="674"/>
      <c r="SIL19" s="674"/>
      <c r="SIM19" s="674"/>
      <c r="SIN19" s="674"/>
      <c r="SIO19" s="674"/>
      <c r="SIP19" s="674"/>
      <c r="SIQ19" s="674"/>
      <c r="SIR19" s="674"/>
      <c r="SIS19" s="674"/>
      <c r="SIT19" s="674"/>
      <c r="SIU19" s="674"/>
      <c r="SIV19" s="674"/>
      <c r="SIW19" s="674"/>
      <c r="SIX19" s="674"/>
      <c r="SIY19" s="674"/>
      <c r="SIZ19" s="674"/>
      <c r="SJA19" s="674"/>
      <c r="SJB19" s="674"/>
      <c r="SJC19" s="674"/>
      <c r="SJD19" s="674"/>
      <c r="SJE19" s="674"/>
      <c r="SJF19" s="674"/>
      <c r="SJG19" s="674"/>
      <c r="SJH19" s="674"/>
      <c r="SJI19" s="674"/>
      <c r="SJJ19" s="674"/>
      <c r="SJK19" s="674"/>
      <c r="SJL19" s="674"/>
      <c r="SJM19" s="674"/>
      <c r="SJN19" s="674"/>
      <c r="SJO19" s="674"/>
      <c r="SJP19" s="674"/>
      <c r="SJQ19" s="674"/>
      <c r="SJR19" s="674"/>
      <c r="SJS19" s="674"/>
      <c r="SJT19" s="674"/>
      <c r="SJU19" s="674"/>
      <c r="SJV19" s="674"/>
      <c r="SJW19" s="674"/>
      <c r="SJX19" s="674"/>
      <c r="SJY19" s="674"/>
      <c r="SJZ19" s="674"/>
      <c r="SKA19" s="674"/>
      <c r="SKB19" s="674"/>
      <c r="SKC19" s="674"/>
      <c r="SKD19" s="674"/>
      <c r="SKE19" s="674"/>
      <c r="SKF19" s="674"/>
      <c r="SKG19" s="674"/>
      <c r="SKH19" s="674"/>
      <c r="SKI19" s="674"/>
      <c r="SKJ19" s="674"/>
      <c r="SKK19" s="674"/>
      <c r="SKL19" s="674"/>
      <c r="SKM19" s="674"/>
      <c r="SKN19" s="674"/>
      <c r="SKO19" s="674"/>
      <c r="SKP19" s="674"/>
      <c r="SKQ19" s="674"/>
      <c r="SKR19" s="674"/>
      <c r="SKS19" s="674"/>
      <c r="SKT19" s="674"/>
      <c r="SKU19" s="674"/>
      <c r="SKV19" s="674"/>
      <c r="SKW19" s="674"/>
      <c r="SKX19" s="674"/>
      <c r="SKY19" s="674"/>
      <c r="SKZ19" s="674"/>
      <c r="SLA19" s="674"/>
      <c r="SLB19" s="674"/>
      <c r="SLC19" s="674"/>
      <c r="SLD19" s="674"/>
      <c r="SLE19" s="674"/>
      <c r="SLF19" s="674"/>
      <c r="SLG19" s="674"/>
      <c r="SLH19" s="674"/>
      <c r="SLI19" s="674"/>
      <c r="SLJ19" s="674"/>
      <c r="SLK19" s="674"/>
      <c r="SLL19" s="674"/>
      <c r="SLM19" s="674"/>
      <c r="SLN19" s="674"/>
      <c r="SLO19" s="674"/>
      <c r="SLP19" s="674"/>
      <c r="SLQ19" s="674"/>
      <c r="SLR19" s="674"/>
      <c r="SLS19" s="674"/>
      <c r="SLT19" s="674"/>
      <c r="SLU19" s="674"/>
      <c r="SLV19" s="674"/>
      <c r="SLW19" s="674"/>
      <c r="SLX19" s="674"/>
      <c r="SLY19" s="674"/>
      <c r="SLZ19" s="674"/>
      <c r="SMA19" s="674"/>
      <c r="SMB19" s="674"/>
      <c r="SMC19" s="674"/>
      <c r="SMD19" s="674"/>
      <c r="SME19" s="674"/>
      <c r="SMF19" s="674"/>
      <c r="SMG19" s="674"/>
      <c r="SMH19" s="674"/>
      <c r="SMI19" s="674"/>
      <c r="SMJ19" s="674"/>
      <c r="SMK19" s="674"/>
      <c r="SML19" s="674"/>
      <c r="SMM19" s="674"/>
      <c r="SMN19" s="674"/>
      <c r="SMO19" s="674"/>
      <c r="SMP19" s="674"/>
      <c r="SMQ19" s="674"/>
      <c r="SMR19" s="674"/>
      <c r="SMS19" s="674"/>
      <c r="SMT19" s="674"/>
      <c r="SMU19" s="674"/>
      <c r="SMV19" s="674"/>
      <c r="SMW19" s="674"/>
      <c r="SMX19" s="674"/>
      <c r="SMY19" s="674"/>
      <c r="SMZ19" s="674"/>
      <c r="SNA19" s="674"/>
      <c r="SNB19" s="674"/>
      <c r="SNC19" s="674"/>
      <c r="SND19" s="674"/>
      <c r="SNE19" s="674"/>
      <c r="SNF19" s="674"/>
      <c r="SNG19" s="674"/>
      <c r="SNH19" s="674"/>
      <c r="SNI19" s="674"/>
      <c r="SNJ19" s="674"/>
      <c r="SNK19" s="674"/>
      <c r="SNL19" s="674"/>
      <c r="SNM19" s="674"/>
      <c r="SNN19" s="674"/>
      <c r="SNO19" s="674"/>
      <c r="SNP19" s="674"/>
      <c r="SNQ19" s="674"/>
      <c r="SNR19" s="674"/>
      <c r="SNS19" s="674"/>
      <c r="SNT19" s="674"/>
      <c r="SNU19" s="674"/>
      <c r="SNV19" s="674"/>
      <c r="SNW19" s="674"/>
      <c r="SNX19" s="674"/>
      <c r="SNY19" s="674"/>
      <c r="SNZ19" s="674"/>
      <c r="SOA19" s="674"/>
      <c r="SOB19" s="674"/>
      <c r="SOC19" s="674"/>
      <c r="SOD19" s="674"/>
      <c r="SOE19" s="674"/>
      <c r="SOF19" s="674"/>
      <c r="SOG19" s="674"/>
      <c r="SOH19" s="674"/>
      <c r="SOI19" s="674"/>
      <c r="SOJ19" s="674"/>
      <c r="SOK19" s="674"/>
      <c r="SOL19" s="674"/>
      <c r="SOM19" s="674"/>
      <c r="SON19" s="674"/>
      <c r="SOO19" s="674"/>
      <c r="SOP19" s="674"/>
      <c r="SOQ19" s="674"/>
      <c r="SOR19" s="674"/>
      <c r="SOS19" s="674"/>
      <c r="SOT19" s="674"/>
      <c r="SOU19" s="674"/>
      <c r="SOV19" s="674"/>
      <c r="SOW19" s="674"/>
      <c r="SOX19" s="674"/>
      <c r="SOY19" s="674"/>
      <c r="SOZ19" s="674"/>
      <c r="SPA19" s="674"/>
      <c r="SPB19" s="674"/>
      <c r="SPC19" s="674"/>
      <c r="SPD19" s="674"/>
      <c r="SPE19" s="674"/>
      <c r="SPF19" s="674"/>
      <c r="SPG19" s="674"/>
      <c r="SPH19" s="674"/>
      <c r="SPI19" s="674"/>
      <c r="SPJ19" s="674"/>
      <c r="SPK19" s="674"/>
      <c r="SPL19" s="674"/>
      <c r="SPM19" s="674"/>
      <c r="SPN19" s="674"/>
      <c r="SPO19" s="674"/>
      <c r="SPP19" s="674"/>
      <c r="SPQ19" s="674"/>
      <c r="SPR19" s="674"/>
      <c r="SPS19" s="674"/>
      <c r="SPT19" s="674"/>
      <c r="SPU19" s="674"/>
      <c r="SPV19" s="674"/>
      <c r="SPW19" s="674"/>
      <c r="SPX19" s="674"/>
      <c r="SPY19" s="674"/>
      <c r="SPZ19" s="674"/>
      <c r="SQA19" s="674"/>
      <c r="SQB19" s="674"/>
      <c r="SQC19" s="674"/>
      <c r="SQD19" s="674"/>
      <c r="SQE19" s="674"/>
      <c r="SQF19" s="674"/>
      <c r="SQG19" s="674"/>
      <c r="SQH19" s="674"/>
      <c r="SQI19" s="674"/>
      <c r="SQJ19" s="674"/>
      <c r="SQK19" s="674"/>
      <c r="SQL19" s="674"/>
      <c r="SQM19" s="674"/>
      <c r="SQN19" s="674"/>
      <c r="SQO19" s="674"/>
      <c r="SQP19" s="674"/>
      <c r="SQQ19" s="674"/>
      <c r="SQR19" s="674"/>
      <c r="SQS19" s="674"/>
      <c r="SQT19" s="674"/>
      <c r="SQU19" s="674"/>
      <c r="SQV19" s="674"/>
      <c r="SQW19" s="674"/>
      <c r="SQX19" s="674"/>
      <c r="SQY19" s="674"/>
      <c r="SQZ19" s="674"/>
      <c r="SRA19" s="674"/>
      <c r="SRB19" s="674"/>
      <c r="SRC19" s="674"/>
      <c r="SRD19" s="674"/>
      <c r="SRE19" s="674"/>
      <c r="SRF19" s="674"/>
      <c r="SRG19" s="674"/>
      <c r="SRH19" s="674"/>
      <c r="SRI19" s="674"/>
      <c r="SRJ19" s="674"/>
      <c r="SRK19" s="674"/>
      <c r="SRL19" s="674"/>
      <c r="SRM19" s="674"/>
      <c r="SRN19" s="674"/>
      <c r="SRO19" s="674"/>
      <c r="SRP19" s="674"/>
      <c r="SRQ19" s="674"/>
      <c r="SRR19" s="674"/>
      <c r="SRS19" s="674"/>
      <c r="SRT19" s="674"/>
      <c r="SRU19" s="674"/>
      <c r="SRV19" s="674"/>
      <c r="SRW19" s="674"/>
      <c r="SRX19" s="674"/>
      <c r="SRY19" s="674"/>
      <c r="SRZ19" s="674"/>
      <c r="SSA19" s="674"/>
      <c r="SSB19" s="674"/>
      <c r="SSC19" s="674"/>
      <c r="SSD19" s="674"/>
      <c r="SSE19" s="674"/>
      <c r="SSF19" s="674"/>
      <c r="SSG19" s="674"/>
      <c r="SSH19" s="674"/>
      <c r="SSI19" s="674"/>
      <c r="SSJ19" s="674"/>
      <c r="SSK19" s="674"/>
      <c r="SSL19" s="674"/>
      <c r="SSM19" s="674"/>
      <c r="SSN19" s="674"/>
      <c r="SSO19" s="674"/>
      <c r="SSP19" s="674"/>
      <c r="SSQ19" s="674"/>
      <c r="SSR19" s="674"/>
      <c r="SSS19" s="674"/>
      <c r="SST19" s="674"/>
      <c r="SSU19" s="674"/>
      <c r="SSV19" s="674"/>
      <c r="SSW19" s="674"/>
      <c r="SSX19" s="674"/>
      <c r="SSY19" s="674"/>
      <c r="SSZ19" s="674"/>
      <c r="STA19" s="674"/>
      <c r="STB19" s="674"/>
      <c r="STC19" s="674"/>
      <c r="STD19" s="674"/>
      <c r="STE19" s="674"/>
      <c r="STF19" s="674"/>
      <c r="STG19" s="674"/>
      <c r="STH19" s="674"/>
      <c r="STI19" s="674"/>
      <c r="STJ19" s="674"/>
      <c r="STK19" s="674"/>
      <c r="STL19" s="674"/>
      <c r="STM19" s="674"/>
      <c r="STN19" s="674"/>
      <c r="STO19" s="674"/>
      <c r="STP19" s="674"/>
      <c r="STQ19" s="674"/>
      <c r="STR19" s="674"/>
      <c r="STS19" s="674"/>
      <c r="STT19" s="674"/>
      <c r="STU19" s="674"/>
      <c r="STV19" s="674"/>
      <c r="STW19" s="674"/>
      <c r="STX19" s="674"/>
      <c r="STY19" s="674"/>
      <c r="STZ19" s="674"/>
      <c r="SUA19" s="674"/>
      <c r="SUB19" s="674"/>
      <c r="SUC19" s="674"/>
      <c r="SUD19" s="674"/>
      <c r="SUE19" s="674"/>
      <c r="SUF19" s="674"/>
      <c r="SUG19" s="674"/>
      <c r="SUH19" s="674"/>
      <c r="SUI19" s="674"/>
      <c r="SUJ19" s="674"/>
      <c r="SUK19" s="674"/>
      <c r="SUL19" s="674"/>
      <c r="SUM19" s="674"/>
      <c r="SUN19" s="674"/>
      <c r="SUO19" s="674"/>
      <c r="SUP19" s="674"/>
      <c r="SUQ19" s="674"/>
      <c r="SUR19" s="674"/>
      <c r="SUS19" s="674"/>
      <c r="SUT19" s="674"/>
      <c r="SUU19" s="674"/>
      <c r="SUV19" s="674"/>
      <c r="SUW19" s="674"/>
      <c r="SUX19" s="674"/>
      <c r="SUY19" s="674"/>
      <c r="SUZ19" s="674"/>
      <c r="SVA19" s="674"/>
      <c r="SVB19" s="674"/>
      <c r="SVC19" s="674"/>
      <c r="SVD19" s="674"/>
      <c r="SVE19" s="674"/>
      <c r="SVF19" s="674"/>
      <c r="SVG19" s="674"/>
      <c r="SVH19" s="674"/>
      <c r="SVI19" s="674"/>
      <c r="SVJ19" s="674"/>
      <c r="SVK19" s="674"/>
      <c r="SVL19" s="674"/>
      <c r="SVM19" s="674"/>
      <c r="SVN19" s="674"/>
      <c r="SVO19" s="674"/>
      <c r="SVP19" s="674"/>
      <c r="SVQ19" s="674"/>
      <c r="SVR19" s="674"/>
      <c r="SVS19" s="674"/>
      <c r="SVT19" s="674"/>
      <c r="SVU19" s="674"/>
      <c r="SVV19" s="674"/>
      <c r="SVW19" s="674"/>
      <c r="SVX19" s="674"/>
      <c r="SVY19" s="674"/>
      <c r="SVZ19" s="674"/>
      <c r="SWA19" s="674"/>
      <c r="SWB19" s="674"/>
      <c r="SWC19" s="674"/>
      <c r="SWD19" s="674"/>
      <c r="SWE19" s="674"/>
      <c r="SWF19" s="674"/>
      <c r="SWG19" s="674"/>
      <c r="SWH19" s="674"/>
      <c r="SWI19" s="674"/>
      <c r="SWJ19" s="674"/>
      <c r="SWK19" s="674"/>
      <c r="SWL19" s="674"/>
      <c r="SWM19" s="674"/>
      <c r="SWN19" s="674"/>
      <c r="SWO19" s="674"/>
      <c r="SWP19" s="674"/>
      <c r="SWQ19" s="674"/>
      <c r="SWR19" s="674"/>
      <c r="SWS19" s="674"/>
      <c r="SWT19" s="674"/>
      <c r="SWU19" s="674"/>
      <c r="SWV19" s="674"/>
      <c r="SWW19" s="674"/>
      <c r="SWX19" s="674"/>
      <c r="SWY19" s="674"/>
      <c r="SWZ19" s="674"/>
      <c r="SXA19" s="674"/>
      <c r="SXB19" s="674"/>
      <c r="SXC19" s="674"/>
      <c r="SXD19" s="674"/>
      <c r="SXE19" s="674"/>
      <c r="SXF19" s="674"/>
      <c r="SXG19" s="674"/>
      <c r="SXH19" s="674"/>
      <c r="SXI19" s="674"/>
      <c r="SXJ19" s="674"/>
      <c r="SXK19" s="674"/>
      <c r="SXL19" s="674"/>
      <c r="SXM19" s="674"/>
      <c r="SXN19" s="674"/>
      <c r="SXO19" s="674"/>
      <c r="SXP19" s="674"/>
      <c r="SXQ19" s="674"/>
      <c r="SXR19" s="674"/>
      <c r="SXS19" s="674"/>
      <c r="SXT19" s="674"/>
      <c r="SXU19" s="674"/>
      <c r="SXV19" s="674"/>
      <c r="SXW19" s="674"/>
      <c r="SXX19" s="674"/>
      <c r="SXY19" s="674"/>
      <c r="SXZ19" s="674"/>
      <c r="SYA19" s="674"/>
      <c r="SYB19" s="674"/>
      <c r="SYC19" s="674"/>
      <c r="SYD19" s="674"/>
      <c r="SYE19" s="674"/>
      <c r="SYF19" s="674"/>
      <c r="SYG19" s="674"/>
      <c r="SYH19" s="674"/>
      <c r="SYI19" s="674"/>
      <c r="SYJ19" s="674"/>
      <c r="SYK19" s="674"/>
      <c r="SYL19" s="674"/>
      <c r="SYM19" s="674"/>
      <c r="SYN19" s="674"/>
      <c r="SYO19" s="674"/>
      <c r="SYP19" s="674"/>
      <c r="SYQ19" s="674"/>
      <c r="SYR19" s="674"/>
      <c r="SYS19" s="674"/>
      <c r="SYT19" s="674"/>
      <c r="SYU19" s="674"/>
      <c r="SYV19" s="674"/>
      <c r="SYW19" s="674"/>
      <c r="SYX19" s="674"/>
      <c r="SYY19" s="674"/>
      <c r="SYZ19" s="674"/>
      <c r="SZA19" s="674"/>
      <c r="SZB19" s="674"/>
      <c r="SZC19" s="674"/>
      <c r="SZD19" s="674"/>
      <c r="SZE19" s="674"/>
      <c r="SZF19" s="674"/>
      <c r="SZG19" s="674"/>
      <c r="SZH19" s="674"/>
      <c r="SZI19" s="674"/>
      <c r="SZJ19" s="674"/>
      <c r="SZK19" s="674"/>
      <c r="SZL19" s="674"/>
      <c r="SZM19" s="674"/>
      <c r="SZN19" s="674"/>
      <c r="SZO19" s="674"/>
      <c r="SZP19" s="674"/>
      <c r="SZQ19" s="674"/>
      <c r="SZR19" s="674"/>
      <c r="SZS19" s="674"/>
      <c r="SZT19" s="674"/>
      <c r="SZU19" s="674"/>
      <c r="SZV19" s="674"/>
      <c r="SZW19" s="674"/>
      <c r="SZX19" s="674"/>
      <c r="SZY19" s="674"/>
      <c r="SZZ19" s="674"/>
      <c r="TAA19" s="674"/>
      <c r="TAB19" s="674"/>
      <c r="TAC19" s="674"/>
      <c r="TAD19" s="674"/>
      <c r="TAE19" s="674"/>
      <c r="TAF19" s="674"/>
      <c r="TAG19" s="674"/>
      <c r="TAH19" s="674"/>
      <c r="TAI19" s="674"/>
      <c r="TAJ19" s="674"/>
      <c r="TAK19" s="674"/>
      <c r="TAL19" s="674"/>
      <c r="TAM19" s="674"/>
      <c r="TAN19" s="674"/>
      <c r="TAO19" s="674"/>
      <c r="TAP19" s="674"/>
      <c r="TAQ19" s="674"/>
      <c r="TAR19" s="674"/>
      <c r="TAS19" s="674"/>
      <c r="TAT19" s="674"/>
      <c r="TAU19" s="674"/>
      <c r="TAV19" s="674"/>
      <c r="TAW19" s="674"/>
      <c r="TAX19" s="674"/>
      <c r="TAY19" s="674"/>
      <c r="TAZ19" s="674"/>
      <c r="TBA19" s="674"/>
      <c r="TBB19" s="674"/>
      <c r="TBC19" s="674"/>
      <c r="TBD19" s="674"/>
      <c r="TBE19" s="674"/>
      <c r="TBF19" s="674"/>
      <c r="TBG19" s="674"/>
      <c r="TBH19" s="674"/>
      <c r="TBI19" s="674"/>
      <c r="TBJ19" s="674"/>
      <c r="TBK19" s="674"/>
      <c r="TBL19" s="674"/>
      <c r="TBM19" s="674"/>
      <c r="TBN19" s="674"/>
      <c r="TBO19" s="674"/>
      <c r="TBP19" s="674"/>
      <c r="TBQ19" s="674"/>
      <c r="TBR19" s="674"/>
      <c r="TBS19" s="674"/>
      <c r="TBT19" s="674"/>
      <c r="TBU19" s="674"/>
      <c r="TBV19" s="674"/>
      <c r="TBW19" s="674"/>
      <c r="TBX19" s="674"/>
      <c r="TBY19" s="674"/>
      <c r="TBZ19" s="674"/>
      <c r="TCA19" s="674"/>
      <c r="TCB19" s="674"/>
      <c r="TCC19" s="674"/>
      <c r="TCD19" s="674"/>
      <c r="TCE19" s="674"/>
      <c r="TCF19" s="674"/>
      <c r="TCG19" s="674"/>
      <c r="TCH19" s="674"/>
      <c r="TCI19" s="674"/>
      <c r="TCJ19" s="674"/>
      <c r="TCK19" s="674"/>
      <c r="TCL19" s="674"/>
      <c r="TCM19" s="674"/>
      <c r="TCN19" s="674"/>
      <c r="TCO19" s="674"/>
      <c r="TCP19" s="674"/>
      <c r="TCQ19" s="674"/>
      <c r="TCR19" s="674"/>
      <c r="TCS19" s="674"/>
      <c r="TCT19" s="674"/>
      <c r="TCU19" s="674"/>
      <c r="TCV19" s="674"/>
      <c r="TCW19" s="674"/>
      <c r="TCX19" s="674"/>
      <c r="TCY19" s="674"/>
      <c r="TCZ19" s="674"/>
      <c r="TDA19" s="674"/>
      <c r="TDB19" s="674"/>
      <c r="TDC19" s="674"/>
      <c r="TDD19" s="674"/>
      <c r="TDE19" s="674"/>
      <c r="TDF19" s="674"/>
      <c r="TDG19" s="674"/>
      <c r="TDH19" s="674"/>
      <c r="TDI19" s="674"/>
      <c r="TDJ19" s="674"/>
      <c r="TDK19" s="674"/>
      <c r="TDL19" s="674"/>
      <c r="TDM19" s="674"/>
      <c r="TDN19" s="674"/>
      <c r="TDO19" s="674"/>
      <c r="TDP19" s="674"/>
      <c r="TDQ19" s="674"/>
      <c r="TDR19" s="674"/>
      <c r="TDS19" s="674"/>
      <c r="TDT19" s="674"/>
      <c r="TDU19" s="674"/>
      <c r="TDV19" s="674"/>
      <c r="TDW19" s="674"/>
      <c r="TDX19" s="674"/>
      <c r="TDY19" s="674"/>
      <c r="TDZ19" s="674"/>
      <c r="TEA19" s="674"/>
      <c r="TEB19" s="674"/>
      <c r="TEC19" s="674"/>
      <c r="TED19" s="674"/>
      <c r="TEE19" s="674"/>
      <c r="TEF19" s="674"/>
      <c r="TEG19" s="674"/>
      <c r="TEH19" s="674"/>
      <c r="TEI19" s="674"/>
      <c r="TEJ19" s="674"/>
      <c r="TEK19" s="674"/>
      <c r="TEL19" s="674"/>
      <c r="TEM19" s="674"/>
      <c r="TEN19" s="674"/>
      <c r="TEO19" s="674"/>
      <c r="TEP19" s="674"/>
      <c r="TEQ19" s="674"/>
      <c r="TER19" s="674"/>
      <c r="TES19" s="674"/>
      <c r="TET19" s="674"/>
      <c r="TEU19" s="674"/>
      <c r="TEV19" s="674"/>
      <c r="TEW19" s="674"/>
      <c r="TEX19" s="674"/>
      <c r="TEY19" s="674"/>
      <c r="TEZ19" s="674"/>
      <c r="TFA19" s="674"/>
      <c r="TFB19" s="674"/>
      <c r="TFC19" s="674"/>
      <c r="TFD19" s="674"/>
      <c r="TFE19" s="674"/>
      <c r="TFF19" s="674"/>
      <c r="TFG19" s="674"/>
      <c r="TFH19" s="674"/>
      <c r="TFI19" s="674"/>
      <c r="TFJ19" s="674"/>
      <c r="TFK19" s="674"/>
      <c r="TFL19" s="674"/>
      <c r="TFM19" s="674"/>
      <c r="TFN19" s="674"/>
      <c r="TFO19" s="674"/>
      <c r="TFP19" s="674"/>
      <c r="TFQ19" s="674"/>
      <c r="TFR19" s="674"/>
      <c r="TFS19" s="674"/>
      <c r="TFT19" s="674"/>
      <c r="TFU19" s="674"/>
      <c r="TFV19" s="674"/>
      <c r="TFW19" s="674"/>
      <c r="TFX19" s="674"/>
      <c r="TFY19" s="674"/>
      <c r="TFZ19" s="674"/>
      <c r="TGA19" s="674"/>
      <c r="TGB19" s="674"/>
      <c r="TGC19" s="674"/>
      <c r="TGD19" s="674"/>
      <c r="TGE19" s="674"/>
      <c r="TGF19" s="674"/>
      <c r="TGG19" s="674"/>
      <c r="TGH19" s="674"/>
      <c r="TGI19" s="674"/>
      <c r="TGJ19" s="674"/>
      <c r="TGK19" s="674"/>
      <c r="TGL19" s="674"/>
      <c r="TGM19" s="674"/>
      <c r="TGN19" s="674"/>
      <c r="TGO19" s="674"/>
      <c r="TGP19" s="674"/>
      <c r="TGQ19" s="674"/>
      <c r="TGR19" s="674"/>
      <c r="TGS19" s="674"/>
      <c r="TGT19" s="674"/>
      <c r="TGU19" s="674"/>
      <c r="TGV19" s="674"/>
      <c r="TGW19" s="674"/>
      <c r="TGX19" s="674"/>
      <c r="TGY19" s="674"/>
      <c r="TGZ19" s="674"/>
      <c r="THA19" s="674"/>
      <c r="THB19" s="674"/>
      <c r="THC19" s="674"/>
      <c r="THD19" s="674"/>
      <c r="THE19" s="674"/>
      <c r="THF19" s="674"/>
      <c r="THG19" s="674"/>
      <c r="THH19" s="674"/>
      <c r="THI19" s="674"/>
      <c r="THJ19" s="674"/>
      <c r="THK19" s="674"/>
      <c r="THL19" s="674"/>
      <c r="THM19" s="674"/>
      <c r="THN19" s="674"/>
      <c r="THO19" s="674"/>
      <c r="THP19" s="674"/>
      <c r="THQ19" s="674"/>
      <c r="THR19" s="674"/>
      <c r="THS19" s="674"/>
      <c r="THT19" s="674"/>
      <c r="THU19" s="674"/>
      <c r="THV19" s="674"/>
      <c r="THW19" s="674"/>
      <c r="THX19" s="674"/>
      <c r="THY19" s="674"/>
      <c r="THZ19" s="674"/>
      <c r="TIA19" s="674"/>
      <c r="TIB19" s="674"/>
      <c r="TIC19" s="674"/>
      <c r="TID19" s="674"/>
      <c r="TIE19" s="674"/>
      <c r="TIF19" s="674"/>
      <c r="TIG19" s="674"/>
      <c r="TIH19" s="674"/>
      <c r="TII19" s="674"/>
      <c r="TIJ19" s="674"/>
      <c r="TIK19" s="674"/>
      <c r="TIL19" s="674"/>
      <c r="TIM19" s="674"/>
      <c r="TIN19" s="674"/>
      <c r="TIO19" s="674"/>
      <c r="TIP19" s="674"/>
      <c r="TIQ19" s="674"/>
      <c r="TIR19" s="674"/>
      <c r="TIS19" s="674"/>
      <c r="TIT19" s="674"/>
      <c r="TIU19" s="674"/>
      <c r="TIV19" s="674"/>
      <c r="TIW19" s="674"/>
      <c r="TIX19" s="674"/>
      <c r="TIY19" s="674"/>
      <c r="TIZ19" s="674"/>
      <c r="TJA19" s="674"/>
      <c r="TJB19" s="674"/>
      <c r="TJC19" s="674"/>
      <c r="TJD19" s="674"/>
      <c r="TJE19" s="674"/>
      <c r="TJF19" s="674"/>
      <c r="TJG19" s="674"/>
      <c r="TJH19" s="674"/>
      <c r="TJI19" s="674"/>
      <c r="TJJ19" s="674"/>
      <c r="TJK19" s="674"/>
      <c r="TJL19" s="674"/>
      <c r="TJM19" s="674"/>
      <c r="TJN19" s="674"/>
      <c r="TJO19" s="674"/>
      <c r="TJP19" s="674"/>
      <c r="TJQ19" s="674"/>
      <c r="TJR19" s="674"/>
      <c r="TJS19" s="674"/>
      <c r="TJT19" s="674"/>
      <c r="TJU19" s="674"/>
      <c r="TJV19" s="674"/>
      <c r="TJW19" s="674"/>
      <c r="TJX19" s="674"/>
      <c r="TJY19" s="674"/>
      <c r="TJZ19" s="674"/>
      <c r="TKA19" s="674"/>
      <c r="TKB19" s="674"/>
      <c r="TKC19" s="674"/>
      <c r="TKD19" s="674"/>
      <c r="TKE19" s="674"/>
      <c r="TKF19" s="674"/>
      <c r="TKG19" s="674"/>
      <c r="TKH19" s="674"/>
      <c r="TKI19" s="674"/>
      <c r="TKJ19" s="674"/>
      <c r="TKK19" s="674"/>
      <c r="TKL19" s="674"/>
      <c r="TKM19" s="674"/>
      <c r="TKN19" s="674"/>
      <c r="TKO19" s="674"/>
      <c r="TKP19" s="674"/>
      <c r="TKQ19" s="674"/>
      <c r="TKR19" s="674"/>
      <c r="TKS19" s="674"/>
      <c r="TKT19" s="674"/>
      <c r="TKU19" s="674"/>
      <c r="TKV19" s="674"/>
      <c r="TKW19" s="674"/>
      <c r="TKX19" s="674"/>
      <c r="TKY19" s="674"/>
      <c r="TKZ19" s="674"/>
      <c r="TLA19" s="674"/>
      <c r="TLB19" s="674"/>
      <c r="TLC19" s="674"/>
      <c r="TLD19" s="674"/>
      <c r="TLE19" s="674"/>
      <c r="TLF19" s="674"/>
      <c r="TLG19" s="674"/>
      <c r="TLH19" s="674"/>
      <c r="TLI19" s="674"/>
      <c r="TLJ19" s="674"/>
      <c r="TLK19" s="674"/>
      <c r="TLL19" s="674"/>
      <c r="TLM19" s="674"/>
      <c r="TLN19" s="674"/>
      <c r="TLO19" s="674"/>
      <c r="TLP19" s="674"/>
      <c r="TLQ19" s="674"/>
      <c r="TLR19" s="674"/>
      <c r="TLS19" s="674"/>
      <c r="TLT19" s="674"/>
      <c r="TLU19" s="674"/>
      <c r="TLV19" s="674"/>
      <c r="TLW19" s="674"/>
      <c r="TLX19" s="674"/>
      <c r="TLY19" s="674"/>
      <c r="TLZ19" s="674"/>
      <c r="TMA19" s="674"/>
      <c r="TMB19" s="674"/>
      <c r="TMC19" s="674"/>
      <c r="TMD19" s="674"/>
      <c r="TME19" s="674"/>
      <c r="TMF19" s="674"/>
      <c r="TMG19" s="674"/>
      <c r="TMH19" s="674"/>
      <c r="TMI19" s="674"/>
      <c r="TMJ19" s="674"/>
      <c r="TMK19" s="674"/>
      <c r="TML19" s="674"/>
      <c r="TMM19" s="674"/>
      <c r="TMN19" s="674"/>
      <c r="TMO19" s="674"/>
      <c r="TMP19" s="674"/>
      <c r="TMQ19" s="674"/>
      <c r="TMR19" s="674"/>
      <c r="TMS19" s="674"/>
      <c r="TMT19" s="674"/>
      <c r="TMU19" s="674"/>
      <c r="TMV19" s="674"/>
      <c r="TMW19" s="674"/>
      <c r="TMX19" s="674"/>
      <c r="TMY19" s="674"/>
      <c r="TMZ19" s="674"/>
      <c r="TNA19" s="674"/>
      <c r="TNB19" s="674"/>
      <c r="TNC19" s="674"/>
      <c r="TND19" s="674"/>
      <c r="TNE19" s="674"/>
      <c r="TNF19" s="674"/>
      <c r="TNG19" s="674"/>
      <c r="TNH19" s="674"/>
      <c r="TNI19" s="674"/>
      <c r="TNJ19" s="674"/>
      <c r="TNK19" s="674"/>
      <c r="TNL19" s="674"/>
      <c r="TNM19" s="674"/>
      <c r="TNN19" s="674"/>
      <c r="TNO19" s="674"/>
      <c r="TNP19" s="674"/>
      <c r="TNQ19" s="674"/>
      <c r="TNR19" s="674"/>
      <c r="TNS19" s="674"/>
      <c r="TNT19" s="674"/>
      <c r="TNU19" s="674"/>
      <c r="TNV19" s="674"/>
      <c r="TNW19" s="674"/>
      <c r="TNX19" s="674"/>
      <c r="TNY19" s="674"/>
      <c r="TNZ19" s="674"/>
      <c r="TOA19" s="674"/>
      <c r="TOB19" s="674"/>
      <c r="TOC19" s="674"/>
      <c r="TOD19" s="674"/>
      <c r="TOE19" s="674"/>
      <c r="TOF19" s="674"/>
      <c r="TOG19" s="674"/>
      <c r="TOH19" s="674"/>
      <c r="TOI19" s="674"/>
      <c r="TOJ19" s="674"/>
      <c r="TOK19" s="674"/>
      <c r="TOL19" s="674"/>
      <c r="TOM19" s="674"/>
      <c r="TON19" s="674"/>
      <c r="TOO19" s="674"/>
      <c r="TOP19" s="674"/>
      <c r="TOQ19" s="674"/>
      <c r="TOR19" s="674"/>
      <c r="TOS19" s="674"/>
      <c r="TOT19" s="674"/>
      <c r="TOU19" s="674"/>
      <c r="TOV19" s="674"/>
      <c r="TOW19" s="674"/>
      <c r="TOX19" s="674"/>
      <c r="TOY19" s="674"/>
      <c r="TOZ19" s="674"/>
      <c r="TPA19" s="674"/>
      <c r="TPB19" s="674"/>
      <c r="TPC19" s="674"/>
      <c r="TPD19" s="674"/>
      <c r="TPE19" s="674"/>
      <c r="TPF19" s="674"/>
      <c r="TPG19" s="674"/>
      <c r="TPH19" s="674"/>
      <c r="TPI19" s="674"/>
      <c r="TPJ19" s="674"/>
      <c r="TPK19" s="674"/>
      <c r="TPL19" s="674"/>
      <c r="TPM19" s="674"/>
      <c r="TPN19" s="674"/>
      <c r="TPO19" s="674"/>
      <c r="TPP19" s="674"/>
      <c r="TPQ19" s="674"/>
      <c r="TPR19" s="674"/>
      <c r="TPS19" s="674"/>
      <c r="TPT19" s="674"/>
      <c r="TPU19" s="674"/>
      <c r="TPV19" s="674"/>
      <c r="TPW19" s="674"/>
      <c r="TPX19" s="674"/>
      <c r="TPY19" s="674"/>
      <c r="TPZ19" s="674"/>
      <c r="TQA19" s="674"/>
      <c r="TQB19" s="674"/>
      <c r="TQC19" s="674"/>
      <c r="TQD19" s="674"/>
      <c r="TQE19" s="674"/>
      <c r="TQF19" s="674"/>
      <c r="TQG19" s="674"/>
      <c r="TQH19" s="674"/>
      <c r="TQI19" s="674"/>
      <c r="TQJ19" s="674"/>
      <c r="TQK19" s="674"/>
      <c r="TQL19" s="674"/>
      <c r="TQM19" s="674"/>
      <c r="TQN19" s="674"/>
      <c r="TQO19" s="674"/>
      <c r="TQP19" s="674"/>
      <c r="TQQ19" s="674"/>
      <c r="TQR19" s="674"/>
      <c r="TQS19" s="674"/>
      <c r="TQT19" s="674"/>
      <c r="TQU19" s="674"/>
      <c r="TQV19" s="674"/>
      <c r="TQW19" s="674"/>
      <c r="TQX19" s="674"/>
      <c r="TQY19" s="674"/>
      <c r="TQZ19" s="674"/>
      <c r="TRA19" s="674"/>
      <c r="TRB19" s="674"/>
      <c r="TRC19" s="674"/>
      <c r="TRD19" s="674"/>
      <c r="TRE19" s="674"/>
      <c r="TRF19" s="674"/>
      <c r="TRG19" s="674"/>
      <c r="TRH19" s="674"/>
      <c r="TRI19" s="674"/>
      <c r="TRJ19" s="674"/>
      <c r="TRK19" s="674"/>
      <c r="TRL19" s="674"/>
      <c r="TRM19" s="674"/>
      <c r="TRN19" s="674"/>
      <c r="TRO19" s="674"/>
      <c r="TRP19" s="674"/>
      <c r="TRQ19" s="674"/>
      <c r="TRR19" s="674"/>
      <c r="TRS19" s="674"/>
      <c r="TRT19" s="674"/>
      <c r="TRU19" s="674"/>
      <c r="TRV19" s="674"/>
      <c r="TRW19" s="674"/>
      <c r="TRX19" s="674"/>
      <c r="TRY19" s="674"/>
      <c r="TRZ19" s="674"/>
      <c r="TSA19" s="674"/>
      <c r="TSB19" s="674"/>
      <c r="TSC19" s="674"/>
      <c r="TSD19" s="674"/>
      <c r="TSE19" s="674"/>
      <c r="TSF19" s="674"/>
      <c r="TSG19" s="674"/>
      <c r="TSH19" s="674"/>
      <c r="TSI19" s="674"/>
      <c r="TSJ19" s="674"/>
      <c r="TSK19" s="674"/>
      <c r="TSL19" s="674"/>
      <c r="TSM19" s="674"/>
      <c r="TSN19" s="674"/>
      <c r="TSO19" s="674"/>
      <c r="TSP19" s="674"/>
      <c r="TSQ19" s="674"/>
      <c r="TSR19" s="674"/>
      <c r="TSS19" s="674"/>
      <c r="TST19" s="674"/>
      <c r="TSU19" s="674"/>
      <c r="TSV19" s="674"/>
      <c r="TSW19" s="674"/>
      <c r="TSX19" s="674"/>
      <c r="TSY19" s="674"/>
      <c r="TSZ19" s="674"/>
      <c r="TTA19" s="674"/>
      <c r="TTB19" s="674"/>
      <c r="TTC19" s="674"/>
      <c r="TTD19" s="674"/>
      <c r="TTE19" s="674"/>
      <c r="TTF19" s="674"/>
      <c r="TTG19" s="674"/>
      <c r="TTH19" s="674"/>
      <c r="TTI19" s="674"/>
      <c r="TTJ19" s="674"/>
      <c r="TTK19" s="674"/>
      <c r="TTL19" s="674"/>
      <c r="TTM19" s="674"/>
      <c r="TTN19" s="674"/>
      <c r="TTO19" s="674"/>
      <c r="TTP19" s="674"/>
      <c r="TTQ19" s="674"/>
      <c r="TTR19" s="674"/>
      <c r="TTS19" s="674"/>
      <c r="TTT19" s="674"/>
      <c r="TTU19" s="674"/>
      <c r="TTV19" s="674"/>
      <c r="TTW19" s="674"/>
      <c r="TTX19" s="674"/>
      <c r="TTY19" s="674"/>
      <c r="TTZ19" s="674"/>
      <c r="TUA19" s="674"/>
      <c r="TUB19" s="674"/>
      <c r="TUC19" s="674"/>
      <c r="TUD19" s="674"/>
      <c r="TUE19" s="674"/>
      <c r="TUF19" s="674"/>
      <c r="TUG19" s="674"/>
      <c r="TUH19" s="674"/>
      <c r="TUI19" s="674"/>
      <c r="TUJ19" s="674"/>
      <c r="TUK19" s="674"/>
      <c r="TUL19" s="674"/>
      <c r="TUM19" s="674"/>
      <c r="TUN19" s="674"/>
      <c r="TUO19" s="674"/>
      <c r="TUP19" s="674"/>
      <c r="TUQ19" s="674"/>
      <c r="TUR19" s="674"/>
      <c r="TUS19" s="674"/>
      <c r="TUT19" s="674"/>
      <c r="TUU19" s="674"/>
      <c r="TUV19" s="674"/>
      <c r="TUW19" s="674"/>
      <c r="TUX19" s="674"/>
      <c r="TUY19" s="674"/>
      <c r="TUZ19" s="674"/>
      <c r="TVA19" s="674"/>
      <c r="TVB19" s="674"/>
      <c r="TVC19" s="674"/>
      <c r="TVD19" s="674"/>
      <c r="TVE19" s="674"/>
      <c r="TVF19" s="674"/>
      <c r="TVG19" s="674"/>
      <c r="TVH19" s="674"/>
      <c r="TVI19" s="674"/>
      <c r="TVJ19" s="674"/>
      <c r="TVK19" s="674"/>
      <c r="TVL19" s="674"/>
      <c r="TVM19" s="674"/>
      <c r="TVN19" s="674"/>
      <c r="TVO19" s="674"/>
      <c r="TVP19" s="674"/>
      <c r="TVQ19" s="674"/>
      <c r="TVR19" s="674"/>
      <c r="TVS19" s="674"/>
      <c r="TVT19" s="674"/>
      <c r="TVU19" s="674"/>
      <c r="TVV19" s="674"/>
      <c r="TVW19" s="674"/>
      <c r="TVX19" s="674"/>
      <c r="TVY19" s="674"/>
      <c r="TVZ19" s="674"/>
      <c r="TWA19" s="674"/>
      <c r="TWB19" s="674"/>
      <c r="TWC19" s="674"/>
      <c r="TWD19" s="674"/>
      <c r="TWE19" s="674"/>
      <c r="TWF19" s="674"/>
      <c r="TWG19" s="674"/>
      <c r="TWH19" s="674"/>
      <c r="TWI19" s="674"/>
      <c r="TWJ19" s="674"/>
      <c r="TWK19" s="674"/>
      <c r="TWL19" s="674"/>
      <c r="TWM19" s="674"/>
      <c r="TWN19" s="674"/>
      <c r="TWO19" s="674"/>
      <c r="TWP19" s="674"/>
      <c r="TWQ19" s="674"/>
      <c r="TWR19" s="674"/>
      <c r="TWS19" s="674"/>
      <c r="TWT19" s="674"/>
      <c r="TWU19" s="674"/>
      <c r="TWV19" s="674"/>
      <c r="TWW19" s="674"/>
      <c r="TWX19" s="674"/>
      <c r="TWY19" s="674"/>
      <c r="TWZ19" s="674"/>
      <c r="TXA19" s="674"/>
      <c r="TXB19" s="674"/>
      <c r="TXC19" s="674"/>
      <c r="TXD19" s="674"/>
      <c r="TXE19" s="674"/>
      <c r="TXF19" s="674"/>
      <c r="TXG19" s="674"/>
      <c r="TXH19" s="674"/>
      <c r="TXI19" s="674"/>
      <c r="TXJ19" s="674"/>
      <c r="TXK19" s="674"/>
      <c r="TXL19" s="674"/>
      <c r="TXM19" s="674"/>
      <c r="TXN19" s="674"/>
      <c r="TXO19" s="674"/>
      <c r="TXP19" s="674"/>
      <c r="TXQ19" s="674"/>
      <c r="TXR19" s="674"/>
      <c r="TXS19" s="674"/>
      <c r="TXT19" s="674"/>
      <c r="TXU19" s="674"/>
      <c r="TXV19" s="674"/>
      <c r="TXW19" s="674"/>
      <c r="TXX19" s="674"/>
      <c r="TXY19" s="674"/>
      <c r="TXZ19" s="674"/>
      <c r="TYA19" s="674"/>
      <c r="TYB19" s="674"/>
      <c r="TYC19" s="674"/>
      <c r="TYD19" s="674"/>
      <c r="TYE19" s="674"/>
      <c r="TYF19" s="674"/>
      <c r="TYG19" s="674"/>
      <c r="TYH19" s="674"/>
      <c r="TYI19" s="674"/>
      <c r="TYJ19" s="674"/>
      <c r="TYK19" s="674"/>
      <c r="TYL19" s="674"/>
      <c r="TYM19" s="674"/>
      <c r="TYN19" s="674"/>
      <c r="TYO19" s="674"/>
      <c r="TYP19" s="674"/>
      <c r="TYQ19" s="674"/>
      <c r="TYR19" s="674"/>
      <c r="TYS19" s="674"/>
      <c r="TYT19" s="674"/>
      <c r="TYU19" s="674"/>
      <c r="TYV19" s="674"/>
      <c r="TYW19" s="674"/>
      <c r="TYX19" s="674"/>
      <c r="TYY19" s="674"/>
      <c r="TYZ19" s="674"/>
      <c r="TZA19" s="674"/>
      <c r="TZB19" s="674"/>
      <c r="TZC19" s="674"/>
      <c r="TZD19" s="674"/>
      <c r="TZE19" s="674"/>
      <c r="TZF19" s="674"/>
      <c r="TZG19" s="674"/>
      <c r="TZH19" s="674"/>
      <c r="TZI19" s="674"/>
      <c r="TZJ19" s="674"/>
      <c r="TZK19" s="674"/>
      <c r="TZL19" s="674"/>
      <c r="TZM19" s="674"/>
      <c r="TZN19" s="674"/>
      <c r="TZO19" s="674"/>
      <c r="TZP19" s="674"/>
      <c r="TZQ19" s="674"/>
      <c r="TZR19" s="674"/>
      <c r="TZS19" s="674"/>
      <c r="TZT19" s="674"/>
      <c r="TZU19" s="674"/>
      <c r="TZV19" s="674"/>
      <c r="TZW19" s="674"/>
      <c r="TZX19" s="674"/>
      <c r="TZY19" s="674"/>
      <c r="TZZ19" s="674"/>
      <c r="UAA19" s="674"/>
      <c r="UAB19" s="674"/>
      <c r="UAC19" s="674"/>
      <c r="UAD19" s="674"/>
      <c r="UAE19" s="674"/>
      <c r="UAF19" s="674"/>
      <c r="UAG19" s="674"/>
      <c r="UAH19" s="674"/>
      <c r="UAI19" s="674"/>
      <c r="UAJ19" s="674"/>
      <c r="UAK19" s="674"/>
      <c r="UAL19" s="674"/>
      <c r="UAM19" s="674"/>
      <c r="UAN19" s="674"/>
      <c r="UAO19" s="674"/>
      <c r="UAP19" s="674"/>
      <c r="UAQ19" s="674"/>
      <c r="UAR19" s="674"/>
      <c r="UAS19" s="674"/>
      <c r="UAT19" s="674"/>
      <c r="UAU19" s="674"/>
      <c r="UAV19" s="674"/>
      <c r="UAW19" s="674"/>
      <c r="UAX19" s="674"/>
      <c r="UAY19" s="674"/>
      <c r="UAZ19" s="674"/>
      <c r="UBA19" s="674"/>
      <c r="UBB19" s="674"/>
      <c r="UBC19" s="674"/>
      <c r="UBD19" s="674"/>
      <c r="UBE19" s="674"/>
      <c r="UBF19" s="674"/>
      <c r="UBG19" s="674"/>
      <c r="UBH19" s="674"/>
      <c r="UBI19" s="674"/>
      <c r="UBJ19" s="674"/>
      <c r="UBK19" s="674"/>
      <c r="UBL19" s="674"/>
      <c r="UBM19" s="674"/>
      <c r="UBN19" s="674"/>
      <c r="UBO19" s="674"/>
      <c r="UBP19" s="674"/>
      <c r="UBQ19" s="674"/>
      <c r="UBR19" s="674"/>
      <c r="UBS19" s="674"/>
      <c r="UBT19" s="674"/>
      <c r="UBU19" s="674"/>
      <c r="UBV19" s="674"/>
      <c r="UBW19" s="674"/>
      <c r="UBX19" s="674"/>
      <c r="UBY19" s="674"/>
      <c r="UBZ19" s="674"/>
      <c r="UCA19" s="674"/>
      <c r="UCB19" s="674"/>
      <c r="UCC19" s="674"/>
      <c r="UCD19" s="674"/>
      <c r="UCE19" s="674"/>
      <c r="UCF19" s="674"/>
      <c r="UCG19" s="674"/>
      <c r="UCH19" s="674"/>
      <c r="UCI19" s="674"/>
      <c r="UCJ19" s="674"/>
      <c r="UCK19" s="674"/>
      <c r="UCL19" s="674"/>
      <c r="UCM19" s="674"/>
      <c r="UCN19" s="674"/>
      <c r="UCO19" s="674"/>
      <c r="UCP19" s="674"/>
      <c r="UCQ19" s="674"/>
      <c r="UCR19" s="674"/>
      <c r="UCS19" s="674"/>
      <c r="UCT19" s="674"/>
      <c r="UCU19" s="674"/>
      <c r="UCV19" s="674"/>
      <c r="UCW19" s="674"/>
      <c r="UCX19" s="674"/>
      <c r="UCY19" s="674"/>
      <c r="UCZ19" s="674"/>
      <c r="UDA19" s="674"/>
      <c r="UDB19" s="674"/>
      <c r="UDC19" s="674"/>
      <c r="UDD19" s="674"/>
      <c r="UDE19" s="674"/>
      <c r="UDF19" s="674"/>
      <c r="UDG19" s="674"/>
      <c r="UDH19" s="674"/>
      <c r="UDI19" s="674"/>
      <c r="UDJ19" s="674"/>
      <c r="UDK19" s="674"/>
      <c r="UDL19" s="674"/>
      <c r="UDM19" s="674"/>
      <c r="UDN19" s="674"/>
      <c r="UDO19" s="674"/>
      <c r="UDP19" s="674"/>
      <c r="UDQ19" s="674"/>
      <c r="UDR19" s="674"/>
      <c r="UDS19" s="674"/>
      <c r="UDT19" s="674"/>
      <c r="UDU19" s="674"/>
      <c r="UDV19" s="674"/>
      <c r="UDW19" s="674"/>
      <c r="UDX19" s="674"/>
      <c r="UDY19" s="674"/>
      <c r="UDZ19" s="674"/>
      <c r="UEA19" s="674"/>
      <c r="UEB19" s="674"/>
      <c r="UEC19" s="674"/>
      <c r="UED19" s="674"/>
      <c r="UEE19" s="674"/>
      <c r="UEF19" s="674"/>
      <c r="UEG19" s="674"/>
      <c r="UEH19" s="674"/>
      <c r="UEI19" s="674"/>
      <c r="UEJ19" s="674"/>
      <c r="UEK19" s="674"/>
      <c r="UEL19" s="674"/>
      <c r="UEM19" s="674"/>
      <c r="UEN19" s="674"/>
      <c r="UEO19" s="674"/>
      <c r="UEP19" s="674"/>
      <c r="UEQ19" s="674"/>
      <c r="UER19" s="674"/>
      <c r="UES19" s="674"/>
      <c r="UET19" s="674"/>
      <c r="UEU19" s="674"/>
      <c r="UEV19" s="674"/>
      <c r="UEW19" s="674"/>
      <c r="UEX19" s="674"/>
      <c r="UEY19" s="674"/>
      <c r="UEZ19" s="674"/>
      <c r="UFA19" s="674"/>
      <c r="UFB19" s="674"/>
      <c r="UFC19" s="674"/>
      <c r="UFD19" s="674"/>
      <c r="UFE19" s="674"/>
      <c r="UFF19" s="674"/>
      <c r="UFG19" s="674"/>
      <c r="UFH19" s="674"/>
      <c r="UFI19" s="674"/>
      <c r="UFJ19" s="674"/>
      <c r="UFK19" s="674"/>
      <c r="UFL19" s="674"/>
      <c r="UFM19" s="674"/>
      <c r="UFN19" s="674"/>
      <c r="UFO19" s="674"/>
      <c r="UFP19" s="674"/>
      <c r="UFQ19" s="674"/>
      <c r="UFR19" s="674"/>
      <c r="UFS19" s="674"/>
      <c r="UFT19" s="674"/>
      <c r="UFU19" s="674"/>
      <c r="UFV19" s="674"/>
      <c r="UFW19" s="674"/>
      <c r="UFX19" s="674"/>
      <c r="UFY19" s="674"/>
      <c r="UFZ19" s="674"/>
      <c r="UGA19" s="674"/>
      <c r="UGB19" s="674"/>
      <c r="UGC19" s="674"/>
      <c r="UGD19" s="674"/>
      <c r="UGE19" s="674"/>
      <c r="UGF19" s="674"/>
      <c r="UGG19" s="674"/>
      <c r="UGH19" s="674"/>
      <c r="UGI19" s="674"/>
      <c r="UGJ19" s="674"/>
      <c r="UGK19" s="674"/>
      <c r="UGL19" s="674"/>
      <c r="UGM19" s="674"/>
      <c r="UGN19" s="674"/>
      <c r="UGO19" s="674"/>
      <c r="UGP19" s="674"/>
      <c r="UGQ19" s="674"/>
      <c r="UGR19" s="674"/>
      <c r="UGS19" s="674"/>
      <c r="UGT19" s="674"/>
      <c r="UGU19" s="674"/>
      <c r="UGV19" s="674"/>
      <c r="UGW19" s="674"/>
      <c r="UGX19" s="674"/>
      <c r="UGY19" s="674"/>
      <c r="UGZ19" s="674"/>
      <c r="UHA19" s="674"/>
      <c r="UHB19" s="674"/>
      <c r="UHC19" s="674"/>
      <c r="UHD19" s="674"/>
      <c r="UHE19" s="674"/>
      <c r="UHF19" s="674"/>
      <c r="UHG19" s="674"/>
      <c r="UHH19" s="674"/>
      <c r="UHI19" s="674"/>
      <c r="UHJ19" s="674"/>
      <c r="UHK19" s="674"/>
      <c r="UHL19" s="674"/>
      <c r="UHM19" s="674"/>
      <c r="UHN19" s="674"/>
      <c r="UHO19" s="674"/>
      <c r="UHP19" s="674"/>
      <c r="UHQ19" s="674"/>
      <c r="UHR19" s="674"/>
      <c r="UHS19" s="674"/>
      <c r="UHT19" s="674"/>
      <c r="UHU19" s="674"/>
      <c r="UHV19" s="674"/>
      <c r="UHW19" s="674"/>
      <c r="UHX19" s="674"/>
      <c r="UHY19" s="674"/>
      <c r="UHZ19" s="674"/>
      <c r="UIA19" s="674"/>
      <c r="UIB19" s="674"/>
      <c r="UIC19" s="674"/>
      <c r="UID19" s="674"/>
      <c r="UIE19" s="674"/>
      <c r="UIF19" s="674"/>
      <c r="UIG19" s="674"/>
      <c r="UIH19" s="674"/>
      <c r="UII19" s="674"/>
      <c r="UIJ19" s="674"/>
      <c r="UIK19" s="674"/>
      <c r="UIL19" s="674"/>
      <c r="UIM19" s="674"/>
      <c r="UIN19" s="674"/>
      <c r="UIO19" s="674"/>
      <c r="UIP19" s="674"/>
      <c r="UIQ19" s="674"/>
      <c r="UIR19" s="674"/>
      <c r="UIS19" s="674"/>
      <c r="UIT19" s="674"/>
      <c r="UIU19" s="674"/>
      <c r="UIV19" s="674"/>
      <c r="UIW19" s="674"/>
      <c r="UIX19" s="674"/>
      <c r="UIY19" s="674"/>
      <c r="UIZ19" s="674"/>
      <c r="UJA19" s="674"/>
      <c r="UJB19" s="674"/>
      <c r="UJC19" s="674"/>
      <c r="UJD19" s="674"/>
      <c r="UJE19" s="674"/>
      <c r="UJF19" s="674"/>
      <c r="UJG19" s="674"/>
      <c r="UJH19" s="674"/>
      <c r="UJI19" s="674"/>
      <c r="UJJ19" s="674"/>
      <c r="UJK19" s="674"/>
      <c r="UJL19" s="674"/>
      <c r="UJM19" s="674"/>
      <c r="UJN19" s="674"/>
      <c r="UJO19" s="674"/>
      <c r="UJP19" s="674"/>
      <c r="UJQ19" s="674"/>
      <c r="UJR19" s="674"/>
      <c r="UJS19" s="674"/>
      <c r="UJT19" s="674"/>
      <c r="UJU19" s="674"/>
      <c r="UJV19" s="674"/>
      <c r="UJW19" s="674"/>
      <c r="UJX19" s="674"/>
      <c r="UJY19" s="674"/>
      <c r="UJZ19" s="674"/>
      <c r="UKA19" s="674"/>
      <c r="UKB19" s="674"/>
      <c r="UKC19" s="674"/>
      <c r="UKD19" s="674"/>
      <c r="UKE19" s="674"/>
      <c r="UKF19" s="674"/>
      <c r="UKG19" s="674"/>
      <c r="UKH19" s="674"/>
      <c r="UKI19" s="674"/>
      <c r="UKJ19" s="674"/>
      <c r="UKK19" s="674"/>
      <c r="UKL19" s="674"/>
      <c r="UKM19" s="674"/>
      <c r="UKN19" s="674"/>
      <c r="UKO19" s="674"/>
      <c r="UKP19" s="674"/>
      <c r="UKQ19" s="674"/>
      <c r="UKR19" s="674"/>
      <c r="UKS19" s="674"/>
      <c r="UKT19" s="674"/>
      <c r="UKU19" s="674"/>
      <c r="UKV19" s="674"/>
      <c r="UKW19" s="674"/>
      <c r="UKX19" s="674"/>
      <c r="UKY19" s="674"/>
      <c r="UKZ19" s="674"/>
      <c r="ULA19" s="674"/>
      <c r="ULB19" s="674"/>
      <c r="ULC19" s="674"/>
      <c r="ULD19" s="674"/>
      <c r="ULE19" s="674"/>
      <c r="ULF19" s="674"/>
      <c r="ULG19" s="674"/>
      <c r="ULH19" s="674"/>
      <c r="ULI19" s="674"/>
      <c r="ULJ19" s="674"/>
      <c r="ULK19" s="674"/>
      <c r="ULL19" s="674"/>
      <c r="ULM19" s="674"/>
      <c r="ULN19" s="674"/>
      <c r="ULO19" s="674"/>
      <c r="ULP19" s="674"/>
      <c r="ULQ19" s="674"/>
      <c r="ULR19" s="674"/>
      <c r="ULS19" s="674"/>
      <c r="ULT19" s="674"/>
      <c r="ULU19" s="674"/>
      <c r="ULV19" s="674"/>
      <c r="ULW19" s="674"/>
      <c r="ULX19" s="674"/>
      <c r="ULY19" s="674"/>
      <c r="ULZ19" s="674"/>
      <c r="UMA19" s="674"/>
      <c r="UMB19" s="674"/>
      <c r="UMC19" s="674"/>
      <c r="UMD19" s="674"/>
      <c r="UME19" s="674"/>
      <c r="UMF19" s="674"/>
      <c r="UMG19" s="674"/>
      <c r="UMH19" s="674"/>
      <c r="UMI19" s="674"/>
      <c r="UMJ19" s="674"/>
      <c r="UMK19" s="674"/>
      <c r="UML19" s="674"/>
      <c r="UMM19" s="674"/>
      <c r="UMN19" s="674"/>
      <c r="UMO19" s="674"/>
      <c r="UMP19" s="674"/>
      <c r="UMQ19" s="674"/>
      <c r="UMR19" s="674"/>
      <c r="UMS19" s="674"/>
      <c r="UMT19" s="674"/>
      <c r="UMU19" s="674"/>
      <c r="UMV19" s="674"/>
      <c r="UMW19" s="674"/>
      <c r="UMX19" s="674"/>
      <c r="UMY19" s="674"/>
      <c r="UMZ19" s="674"/>
      <c r="UNA19" s="674"/>
      <c r="UNB19" s="674"/>
      <c r="UNC19" s="674"/>
      <c r="UND19" s="674"/>
      <c r="UNE19" s="674"/>
      <c r="UNF19" s="674"/>
      <c r="UNG19" s="674"/>
      <c r="UNH19" s="674"/>
      <c r="UNI19" s="674"/>
      <c r="UNJ19" s="674"/>
      <c r="UNK19" s="674"/>
      <c r="UNL19" s="674"/>
      <c r="UNM19" s="674"/>
      <c r="UNN19" s="674"/>
      <c r="UNO19" s="674"/>
      <c r="UNP19" s="674"/>
      <c r="UNQ19" s="674"/>
      <c r="UNR19" s="674"/>
      <c r="UNS19" s="674"/>
      <c r="UNT19" s="674"/>
      <c r="UNU19" s="674"/>
      <c r="UNV19" s="674"/>
      <c r="UNW19" s="674"/>
      <c r="UNX19" s="674"/>
      <c r="UNY19" s="674"/>
      <c r="UNZ19" s="674"/>
      <c r="UOA19" s="674"/>
      <c r="UOB19" s="674"/>
      <c r="UOC19" s="674"/>
      <c r="UOD19" s="674"/>
      <c r="UOE19" s="674"/>
      <c r="UOF19" s="674"/>
      <c r="UOG19" s="674"/>
      <c r="UOH19" s="674"/>
      <c r="UOI19" s="674"/>
      <c r="UOJ19" s="674"/>
      <c r="UOK19" s="674"/>
      <c r="UOL19" s="674"/>
      <c r="UOM19" s="674"/>
      <c r="UON19" s="674"/>
      <c r="UOO19" s="674"/>
      <c r="UOP19" s="674"/>
      <c r="UOQ19" s="674"/>
      <c r="UOR19" s="674"/>
      <c r="UOS19" s="674"/>
      <c r="UOT19" s="674"/>
      <c r="UOU19" s="674"/>
      <c r="UOV19" s="674"/>
      <c r="UOW19" s="674"/>
      <c r="UOX19" s="674"/>
      <c r="UOY19" s="674"/>
      <c r="UOZ19" s="674"/>
      <c r="UPA19" s="674"/>
      <c r="UPB19" s="674"/>
      <c r="UPC19" s="674"/>
      <c r="UPD19" s="674"/>
      <c r="UPE19" s="674"/>
      <c r="UPF19" s="674"/>
      <c r="UPG19" s="674"/>
      <c r="UPH19" s="674"/>
      <c r="UPI19" s="674"/>
      <c r="UPJ19" s="674"/>
      <c r="UPK19" s="674"/>
      <c r="UPL19" s="674"/>
      <c r="UPM19" s="674"/>
      <c r="UPN19" s="674"/>
      <c r="UPO19" s="674"/>
      <c r="UPP19" s="674"/>
      <c r="UPQ19" s="674"/>
      <c r="UPR19" s="674"/>
      <c r="UPS19" s="674"/>
      <c r="UPT19" s="674"/>
      <c r="UPU19" s="674"/>
      <c r="UPV19" s="674"/>
      <c r="UPW19" s="674"/>
      <c r="UPX19" s="674"/>
      <c r="UPY19" s="674"/>
      <c r="UPZ19" s="674"/>
      <c r="UQA19" s="674"/>
      <c r="UQB19" s="674"/>
      <c r="UQC19" s="674"/>
      <c r="UQD19" s="674"/>
      <c r="UQE19" s="674"/>
      <c r="UQF19" s="674"/>
      <c r="UQG19" s="674"/>
      <c r="UQH19" s="674"/>
      <c r="UQI19" s="674"/>
      <c r="UQJ19" s="674"/>
      <c r="UQK19" s="674"/>
      <c r="UQL19" s="674"/>
      <c r="UQM19" s="674"/>
      <c r="UQN19" s="674"/>
      <c r="UQO19" s="674"/>
      <c r="UQP19" s="674"/>
      <c r="UQQ19" s="674"/>
      <c r="UQR19" s="674"/>
      <c r="UQS19" s="674"/>
      <c r="UQT19" s="674"/>
      <c r="UQU19" s="674"/>
      <c r="UQV19" s="674"/>
      <c r="UQW19" s="674"/>
      <c r="UQX19" s="674"/>
      <c r="UQY19" s="674"/>
      <c r="UQZ19" s="674"/>
      <c r="URA19" s="674"/>
      <c r="URB19" s="674"/>
      <c r="URC19" s="674"/>
      <c r="URD19" s="674"/>
      <c r="URE19" s="674"/>
      <c r="URF19" s="674"/>
      <c r="URG19" s="674"/>
      <c r="URH19" s="674"/>
      <c r="URI19" s="674"/>
      <c r="URJ19" s="674"/>
      <c r="URK19" s="674"/>
      <c r="URL19" s="674"/>
      <c r="URM19" s="674"/>
      <c r="URN19" s="674"/>
      <c r="URO19" s="674"/>
      <c r="URP19" s="674"/>
      <c r="URQ19" s="674"/>
      <c r="URR19" s="674"/>
      <c r="URS19" s="674"/>
      <c r="URT19" s="674"/>
      <c r="URU19" s="674"/>
      <c r="URV19" s="674"/>
      <c r="URW19" s="674"/>
      <c r="URX19" s="674"/>
      <c r="URY19" s="674"/>
      <c r="URZ19" s="674"/>
      <c r="USA19" s="674"/>
      <c r="USB19" s="674"/>
      <c r="USC19" s="674"/>
      <c r="USD19" s="674"/>
      <c r="USE19" s="674"/>
      <c r="USF19" s="674"/>
      <c r="USG19" s="674"/>
      <c r="USH19" s="674"/>
      <c r="USI19" s="674"/>
      <c r="USJ19" s="674"/>
      <c r="USK19" s="674"/>
      <c r="USL19" s="674"/>
      <c r="USM19" s="674"/>
      <c r="USN19" s="674"/>
      <c r="USO19" s="674"/>
      <c r="USP19" s="674"/>
      <c r="USQ19" s="674"/>
      <c r="USR19" s="674"/>
      <c r="USS19" s="674"/>
      <c r="UST19" s="674"/>
      <c r="USU19" s="674"/>
      <c r="USV19" s="674"/>
      <c r="USW19" s="674"/>
      <c r="USX19" s="674"/>
      <c r="USY19" s="674"/>
      <c r="USZ19" s="674"/>
      <c r="UTA19" s="674"/>
      <c r="UTB19" s="674"/>
      <c r="UTC19" s="674"/>
      <c r="UTD19" s="674"/>
      <c r="UTE19" s="674"/>
      <c r="UTF19" s="674"/>
      <c r="UTG19" s="674"/>
      <c r="UTH19" s="674"/>
      <c r="UTI19" s="674"/>
      <c r="UTJ19" s="674"/>
      <c r="UTK19" s="674"/>
      <c r="UTL19" s="674"/>
      <c r="UTM19" s="674"/>
      <c r="UTN19" s="674"/>
      <c r="UTO19" s="674"/>
      <c r="UTP19" s="674"/>
      <c r="UTQ19" s="674"/>
      <c r="UTR19" s="674"/>
      <c r="UTS19" s="674"/>
      <c r="UTT19" s="674"/>
      <c r="UTU19" s="674"/>
      <c r="UTV19" s="674"/>
      <c r="UTW19" s="674"/>
      <c r="UTX19" s="674"/>
      <c r="UTY19" s="674"/>
      <c r="UTZ19" s="674"/>
      <c r="UUA19" s="674"/>
      <c r="UUB19" s="674"/>
      <c r="UUC19" s="674"/>
      <c r="UUD19" s="674"/>
      <c r="UUE19" s="674"/>
      <c r="UUF19" s="674"/>
      <c r="UUG19" s="674"/>
      <c r="UUH19" s="674"/>
      <c r="UUI19" s="674"/>
      <c r="UUJ19" s="674"/>
      <c r="UUK19" s="674"/>
      <c r="UUL19" s="674"/>
      <c r="UUM19" s="674"/>
      <c r="UUN19" s="674"/>
      <c r="UUO19" s="674"/>
      <c r="UUP19" s="674"/>
      <c r="UUQ19" s="674"/>
      <c r="UUR19" s="674"/>
      <c r="UUS19" s="674"/>
      <c r="UUT19" s="674"/>
      <c r="UUU19" s="674"/>
      <c r="UUV19" s="674"/>
      <c r="UUW19" s="674"/>
      <c r="UUX19" s="674"/>
      <c r="UUY19" s="674"/>
      <c r="UUZ19" s="674"/>
      <c r="UVA19" s="674"/>
      <c r="UVB19" s="674"/>
      <c r="UVC19" s="674"/>
      <c r="UVD19" s="674"/>
      <c r="UVE19" s="674"/>
      <c r="UVF19" s="674"/>
      <c r="UVG19" s="674"/>
      <c r="UVH19" s="674"/>
      <c r="UVI19" s="674"/>
      <c r="UVJ19" s="674"/>
      <c r="UVK19" s="674"/>
      <c r="UVL19" s="674"/>
      <c r="UVM19" s="674"/>
      <c r="UVN19" s="674"/>
      <c r="UVO19" s="674"/>
      <c r="UVP19" s="674"/>
      <c r="UVQ19" s="674"/>
      <c r="UVR19" s="674"/>
      <c r="UVS19" s="674"/>
      <c r="UVT19" s="674"/>
      <c r="UVU19" s="674"/>
      <c r="UVV19" s="674"/>
      <c r="UVW19" s="674"/>
      <c r="UVX19" s="674"/>
      <c r="UVY19" s="674"/>
      <c r="UVZ19" s="674"/>
      <c r="UWA19" s="674"/>
      <c r="UWB19" s="674"/>
      <c r="UWC19" s="674"/>
      <c r="UWD19" s="674"/>
      <c r="UWE19" s="674"/>
      <c r="UWF19" s="674"/>
      <c r="UWG19" s="674"/>
      <c r="UWH19" s="674"/>
      <c r="UWI19" s="674"/>
      <c r="UWJ19" s="674"/>
      <c r="UWK19" s="674"/>
      <c r="UWL19" s="674"/>
      <c r="UWM19" s="674"/>
      <c r="UWN19" s="674"/>
      <c r="UWO19" s="674"/>
      <c r="UWP19" s="674"/>
      <c r="UWQ19" s="674"/>
      <c r="UWR19" s="674"/>
      <c r="UWS19" s="674"/>
      <c r="UWT19" s="674"/>
      <c r="UWU19" s="674"/>
      <c r="UWV19" s="674"/>
      <c r="UWW19" s="674"/>
      <c r="UWX19" s="674"/>
      <c r="UWY19" s="674"/>
      <c r="UWZ19" s="674"/>
      <c r="UXA19" s="674"/>
      <c r="UXB19" s="674"/>
      <c r="UXC19" s="674"/>
      <c r="UXD19" s="674"/>
      <c r="UXE19" s="674"/>
      <c r="UXF19" s="674"/>
      <c r="UXG19" s="674"/>
      <c r="UXH19" s="674"/>
      <c r="UXI19" s="674"/>
      <c r="UXJ19" s="674"/>
      <c r="UXK19" s="674"/>
      <c r="UXL19" s="674"/>
      <c r="UXM19" s="674"/>
      <c r="UXN19" s="674"/>
      <c r="UXO19" s="674"/>
      <c r="UXP19" s="674"/>
      <c r="UXQ19" s="674"/>
      <c r="UXR19" s="674"/>
      <c r="UXS19" s="674"/>
      <c r="UXT19" s="674"/>
      <c r="UXU19" s="674"/>
      <c r="UXV19" s="674"/>
      <c r="UXW19" s="674"/>
      <c r="UXX19" s="674"/>
      <c r="UXY19" s="674"/>
      <c r="UXZ19" s="674"/>
      <c r="UYA19" s="674"/>
      <c r="UYB19" s="674"/>
      <c r="UYC19" s="674"/>
      <c r="UYD19" s="674"/>
      <c r="UYE19" s="674"/>
      <c r="UYF19" s="674"/>
      <c r="UYG19" s="674"/>
      <c r="UYH19" s="674"/>
      <c r="UYI19" s="674"/>
      <c r="UYJ19" s="674"/>
      <c r="UYK19" s="674"/>
      <c r="UYL19" s="674"/>
      <c r="UYM19" s="674"/>
      <c r="UYN19" s="674"/>
      <c r="UYO19" s="674"/>
      <c r="UYP19" s="674"/>
      <c r="UYQ19" s="674"/>
      <c r="UYR19" s="674"/>
      <c r="UYS19" s="674"/>
      <c r="UYT19" s="674"/>
      <c r="UYU19" s="674"/>
      <c r="UYV19" s="674"/>
      <c r="UYW19" s="674"/>
      <c r="UYX19" s="674"/>
      <c r="UYY19" s="674"/>
      <c r="UYZ19" s="674"/>
      <c r="UZA19" s="674"/>
      <c r="UZB19" s="674"/>
      <c r="UZC19" s="674"/>
      <c r="UZD19" s="674"/>
      <c r="UZE19" s="674"/>
      <c r="UZF19" s="674"/>
      <c r="UZG19" s="674"/>
      <c r="UZH19" s="674"/>
      <c r="UZI19" s="674"/>
      <c r="UZJ19" s="674"/>
      <c r="UZK19" s="674"/>
      <c r="UZL19" s="674"/>
      <c r="UZM19" s="674"/>
      <c r="UZN19" s="674"/>
      <c r="UZO19" s="674"/>
      <c r="UZP19" s="674"/>
      <c r="UZQ19" s="674"/>
      <c r="UZR19" s="674"/>
      <c r="UZS19" s="674"/>
      <c r="UZT19" s="674"/>
      <c r="UZU19" s="674"/>
      <c r="UZV19" s="674"/>
      <c r="UZW19" s="674"/>
      <c r="UZX19" s="674"/>
      <c r="UZY19" s="674"/>
      <c r="UZZ19" s="674"/>
      <c r="VAA19" s="674"/>
      <c r="VAB19" s="674"/>
      <c r="VAC19" s="674"/>
      <c r="VAD19" s="674"/>
      <c r="VAE19" s="674"/>
      <c r="VAF19" s="674"/>
      <c r="VAG19" s="674"/>
      <c r="VAH19" s="674"/>
      <c r="VAI19" s="674"/>
      <c r="VAJ19" s="674"/>
      <c r="VAK19" s="674"/>
      <c r="VAL19" s="674"/>
      <c r="VAM19" s="674"/>
      <c r="VAN19" s="674"/>
      <c r="VAO19" s="674"/>
      <c r="VAP19" s="674"/>
      <c r="VAQ19" s="674"/>
      <c r="VAR19" s="674"/>
      <c r="VAS19" s="674"/>
      <c r="VAT19" s="674"/>
      <c r="VAU19" s="674"/>
      <c r="VAV19" s="674"/>
      <c r="VAW19" s="674"/>
      <c r="VAX19" s="674"/>
      <c r="VAY19" s="674"/>
      <c r="VAZ19" s="674"/>
      <c r="VBA19" s="674"/>
      <c r="VBB19" s="674"/>
      <c r="VBC19" s="674"/>
      <c r="VBD19" s="674"/>
      <c r="VBE19" s="674"/>
      <c r="VBF19" s="674"/>
      <c r="VBG19" s="674"/>
      <c r="VBH19" s="674"/>
      <c r="VBI19" s="674"/>
      <c r="VBJ19" s="674"/>
      <c r="VBK19" s="674"/>
      <c r="VBL19" s="674"/>
      <c r="VBM19" s="674"/>
      <c r="VBN19" s="674"/>
      <c r="VBO19" s="674"/>
      <c r="VBP19" s="674"/>
      <c r="VBQ19" s="674"/>
      <c r="VBR19" s="674"/>
      <c r="VBS19" s="674"/>
      <c r="VBT19" s="674"/>
      <c r="VBU19" s="674"/>
      <c r="VBV19" s="674"/>
      <c r="VBW19" s="674"/>
      <c r="VBX19" s="674"/>
      <c r="VBY19" s="674"/>
      <c r="VBZ19" s="674"/>
      <c r="VCA19" s="674"/>
      <c r="VCB19" s="674"/>
      <c r="VCC19" s="674"/>
      <c r="VCD19" s="674"/>
      <c r="VCE19" s="674"/>
      <c r="VCF19" s="674"/>
      <c r="VCG19" s="674"/>
      <c r="VCH19" s="674"/>
      <c r="VCI19" s="674"/>
      <c r="VCJ19" s="674"/>
      <c r="VCK19" s="674"/>
      <c r="VCL19" s="674"/>
      <c r="VCM19" s="674"/>
      <c r="VCN19" s="674"/>
      <c r="VCO19" s="674"/>
      <c r="VCP19" s="674"/>
      <c r="VCQ19" s="674"/>
      <c r="VCR19" s="674"/>
      <c r="VCS19" s="674"/>
      <c r="VCT19" s="674"/>
      <c r="VCU19" s="674"/>
      <c r="VCV19" s="674"/>
      <c r="VCW19" s="674"/>
      <c r="VCX19" s="674"/>
      <c r="VCY19" s="674"/>
      <c r="VCZ19" s="674"/>
      <c r="VDA19" s="674"/>
      <c r="VDB19" s="674"/>
      <c r="VDC19" s="674"/>
      <c r="VDD19" s="674"/>
      <c r="VDE19" s="674"/>
      <c r="VDF19" s="674"/>
      <c r="VDG19" s="674"/>
      <c r="VDH19" s="674"/>
      <c r="VDI19" s="674"/>
      <c r="VDJ19" s="674"/>
      <c r="VDK19" s="674"/>
      <c r="VDL19" s="674"/>
      <c r="VDM19" s="674"/>
      <c r="VDN19" s="674"/>
      <c r="VDO19" s="674"/>
      <c r="VDP19" s="674"/>
      <c r="VDQ19" s="674"/>
      <c r="VDR19" s="674"/>
      <c r="VDS19" s="674"/>
      <c r="VDT19" s="674"/>
      <c r="VDU19" s="674"/>
      <c r="VDV19" s="674"/>
      <c r="VDW19" s="674"/>
      <c r="VDX19" s="674"/>
      <c r="VDY19" s="674"/>
      <c r="VDZ19" s="674"/>
      <c r="VEA19" s="674"/>
      <c r="VEB19" s="674"/>
      <c r="VEC19" s="674"/>
      <c r="VED19" s="674"/>
      <c r="VEE19" s="674"/>
      <c r="VEF19" s="674"/>
      <c r="VEG19" s="674"/>
      <c r="VEH19" s="674"/>
      <c r="VEI19" s="674"/>
      <c r="VEJ19" s="674"/>
      <c r="VEK19" s="674"/>
      <c r="VEL19" s="674"/>
      <c r="VEM19" s="674"/>
      <c r="VEN19" s="674"/>
      <c r="VEO19" s="674"/>
      <c r="VEP19" s="674"/>
      <c r="VEQ19" s="674"/>
      <c r="VER19" s="674"/>
      <c r="VES19" s="674"/>
      <c r="VET19" s="674"/>
      <c r="VEU19" s="674"/>
      <c r="VEV19" s="674"/>
      <c r="VEW19" s="674"/>
      <c r="VEX19" s="674"/>
      <c r="VEY19" s="674"/>
      <c r="VEZ19" s="674"/>
      <c r="VFA19" s="674"/>
      <c r="VFB19" s="674"/>
      <c r="VFC19" s="674"/>
      <c r="VFD19" s="674"/>
      <c r="VFE19" s="674"/>
      <c r="VFF19" s="674"/>
      <c r="VFG19" s="674"/>
      <c r="VFH19" s="674"/>
      <c r="VFI19" s="674"/>
      <c r="VFJ19" s="674"/>
      <c r="VFK19" s="674"/>
      <c r="VFL19" s="674"/>
      <c r="VFM19" s="674"/>
      <c r="VFN19" s="674"/>
      <c r="VFO19" s="674"/>
      <c r="VFP19" s="674"/>
      <c r="VFQ19" s="674"/>
      <c r="VFR19" s="674"/>
      <c r="VFS19" s="674"/>
      <c r="VFT19" s="674"/>
      <c r="VFU19" s="674"/>
      <c r="VFV19" s="674"/>
      <c r="VFW19" s="674"/>
      <c r="VFX19" s="674"/>
      <c r="VFY19" s="674"/>
      <c r="VFZ19" s="674"/>
      <c r="VGA19" s="674"/>
      <c r="VGB19" s="674"/>
      <c r="VGC19" s="674"/>
      <c r="VGD19" s="674"/>
      <c r="VGE19" s="674"/>
      <c r="VGF19" s="674"/>
      <c r="VGG19" s="674"/>
      <c r="VGH19" s="674"/>
      <c r="VGI19" s="674"/>
      <c r="VGJ19" s="674"/>
      <c r="VGK19" s="674"/>
      <c r="VGL19" s="674"/>
      <c r="VGM19" s="674"/>
      <c r="VGN19" s="674"/>
      <c r="VGO19" s="674"/>
      <c r="VGP19" s="674"/>
      <c r="VGQ19" s="674"/>
      <c r="VGR19" s="674"/>
      <c r="VGS19" s="674"/>
      <c r="VGT19" s="674"/>
      <c r="VGU19" s="674"/>
      <c r="VGV19" s="674"/>
      <c r="VGW19" s="674"/>
      <c r="VGX19" s="674"/>
      <c r="VGY19" s="674"/>
      <c r="VGZ19" s="674"/>
      <c r="VHA19" s="674"/>
      <c r="VHB19" s="674"/>
      <c r="VHC19" s="674"/>
      <c r="VHD19" s="674"/>
      <c r="VHE19" s="674"/>
      <c r="VHF19" s="674"/>
      <c r="VHG19" s="674"/>
      <c r="VHH19" s="674"/>
      <c r="VHI19" s="674"/>
      <c r="VHJ19" s="674"/>
      <c r="VHK19" s="674"/>
      <c r="VHL19" s="674"/>
      <c r="VHM19" s="674"/>
      <c r="VHN19" s="674"/>
      <c r="VHO19" s="674"/>
      <c r="VHP19" s="674"/>
      <c r="VHQ19" s="674"/>
      <c r="VHR19" s="674"/>
      <c r="VHS19" s="674"/>
      <c r="VHT19" s="674"/>
      <c r="VHU19" s="674"/>
      <c r="VHV19" s="674"/>
      <c r="VHW19" s="674"/>
      <c r="VHX19" s="674"/>
      <c r="VHY19" s="674"/>
      <c r="VHZ19" s="674"/>
      <c r="VIA19" s="674"/>
      <c r="VIB19" s="674"/>
      <c r="VIC19" s="674"/>
      <c r="VID19" s="674"/>
      <c r="VIE19" s="674"/>
      <c r="VIF19" s="674"/>
      <c r="VIG19" s="674"/>
      <c r="VIH19" s="674"/>
      <c r="VII19" s="674"/>
      <c r="VIJ19" s="674"/>
      <c r="VIK19" s="674"/>
      <c r="VIL19" s="674"/>
      <c r="VIM19" s="674"/>
      <c r="VIN19" s="674"/>
      <c r="VIO19" s="674"/>
      <c r="VIP19" s="674"/>
      <c r="VIQ19" s="674"/>
      <c r="VIR19" s="674"/>
      <c r="VIS19" s="674"/>
      <c r="VIT19" s="674"/>
      <c r="VIU19" s="674"/>
      <c r="VIV19" s="674"/>
      <c r="VIW19" s="674"/>
      <c r="VIX19" s="674"/>
      <c r="VIY19" s="674"/>
      <c r="VIZ19" s="674"/>
      <c r="VJA19" s="674"/>
      <c r="VJB19" s="674"/>
      <c r="VJC19" s="674"/>
      <c r="VJD19" s="674"/>
      <c r="VJE19" s="674"/>
      <c r="VJF19" s="674"/>
      <c r="VJG19" s="674"/>
      <c r="VJH19" s="674"/>
      <c r="VJI19" s="674"/>
      <c r="VJJ19" s="674"/>
      <c r="VJK19" s="674"/>
      <c r="VJL19" s="674"/>
      <c r="VJM19" s="674"/>
      <c r="VJN19" s="674"/>
      <c r="VJO19" s="674"/>
      <c r="VJP19" s="674"/>
      <c r="VJQ19" s="674"/>
      <c r="VJR19" s="674"/>
      <c r="VJS19" s="674"/>
      <c r="VJT19" s="674"/>
      <c r="VJU19" s="674"/>
      <c r="VJV19" s="674"/>
      <c r="VJW19" s="674"/>
      <c r="VJX19" s="674"/>
      <c r="VJY19" s="674"/>
      <c r="VJZ19" s="674"/>
      <c r="VKA19" s="674"/>
      <c r="VKB19" s="674"/>
      <c r="VKC19" s="674"/>
      <c r="VKD19" s="674"/>
      <c r="VKE19" s="674"/>
      <c r="VKF19" s="674"/>
      <c r="VKG19" s="674"/>
      <c r="VKH19" s="674"/>
      <c r="VKI19" s="674"/>
      <c r="VKJ19" s="674"/>
      <c r="VKK19" s="674"/>
      <c r="VKL19" s="674"/>
      <c r="VKM19" s="674"/>
      <c r="VKN19" s="674"/>
      <c r="VKO19" s="674"/>
      <c r="VKP19" s="674"/>
      <c r="VKQ19" s="674"/>
      <c r="VKR19" s="674"/>
      <c r="VKS19" s="674"/>
      <c r="VKT19" s="674"/>
      <c r="VKU19" s="674"/>
      <c r="VKV19" s="674"/>
      <c r="VKW19" s="674"/>
      <c r="VKX19" s="674"/>
      <c r="VKY19" s="674"/>
      <c r="VKZ19" s="674"/>
      <c r="VLA19" s="674"/>
      <c r="VLB19" s="674"/>
      <c r="VLC19" s="674"/>
      <c r="VLD19" s="674"/>
      <c r="VLE19" s="674"/>
      <c r="VLF19" s="674"/>
      <c r="VLG19" s="674"/>
      <c r="VLH19" s="674"/>
      <c r="VLI19" s="674"/>
      <c r="VLJ19" s="674"/>
      <c r="VLK19" s="674"/>
      <c r="VLL19" s="674"/>
      <c r="VLM19" s="674"/>
      <c r="VLN19" s="674"/>
      <c r="VLO19" s="674"/>
      <c r="VLP19" s="674"/>
      <c r="VLQ19" s="674"/>
      <c r="VLR19" s="674"/>
      <c r="VLS19" s="674"/>
      <c r="VLT19" s="674"/>
      <c r="VLU19" s="674"/>
      <c r="VLV19" s="674"/>
      <c r="VLW19" s="674"/>
      <c r="VLX19" s="674"/>
      <c r="VLY19" s="674"/>
      <c r="VLZ19" s="674"/>
      <c r="VMA19" s="674"/>
      <c r="VMB19" s="674"/>
      <c r="VMC19" s="674"/>
      <c r="VMD19" s="674"/>
      <c r="VME19" s="674"/>
      <c r="VMF19" s="674"/>
      <c r="VMG19" s="674"/>
      <c r="VMH19" s="674"/>
      <c r="VMI19" s="674"/>
      <c r="VMJ19" s="674"/>
      <c r="VMK19" s="674"/>
      <c r="VML19" s="674"/>
      <c r="VMM19" s="674"/>
      <c r="VMN19" s="674"/>
      <c r="VMO19" s="674"/>
      <c r="VMP19" s="674"/>
      <c r="VMQ19" s="674"/>
      <c r="VMR19" s="674"/>
      <c r="VMS19" s="674"/>
      <c r="VMT19" s="674"/>
      <c r="VMU19" s="674"/>
      <c r="VMV19" s="674"/>
      <c r="VMW19" s="674"/>
      <c r="VMX19" s="674"/>
      <c r="VMY19" s="674"/>
      <c r="VMZ19" s="674"/>
      <c r="VNA19" s="674"/>
      <c r="VNB19" s="674"/>
      <c r="VNC19" s="674"/>
      <c r="VND19" s="674"/>
      <c r="VNE19" s="674"/>
      <c r="VNF19" s="674"/>
      <c r="VNG19" s="674"/>
      <c r="VNH19" s="674"/>
      <c r="VNI19" s="674"/>
      <c r="VNJ19" s="674"/>
      <c r="VNK19" s="674"/>
      <c r="VNL19" s="674"/>
      <c r="VNM19" s="674"/>
      <c r="VNN19" s="674"/>
      <c r="VNO19" s="674"/>
      <c r="VNP19" s="674"/>
      <c r="VNQ19" s="674"/>
      <c r="VNR19" s="674"/>
      <c r="VNS19" s="674"/>
      <c r="VNT19" s="674"/>
      <c r="VNU19" s="674"/>
      <c r="VNV19" s="674"/>
      <c r="VNW19" s="674"/>
      <c r="VNX19" s="674"/>
      <c r="VNY19" s="674"/>
      <c r="VNZ19" s="674"/>
      <c r="VOA19" s="674"/>
      <c r="VOB19" s="674"/>
      <c r="VOC19" s="674"/>
      <c r="VOD19" s="674"/>
      <c r="VOE19" s="674"/>
      <c r="VOF19" s="674"/>
      <c r="VOG19" s="674"/>
      <c r="VOH19" s="674"/>
      <c r="VOI19" s="674"/>
      <c r="VOJ19" s="674"/>
      <c r="VOK19" s="674"/>
      <c r="VOL19" s="674"/>
      <c r="VOM19" s="674"/>
      <c r="VON19" s="674"/>
      <c r="VOO19" s="674"/>
      <c r="VOP19" s="674"/>
      <c r="VOQ19" s="674"/>
      <c r="VOR19" s="674"/>
      <c r="VOS19" s="674"/>
      <c r="VOT19" s="674"/>
      <c r="VOU19" s="674"/>
      <c r="VOV19" s="674"/>
      <c r="VOW19" s="674"/>
      <c r="VOX19" s="674"/>
      <c r="VOY19" s="674"/>
      <c r="VOZ19" s="674"/>
      <c r="VPA19" s="674"/>
      <c r="VPB19" s="674"/>
      <c r="VPC19" s="674"/>
      <c r="VPD19" s="674"/>
      <c r="VPE19" s="674"/>
      <c r="VPF19" s="674"/>
      <c r="VPG19" s="674"/>
      <c r="VPH19" s="674"/>
      <c r="VPI19" s="674"/>
      <c r="VPJ19" s="674"/>
      <c r="VPK19" s="674"/>
      <c r="VPL19" s="674"/>
      <c r="VPM19" s="674"/>
      <c r="VPN19" s="674"/>
      <c r="VPO19" s="674"/>
      <c r="VPP19" s="674"/>
      <c r="VPQ19" s="674"/>
      <c r="VPR19" s="674"/>
      <c r="VPS19" s="674"/>
      <c r="VPT19" s="674"/>
      <c r="VPU19" s="674"/>
      <c r="VPV19" s="674"/>
      <c r="VPW19" s="674"/>
      <c r="VPX19" s="674"/>
      <c r="VPY19" s="674"/>
      <c r="VPZ19" s="674"/>
      <c r="VQA19" s="674"/>
      <c r="VQB19" s="674"/>
      <c r="VQC19" s="674"/>
      <c r="VQD19" s="674"/>
      <c r="VQE19" s="674"/>
      <c r="VQF19" s="674"/>
      <c r="VQG19" s="674"/>
      <c r="VQH19" s="674"/>
      <c r="VQI19" s="674"/>
      <c r="VQJ19" s="674"/>
      <c r="VQK19" s="674"/>
      <c r="VQL19" s="674"/>
      <c r="VQM19" s="674"/>
      <c r="VQN19" s="674"/>
      <c r="VQO19" s="674"/>
      <c r="VQP19" s="674"/>
      <c r="VQQ19" s="674"/>
      <c r="VQR19" s="674"/>
      <c r="VQS19" s="674"/>
      <c r="VQT19" s="674"/>
      <c r="VQU19" s="674"/>
      <c r="VQV19" s="674"/>
      <c r="VQW19" s="674"/>
      <c r="VQX19" s="674"/>
      <c r="VQY19" s="674"/>
      <c r="VQZ19" s="674"/>
      <c r="VRA19" s="674"/>
      <c r="VRB19" s="674"/>
      <c r="VRC19" s="674"/>
      <c r="VRD19" s="674"/>
      <c r="VRE19" s="674"/>
      <c r="VRF19" s="674"/>
      <c r="VRG19" s="674"/>
      <c r="VRH19" s="674"/>
      <c r="VRI19" s="674"/>
      <c r="VRJ19" s="674"/>
      <c r="VRK19" s="674"/>
      <c r="VRL19" s="674"/>
      <c r="VRM19" s="674"/>
      <c r="VRN19" s="674"/>
      <c r="VRO19" s="674"/>
      <c r="VRP19" s="674"/>
      <c r="VRQ19" s="674"/>
      <c r="VRR19" s="674"/>
      <c r="VRS19" s="674"/>
      <c r="VRT19" s="674"/>
      <c r="VRU19" s="674"/>
      <c r="VRV19" s="674"/>
      <c r="VRW19" s="674"/>
      <c r="VRX19" s="674"/>
      <c r="VRY19" s="674"/>
      <c r="VRZ19" s="674"/>
      <c r="VSA19" s="674"/>
      <c r="VSB19" s="674"/>
      <c r="VSC19" s="674"/>
      <c r="VSD19" s="674"/>
      <c r="VSE19" s="674"/>
      <c r="VSF19" s="674"/>
      <c r="VSG19" s="674"/>
      <c r="VSH19" s="674"/>
      <c r="VSI19" s="674"/>
      <c r="VSJ19" s="674"/>
      <c r="VSK19" s="674"/>
      <c r="VSL19" s="674"/>
      <c r="VSM19" s="674"/>
      <c r="VSN19" s="674"/>
      <c r="VSO19" s="674"/>
      <c r="VSP19" s="674"/>
      <c r="VSQ19" s="674"/>
      <c r="VSR19" s="674"/>
      <c r="VSS19" s="674"/>
      <c r="VST19" s="674"/>
      <c r="VSU19" s="674"/>
      <c r="VSV19" s="674"/>
      <c r="VSW19" s="674"/>
      <c r="VSX19" s="674"/>
      <c r="VSY19" s="674"/>
      <c r="VSZ19" s="674"/>
      <c r="VTA19" s="674"/>
      <c r="VTB19" s="674"/>
      <c r="VTC19" s="674"/>
      <c r="VTD19" s="674"/>
      <c r="VTE19" s="674"/>
      <c r="VTF19" s="674"/>
      <c r="VTG19" s="674"/>
      <c r="VTH19" s="674"/>
      <c r="VTI19" s="674"/>
      <c r="VTJ19" s="674"/>
      <c r="VTK19" s="674"/>
      <c r="VTL19" s="674"/>
      <c r="VTM19" s="674"/>
      <c r="VTN19" s="674"/>
      <c r="VTO19" s="674"/>
      <c r="VTP19" s="674"/>
      <c r="VTQ19" s="674"/>
      <c r="VTR19" s="674"/>
      <c r="VTS19" s="674"/>
      <c r="VTT19" s="674"/>
      <c r="VTU19" s="674"/>
      <c r="VTV19" s="674"/>
      <c r="VTW19" s="674"/>
      <c r="VTX19" s="674"/>
      <c r="VTY19" s="674"/>
      <c r="VTZ19" s="674"/>
      <c r="VUA19" s="674"/>
      <c r="VUB19" s="674"/>
      <c r="VUC19" s="674"/>
      <c r="VUD19" s="674"/>
      <c r="VUE19" s="674"/>
      <c r="VUF19" s="674"/>
      <c r="VUG19" s="674"/>
      <c r="VUH19" s="674"/>
      <c r="VUI19" s="674"/>
      <c r="VUJ19" s="674"/>
      <c r="VUK19" s="674"/>
      <c r="VUL19" s="674"/>
      <c r="VUM19" s="674"/>
      <c r="VUN19" s="674"/>
      <c r="VUO19" s="674"/>
      <c r="VUP19" s="674"/>
      <c r="VUQ19" s="674"/>
      <c r="VUR19" s="674"/>
      <c r="VUS19" s="674"/>
      <c r="VUT19" s="674"/>
      <c r="VUU19" s="674"/>
      <c r="VUV19" s="674"/>
      <c r="VUW19" s="674"/>
      <c r="VUX19" s="674"/>
      <c r="VUY19" s="674"/>
      <c r="VUZ19" s="674"/>
      <c r="VVA19" s="674"/>
      <c r="VVB19" s="674"/>
      <c r="VVC19" s="674"/>
      <c r="VVD19" s="674"/>
      <c r="VVE19" s="674"/>
      <c r="VVF19" s="674"/>
      <c r="VVG19" s="674"/>
      <c r="VVH19" s="674"/>
      <c r="VVI19" s="674"/>
      <c r="VVJ19" s="674"/>
      <c r="VVK19" s="674"/>
      <c r="VVL19" s="674"/>
      <c r="VVM19" s="674"/>
      <c r="VVN19" s="674"/>
      <c r="VVO19" s="674"/>
      <c r="VVP19" s="674"/>
      <c r="VVQ19" s="674"/>
      <c r="VVR19" s="674"/>
      <c r="VVS19" s="674"/>
      <c r="VVT19" s="674"/>
      <c r="VVU19" s="674"/>
      <c r="VVV19" s="674"/>
      <c r="VVW19" s="674"/>
      <c r="VVX19" s="674"/>
      <c r="VVY19" s="674"/>
      <c r="VVZ19" s="674"/>
      <c r="VWA19" s="674"/>
      <c r="VWB19" s="674"/>
      <c r="VWC19" s="674"/>
      <c r="VWD19" s="674"/>
      <c r="VWE19" s="674"/>
      <c r="VWF19" s="674"/>
      <c r="VWG19" s="674"/>
      <c r="VWH19" s="674"/>
      <c r="VWI19" s="674"/>
      <c r="VWJ19" s="674"/>
      <c r="VWK19" s="674"/>
      <c r="VWL19" s="674"/>
      <c r="VWM19" s="674"/>
      <c r="VWN19" s="674"/>
      <c r="VWO19" s="674"/>
      <c r="VWP19" s="674"/>
      <c r="VWQ19" s="674"/>
      <c r="VWR19" s="674"/>
      <c r="VWS19" s="674"/>
      <c r="VWT19" s="674"/>
      <c r="VWU19" s="674"/>
      <c r="VWV19" s="674"/>
      <c r="VWW19" s="674"/>
      <c r="VWX19" s="674"/>
      <c r="VWY19" s="674"/>
      <c r="VWZ19" s="674"/>
      <c r="VXA19" s="674"/>
      <c r="VXB19" s="674"/>
      <c r="VXC19" s="674"/>
      <c r="VXD19" s="674"/>
      <c r="VXE19" s="674"/>
      <c r="VXF19" s="674"/>
      <c r="VXG19" s="674"/>
      <c r="VXH19" s="674"/>
      <c r="VXI19" s="674"/>
      <c r="VXJ19" s="674"/>
      <c r="VXK19" s="674"/>
      <c r="VXL19" s="674"/>
      <c r="VXM19" s="674"/>
      <c r="VXN19" s="674"/>
      <c r="VXO19" s="674"/>
      <c r="VXP19" s="674"/>
      <c r="VXQ19" s="674"/>
      <c r="VXR19" s="674"/>
      <c r="VXS19" s="674"/>
      <c r="VXT19" s="674"/>
      <c r="VXU19" s="674"/>
      <c r="VXV19" s="674"/>
      <c r="VXW19" s="674"/>
      <c r="VXX19" s="674"/>
      <c r="VXY19" s="674"/>
      <c r="VXZ19" s="674"/>
      <c r="VYA19" s="674"/>
      <c r="VYB19" s="674"/>
      <c r="VYC19" s="674"/>
      <c r="VYD19" s="674"/>
      <c r="VYE19" s="674"/>
      <c r="VYF19" s="674"/>
      <c r="VYG19" s="674"/>
      <c r="VYH19" s="674"/>
      <c r="VYI19" s="674"/>
      <c r="VYJ19" s="674"/>
      <c r="VYK19" s="674"/>
      <c r="VYL19" s="674"/>
      <c r="VYM19" s="674"/>
      <c r="VYN19" s="674"/>
      <c r="VYO19" s="674"/>
      <c r="VYP19" s="674"/>
      <c r="VYQ19" s="674"/>
      <c r="VYR19" s="674"/>
      <c r="VYS19" s="674"/>
      <c r="VYT19" s="674"/>
      <c r="VYU19" s="674"/>
      <c r="VYV19" s="674"/>
      <c r="VYW19" s="674"/>
      <c r="VYX19" s="674"/>
      <c r="VYY19" s="674"/>
      <c r="VYZ19" s="674"/>
      <c r="VZA19" s="674"/>
      <c r="VZB19" s="674"/>
      <c r="VZC19" s="674"/>
      <c r="VZD19" s="674"/>
      <c r="VZE19" s="674"/>
      <c r="VZF19" s="674"/>
      <c r="VZG19" s="674"/>
      <c r="VZH19" s="674"/>
      <c r="VZI19" s="674"/>
      <c r="VZJ19" s="674"/>
      <c r="VZK19" s="674"/>
      <c r="VZL19" s="674"/>
      <c r="VZM19" s="674"/>
      <c r="VZN19" s="674"/>
      <c r="VZO19" s="674"/>
      <c r="VZP19" s="674"/>
      <c r="VZQ19" s="674"/>
      <c r="VZR19" s="674"/>
      <c r="VZS19" s="674"/>
      <c r="VZT19" s="674"/>
      <c r="VZU19" s="674"/>
      <c r="VZV19" s="674"/>
      <c r="VZW19" s="674"/>
      <c r="VZX19" s="674"/>
      <c r="VZY19" s="674"/>
      <c r="VZZ19" s="674"/>
      <c r="WAA19" s="674"/>
      <c r="WAB19" s="674"/>
      <c r="WAC19" s="674"/>
      <c r="WAD19" s="674"/>
      <c r="WAE19" s="674"/>
      <c r="WAF19" s="674"/>
      <c r="WAG19" s="674"/>
      <c r="WAH19" s="674"/>
      <c r="WAI19" s="674"/>
      <c r="WAJ19" s="674"/>
      <c r="WAK19" s="674"/>
      <c r="WAL19" s="674"/>
      <c r="WAM19" s="674"/>
      <c r="WAN19" s="674"/>
      <c r="WAO19" s="674"/>
      <c r="WAP19" s="674"/>
      <c r="WAQ19" s="674"/>
      <c r="WAR19" s="674"/>
      <c r="WAS19" s="674"/>
      <c r="WAT19" s="674"/>
      <c r="WAU19" s="674"/>
      <c r="WAV19" s="674"/>
      <c r="WAW19" s="674"/>
      <c r="WAX19" s="674"/>
      <c r="WAY19" s="674"/>
      <c r="WAZ19" s="674"/>
      <c r="WBA19" s="674"/>
      <c r="WBB19" s="674"/>
      <c r="WBC19" s="674"/>
      <c r="WBD19" s="674"/>
      <c r="WBE19" s="674"/>
      <c r="WBF19" s="674"/>
      <c r="WBG19" s="674"/>
      <c r="WBH19" s="674"/>
      <c r="WBI19" s="674"/>
      <c r="WBJ19" s="674"/>
      <c r="WBK19" s="674"/>
      <c r="WBL19" s="674"/>
      <c r="WBM19" s="674"/>
      <c r="WBN19" s="674"/>
      <c r="WBO19" s="674"/>
      <c r="WBP19" s="674"/>
      <c r="WBQ19" s="674"/>
      <c r="WBR19" s="674"/>
      <c r="WBS19" s="674"/>
      <c r="WBT19" s="674"/>
      <c r="WBU19" s="674"/>
      <c r="WBV19" s="674"/>
      <c r="WBW19" s="674"/>
      <c r="WBX19" s="674"/>
      <c r="WBY19" s="674"/>
      <c r="WBZ19" s="674"/>
      <c r="WCA19" s="674"/>
      <c r="WCB19" s="674"/>
      <c r="WCC19" s="674"/>
      <c r="WCD19" s="674"/>
      <c r="WCE19" s="674"/>
      <c r="WCF19" s="674"/>
      <c r="WCG19" s="674"/>
      <c r="WCH19" s="674"/>
      <c r="WCI19" s="674"/>
      <c r="WCJ19" s="674"/>
      <c r="WCK19" s="674"/>
      <c r="WCL19" s="674"/>
      <c r="WCM19" s="674"/>
      <c r="WCN19" s="674"/>
      <c r="WCO19" s="674"/>
      <c r="WCP19" s="674"/>
      <c r="WCQ19" s="674"/>
      <c r="WCR19" s="674"/>
      <c r="WCS19" s="674"/>
      <c r="WCT19" s="674"/>
      <c r="WCU19" s="674"/>
      <c r="WCV19" s="674"/>
      <c r="WCW19" s="674"/>
      <c r="WCX19" s="674"/>
      <c r="WCY19" s="674"/>
      <c r="WCZ19" s="674"/>
      <c r="WDA19" s="674"/>
      <c r="WDB19" s="674"/>
      <c r="WDC19" s="674"/>
      <c r="WDD19" s="674"/>
      <c r="WDE19" s="674"/>
      <c r="WDF19" s="674"/>
      <c r="WDG19" s="674"/>
      <c r="WDH19" s="674"/>
      <c r="WDI19" s="674"/>
      <c r="WDJ19" s="674"/>
      <c r="WDK19" s="674"/>
      <c r="WDL19" s="674"/>
      <c r="WDM19" s="674"/>
      <c r="WDN19" s="674"/>
      <c r="WDO19" s="674"/>
      <c r="WDP19" s="674"/>
      <c r="WDQ19" s="674"/>
      <c r="WDR19" s="674"/>
      <c r="WDS19" s="674"/>
      <c r="WDT19" s="674"/>
      <c r="WDU19" s="674"/>
      <c r="WDV19" s="674"/>
      <c r="WDW19" s="674"/>
      <c r="WDX19" s="674"/>
      <c r="WDY19" s="674"/>
      <c r="WDZ19" s="674"/>
      <c r="WEA19" s="674"/>
      <c r="WEB19" s="674"/>
      <c r="WEC19" s="674"/>
      <c r="WED19" s="674"/>
      <c r="WEE19" s="674"/>
      <c r="WEF19" s="674"/>
      <c r="WEG19" s="674"/>
      <c r="WEH19" s="674"/>
      <c r="WEI19" s="674"/>
      <c r="WEJ19" s="674"/>
      <c r="WEK19" s="674"/>
      <c r="WEL19" s="674"/>
      <c r="WEM19" s="674"/>
      <c r="WEN19" s="674"/>
      <c r="WEO19" s="674"/>
      <c r="WEP19" s="674"/>
      <c r="WEQ19" s="674"/>
      <c r="WER19" s="674"/>
      <c r="WES19" s="674"/>
      <c r="WET19" s="674"/>
      <c r="WEU19" s="674"/>
      <c r="WEV19" s="674"/>
      <c r="WEW19" s="674"/>
      <c r="WEX19" s="674"/>
      <c r="WEY19" s="674"/>
      <c r="WEZ19" s="674"/>
      <c r="WFA19" s="674"/>
      <c r="WFB19" s="674"/>
      <c r="WFC19" s="674"/>
      <c r="WFD19" s="674"/>
      <c r="WFE19" s="674"/>
      <c r="WFF19" s="674"/>
      <c r="WFG19" s="674"/>
      <c r="WFH19" s="674"/>
      <c r="WFI19" s="674"/>
      <c r="WFJ19" s="674"/>
      <c r="WFK19" s="674"/>
      <c r="WFL19" s="674"/>
      <c r="WFM19" s="674"/>
      <c r="WFN19" s="674"/>
      <c r="WFO19" s="674"/>
      <c r="WFP19" s="674"/>
      <c r="WFQ19" s="674"/>
      <c r="WFR19" s="674"/>
      <c r="WFS19" s="674"/>
      <c r="WFT19" s="674"/>
      <c r="WFU19" s="674"/>
      <c r="WFV19" s="674"/>
      <c r="WFW19" s="674"/>
      <c r="WFX19" s="674"/>
      <c r="WFY19" s="674"/>
      <c r="WFZ19" s="674"/>
      <c r="WGA19" s="674"/>
      <c r="WGB19" s="674"/>
      <c r="WGC19" s="674"/>
      <c r="WGD19" s="674"/>
      <c r="WGE19" s="674"/>
      <c r="WGF19" s="674"/>
      <c r="WGG19" s="674"/>
      <c r="WGH19" s="674"/>
      <c r="WGI19" s="674"/>
      <c r="WGJ19" s="674"/>
      <c r="WGK19" s="674"/>
      <c r="WGL19" s="674"/>
      <c r="WGM19" s="674"/>
      <c r="WGN19" s="674"/>
      <c r="WGO19" s="674"/>
      <c r="WGP19" s="674"/>
      <c r="WGQ19" s="674"/>
      <c r="WGR19" s="674"/>
      <c r="WGS19" s="674"/>
      <c r="WGT19" s="674"/>
      <c r="WGU19" s="674"/>
      <c r="WGV19" s="674"/>
      <c r="WGW19" s="674"/>
      <c r="WGX19" s="674"/>
      <c r="WGY19" s="674"/>
      <c r="WGZ19" s="674"/>
      <c r="WHA19" s="674"/>
      <c r="WHB19" s="674"/>
      <c r="WHC19" s="674"/>
      <c r="WHD19" s="674"/>
      <c r="WHE19" s="674"/>
      <c r="WHF19" s="674"/>
      <c r="WHG19" s="674"/>
      <c r="WHH19" s="674"/>
      <c r="WHI19" s="674"/>
      <c r="WHJ19" s="674"/>
      <c r="WHK19" s="674"/>
      <c r="WHL19" s="674"/>
      <c r="WHM19" s="674"/>
      <c r="WHN19" s="674"/>
      <c r="WHO19" s="674"/>
      <c r="WHP19" s="674"/>
      <c r="WHQ19" s="674"/>
      <c r="WHR19" s="674"/>
      <c r="WHS19" s="674"/>
      <c r="WHT19" s="674"/>
      <c r="WHU19" s="674"/>
      <c r="WHV19" s="674"/>
      <c r="WHW19" s="674"/>
      <c r="WHX19" s="674"/>
      <c r="WHY19" s="674"/>
      <c r="WHZ19" s="674"/>
      <c r="WIA19" s="674"/>
      <c r="WIB19" s="674"/>
      <c r="WIC19" s="674"/>
      <c r="WID19" s="674"/>
      <c r="WIE19" s="674"/>
      <c r="WIF19" s="674"/>
      <c r="WIG19" s="674"/>
      <c r="WIH19" s="674"/>
      <c r="WII19" s="674"/>
      <c r="WIJ19" s="674"/>
      <c r="WIK19" s="674"/>
      <c r="WIL19" s="674"/>
      <c r="WIM19" s="674"/>
      <c r="WIN19" s="674"/>
      <c r="WIO19" s="674"/>
      <c r="WIP19" s="674"/>
      <c r="WIQ19" s="674"/>
      <c r="WIR19" s="674"/>
      <c r="WIS19" s="674"/>
      <c r="WIT19" s="674"/>
      <c r="WIU19" s="674"/>
      <c r="WIV19" s="674"/>
      <c r="WIW19" s="674"/>
      <c r="WIX19" s="674"/>
      <c r="WIY19" s="674"/>
      <c r="WIZ19" s="674"/>
      <c r="WJA19" s="674"/>
      <c r="WJB19" s="674"/>
      <c r="WJC19" s="674"/>
      <c r="WJD19" s="674"/>
      <c r="WJE19" s="674"/>
      <c r="WJF19" s="674"/>
      <c r="WJG19" s="674"/>
      <c r="WJH19" s="674"/>
      <c r="WJI19" s="674"/>
      <c r="WJJ19" s="674"/>
      <c r="WJK19" s="674"/>
      <c r="WJL19" s="674"/>
      <c r="WJM19" s="674"/>
      <c r="WJN19" s="674"/>
      <c r="WJO19" s="674"/>
      <c r="WJP19" s="674"/>
      <c r="WJQ19" s="674"/>
      <c r="WJR19" s="674"/>
      <c r="WJS19" s="674"/>
      <c r="WJT19" s="674"/>
      <c r="WJU19" s="674"/>
      <c r="WJV19" s="674"/>
      <c r="WJW19" s="674"/>
      <c r="WJX19" s="674"/>
      <c r="WJY19" s="674"/>
      <c r="WJZ19" s="674"/>
      <c r="WKA19" s="674"/>
      <c r="WKB19" s="674"/>
      <c r="WKC19" s="674"/>
      <c r="WKD19" s="674"/>
      <c r="WKE19" s="674"/>
      <c r="WKF19" s="674"/>
      <c r="WKG19" s="674"/>
      <c r="WKH19" s="674"/>
      <c r="WKI19" s="674"/>
      <c r="WKJ19" s="674"/>
      <c r="WKK19" s="674"/>
      <c r="WKL19" s="674"/>
      <c r="WKM19" s="674"/>
      <c r="WKN19" s="674"/>
      <c r="WKO19" s="674"/>
      <c r="WKP19" s="674"/>
      <c r="WKQ19" s="674"/>
      <c r="WKR19" s="674"/>
      <c r="WKS19" s="674"/>
      <c r="WKT19" s="674"/>
      <c r="WKU19" s="674"/>
      <c r="WKV19" s="674"/>
      <c r="WKW19" s="674"/>
      <c r="WKX19" s="674"/>
      <c r="WKY19" s="674"/>
      <c r="WKZ19" s="674"/>
      <c r="WLA19" s="674"/>
      <c r="WLB19" s="674"/>
      <c r="WLC19" s="674"/>
      <c r="WLD19" s="674"/>
      <c r="WLE19" s="674"/>
      <c r="WLF19" s="674"/>
      <c r="WLG19" s="674"/>
      <c r="WLH19" s="674"/>
      <c r="WLI19" s="674"/>
      <c r="WLJ19" s="674"/>
      <c r="WLK19" s="674"/>
      <c r="WLL19" s="674"/>
      <c r="WLM19" s="674"/>
      <c r="WLN19" s="674"/>
      <c r="WLO19" s="674"/>
      <c r="WLP19" s="674"/>
      <c r="WLQ19" s="674"/>
      <c r="WLR19" s="674"/>
      <c r="WLS19" s="674"/>
      <c r="WLT19" s="674"/>
      <c r="WLU19" s="674"/>
      <c r="WLV19" s="674"/>
      <c r="WLW19" s="674"/>
      <c r="WLX19" s="674"/>
      <c r="WLY19" s="674"/>
      <c r="WLZ19" s="674"/>
      <c r="WMA19" s="674"/>
      <c r="WMB19" s="674"/>
      <c r="WMC19" s="674"/>
      <c r="WMD19" s="674"/>
      <c r="WME19" s="674"/>
      <c r="WMF19" s="674"/>
      <c r="WMG19" s="674"/>
      <c r="WMH19" s="674"/>
      <c r="WMI19" s="674"/>
      <c r="WMJ19" s="674"/>
      <c r="WMK19" s="674"/>
      <c r="WML19" s="674"/>
      <c r="WMM19" s="674"/>
      <c r="WMN19" s="674"/>
      <c r="WMO19" s="674"/>
      <c r="WMP19" s="674"/>
      <c r="WMQ19" s="674"/>
      <c r="WMR19" s="674"/>
      <c r="WMS19" s="674"/>
      <c r="WMT19" s="674"/>
      <c r="WMU19" s="674"/>
      <c r="WMV19" s="674"/>
      <c r="WMW19" s="674"/>
      <c r="WMX19" s="674"/>
      <c r="WMY19" s="674"/>
      <c r="WMZ19" s="674"/>
      <c r="WNA19" s="674"/>
      <c r="WNB19" s="674"/>
      <c r="WNC19" s="674"/>
      <c r="WND19" s="674"/>
      <c r="WNE19" s="674"/>
      <c r="WNF19" s="674"/>
      <c r="WNG19" s="674"/>
      <c r="WNH19" s="674"/>
      <c r="WNI19" s="674"/>
      <c r="WNJ19" s="674"/>
      <c r="WNK19" s="674"/>
      <c r="WNL19" s="674"/>
      <c r="WNM19" s="674"/>
      <c r="WNN19" s="674"/>
      <c r="WNO19" s="674"/>
      <c r="WNP19" s="674"/>
      <c r="WNQ19" s="674"/>
      <c r="WNR19" s="674"/>
      <c r="WNS19" s="674"/>
      <c r="WNT19" s="674"/>
      <c r="WNU19" s="674"/>
      <c r="WNV19" s="674"/>
      <c r="WNW19" s="674"/>
      <c r="WNX19" s="674"/>
      <c r="WNY19" s="674"/>
      <c r="WNZ19" s="674"/>
      <c r="WOA19" s="674"/>
      <c r="WOB19" s="674"/>
      <c r="WOC19" s="674"/>
      <c r="WOD19" s="674"/>
      <c r="WOE19" s="674"/>
      <c r="WOF19" s="674"/>
      <c r="WOG19" s="674"/>
      <c r="WOH19" s="674"/>
      <c r="WOI19" s="674"/>
      <c r="WOJ19" s="674"/>
      <c r="WOK19" s="674"/>
      <c r="WOL19" s="674"/>
      <c r="WOM19" s="674"/>
      <c r="WON19" s="674"/>
      <c r="WOO19" s="674"/>
      <c r="WOP19" s="674"/>
      <c r="WOQ19" s="674"/>
      <c r="WOR19" s="674"/>
      <c r="WOS19" s="674"/>
      <c r="WOT19" s="674"/>
      <c r="WOU19" s="674"/>
      <c r="WOV19" s="674"/>
      <c r="WOW19" s="674"/>
      <c r="WOX19" s="674"/>
      <c r="WOY19" s="674"/>
      <c r="WOZ19" s="674"/>
      <c r="WPA19" s="674"/>
      <c r="WPB19" s="674"/>
      <c r="WPC19" s="674"/>
      <c r="WPD19" s="674"/>
      <c r="WPE19" s="674"/>
      <c r="WPF19" s="674"/>
      <c r="WPG19" s="674"/>
      <c r="WPH19" s="674"/>
      <c r="WPI19" s="674"/>
      <c r="WPJ19" s="674"/>
      <c r="WPK19" s="674"/>
      <c r="WPL19" s="674"/>
      <c r="WPM19" s="674"/>
      <c r="WPN19" s="674"/>
      <c r="WPO19" s="674"/>
      <c r="WPP19" s="674"/>
      <c r="WPQ19" s="674"/>
      <c r="WPR19" s="674"/>
      <c r="WPS19" s="674"/>
      <c r="WPT19" s="674"/>
      <c r="WPU19" s="674"/>
      <c r="WPV19" s="674"/>
      <c r="WPW19" s="674"/>
      <c r="WPX19" s="674"/>
      <c r="WPY19" s="674"/>
      <c r="WPZ19" s="674"/>
      <c r="WQA19" s="674"/>
      <c r="WQB19" s="674"/>
      <c r="WQC19" s="674"/>
      <c r="WQD19" s="674"/>
      <c r="WQE19" s="674"/>
      <c r="WQF19" s="674"/>
      <c r="WQG19" s="674"/>
      <c r="WQH19" s="674"/>
      <c r="WQI19" s="674"/>
      <c r="WQJ19" s="674"/>
      <c r="WQK19" s="674"/>
      <c r="WQL19" s="674"/>
      <c r="WQM19" s="674"/>
      <c r="WQN19" s="674"/>
      <c r="WQO19" s="674"/>
      <c r="WQP19" s="674"/>
      <c r="WQQ19" s="674"/>
      <c r="WQR19" s="674"/>
      <c r="WQS19" s="674"/>
      <c r="WQT19" s="674"/>
      <c r="WQU19" s="674"/>
      <c r="WQV19" s="674"/>
      <c r="WQW19" s="674"/>
      <c r="WQX19" s="674"/>
      <c r="WQY19" s="674"/>
      <c r="WQZ19" s="674"/>
      <c r="WRA19" s="674"/>
      <c r="WRB19" s="674"/>
      <c r="WRC19" s="674"/>
      <c r="WRD19" s="674"/>
      <c r="WRE19" s="674"/>
      <c r="WRF19" s="674"/>
      <c r="WRG19" s="674"/>
      <c r="WRH19" s="674"/>
      <c r="WRI19" s="674"/>
      <c r="WRJ19" s="674"/>
      <c r="WRK19" s="674"/>
      <c r="WRL19" s="674"/>
      <c r="WRM19" s="674"/>
      <c r="WRN19" s="674"/>
      <c r="WRO19" s="674"/>
      <c r="WRP19" s="674"/>
      <c r="WRQ19" s="674"/>
      <c r="WRR19" s="674"/>
      <c r="WRS19" s="674"/>
      <c r="WRT19" s="674"/>
      <c r="WRU19" s="674"/>
      <c r="WRV19" s="674"/>
      <c r="WRW19" s="674"/>
      <c r="WRX19" s="674"/>
      <c r="WRY19" s="674"/>
      <c r="WRZ19" s="674"/>
      <c r="WSA19" s="674"/>
      <c r="WSB19" s="674"/>
      <c r="WSC19" s="674"/>
      <c r="WSD19" s="674"/>
      <c r="WSE19" s="674"/>
      <c r="WSF19" s="674"/>
      <c r="WSG19" s="674"/>
      <c r="WSH19" s="674"/>
      <c r="WSI19" s="674"/>
      <c r="WSJ19" s="674"/>
      <c r="WSK19" s="674"/>
      <c r="WSL19" s="674"/>
      <c r="WSM19" s="674"/>
      <c r="WSN19" s="674"/>
      <c r="WSO19" s="674"/>
      <c r="WSP19" s="674"/>
      <c r="WSQ19" s="674"/>
      <c r="WSR19" s="674"/>
      <c r="WSS19" s="674"/>
      <c r="WST19" s="674"/>
      <c r="WSU19" s="674"/>
      <c r="WSV19" s="674"/>
      <c r="WSW19" s="674"/>
      <c r="WSX19" s="674"/>
      <c r="WSY19" s="674"/>
      <c r="WSZ19" s="674"/>
      <c r="WTA19" s="674"/>
      <c r="WTB19" s="674"/>
      <c r="WTC19" s="674"/>
      <c r="WTD19" s="674"/>
      <c r="WTE19" s="674"/>
      <c r="WTF19" s="674"/>
      <c r="WTG19" s="674"/>
      <c r="WTH19" s="674"/>
      <c r="WTI19" s="674"/>
      <c r="WTJ19" s="674"/>
      <c r="WTK19" s="674"/>
      <c r="WTL19" s="674"/>
      <c r="WTM19" s="674"/>
      <c r="WTN19" s="674"/>
      <c r="WTO19" s="674"/>
      <c r="WTP19" s="674"/>
      <c r="WTQ19" s="674"/>
      <c r="WTR19" s="674"/>
      <c r="WTS19" s="674"/>
      <c r="WTT19" s="674"/>
      <c r="WTU19" s="674"/>
      <c r="WTV19" s="674"/>
      <c r="WTW19" s="674"/>
      <c r="WTX19" s="674"/>
      <c r="WTY19" s="674"/>
      <c r="WTZ19" s="674"/>
      <c r="WUA19" s="674"/>
      <c r="WUB19" s="674"/>
      <c r="WUC19" s="674"/>
      <c r="WUD19" s="674"/>
      <c r="WUE19" s="674"/>
      <c r="WUF19" s="674"/>
      <c r="WUG19" s="674"/>
      <c r="WUH19" s="674"/>
      <c r="WUI19" s="674"/>
      <c r="WUJ19" s="674"/>
      <c r="WUK19" s="674"/>
      <c r="WUL19" s="674"/>
      <c r="WUM19" s="674"/>
      <c r="WUN19" s="674"/>
      <c r="WUO19" s="674"/>
      <c r="WUP19" s="674"/>
      <c r="WUQ19" s="674"/>
      <c r="WUR19" s="674"/>
      <c r="WUS19" s="674"/>
      <c r="WUT19" s="674"/>
      <c r="WUU19" s="674"/>
      <c r="WUV19" s="674"/>
      <c r="WUW19" s="674"/>
      <c r="WUX19" s="674"/>
      <c r="WUY19" s="674"/>
      <c r="WUZ19" s="674"/>
      <c r="WVA19" s="674"/>
      <c r="WVB19" s="674"/>
      <c r="WVC19" s="674"/>
      <c r="WVD19" s="674"/>
      <c r="WVE19" s="674"/>
      <c r="WVF19" s="674"/>
      <c r="WVG19" s="674"/>
      <c r="WVH19" s="674"/>
      <c r="WVI19" s="674"/>
      <c r="WVJ19" s="674"/>
      <c r="WVK19" s="674"/>
      <c r="WVL19" s="674"/>
      <c r="WVM19" s="674"/>
      <c r="WVN19" s="674"/>
      <c r="WVO19" s="674"/>
      <c r="WVP19" s="674"/>
      <c r="WVQ19" s="674"/>
      <c r="WVR19" s="674"/>
      <c r="WVS19" s="674"/>
      <c r="WVT19" s="674"/>
      <c r="WVU19" s="674"/>
      <c r="WVV19" s="674"/>
      <c r="WVW19" s="674"/>
      <c r="WVX19" s="674"/>
      <c r="WVY19" s="674"/>
      <c r="WVZ19" s="674"/>
      <c r="WWA19" s="674"/>
      <c r="WWB19" s="674"/>
      <c r="WWC19" s="674"/>
      <c r="WWD19" s="674"/>
      <c r="WWE19" s="674"/>
      <c r="WWF19" s="674"/>
      <c r="WWG19" s="674"/>
      <c r="WWH19" s="674"/>
      <c r="WWI19" s="674"/>
      <c r="WWJ19" s="674"/>
      <c r="WWK19" s="674"/>
      <c r="WWL19" s="674"/>
      <c r="WWM19" s="674"/>
      <c r="WWN19" s="674"/>
      <c r="WWO19" s="674"/>
      <c r="WWP19" s="674"/>
      <c r="WWQ19" s="674"/>
      <c r="WWR19" s="674"/>
      <c r="WWS19" s="674"/>
      <c r="WWT19" s="674"/>
      <c r="WWU19" s="674"/>
      <c r="WWV19" s="674"/>
      <c r="WWW19" s="674"/>
      <c r="WWX19" s="674"/>
      <c r="WWY19" s="674"/>
      <c r="WWZ19" s="674"/>
      <c r="WXA19" s="674"/>
      <c r="WXB19" s="674"/>
      <c r="WXC19" s="674"/>
      <c r="WXD19" s="674"/>
      <c r="WXE19" s="674"/>
      <c r="WXF19" s="674"/>
      <c r="WXG19" s="674"/>
      <c r="WXH19" s="674"/>
      <c r="WXI19" s="674"/>
      <c r="WXJ19" s="674"/>
      <c r="WXK19" s="674"/>
      <c r="WXL19" s="674"/>
      <c r="WXM19" s="674"/>
      <c r="WXN19" s="674"/>
      <c r="WXO19" s="674"/>
      <c r="WXP19" s="674"/>
      <c r="WXQ19" s="674"/>
      <c r="WXR19" s="674"/>
      <c r="WXS19" s="674"/>
      <c r="WXT19" s="674"/>
      <c r="WXU19" s="674"/>
      <c r="WXV19" s="674"/>
      <c r="WXW19" s="674"/>
      <c r="WXX19" s="674"/>
      <c r="WXY19" s="674"/>
      <c r="WXZ19" s="674"/>
      <c r="WYA19" s="674"/>
      <c r="WYB19" s="674"/>
      <c r="WYC19" s="674"/>
      <c r="WYD19" s="674"/>
      <c r="WYE19" s="674"/>
      <c r="WYF19" s="674"/>
      <c r="WYG19" s="674"/>
      <c r="WYH19" s="674"/>
      <c r="WYI19" s="674"/>
      <c r="WYJ19" s="674"/>
      <c r="WYK19" s="674"/>
      <c r="WYL19" s="674"/>
      <c r="WYM19" s="674"/>
      <c r="WYN19" s="674"/>
      <c r="WYO19" s="674"/>
      <c r="WYP19" s="674"/>
      <c r="WYQ19" s="674"/>
      <c r="WYR19" s="674"/>
      <c r="WYS19" s="674"/>
      <c r="WYT19" s="674"/>
      <c r="WYU19" s="674"/>
      <c r="WYV19" s="674"/>
      <c r="WYW19" s="674"/>
      <c r="WYX19" s="674"/>
      <c r="WYY19" s="674"/>
      <c r="WYZ19" s="674"/>
      <c r="WZA19" s="674"/>
      <c r="WZB19" s="674"/>
      <c r="WZC19" s="674"/>
      <c r="WZD19" s="674"/>
      <c r="WZE19" s="674"/>
      <c r="WZF19" s="674"/>
      <c r="WZG19" s="674"/>
      <c r="WZH19" s="674"/>
      <c r="WZI19" s="674"/>
      <c r="WZJ19" s="674"/>
      <c r="WZK19" s="674"/>
      <c r="WZL19" s="674"/>
      <c r="WZM19" s="674"/>
      <c r="WZN19" s="674"/>
      <c r="WZO19" s="674"/>
      <c r="WZP19" s="674"/>
      <c r="WZQ19" s="674"/>
      <c r="WZR19" s="674"/>
      <c r="WZS19" s="674"/>
      <c r="WZT19" s="674"/>
      <c r="WZU19" s="674"/>
      <c r="WZV19" s="674"/>
      <c r="WZW19" s="674"/>
      <c r="WZX19" s="674"/>
      <c r="WZY19" s="674"/>
      <c r="WZZ19" s="674"/>
      <c r="XAA19" s="674"/>
      <c r="XAB19" s="674"/>
      <c r="XAC19" s="674"/>
      <c r="XAD19" s="674"/>
      <c r="XAE19" s="674"/>
      <c r="XAF19" s="674"/>
      <c r="XAG19" s="674"/>
      <c r="XAH19" s="674"/>
      <c r="XAI19" s="674"/>
      <c r="XAJ19" s="674"/>
      <c r="XAK19" s="674"/>
      <c r="XAL19" s="674"/>
      <c r="XAM19" s="674"/>
      <c r="XAN19" s="674"/>
      <c r="XAO19" s="674"/>
      <c r="XAP19" s="674"/>
      <c r="XAQ19" s="674"/>
      <c r="XAR19" s="674"/>
      <c r="XAS19" s="674"/>
      <c r="XAT19" s="674"/>
      <c r="XAU19" s="674"/>
      <c r="XAV19" s="674"/>
      <c r="XAW19" s="674"/>
      <c r="XAX19" s="674"/>
      <c r="XAY19" s="674"/>
      <c r="XAZ19" s="674"/>
      <c r="XBA19" s="674"/>
      <c r="XBB19" s="674"/>
      <c r="XBC19" s="674"/>
      <c r="XBD19" s="674"/>
      <c r="XBE19" s="674"/>
      <c r="XBF19" s="674"/>
      <c r="XBG19" s="674"/>
      <c r="XBH19" s="674"/>
      <c r="XBI19" s="674"/>
      <c r="XBJ19" s="674"/>
      <c r="XBK19" s="674"/>
      <c r="XBL19" s="674"/>
      <c r="XBM19" s="674"/>
      <c r="XBN19" s="674"/>
      <c r="XBO19" s="674"/>
      <c r="XBP19" s="674"/>
      <c r="XBQ19" s="674"/>
      <c r="XBR19" s="674"/>
      <c r="XBS19" s="674"/>
      <c r="XBT19" s="674"/>
      <c r="XBU19" s="674"/>
      <c r="XBV19" s="674"/>
      <c r="XBW19" s="674"/>
      <c r="XBX19" s="674"/>
      <c r="XBY19" s="674"/>
      <c r="XBZ19" s="674"/>
      <c r="XCA19" s="674"/>
      <c r="XCB19" s="674"/>
      <c r="XCC19" s="674"/>
      <c r="XCD19" s="674"/>
      <c r="XCE19" s="674"/>
      <c r="XCF19" s="674"/>
      <c r="XCG19" s="674"/>
      <c r="XCH19" s="674"/>
      <c r="XCI19" s="674"/>
      <c r="XCJ19" s="674"/>
      <c r="XCK19" s="674"/>
      <c r="XCL19" s="674"/>
      <c r="XCM19" s="674"/>
      <c r="XCN19" s="674"/>
      <c r="XCO19" s="674"/>
      <c r="XCP19" s="674"/>
      <c r="XCQ19" s="674"/>
      <c r="XCR19" s="674"/>
      <c r="XCS19" s="674"/>
      <c r="XCT19" s="674"/>
      <c r="XCU19" s="674"/>
      <c r="XCV19" s="674"/>
      <c r="XCW19" s="674"/>
      <c r="XCX19" s="674"/>
      <c r="XCY19" s="674"/>
      <c r="XCZ19" s="674"/>
      <c r="XDA19" s="674"/>
      <c r="XDB19" s="674"/>
      <c r="XDC19" s="674"/>
      <c r="XDD19" s="674"/>
      <c r="XDE19" s="674"/>
      <c r="XDF19" s="674"/>
      <c r="XDG19" s="674"/>
      <c r="XDH19" s="674"/>
      <c r="XDI19" s="674"/>
      <c r="XDJ19" s="674"/>
      <c r="XDK19" s="674"/>
      <c r="XDL19" s="674"/>
      <c r="XDM19" s="674"/>
      <c r="XDN19" s="674"/>
      <c r="XDO19" s="674"/>
      <c r="XDP19" s="674"/>
      <c r="XDQ19" s="674"/>
      <c r="XDR19" s="674"/>
      <c r="XDS19" s="674"/>
      <c r="XDT19" s="674"/>
      <c r="XDU19" s="674"/>
      <c r="XDV19" s="674"/>
      <c r="XDW19" s="674"/>
      <c r="XDX19" s="674"/>
      <c r="XDY19" s="674"/>
      <c r="XDZ19" s="674"/>
      <c r="XEA19" s="674"/>
      <c r="XEB19" s="674"/>
      <c r="XEC19" s="674"/>
      <c r="XED19" s="674"/>
      <c r="XEE19" s="674"/>
      <c r="XEF19" s="674"/>
      <c r="XEG19" s="674"/>
      <c r="XEH19" s="674"/>
      <c r="XEI19" s="674"/>
      <c r="XEJ19" s="674"/>
      <c r="XEK19" s="674"/>
      <c r="XEL19" s="674"/>
      <c r="XEM19" s="674"/>
      <c r="XEN19" s="674"/>
      <c r="XEO19" s="674"/>
      <c r="XEP19" s="674"/>
      <c r="XEQ19" s="674"/>
      <c r="XER19" s="674"/>
      <c r="XES19" s="674"/>
      <c r="XET19" s="674"/>
      <c r="XEU19" s="674"/>
      <c r="XEV19" s="674"/>
      <c r="XEW19" s="674"/>
      <c r="XEX19" s="674"/>
      <c r="XEY19" s="674"/>
      <c r="XEZ19" s="674"/>
      <c r="XFA19" s="674"/>
      <c r="XFB19" s="674"/>
      <c r="XFC19" s="674"/>
    </row>
    <row r="20" spans="1:16383">
      <c r="A20" s="368" t="str">
        <f>+EVERLITE!A22</f>
        <v>Titular</v>
      </c>
      <c r="B20" s="356"/>
      <c r="C20" s="369"/>
      <c r="D20" s="503">
        <f>IFERROR('Tarifas Evermore'!AB24 * 'Data Input-Ingreso de Datos'!$G$20, "N/A")</f>
        <v>6490</v>
      </c>
      <c r="E20" s="435"/>
      <c r="F20" s="371">
        <f>IFERROR('Tarifas Evermore'!AC24 * 'Data Input-Ingreso de Datos'!$G$20, "N/A")</f>
        <v>5186</v>
      </c>
      <c r="G20" s="537">
        <f>IFERROR('Tarifas Evermore'!AD24 * 'Data Input-Ingreso de Datos'!$G$20, "N/A")</f>
        <v>3277</v>
      </c>
      <c r="H20" s="537"/>
      <c r="I20" s="529">
        <f>IFERROR('Tarifas Evermore'!AE24 * 'Data Input-Ingreso de Datos'!$G$20, "N/A")</f>
        <v>2239</v>
      </c>
      <c r="J20" s="694"/>
      <c r="K20" s="530">
        <f>IFERROR('Tarifas Evermore'!AF24 * 'Data Input-Ingreso de Datos'!$G$20, "N/A")</f>
        <v>1708</v>
      </c>
      <c r="L20" s="530"/>
      <c r="M20" s="530"/>
    </row>
    <row r="21" spans="1:16383">
      <c r="A21" s="368" t="str">
        <f>+EVERLITE!A23</f>
        <v>Cónyuge</v>
      </c>
      <c r="B21" s="356"/>
      <c r="C21" s="369"/>
      <c r="D21" s="503" t="str">
        <f>IFERROR('Tarifas Evermore'!AB50 * 'Data Input-Ingreso de Datos'!$G$20, "N/A")</f>
        <v>N/A</v>
      </c>
      <c r="E21" s="435"/>
      <c r="F21" s="371" t="str">
        <f>IFERROR('Tarifas Evermore'!AC50 * 'Data Input-Ingreso de Datos'!$G$20, "N/A")</f>
        <v>N/A</v>
      </c>
      <c r="G21" s="537" t="str">
        <f>IFERROR('Tarifas Evermore'!AD50 * 'Data Input-Ingreso de Datos'!$G$20, "N/A")</f>
        <v>N/A</v>
      </c>
      <c r="H21" s="537"/>
      <c r="I21" s="529" t="str">
        <f>IFERROR('Tarifas Evermore'!AE50 * 'Data Input-Ingreso de Datos'!$G$20, "N/A")</f>
        <v>N/A</v>
      </c>
      <c r="J21" s="694"/>
      <c r="K21" s="530" t="str">
        <f>IFERROR('Tarifas Evermore'!AF50 * 'Data Input-Ingreso de Datos'!$G$20, "N/A")</f>
        <v>N/A</v>
      </c>
      <c r="L21" s="530"/>
      <c r="M21" s="530"/>
    </row>
    <row r="22" spans="1:16383">
      <c r="A22" s="368" t="str">
        <f>+EVERLITE!A24</f>
        <v>Niño(s)</v>
      </c>
      <c r="B22" s="356"/>
      <c r="C22" s="416"/>
      <c r="D22" s="503">
        <f>IFERROR('Tarifas Evermore'!AB77 * 'Data Input-Ingreso de Datos'!$G$20, "N/A")</f>
        <v>2894</v>
      </c>
      <c r="E22" s="435"/>
      <c r="F22" s="371">
        <f>IFERROR('Tarifas Evermore'!AC77 * 'Data Input-Ingreso de Datos'!$G$20, "N/A")</f>
        <v>2386</v>
      </c>
      <c r="G22" s="537">
        <f>IFERROR('Tarifas Evermore'!AD77 * 'Data Input-Ingreso de Datos'!$G$20, "N/A")</f>
        <v>1096</v>
      </c>
      <c r="H22" s="537"/>
      <c r="I22" s="529">
        <f>IFERROR('Tarifas Evermore'!AE77 * 'Data Input-Ingreso de Datos'!$G$20, "N/A")</f>
        <v>864</v>
      </c>
      <c r="J22" s="694"/>
      <c r="K22" s="530">
        <f>IFERROR('Tarifas Evermore'!AF77 * 'Data Input-Ingreso de Datos'!$G$20, "N/A")</f>
        <v>643</v>
      </c>
      <c r="L22" s="530"/>
      <c r="M22" s="530"/>
    </row>
    <row r="23" spans="1:16383" ht="21.75" customHeight="1">
      <c r="A23" s="368" t="s">
        <v>387</v>
      </c>
      <c r="B23" s="356"/>
      <c r="C23" s="416"/>
      <c r="D23" s="503">
        <f t="shared" ref="D23:K23" si="0">IF(RiderTrans="Si",319,"N/A")</f>
        <v>319</v>
      </c>
      <c r="E23" s="435"/>
      <c r="F23" s="371">
        <f>IF(RiderTrans="Si",319,"N/A")</f>
        <v>319</v>
      </c>
      <c r="G23" s="537">
        <f t="shared" si="0"/>
        <v>319</v>
      </c>
      <c r="H23" s="694"/>
      <c r="I23" s="530">
        <f t="shared" si="0"/>
        <v>319</v>
      </c>
      <c r="J23" s="694"/>
      <c r="K23" s="530">
        <f t="shared" si="0"/>
        <v>319</v>
      </c>
      <c r="L23" s="530"/>
      <c r="M23" s="530"/>
    </row>
    <row r="24" spans="1:16383">
      <c r="A24" s="368" t="s">
        <v>388</v>
      </c>
      <c r="B24" s="356"/>
      <c r="C24" s="416"/>
      <c r="D24" s="503">
        <f>SUM(D20:D23)*0.005</f>
        <v>48.515000000000001</v>
      </c>
      <c r="E24" s="435"/>
      <c r="F24" s="371">
        <f>SUM(F20:F23)*0.005</f>
        <v>39.454999999999998</v>
      </c>
      <c r="G24" s="537">
        <f>SUM(G20:G23)*0.005</f>
        <v>23.46</v>
      </c>
      <c r="H24" s="694"/>
      <c r="I24" s="537">
        <f>SUM(I20:I23)*0.005</f>
        <v>17.11</v>
      </c>
      <c r="J24" s="694"/>
      <c r="K24" s="530">
        <f>SUM(K20:K23)*0.005</f>
        <v>13.35</v>
      </c>
      <c r="L24" s="530"/>
      <c r="M24" s="530"/>
    </row>
    <row r="25" spans="1:16383">
      <c r="A25" s="538" t="s">
        <v>121</v>
      </c>
      <c r="B25" s="539"/>
      <c r="C25" s="669"/>
      <c r="D25" s="373">
        <f>IF(D20="N/A","N/A",SUM(D20:D24))</f>
        <v>9751.5149999999994</v>
      </c>
      <c r="E25" s="506"/>
      <c r="F25" s="372">
        <f>IF(F20="N/A","N/A",SUM(F20:F24))</f>
        <v>7930.4549999999999</v>
      </c>
      <c r="G25" s="696">
        <f>IF(G20="N/A","N/A",SUM(G20:G24))</f>
        <v>4715.46</v>
      </c>
      <c r="H25" s="714"/>
      <c r="I25" s="696">
        <f>IF(I20="N/A","N/A",SUM(I20:I24))</f>
        <v>3439.11</v>
      </c>
      <c r="J25" s="714"/>
      <c r="K25" s="696">
        <f>IF(K20="N/A","N/A",SUM(K20:K24))</f>
        <v>2683.35</v>
      </c>
      <c r="L25" s="696"/>
      <c r="M25" s="696"/>
    </row>
    <row r="26" spans="1:16383" s="673" customFormat="1">
      <c r="A26" s="673" t="s">
        <v>123</v>
      </c>
      <c r="B26" s="674"/>
      <c r="C26" s="674"/>
      <c r="D26" s="674"/>
      <c r="E26" s="674"/>
      <c r="F26" s="674"/>
      <c r="G26" s="674"/>
      <c r="H26" s="674"/>
      <c r="I26" s="674"/>
      <c r="J26" s="674"/>
      <c r="K26" s="674"/>
      <c r="L26" s="674"/>
      <c r="M26" s="674"/>
      <c r="N26" s="674"/>
      <c r="O26" s="674"/>
      <c r="P26" s="674"/>
      <c r="Q26" s="674"/>
      <c r="R26" s="674"/>
      <c r="S26" s="674"/>
      <c r="T26" s="674"/>
      <c r="U26" s="674"/>
      <c r="V26" s="674"/>
      <c r="W26" s="674"/>
      <c r="X26" s="674"/>
      <c r="Y26" s="674"/>
      <c r="Z26" s="674"/>
      <c r="AA26" s="674"/>
      <c r="AB26" s="674"/>
      <c r="AC26" s="674"/>
      <c r="AD26" s="674"/>
      <c r="AE26" s="674"/>
      <c r="AF26" s="674"/>
      <c r="AG26" s="674"/>
      <c r="AH26" s="674"/>
      <c r="AI26" s="674"/>
      <c r="AJ26" s="674"/>
      <c r="AK26" s="674"/>
      <c r="AL26" s="674"/>
      <c r="AM26" s="674"/>
      <c r="AN26" s="674"/>
      <c r="AO26" s="674"/>
      <c r="AP26" s="674"/>
      <c r="AQ26" s="674"/>
      <c r="AR26" s="674"/>
      <c r="AS26" s="674"/>
      <c r="AT26" s="674"/>
      <c r="AU26" s="674"/>
      <c r="AV26" s="674"/>
      <c r="AW26" s="674"/>
      <c r="AX26" s="674"/>
      <c r="AY26" s="674"/>
      <c r="AZ26" s="674"/>
      <c r="BA26" s="674"/>
      <c r="BB26" s="674"/>
      <c r="BC26" s="674"/>
      <c r="BD26" s="674"/>
      <c r="BE26" s="674"/>
      <c r="BF26" s="674"/>
      <c r="BG26" s="674"/>
      <c r="BH26" s="674"/>
      <c r="BI26" s="674"/>
      <c r="BJ26" s="674"/>
      <c r="BK26" s="674"/>
      <c r="BL26" s="674"/>
      <c r="BM26" s="674"/>
      <c r="BN26" s="674"/>
      <c r="BO26" s="674"/>
      <c r="BP26" s="674"/>
      <c r="BQ26" s="674"/>
      <c r="BR26" s="674"/>
      <c r="BS26" s="674"/>
      <c r="BT26" s="674"/>
      <c r="BU26" s="674"/>
      <c r="BV26" s="674"/>
      <c r="BW26" s="674"/>
      <c r="BX26" s="674"/>
      <c r="BY26" s="674"/>
      <c r="BZ26" s="674"/>
      <c r="CA26" s="674"/>
      <c r="CB26" s="674"/>
      <c r="CC26" s="674"/>
      <c r="CD26" s="674"/>
      <c r="CE26" s="674"/>
      <c r="CF26" s="674"/>
      <c r="CG26" s="674"/>
      <c r="CH26" s="674"/>
      <c r="CI26" s="674"/>
      <c r="CJ26" s="674"/>
      <c r="CK26" s="674"/>
      <c r="CL26" s="674"/>
      <c r="CM26" s="674"/>
      <c r="CN26" s="674"/>
      <c r="CO26" s="674"/>
      <c r="CP26" s="674"/>
      <c r="CQ26" s="674"/>
      <c r="CR26" s="674"/>
      <c r="CS26" s="674"/>
      <c r="CT26" s="674"/>
      <c r="CU26" s="674"/>
      <c r="CV26" s="674"/>
      <c r="CW26" s="674"/>
      <c r="CX26" s="674"/>
      <c r="CY26" s="674"/>
      <c r="CZ26" s="674"/>
      <c r="DA26" s="674"/>
      <c r="DB26" s="674"/>
      <c r="DC26" s="674"/>
      <c r="DD26" s="674"/>
      <c r="DE26" s="674"/>
      <c r="DF26" s="674"/>
      <c r="DG26" s="674"/>
      <c r="DH26" s="674"/>
      <c r="DI26" s="674"/>
      <c r="DJ26" s="674"/>
      <c r="DK26" s="674"/>
      <c r="DL26" s="674"/>
      <c r="DM26" s="674"/>
      <c r="DN26" s="674"/>
      <c r="DO26" s="674"/>
      <c r="DP26" s="674"/>
      <c r="DQ26" s="674"/>
      <c r="DR26" s="674"/>
      <c r="DS26" s="674"/>
      <c r="DT26" s="674"/>
      <c r="DU26" s="674"/>
      <c r="DV26" s="674"/>
      <c r="DW26" s="674"/>
      <c r="DX26" s="674"/>
      <c r="DY26" s="674"/>
      <c r="DZ26" s="674"/>
      <c r="EA26" s="674"/>
      <c r="EB26" s="674"/>
      <c r="EC26" s="674"/>
      <c r="ED26" s="674"/>
      <c r="EE26" s="674"/>
      <c r="EF26" s="674"/>
      <c r="EG26" s="674"/>
      <c r="EH26" s="674"/>
      <c r="EI26" s="674"/>
      <c r="EJ26" s="674"/>
      <c r="EK26" s="674"/>
      <c r="EL26" s="674"/>
      <c r="EM26" s="674"/>
      <c r="EN26" s="674"/>
      <c r="EO26" s="674"/>
      <c r="EP26" s="674"/>
      <c r="EQ26" s="674"/>
      <c r="ER26" s="674"/>
      <c r="ES26" s="674"/>
      <c r="ET26" s="674"/>
      <c r="EU26" s="674"/>
      <c r="EV26" s="674"/>
      <c r="EW26" s="674"/>
      <c r="EX26" s="674"/>
      <c r="EY26" s="674"/>
      <c r="EZ26" s="674"/>
      <c r="FA26" s="674"/>
      <c r="FB26" s="674"/>
      <c r="FC26" s="674"/>
      <c r="FD26" s="674"/>
      <c r="FE26" s="674"/>
      <c r="FF26" s="674"/>
      <c r="FG26" s="674"/>
      <c r="FH26" s="674"/>
      <c r="FI26" s="674"/>
      <c r="FJ26" s="674"/>
      <c r="FK26" s="674"/>
      <c r="FL26" s="674"/>
      <c r="FM26" s="674"/>
      <c r="FN26" s="674"/>
      <c r="FO26" s="674"/>
      <c r="FP26" s="674"/>
      <c r="FQ26" s="674"/>
      <c r="FR26" s="674"/>
      <c r="FS26" s="674"/>
      <c r="FT26" s="674"/>
      <c r="FU26" s="674"/>
      <c r="FV26" s="674"/>
      <c r="FW26" s="674"/>
      <c r="FX26" s="674"/>
      <c r="FY26" s="674"/>
      <c r="FZ26" s="674"/>
      <c r="GA26" s="674"/>
      <c r="GB26" s="674"/>
      <c r="GC26" s="674"/>
      <c r="GD26" s="674"/>
      <c r="GE26" s="674"/>
      <c r="GF26" s="674"/>
      <c r="GG26" s="674"/>
      <c r="GH26" s="674"/>
      <c r="GI26" s="674"/>
      <c r="GJ26" s="674"/>
      <c r="GK26" s="674"/>
      <c r="GL26" s="674"/>
      <c r="GM26" s="674"/>
      <c r="GN26" s="674"/>
      <c r="GO26" s="674"/>
      <c r="GP26" s="674"/>
      <c r="GQ26" s="674"/>
      <c r="GR26" s="674"/>
      <c r="GS26" s="674"/>
      <c r="GT26" s="674"/>
      <c r="GU26" s="674"/>
      <c r="GV26" s="674"/>
      <c r="GW26" s="674"/>
      <c r="GX26" s="674"/>
      <c r="GY26" s="674"/>
      <c r="GZ26" s="674"/>
      <c r="HA26" s="674"/>
      <c r="HB26" s="674"/>
      <c r="HC26" s="674"/>
      <c r="HD26" s="674"/>
      <c r="HE26" s="674"/>
      <c r="HF26" s="674"/>
      <c r="HG26" s="674"/>
      <c r="HH26" s="674"/>
      <c r="HI26" s="674"/>
      <c r="HJ26" s="674"/>
      <c r="HK26" s="674"/>
      <c r="HL26" s="674"/>
      <c r="HM26" s="674"/>
      <c r="HN26" s="674"/>
      <c r="HO26" s="674"/>
      <c r="HP26" s="674"/>
      <c r="HQ26" s="674"/>
      <c r="HR26" s="674"/>
      <c r="HS26" s="674"/>
      <c r="HT26" s="674"/>
      <c r="HU26" s="674"/>
      <c r="HV26" s="674"/>
      <c r="HW26" s="674"/>
      <c r="HX26" s="674"/>
      <c r="HY26" s="674"/>
      <c r="HZ26" s="674"/>
      <c r="IA26" s="674"/>
      <c r="IB26" s="674"/>
      <c r="IC26" s="674"/>
      <c r="ID26" s="674"/>
      <c r="IE26" s="674"/>
      <c r="IF26" s="674"/>
      <c r="IG26" s="674"/>
      <c r="IH26" s="674"/>
      <c r="II26" s="674"/>
      <c r="IJ26" s="674"/>
      <c r="IK26" s="674"/>
      <c r="IL26" s="674"/>
      <c r="IM26" s="674"/>
      <c r="IN26" s="674"/>
      <c r="IO26" s="674"/>
      <c r="IP26" s="674"/>
      <c r="IQ26" s="674"/>
      <c r="IR26" s="674"/>
      <c r="IS26" s="674"/>
      <c r="IT26" s="674"/>
      <c r="IU26" s="674"/>
      <c r="IV26" s="674"/>
      <c r="IW26" s="674"/>
      <c r="IX26" s="674"/>
      <c r="IY26" s="674"/>
      <c r="IZ26" s="674"/>
      <c r="JA26" s="674"/>
      <c r="JB26" s="674"/>
      <c r="JC26" s="674"/>
      <c r="JD26" s="674"/>
      <c r="JE26" s="674"/>
      <c r="JF26" s="674"/>
      <c r="JG26" s="674"/>
      <c r="JH26" s="674"/>
      <c r="JI26" s="674"/>
      <c r="JJ26" s="674"/>
      <c r="JK26" s="674"/>
      <c r="JL26" s="674"/>
      <c r="JM26" s="674"/>
      <c r="JN26" s="674"/>
      <c r="JO26" s="674"/>
      <c r="JP26" s="674"/>
      <c r="JQ26" s="674"/>
      <c r="JR26" s="674"/>
      <c r="JS26" s="674"/>
      <c r="JT26" s="674"/>
      <c r="JU26" s="674"/>
      <c r="JV26" s="674"/>
      <c r="JW26" s="674"/>
      <c r="JX26" s="674"/>
      <c r="JY26" s="674"/>
      <c r="JZ26" s="674"/>
      <c r="KA26" s="674"/>
      <c r="KB26" s="674"/>
      <c r="KC26" s="674"/>
      <c r="KD26" s="674"/>
      <c r="KE26" s="674"/>
      <c r="KF26" s="674"/>
      <c r="KG26" s="674"/>
      <c r="KH26" s="674"/>
      <c r="KI26" s="674"/>
      <c r="KJ26" s="674"/>
      <c r="KK26" s="674"/>
      <c r="KL26" s="674"/>
      <c r="KM26" s="674"/>
      <c r="KN26" s="674"/>
      <c r="KO26" s="674"/>
      <c r="KP26" s="674"/>
      <c r="KQ26" s="674"/>
      <c r="KR26" s="674"/>
      <c r="KS26" s="674"/>
      <c r="KT26" s="674"/>
      <c r="KU26" s="674"/>
      <c r="KV26" s="674"/>
      <c r="KW26" s="674"/>
      <c r="KX26" s="674"/>
      <c r="KY26" s="674"/>
      <c r="KZ26" s="674"/>
      <c r="LA26" s="674"/>
      <c r="LB26" s="674"/>
      <c r="LC26" s="674"/>
      <c r="LD26" s="674"/>
      <c r="LE26" s="674"/>
      <c r="LF26" s="674"/>
      <c r="LG26" s="674"/>
      <c r="LH26" s="674"/>
      <c r="LI26" s="674"/>
      <c r="LJ26" s="674"/>
      <c r="LK26" s="674"/>
      <c r="LL26" s="674"/>
      <c r="LM26" s="674"/>
      <c r="LN26" s="674"/>
      <c r="LO26" s="674"/>
      <c r="LP26" s="674"/>
      <c r="LQ26" s="674"/>
      <c r="LR26" s="674"/>
      <c r="LS26" s="674"/>
      <c r="LT26" s="674"/>
      <c r="LU26" s="674"/>
      <c r="LV26" s="674"/>
      <c r="LW26" s="674"/>
      <c r="LX26" s="674"/>
      <c r="LY26" s="674"/>
      <c r="LZ26" s="674"/>
      <c r="MA26" s="674"/>
      <c r="MB26" s="674"/>
      <c r="MC26" s="674"/>
      <c r="MD26" s="674"/>
      <c r="ME26" s="674"/>
      <c r="MF26" s="674"/>
      <c r="MG26" s="674"/>
      <c r="MH26" s="674"/>
      <c r="MI26" s="674"/>
      <c r="MJ26" s="674"/>
      <c r="MK26" s="674"/>
      <c r="ML26" s="674"/>
      <c r="MM26" s="674"/>
      <c r="MN26" s="674"/>
      <c r="MO26" s="674"/>
      <c r="MP26" s="674"/>
      <c r="MQ26" s="674"/>
      <c r="MR26" s="674"/>
      <c r="MS26" s="674"/>
      <c r="MT26" s="674"/>
      <c r="MU26" s="674"/>
      <c r="MV26" s="674"/>
      <c r="MW26" s="674"/>
      <c r="MX26" s="674"/>
      <c r="MY26" s="674"/>
      <c r="MZ26" s="674"/>
      <c r="NA26" s="674"/>
      <c r="NB26" s="674"/>
      <c r="NC26" s="674"/>
      <c r="ND26" s="674"/>
      <c r="NE26" s="674"/>
      <c r="NF26" s="674"/>
      <c r="NG26" s="674"/>
      <c r="NH26" s="674"/>
      <c r="NI26" s="674"/>
      <c r="NJ26" s="674"/>
      <c r="NK26" s="674"/>
      <c r="NL26" s="674"/>
      <c r="NM26" s="674"/>
      <c r="NN26" s="674"/>
      <c r="NO26" s="674"/>
      <c r="NP26" s="674"/>
      <c r="NQ26" s="674"/>
      <c r="NR26" s="674"/>
      <c r="NS26" s="674"/>
      <c r="NT26" s="674"/>
      <c r="NU26" s="674"/>
      <c r="NV26" s="674"/>
      <c r="NW26" s="674"/>
      <c r="NX26" s="674"/>
      <c r="NY26" s="674"/>
      <c r="NZ26" s="674"/>
      <c r="OA26" s="674"/>
      <c r="OB26" s="674"/>
      <c r="OC26" s="674"/>
      <c r="OD26" s="674"/>
      <c r="OE26" s="674"/>
      <c r="OF26" s="674"/>
      <c r="OG26" s="674"/>
      <c r="OH26" s="674"/>
      <c r="OI26" s="674"/>
      <c r="OJ26" s="674"/>
      <c r="OK26" s="674"/>
      <c r="OL26" s="674"/>
      <c r="OM26" s="674"/>
      <c r="ON26" s="674"/>
      <c r="OO26" s="674"/>
      <c r="OP26" s="674"/>
      <c r="OQ26" s="674"/>
      <c r="OR26" s="674"/>
      <c r="OS26" s="674"/>
      <c r="OT26" s="674"/>
      <c r="OU26" s="674"/>
      <c r="OV26" s="674"/>
      <c r="OW26" s="674"/>
      <c r="OX26" s="674"/>
      <c r="OY26" s="674"/>
      <c r="OZ26" s="674"/>
      <c r="PA26" s="674"/>
      <c r="PB26" s="674"/>
      <c r="PC26" s="674"/>
      <c r="PD26" s="674"/>
      <c r="PE26" s="674"/>
      <c r="PF26" s="674"/>
      <c r="PG26" s="674"/>
      <c r="PH26" s="674"/>
      <c r="PI26" s="674"/>
      <c r="PJ26" s="674"/>
      <c r="PK26" s="674"/>
      <c r="PL26" s="674"/>
      <c r="PM26" s="674"/>
      <c r="PN26" s="674"/>
      <c r="PO26" s="674"/>
      <c r="PP26" s="674"/>
      <c r="PQ26" s="674"/>
      <c r="PR26" s="674"/>
      <c r="PS26" s="674"/>
      <c r="PT26" s="674"/>
      <c r="PU26" s="674"/>
      <c r="PV26" s="674"/>
      <c r="PW26" s="674"/>
      <c r="PX26" s="674"/>
      <c r="PY26" s="674"/>
      <c r="PZ26" s="674"/>
      <c r="QA26" s="674"/>
      <c r="QB26" s="674"/>
      <c r="QC26" s="674"/>
      <c r="QD26" s="674"/>
      <c r="QE26" s="674"/>
      <c r="QF26" s="674"/>
      <c r="QG26" s="674"/>
      <c r="QH26" s="674"/>
      <c r="QI26" s="674"/>
      <c r="QJ26" s="674"/>
      <c r="QK26" s="674"/>
      <c r="QL26" s="674"/>
      <c r="QM26" s="674"/>
      <c r="QN26" s="674"/>
      <c r="QO26" s="674"/>
      <c r="QP26" s="674"/>
      <c r="QQ26" s="674"/>
      <c r="QR26" s="674"/>
      <c r="QS26" s="674"/>
      <c r="QT26" s="674"/>
      <c r="QU26" s="674"/>
      <c r="QV26" s="674"/>
      <c r="QW26" s="674"/>
      <c r="QX26" s="674"/>
      <c r="QY26" s="674"/>
      <c r="QZ26" s="674"/>
      <c r="RA26" s="674"/>
      <c r="RB26" s="674"/>
      <c r="RC26" s="674"/>
      <c r="RD26" s="674"/>
      <c r="RE26" s="674"/>
      <c r="RF26" s="674"/>
      <c r="RG26" s="674"/>
      <c r="RH26" s="674"/>
      <c r="RI26" s="674"/>
      <c r="RJ26" s="674"/>
      <c r="RK26" s="674"/>
      <c r="RL26" s="674"/>
      <c r="RM26" s="674"/>
      <c r="RN26" s="674"/>
      <c r="RO26" s="674"/>
      <c r="RP26" s="674"/>
      <c r="RQ26" s="674"/>
      <c r="RR26" s="674"/>
      <c r="RS26" s="674"/>
      <c r="RT26" s="674"/>
      <c r="RU26" s="674"/>
      <c r="RV26" s="674"/>
      <c r="RW26" s="674"/>
      <c r="RX26" s="674"/>
      <c r="RY26" s="674"/>
      <c r="RZ26" s="674"/>
      <c r="SA26" s="674"/>
      <c r="SB26" s="674"/>
      <c r="SC26" s="674"/>
      <c r="SD26" s="674"/>
      <c r="SE26" s="674"/>
      <c r="SF26" s="674"/>
      <c r="SG26" s="674"/>
      <c r="SH26" s="674"/>
      <c r="SI26" s="674"/>
      <c r="SJ26" s="674"/>
      <c r="SK26" s="674"/>
      <c r="SL26" s="674"/>
      <c r="SM26" s="674"/>
      <c r="SN26" s="674"/>
      <c r="SO26" s="674"/>
      <c r="SP26" s="674"/>
      <c r="SQ26" s="674"/>
      <c r="SR26" s="674"/>
      <c r="SS26" s="674"/>
      <c r="ST26" s="674"/>
      <c r="SU26" s="674"/>
      <c r="SV26" s="674"/>
      <c r="SW26" s="674"/>
      <c r="SX26" s="674"/>
      <c r="SY26" s="674"/>
      <c r="SZ26" s="674"/>
      <c r="TA26" s="674"/>
      <c r="TB26" s="674"/>
      <c r="TC26" s="674"/>
      <c r="TD26" s="674"/>
      <c r="TE26" s="674"/>
      <c r="TF26" s="674"/>
      <c r="TG26" s="674"/>
      <c r="TH26" s="674"/>
      <c r="TI26" s="674"/>
      <c r="TJ26" s="674"/>
      <c r="TK26" s="674"/>
      <c r="TL26" s="674"/>
      <c r="TM26" s="674"/>
      <c r="TN26" s="674"/>
      <c r="TO26" s="674"/>
      <c r="TP26" s="674"/>
      <c r="TQ26" s="674"/>
      <c r="TR26" s="674"/>
      <c r="TS26" s="674"/>
      <c r="TT26" s="674"/>
      <c r="TU26" s="674"/>
      <c r="TV26" s="674"/>
      <c r="TW26" s="674"/>
      <c r="TX26" s="674"/>
      <c r="TY26" s="674"/>
      <c r="TZ26" s="674"/>
      <c r="UA26" s="674"/>
      <c r="UB26" s="674"/>
      <c r="UC26" s="674"/>
      <c r="UD26" s="674"/>
      <c r="UE26" s="674"/>
      <c r="UF26" s="674"/>
      <c r="UG26" s="674"/>
      <c r="UH26" s="674"/>
      <c r="UI26" s="674"/>
      <c r="UJ26" s="674"/>
      <c r="UK26" s="674"/>
      <c r="UL26" s="674"/>
      <c r="UM26" s="674"/>
      <c r="UN26" s="674"/>
      <c r="UO26" s="674"/>
      <c r="UP26" s="674"/>
      <c r="UQ26" s="674"/>
      <c r="UR26" s="674"/>
      <c r="US26" s="674"/>
      <c r="UT26" s="674"/>
      <c r="UU26" s="674"/>
      <c r="UV26" s="674"/>
      <c r="UW26" s="674"/>
      <c r="UX26" s="674"/>
      <c r="UY26" s="674"/>
      <c r="UZ26" s="674"/>
      <c r="VA26" s="674"/>
      <c r="VB26" s="674"/>
      <c r="VC26" s="674"/>
      <c r="VD26" s="674"/>
      <c r="VE26" s="674"/>
      <c r="VF26" s="674"/>
      <c r="VG26" s="674"/>
      <c r="VH26" s="674"/>
      <c r="VI26" s="674"/>
      <c r="VJ26" s="674"/>
      <c r="VK26" s="674"/>
      <c r="VL26" s="674"/>
      <c r="VM26" s="674"/>
      <c r="VN26" s="674"/>
      <c r="VO26" s="674"/>
      <c r="VP26" s="674"/>
      <c r="VQ26" s="674"/>
      <c r="VR26" s="674"/>
      <c r="VS26" s="674"/>
      <c r="VT26" s="674"/>
      <c r="VU26" s="674"/>
      <c r="VV26" s="674"/>
      <c r="VW26" s="674"/>
      <c r="VX26" s="674"/>
      <c r="VY26" s="674"/>
      <c r="VZ26" s="674"/>
      <c r="WA26" s="674"/>
      <c r="WB26" s="674"/>
      <c r="WC26" s="674"/>
      <c r="WD26" s="674"/>
      <c r="WE26" s="674"/>
      <c r="WF26" s="674"/>
      <c r="WG26" s="674"/>
      <c r="WH26" s="674"/>
      <c r="WI26" s="674"/>
      <c r="WJ26" s="674"/>
      <c r="WK26" s="674"/>
      <c r="WL26" s="674"/>
      <c r="WM26" s="674"/>
      <c r="WN26" s="674"/>
      <c r="WO26" s="674"/>
      <c r="WP26" s="674"/>
      <c r="WQ26" s="674"/>
      <c r="WR26" s="674"/>
      <c r="WS26" s="674"/>
      <c r="WT26" s="674"/>
      <c r="WU26" s="674"/>
      <c r="WV26" s="674"/>
      <c r="WW26" s="674"/>
      <c r="WX26" s="674"/>
      <c r="WY26" s="674"/>
      <c r="WZ26" s="674"/>
      <c r="XA26" s="674"/>
      <c r="XB26" s="674"/>
      <c r="XC26" s="674"/>
      <c r="XD26" s="674"/>
      <c r="XE26" s="674"/>
      <c r="XF26" s="674"/>
      <c r="XG26" s="674"/>
      <c r="XH26" s="674"/>
      <c r="XI26" s="674"/>
      <c r="XJ26" s="674"/>
      <c r="XK26" s="674"/>
      <c r="XL26" s="674"/>
      <c r="XM26" s="674"/>
      <c r="XN26" s="674"/>
      <c r="XO26" s="674"/>
      <c r="XP26" s="674"/>
      <c r="XQ26" s="674"/>
      <c r="XR26" s="674"/>
      <c r="XS26" s="674"/>
      <c r="XT26" s="674"/>
      <c r="XU26" s="674"/>
      <c r="XV26" s="674"/>
      <c r="XW26" s="674"/>
      <c r="XX26" s="674"/>
      <c r="XY26" s="674"/>
      <c r="XZ26" s="674"/>
      <c r="YA26" s="674"/>
      <c r="YB26" s="674"/>
      <c r="YC26" s="674"/>
      <c r="YD26" s="674"/>
      <c r="YE26" s="674"/>
      <c r="YF26" s="674"/>
      <c r="YG26" s="674"/>
      <c r="YH26" s="674"/>
      <c r="YI26" s="674"/>
      <c r="YJ26" s="674"/>
      <c r="YK26" s="674"/>
      <c r="YL26" s="674"/>
      <c r="YM26" s="674"/>
      <c r="YN26" s="674"/>
      <c r="YO26" s="674"/>
      <c r="YP26" s="674"/>
      <c r="YQ26" s="674"/>
      <c r="YR26" s="674"/>
      <c r="YS26" s="674"/>
      <c r="YT26" s="674"/>
      <c r="YU26" s="674"/>
      <c r="YV26" s="674"/>
      <c r="YW26" s="674"/>
      <c r="YX26" s="674"/>
      <c r="YY26" s="674"/>
      <c r="YZ26" s="674"/>
      <c r="ZA26" s="674"/>
      <c r="ZB26" s="674"/>
      <c r="ZC26" s="674"/>
      <c r="ZD26" s="674"/>
      <c r="ZE26" s="674"/>
      <c r="ZF26" s="674"/>
      <c r="ZG26" s="674"/>
      <c r="ZH26" s="674"/>
      <c r="ZI26" s="674"/>
      <c r="ZJ26" s="674"/>
      <c r="ZK26" s="674"/>
      <c r="ZL26" s="674"/>
      <c r="ZM26" s="674"/>
      <c r="ZN26" s="674"/>
      <c r="ZO26" s="674"/>
      <c r="ZP26" s="674"/>
      <c r="ZQ26" s="674"/>
      <c r="ZR26" s="674"/>
      <c r="ZS26" s="674"/>
      <c r="ZT26" s="674"/>
      <c r="ZU26" s="674"/>
      <c r="ZV26" s="674"/>
      <c r="ZW26" s="674"/>
      <c r="ZX26" s="674"/>
      <c r="ZY26" s="674"/>
      <c r="ZZ26" s="674"/>
      <c r="AAA26" s="674"/>
      <c r="AAB26" s="674"/>
      <c r="AAC26" s="674"/>
      <c r="AAD26" s="674"/>
      <c r="AAE26" s="674"/>
      <c r="AAF26" s="674"/>
      <c r="AAG26" s="674"/>
      <c r="AAH26" s="674"/>
      <c r="AAI26" s="674"/>
      <c r="AAJ26" s="674"/>
      <c r="AAK26" s="674"/>
      <c r="AAL26" s="674"/>
      <c r="AAM26" s="674"/>
      <c r="AAN26" s="674"/>
      <c r="AAO26" s="674"/>
      <c r="AAP26" s="674"/>
      <c r="AAQ26" s="674"/>
      <c r="AAR26" s="674"/>
      <c r="AAS26" s="674"/>
      <c r="AAT26" s="674"/>
      <c r="AAU26" s="674"/>
      <c r="AAV26" s="674"/>
      <c r="AAW26" s="674"/>
      <c r="AAX26" s="674"/>
      <c r="AAY26" s="674"/>
      <c r="AAZ26" s="674"/>
      <c r="ABA26" s="674"/>
      <c r="ABB26" s="674"/>
      <c r="ABC26" s="674"/>
      <c r="ABD26" s="674"/>
      <c r="ABE26" s="674"/>
      <c r="ABF26" s="674"/>
      <c r="ABG26" s="674"/>
      <c r="ABH26" s="674"/>
      <c r="ABI26" s="674"/>
      <c r="ABJ26" s="674"/>
      <c r="ABK26" s="674"/>
      <c r="ABL26" s="674"/>
      <c r="ABM26" s="674"/>
      <c r="ABN26" s="674"/>
      <c r="ABO26" s="674"/>
      <c r="ABP26" s="674"/>
      <c r="ABQ26" s="674"/>
      <c r="ABR26" s="674"/>
      <c r="ABS26" s="674"/>
      <c r="ABT26" s="674"/>
      <c r="ABU26" s="674"/>
      <c r="ABV26" s="674"/>
      <c r="ABW26" s="674"/>
      <c r="ABX26" s="674"/>
      <c r="ABY26" s="674"/>
      <c r="ABZ26" s="674"/>
      <c r="ACA26" s="674"/>
      <c r="ACB26" s="674"/>
      <c r="ACC26" s="674"/>
      <c r="ACD26" s="674"/>
      <c r="ACE26" s="674"/>
      <c r="ACF26" s="674"/>
      <c r="ACG26" s="674"/>
      <c r="ACH26" s="674"/>
      <c r="ACI26" s="674"/>
      <c r="ACJ26" s="674"/>
      <c r="ACK26" s="674"/>
      <c r="ACL26" s="674"/>
      <c r="ACM26" s="674"/>
      <c r="ACN26" s="674"/>
      <c r="ACO26" s="674"/>
      <c r="ACP26" s="674"/>
      <c r="ACQ26" s="674"/>
      <c r="ACR26" s="674"/>
      <c r="ACS26" s="674"/>
      <c r="ACT26" s="674"/>
      <c r="ACU26" s="674"/>
      <c r="ACV26" s="674"/>
      <c r="ACW26" s="674"/>
      <c r="ACX26" s="674"/>
      <c r="ACY26" s="674"/>
      <c r="ACZ26" s="674"/>
      <c r="ADA26" s="674"/>
      <c r="ADB26" s="674"/>
      <c r="ADC26" s="674"/>
      <c r="ADD26" s="674"/>
      <c r="ADE26" s="674"/>
      <c r="ADF26" s="674"/>
      <c r="ADG26" s="674"/>
      <c r="ADH26" s="674"/>
      <c r="ADI26" s="674"/>
      <c r="ADJ26" s="674"/>
      <c r="ADK26" s="674"/>
      <c r="ADL26" s="674"/>
      <c r="ADM26" s="674"/>
      <c r="ADN26" s="674"/>
      <c r="ADO26" s="674"/>
      <c r="ADP26" s="674"/>
      <c r="ADQ26" s="674"/>
      <c r="ADR26" s="674"/>
      <c r="ADS26" s="674"/>
      <c r="ADT26" s="674"/>
      <c r="ADU26" s="674"/>
      <c r="ADV26" s="674"/>
      <c r="ADW26" s="674"/>
      <c r="ADX26" s="674"/>
      <c r="ADY26" s="674"/>
      <c r="ADZ26" s="674"/>
      <c r="AEA26" s="674"/>
      <c r="AEB26" s="674"/>
      <c r="AEC26" s="674"/>
      <c r="AED26" s="674"/>
      <c r="AEE26" s="674"/>
      <c r="AEF26" s="674"/>
      <c r="AEG26" s="674"/>
      <c r="AEH26" s="674"/>
      <c r="AEI26" s="674"/>
      <c r="AEJ26" s="674"/>
      <c r="AEK26" s="674"/>
      <c r="AEL26" s="674"/>
      <c r="AEM26" s="674"/>
      <c r="AEN26" s="674"/>
      <c r="AEO26" s="674"/>
      <c r="AEP26" s="674"/>
      <c r="AEQ26" s="674"/>
      <c r="AER26" s="674"/>
      <c r="AES26" s="674"/>
      <c r="AET26" s="674"/>
      <c r="AEU26" s="674"/>
      <c r="AEV26" s="674"/>
      <c r="AEW26" s="674"/>
      <c r="AEX26" s="674"/>
      <c r="AEY26" s="674"/>
      <c r="AEZ26" s="674"/>
      <c r="AFA26" s="674"/>
      <c r="AFB26" s="674"/>
      <c r="AFC26" s="674"/>
      <c r="AFD26" s="674"/>
      <c r="AFE26" s="674"/>
      <c r="AFF26" s="674"/>
      <c r="AFG26" s="674"/>
      <c r="AFH26" s="674"/>
      <c r="AFI26" s="674"/>
      <c r="AFJ26" s="674"/>
      <c r="AFK26" s="674"/>
      <c r="AFL26" s="674"/>
      <c r="AFM26" s="674"/>
      <c r="AFN26" s="674"/>
      <c r="AFO26" s="674"/>
      <c r="AFP26" s="674"/>
      <c r="AFQ26" s="674"/>
      <c r="AFR26" s="674"/>
      <c r="AFS26" s="674"/>
      <c r="AFT26" s="674"/>
      <c r="AFU26" s="674"/>
      <c r="AFV26" s="674"/>
      <c r="AFW26" s="674"/>
      <c r="AFX26" s="674"/>
      <c r="AFY26" s="674"/>
      <c r="AFZ26" s="674"/>
      <c r="AGA26" s="674"/>
      <c r="AGB26" s="674"/>
      <c r="AGC26" s="674"/>
      <c r="AGD26" s="674"/>
      <c r="AGE26" s="674"/>
      <c r="AGF26" s="674"/>
      <c r="AGG26" s="674"/>
      <c r="AGH26" s="674"/>
      <c r="AGI26" s="674"/>
      <c r="AGJ26" s="674"/>
      <c r="AGK26" s="674"/>
      <c r="AGL26" s="674"/>
      <c r="AGM26" s="674"/>
      <c r="AGN26" s="674"/>
      <c r="AGO26" s="674"/>
      <c r="AGP26" s="674"/>
      <c r="AGQ26" s="674"/>
      <c r="AGR26" s="674"/>
      <c r="AGS26" s="674"/>
      <c r="AGT26" s="674"/>
      <c r="AGU26" s="674"/>
      <c r="AGV26" s="674"/>
      <c r="AGW26" s="674"/>
      <c r="AGX26" s="674"/>
      <c r="AGY26" s="674"/>
      <c r="AGZ26" s="674"/>
      <c r="AHA26" s="674"/>
      <c r="AHB26" s="674"/>
      <c r="AHC26" s="674"/>
      <c r="AHD26" s="674"/>
      <c r="AHE26" s="674"/>
      <c r="AHF26" s="674"/>
      <c r="AHG26" s="674"/>
      <c r="AHH26" s="674"/>
      <c r="AHI26" s="674"/>
      <c r="AHJ26" s="674"/>
      <c r="AHK26" s="674"/>
      <c r="AHL26" s="674"/>
      <c r="AHM26" s="674"/>
      <c r="AHN26" s="674"/>
      <c r="AHO26" s="674"/>
      <c r="AHP26" s="674"/>
      <c r="AHQ26" s="674"/>
      <c r="AHR26" s="674"/>
      <c r="AHS26" s="674"/>
      <c r="AHT26" s="674"/>
      <c r="AHU26" s="674"/>
      <c r="AHV26" s="674"/>
      <c r="AHW26" s="674"/>
      <c r="AHX26" s="674"/>
      <c r="AHY26" s="674"/>
      <c r="AHZ26" s="674"/>
      <c r="AIA26" s="674"/>
      <c r="AIB26" s="674"/>
      <c r="AIC26" s="674"/>
      <c r="AID26" s="674"/>
      <c r="AIE26" s="674"/>
      <c r="AIF26" s="674"/>
      <c r="AIG26" s="674"/>
      <c r="AIH26" s="674"/>
      <c r="AII26" s="674"/>
      <c r="AIJ26" s="674"/>
      <c r="AIK26" s="674"/>
      <c r="AIL26" s="674"/>
      <c r="AIM26" s="674"/>
      <c r="AIN26" s="674"/>
      <c r="AIO26" s="674"/>
      <c r="AIP26" s="674"/>
      <c r="AIQ26" s="674"/>
      <c r="AIR26" s="674"/>
      <c r="AIS26" s="674"/>
      <c r="AIT26" s="674"/>
      <c r="AIU26" s="674"/>
      <c r="AIV26" s="674"/>
      <c r="AIW26" s="674"/>
      <c r="AIX26" s="674"/>
      <c r="AIY26" s="674"/>
      <c r="AIZ26" s="674"/>
      <c r="AJA26" s="674"/>
      <c r="AJB26" s="674"/>
      <c r="AJC26" s="674"/>
      <c r="AJD26" s="674"/>
      <c r="AJE26" s="674"/>
      <c r="AJF26" s="674"/>
      <c r="AJG26" s="674"/>
      <c r="AJH26" s="674"/>
      <c r="AJI26" s="674"/>
      <c r="AJJ26" s="674"/>
      <c r="AJK26" s="674"/>
      <c r="AJL26" s="674"/>
      <c r="AJM26" s="674"/>
      <c r="AJN26" s="674"/>
      <c r="AJO26" s="674"/>
      <c r="AJP26" s="674"/>
      <c r="AJQ26" s="674"/>
      <c r="AJR26" s="674"/>
      <c r="AJS26" s="674"/>
      <c r="AJT26" s="674"/>
      <c r="AJU26" s="674"/>
      <c r="AJV26" s="674"/>
      <c r="AJW26" s="674"/>
      <c r="AJX26" s="674"/>
      <c r="AJY26" s="674"/>
      <c r="AJZ26" s="674"/>
      <c r="AKA26" s="674"/>
      <c r="AKB26" s="674"/>
      <c r="AKC26" s="674"/>
      <c r="AKD26" s="674"/>
      <c r="AKE26" s="674"/>
      <c r="AKF26" s="674"/>
      <c r="AKG26" s="674"/>
      <c r="AKH26" s="674"/>
      <c r="AKI26" s="674"/>
      <c r="AKJ26" s="674"/>
      <c r="AKK26" s="674"/>
      <c r="AKL26" s="674"/>
      <c r="AKM26" s="674"/>
      <c r="AKN26" s="674"/>
      <c r="AKO26" s="674"/>
      <c r="AKP26" s="674"/>
      <c r="AKQ26" s="674"/>
      <c r="AKR26" s="674"/>
      <c r="AKS26" s="674"/>
      <c r="AKT26" s="674"/>
      <c r="AKU26" s="674"/>
      <c r="AKV26" s="674"/>
      <c r="AKW26" s="674"/>
      <c r="AKX26" s="674"/>
      <c r="AKY26" s="674"/>
      <c r="AKZ26" s="674"/>
      <c r="ALA26" s="674"/>
      <c r="ALB26" s="674"/>
      <c r="ALC26" s="674"/>
      <c r="ALD26" s="674"/>
      <c r="ALE26" s="674"/>
      <c r="ALF26" s="674"/>
      <c r="ALG26" s="674"/>
      <c r="ALH26" s="674"/>
      <c r="ALI26" s="674"/>
      <c r="ALJ26" s="674"/>
      <c r="ALK26" s="674"/>
      <c r="ALL26" s="674"/>
      <c r="ALM26" s="674"/>
      <c r="ALN26" s="674"/>
      <c r="ALO26" s="674"/>
      <c r="ALP26" s="674"/>
      <c r="ALQ26" s="674"/>
      <c r="ALR26" s="674"/>
      <c r="ALS26" s="674"/>
      <c r="ALT26" s="674"/>
      <c r="ALU26" s="674"/>
      <c r="ALV26" s="674"/>
      <c r="ALW26" s="674"/>
      <c r="ALX26" s="674"/>
      <c r="ALY26" s="674"/>
      <c r="ALZ26" s="674"/>
      <c r="AMA26" s="674"/>
      <c r="AMB26" s="674"/>
      <c r="AMC26" s="674"/>
      <c r="AMD26" s="674"/>
      <c r="AME26" s="674"/>
      <c r="AMF26" s="674"/>
      <c r="AMG26" s="674"/>
      <c r="AMH26" s="674"/>
      <c r="AMI26" s="674"/>
      <c r="AMJ26" s="674"/>
      <c r="AMK26" s="674"/>
      <c r="AML26" s="674"/>
      <c r="AMM26" s="674"/>
      <c r="AMN26" s="674"/>
      <c r="AMO26" s="674"/>
      <c r="AMP26" s="674"/>
      <c r="AMQ26" s="674"/>
      <c r="AMR26" s="674"/>
      <c r="AMS26" s="674"/>
      <c r="AMT26" s="674"/>
      <c r="AMU26" s="674"/>
      <c r="AMV26" s="674"/>
      <c r="AMW26" s="674"/>
      <c r="AMX26" s="674"/>
      <c r="AMY26" s="674"/>
      <c r="AMZ26" s="674"/>
      <c r="ANA26" s="674"/>
      <c r="ANB26" s="674"/>
      <c r="ANC26" s="674"/>
      <c r="AND26" s="674"/>
      <c r="ANE26" s="674"/>
      <c r="ANF26" s="674"/>
      <c r="ANG26" s="674"/>
      <c r="ANH26" s="674"/>
      <c r="ANI26" s="674"/>
      <c r="ANJ26" s="674"/>
      <c r="ANK26" s="674"/>
      <c r="ANL26" s="674"/>
      <c r="ANM26" s="674"/>
      <c r="ANN26" s="674"/>
      <c r="ANO26" s="674"/>
      <c r="ANP26" s="674"/>
      <c r="ANQ26" s="674"/>
      <c r="ANR26" s="674"/>
      <c r="ANS26" s="674"/>
      <c r="ANT26" s="674"/>
      <c r="ANU26" s="674"/>
      <c r="ANV26" s="674"/>
      <c r="ANW26" s="674"/>
      <c r="ANX26" s="674"/>
      <c r="ANY26" s="674"/>
      <c r="ANZ26" s="674"/>
      <c r="AOA26" s="674"/>
      <c r="AOB26" s="674"/>
      <c r="AOC26" s="674"/>
      <c r="AOD26" s="674"/>
      <c r="AOE26" s="674"/>
      <c r="AOF26" s="674"/>
      <c r="AOG26" s="674"/>
      <c r="AOH26" s="674"/>
      <c r="AOI26" s="674"/>
      <c r="AOJ26" s="674"/>
      <c r="AOK26" s="674"/>
      <c r="AOL26" s="674"/>
      <c r="AOM26" s="674"/>
      <c r="AON26" s="674"/>
      <c r="AOO26" s="674"/>
      <c r="AOP26" s="674"/>
      <c r="AOQ26" s="674"/>
      <c r="AOR26" s="674"/>
      <c r="AOS26" s="674"/>
      <c r="AOT26" s="674"/>
      <c r="AOU26" s="674"/>
      <c r="AOV26" s="674"/>
      <c r="AOW26" s="674"/>
      <c r="AOX26" s="674"/>
      <c r="AOY26" s="674"/>
      <c r="AOZ26" s="674"/>
      <c r="APA26" s="674"/>
      <c r="APB26" s="674"/>
      <c r="APC26" s="674"/>
      <c r="APD26" s="674"/>
      <c r="APE26" s="674"/>
      <c r="APF26" s="674"/>
      <c r="APG26" s="674"/>
      <c r="APH26" s="674"/>
      <c r="API26" s="674"/>
      <c r="APJ26" s="674"/>
      <c r="APK26" s="674"/>
      <c r="APL26" s="674"/>
      <c r="APM26" s="674"/>
      <c r="APN26" s="674"/>
      <c r="APO26" s="674"/>
      <c r="APP26" s="674"/>
      <c r="APQ26" s="674"/>
      <c r="APR26" s="674"/>
      <c r="APS26" s="674"/>
      <c r="APT26" s="674"/>
      <c r="APU26" s="674"/>
      <c r="APV26" s="674"/>
      <c r="APW26" s="674"/>
      <c r="APX26" s="674"/>
      <c r="APY26" s="674"/>
      <c r="APZ26" s="674"/>
      <c r="AQA26" s="674"/>
      <c r="AQB26" s="674"/>
      <c r="AQC26" s="674"/>
      <c r="AQD26" s="674"/>
      <c r="AQE26" s="674"/>
      <c r="AQF26" s="674"/>
      <c r="AQG26" s="674"/>
      <c r="AQH26" s="674"/>
      <c r="AQI26" s="674"/>
      <c r="AQJ26" s="674"/>
      <c r="AQK26" s="674"/>
      <c r="AQL26" s="674"/>
      <c r="AQM26" s="674"/>
      <c r="AQN26" s="674"/>
      <c r="AQO26" s="674"/>
      <c r="AQP26" s="674"/>
      <c r="AQQ26" s="674"/>
      <c r="AQR26" s="674"/>
      <c r="AQS26" s="674"/>
      <c r="AQT26" s="674"/>
      <c r="AQU26" s="674"/>
      <c r="AQV26" s="674"/>
      <c r="AQW26" s="674"/>
      <c r="AQX26" s="674"/>
      <c r="AQY26" s="674"/>
      <c r="AQZ26" s="674"/>
      <c r="ARA26" s="674"/>
      <c r="ARB26" s="674"/>
      <c r="ARC26" s="674"/>
      <c r="ARD26" s="674"/>
      <c r="ARE26" s="674"/>
      <c r="ARF26" s="674"/>
      <c r="ARG26" s="674"/>
      <c r="ARH26" s="674"/>
      <c r="ARI26" s="674"/>
      <c r="ARJ26" s="674"/>
      <c r="ARK26" s="674"/>
      <c r="ARL26" s="674"/>
      <c r="ARM26" s="674"/>
      <c r="ARN26" s="674"/>
      <c r="ARO26" s="674"/>
      <c r="ARP26" s="674"/>
      <c r="ARQ26" s="674"/>
      <c r="ARR26" s="674"/>
      <c r="ARS26" s="674"/>
      <c r="ART26" s="674"/>
      <c r="ARU26" s="674"/>
      <c r="ARV26" s="674"/>
      <c r="ARW26" s="674"/>
      <c r="ARX26" s="674"/>
      <c r="ARY26" s="674"/>
      <c r="ARZ26" s="674"/>
      <c r="ASA26" s="674"/>
      <c r="ASB26" s="674"/>
      <c r="ASC26" s="674"/>
      <c r="ASD26" s="674"/>
      <c r="ASE26" s="674"/>
      <c r="ASF26" s="674"/>
      <c r="ASG26" s="674"/>
      <c r="ASH26" s="674"/>
      <c r="ASI26" s="674"/>
      <c r="ASJ26" s="674"/>
      <c r="ASK26" s="674"/>
      <c r="ASL26" s="674"/>
      <c r="ASM26" s="674"/>
      <c r="ASN26" s="674"/>
      <c r="ASO26" s="674"/>
      <c r="ASP26" s="674"/>
      <c r="ASQ26" s="674"/>
      <c r="ASR26" s="674"/>
      <c r="ASS26" s="674"/>
      <c r="AST26" s="674"/>
      <c r="ASU26" s="674"/>
      <c r="ASV26" s="674"/>
      <c r="ASW26" s="674"/>
      <c r="ASX26" s="674"/>
      <c r="ASY26" s="674"/>
      <c r="ASZ26" s="674"/>
      <c r="ATA26" s="674"/>
      <c r="ATB26" s="674"/>
      <c r="ATC26" s="674"/>
      <c r="ATD26" s="674"/>
      <c r="ATE26" s="674"/>
      <c r="ATF26" s="674"/>
      <c r="ATG26" s="674"/>
      <c r="ATH26" s="674"/>
      <c r="ATI26" s="674"/>
      <c r="ATJ26" s="674"/>
      <c r="ATK26" s="674"/>
      <c r="ATL26" s="674"/>
      <c r="ATM26" s="674"/>
      <c r="ATN26" s="674"/>
      <c r="ATO26" s="674"/>
      <c r="ATP26" s="674"/>
      <c r="ATQ26" s="674"/>
      <c r="ATR26" s="674"/>
      <c r="ATS26" s="674"/>
      <c r="ATT26" s="674"/>
      <c r="ATU26" s="674"/>
      <c r="ATV26" s="674"/>
      <c r="ATW26" s="674"/>
      <c r="ATX26" s="674"/>
      <c r="ATY26" s="674"/>
      <c r="ATZ26" s="674"/>
      <c r="AUA26" s="674"/>
      <c r="AUB26" s="674"/>
      <c r="AUC26" s="674"/>
      <c r="AUD26" s="674"/>
      <c r="AUE26" s="674"/>
      <c r="AUF26" s="674"/>
      <c r="AUG26" s="674"/>
      <c r="AUH26" s="674"/>
      <c r="AUI26" s="674"/>
      <c r="AUJ26" s="674"/>
      <c r="AUK26" s="674"/>
      <c r="AUL26" s="674"/>
      <c r="AUM26" s="674"/>
      <c r="AUN26" s="674"/>
      <c r="AUO26" s="674"/>
      <c r="AUP26" s="674"/>
      <c r="AUQ26" s="674"/>
      <c r="AUR26" s="674"/>
      <c r="AUS26" s="674"/>
      <c r="AUT26" s="674"/>
      <c r="AUU26" s="674"/>
      <c r="AUV26" s="674"/>
      <c r="AUW26" s="674"/>
      <c r="AUX26" s="674"/>
      <c r="AUY26" s="674"/>
      <c r="AUZ26" s="674"/>
      <c r="AVA26" s="674"/>
      <c r="AVB26" s="674"/>
      <c r="AVC26" s="674"/>
      <c r="AVD26" s="674"/>
      <c r="AVE26" s="674"/>
      <c r="AVF26" s="674"/>
      <c r="AVG26" s="674"/>
      <c r="AVH26" s="674"/>
      <c r="AVI26" s="674"/>
      <c r="AVJ26" s="674"/>
      <c r="AVK26" s="674"/>
      <c r="AVL26" s="674"/>
      <c r="AVM26" s="674"/>
      <c r="AVN26" s="674"/>
      <c r="AVO26" s="674"/>
      <c r="AVP26" s="674"/>
      <c r="AVQ26" s="674"/>
      <c r="AVR26" s="674"/>
      <c r="AVS26" s="674"/>
      <c r="AVT26" s="674"/>
      <c r="AVU26" s="674"/>
      <c r="AVV26" s="674"/>
      <c r="AVW26" s="674"/>
      <c r="AVX26" s="674"/>
      <c r="AVY26" s="674"/>
      <c r="AVZ26" s="674"/>
      <c r="AWA26" s="674"/>
      <c r="AWB26" s="674"/>
      <c r="AWC26" s="674"/>
      <c r="AWD26" s="674"/>
      <c r="AWE26" s="674"/>
      <c r="AWF26" s="674"/>
      <c r="AWG26" s="674"/>
      <c r="AWH26" s="674"/>
      <c r="AWI26" s="674"/>
      <c r="AWJ26" s="674"/>
      <c r="AWK26" s="674"/>
      <c r="AWL26" s="674"/>
      <c r="AWM26" s="674"/>
      <c r="AWN26" s="674"/>
      <c r="AWO26" s="674"/>
      <c r="AWP26" s="674"/>
      <c r="AWQ26" s="674"/>
      <c r="AWR26" s="674"/>
      <c r="AWS26" s="674"/>
      <c r="AWT26" s="674"/>
      <c r="AWU26" s="674"/>
      <c r="AWV26" s="674"/>
      <c r="AWW26" s="674"/>
      <c r="AWX26" s="674"/>
      <c r="AWY26" s="674"/>
      <c r="AWZ26" s="674"/>
      <c r="AXA26" s="674"/>
      <c r="AXB26" s="674"/>
      <c r="AXC26" s="674"/>
      <c r="AXD26" s="674"/>
      <c r="AXE26" s="674"/>
      <c r="AXF26" s="674"/>
      <c r="AXG26" s="674"/>
      <c r="AXH26" s="674"/>
      <c r="AXI26" s="674"/>
      <c r="AXJ26" s="674"/>
      <c r="AXK26" s="674"/>
      <c r="AXL26" s="674"/>
      <c r="AXM26" s="674"/>
      <c r="AXN26" s="674"/>
      <c r="AXO26" s="674"/>
      <c r="AXP26" s="674"/>
      <c r="AXQ26" s="674"/>
      <c r="AXR26" s="674"/>
      <c r="AXS26" s="674"/>
      <c r="AXT26" s="674"/>
      <c r="AXU26" s="674"/>
      <c r="AXV26" s="674"/>
      <c r="AXW26" s="674"/>
      <c r="AXX26" s="674"/>
      <c r="AXY26" s="674"/>
      <c r="AXZ26" s="674"/>
      <c r="AYA26" s="674"/>
      <c r="AYB26" s="674"/>
      <c r="AYC26" s="674"/>
      <c r="AYD26" s="674"/>
      <c r="AYE26" s="674"/>
      <c r="AYF26" s="674"/>
      <c r="AYG26" s="674"/>
      <c r="AYH26" s="674"/>
      <c r="AYI26" s="674"/>
      <c r="AYJ26" s="674"/>
      <c r="AYK26" s="674"/>
      <c r="AYL26" s="674"/>
      <c r="AYM26" s="674"/>
      <c r="AYN26" s="674"/>
      <c r="AYO26" s="674"/>
      <c r="AYP26" s="674"/>
      <c r="AYQ26" s="674"/>
      <c r="AYR26" s="674"/>
      <c r="AYS26" s="674"/>
      <c r="AYT26" s="674"/>
      <c r="AYU26" s="674"/>
      <c r="AYV26" s="674"/>
      <c r="AYW26" s="674"/>
      <c r="AYX26" s="674"/>
      <c r="AYY26" s="674"/>
      <c r="AYZ26" s="674"/>
      <c r="AZA26" s="674"/>
      <c r="AZB26" s="674"/>
      <c r="AZC26" s="674"/>
      <c r="AZD26" s="674"/>
      <c r="AZE26" s="674"/>
      <c r="AZF26" s="674"/>
      <c r="AZG26" s="674"/>
      <c r="AZH26" s="674"/>
      <c r="AZI26" s="674"/>
      <c r="AZJ26" s="674"/>
      <c r="AZK26" s="674"/>
      <c r="AZL26" s="674"/>
      <c r="AZM26" s="674"/>
      <c r="AZN26" s="674"/>
      <c r="AZO26" s="674"/>
      <c r="AZP26" s="674"/>
      <c r="AZQ26" s="674"/>
      <c r="AZR26" s="674"/>
      <c r="AZS26" s="674"/>
      <c r="AZT26" s="674"/>
      <c r="AZU26" s="674"/>
      <c r="AZV26" s="674"/>
      <c r="AZW26" s="674"/>
      <c r="AZX26" s="674"/>
      <c r="AZY26" s="674"/>
      <c r="AZZ26" s="674"/>
      <c r="BAA26" s="674"/>
      <c r="BAB26" s="674"/>
      <c r="BAC26" s="674"/>
      <c r="BAD26" s="674"/>
      <c r="BAE26" s="674"/>
      <c r="BAF26" s="674"/>
      <c r="BAG26" s="674"/>
      <c r="BAH26" s="674"/>
      <c r="BAI26" s="674"/>
      <c r="BAJ26" s="674"/>
      <c r="BAK26" s="674"/>
      <c r="BAL26" s="674"/>
      <c r="BAM26" s="674"/>
      <c r="BAN26" s="674"/>
      <c r="BAO26" s="674"/>
      <c r="BAP26" s="674"/>
      <c r="BAQ26" s="674"/>
      <c r="BAR26" s="674"/>
      <c r="BAS26" s="674"/>
      <c r="BAT26" s="674"/>
      <c r="BAU26" s="674"/>
      <c r="BAV26" s="674"/>
      <c r="BAW26" s="674"/>
      <c r="BAX26" s="674"/>
      <c r="BAY26" s="674"/>
      <c r="BAZ26" s="674"/>
      <c r="BBA26" s="674"/>
      <c r="BBB26" s="674"/>
      <c r="BBC26" s="674"/>
      <c r="BBD26" s="674"/>
      <c r="BBE26" s="674"/>
      <c r="BBF26" s="674"/>
      <c r="BBG26" s="674"/>
      <c r="BBH26" s="674"/>
      <c r="BBI26" s="674"/>
      <c r="BBJ26" s="674"/>
      <c r="BBK26" s="674"/>
      <c r="BBL26" s="674"/>
      <c r="BBM26" s="674"/>
      <c r="BBN26" s="674"/>
      <c r="BBO26" s="674"/>
      <c r="BBP26" s="674"/>
      <c r="BBQ26" s="674"/>
      <c r="BBR26" s="674"/>
      <c r="BBS26" s="674"/>
      <c r="BBT26" s="674"/>
      <c r="BBU26" s="674"/>
      <c r="BBV26" s="674"/>
      <c r="BBW26" s="674"/>
      <c r="BBX26" s="674"/>
      <c r="BBY26" s="674"/>
      <c r="BBZ26" s="674"/>
      <c r="BCA26" s="674"/>
      <c r="BCB26" s="674"/>
      <c r="BCC26" s="674"/>
      <c r="BCD26" s="674"/>
      <c r="BCE26" s="674"/>
      <c r="BCF26" s="674"/>
      <c r="BCG26" s="674"/>
      <c r="BCH26" s="674"/>
      <c r="BCI26" s="674"/>
      <c r="BCJ26" s="674"/>
      <c r="BCK26" s="674"/>
      <c r="BCL26" s="674"/>
      <c r="BCM26" s="674"/>
      <c r="BCN26" s="674"/>
      <c r="BCO26" s="674"/>
      <c r="BCP26" s="674"/>
      <c r="BCQ26" s="674"/>
      <c r="BCR26" s="674"/>
      <c r="BCS26" s="674"/>
      <c r="BCT26" s="674"/>
      <c r="BCU26" s="674"/>
      <c r="BCV26" s="674"/>
      <c r="BCW26" s="674"/>
      <c r="BCX26" s="674"/>
      <c r="BCY26" s="674"/>
      <c r="BCZ26" s="674"/>
      <c r="BDA26" s="674"/>
      <c r="BDB26" s="674"/>
      <c r="BDC26" s="674"/>
      <c r="BDD26" s="674"/>
      <c r="BDE26" s="674"/>
      <c r="BDF26" s="674"/>
      <c r="BDG26" s="674"/>
      <c r="BDH26" s="674"/>
      <c r="BDI26" s="674"/>
      <c r="BDJ26" s="674"/>
      <c r="BDK26" s="674"/>
      <c r="BDL26" s="674"/>
      <c r="BDM26" s="674"/>
      <c r="BDN26" s="674"/>
      <c r="BDO26" s="674"/>
      <c r="BDP26" s="674"/>
      <c r="BDQ26" s="674"/>
      <c r="BDR26" s="674"/>
      <c r="BDS26" s="674"/>
      <c r="BDT26" s="674"/>
      <c r="BDU26" s="674"/>
      <c r="BDV26" s="674"/>
      <c r="BDW26" s="674"/>
      <c r="BDX26" s="674"/>
      <c r="BDY26" s="674"/>
      <c r="BDZ26" s="674"/>
      <c r="BEA26" s="674"/>
      <c r="BEB26" s="674"/>
      <c r="BEC26" s="674"/>
      <c r="BED26" s="674"/>
      <c r="BEE26" s="674"/>
      <c r="BEF26" s="674"/>
      <c r="BEG26" s="674"/>
      <c r="BEH26" s="674"/>
      <c r="BEI26" s="674"/>
      <c r="BEJ26" s="674"/>
      <c r="BEK26" s="674"/>
      <c r="BEL26" s="674"/>
      <c r="BEM26" s="674"/>
      <c r="BEN26" s="674"/>
      <c r="BEO26" s="674"/>
      <c r="BEP26" s="674"/>
      <c r="BEQ26" s="674"/>
      <c r="BER26" s="674"/>
      <c r="BES26" s="674"/>
      <c r="BET26" s="674"/>
      <c r="BEU26" s="674"/>
      <c r="BEV26" s="674"/>
      <c r="BEW26" s="674"/>
      <c r="BEX26" s="674"/>
      <c r="BEY26" s="674"/>
      <c r="BEZ26" s="674"/>
      <c r="BFA26" s="674"/>
      <c r="BFB26" s="674"/>
      <c r="BFC26" s="674"/>
      <c r="BFD26" s="674"/>
      <c r="BFE26" s="674"/>
      <c r="BFF26" s="674"/>
      <c r="BFG26" s="674"/>
      <c r="BFH26" s="674"/>
      <c r="BFI26" s="674"/>
      <c r="BFJ26" s="674"/>
      <c r="BFK26" s="674"/>
      <c r="BFL26" s="674"/>
      <c r="BFM26" s="674"/>
      <c r="BFN26" s="674"/>
      <c r="BFO26" s="674"/>
      <c r="BFP26" s="674"/>
      <c r="BFQ26" s="674"/>
      <c r="BFR26" s="674"/>
      <c r="BFS26" s="674"/>
      <c r="BFT26" s="674"/>
      <c r="BFU26" s="674"/>
      <c r="BFV26" s="674"/>
      <c r="BFW26" s="674"/>
      <c r="BFX26" s="674"/>
      <c r="BFY26" s="674"/>
      <c r="BFZ26" s="674"/>
      <c r="BGA26" s="674"/>
      <c r="BGB26" s="674"/>
      <c r="BGC26" s="674"/>
      <c r="BGD26" s="674"/>
      <c r="BGE26" s="674"/>
      <c r="BGF26" s="674"/>
      <c r="BGG26" s="674"/>
      <c r="BGH26" s="674"/>
      <c r="BGI26" s="674"/>
      <c r="BGJ26" s="674"/>
      <c r="BGK26" s="674"/>
      <c r="BGL26" s="674"/>
      <c r="BGM26" s="674"/>
      <c r="BGN26" s="674"/>
      <c r="BGO26" s="674"/>
      <c r="BGP26" s="674"/>
      <c r="BGQ26" s="674"/>
      <c r="BGR26" s="674"/>
      <c r="BGS26" s="674"/>
      <c r="BGT26" s="674"/>
      <c r="BGU26" s="674"/>
      <c r="BGV26" s="674"/>
      <c r="BGW26" s="674"/>
      <c r="BGX26" s="674"/>
      <c r="BGY26" s="674"/>
      <c r="BGZ26" s="674"/>
      <c r="BHA26" s="674"/>
      <c r="BHB26" s="674"/>
      <c r="BHC26" s="674"/>
      <c r="BHD26" s="674"/>
      <c r="BHE26" s="674"/>
      <c r="BHF26" s="674"/>
      <c r="BHG26" s="674"/>
      <c r="BHH26" s="674"/>
      <c r="BHI26" s="674"/>
      <c r="BHJ26" s="674"/>
      <c r="BHK26" s="674"/>
      <c r="BHL26" s="674"/>
      <c r="BHM26" s="674"/>
      <c r="BHN26" s="674"/>
      <c r="BHO26" s="674"/>
      <c r="BHP26" s="674"/>
      <c r="BHQ26" s="674"/>
      <c r="BHR26" s="674"/>
      <c r="BHS26" s="674"/>
      <c r="BHT26" s="674"/>
      <c r="BHU26" s="674"/>
      <c r="BHV26" s="674"/>
      <c r="BHW26" s="674"/>
      <c r="BHX26" s="674"/>
      <c r="BHY26" s="674"/>
      <c r="BHZ26" s="674"/>
      <c r="BIA26" s="674"/>
      <c r="BIB26" s="674"/>
      <c r="BIC26" s="674"/>
      <c r="BID26" s="674"/>
      <c r="BIE26" s="674"/>
      <c r="BIF26" s="674"/>
      <c r="BIG26" s="674"/>
      <c r="BIH26" s="674"/>
      <c r="BII26" s="674"/>
      <c r="BIJ26" s="674"/>
      <c r="BIK26" s="674"/>
      <c r="BIL26" s="674"/>
      <c r="BIM26" s="674"/>
      <c r="BIN26" s="674"/>
      <c r="BIO26" s="674"/>
      <c r="BIP26" s="674"/>
      <c r="BIQ26" s="674"/>
      <c r="BIR26" s="674"/>
      <c r="BIS26" s="674"/>
      <c r="BIT26" s="674"/>
      <c r="BIU26" s="674"/>
      <c r="BIV26" s="674"/>
      <c r="BIW26" s="674"/>
      <c r="BIX26" s="674"/>
      <c r="BIY26" s="674"/>
      <c r="BIZ26" s="674"/>
      <c r="BJA26" s="674"/>
      <c r="BJB26" s="674"/>
      <c r="BJC26" s="674"/>
      <c r="BJD26" s="674"/>
      <c r="BJE26" s="674"/>
      <c r="BJF26" s="674"/>
      <c r="BJG26" s="674"/>
      <c r="BJH26" s="674"/>
      <c r="BJI26" s="674"/>
      <c r="BJJ26" s="674"/>
      <c r="BJK26" s="674"/>
      <c r="BJL26" s="674"/>
      <c r="BJM26" s="674"/>
      <c r="BJN26" s="674"/>
      <c r="BJO26" s="674"/>
      <c r="BJP26" s="674"/>
      <c r="BJQ26" s="674"/>
      <c r="BJR26" s="674"/>
      <c r="BJS26" s="674"/>
      <c r="BJT26" s="674"/>
      <c r="BJU26" s="674"/>
      <c r="BJV26" s="674"/>
      <c r="BJW26" s="674"/>
      <c r="BJX26" s="674"/>
      <c r="BJY26" s="674"/>
      <c r="BJZ26" s="674"/>
      <c r="BKA26" s="674"/>
      <c r="BKB26" s="674"/>
      <c r="BKC26" s="674"/>
      <c r="BKD26" s="674"/>
      <c r="BKE26" s="674"/>
      <c r="BKF26" s="674"/>
      <c r="BKG26" s="674"/>
      <c r="BKH26" s="674"/>
      <c r="BKI26" s="674"/>
      <c r="BKJ26" s="674"/>
      <c r="BKK26" s="674"/>
      <c r="BKL26" s="674"/>
      <c r="BKM26" s="674"/>
      <c r="BKN26" s="674"/>
      <c r="BKO26" s="674"/>
      <c r="BKP26" s="674"/>
      <c r="BKQ26" s="674"/>
      <c r="BKR26" s="674"/>
      <c r="BKS26" s="674"/>
      <c r="BKT26" s="674"/>
      <c r="BKU26" s="674"/>
      <c r="BKV26" s="674"/>
      <c r="BKW26" s="674"/>
      <c r="BKX26" s="674"/>
      <c r="BKY26" s="674"/>
      <c r="BKZ26" s="674"/>
      <c r="BLA26" s="674"/>
      <c r="BLB26" s="674"/>
      <c r="BLC26" s="674"/>
      <c r="BLD26" s="674"/>
      <c r="BLE26" s="674"/>
      <c r="BLF26" s="674"/>
      <c r="BLG26" s="674"/>
      <c r="BLH26" s="674"/>
      <c r="BLI26" s="674"/>
      <c r="BLJ26" s="674"/>
      <c r="BLK26" s="674"/>
      <c r="BLL26" s="674"/>
      <c r="BLM26" s="674"/>
      <c r="BLN26" s="674"/>
      <c r="BLO26" s="674"/>
      <c r="BLP26" s="674"/>
      <c r="BLQ26" s="674"/>
      <c r="BLR26" s="674"/>
      <c r="BLS26" s="674"/>
      <c r="BLT26" s="674"/>
      <c r="BLU26" s="674"/>
      <c r="BLV26" s="674"/>
      <c r="BLW26" s="674"/>
      <c r="BLX26" s="674"/>
      <c r="BLY26" s="674"/>
      <c r="BLZ26" s="674"/>
      <c r="BMA26" s="674"/>
      <c r="BMB26" s="674"/>
      <c r="BMC26" s="674"/>
      <c r="BMD26" s="674"/>
      <c r="BME26" s="674"/>
      <c r="BMF26" s="674"/>
      <c r="BMG26" s="674"/>
      <c r="BMH26" s="674"/>
      <c r="BMI26" s="674"/>
      <c r="BMJ26" s="674"/>
      <c r="BMK26" s="674"/>
      <c r="BML26" s="674"/>
      <c r="BMM26" s="674"/>
      <c r="BMN26" s="674"/>
      <c r="BMO26" s="674"/>
      <c r="BMP26" s="674"/>
      <c r="BMQ26" s="674"/>
      <c r="BMR26" s="674"/>
      <c r="BMS26" s="674"/>
      <c r="BMT26" s="674"/>
      <c r="BMU26" s="674"/>
      <c r="BMV26" s="674"/>
      <c r="BMW26" s="674"/>
      <c r="BMX26" s="674"/>
      <c r="BMY26" s="674"/>
      <c r="BMZ26" s="674"/>
      <c r="BNA26" s="674"/>
      <c r="BNB26" s="674"/>
      <c r="BNC26" s="674"/>
      <c r="BND26" s="674"/>
      <c r="BNE26" s="674"/>
      <c r="BNF26" s="674"/>
      <c r="BNG26" s="674"/>
      <c r="BNH26" s="674"/>
      <c r="BNI26" s="674"/>
      <c r="BNJ26" s="674"/>
      <c r="BNK26" s="674"/>
      <c r="BNL26" s="674"/>
      <c r="BNM26" s="674"/>
      <c r="BNN26" s="674"/>
      <c r="BNO26" s="674"/>
      <c r="BNP26" s="674"/>
      <c r="BNQ26" s="674"/>
      <c r="BNR26" s="674"/>
      <c r="BNS26" s="674"/>
      <c r="BNT26" s="674"/>
      <c r="BNU26" s="674"/>
      <c r="BNV26" s="674"/>
      <c r="BNW26" s="674"/>
      <c r="BNX26" s="674"/>
      <c r="BNY26" s="674"/>
      <c r="BNZ26" s="674"/>
      <c r="BOA26" s="674"/>
      <c r="BOB26" s="674"/>
      <c r="BOC26" s="674"/>
      <c r="BOD26" s="674"/>
      <c r="BOE26" s="674"/>
      <c r="BOF26" s="674"/>
      <c r="BOG26" s="674"/>
      <c r="BOH26" s="674"/>
      <c r="BOI26" s="674"/>
      <c r="BOJ26" s="674"/>
      <c r="BOK26" s="674"/>
      <c r="BOL26" s="674"/>
      <c r="BOM26" s="674"/>
      <c r="BON26" s="674"/>
      <c r="BOO26" s="674"/>
      <c r="BOP26" s="674"/>
      <c r="BOQ26" s="674"/>
      <c r="BOR26" s="674"/>
      <c r="BOS26" s="674"/>
      <c r="BOT26" s="674"/>
      <c r="BOU26" s="674"/>
      <c r="BOV26" s="674"/>
      <c r="BOW26" s="674"/>
      <c r="BOX26" s="674"/>
      <c r="BOY26" s="674"/>
      <c r="BOZ26" s="674"/>
      <c r="BPA26" s="674"/>
      <c r="BPB26" s="674"/>
      <c r="BPC26" s="674"/>
      <c r="BPD26" s="674"/>
      <c r="BPE26" s="674"/>
      <c r="BPF26" s="674"/>
      <c r="BPG26" s="674"/>
      <c r="BPH26" s="674"/>
      <c r="BPI26" s="674"/>
      <c r="BPJ26" s="674"/>
      <c r="BPK26" s="674"/>
      <c r="BPL26" s="674"/>
      <c r="BPM26" s="674"/>
      <c r="BPN26" s="674"/>
      <c r="BPO26" s="674"/>
      <c r="BPP26" s="674"/>
      <c r="BPQ26" s="674"/>
      <c r="BPR26" s="674"/>
      <c r="BPS26" s="674"/>
      <c r="BPT26" s="674"/>
      <c r="BPU26" s="674"/>
      <c r="BPV26" s="674"/>
      <c r="BPW26" s="674"/>
      <c r="BPX26" s="674"/>
      <c r="BPY26" s="674"/>
      <c r="BPZ26" s="674"/>
      <c r="BQA26" s="674"/>
      <c r="BQB26" s="674"/>
      <c r="BQC26" s="674"/>
      <c r="BQD26" s="674"/>
      <c r="BQE26" s="674"/>
      <c r="BQF26" s="674"/>
      <c r="BQG26" s="674"/>
      <c r="BQH26" s="674"/>
      <c r="BQI26" s="674"/>
      <c r="BQJ26" s="674"/>
      <c r="BQK26" s="674"/>
      <c r="BQL26" s="674"/>
      <c r="BQM26" s="674"/>
      <c r="BQN26" s="674"/>
      <c r="BQO26" s="674"/>
      <c r="BQP26" s="674"/>
      <c r="BQQ26" s="674"/>
      <c r="BQR26" s="674"/>
      <c r="BQS26" s="674"/>
      <c r="BQT26" s="674"/>
      <c r="BQU26" s="674"/>
      <c r="BQV26" s="674"/>
      <c r="BQW26" s="674"/>
      <c r="BQX26" s="674"/>
      <c r="BQY26" s="674"/>
      <c r="BQZ26" s="674"/>
      <c r="BRA26" s="674"/>
      <c r="BRB26" s="674"/>
      <c r="BRC26" s="674"/>
      <c r="BRD26" s="674"/>
      <c r="BRE26" s="674"/>
      <c r="BRF26" s="674"/>
      <c r="BRG26" s="674"/>
      <c r="BRH26" s="674"/>
      <c r="BRI26" s="674"/>
      <c r="BRJ26" s="674"/>
      <c r="BRK26" s="674"/>
      <c r="BRL26" s="674"/>
      <c r="BRM26" s="674"/>
      <c r="BRN26" s="674"/>
      <c r="BRO26" s="674"/>
      <c r="BRP26" s="674"/>
      <c r="BRQ26" s="674"/>
      <c r="BRR26" s="674"/>
      <c r="BRS26" s="674"/>
      <c r="BRT26" s="674"/>
      <c r="BRU26" s="674"/>
      <c r="BRV26" s="674"/>
      <c r="BRW26" s="674"/>
      <c r="BRX26" s="674"/>
      <c r="BRY26" s="674"/>
      <c r="BRZ26" s="674"/>
      <c r="BSA26" s="674"/>
      <c r="BSB26" s="674"/>
      <c r="BSC26" s="674"/>
      <c r="BSD26" s="674"/>
      <c r="BSE26" s="674"/>
      <c r="BSF26" s="674"/>
      <c r="BSG26" s="674"/>
      <c r="BSH26" s="674"/>
      <c r="BSI26" s="674"/>
      <c r="BSJ26" s="674"/>
      <c r="BSK26" s="674"/>
      <c r="BSL26" s="674"/>
      <c r="BSM26" s="674"/>
      <c r="BSN26" s="674"/>
      <c r="BSO26" s="674"/>
      <c r="BSP26" s="674"/>
      <c r="BSQ26" s="674"/>
      <c r="BSR26" s="674"/>
      <c r="BSS26" s="674"/>
      <c r="BST26" s="674"/>
      <c r="BSU26" s="674"/>
      <c r="BSV26" s="674"/>
      <c r="BSW26" s="674"/>
      <c r="BSX26" s="674"/>
      <c r="BSY26" s="674"/>
      <c r="BSZ26" s="674"/>
      <c r="BTA26" s="674"/>
      <c r="BTB26" s="674"/>
      <c r="BTC26" s="674"/>
      <c r="BTD26" s="674"/>
      <c r="BTE26" s="674"/>
      <c r="BTF26" s="674"/>
      <c r="BTG26" s="674"/>
      <c r="BTH26" s="674"/>
      <c r="BTI26" s="674"/>
      <c r="BTJ26" s="674"/>
      <c r="BTK26" s="674"/>
      <c r="BTL26" s="674"/>
      <c r="BTM26" s="674"/>
      <c r="BTN26" s="674"/>
      <c r="BTO26" s="674"/>
      <c r="BTP26" s="674"/>
      <c r="BTQ26" s="674"/>
      <c r="BTR26" s="674"/>
      <c r="BTS26" s="674"/>
      <c r="BTT26" s="674"/>
      <c r="BTU26" s="674"/>
      <c r="BTV26" s="674"/>
      <c r="BTW26" s="674"/>
      <c r="BTX26" s="674"/>
      <c r="BTY26" s="674"/>
      <c r="BTZ26" s="674"/>
      <c r="BUA26" s="674"/>
      <c r="BUB26" s="674"/>
      <c r="BUC26" s="674"/>
      <c r="BUD26" s="674"/>
      <c r="BUE26" s="674"/>
      <c r="BUF26" s="674"/>
      <c r="BUG26" s="674"/>
      <c r="BUH26" s="674"/>
      <c r="BUI26" s="674"/>
      <c r="BUJ26" s="674"/>
      <c r="BUK26" s="674"/>
      <c r="BUL26" s="674"/>
      <c r="BUM26" s="674"/>
      <c r="BUN26" s="674"/>
      <c r="BUO26" s="674"/>
      <c r="BUP26" s="674"/>
      <c r="BUQ26" s="674"/>
      <c r="BUR26" s="674"/>
      <c r="BUS26" s="674"/>
      <c r="BUT26" s="674"/>
      <c r="BUU26" s="674"/>
      <c r="BUV26" s="674"/>
      <c r="BUW26" s="674"/>
      <c r="BUX26" s="674"/>
      <c r="BUY26" s="674"/>
      <c r="BUZ26" s="674"/>
      <c r="BVA26" s="674"/>
      <c r="BVB26" s="674"/>
      <c r="BVC26" s="674"/>
      <c r="BVD26" s="674"/>
      <c r="BVE26" s="674"/>
      <c r="BVF26" s="674"/>
      <c r="BVG26" s="674"/>
      <c r="BVH26" s="674"/>
      <c r="BVI26" s="674"/>
      <c r="BVJ26" s="674"/>
      <c r="BVK26" s="674"/>
      <c r="BVL26" s="674"/>
      <c r="BVM26" s="674"/>
      <c r="BVN26" s="674"/>
      <c r="BVO26" s="674"/>
      <c r="BVP26" s="674"/>
      <c r="BVQ26" s="674"/>
      <c r="BVR26" s="674"/>
      <c r="BVS26" s="674"/>
      <c r="BVT26" s="674"/>
      <c r="BVU26" s="674"/>
      <c r="BVV26" s="674"/>
      <c r="BVW26" s="674"/>
      <c r="BVX26" s="674"/>
      <c r="BVY26" s="674"/>
      <c r="BVZ26" s="674"/>
      <c r="BWA26" s="674"/>
      <c r="BWB26" s="674"/>
      <c r="BWC26" s="674"/>
      <c r="BWD26" s="674"/>
      <c r="BWE26" s="674"/>
      <c r="BWF26" s="674"/>
      <c r="BWG26" s="674"/>
      <c r="BWH26" s="674"/>
      <c r="BWI26" s="674"/>
      <c r="BWJ26" s="674"/>
      <c r="BWK26" s="674"/>
      <c r="BWL26" s="674"/>
      <c r="BWM26" s="674"/>
      <c r="BWN26" s="674"/>
      <c r="BWO26" s="674"/>
      <c r="BWP26" s="674"/>
      <c r="BWQ26" s="674"/>
      <c r="BWR26" s="674"/>
      <c r="BWS26" s="674"/>
      <c r="BWT26" s="674"/>
      <c r="BWU26" s="674"/>
      <c r="BWV26" s="674"/>
      <c r="BWW26" s="674"/>
      <c r="BWX26" s="674"/>
      <c r="BWY26" s="674"/>
      <c r="BWZ26" s="674"/>
      <c r="BXA26" s="674"/>
      <c r="BXB26" s="674"/>
      <c r="BXC26" s="674"/>
      <c r="BXD26" s="674"/>
      <c r="BXE26" s="674"/>
      <c r="BXF26" s="674"/>
      <c r="BXG26" s="674"/>
      <c r="BXH26" s="674"/>
      <c r="BXI26" s="674"/>
      <c r="BXJ26" s="674"/>
      <c r="BXK26" s="674"/>
      <c r="BXL26" s="674"/>
      <c r="BXM26" s="674"/>
      <c r="BXN26" s="674"/>
      <c r="BXO26" s="674"/>
      <c r="BXP26" s="674"/>
      <c r="BXQ26" s="674"/>
      <c r="BXR26" s="674"/>
      <c r="BXS26" s="674"/>
      <c r="BXT26" s="674"/>
      <c r="BXU26" s="674"/>
      <c r="BXV26" s="674"/>
      <c r="BXW26" s="674"/>
      <c r="BXX26" s="674"/>
      <c r="BXY26" s="674"/>
      <c r="BXZ26" s="674"/>
      <c r="BYA26" s="674"/>
      <c r="BYB26" s="674"/>
      <c r="BYC26" s="674"/>
      <c r="BYD26" s="674"/>
      <c r="BYE26" s="674"/>
      <c r="BYF26" s="674"/>
      <c r="BYG26" s="674"/>
      <c r="BYH26" s="674"/>
      <c r="BYI26" s="674"/>
      <c r="BYJ26" s="674"/>
      <c r="BYK26" s="674"/>
      <c r="BYL26" s="674"/>
      <c r="BYM26" s="674"/>
      <c r="BYN26" s="674"/>
      <c r="BYO26" s="674"/>
      <c r="BYP26" s="674"/>
      <c r="BYQ26" s="674"/>
      <c r="BYR26" s="674"/>
      <c r="BYS26" s="674"/>
      <c r="BYT26" s="674"/>
      <c r="BYU26" s="674"/>
      <c r="BYV26" s="674"/>
      <c r="BYW26" s="674"/>
      <c r="BYX26" s="674"/>
      <c r="BYY26" s="674"/>
      <c r="BYZ26" s="674"/>
      <c r="BZA26" s="674"/>
      <c r="BZB26" s="674"/>
      <c r="BZC26" s="674"/>
      <c r="BZD26" s="674"/>
      <c r="BZE26" s="674"/>
      <c r="BZF26" s="674"/>
      <c r="BZG26" s="674"/>
      <c r="BZH26" s="674"/>
      <c r="BZI26" s="674"/>
      <c r="BZJ26" s="674"/>
      <c r="BZK26" s="674"/>
      <c r="BZL26" s="674"/>
      <c r="BZM26" s="674"/>
      <c r="BZN26" s="674"/>
      <c r="BZO26" s="674"/>
      <c r="BZP26" s="674"/>
      <c r="BZQ26" s="674"/>
      <c r="BZR26" s="674"/>
      <c r="BZS26" s="674"/>
      <c r="BZT26" s="674"/>
      <c r="BZU26" s="674"/>
      <c r="BZV26" s="674"/>
      <c r="BZW26" s="674"/>
      <c r="BZX26" s="674"/>
      <c r="BZY26" s="674"/>
      <c r="BZZ26" s="674"/>
      <c r="CAA26" s="674"/>
      <c r="CAB26" s="674"/>
      <c r="CAC26" s="674"/>
      <c r="CAD26" s="674"/>
      <c r="CAE26" s="674"/>
      <c r="CAF26" s="674"/>
      <c r="CAG26" s="674"/>
      <c r="CAH26" s="674"/>
      <c r="CAI26" s="674"/>
      <c r="CAJ26" s="674"/>
      <c r="CAK26" s="674"/>
      <c r="CAL26" s="674"/>
      <c r="CAM26" s="674"/>
      <c r="CAN26" s="674"/>
      <c r="CAO26" s="674"/>
      <c r="CAP26" s="674"/>
      <c r="CAQ26" s="674"/>
      <c r="CAR26" s="674"/>
      <c r="CAS26" s="674"/>
      <c r="CAT26" s="674"/>
      <c r="CAU26" s="674"/>
      <c r="CAV26" s="674"/>
      <c r="CAW26" s="674"/>
      <c r="CAX26" s="674"/>
      <c r="CAY26" s="674"/>
      <c r="CAZ26" s="674"/>
      <c r="CBA26" s="674"/>
      <c r="CBB26" s="674"/>
      <c r="CBC26" s="674"/>
      <c r="CBD26" s="674"/>
      <c r="CBE26" s="674"/>
      <c r="CBF26" s="674"/>
      <c r="CBG26" s="674"/>
      <c r="CBH26" s="674"/>
      <c r="CBI26" s="674"/>
      <c r="CBJ26" s="674"/>
      <c r="CBK26" s="674"/>
      <c r="CBL26" s="674"/>
      <c r="CBM26" s="674"/>
      <c r="CBN26" s="674"/>
      <c r="CBO26" s="674"/>
      <c r="CBP26" s="674"/>
      <c r="CBQ26" s="674"/>
      <c r="CBR26" s="674"/>
      <c r="CBS26" s="674"/>
      <c r="CBT26" s="674"/>
      <c r="CBU26" s="674"/>
      <c r="CBV26" s="674"/>
      <c r="CBW26" s="674"/>
      <c r="CBX26" s="674"/>
      <c r="CBY26" s="674"/>
      <c r="CBZ26" s="674"/>
      <c r="CCA26" s="674"/>
      <c r="CCB26" s="674"/>
      <c r="CCC26" s="674"/>
      <c r="CCD26" s="674"/>
      <c r="CCE26" s="674"/>
      <c r="CCF26" s="674"/>
      <c r="CCG26" s="674"/>
      <c r="CCH26" s="674"/>
      <c r="CCI26" s="674"/>
      <c r="CCJ26" s="674"/>
      <c r="CCK26" s="674"/>
      <c r="CCL26" s="674"/>
      <c r="CCM26" s="674"/>
      <c r="CCN26" s="674"/>
      <c r="CCO26" s="674"/>
      <c r="CCP26" s="674"/>
      <c r="CCQ26" s="674"/>
      <c r="CCR26" s="674"/>
      <c r="CCS26" s="674"/>
      <c r="CCT26" s="674"/>
      <c r="CCU26" s="674"/>
      <c r="CCV26" s="674"/>
      <c r="CCW26" s="674"/>
      <c r="CCX26" s="674"/>
      <c r="CCY26" s="674"/>
      <c r="CCZ26" s="674"/>
      <c r="CDA26" s="674"/>
      <c r="CDB26" s="674"/>
      <c r="CDC26" s="674"/>
      <c r="CDD26" s="674"/>
      <c r="CDE26" s="674"/>
      <c r="CDF26" s="674"/>
      <c r="CDG26" s="674"/>
      <c r="CDH26" s="674"/>
      <c r="CDI26" s="674"/>
      <c r="CDJ26" s="674"/>
      <c r="CDK26" s="674"/>
      <c r="CDL26" s="674"/>
      <c r="CDM26" s="674"/>
      <c r="CDN26" s="674"/>
      <c r="CDO26" s="674"/>
      <c r="CDP26" s="674"/>
      <c r="CDQ26" s="674"/>
      <c r="CDR26" s="674"/>
      <c r="CDS26" s="674"/>
      <c r="CDT26" s="674"/>
      <c r="CDU26" s="674"/>
      <c r="CDV26" s="674"/>
      <c r="CDW26" s="674"/>
      <c r="CDX26" s="674"/>
      <c r="CDY26" s="674"/>
      <c r="CDZ26" s="674"/>
      <c r="CEA26" s="674"/>
      <c r="CEB26" s="674"/>
      <c r="CEC26" s="674"/>
      <c r="CED26" s="674"/>
      <c r="CEE26" s="674"/>
      <c r="CEF26" s="674"/>
      <c r="CEG26" s="674"/>
      <c r="CEH26" s="674"/>
      <c r="CEI26" s="674"/>
      <c r="CEJ26" s="674"/>
      <c r="CEK26" s="674"/>
      <c r="CEL26" s="674"/>
      <c r="CEM26" s="674"/>
      <c r="CEN26" s="674"/>
      <c r="CEO26" s="674"/>
      <c r="CEP26" s="674"/>
      <c r="CEQ26" s="674"/>
      <c r="CER26" s="674"/>
      <c r="CES26" s="674"/>
      <c r="CET26" s="674"/>
      <c r="CEU26" s="674"/>
      <c r="CEV26" s="674"/>
      <c r="CEW26" s="674"/>
      <c r="CEX26" s="674"/>
      <c r="CEY26" s="674"/>
      <c r="CEZ26" s="674"/>
      <c r="CFA26" s="674"/>
      <c r="CFB26" s="674"/>
      <c r="CFC26" s="674"/>
      <c r="CFD26" s="674"/>
      <c r="CFE26" s="674"/>
      <c r="CFF26" s="674"/>
      <c r="CFG26" s="674"/>
      <c r="CFH26" s="674"/>
      <c r="CFI26" s="674"/>
      <c r="CFJ26" s="674"/>
      <c r="CFK26" s="674"/>
      <c r="CFL26" s="674"/>
      <c r="CFM26" s="674"/>
      <c r="CFN26" s="674"/>
      <c r="CFO26" s="674"/>
      <c r="CFP26" s="674"/>
      <c r="CFQ26" s="674"/>
      <c r="CFR26" s="674"/>
      <c r="CFS26" s="674"/>
      <c r="CFT26" s="674"/>
      <c r="CFU26" s="674"/>
      <c r="CFV26" s="674"/>
      <c r="CFW26" s="674"/>
      <c r="CFX26" s="674"/>
      <c r="CFY26" s="674"/>
      <c r="CFZ26" s="674"/>
      <c r="CGA26" s="674"/>
      <c r="CGB26" s="674"/>
      <c r="CGC26" s="674"/>
      <c r="CGD26" s="674"/>
      <c r="CGE26" s="674"/>
      <c r="CGF26" s="674"/>
      <c r="CGG26" s="674"/>
      <c r="CGH26" s="674"/>
      <c r="CGI26" s="674"/>
      <c r="CGJ26" s="674"/>
      <c r="CGK26" s="674"/>
      <c r="CGL26" s="674"/>
      <c r="CGM26" s="674"/>
      <c r="CGN26" s="674"/>
      <c r="CGO26" s="674"/>
      <c r="CGP26" s="674"/>
      <c r="CGQ26" s="674"/>
      <c r="CGR26" s="674"/>
      <c r="CGS26" s="674"/>
      <c r="CGT26" s="674"/>
      <c r="CGU26" s="674"/>
      <c r="CGV26" s="674"/>
      <c r="CGW26" s="674"/>
      <c r="CGX26" s="674"/>
      <c r="CGY26" s="674"/>
      <c r="CGZ26" s="674"/>
      <c r="CHA26" s="674"/>
      <c r="CHB26" s="674"/>
      <c r="CHC26" s="674"/>
      <c r="CHD26" s="674"/>
      <c r="CHE26" s="674"/>
      <c r="CHF26" s="674"/>
      <c r="CHG26" s="674"/>
      <c r="CHH26" s="674"/>
      <c r="CHI26" s="674"/>
      <c r="CHJ26" s="674"/>
      <c r="CHK26" s="674"/>
      <c r="CHL26" s="674"/>
      <c r="CHM26" s="674"/>
      <c r="CHN26" s="674"/>
      <c r="CHO26" s="674"/>
      <c r="CHP26" s="674"/>
      <c r="CHQ26" s="674"/>
      <c r="CHR26" s="674"/>
      <c r="CHS26" s="674"/>
      <c r="CHT26" s="674"/>
      <c r="CHU26" s="674"/>
      <c r="CHV26" s="674"/>
      <c r="CHW26" s="674"/>
      <c r="CHX26" s="674"/>
      <c r="CHY26" s="674"/>
      <c r="CHZ26" s="674"/>
      <c r="CIA26" s="674"/>
      <c r="CIB26" s="674"/>
      <c r="CIC26" s="674"/>
      <c r="CID26" s="674"/>
      <c r="CIE26" s="674"/>
      <c r="CIF26" s="674"/>
      <c r="CIG26" s="674"/>
      <c r="CIH26" s="674"/>
      <c r="CII26" s="674"/>
      <c r="CIJ26" s="674"/>
      <c r="CIK26" s="674"/>
      <c r="CIL26" s="674"/>
      <c r="CIM26" s="674"/>
      <c r="CIN26" s="674"/>
      <c r="CIO26" s="674"/>
      <c r="CIP26" s="674"/>
      <c r="CIQ26" s="674"/>
      <c r="CIR26" s="674"/>
      <c r="CIS26" s="674"/>
      <c r="CIT26" s="674"/>
      <c r="CIU26" s="674"/>
      <c r="CIV26" s="674"/>
      <c r="CIW26" s="674"/>
      <c r="CIX26" s="674"/>
      <c r="CIY26" s="674"/>
      <c r="CIZ26" s="674"/>
      <c r="CJA26" s="674"/>
      <c r="CJB26" s="674"/>
      <c r="CJC26" s="674"/>
      <c r="CJD26" s="674"/>
      <c r="CJE26" s="674"/>
      <c r="CJF26" s="674"/>
      <c r="CJG26" s="674"/>
      <c r="CJH26" s="674"/>
      <c r="CJI26" s="674"/>
      <c r="CJJ26" s="674"/>
      <c r="CJK26" s="674"/>
      <c r="CJL26" s="674"/>
      <c r="CJM26" s="674"/>
      <c r="CJN26" s="674"/>
      <c r="CJO26" s="674"/>
      <c r="CJP26" s="674"/>
      <c r="CJQ26" s="674"/>
      <c r="CJR26" s="674"/>
      <c r="CJS26" s="674"/>
      <c r="CJT26" s="674"/>
      <c r="CJU26" s="674"/>
      <c r="CJV26" s="674"/>
      <c r="CJW26" s="674"/>
      <c r="CJX26" s="674"/>
      <c r="CJY26" s="674"/>
      <c r="CJZ26" s="674"/>
      <c r="CKA26" s="674"/>
      <c r="CKB26" s="674"/>
      <c r="CKC26" s="674"/>
      <c r="CKD26" s="674"/>
      <c r="CKE26" s="674"/>
      <c r="CKF26" s="674"/>
      <c r="CKG26" s="674"/>
      <c r="CKH26" s="674"/>
      <c r="CKI26" s="674"/>
      <c r="CKJ26" s="674"/>
      <c r="CKK26" s="674"/>
      <c r="CKL26" s="674"/>
      <c r="CKM26" s="674"/>
      <c r="CKN26" s="674"/>
      <c r="CKO26" s="674"/>
      <c r="CKP26" s="674"/>
      <c r="CKQ26" s="674"/>
      <c r="CKR26" s="674"/>
      <c r="CKS26" s="674"/>
      <c r="CKT26" s="674"/>
      <c r="CKU26" s="674"/>
      <c r="CKV26" s="674"/>
      <c r="CKW26" s="674"/>
      <c r="CKX26" s="674"/>
      <c r="CKY26" s="674"/>
      <c r="CKZ26" s="674"/>
      <c r="CLA26" s="674"/>
      <c r="CLB26" s="674"/>
      <c r="CLC26" s="674"/>
      <c r="CLD26" s="674"/>
      <c r="CLE26" s="674"/>
      <c r="CLF26" s="674"/>
      <c r="CLG26" s="674"/>
      <c r="CLH26" s="674"/>
      <c r="CLI26" s="674"/>
      <c r="CLJ26" s="674"/>
      <c r="CLK26" s="674"/>
      <c r="CLL26" s="674"/>
      <c r="CLM26" s="674"/>
      <c r="CLN26" s="674"/>
      <c r="CLO26" s="674"/>
      <c r="CLP26" s="674"/>
      <c r="CLQ26" s="674"/>
      <c r="CLR26" s="674"/>
      <c r="CLS26" s="674"/>
      <c r="CLT26" s="674"/>
      <c r="CLU26" s="674"/>
      <c r="CLV26" s="674"/>
      <c r="CLW26" s="674"/>
      <c r="CLX26" s="674"/>
      <c r="CLY26" s="674"/>
      <c r="CLZ26" s="674"/>
      <c r="CMA26" s="674"/>
      <c r="CMB26" s="674"/>
      <c r="CMC26" s="674"/>
      <c r="CMD26" s="674"/>
      <c r="CME26" s="674"/>
      <c r="CMF26" s="674"/>
      <c r="CMG26" s="674"/>
      <c r="CMH26" s="674"/>
      <c r="CMI26" s="674"/>
      <c r="CMJ26" s="674"/>
      <c r="CMK26" s="674"/>
      <c r="CML26" s="674"/>
      <c r="CMM26" s="674"/>
      <c r="CMN26" s="674"/>
      <c r="CMO26" s="674"/>
      <c r="CMP26" s="674"/>
      <c r="CMQ26" s="674"/>
      <c r="CMR26" s="674"/>
      <c r="CMS26" s="674"/>
      <c r="CMT26" s="674"/>
      <c r="CMU26" s="674"/>
      <c r="CMV26" s="674"/>
      <c r="CMW26" s="674"/>
      <c r="CMX26" s="674"/>
      <c r="CMY26" s="674"/>
      <c r="CMZ26" s="674"/>
      <c r="CNA26" s="674"/>
      <c r="CNB26" s="674"/>
      <c r="CNC26" s="674"/>
      <c r="CND26" s="674"/>
      <c r="CNE26" s="674"/>
      <c r="CNF26" s="674"/>
      <c r="CNG26" s="674"/>
      <c r="CNH26" s="674"/>
      <c r="CNI26" s="674"/>
      <c r="CNJ26" s="674"/>
      <c r="CNK26" s="674"/>
      <c r="CNL26" s="674"/>
      <c r="CNM26" s="674"/>
      <c r="CNN26" s="674"/>
      <c r="CNO26" s="674"/>
      <c r="CNP26" s="674"/>
      <c r="CNQ26" s="674"/>
      <c r="CNR26" s="674"/>
      <c r="CNS26" s="674"/>
      <c r="CNT26" s="674"/>
      <c r="CNU26" s="674"/>
      <c r="CNV26" s="674"/>
      <c r="CNW26" s="674"/>
      <c r="CNX26" s="674"/>
      <c r="CNY26" s="674"/>
      <c r="CNZ26" s="674"/>
      <c r="COA26" s="674"/>
      <c r="COB26" s="674"/>
      <c r="COC26" s="674"/>
      <c r="COD26" s="674"/>
      <c r="COE26" s="674"/>
      <c r="COF26" s="674"/>
      <c r="COG26" s="674"/>
      <c r="COH26" s="674"/>
      <c r="COI26" s="674"/>
      <c r="COJ26" s="674"/>
      <c r="COK26" s="674"/>
      <c r="COL26" s="674"/>
      <c r="COM26" s="674"/>
      <c r="CON26" s="674"/>
      <c r="COO26" s="674"/>
      <c r="COP26" s="674"/>
      <c r="COQ26" s="674"/>
      <c r="COR26" s="674"/>
      <c r="COS26" s="674"/>
      <c r="COT26" s="674"/>
      <c r="COU26" s="674"/>
      <c r="COV26" s="674"/>
      <c r="COW26" s="674"/>
      <c r="COX26" s="674"/>
      <c r="COY26" s="674"/>
      <c r="COZ26" s="674"/>
      <c r="CPA26" s="674"/>
      <c r="CPB26" s="674"/>
      <c r="CPC26" s="674"/>
      <c r="CPD26" s="674"/>
      <c r="CPE26" s="674"/>
      <c r="CPF26" s="674"/>
      <c r="CPG26" s="674"/>
      <c r="CPH26" s="674"/>
      <c r="CPI26" s="674"/>
      <c r="CPJ26" s="674"/>
      <c r="CPK26" s="674"/>
      <c r="CPL26" s="674"/>
      <c r="CPM26" s="674"/>
      <c r="CPN26" s="674"/>
      <c r="CPO26" s="674"/>
      <c r="CPP26" s="674"/>
      <c r="CPQ26" s="674"/>
      <c r="CPR26" s="674"/>
      <c r="CPS26" s="674"/>
      <c r="CPT26" s="674"/>
      <c r="CPU26" s="674"/>
      <c r="CPV26" s="674"/>
      <c r="CPW26" s="674"/>
      <c r="CPX26" s="674"/>
      <c r="CPY26" s="674"/>
      <c r="CPZ26" s="674"/>
      <c r="CQA26" s="674"/>
      <c r="CQB26" s="674"/>
      <c r="CQC26" s="674"/>
      <c r="CQD26" s="674"/>
      <c r="CQE26" s="674"/>
      <c r="CQF26" s="674"/>
      <c r="CQG26" s="674"/>
      <c r="CQH26" s="674"/>
      <c r="CQI26" s="674"/>
      <c r="CQJ26" s="674"/>
      <c r="CQK26" s="674"/>
      <c r="CQL26" s="674"/>
      <c r="CQM26" s="674"/>
      <c r="CQN26" s="674"/>
      <c r="CQO26" s="674"/>
      <c r="CQP26" s="674"/>
      <c r="CQQ26" s="674"/>
      <c r="CQR26" s="674"/>
      <c r="CQS26" s="674"/>
      <c r="CQT26" s="674"/>
      <c r="CQU26" s="674"/>
      <c r="CQV26" s="674"/>
      <c r="CQW26" s="674"/>
      <c r="CQX26" s="674"/>
      <c r="CQY26" s="674"/>
      <c r="CQZ26" s="674"/>
      <c r="CRA26" s="674"/>
      <c r="CRB26" s="674"/>
      <c r="CRC26" s="674"/>
      <c r="CRD26" s="674"/>
      <c r="CRE26" s="674"/>
      <c r="CRF26" s="674"/>
      <c r="CRG26" s="674"/>
      <c r="CRH26" s="674"/>
      <c r="CRI26" s="674"/>
      <c r="CRJ26" s="674"/>
      <c r="CRK26" s="674"/>
      <c r="CRL26" s="674"/>
      <c r="CRM26" s="674"/>
      <c r="CRN26" s="674"/>
      <c r="CRO26" s="674"/>
      <c r="CRP26" s="674"/>
      <c r="CRQ26" s="674"/>
      <c r="CRR26" s="674"/>
      <c r="CRS26" s="674"/>
      <c r="CRT26" s="674"/>
      <c r="CRU26" s="674"/>
      <c r="CRV26" s="674"/>
      <c r="CRW26" s="674"/>
      <c r="CRX26" s="674"/>
      <c r="CRY26" s="674"/>
      <c r="CRZ26" s="674"/>
      <c r="CSA26" s="674"/>
      <c r="CSB26" s="674"/>
      <c r="CSC26" s="674"/>
      <c r="CSD26" s="674"/>
      <c r="CSE26" s="674"/>
      <c r="CSF26" s="674"/>
      <c r="CSG26" s="674"/>
      <c r="CSH26" s="674"/>
      <c r="CSI26" s="674"/>
      <c r="CSJ26" s="674"/>
      <c r="CSK26" s="674"/>
      <c r="CSL26" s="674"/>
      <c r="CSM26" s="674"/>
      <c r="CSN26" s="674"/>
      <c r="CSO26" s="674"/>
      <c r="CSP26" s="674"/>
      <c r="CSQ26" s="674"/>
      <c r="CSR26" s="674"/>
      <c r="CSS26" s="674"/>
      <c r="CST26" s="674"/>
      <c r="CSU26" s="674"/>
      <c r="CSV26" s="674"/>
      <c r="CSW26" s="674"/>
      <c r="CSX26" s="674"/>
      <c r="CSY26" s="674"/>
      <c r="CSZ26" s="674"/>
      <c r="CTA26" s="674"/>
      <c r="CTB26" s="674"/>
      <c r="CTC26" s="674"/>
      <c r="CTD26" s="674"/>
      <c r="CTE26" s="674"/>
      <c r="CTF26" s="674"/>
      <c r="CTG26" s="674"/>
      <c r="CTH26" s="674"/>
      <c r="CTI26" s="674"/>
      <c r="CTJ26" s="674"/>
      <c r="CTK26" s="674"/>
      <c r="CTL26" s="674"/>
      <c r="CTM26" s="674"/>
      <c r="CTN26" s="674"/>
      <c r="CTO26" s="674"/>
      <c r="CTP26" s="674"/>
      <c r="CTQ26" s="674"/>
      <c r="CTR26" s="674"/>
      <c r="CTS26" s="674"/>
      <c r="CTT26" s="674"/>
      <c r="CTU26" s="674"/>
      <c r="CTV26" s="674"/>
      <c r="CTW26" s="674"/>
      <c r="CTX26" s="674"/>
      <c r="CTY26" s="674"/>
      <c r="CTZ26" s="674"/>
      <c r="CUA26" s="674"/>
      <c r="CUB26" s="674"/>
      <c r="CUC26" s="674"/>
      <c r="CUD26" s="674"/>
      <c r="CUE26" s="674"/>
      <c r="CUF26" s="674"/>
      <c r="CUG26" s="674"/>
      <c r="CUH26" s="674"/>
      <c r="CUI26" s="674"/>
      <c r="CUJ26" s="674"/>
      <c r="CUK26" s="674"/>
      <c r="CUL26" s="674"/>
      <c r="CUM26" s="674"/>
      <c r="CUN26" s="674"/>
      <c r="CUO26" s="674"/>
      <c r="CUP26" s="674"/>
      <c r="CUQ26" s="674"/>
      <c r="CUR26" s="674"/>
      <c r="CUS26" s="674"/>
      <c r="CUT26" s="674"/>
      <c r="CUU26" s="674"/>
      <c r="CUV26" s="674"/>
      <c r="CUW26" s="674"/>
      <c r="CUX26" s="674"/>
      <c r="CUY26" s="674"/>
      <c r="CUZ26" s="674"/>
      <c r="CVA26" s="674"/>
      <c r="CVB26" s="674"/>
      <c r="CVC26" s="674"/>
      <c r="CVD26" s="674"/>
      <c r="CVE26" s="674"/>
      <c r="CVF26" s="674"/>
      <c r="CVG26" s="674"/>
      <c r="CVH26" s="674"/>
      <c r="CVI26" s="674"/>
      <c r="CVJ26" s="674"/>
      <c r="CVK26" s="674"/>
      <c r="CVL26" s="674"/>
      <c r="CVM26" s="674"/>
      <c r="CVN26" s="674"/>
      <c r="CVO26" s="674"/>
      <c r="CVP26" s="674"/>
      <c r="CVQ26" s="674"/>
      <c r="CVR26" s="674"/>
      <c r="CVS26" s="674"/>
      <c r="CVT26" s="674"/>
      <c r="CVU26" s="674"/>
      <c r="CVV26" s="674"/>
      <c r="CVW26" s="674"/>
      <c r="CVX26" s="674"/>
      <c r="CVY26" s="674"/>
      <c r="CVZ26" s="674"/>
      <c r="CWA26" s="674"/>
      <c r="CWB26" s="674"/>
      <c r="CWC26" s="674"/>
      <c r="CWD26" s="674"/>
      <c r="CWE26" s="674"/>
      <c r="CWF26" s="674"/>
      <c r="CWG26" s="674"/>
      <c r="CWH26" s="674"/>
      <c r="CWI26" s="674"/>
      <c r="CWJ26" s="674"/>
      <c r="CWK26" s="674"/>
      <c r="CWL26" s="674"/>
      <c r="CWM26" s="674"/>
      <c r="CWN26" s="674"/>
      <c r="CWO26" s="674"/>
      <c r="CWP26" s="674"/>
      <c r="CWQ26" s="674"/>
      <c r="CWR26" s="674"/>
      <c r="CWS26" s="674"/>
      <c r="CWT26" s="674"/>
      <c r="CWU26" s="674"/>
      <c r="CWV26" s="674"/>
      <c r="CWW26" s="674"/>
      <c r="CWX26" s="674"/>
      <c r="CWY26" s="674"/>
      <c r="CWZ26" s="674"/>
      <c r="CXA26" s="674"/>
      <c r="CXB26" s="674"/>
      <c r="CXC26" s="674"/>
      <c r="CXD26" s="674"/>
      <c r="CXE26" s="674"/>
      <c r="CXF26" s="674"/>
      <c r="CXG26" s="674"/>
      <c r="CXH26" s="674"/>
      <c r="CXI26" s="674"/>
      <c r="CXJ26" s="674"/>
      <c r="CXK26" s="674"/>
      <c r="CXL26" s="674"/>
      <c r="CXM26" s="674"/>
      <c r="CXN26" s="674"/>
      <c r="CXO26" s="674"/>
      <c r="CXP26" s="674"/>
      <c r="CXQ26" s="674"/>
      <c r="CXR26" s="674"/>
      <c r="CXS26" s="674"/>
      <c r="CXT26" s="674"/>
      <c r="CXU26" s="674"/>
      <c r="CXV26" s="674"/>
      <c r="CXW26" s="674"/>
      <c r="CXX26" s="674"/>
      <c r="CXY26" s="674"/>
      <c r="CXZ26" s="674"/>
      <c r="CYA26" s="674"/>
      <c r="CYB26" s="674"/>
      <c r="CYC26" s="674"/>
      <c r="CYD26" s="674"/>
      <c r="CYE26" s="674"/>
      <c r="CYF26" s="674"/>
      <c r="CYG26" s="674"/>
      <c r="CYH26" s="674"/>
      <c r="CYI26" s="674"/>
      <c r="CYJ26" s="674"/>
      <c r="CYK26" s="674"/>
      <c r="CYL26" s="674"/>
      <c r="CYM26" s="674"/>
      <c r="CYN26" s="674"/>
      <c r="CYO26" s="674"/>
      <c r="CYP26" s="674"/>
      <c r="CYQ26" s="674"/>
      <c r="CYR26" s="674"/>
      <c r="CYS26" s="674"/>
      <c r="CYT26" s="674"/>
      <c r="CYU26" s="674"/>
      <c r="CYV26" s="674"/>
      <c r="CYW26" s="674"/>
      <c r="CYX26" s="674"/>
      <c r="CYY26" s="674"/>
      <c r="CYZ26" s="674"/>
      <c r="CZA26" s="674"/>
      <c r="CZB26" s="674"/>
      <c r="CZC26" s="674"/>
      <c r="CZD26" s="674"/>
      <c r="CZE26" s="674"/>
      <c r="CZF26" s="674"/>
      <c r="CZG26" s="674"/>
      <c r="CZH26" s="674"/>
      <c r="CZI26" s="674"/>
      <c r="CZJ26" s="674"/>
      <c r="CZK26" s="674"/>
      <c r="CZL26" s="674"/>
      <c r="CZM26" s="674"/>
      <c r="CZN26" s="674"/>
      <c r="CZO26" s="674"/>
      <c r="CZP26" s="674"/>
      <c r="CZQ26" s="674"/>
      <c r="CZR26" s="674"/>
      <c r="CZS26" s="674"/>
      <c r="CZT26" s="674"/>
      <c r="CZU26" s="674"/>
      <c r="CZV26" s="674"/>
      <c r="CZW26" s="674"/>
      <c r="CZX26" s="674"/>
      <c r="CZY26" s="674"/>
      <c r="CZZ26" s="674"/>
      <c r="DAA26" s="674"/>
      <c r="DAB26" s="674"/>
      <c r="DAC26" s="674"/>
      <c r="DAD26" s="674"/>
      <c r="DAE26" s="674"/>
      <c r="DAF26" s="674"/>
      <c r="DAG26" s="674"/>
      <c r="DAH26" s="674"/>
      <c r="DAI26" s="674"/>
      <c r="DAJ26" s="674"/>
      <c r="DAK26" s="674"/>
      <c r="DAL26" s="674"/>
      <c r="DAM26" s="674"/>
      <c r="DAN26" s="674"/>
      <c r="DAO26" s="674"/>
      <c r="DAP26" s="674"/>
      <c r="DAQ26" s="674"/>
      <c r="DAR26" s="674"/>
      <c r="DAS26" s="674"/>
      <c r="DAT26" s="674"/>
      <c r="DAU26" s="674"/>
      <c r="DAV26" s="674"/>
      <c r="DAW26" s="674"/>
      <c r="DAX26" s="674"/>
      <c r="DAY26" s="674"/>
      <c r="DAZ26" s="674"/>
      <c r="DBA26" s="674"/>
      <c r="DBB26" s="674"/>
      <c r="DBC26" s="674"/>
      <c r="DBD26" s="674"/>
      <c r="DBE26" s="674"/>
      <c r="DBF26" s="674"/>
      <c r="DBG26" s="674"/>
      <c r="DBH26" s="674"/>
      <c r="DBI26" s="674"/>
      <c r="DBJ26" s="674"/>
      <c r="DBK26" s="674"/>
      <c r="DBL26" s="674"/>
      <c r="DBM26" s="674"/>
      <c r="DBN26" s="674"/>
      <c r="DBO26" s="674"/>
      <c r="DBP26" s="674"/>
      <c r="DBQ26" s="674"/>
      <c r="DBR26" s="674"/>
      <c r="DBS26" s="674"/>
      <c r="DBT26" s="674"/>
      <c r="DBU26" s="674"/>
      <c r="DBV26" s="674"/>
      <c r="DBW26" s="674"/>
      <c r="DBX26" s="674"/>
      <c r="DBY26" s="674"/>
      <c r="DBZ26" s="674"/>
      <c r="DCA26" s="674"/>
      <c r="DCB26" s="674"/>
      <c r="DCC26" s="674"/>
      <c r="DCD26" s="674"/>
      <c r="DCE26" s="674"/>
      <c r="DCF26" s="674"/>
      <c r="DCG26" s="674"/>
      <c r="DCH26" s="674"/>
      <c r="DCI26" s="674"/>
      <c r="DCJ26" s="674"/>
      <c r="DCK26" s="674"/>
      <c r="DCL26" s="674"/>
      <c r="DCM26" s="674"/>
      <c r="DCN26" s="674"/>
      <c r="DCO26" s="674"/>
      <c r="DCP26" s="674"/>
      <c r="DCQ26" s="674"/>
      <c r="DCR26" s="674"/>
      <c r="DCS26" s="674"/>
      <c r="DCT26" s="674"/>
      <c r="DCU26" s="674"/>
      <c r="DCV26" s="674"/>
      <c r="DCW26" s="674"/>
      <c r="DCX26" s="674"/>
      <c r="DCY26" s="674"/>
      <c r="DCZ26" s="674"/>
      <c r="DDA26" s="674"/>
      <c r="DDB26" s="674"/>
      <c r="DDC26" s="674"/>
      <c r="DDD26" s="674"/>
      <c r="DDE26" s="674"/>
      <c r="DDF26" s="674"/>
      <c r="DDG26" s="674"/>
      <c r="DDH26" s="674"/>
      <c r="DDI26" s="674"/>
      <c r="DDJ26" s="674"/>
      <c r="DDK26" s="674"/>
      <c r="DDL26" s="674"/>
      <c r="DDM26" s="674"/>
      <c r="DDN26" s="674"/>
      <c r="DDO26" s="674"/>
      <c r="DDP26" s="674"/>
      <c r="DDQ26" s="674"/>
      <c r="DDR26" s="674"/>
      <c r="DDS26" s="674"/>
      <c r="DDT26" s="674"/>
      <c r="DDU26" s="674"/>
      <c r="DDV26" s="674"/>
      <c r="DDW26" s="674"/>
      <c r="DDX26" s="674"/>
      <c r="DDY26" s="674"/>
      <c r="DDZ26" s="674"/>
      <c r="DEA26" s="674"/>
      <c r="DEB26" s="674"/>
      <c r="DEC26" s="674"/>
      <c r="DED26" s="674"/>
      <c r="DEE26" s="674"/>
      <c r="DEF26" s="674"/>
      <c r="DEG26" s="674"/>
      <c r="DEH26" s="674"/>
      <c r="DEI26" s="674"/>
      <c r="DEJ26" s="674"/>
      <c r="DEK26" s="674"/>
      <c r="DEL26" s="674"/>
      <c r="DEM26" s="674"/>
      <c r="DEN26" s="674"/>
      <c r="DEO26" s="674"/>
      <c r="DEP26" s="674"/>
      <c r="DEQ26" s="674"/>
      <c r="DER26" s="674"/>
      <c r="DES26" s="674"/>
      <c r="DET26" s="674"/>
      <c r="DEU26" s="674"/>
      <c r="DEV26" s="674"/>
      <c r="DEW26" s="674"/>
      <c r="DEX26" s="674"/>
      <c r="DEY26" s="674"/>
      <c r="DEZ26" s="674"/>
      <c r="DFA26" s="674"/>
      <c r="DFB26" s="674"/>
      <c r="DFC26" s="674"/>
      <c r="DFD26" s="674"/>
      <c r="DFE26" s="674"/>
      <c r="DFF26" s="674"/>
      <c r="DFG26" s="674"/>
      <c r="DFH26" s="674"/>
      <c r="DFI26" s="674"/>
      <c r="DFJ26" s="674"/>
      <c r="DFK26" s="674"/>
      <c r="DFL26" s="674"/>
      <c r="DFM26" s="674"/>
      <c r="DFN26" s="674"/>
      <c r="DFO26" s="674"/>
      <c r="DFP26" s="674"/>
      <c r="DFQ26" s="674"/>
      <c r="DFR26" s="674"/>
      <c r="DFS26" s="674"/>
      <c r="DFT26" s="674"/>
      <c r="DFU26" s="674"/>
      <c r="DFV26" s="674"/>
      <c r="DFW26" s="674"/>
      <c r="DFX26" s="674"/>
      <c r="DFY26" s="674"/>
      <c r="DFZ26" s="674"/>
      <c r="DGA26" s="674"/>
      <c r="DGB26" s="674"/>
      <c r="DGC26" s="674"/>
      <c r="DGD26" s="674"/>
      <c r="DGE26" s="674"/>
      <c r="DGF26" s="674"/>
      <c r="DGG26" s="674"/>
      <c r="DGH26" s="674"/>
      <c r="DGI26" s="674"/>
      <c r="DGJ26" s="674"/>
      <c r="DGK26" s="674"/>
      <c r="DGL26" s="674"/>
      <c r="DGM26" s="674"/>
      <c r="DGN26" s="674"/>
      <c r="DGO26" s="674"/>
      <c r="DGP26" s="674"/>
      <c r="DGQ26" s="674"/>
      <c r="DGR26" s="674"/>
      <c r="DGS26" s="674"/>
      <c r="DGT26" s="674"/>
      <c r="DGU26" s="674"/>
      <c r="DGV26" s="674"/>
      <c r="DGW26" s="674"/>
      <c r="DGX26" s="674"/>
      <c r="DGY26" s="674"/>
      <c r="DGZ26" s="674"/>
      <c r="DHA26" s="674"/>
      <c r="DHB26" s="674"/>
      <c r="DHC26" s="674"/>
      <c r="DHD26" s="674"/>
      <c r="DHE26" s="674"/>
      <c r="DHF26" s="674"/>
      <c r="DHG26" s="674"/>
      <c r="DHH26" s="674"/>
      <c r="DHI26" s="674"/>
      <c r="DHJ26" s="674"/>
      <c r="DHK26" s="674"/>
      <c r="DHL26" s="674"/>
      <c r="DHM26" s="674"/>
      <c r="DHN26" s="674"/>
      <c r="DHO26" s="674"/>
      <c r="DHP26" s="674"/>
      <c r="DHQ26" s="674"/>
      <c r="DHR26" s="674"/>
      <c r="DHS26" s="674"/>
      <c r="DHT26" s="674"/>
      <c r="DHU26" s="674"/>
      <c r="DHV26" s="674"/>
      <c r="DHW26" s="674"/>
      <c r="DHX26" s="674"/>
      <c r="DHY26" s="674"/>
      <c r="DHZ26" s="674"/>
      <c r="DIA26" s="674"/>
      <c r="DIB26" s="674"/>
      <c r="DIC26" s="674"/>
      <c r="DID26" s="674"/>
      <c r="DIE26" s="674"/>
      <c r="DIF26" s="674"/>
      <c r="DIG26" s="674"/>
      <c r="DIH26" s="674"/>
      <c r="DII26" s="674"/>
      <c r="DIJ26" s="674"/>
      <c r="DIK26" s="674"/>
      <c r="DIL26" s="674"/>
      <c r="DIM26" s="674"/>
      <c r="DIN26" s="674"/>
      <c r="DIO26" s="674"/>
      <c r="DIP26" s="674"/>
      <c r="DIQ26" s="674"/>
      <c r="DIR26" s="674"/>
      <c r="DIS26" s="674"/>
      <c r="DIT26" s="674"/>
      <c r="DIU26" s="674"/>
      <c r="DIV26" s="674"/>
      <c r="DIW26" s="674"/>
      <c r="DIX26" s="674"/>
      <c r="DIY26" s="674"/>
      <c r="DIZ26" s="674"/>
      <c r="DJA26" s="674"/>
      <c r="DJB26" s="674"/>
      <c r="DJC26" s="674"/>
      <c r="DJD26" s="674"/>
      <c r="DJE26" s="674"/>
      <c r="DJF26" s="674"/>
      <c r="DJG26" s="674"/>
      <c r="DJH26" s="674"/>
      <c r="DJI26" s="674"/>
      <c r="DJJ26" s="674"/>
      <c r="DJK26" s="674"/>
      <c r="DJL26" s="674"/>
      <c r="DJM26" s="674"/>
      <c r="DJN26" s="674"/>
      <c r="DJO26" s="674"/>
      <c r="DJP26" s="674"/>
      <c r="DJQ26" s="674"/>
      <c r="DJR26" s="674"/>
      <c r="DJS26" s="674"/>
      <c r="DJT26" s="674"/>
      <c r="DJU26" s="674"/>
      <c r="DJV26" s="674"/>
      <c r="DJW26" s="674"/>
      <c r="DJX26" s="674"/>
      <c r="DJY26" s="674"/>
      <c r="DJZ26" s="674"/>
      <c r="DKA26" s="674"/>
      <c r="DKB26" s="674"/>
      <c r="DKC26" s="674"/>
      <c r="DKD26" s="674"/>
      <c r="DKE26" s="674"/>
      <c r="DKF26" s="674"/>
      <c r="DKG26" s="674"/>
      <c r="DKH26" s="674"/>
      <c r="DKI26" s="674"/>
      <c r="DKJ26" s="674"/>
      <c r="DKK26" s="674"/>
      <c r="DKL26" s="674"/>
      <c r="DKM26" s="674"/>
      <c r="DKN26" s="674"/>
      <c r="DKO26" s="674"/>
      <c r="DKP26" s="674"/>
      <c r="DKQ26" s="674"/>
      <c r="DKR26" s="674"/>
      <c r="DKS26" s="674"/>
      <c r="DKT26" s="674"/>
      <c r="DKU26" s="674"/>
      <c r="DKV26" s="674"/>
      <c r="DKW26" s="674"/>
      <c r="DKX26" s="674"/>
      <c r="DKY26" s="674"/>
      <c r="DKZ26" s="674"/>
      <c r="DLA26" s="674"/>
      <c r="DLB26" s="674"/>
      <c r="DLC26" s="674"/>
      <c r="DLD26" s="674"/>
      <c r="DLE26" s="674"/>
      <c r="DLF26" s="674"/>
      <c r="DLG26" s="674"/>
      <c r="DLH26" s="674"/>
      <c r="DLI26" s="674"/>
      <c r="DLJ26" s="674"/>
      <c r="DLK26" s="674"/>
      <c r="DLL26" s="674"/>
      <c r="DLM26" s="674"/>
      <c r="DLN26" s="674"/>
      <c r="DLO26" s="674"/>
      <c r="DLP26" s="674"/>
      <c r="DLQ26" s="674"/>
      <c r="DLR26" s="674"/>
      <c r="DLS26" s="674"/>
      <c r="DLT26" s="674"/>
      <c r="DLU26" s="674"/>
      <c r="DLV26" s="674"/>
      <c r="DLW26" s="674"/>
      <c r="DLX26" s="674"/>
      <c r="DLY26" s="674"/>
      <c r="DLZ26" s="674"/>
      <c r="DMA26" s="674"/>
      <c r="DMB26" s="674"/>
      <c r="DMC26" s="674"/>
      <c r="DMD26" s="674"/>
      <c r="DME26" s="674"/>
      <c r="DMF26" s="674"/>
      <c r="DMG26" s="674"/>
      <c r="DMH26" s="674"/>
      <c r="DMI26" s="674"/>
      <c r="DMJ26" s="674"/>
      <c r="DMK26" s="674"/>
      <c r="DML26" s="674"/>
      <c r="DMM26" s="674"/>
      <c r="DMN26" s="674"/>
      <c r="DMO26" s="674"/>
      <c r="DMP26" s="674"/>
      <c r="DMQ26" s="674"/>
      <c r="DMR26" s="674"/>
      <c r="DMS26" s="674"/>
      <c r="DMT26" s="674"/>
      <c r="DMU26" s="674"/>
      <c r="DMV26" s="674"/>
      <c r="DMW26" s="674"/>
      <c r="DMX26" s="674"/>
      <c r="DMY26" s="674"/>
      <c r="DMZ26" s="674"/>
      <c r="DNA26" s="674"/>
      <c r="DNB26" s="674"/>
      <c r="DNC26" s="674"/>
      <c r="DND26" s="674"/>
      <c r="DNE26" s="674"/>
      <c r="DNF26" s="674"/>
      <c r="DNG26" s="674"/>
      <c r="DNH26" s="674"/>
      <c r="DNI26" s="674"/>
      <c r="DNJ26" s="674"/>
      <c r="DNK26" s="674"/>
      <c r="DNL26" s="674"/>
      <c r="DNM26" s="674"/>
      <c r="DNN26" s="674"/>
      <c r="DNO26" s="674"/>
      <c r="DNP26" s="674"/>
      <c r="DNQ26" s="674"/>
      <c r="DNR26" s="674"/>
      <c r="DNS26" s="674"/>
      <c r="DNT26" s="674"/>
      <c r="DNU26" s="674"/>
      <c r="DNV26" s="674"/>
      <c r="DNW26" s="674"/>
      <c r="DNX26" s="674"/>
      <c r="DNY26" s="674"/>
      <c r="DNZ26" s="674"/>
      <c r="DOA26" s="674"/>
      <c r="DOB26" s="674"/>
      <c r="DOC26" s="674"/>
      <c r="DOD26" s="674"/>
      <c r="DOE26" s="674"/>
      <c r="DOF26" s="674"/>
      <c r="DOG26" s="674"/>
      <c r="DOH26" s="674"/>
      <c r="DOI26" s="674"/>
      <c r="DOJ26" s="674"/>
      <c r="DOK26" s="674"/>
      <c r="DOL26" s="674"/>
      <c r="DOM26" s="674"/>
      <c r="DON26" s="674"/>
      <c r="DOO26" s="674"/>
      <c r="DOP26" s="674"/>
      <c r="DOQ26" s="674"/>
      <c r="DOR26" s="674"/>
      <c r="DOS26" s="674"/>
      <c r="DOT26" s="674"/>
      <c r="DOU26" s="674"/>
      <c r="DOV26" s="674"/>
      <c r="DOW26" s="674"/>
      <c r="DOX26" s="674"/>
      <c r="DOY26" s="674"/>
      <c r="DOZ26" s="674"/>
      <c r="DPA26" s="674"/>
      <c r="DPB26" s="674"/>
      <c r="DPC26" s="674"/>
      <c r="DPD26" s="674"/>
      <c r="DPE26" s="674"/>
      <c r="DPF26" s="674"/>
      <c r="DPG26" s="674"/>
      <c r="DPH26" s="674"/>
      <c r="DPI26" s="674"/>
      <c r="DPJ26" s="674"/>
      <c r="DPK26" s="674"/>
      <c r="DPL26" s="674"/>
      <c r="DPM26" s="674"/>
      <c r="DPN26" s="674"/>
      <c r="DPO26" s="674"/>
      <c r="DPP26" s="674"/>
      <c r="DPQ26" s="674"/>
      <c r="DPR26" s="674"/>
      <c r="DPS26" s="674"/>
      <c r="DPT26" s="674"/>
      <c r="DPU26" s="674"/>
      <c r="DPV26" s="674"/>
      <c r="DPW26" s="674"/>
      <c r="DPX26" s="674"/>
      <c r="DPY26" s="674"/>
      <c r="DPZ26" s="674"/>
      <c r="DQA26" s="674"/>
      <c r="DQB26" s="674"/>
      <c r="DQC26" s="674"/>
      <c r="DQD26" s="674"/>
      <c r="DQE26" s="674"/>
      <c r="DQF26" s="674"/>
      <c r="DQG26" s="674"/>
      <c r="DQH26" s="674"/>
      <c r="DQI26" s="674"/>
      <c r="DQJ26" s="674"/>
      <c r="DQK26" s="674"/>
      <c r="DQL26" s="674"/>
      <c r="DQM26" s="674"/>
      <c r="DQN26" s="674"/>
      <c r="DQO26" s="674"/>
      <c r="DQP26" s="674"/>
      <c r="DQQ26" s="674"/>
      <c r="DQR26" s="674"/>
      <c r="DQS26" s="674"/>
      <c r="DQT26" s="674"/>
      <c r="DQU26" s="674"/>
      <c r="DQV26" s="674"/>
      <c r="DQW26" s="674"/>
      <c r="DQX26" s="674"/>
      <c r="DQY26" s="674"/>
      <c r="DQZ26" s="674"/>
      <c r="DRA26" s="674"/>
      <c r="DRB26" s="674"/>
      <c r="DRC26" s="674"/>
      <c r="DRD26" s="674"/>
      <c r="DRE26" s="674"/>
      <c r="DRF26" s="674"/>
      <c r="DRG26" s="674"/>
      <c r="DRH26" s="674"/>
      <c r="DRI26" s="674"/>
      <c r="DRJ26" s="674"/>
      <c r="DRK26" s="674"/>
      <c r="DRL26" s="674"/>
      <c r="DRM26" s="674"/>
      <c r="DRN26" s="674"/>
      <c r="DRO26" s="674"/>
      <c r="DRP26" s="674"/>
      <c r="DRQ26" s="674"/>
      <c r="DRR26" s="674"/>
      <c r="DRS26" s="674"/>
      <c r="DRT26" s="674"/>
      <c r="DRU26" s="674"/>
      <c r="DRV26" s="674"/>
      <c r="DRW26" s="674"/>
      <c r="DRX26" s="674"/>
      <c r="DRY26" s="674"/>
      <c r="DRZ26" s="674"/>
      <c r="DSA26" s="674"/>
      <c r="DSB26" s="674"/>
      <c r="DSC26" s="674"/>
      <c r="DSD26" s="674"/>
      <c r="DSE26" s="674"/>
      <c r="DSF26" s="674"/>
      <c r="DSG26" s="674"/>
      <c r="DSH26" s="674"/>
      <c r="DSI26" s="674"/>
      <c r="DSJ26" s="674"/>
      <c r="DSK26" s="674"/>
      <c r="DSL26" s="674"/>
      <c r="DSM26" s="674"/>
      <c r="DSN26" s="674"/>
      <c r="DSO26" s="674"/>
      <c r="DSP26" s="674"/>
      <c r="DSQ26" s="674"/>
      <c r="DSR26" s="674"/>
      <c r="DSS26" s="674"/>
      <c r="DST26" s="674"/>
      <c r="DSU26" s="674"/>
      <c r="DSV26" s="674"/>
      <c r="DSW26" s="674"/>
      <c r="DSX26" s="674"/>
      <c r="DSY26" s="674"/>
      <c r="DSZ26" s="674"/>
      <c r="DTA26" s="674"/>
      <c r="DTB26" s="674"/>
      <c r="DTC26" s="674"/>
      <c r="DTD26" s="674"/>
      <c r="DTE26" s="674"/>
      <c r="DTF26" s="674"/>
      <c r="DTG26" s="674"/>
      <c r="DTH26" s="674"/>
      <c r="DTI26" s="674"/>
      <c r="DTJ26" s="674"/>
      <c r="DTK26" s="674"/>
      <c r="DTL26" s="674"/>
      <c r="DTM26" s="674"/>
      <c r="DTN26" s="674"/>
      <c r="DTO26" s="674"/>
      <c r="DTP26" s="674"/>
      <c r="DTQ26" s="674"/>
      <c r="DTR26" s="674"/>
      <c r="DTS26" s="674"/>
      <c r="DTT26" s="674"/>
      <c r="DTU26" s="674"/>
      <c r="DTV26" s="674"/>
      <c r="DTW26" s="674"/>
      <c r="DTX26" s="674"/>
      <c r="DTY26" s="674"/>
      <c r="DTZ26" s="674"/>
      <c r="DUA26" s="674"/>
      <c r="DUB26" s="674"/>
      <c r="DUC26" s="674"/>
      <c r="DUD26" s="674"/>
      <c r="DUE26" s="674"/>
      <c r="DUF26" s="674"/>
      <c r="DUG26" s="674"/>
      <c r="DUH26" s="674"/>
      <c r="DUI26" s="674"/>
      <c r="DUJ26" s="674"/>
      <c r="DUK26" s="674"/>
      <c r="DUL26" s="674"/>
      <c r="DUM26" s="674"/>
      <c r="DUN26" s="674"/>
      <c r="DUO26" s="674"/>
      <c r="DUP26" s="674"/>
      <c r="DUQ26" s="674"/>
      <c r="DUR26" s="674"/>
      <c r="DUS26" s="674"/>
      <c r="DUT26" s="674"/>
      <c r="DUU26" s="674"/>
      <c r="DUV26" s="674"/>
      <c r="DUW26" s="674"/>
      <c r="DUX26" s="674"/>
      <c r="DUY26" s="674"/>
      <c r="DUZ26" s="674"/>
      <c r="DVA26" s="674"/>
      <c r="DVB26" s="674"/>
      <c r="DVC26" s="674"/>
      <c r="DVD26" s="674"/>
      <c r="DVE26" s="674"/>
      <c r="DVF26" s="674"/>
      <c r="DVG26" s="674"/>
      <c r="DVH26" s="674"/>
      <c r="DVI26" s="674"/>
      <c r="DVJ26" s="674"/>
      <c r="DVK26" s="674"/>
      <c r="DVL26" s="674"/>
      <c r="DVM26" s="674"/>
      <c r="DVN26" s="674"/>
      <c r="DVO26" s="674"/>
      <c r="DVP26" s="674"/>
      <c r="DVQ26" s="674"/>
      <c r="DVR26" s="674"/>
      <c r="DVS26" s="674"/>
      <c r="DVT26" s="674"/>
      <c r="DVU26" s="674"/>
      <c r="DVV26" s="674"/>
      <c r="DVW26" s="674"/>
      <c r="DVX26" s="674"/>
      <c r="DVY26" s="674"/>
      <c r="DVZ26" s="674"/>
      <c r="DWA26" s="674"/>
      <c r="DWB26" s="674"/>
      <c r="DWC26" s="674"/>
      <c r="DWD26" s="674"/>
      <c r="DWE26" s="674"/>
      <c r="DWF26" s="674"/>
      <c r="DWG26" s="674"/>
      <c r="DWH26" s="674"/>
      <c r="DWI26" s="674"/>
      <c r="DWJ26" s="674"/>
      <c r="DWK26" s="674"/>
      <c r="DWL26" s="674"/>
      <c r="DWM26" s="674"/>
      <c r="DWN26" s="674"/>
      <c r="DWO26" s="674"/>
      <c r="DWP26" s="674"/>
      <c r="DWQ26" s="674"/>
      <c r="DWR26" s="674"/>
      <c r="DWS26" s="674"/>
      <c r="DWT26" s="674"/>
      <c r="DWU26" s="674"/>
      <c r="DWV26" s="674"/>
      <c r="DWW26" s="674"/>
      <c r="DWX26" s="674"/>
      <c r="DWY26" s="674"/>
      <c r="DWZ26" s="674"/>
      <c r="DXA26" s="674"/>
      <c r="DXB26" s="674"/>
      <c r="DXC26" s="674"/>
      <c r="DXD26" s="674"/>
      <c r="DXE26" s="674"/>
      <c r="DXF26" s="674"/>
      <c r="DXG26" s="674"/>
      <c r="DXH26" s="674"/>
      <c r="DXI26" s="674"/>
      <c r="DXJ26" s="674"/>
      <c r="DXK26" s="674"/>
      <c r="DXL26" s="674"/>
      <c r="DXM26" s="674"/>
      <c r="DXN26" s="674"/>
      <c r="DXO26" s="674"/>
      <c r="DXP26" s="674"/>
      <c r="DXQ26" s="674"/>
      <c r="DXR26" s="674"/>
      <c r="DXS26" s="674"/>
      <c r="DXT26" s="674"/>
      <c r="DXU26" s="674"/>
      <c r="DXV26" s="674"/>
      <c r="DXW26" s="674"/>
      <c r="DXX26" s="674"/>
      <c r="DXY26" s="674"/>
      <c r="DXZ26" s="674"/>
      <c r="DYA26" s="674"/>
      <c r="DYB26" s="674"/>
      <c r="DYC26" s="674"/>
      <c r="DYD26" s="674"/>
      <c r="DYE26" s="674"/>
      <c r="DYF26" s="674"/>
      <c r="DYG26" s="674"/>
      <c r="DYH26" s="674"/>
      <c r="DYI26" s="674"/>
      <c r="DYJ26" s="674"/>
      <c r="DYK26" s="674"/>
      <c r="DYL26" s="674"/>
      <c r="DYM26" s="674"/>
      <c r="DYN26" s="674"/>
      <c r="DYO26" s="674"/>
      <c r="DYP26" s="674"/>
      <c r="DYQ26" s="674"/>
      <c r="DYR26" s="674"/>
      <c r="DYS26" s="674"/>
      <c r="DYT26" s="674"/>
      <c r="DYU26" s="674"/>
      <c r="DYV26" s="674"/>
      <c r="DYW26" s="674"/>
      <c r="DYX26" s="674"/>
      <c r="DYY26" s="674"/>
      <c r="DYZ26" s="674"/>
      <c r="DZA26" s="674"/>
      <c r="DZB26" s="674"/>
      <c r="DZC26" s="674"/>
      <c r="DZD26" s="674"/>
      <c r="DZE26" s="674"/>
      <c r="DZF26" s="674"/>
      <c r="DZG26" s="674"/>
      <c r="DZH26" s="674"/>
      <c r="DZI26" s="674"/>
      <c r="DZJ26" s="674"/>
      <c r="DZK26" s="674"/>
      <c r="DZL26" s="674"/>
      <c r="DZM26" s="674"/>
      <c r="DZN26" s="674"/>
      <c r="DZO26" s="674"/>
      <c r="DZP26" s="674"/>
      <c r="DZQ26" s="674"/>
      <c r="DZR26" s="674"/>
      <c r="DZS26" s="674"/>
      <c r="DZT26" s="674"/>
      <c r="DZU26" s="674"/>
      <c r="DZV26" s="674"/>
      <c r="DZW26" s="674"/>
      <c r="DZX26" s="674"/>
      <c r="DZY26" s="674"/>
      <c r="DZZ26" s="674"/>
      <c r="EAA26" s="674"/>
      <c r="EAB26" s="674"/>
      <c r="EAC26" s="674"/>
      <c r="EAD26" s="674"/>
      <c r="EAE26" s="674"/>
      <c r="EAF26" s="674"/>
      <c r="EAG26" s="674"/>
      <c r="EAH26" s="674"/>
      <c r="EAI26" s="674"/>
      <c r="EAJ26" s="674"/>
      <c r="EAK26" s="674"/>
      <c r="EAL26" s="674"/>
      <c r="EAM26" s="674"/>
      <c r="EAN26" s="674"/>
      <c r="EAO26" s="674"/>
      <c r="EAP26" s="674"/>
      <c r="EAQ26" s="674"/>
      <c r="EAR26" s="674"/>
      <c r="EAS26" s="674"/>
      <c r="EAT26" s="674"/>
      <c r="EAU26" s="674"/>
      <c r="EAV26" s="674"/>
      <c r="EAW26" s="674"/>
      <c r="EAX26" s="674"/>
      <c r="EAY26" s="674"/>
      <c r="EAZ26" s="674"/>
      <c r="EBA26" s="674"/>
      <c r="EBB26" s="674"/>
      <c r="EBC26" s="674"/>
      <c r="EBD26" s="674"/>
      <c r="EBE26" s="674"/>
      <c r="EBF26" s="674"/>
      <c r="EBG26" s="674"/>
      <c r="EBH26" s="674"/>
      <c r="EBI26" s="674"/>
      <c r="EBJ26" s="674"/>
      <c r="EBK26" s="674"/>
      <c r="EBL26" s="674"/>
      <c r="EBM26" s="674"/>
      <c r="EBN26" s="674"/>
      <c r="EBO26" s="674"/>
      <c r="EBP26" s="674"/>
      <c r="EBQ26" s="674"/>
      <c r="EBR26" s="674"/>
      <c r="EBS26" s="674"/>
      <c r="EBT26" s="674"/>
      <c r="EBU26" s="674"/>
      <c r="EBV26" s="674"/>
      <c r="EBW26" s="674"/>
      <c r="EBX26" s="674"/>
      <c r="EBY26" s="674"/>
      <c r="EBZ26" s="674"/>
      <c r="ECA26" s="674"/>
      <c r="ECB26" s="674"/>
      <c r="ECC26" s="674"/>
      <c r="ECD26" s="674"/>
      <c r="ECE26" s="674"/>
      <c r="ECF26" s="674"/>
      <c r="ECG26" s="674"/>
      <c r="ECH26" s="674"/>
      <c r="ECI26" s="674"/>
      <c r="ECJ26" s="674"/>
      <c r="ECK26" s="674"/>
      <c r="ECL26" s="674"/>
      <c r="ECM26" s="674"/>
      <c r="ECN26" s="674"/>
      <c r="ECO26" s="674"/>
      <c r="ECP26" s="674"/>
      <c r="ECQ26" s="674"/>
      <c r="ECR26" s="674"/>
      <c r="ECS26" s="674"/>
      <c r="ECT26" s="674"/>
      <c r="ECU26" s="674"/>
      <c r="ECV26" s="674"/>
      <c r="ECW26" s="674"/>
      <c r="ECX26" s="674"/>
      <c r="ECY26" s="674"/>
      <c r="ECZ26" s="674"/>
      <c r="EDA26" s="674"/>
      <c r="EDB26" s="674"/>
      <c r="EDC26" s="674"/>
      <c r="EDD26" s="674"/>
      <c r="EDE26" s="674"/>
      <c r="EDF26" s="674"/>
      <c r="EDG26" s="674"/>
      <c r="EDH26" s="674"/>
      <c r="EDI26" s="674"/>
      <c r="EDJ26" s="674"/>
      <c r="EDK26" s="674"/>
      <c r="EDL26" s="674"/>
      <c r="EDM26" s="674"/>
      <c r="EDN26" s="674"/>
      <c r="EDO26" s="674"/>
      <c r="EDP26" s="674"/>
      <c r="EDQ26" s="674"/>
      <c r="EDR26" s="674"/>
      <c r="EDS26" s="674"/>
      <c r="EDT26" s="674"/>
      <c r="EDU26" s="674"/>
      <c r="EDV26" s="674"/>
      <c r="EDW26" s="674"/>
      <c r="EDX26" s="674"/>
      <c r="EDY26" s="674"/>
      <c r="EDZ26" s="674"/>
      <c r="EEA26" s="674"/>
      <c r="EEB26" s="674"/>
      <c r="EEC26" s="674"/>
      <c r="EED26" s="674"/>
      <c r="EEE26" s="674"/>
      <c r="EEF26" s="674"/>
      <c r="EEG26" s="674"/>
      <c r="EEH26" s="674"/>
      <c r="EEI26" s="674"/>
      <c r="EEJ26" s="674"/>
      <c r="EEK26" s="674"/>
      <c r="EEL26" s="674"/>
      <c r="EEM26" s="674"/>
      <c r="EEN26" s="674"/>
      <c r="EEO26" s="674"/>
      <c r="EEP26" s="674"/>
      <c r="EEQ26" s="674"/>
      <c r="EER26" s="674"/>
      <c r="EES26" s="674"/>
      <c r="EET26" s="674"/>
      <c r="EEU26" s="674"/>
      <c r="EEV26" s="674"/>
      <c r="EEW26" s="674"/>
      <c r="EEX26" s="674"/>
      <c r="EEY26" s="674"/>
      <c r="EEZ26" s="674"/>
      <c r="EFA26" s="674"/>
      <c r="EFB26" s="674"/>
      <c r="EFC26" s="674"/>
      <c r="EFD26" s="674"/>
      <c r="EFE26" s="674"/>
      <c r="EFF26" s="674"/>
      <c r="EFG26" s="674"/>
      <c r="EFH26" s="674"/>
      <c r="EFI26" s="674"/>
      <c r="EFJ26" s="674"/>
      <c r="EFK26" s="674"/>
      <c r="EFL26" s="674"/>
      <c r="EFM26" s="674"/>
      <c r="EFN26" s="674"/>
      <c r="EFO26" s="674"/>
      <c r="EFP26" s="674"/>
      <c r="EFQ26" s="674"/>
      <c r="EFR26" s="674"/>
      <c r="EFS26" s="674"/>
      <c r="EFT26" s="674"/>
      <c r="EFU26" s="674"/>
      <c r="EFV26" s="674"/>
      <c r="EFW26" s="674"/>
      <c r="EFX26" s="674"/>
      <c r="EFY26" s="674"/>
      <c r="EFZ26" s="674"/>
      <c r="EGA26" s="674"/>
      <c r="EGB26" s="674"/>
      <c r="EGC26" s="674"/>
      <c r="EGD26" s="674"/>
      <c r="EGE26" s="674"/>
      <c r="EGF26" s="674"/>
      <c r="EGG26" s="674"/>
      <c r="EGH26" s="674"/>
      <c r="EGI26" s="674"/>
      <c r="EGJ26" s="674"/>
      <c r="EGK26" s="674"/>
      <c r="EGL26" s="674"/>
      <c r="EGM26" s="674"/>
      <c r="EGN26" s="674"/>
      <c r="EGO26" s="674"/>
      <c r="EGP26" s="674"/>
      <c r="EGQ26" s="674"/>
      <c r="EGR26" s="674"/>
      <c r="EGS26" s="674"/>
      <c r="EGT26" s="674"/>
      <c r="EGU26" s="674"/>
      <c r="EGV26" s="674"/>
      <c r="EGW26" s="674"/>
      <c r="EGX26" s="674"/>
      <c r="EGY26" s="674"/>
      <c r="EGZ26" s="674"/>
      <c r="EHA26" s="674"/>
      <c r="EHB26" s="674"/>
      <c r="EHC26" s="674"/>
      <c r="EHD26" s="674"/>
      <c r="EHE26" s="674"/>
      <c r="EHF26" s="674"/>
      <c r="EHG26" s="674"/>
      <c r="EHH26" s="674"/>
      <c r="EHI26" s="674"/>
      <c r="EHJ26" s="674"/>
      <c r="EHK26" s="674"/>
      <c r="EHL26" s="674"/>
      <c r="EHM26" s="674"/>
      <c r="EHN26" s="674"/>
      <c r="EHO26" s="674"/>
      <c r="EHP26" s="674"/>
      <c r="EHQ26" s="674"/>
      <c r="EHR26" s="674"/>
      <c r="EHS26" s="674"/>
      <c r="EHT26" s="674"/>
      <c r="EHU26" s="674"/>
      <c r="EHV26" s="674"/>
      <c r="EHW26" s="674"/>
      <c r="EHX26" s="674"/>
      <c r="EHY26" s="674"/>
      <c r="EHZ26" s="674"/>
      <c r="EIA26" s="674"/>
      <c r="EIB26" s="674"/>
      <c r="EIC26" s="674"/>
      <c r="EID26" s="674"/>
      <c r="EIE26" s="674"/>
      <c r="EIF26" s="674"/>
      <c r="EIG26" s="674"/>
      <c r="EIH26" s="674"/>
      <c r="EII26" s="674"/>
      <c r="EIJ26" s="674"/>
      <c r="EIK26" s="674"/>
      <c r="EIL26" s="674"/>
      <c r="EIM26" s="674"/>
      <c r="EIN26" s="674"/>
      <c r="EIO26" s="674"/>
      <c r="EIP26" s="674"/>
      <c r="EIQ26" s="674"/>
      <c r="EIR26" s="674"/>
      <c r="EIS26" s="674"/>
      <c r="EIT26" s="674"/>
      <c r="EIU26" s="674"/>
      <c r="EIV26" s="674"/>
      <c r="EIW26" s="674"/>
      <c r="EIX26" s="674"/>
      <c r="EIY26" s="674"/>
      <c r="EIZ26" s="674"/>
      <c r="EJA26" s="674"/>
      <c r="EJB26" s="674"/>
      <c r="EJC26" s="674"/>
      <c r="EJD26" s="674"/>
      <c r="EJE26" s="674"/>
      <c r="EJF26" s="674"/>
      <c r="EJG26" s="674"/>
      <c r="EJH26" s="674"/>
      <c r="EJI26" s="674"/>
      <c r="EJJ26" s="674"/>
      <c r="EJK26" s="674"/>
      <c r="EJL26" s="674"/>
      <c r="EJM26" s="674"/>
      <c r="EJN26" s="674"/>
      <c r="EJO26" s="674"/>
      <c r="EJP26" s="674"/>
      <c r="EJQ26" s="674"/>
      <c r="EJR26" s="674"/>
      <c r="EJS26" s="674"/>
      <c r="EJT26" s="674"/>
      <c r="EJU26" s="674"/>
      <c r="EJV26" s="674"/>
      <c r="EJW26" s="674"/>
      <c r="EJX26" s="674"/>
      <c r="EJY26" s="674"/>
      <c r="EJZ26" s="674"/>
      <c r="EKA26" s="674"/>
      <c r="EKB26" s="674"/>
      <c r="EKC26" s="674"/>
      <c r="EKD26" s="674"/>
      <c r="EKE26" s="674"/>
      <c r="EKF26" s="674"/>
      <c r="EKG26" s="674"/>
      <c r="EKH26" s="674"/>
      <c r="EKI26" s="674"/>
      <c r="EKJ26" s="674"/>
      <c r="EKK26" s="674"/>
      <c r="EKL26" s="674"/>
      <c r="EKM26" s="674"/>
      <c r="EKN26" s="674"/>
      <c r="EKO26" s="674"/>
      <c r="EKP26" s="674"/>
      <c r="EKQ26" s="674"/>
      <c r="EKR26" s="674"/>
      <c r="EKS26" s="674"/>
      <c r="EKT26" s="674"/>
      <c r="EKU26" s="674"/>
      <c r="EKV26" s="674"/>
      <c r="EKW26" s="674"/>
      <c r="EKX26" s="674"/>
      <c r="EKY26" s="674"/>
      <c r="EKZ26" s="674"/>
      <c r="ELA26" s="674"/>
      <c r="ELB26" s="674"/>
      <c r="ELC26" s="674"/>
      <c r="ELD26" s="674"/>
      <c r="ELE26" s="674"/>
      <c r="ELF26" s="674"/>
      <c r="ELG26" s="674"/>
      <c r="ELH26" s="674"/>
      <c r="ELI26" s="674"/>
      <c r="ELJ26" s="674"/>
      <c r="ELK26" s="674"/>
      <c r="ELL26" s="674"/>
      <c r="ELM26" s="674"/>
      <c r="ELN26" s="674"/>
      <c r="ELO26" s="674"/>
      <c r="ELP26" s="674"/>
      <c r="ELQ26" s="674"/>
      <c r="ELR26" s="674"/>
      <c r="ELS26" s="674"/>
      <c r="ELT26" s="674"/>
      <c r="ELU26" s="674"/>
      <c r="ELV26" s="674"/>
      <c r="ELW26" s="674"/>
      <c r="ELX26" s="674"/>
      <c r="ELY26" s="674"/>
      <c r="ELZ26" s="674"/>
      <c r="EMA26" s="674"/>
      <c r="EMB26" s="674"/>
      <c r="EMC26" s="674"/>
      <c r="EMD26" s="674"/>
      <c r="EME26" s="674"/>
      <c r="EMF26" s="674"/>
      <c r="EMG26" s="674"/>
      <c r="EMH26" s="674"/>
      <c r="EMI26" s="674"/>
      <c r="EMJ26" s="674"/>
      <c r="EMK26" s="674"/>
      <c r="EML26" s="674"/>
      <c r="EMM26" s="674"/>
      <c r="EMN26" s="674"/>
      <c r="EMO26" s="674"/>
      <c r="EMP26" s="674"/>
      <c r="EMQ26" s="674"/>
      <c r="EMR26" s="674"/>
      <c r="EMS26" s="674"/>
      <c r="EMT26" s="674"/>
      <c r="EMU26" s="674"/>
      <c r="EMV26" s="674"/>
      <c r="EMW26" s="674"/>
      <c r="EMX26" s="674"/>
      <c r="EMY26" s="674"/>
      <c r="EMZ26" s="674"/>
      <c r="ENA26" s="674"/>
      <c r="ENB26" s="674"/>
      <c r="ENC26" s="674"/>
      <c r="END26" s="674"/>
      <c r="ENE26" s="674"/>
      <c r="ENF26" s="674"/>
      <c r="ENG26" s="674"/>
      <c r="ENH26" s="674"/>
      <c r="ENI26" s="674"/>
      <c r="ENJ26" s="674"/>
      <c r="ENK26" s="674"/>
      <c r="ENL26" s="674"/>
      <c r="ENM26" s="674"/>
      <c r="ENN26" s="674"/>
      <c r="ENO26" s="674"/>
      <c r="ENP26" s="674"/>
      <c r="ENQ26" s="674"/>
      <c r="ENR26" s="674"/>
      <c r="ENS26" s="674"/>
      <c r="ENT26" s="674"/>
      <c r="ENU26" s="674"/>
      <c r="ENV26" s="674"/>
      <c r="ENW26" s="674"/>
      <c r="ENX26" s="674"/>
      <c r="ENY26" s="674"/>
      <c r="ENZ26" s="674"/>
      <c r="EOA26" s="674"/>
      <c r="EOB26" s="674"/>
      <c r="EOC26" s="674"/>
      <c r="EOD26" s="674"/>
      <c r="EOE26" s="674"/>
      <c r="EOF26" s="674"/>
      <c r="EOG26" s="674"/>
      <c r="EOH26" s="674"/>
      <c r="EOI26" s="674"/>
      <c r="EOJ26" s="674"/>
      <c r="EOK26" s="674"/>
      <c r="EOL26" s="674"/>
      <c r="EOM26" s="674"/>
      <c r="EON26" s="674"/>
      <c r="EOO26" s="674"/>
      <c r="EOP26" s="674"/>
      <c r="EOQ26" s="674"/>
      <c r="EOR26" s="674"/>
      <c r="EOS26" s="674"/>
      <c r="EOT26" s="674"/>
      <c r="EOU26" s="674"/>
      <c r="EOV26" s="674"/>
      <c r="EOW26" s="674"/>
      <c r="EOX26" s="674"/>
      <c r="EOY26" s="674"/>
      <c r="EOZ26" s="674"/>
      <c r="EPA26" s="674"/>
      <c r="EPB26" s="674"/>
      <c r="EPC26" s="674"/>
      <c r="EPD26" s="674"/>
      <c r="EPE26" s="674"/>
      <c r="EPF26" s="674"/>
      <c r="EPG26" s="674"/>
      <c r="EPH26" s="674"/>
      <c r="EPI26" s="674"/>
      <c r="EPJ26" s="674"/>
      <c r="EPK26" s="674"/>
      <c r="EPL26" s="674"/>
      <c r="EPM26" s="674"/>
      <c r="EPN26" s="674"/>
      <c r="EPO26" s="674"/>
      <c r="EPP26" s="674"/>
      <c r="EPQ26" s="674"/>
      <c r="EPR26" s="674"/>
      <c r="EPS26" s="674"/>
      <c r="EPT26" s="674"/>
      <c r="EPU26" s="674"/>
      <c r="EPV26" s="674"/>
      <c r="EPW26" s="674"/>
      <c r="EPX26" s="674"/>
      <c r="EPY26" s="674"/>
      <c r="EPZ26" s="674"/>
      <c r="EQA26" s="674"/>
      <c r="EQB26" s="674"/>
      <c r="EQC26" s="674"/>
      <c r="EQD26" s="674"/>
      <c r="EQE26" s="674"/>
      <c r="EQF26" s="674"/>
      <c r="EQG26" s="674"/>
      <c r="EQH26" s="674"/>
      <c r="EQI26" s="674"/>
      <c r="EQJ26" s="674"/>
      <c r="EQK26" s="674"/>
      <c r="EQL26" s="674"/>
      <c r="EQM26" s="674"/>
      <c r="EQN26" s="674"/>
      <c r="EQO26" s="674"/>
      <c r="EQP26" s="674"/>
      <c r="EQQ26" s="674"/>
      <c r="EQR26" s="674"/>
      <c r="EQS26" s="674"/>
      <c r="EQT26" s="674"/>
      <c r="EQU26" s="674"/>
      <c r="EQV26" s="674"/>
      <c r="EQW26" s="674"/>
      <c r="EQX26" s="674"/>
      <c r="EQY26" s="674"/>
      <c r="EQZ26" s="674"/>
      <c r="ERA26" s="674"/>
      <c r="ERB26" s="674"/>
      <c r="ERC26" s="674"/>
      <c r="ERD26" s="674"/>
      <c r="ERE26" s="674"/>
      <c r="ERF26" s="674"/>
      <c r="ERG26" s="674"/>
      <c r="ERH26" s="674"/>
      <c r="ERI26" s="674"/>
      <c r="ERJ26" s="674"/>
      <c r="ERK26" s="674"/>
      <c r="ERL26" s="674"/>
      <c r="ERM26" s="674"/>
      <c r="ERN26" s="674"/>
      <c r="ERO26" s="674"/>
      <c r="ERP26" s="674"/>
      <c r="ERQ26" s="674"/>
      <c r="ERR26" s="674"/>
      <c r="ERS26" s="674"/>
      <c r="ERT26" s="674"/>
      <c r="ERU26" s="674"/>
      <c r="ERV26" s="674"/>
      <c r="ERW26" s="674"/>
      <c r="ERX26" s="674"/>
      <c r="ERY26" s="674"/>
      <c r="ERZ26" s="674"/>
      <c r="ESA26" s="674"/>
      <c r="ESB26" s="674"/>
      <c r="ESC26" s="674"/>
      <c r="ESD26" s="674"/>
      <c r="ESE26" s="674"/>
      <c r="ESF26" s="674"/>
      <c r="ESG26" s="674"/>
      <c r="ESH26" s="674"/>
      <c r="ESI26" s="674"/>
      <c r="ESJ26" s="674"/>
      <c r="ESK26" s="674"/>
      <c r="ESL26" s="674"/>
      <c r="ESM26" s="674"/>
      <c r="ESN26" s="674"/>
      <c r="ESO26" s="674"/>
      <c r="ESP26" s="674"/>
      <c r="ESQ26" s="674"/>
      <c r="ESR26" s="674"/>
      <c r="ESS26" s="674"/>
      <c r="EST26" s="674"/>
      <c r="ESU26" s="674"/>
      <c r="ESV26" s="674"/>
      <c r="ESW26" s="674"/>
      <c r="ESX26" s="674"/>
      <c r="ESY26" s="674"/>
      <c r="ESZ26" s="674"/>
      <c r="ETA26" s="674"/>
      <c r="ETB26" s="674"/>
      <c r="ETC26" s="674"/>
      <c r="ETD26" s="674"/>
      <c r="ETE26" s="674"/>
      <c r="ETF26" s="674"/>
      <c r="ETG26" s="674"/>
      <c r="ETH26" s="674"/>
      <c r="ETI26" s="674"/>
      <c r="ETJ26" s="674"/>
      <c r="ETK26" s="674"/>
      <c r="ETL26" s="674"/>
      <c r="ETM26" s="674"/>
      <c r="ETN26" s="674"/>
      <c r="ETO26" s="674"/>
      <c r="ETP26" s="674"/>
      <c r="ETQ26" s="674"/>
      <c r="ETR26" s="674"/>
      <c r="ETS26" s="674"/>
      <c r="ETT26" s="674"/>
      <c r="ETU26" s="674"/>
      <c r="ETV26" s="674"/>
      <c r="ETW26" s="674"/>
      <c r="ETX26" s="674"/>
      <c r="ETY26" s="674"/>
      <c r="ETZ26" s="674"/>
      <c r="EUA26" s="674"/>
      <c r="EUB26" s="674"/>
      <c r="EUC26" s="674"/>
      <c r="EUD26" s="674"/>
      <c r="EUE26" s="674"/>
      <c r="EUF26" s="674"/>
      <c r="EUG26" s="674"/>
      <c r="EUH26" s="674"/>
      <c r="EUI26" s="674"/>
      <c r="EUJ26" s="674"/>
      <c r="EUK26" s="674"/>
      <c r="EUL26" s="674"/>
      <c r="EUM26" s="674"/>
      <c r="EUN26" s="674"/>
      <c r="EUO26" s="674"/>
      <c r="EUP26" s="674"/>
      <c r="EUQ26" s="674"/>
      <c r="EUR26" s="674"/>
      <c r="EUS26" s="674"/>
      <c r="EUT26" s="674"/>
      <c r="EUU26" s="674"/>
      <c r="EUV26" s="674"/>
      <c r="EUW26" s="674"/>
      <c r="EUX26" s="674"/>
      <c r="EUY26" s="674"/>
      <c r="EUZ26" s="674"/>
      <c r="EVA26" s="674"/>
      <c r="EVB26" s="674"/>
      <c r="EVC26" s="674"/>
      <c r="EVD26" s="674"/>
      <c r="EVE26" s="674"/>
      <c r="EVF26" s="674"/>
      <c r="EVG26" s="674"/>
      <c r="EVH26" s="674"/>
      <c r="EVI26" s="674"/>
      <c r="EVJ26" s="674"/>
      <c r="EVK26" s="674"/>
      <c r="EVL26" s="674"/>
      <c r="EVM26" s="674"/>
      <c r="EVN26" s="674"/>
      <c r="EVO26" s="674"/>
      <c r="EVP26" s="674"/>
      <c r="EVQ26" s="674"/>
      <c r="EVR26" s="674"/>
      <c r="EVS26" s="674"/>
      <c r="EVT26" s="674"/>
      <c r="EVU26" s="674"/>
      <c r="EVV26" s="674"/>
      <c r="EVW26" s="674"/>
      <c r="EVX26" s="674"/>
      <c r="EVY26" s="674"/>
      <c r="EVZ26" s="674"/>
      <c r="EWA26" s="674"/>
      <c r="EWB26" s="674"/>
      <c r="EWC26" s="674"/>
      <c r="EWD26" s="674"/>
      <c r="EWE26" s="674"/>
      <c r="EWF26" s="674"/>
      <c r="EWG26" s="674"/>
      <c r="EWH26" s="674"/>
      <c r="EWI26" s="674"/>
      <c r="EWJ26" s="674"/>
      <c r="EWK26" s="674"/>
      <c r="EWL26" s="674"/>
      <c r="EWM26" s="674"/>
      <c r="EWN26" s="674"/>
      <c r="EWO26" s="674"/>
      <c r="EWP26" s="674"/>
      <c r="EWQ26" s="674"/>
      <c r="EWR26" s="674"/>
      <c r="EWS26" s="674"/>
      <c r="EWT26" s="674"/>
      <c r="EWU26" s="674"/>
      <c r="EWV26" s="674"/>
      <c r="EWW26" s="674"/>
      <c r="EWX26" s="674"/>
      <c r="EWY26" s="674"/>
      <c r="EWZ26" s="674"/>
      <c r="EXA26" s="674"/>
      <c r="EXB26" s="674"/>
      <c r="EXC26" s="674"/>
      <c r="EXD26" s="674"/>
      <c r="EXE26" s="674"/>
      <c r="EXF26" s="674"/>
      <c r="EXG26" s="674"/>
      <c r="EXH26" s="674"/>
      <c r="EXI26" s="674"/>
      <c r="EXJ26" s="674"/>
      <c r="EXK26" s="674"/>
      <c r="EXL26" s="674"/>
      <c r="EXM26" s="674"/>
      <c r="EXN26" s="674"/>
      <c r="EXO26" s="674"/>
      <c r="EXP26" s="674"/>
      <c r="EXQ26" s="674"/>
      <c r="EXR26" s="674"/>
      <c r="EXS26" s="674"/>
      <c r="EXT26" s="674"/>
      <c r="EXU26" s="674"/>
      <c r="EXV26" s="674"/>
      <c r="EXW26" s="674"/>
      <c r="EXX26" s="674"/>
      <c r="EXY26" s="674"/>
      <c r="EXZ26" s="674"/>
      <c r="EYA26" s="674"/>
      <c r="EYB26" s="674"/>
      <c r="EYC26" s="674"/>
      <c r="EYD26" s="674"/>
      <c r="EYE26" s="674"/>
      <c r="EYF26" s="674"/>
      <c r="EYG26" s="674"/>
      <c r="EYH26" s="674"/>
      <c r="EYI26" s="674"/>
      <c r="EYJ26" s="674"/>
      <c r="EYK26" s="674"/>
      <c r="EYL26" s="674"/>
      <c r="EYM26" s="674"/>
      <c r="EYN26" s="674"/>
      <c r="EYO26" s="674"/>
      <c r="EYP26" s="674"/>
      <c r="EYQ26" s="674"/>
      <c r="EYR26" s="674"/>
      <c r="EYS26" s="674"/>
      <c r="EYT26" s="674"/>
      <c r="EYU26" s="674"/>
      <c r="EYV26" s="674"/>
      <c r="EYW26" s="674"/>
      <c r="EYX26" s="674"/>
      <c r="EYY26" s="674"/>
      <c r="EYZ26" s="674"/>
      <c r="EZA26" s="674"/>
      <c r="EZB26" s="674"/>
      <c r="EZC26" s="674"/>
      <c r="EZD26" s="674"/>
      <c r="EZE26" s="674"/>
      <c r="EZF26" s="674"/>
      <c r="EZG26" s="674"/>
      <c r="EZH26" s="674"/>
      <c r="EZI26" s="674"/>
      <c r="EZJ26" s="674"/>
      <c r="EZK26" s="674"/>
      <c r="EZL26" s="674"/>
      <c r="EZM26" s="674"/>
      <c r="EZN26" s="674"/>
      <c r="EZO26" s="674"/>
      <c r="EZP26" s="674"/>
      <c r="EZQ26" s="674"/>
      <c r="EZR26" s="674"/>
      <c r="EZS26" s="674"/>
      <c r="EZT26" s="674"/>
      <c r="EZU26" s="674"/>
      <c r="EZV26" s="674"/>
      <c r="EZW26" s="674"/>
      <c r="EZX26" s="674"/>
      <c r="EZY26" s="674"/>
      <c r="EZZ26" s="674"/>
      <c r="FAA26" s="674"/>
      <c r="FAB26" s="674"/>
      <c r="FAC26" s="674"/>
      <c r="FAD26" s="674"/>
      <c r="FAE26" s="674"/>
      <c r="FAF26" s="674"/>
      <c r="FAG26" s="674"/>
      <c r="FAH26" s="674"/>
      <c r="FAI26" s="674"/>
      <c r="FAJ26" s="674"/>
      <c r="FAK26" s="674"/>
      <c r="FAL26" s="674"/>
      <c r="FAM26" s="674"/>
      <c r="FAN26" s="674"/>
      <c r="FAO26" s="674"/>
      <c r="FAP26" s="674"/>
      <c r="FAQ26" s="674"/>
      <c r="FAR26" s="674"/>
      <c r="FAS26" s="674"/>
      <c r="FAT26" s="674"/>
      <c r="FAU26" s="674"/>
      <c r="FAV26" s="674"/>
      <c r="FAW26" s="674"/>
      <c r="FAX26" s="674"/>
      <c r="FAY26" s="674"/>
      <c r="FAZ26" s="674"/>
      <c r="FBA26" s="674"/>
      <c r="FBB26" s="674"/>
      <c r="FBC26" s="674"/>
      <c r="FBD26" s="674"/>
      <c r="FBE26" s="674"/>
      <c r="FBF26" s="674"/>
      <c r="FBG26" s="674"/>
      <c r="FBH26" s="674"/>
      <c r="FBI26" s="674"/>
      <c r="FBJ26" s="674"/>
      <c r="FBK26" s="674"/>
      <c r="FBL26" s="674"/>
      <c r="FBM26" s="674"/>
      <c r="FBN26" s="674"/>
      <c r="FBO26" s="674"/>
      <c r="FBP26" s="674"/>
      <c r="FBQ26" s="674"/>
      <c r="FBR26" s="674"/>
      <c r="FBS26" s="674"/>
      <c r="FBT26" s="674"/>
      <c r="FBU26" s="674"/>
      <c r="FBV26" s="674"/>
      <c r="FBW26" s="674"/>
      <c r="FBX26" s="674"/>
      <c r="FBY26" s="674"/>
      <c r="FBZ26" s="674"/>
      <c r="FCA26" s="674"/>
      <c r="FCB26" s="674"/>
      <c r="FCC26" s="674"/>
      <c r="FCD26" s="674"/>
      <c r="FCE26" s="674"/>
      <c r="FCF26" s="674"/>
      <c r="FCG26" s="674"/>
      <c r="FCH26" s="674"/>
      <c r="FCI26" s="674"/>
      <c r="FCJ26" s="674"/>
      <c r="FCK26" s="674"/>
      <c r="FCL26" s="674"/>
      <c r="FCM26" s="674"/>
      <c r="FCN26" s="674"/>
      <c r="FCO26" s="674"/>
      <c r="FCP26" s="674"/>
      <c r="FCQ26" s="674"/>
      <c r="FCR26" s="674"/>
      <c r="FCS26" s="674"/>
      <c r="FCT26" s="674"/>
      <c r="FCU26" s="674"/>
      <c r="FCV26" s="674"/>
      <c r="FCW26" s="674"/>
      <c r="FCX26" s="674"/>
      <c r="FCY26" s="674"/>
      <c r="FCZ26" s="674"/>
      <c r="FDA26" s="674"/>
      <c r="FDB26" s="674"/>
      <c r="FDC26" s="674"/>
      <c r="FDD26" s="674"/>
      <c r="FDE26" s="674"/>
      <c r="FDF26" s="674"/>
      <c r="FDG26" s="674"/>
      <c r="FDH26" s="674"/>
      <c r="FDI26" s="674"/>
      <c r="FDJ26" s="674"/>
      <c r="FDK26" s="674"/>
      <c r="FDL26" s="674"/>
      <c r="FDM26" s="674"/>
      <c r="FDN26" s="674"/>
      <c r="FDO26" s="674"/>
      <c r="FDP26" s="674"/>
      <c r="FDQ26" s="674"/>
      <c r="FDR26" s="674"/>
      <c r="FDS26" s="674"/>
      <c r="FDT26" s="674"/>
      <c r="FDU26" s="674"/>
      <c r="FDV26" s="674"/>
      <c r="FDW26" s="674"/>
      <c r="FDX26" s="674"/>
      <c r="FDY26" s="674"/>
      <c r="FDZ26" s="674"/>
      <c r="FEA26" s="674"/>
      <c r="FEB26" s="674"/>
      <c r="FEC26" s="674"/>
      <c r="FED26" s="674"/>
      <c r="FEE26" s="674"/>
      <c r="FEF26" s="674"/>
      <c r="FEG26" s="674"/>
      <c r="FEH26" s="674"/>
      <c r="FEI26" s="674"/>
      <c r="FEJ26" s="674"/>
      <c r="FEK26" s="674"/>
      <c r="FEL26" s="674"/>
      <c r="FEM26" s="674"/>
      <c r="FEN26" s="674"/>
      <c r="FEO26" s="674"/>
      <c r="FEP26" s="674"/>
      <c r="FEQ26" s="674"/>
      <c r="FER26" s="674"/>
      <c r="FES26" s="674"/>
      <c r="FET26" s="674"/>
      <c r="FEU26" s="674"/>
      <c r="FEV26" s="674"/>
      <c r="FEW26" s="674"/>
      <c r="FEX26" s="674"/>
      <c r="FEY26" s="674"/>
      <c r="FEZ26" s="674"/>
      <c r="FFA26" s="674"/>
      <c r="FFB26" s="674"/>
      <c r="FFC26" s="674"/>
      <c r="FFD26" s="674"/>
      <c r="FFE26" s="674"/>
      <c r="FFF26" s="674"/>
      <c r="FFG26" s="674"/>
      <c r="FFH26" s="674"/>
      <c r="FFI26" s="674"/>
      <c r="FFJ26" s="674"/>
      <c r="FFK26" s="674"/>
      <c r="FFL26" s="674"/>
      <c r="FFM26" s="674"/>
      <c r="FFN26" s="674"/>
      <c r="FFO26" s="674"/>
      <c r="FFP26" s="674"/>
      <c r="FFQ26" s="674"/>
      <c r="FFR26" s="674"/>
      <c r="FFS26" s="674"/>
      <c r="FFT26" s="674"/>
      <c r="FFU26" s="674"/>
      <c r="FFV26" s="674"/>
      <c r="FFW26" s="674"/>
      <c r="FFX26" s="674"/>
      <c r="FFY26" s="674"/>
      <c r="FFZ26" s="674"/>
      <c r="FGA26" s="674"/>
      <c r="FGB26" s="674"/>
      <c r="FGC26" s="674"/>
      <c r="FGD26" s="674"/>
      <c r="FGE26" s="674"/>
      <c r="FGF26" s="674"/>
      <c r="FGG26" s="674"/>
      <c r="FGH26" s="674"/>
      <c r="FGI26" s="674"/>
      <c r="FGJ26" s="674"/>
      <c r="FGK26" s="674"/>
      <c r="FGL26" s="674"/>
      <c r="FGM26" s="674"/>
      <c r="FGN26" s="674"/>
      <c r="FGO26" s="674"/>
      <c r="FGP26" s="674"/>
      <c r="FGQ26" s="674"/>
      <c r="FGR26" s="674"/>
      <c r="FGS26" s="674"/>
      <c r="FGT26" s="674"/>
      <c r="FGU26" s="674"/>
      <c r="FGV26" s="674"/>
      <c r="FGW26" s="674"/>
      <c r="FGX26" s="674"/>
      <c r="FGY26" s="674"/>
      <c r="FGZ26" s="674"/>
      <c r="FHA26" s="674"/>
      <c r="FHB26" s="674"/>
      <c r="FHC26" s="674"/>
      <c r="FHD26" s="674"/>
      <c r="FHE26" s="674"/>
      <c r="FHF26" s="674"/>
      <c r="FHG26" s="674"/>
      <c r="FHH26" s="674"/>
      <c r="FHI26" s="674"/>
      <c r="FHJ26" s="674"/>
      <c r="FHK26" s="674"/>
      <c r="FHL26" s="674"/>
      <c r="FHM26" s="674"/>
      <c r="FHN26" s="674"/>
      <c r="FHO26" s="674"/>
      <c r="FHP26" s="674"/>
      <c r="FHQ26" s="674"/>
      <c r="FHR26" s="674"/>
      <c r="FHS26" s="674"/>
      <c r="FHT26" s="674"/>
      <c r="FHU26" s="674"/>
      <c r="FHV26" s="674"/>
      <c r="FHW26" s="674"/>
      <c r="FHX26" s="674"/>
      <c r="FHY26" s="674"/>
      <c r="FHZ26" s="674"/>
      <c r="FIA26" s="674"/>
      <c r="FIB26" s="674"/>
      <c r="FIC26" s="674"/>
      <c r="FID26" s="674"/>
      <c r="FIE26" s="674"/>
      <c r="FIF26" s="674"/>
      <c r="FIG26" s="674"/>
      <c r="FIH26" s="674"/>
      <c r="FII26" s="674"/>
      <c r="FIJ26" s="674"/>
      <c r="FIK26" s="674"/>
      <c r="FIL26" s="674"/>
      <c r="FIM26" s="674"/>
      <c r="FIN26" s="674"/>
      <c r="FIO26" s="674"/>
      <c r="FIP26" s="674"/>
      <c r="FIQ26" s="674"/>
      <c r="FIR26" s="674"/>
      <c r="FIS26" s="674"/>
      <c r="FIT26" s="674"/>
      <c r="FIU26" s="674"/>
      <c r="FIV26" s="674"/>
      <c r="FIW26" s="674"/>
      <c r="FIX26" s="674"/>
      <c r="FIY26" s="674"/>
      <c r="FIZ26" s="674"/>
      <c r="FJA26" s="674"/>
      <c r="FJB26" s="674"/>
      <c r="FJC26" s="674"/>
      <c r="FJD26" s="674"/>
      <c r="FJE26" s="674"/>
      <c r="FJF26" s="674"/>
      <c r="FJG26" s="674"/>
      <c r="FJH26" s="674"/>
      <c r="FJI26" s="674"/>
      <c r="FJJ26" s="674"/>
      <c r="FJK26" s="674"/>
      <c r="FJL26" s="674"/>
      <c r="FJM26" s="674"/>
      <c r="FJN26" s="674"/>
      <c r="FJO26" s="674"/>
      <c r="FJP26" s="674"/>
      <c r="FJQ26" s="674"/>
      <c r="FJR26" s="674"/>
      <c r="FJS26" s="674"/>
      <c r="FJT26" s="674"/>
      <c r="FJU26" s="674"/>
      <c r="FJV26" s="674"/>
      <c r="FJW26" s="674"/>
      <c r="FJX26" s="674"/>
      <c r="FJY26" s="674"/>
      <c r="FJZ26" s="674"/>
      <c r="FKA26" s="674"/>
      <c r="FKB26" s="674"/>
      <c r="FKC26" s="674"/>
      <c r="FKD26" s="674"/>
      <c r="FKE26" s="674"/>
      <c r="FKF26" s="674"/>
      <c r="FKG26" s="674"/>
      <c r="FKH26" s="674"/>
      <c r="FKI26" s="674"/>
      <c r="FKJ26" s="674"/>
      <c r="FKK26" s="674"/>
      <c r="FKL26" s="674"/>
      <c r="FKM26" s="674"/>
      <c r="FKN26" s="674"/>
      <c r="FKO26" s="674"/>
      <c r="FKP26" s="674"/>
      <c r="FKQ26" s="674"/>
      <c r="FKR26" s="674"/>
      <c r="FKS26" s="674"/>
      <c r="FKT26" s="674"/>
      <c r="FKU26" s="674"/>
      <c r="FKV26" s="674"/>
      <c r="FKW26" s="674"/>
      <c r="FKX26" s="674"/>
      <c r="FKY26" s="674"/>
      <c r="FKZ26" s="674"/>
      <c r="FLA26" s="674"/>
      <c r="FLB26" s="674"/>
      <c r="FLC26" s="674"/>
      <c r="FLD26" s="674"/>
      <c r="FLE26" s="674"/>
      <c r="FLF26" s="674"/>
      <c r="FLG26" s="674"/>
      <c r="FLH26" s="674"/>
      <c r="FLI26" s="674"/>
      <c r="FLJ26" s="674"/>
      <c r="FLK26" s="674"/>
      <c r="FLL26" s="674"/>
      <c r="FLM26" s="674"/>
      <c r="FLN26" s="674"/>
      <c r="FLO26" s="674"/>
      <c r="FLP26" s="674"/>
      <c r="FLQ26" s="674"/>
      <c r="FLR26" s="674"/>
      <c r="FLS26" s="674"/>
      <c r="FLT26" s="674"/>
      <c r="FLU26" s="674"/>
      <c r="FLV26" s="674"/>
      <c r="FLW26" s="674"/>
      <c r="FLX26" s="674"/>
      <c r="FLY26" s="674"/>
      <c r="FLZ26" s="674"/>
      <c r="FMA26" s="674"/>
      <c r="FMB26" s="674"/>
      <c r="FMC26" s="674"/>
      <c r="FMD26" s="674"/>
      <c r="FME26" s="674"/>
      <c r="FMF26" s="674"/>
      <c r="FMG26" s="674"/>
      <c r="FMH26" s="674"/>
      <c r="FMI26" s="674"/>
      <c r="FMJ26" s="674"/>
      <c r="FMK26" s="674"/>
      <c r="FML26" s="674"/>
      <c r="FMM26" s="674"/>
      <c r="FMN26" s="674"/>
      <c r="FMO26" s="674"/>
      <c r="FMP26" s="674"/>
      <c r="FMQ26" s="674"/>
      <c r="FMR26" s="674"/>
      <c r="FMS26" s="674"/>
      <c r="FMT26" s="674"/>
      <c r="FMU26" s="674"/>
      <c r="FMV26" s="674"/>
      <c r="FMW26" s="674"/>
      <c r="FMX26" s="674"/>
      <c r="FMY26" s="674"/>
      <c r="FMZ26" s="674"/>
      <c r="FNA26" s="674"/>
      <c r="FNB26" s="674"/>
      <c r="FNC26" s="674"/>
      <c r="FND26" s="674"/>
      <c r="FNE26" s="674"/>
      <c r="FNF26" s="674"/>
      <c r="FNG26" s="674"/>
      <c r="FNH26" s="674"/>
      <c r="FNI26" s="674"/>
      <c r="FNJ26" s="674"/>
      <c r="FNK26" s="674"/>
      <c r="FNL26" s="674"/>
      <c r="FNM26" s="674"/>
      <c r="FNN26" s="674"/>
      <c r="FNO26" s="674"/>
      <c r="FNP26" s="674"/>
      <c r="FNQ26" s="674"/>
      <c r="FNR26" s="674"/>
      <c r="FNS26" s="674"/>
      <c r="FNT26" s="674"/>
      <c r="FNU26" s="674"/>
      <c r="FNV26" s="674"/>
      <c r="FNW26" s="674"/>
      <c r="FNX26" s="674"/>
      <c r="FNY26" s="674"/>
      <c r="FNZ26" s="674"/>
      <c r="FOA26" s="674"/>
      <c r="FOB26" s="674"/>
      <c r="FOC26" s="674"/>
      <c r="FOD26" s="674"/>
      <c r="FOE26" s="674"/>
      <c r="FOF26" s="674"/>
      <c r="FOG26" s="674"/>
      <c r="FOH26" s="674"/>
      <c r="FOI26" s="674"/>
      <c r="FOJ26" s="674"/>
      <c r="FOK26" s="674"/>
      <c r="FOL26" s="674"/>
      <c r="FOM26" s="674"/>
      <c r="FON26" s="674"/>
      <c r="FOO26" s="674"/>
      <c r="FOP26" s="674"/>
      <c r="FOQ26" s="674"/>
      <c r="FOR26" s="674"/>
      <c r="FOS26" s="674"/>
      <c r="FOT26" s="674"/>
      <c r="FOU26" s="674"/>
      <c r="FOV26" s="674"/>
      <c r="FOW26" s="674"/>
      <c r="FOX26" s="674"/>
      <c r="FOY26" s="674"/>
      <c r="FOZ26" s="674"/>
      <c r="FPA26" s="674"/>
      <c r="FPB26" s="674"/>
      <c r="FPC26" s="674"/>
      <c r="FPD26" s="674"/>
      <c r="FPE26" s="674"/>
      <c r="FPF26" s="674"/>
      <c r="FPG26" s="674"/>
      <c r="FPH26" s="674"/>
      <c r="FPI26" s="674"/>
      <c r="FPJ26" s="674"/>
      <c r="FPK26" s="674"/>
      <c r="FPL26" s="674"/>
      <c r="FPM26" s="674"/>
      <c r="FPN26" s="674"/>
      <c r="FPO26" s="674"/>
      <c r="FPP26" s="674"/>
      <c r="FPQ26" s="674"/>
      <c r="FPR26" s="674"/>
      <c r="FPS26" s="674"/>
      <c r="FPT26" s="674"/>
      <c r="FPU26" s="674"/>
      <c r="FPV26" s="674"/>
      <c r="FPW26" s="674"/>
      <c r="FPX26" s="674"/>
      <c r="FPY26" s="674"/>
      <c r="FPZ26" s="674"/>
      <c r="FQA26" s="674"/>
      <c r="FQB26" s="674"/>
      <c r="FQC26" s="674"/>
      <c r="FQD26" s="674"/>
      <c r="FQE26" s="674"/>
      <c r="FQF26" s="674"/>
      <c r="FQG26" s="674"/>
      <c r="FQH26" s="674"/>
      <c r="FQI26" s="674"/>
      <c r="FQJ26" s="674"/>
      <c r="FQK26" s="674"/>
      <c r="FQL26" s="674"/>
      <c r="FQM26" s="674"/>
      <c r="FQN26" s="674"/>
      <c r="FQO26" s="674"/>
      <c r="FQP26" s="674"/>
      <c r="FQQ26" s="674"/>
      <c r="FQR26" s="674"/>
      <c r="FQS26" s="674"/>
      <c r="FQT26" s="674"/>
      <c r="FQU26" s="674"/>
      <c r="FQV26" s="674"/>
      <c r="FQW26" s="674"/>
      <c r="FQX26" s="674"/>
      <c r="FQY26" s="674"/>
      <c r="FQZ26" s="674"/>
      <c r="FRA26" s="674"/>
      <c r="FRB26" s="674"/>
      <c r="FRC26" s="674"/>
      <c r="FRD26" s="674"/>
      <c r="FRE26" s="674"/>
      <c r="FRF26" s="674"/>
      <c r="FRG26" s="674"/>
      <c r="FRH26" s="674"/>
      <c r="FRI26" s="674"/>
      <c r="FRJ26" s="674"/>
      <c r="FRK26" s="674"/>
      <c r="FRL26" s="674"/>
      <c r="FRM26" s="674"/>
      <c r="FRN26" s="674"/>
      <c r="FRO26" s="674"/>
      <c r="FRP26" s="674"/>
      <c r="FRQ26" s="674"/>
      <c r="FRR26" s="674"/>
      <c r="FRS26" s="674"/>
      <c r="FRT26" s="674"/>
      <c r="FRU26" s="674"/>
      <c r="FRV26" s="674"/>
      <c r="FRW26" s="674"/>
      <c r="FRX26" s="674"/>
      <c r="FRY26" s="674"/>
      <c r="FRZ26" s="674"/>
      <c r="FSA26" s="674"/>
      <c r="FSB26" s="674"/>
      <c r="FSC26" s="674"/>
      <c r="FSD26" s="674"/>
      <c r="FSE26" s="674"/>
      <c r="FSF26" s="674"/>
      <c r="FSG26" s="674"/>
      <c r="FSH26" s="674"/>
      <c r="FSI26" s="674"/>
      <c r="FSJ26" s="674"/>
      <c r="FSK26" s="674"/>
      <c r="FSL26" s="674"/>
      <c r="FSM26" s="674"/>
      <c r="FSN26" s="674"/>
      <c r="FSO26" s="674"/>
      <c r="FSP26" s="674"/>
      <c r="FSQ26" s="674"/>
      <c r="FSR26" s="674"/>
      <c r="FSS26" s="674"/>
      <c r="FST26" s="674"/>
      <c r="FSU26" s="674"/>
      <c r="FSV26" s="674"/>
      <c r="FSW26" s="674"/>
      <c r="FSX26" s="674"/>
      <c r="FSY26" s="674"/>
      <c r="FSZ26" s="674"/>
      <c r="FTA26" s="674"/>
      <c r="FTB26" s="674"/>
      <c r="FTC26" s="674"/>
      <c r="FTD26" s="674"/>
      <c r="FTE26" s="674"/>
      <c r="FTF26" s="674"/>
      <c r="FTG26" s="674"/>
      <c r="FTH26" s="674"/>
      <c r="FTI26" s="674"/>
      <c r="FTJ26" s="674"/>
      <c r="FTK26" s="674"/>
      <c r="FTL26" s="674"/>
      <c r="FTM26" s="674"/>
      <c r="FTN26" s="674"/>
      <c r="FTO26" s="674"/>
      <c r="FTP26" s="674"/>
      <c r="FTQ26" s="674"/>
      <c r="FTR26" s="674"/>
      <c r="FTS26" s="674"/>
      <c r="FTT26" s="674"/>
      <c r="FTU26" s="674"/>
      <c r="FTV26" s="674"/>
      <c r="FTW26" s="674"/>
      <c r="FTX26" s="674"/>
      <c r="FTY26" s="674"/>
      <c r="FTZ26" s="674"/>
      <c r="FUA26" s="674"/>
      <c r="FUB26" s="674"/>
      <c r="FUC26" s="674"/>
      <c r="FUD26" s="674"/>
      <c r="FUE26" s="674"/>
      <c r="FUF26" s="674"/>
      <c r="FUG26" s="674"/>
      <c r="FUH26" s="674"/>
      <c r="FUI26" s="674"/>
      <c r="FUJ26" s="674"/>
      <c r="FUK26" s="674"/>
      <c r="FUL26" s="674"/>
      <c r="FUM26" s="674"/>
      <c r="FUN26" s="674"/>
      <c r="FUO26" s="674"/>
      <c r="FUP26" s="674"/>
      <c r="FUQ26" s="674"/>
      <c r="FUR26" s="674"/>
      <c r="FUS26" s="674"/>
      <c r="FUT26" s="674"/>
      <c r="FUU26" s="674"/>
      <c r="FUV26" s="674"/>
      <c r="FUW26" s="674"/>
      <c r="FUX26" s="674"/>
      <c r="FUY26" s="674"/>
      <c r="FUZ26" s="674"/>
      <c r="FVA26" s="674"/>
      <c r="FVB26" s="674"/>
      <c r="FVC26" s="674"/>
      <c r="FVD26" s="674"/>
      <c r="FVE26" s="674"/>
      <c r="FVF26" s="674"/>
      <c r="FVG26" s="674"/>
      <c r="FVH26" s="674"/>
      <c r="FVI26" s="674"/>
      <c r="FVJ26" s="674"/>
      <c r="FVK26" s="674"/>
      <c r="FVL26" s="674"/>
      <c r="FVM26" s="674"/>
      <c r="FVN26" s="674"/>
      <c r="FVO26" s="674"/>
      <c r="FVP26" s="674"/>
      <c r="FVQ26" s="674"/>
      <c r="FVR26" s="674"/>
      <c r="FVS26" s="674"/>
      <c r="FVT26" s="674"/>
      <c r="FVU26" s="674"/>
      <c r="FVV26" s="674"/>
      <c r="FVW26" s="674"/>
      <c r="FVX26" s="674"/>
      <c r="FVY26" s="674"/>
      <c r="FVZ26" s="674"/>
      <c r="FWA26" s="674"/>
      <c r="FWB26" s="674"/>
      <c r="FWC26" s="674"/>
      <c r="FWD26" s="674"/>
      <c r="FWE26" s="674"/>
      <c r="FWF26" s="674"/>
      <c r="FWG26" s="674"/>
      <c r="FWH26" s="674"/>
      <c r="FWI26" s="674"/>
      <c r="FWJ26" s="674"/>
      <c r="FWK26" s="674"/>
      <c r="FWL26" s="674"/>
      <c r="FWM26" s="674"/>
      <c r="FWN26" s="674"/>
      <c r="FWO26" s="674"/>
      <c r="FWP26" s="674"/>
      <c r="FWQ26" s="674"/>
      <c r="FWR26" s="674"/>
      <c r="FWS26" s="674"/>
      <c r="FWT26" s="674"/>
      <c r="FWU26" s="674"/>
      <c r="FWV26" s="674"/>
      <c r="FWW26" s="674"/>
      <c r="FWX26" s="674"/>
      <c r="FWY26" s="674"/>
      <c r="FWZ26" s="674"/>
      <c r="FXA26" s="674"/>
      <c r="FXB26" s="674"/>
      <c r="FXC26" s="674"/>
      <c r="FXD26" s="674"/>
      <c r="FXE26" s="674"/>
      <c r="FXF26" s="674"/>
      <c r="FXG26" s="674"/>
      <c r="FXH26" s="674"/>
      <c r="FXI26" s="674"/>
      <c r="FXJ26" s="674"/>
      <c r="FXK26" s="674"/>
      <c r="FXL26" s="674"/>
      <c r="FXM26" s="674"/>
      <c r="FXN26" s="674"/>
      <c r="FXO26" s="674"/>
      <c r="FXP26" s="674"/>
      <c r="FXQ26" s="674"/>
      <c r="FXR26" s="674"/>
      <c r="FXS26" s="674"/>
      <c r="FXT26" s="674"/>
      <c r="FXU26" s="674"/>
      <c r="FXV26" s="674"/>
      <c r="FXW26" s="674"/>
      <c r="FXX26" s="674"/>
      <c r="FXY26" s="674"/>
      <c r="FXZ26" s="674"/>
      <c r="FYA26" s="674"/>
      <c r="FYB26" s="674"/>
      <c r="FYC26" s="674"/>
      <c r="FYD26" s="674"/>
      <c r="FYE26" s="674"/>
      <c r="FYF26" s="674"/>
      <c r="FYG26" s="674"/>
      <c r="FYH26" s="674"/>
      <c r="FYI26" s="674"/>
      <c r="FYJ26" s="674"/>
      <c r="FYK26" s="674"/>
      <c r="FYL26" s="674"/>
      <c r="FYM26" s="674"/>
      <c r="FYN26" s="674"/>
      <c r="FYO26" s="674"/>
      <c r="FYP26" s="674"/>
      <c r="FYQ26" s="674"/>
      <c r="FYR26" s="674"/>
      <c r="FYS26" s="674"/>
      <c r="FYT26" s="674"/>
      <c r="FYU26" s="674"/>
      <c r="FYV26" s="674"/>
      <c r="FYW26" s="674"/>
      <c r="FYX26" s="674"/>
      <c r="FYY26" s="674"/>
      <c r="FYZ26" s="674"/>
      <c r="FZA26" s="674"/>
      <c r="FZB26" s="674"/>
      <c r="FZC26" s="674"/>
      <c r="FZD26" s="674"/>
      <c r="FZE26" s="674"/>
      <c r="FZF26" s="674"/>
      <c r="FZG26" s="674"/>
      <c r="FZH26" s="674"/>
      <c r="FZI26" s="674"/>
      <c r="FZJ26" s="674"/>
      <c r="FZK26" s="674"/>
      <c r="FZL26" s="674"/>
      <c r="FZM26" s="674"/>
      <c r="FZN26" s="674"/>
      <c r="FZO26" s="674"/>
      <c r="FZP26" s="674"/>
      <c r="FZQ26" s="674"/>
      <c r="FZR26" s="674"/>
      <c r="FZS26" s="674"/>
      <c r="FZT26" s="674"/>
      <c r="FZU26" s="674"/>
      <c r="FZV26" s="674"/>
      <c r="FZW26" s="674"/>
      <c r="FZX26" s="674"/>
      <c r="FZY26" s="674"/>
      <c r="FZZ26" s="674"/>
      <c r="GAA26" s="674"/>
      <c r="GAB26" s="674"/>
      <c r="GAC26" s="674"/>
      <c r="GAD26" s="674"/>
      <c r="GAE26" s="674"/>
      <c r="GAF26" s="674"/>
      <c r="GAG26" s="674"/>
      <c r="GAH26" s="674"/>
      <c r="GAI26" s="674"/>
      <c r="GAJ26" s="674"/>
      <c r="GAK26" s="674"/>
      <c r="GAL26" s="674"/>
      <c r="GAM26" s="674"/>
      <c r="GAN26" s="674"/>
      <c r="GAO26" s="674"/>
      <c r="GAP26" s="674"/>
      <c r="GAQ26" s="674"/>
      <c r="GAR26" s="674"/>
      <c r="GAS26" s="674"/>
      <c r="GAT26" s="674"/>
      <c r="GAU26" s="674"/>
      <c r="GAV26" s="674"/>
      <c r="GAW26" s="674"/>
      <c r="GAX26" s="674"/>
      <c r="GAY26" s="674"/>
      <c r="GAZ26" s="674"/>
      <c r="GBA26" s="674"/>
      <c r="GBB26" s="674"/>
      <c r="GBC26" s="674"/>
      <c r="GBD26" s="674"/>
      <c r="GBE26" s="674"/>
      <c r="GBF26" s="674"/>
      <c r="GBG26" s="674"/>
      <c r="GBH26" s="674"/>
      <c r="GBI26" s="674"/>
      <c r="GBJ26" s="674"/>
      <c r="GBK26" s="674"/>
      <c r="GBL26" s="674"/>
      <c r="GBM26" s="674"/>
      <c r="GBN26" s="674"/>
      <c r="GBO26" s="674"/>
      <c r="GBP26" s="674"/>
      <c r="GBQ26" s="674"/>
      <c r="GBR26" s="674"/>
      <c r="GBS26" s="674"/>
      <c r="GBT26" s="674"/>
      <c r="GBU26" s="674"/>
      <c r="GBV26" s="674"/>
      <c r="GBW26" s="674"/>
      <c r="GBX26" s="674"/>
      <c r="GBY26" s="674"/>
      <c r="GBZ26" s="674"/>
      <c r="GCA26" s="674"/>
      <c r="GCB26" s="674"/>
      <c r="GCC26" s="674"/>
      <c r="GCD26" s="674"/>
      <c r="GCE26" s="674"/>
      <c r="GCF26" s="674"/>
      <c r="GCG26" s="674"/>
      <c r="GCH26" s="674"/>
      <c r="GCI26" s="674"/>
      <c r="GCJ26" s="674"/>
      <c r="GCK26" s="674"/>
      <c r="GCL26" s="674"/>
      <c r="GCM26" s="674"/>
      <c r="GCN26" s="674"/>
      <c r="GCO26" s="674"/>
      <c r="GCP26" s="674"/>
      <c r="GCQ26" s="674"/>
      <c r="GCR26" s="674"/>
      <c r="GCS26" s="674"/>
      <c r="GCT26" s="674"/>
      <c r="GCU26" s="674"/>
      <c r="GCV26" s="674"/>
      <c r="GCW26" s="674"/>
      <c r="GCX26" s="674"/>
      <c r="GCY26" s="674"/>
      <c r="GCZ26" s="674"/>
      <c r="GDA26" s="674"/>
      <c r="GDB26" s="674"/>
      <c r="GDC26" s="674"/>
      <c r="GDD26" s="674"/>
      <c r="GDE26" s="674"/>
      <c r="GDF26" s="674"/>
      <c r="GDG26" s="674"/>
      <c r="GDH26" s="674"/>
      <c r="GDI26" s="674"/>
      <c r="GDJ26" s="674"/>
      <c r="GDK26" s="674"/>
      <c r="GDL26" s="674"/>
      <c r="GDM26" s="674"/>
      <c r="GDN26" s="674"/>
      <c r="GDO26" s="674"/>
      <c r="GDP26" s="674"/>
      <c r="GDQ26" s="674"/>
      <c r="GDR26" s="674"/>
      <c r="GDS26" s="674"/>
      <c r="GDT26" s="674"/>
      <c r="GDU26" s="674"/>
      <c r="GDV26" s="674"/>
      <c r="GDW26" s="674"/>
      <c r="GDX26" s="674"/>
      <c r="GDY26" s="674"/>
      <c r="GDZ26" s="674"/>
      <c r="GEA26" s="674"/>
      <c r="GEB26" s="674"/>
      <c r="GEC26" s="674"/>
      <c r="GED26" s="674"/>
      <c r="GEE26" s="674"/>
      <c r="GEF26" s="674"/>
      <c r="GEG26" s="674"/>
      <c r="GEH26" s="674"/>
      <c r="GEI26" s="674"/>
      <c r="GEJ26" s="674"/>
      <c r="GEK26" s="674"/>
      <c r="GEL26" s="674"/>
      <c r="GEM26" s="674"/>
      <c r="GEN26" s="674"/>
      <c r="GEO26" s="674"/>
      <c r="GEP26" s="674"/>
      <c r="GEQ26" s="674"/>
      <c r="GER26" s="674"/>
      <c r="GES26" s="674"/>
      <c r="GET26" s="674"/>
      <c r="GEU26" s="674"/>
      <c r="GEV26" s="674"/>
      <c r="GEW26" s="674"/>
      <c r="GEX26" s="674"/>
      <c r="GEY26" s="674"/>
      <c r="GEZ26" s="674"/>
      <c r="GFA26" s="674"/>
      <c r="GFB26" s="674"/>
      <c r="GFC26" s="674"/>
      <c r="GFD26" s="674"/>
      <c r="GFE26" s="674"/>
      <c r="GFF26" s="674"/>
      <c r="GFG26" s="674"/>
      <c r="GFH26" s="674"/>
      <c r="GFI26" s="674"/>
      <c r="GFJ26" s="674"/>
      <c r="GFK26" s="674"/>
      <c r="GFL26" s="674"/>
      <c r="GFM26" s="674"/>
      <c r="GFN26" s="674"/>
      <c r="GFO26" s="674"/>
      <c r="GFP26" s="674"/>
      <c r="GFQ26" s="674"/>
      <c r="GFR26" s="674"/>
      <c r="GFS26" s="674"/>
      <c r="GFT26" s="674"/>
      <c r="GFU26" s="674"/>
      <c r="GFV26" s="674"/>
      <c r="GFW26" s="674"/>
      <c r="GFX26" s="674"/>
      <c r="GFY26" s="674"/>
      <c r="GFZ26" s="674"/>
      <c r="GGA26" s="674"/>
      <c r="GGB26" s="674"/>
      <c r="GGC26" s="674"/>
      <c r="GGD26" s="674"/>
      <c r="GGE26" s="674"/>
      <c r="GGF26" s="674"/>
      <c r="GGG26" s="674"/>
      <c r="GGH26" s="674"/>
      <c r="GGI26" s="674"/>
      <c r="GGJ26" s="674"/>
      <c r="GGK26" s="674"/>
      <c r="GGL26" s="674"/>
      <c r="GGM26" s="674"/>
      <c r="GGN26" s="674"/>
      <c r="GGO26" s="674"/>
      <c r="GGP26" s="674"/>
      <c r="GGQ26" s="674"/>
      <c r="GGR26" s="674"/>
      <c r="GGS26" s="674"/>
      <c r="GGT26" s="674"/>
      <c r="GGU26" s="674"/>
      <c r="GGV26" s="674"/>
      <c r="GGW26" s="674"/>
      <c r="GGX26" s="674"/>
      <c r="GGY26" s="674"/>
      <c r="GGZ26" s="674"/>
      <c r="GHA26" s="674"/>
      <c r="GHB26" s="674"/>
      <c r="GHC26" s="674"/>
      <c r="GHD26" s="674"/>
      <c r="GHE26" s="674"/>
      <c r="GHF26" s="674"/>
      <c r="GHG26" s="674"/>
      <c r="GHH26" s="674"/>
      <c r="GHI26" s="674"/>
      <c r="GHJ26" s="674"/>
      <c r="GHK26" s="674"/>
      <c r="GHL26" s="674"/>
      <c r="GHM26" s="674"/>
      <c r="GHN26" s="674"/>
      <c r="GHO26" s="674"/>
      <c r="GHP26" s="674"/>
      <c r="GHQ26" s="674"/>
      <c r="GHR26" s="674"/>
      <c r="GHS26" s="674"/>
      <c r="GHT26" s="674"/>
      <c r="GHU26" s="674"/>
      <c r="GHV26" s="674"/>
      <c r="GHW26" s="674"/>
      <c r="GHX26" s="674"/>
      <c r="GHY26" s="674"/>
      <c r="GHZ26" s="674"/>
      <c r="GIA26" s="674"/>
      <c r="GIB26" s="674"/>
      <c r="GIC26" s="674"/>
      <c r="GID26" s="674"/>
      <c r="GIE26" s="674"/>
      <c r="GIF26" s="674"/>
      <c r="GIG26" s="674"/>
      <c r="GIH26" s="674"/>
      <c r="GII26" s="674"/>
      <c r="GIJ26" s="674"/>
      <c r="GIK26" s="674"/>
      <c r="GIL26" s="674"/>
      <c r="GIM26" s="674"/>
      <c r="GIN26" s="674"/>
      <c r="GIO26" s="674"/>
      <c r="GIP26" s="674"/>
      <c r="GIQ26" s="674"/>
      <c r="GIR26" s="674"/>
      <c r="GIS26" s="674"/>
      <c r="GIT26" s="674"/>
      <c r="GIU26" s="674"/>
      <c r="GIV26" s="674"/>
      <c r="GIW26" s="674"/>
      <c r="GIX26" s="674"/>
      <c r="GIY26" s="674"/>
      <c r="GIZ26" s="674"/>
      <c r="GJA26" s="674"/>
      <c r="GJB26" s="674"/>
      <c r="GJC26" s="674"/>
      <c r="GJD26" s="674"/>
      <c r="GJE26" s="674"/>
      <c r="GJF26" s="674"/>
      <c r="GJG26" s="674"/>
      <c r="GJH26" s="674"/>
      <c r="GJI26" s="674"/>
      <c r="GJJ26" s="674"/>
      <c r="GJK26" s="674"/>
      <c r="GJL26" s="674"/>
      <c r="GJM26" s="674"/>
      <c r="GJN26" s="674"/>
      <c r="GJO26" s="674"/>
      <c r="GJP26" s="674"/>
      <c r="GJQ26" s="674"/>
      <c r="GJR26" s="674"/>
      <c r="GJS26" s="674"/>
      <c r="GJT26" s="674"/>
      <c r="GJU26" s="674"/>
      <c r="GJV26" s="674"/>
      <c r="GJW26" s="674"/>
      <c r="GJX26" s="674"/>
      <c r="GJY26" s="674"/>
      <c r="GJZ26" s="674"/>
      <c r="GKA26" s="674"/>
      <c r="GKB26" s="674"/>
      <c r="GKC26" s="674"/>
      <c r="GKD26" s="674"/>
      <c r="GKE26" s="674"/>
      <c r="GKF26" s="674"/>
      <c r="GKG26" s="674"/>
      <c r="GKH26" s="674"/>
      <c r="GKI26" s="674"/>
      <c r="GKJ26" s="674"/>
      <c r="GKK26" s="674"/>
      <c r="GKL26" s="674"/>
      <c r="GKM26" s="674"/>
      <c r="GKN26" s="674"/>
      <c r="GKO26" s="674"/>
      <c r="GKP26" s="674"/>
      <c r="GKQ26" s="674"/>
      <c r="GKR26" s="674"/>
      <c r="GKS26" s="674"/>
      <c r="GKT26" s="674"/>
      <c r="GKU26" s="674"/>
      <c r="GKV26" s="674"/>
      <c r="GKW26" s="674"/>
      <c r="GKX26" s="674"/>
      <c r="GKY26" s="674"/>
      <c r="GKZ26" s="674"/>
      <c r="GLA26" s="674"/>
      <c r="GLB26" s="674"/>
      <c r="GLC26" s="674"/>
      <c r="GLD26" s="674"/>
      <c r="GLE26" s="674"/>
      <c r="GLF26" s="674"/>
      <c r="GLG26" s="674"/>
      <c r="GLH26" s="674"/>
      <c r="GLI26" s="674"/>
      <c r="GLJ26" s="674"/>
      <c r="GLK26" s="674"/>
      <c r="GLL26" s="674"/>
      <c r="GLM26" s="674"/>
      <c r="GLN26" s="674"/>
      <c r="GLO26" s="674"/>
      <c r="GLP26" s="674"/>
      <c r="GLQ26" s="674"/>
      <c r="GLR26" s="674"/>
      <c r="GLS26" s="674"/>
      <c r="GLT26" s="674"/>
      <c r="GLU26" s="674"/>
      <c r="GLV26" s="674"/>
      <c r="GLW26" s="674"/>
      <c r="GLX26" s="674"/>
      <c r="GLY26" s="674"/>
      <c r="GLZ26" s="674"/>
      <c r="GMA26" s="674"/>
      <c r="GMB26" s="674"/>
      <c r="GMC26" s="674"/>
      <c r="GMD26" s="674"/>
      <c r="GME26" s="674"/>
      <c r="GMF26" s="674"/>
      <c r="GMG26" s="674"/>
      <c r="GMH26" s="674"/>
      <c r="GMI26" s="674"/>
      <c r="GMJ26" s="674"/>
      <c r="GMK26" s="674"/>
      <c r="GML26" s="674"/>
      <c r="GMM26" s="674"/>
      <c r="GMN26" s="674"/>
      <c r="GMO26" s="674"/>
      <c r="GMP26" s="674"/>
      <c r="GMQ26" s="674"/>
      <c r="GMR26" s="674"/>
      <c r="GMS26" s="674"/>
      <c r="GMT26" s="674"/>
      <c r="GMU26" s="674"/>
      <c r="GMV26" s="674"/>
      <c r="GMW26" s="674"/>
      <c r="GMX26" s="674"/>
      <c r="GMY26" s="674"/>
      <c r="GMZ26" s="674"/>
      <c r="GNA26" s="674"/>
      <c r="GNB26" s="674"/>
      <c r="GNC26" s="674"/>
      <c r="GND26" s="674"/>
      <c r="GNE26" s="674"/>
      <c r="GNF26" s="674"/>
      <c r="GNG26" s="674"/>
      <c r="GNH26" s="674"/>
      <c r="GNI26" s="674"/>
      <c r="GNJ26" s="674"/>
      <c r="GNK26" s="674"/>
      <c r="GNL26" s="674"/>
      <c r="GNM26" s="674"/>
      <c r="GNN26" s="674"/>
      <c r="GNO26" s="674"/>
      <c r="GNP26" s="674"/>
      <c r="GNQ26" s="674"/>
      <c r="GNR26" s="674"/>
      <c r="GNS26" s="674"/>
      <c r="GNT26" s="674"/>
      <c r="GNU26" s="674"/>
      <c r="GNV26" s="674"/>
      <c r="GNW26" s="674"/>
      <c r="GNX26" s="674"/>
      <c r="GNY26" s="674"/>
      <c r="GNZ26" s="674"/>
      <c r="GOA26" s="674"/>
      <c r="GOB26" s="674"/>
      <c r="GOC26" s="674"/>
      <c r="GOD26" s="674"/>
      <c r="GOE26" s="674"/>
      <c r="GOF26" s="674"/>
      <c r="GOG26" s="674"/>
      <c r="GOH26" s="674"/>
      <c r="GOI26" s="674"/>
      <c r="GOJ26" s="674"/>
      <c r="GOK26" s="674"/>
      <c r="GOL26" s="674"/>
      <c r="GOM26" s="674"/>
      <c r="GON26" s="674"/>
      <c r="GOO26" s="674"/>
      <c r="GOP26" s="674"/>
      <c r="GOQ26" s="674"/>
      <c r="GOR26" s="674"/>
      <c r="GOS26" s="674"/>
      <c r="GOT26" s="674"/>
      <c r="GOU26" s="674"/>
      <c r="GOV26" s="674"/>
      <c r="GOW26" s="674"/>
      <c r="GOX26" s="674"/>
      <c r="GOY26" s="674"/>
      <c r="GOZ26" s="674"/>
      <c r="GPA26" s="674"/>
      <c r="GPB26" s="674"/>
      <c r="GPC26" s="674"/>
      <c r="GPD26" s="674"/>
      <c r="GPE26" s="674"/>
      <c r="GPF26" s="674"/>
      <c r="GPG26" s="674"/>
      <c r="GPH26" s="674"/>
      <c r="GPI26" s="674"/>
      <c r="GPJ26" s="674"/>
      <c r="GPK26" s="674"/>
      <c r="GPL26" s="674"/>
      <c r="GPM26" s="674"/>
      <c r="GPN26" s="674"/>
      <c r="GPO26" s="674"/>
      <c r="GPP26" s="674"/>
      <c r="GPQ26" s="674"/>
      <c r="GPR26" s="674"/>
      <c r="GPS26" s="674"/>
      <c r="GPT26" s="674"/>
      <c r="GPU26" s="674"/>
      <c r="GPV26" s="674"/>
      <c r="GPW26" s="674"/>
      <c r="GPX26" s="674"/>
      <c r="GPY26" s="674"/>
      <c r="GPZ26" s="674"/>
      <c r="GQA26" s="674"/>
      <c r="GQB26" s="674"/>
      <c r="GQC26" s="674"/>
      <c r="GQD26" s="674"/>
      <c r="GQE26" s="674"/>
      <c r="GQF26" s="674"/>
      <c r="GQG26" s="674"/>
      <c r="GQH26" s="674"/>
      <c r="GQI26" s="674"/>
      <c r="GQJ26" s="674"/>
      <c r="GQK26" s="674"/>
      <c r="GQL26" s="674"/>
      <c r="GQM26" s="674"/>
      <c r="GQN26" s="674"/>
      <c r="GQO26" s="674"/>
      <c r="GQP26" s="674"/>
      <c r="GQQ26" s="674"/>
      <c r="GQR26" s="674"/>
      <c r="GQS26" s="674"/>
      <c r="GQT26" s="674"/>
      <c r="GQU26" s="674"/>
      <c r="GQV26" s="674"/>
      <c r="GQW26" s="674"/>
      <c r="GQX26" s="674"/>
      <c r="GQY26" s="674"/>
      <c r="GQZ26" s="674"/>
      <c r="GRA26" s="674"/>
      <c r="GRB26" s="674"/>
      <c r="GRC26" s="674"/>
      <c r="GRD26" s="674"/>
      <c r="GRE26" s="674"/>
      <c r="GRF26" s="674"/>
      <c r="GRG26" s="674"/>
      <c r="GRH26" s="674"/>
      <c r="GRI26" s="674"/>
      <c r="GRJ26" s="674"/>
      <c r="GRK26" s="674"/>
      <c r="GRL26" s="674"/>
      <c r="GRM26" s="674"/>
      <c r="GRN26" s="674"/>
      <c r="GRO26" s="674"/>
      <c r="GRP26" s="674"/>
      <c r="GRQ26" s="674"/>
      <c r="GRR26" s="674"/>
      <c r="GRS26" s="674"/>
      <c r="GRT26" s="674"/>
      <c r="GRU26" s="674"/>
      <c r="GRV26" s="674"/>
      <c r="GRW26" s="674"/>
      <c r="GRX26" s="674"/>
      <c r="GRY26" s="674"/>
      <c r="GRZ26" s="674"/>
      <c r="GSA26" s="674"/>
      <c r="GSB26" s="674"/>
      <c r="GSC26" s="674"/>
      <c r="GSD26" s="674"/>
      <c r="GSE26" s="674"/>
      <c r="GSF26" s="674"/>
      <c r="GSG26" s="674"/>
      <c r="GSH26" s="674"/>
      <c r="GSI26" s="674"/>
      <c r="GSJ26" s="674"/>
      <c r="GSK26" s="674"/>
      <c r="GSL26" s="674"/>
      <c r="GSM26" s="674"/>
      <c r="GSN26" s="674"/>
      <c r="GSO26" s="674"/>
      <c r="GSP26" s="674"/>
      <c r="GSQ26" s="674"/>
      <c r="GSR26" s="674"/>
      <c r="GSS26" s="674"/>
      <c r="GST26" s="674"/>
      <c r="GSU26" s="674"/>
      <c r="GSV26" s="674"/>
      <c r="GSW26" s="674"/>
      <c r="GSX26" s="674"/>
      <c r="GSY26" s="674"/>
      <c r="GSZ26" s="674"/>
      <c r="GTA26" s="674"/>
      <c r="GTB26" s="674"/>
      <c r="GTC26" s="674"/>
      <c r="GTD26" s="674"/>
      <c r="GTE26" s="674"/>
      <c r="GTF26" s="674"/>
      <c r="GTG26" s="674"/>
      <c r="GTH26" s="674"/>
      <c r="GTI26" s="674"/>
      <c r="GTJ26" s="674"/>
      <c r="GTK26" s="674"/>
      <c r="GTL26" s="674"/>
      <c r="GTM26" s="674"/>
      <c r="GTN26" s="674"/>
      <c r="GTO26" s="674"/>
      <c r="GTP26" s="674"/>
      <c r="GTQ26" s="674"/>
      <c r="GTR26" s="674"/>
      <c r="GTS26" s="674"/>
      <c r="GTT26" s="674"/>
      <c r="GTU26" s="674"/>
      <c r="GTV26" s="674"/>
      <c r="GTW26" s="674"/>
      <c r="GTX26" s="674"/>
      <c r="GTY26" s="674"/>
      <c r="GTZ26" s="674"/>
      <c r="GUA26" s="674"/>
      <c r="GUB26" s="674"/>
      <c r="GUC26" s="674"/>
      <c r="GUD26" s="674"/>
      <c r="GUE26" s="674"/>
      <c r="GUF26" s="674"/>
      <c r="GUG26" s="674"/>
      <c r="GUH26" s="674"/>
      <c r="GUI26" s="674"/>
      <c r="GUJ26" s="674"/>
      <c r="GUK26" s="674"/>
      <c r="GUL26" s="674"/>
      <c r="GUM26" s="674"/>
      <c r="GUN26" s="674"/>
      <c r="GUO26" s="674"/>
      <c r="GUP26" s="674"/>
      <c r="GUQ26" s="674"/>
      <c r="GUR26" s="674"/>
      <c r="GUS26" s="674"/>
      <c r="GUT26" s="674"/>
      <c r="GUU26" s="674"/>
      <c r="GUV26" s="674"/>
      <c r="GUW26" s="674"/>
      <c r="GUX26" s="674"/>
      <c r="GUY26" s="674"/>
      <c r="GUZ26" s="674"/>
      <c r="GVA26" s="674"/>
      <c r="GVB26" s="674"/>
      <c r="GVC26" s="674"/>
      <c r="GVD26" s="674"/>
      <c r="GVE26" s="674"/>
      <c r="GVF26" s="674"/>
      <c r="GVG26" s="674"/>
      <c r="GVH26" s="674"/>
      <c r="GVI26" s="674"/>
      <c r="GVJ26" s="674"/>
      <c r="GVK26" s="674"/>
      <c r="GVL26" s="674"/>
      <c r="GVM26" s="674"/>
      <c r="GVN26" s="674"/>
      <c r="GVO26" s="674"/>
      <c r="GVP26" s="674"/>
      <c r="GVQ26" s="674"/>
      <c r="GVR26" s="674"/>
      <c r="GVS26" s="674"/>
      <c r="GVT26" s="674"/>
      <c r="GVU26" s="674"/>
      <c r="GVV26" s="674"/>
      <c r="GVW26" s="674"/>
      <c r="GVX26" s="674"/>
      <c r="GVY26" s="674"/>
      <c r="GVZ26" s="674"/>
      <c r="GWA26" s="674"/>
      <c r="GWB26" s="674"/>
      <c r="GWC26" s="674"/>
      <c r="GWD26" s="674"/>
      <c r="GWE26" s="674"/>
      <c r="GWF26" s="674"/>
      <c r="GWG26" s="674"/>
      <c r="GWH26" s="674"/>
      <c r="GWI26" s="674"/>
      <c r="GWJ26" s="674"/>
      <c r="GWK26" s="674"/>
      <c r="GWL26" s="674"/>
      <c r="GWM26" s="674"/>
      <c r="GWN26" s="674"/>
      <c r="GWO26" s="674"/>
      <c r="GWP26" s="674"/>
      <c r="GWQ26" s="674"/>
      <c r="GWR26" s="674"/>
      <c r="GWS26" s="674"/>
      <c r="GWT26" s="674"/>
      <c r="GWU26" s="674"/>
      <c r="GWV26" s="674"/>
      <c r="GWW26" s="674"/>
      <c r="GWX26" s="674"/>
      <c r="GWY26" s="674"/>
      <c r="GWZ26" s="674"/>
      <c r="GXA26" s="674"/>
      <c r="GXB26" s="674"/>
      <c r="GXC26" s="674"/>
      <c r="GXD26" s="674"/>
      <c r="GXE26" s="674"/>
      <c r="GXF26" s="674"/>
      <c r="GXG26" s="674"/>
      <c r="GXH26" s="674"/>
      <c r="GXI26" s="674"/>
      <c r="GXJ26" s="674"/>
      <c r="GXK26" s="674"/>
      <c r="GXL26" s="674"/>
      <c r="GXM26" s="674"/>
      <c r="GXN26" s="674"/>
      <c r="GXO26" s="674"/>
      <c r="GXP26" s="674"/>
      <c r="GXQ26" s="674"/>
      <c r="GXR26" s="674"/>
      <c r="GXS26" s="674"/>
      <c r="GXT26" s="674"/>
      <c r="GXU26" s="674"/>
      <c r="GXV26" s="674"/>
      <c r="GXW26" s="674"/>
      <c r="GXX26" s="674"/>
      <c r="GXY26" s="674"/>
      <c r="GXZ26" s="674"/>
      <c r="GYA26" s="674"/>
      <c r="GYB26" s="674"/>
      <c r="GYC26" s="674"/>
      <c r="GYD26" s="674"/>
      <c r="GYE26" s="674"/>
      <c r="GYF26" s="674"/>
      <c r="GYG26" s="674"/>
      <c r="GYH26" s="674"/>
      <c r="GYI26" s="674"/>
      <c r="GYJ26" s="674"/>
      <c r="GYK26" s="674"/>
      <c r="GYL26" s="674"/>
      <c r="GYM26" s="674"/>
      <c r="GYN26" s="674"/>
      <c r="GYO26" s="674"/>
      <c r="GYP26" s="674"/>
      <c r="GYQ26" s="674"/>
      <c r="GYR26" s="674"/>
      <c r="GYS26" s="674"/>
      <c r="GYT26" s="674"/>
      <c r="GYU26" s="674"/>
      <c r="GYV26" s="674"/>
      <c r="GYW26" s="674"/>
      <c r="GYX26" s="674"/>
      <c r="GYY26" s="674"/>
      <c r="GYZ26" s="674"/>
      <c r="GZA26" s="674"/>
      <c r="GZB26" s="674"/>
      <c r="GZC26" s="674"/>
      <c r="GZD26" s="674"/>
      <c r="GZE26" s="674"/>
      <c r="GZF26" s="674"/>
      <c r="GZG26" s="674"/>
      <c r="GZH26" s="674"/>
      <c r="GZI26" s="674"/>
      <c r="GZJ26" s="674"/>
      <c r="GZK26" s="674"/>
      <c r="GZL26" s="674"/>
      <c r="GZM26" s="674"/>
      <c r="GZN26" s="674"/>
      <c r="GZO26" s="674"/>
      <c r="GZP26" s="674"/>
      <c r="GZQ26" s="674"/>
      <c r="GZR26" s="674"/>
      <c r="GZS26" s="674"/>
      <c r="GZT26" s="674"/>
      <c r="GZU26" s="674"/>
      <c r="GZV26" s="674"/>
      <c r="GZW26" s="674"/>
      <c r="GZX26" s="674"/>
      <c r="GZY26" s="674"/>
      <c r="GZZ26" s="674"/>
      <c r="HAA26" s="674"/>
      <c r="HAB26" s="674"/>
      <c r="HAC26" s="674"/>
      <c r="HAD26" s="674"/>
      <c r="HAE26" s="674"/>
      <c r="HAF26" s="674"/>
      <c r="HAG26" s="674"/>
      <c r="HAH26" s="674"/>
      <c r="HAI26" s="674"/>
      <c r="HAJ26" s="674"/>
      <c r="HAK26" s="674"/>
      <c r="HAL26" s="674"/>
      <c r="HAM26" s="674"/>
      <c r="HAN26" s="674"/>
      <c r="HAO26" s="674"/>
      <c r="HAP26" s="674"/>
      <c r="HAQ26" s="674"/>
      <c r="HAR26" s="674"/>
      <c r="HAS26" s="674"/>
      <c r="HAT26" s="674"/>
      <c r="HAU26" s="674"/>
      <c r="HAV26" s="674"/>
      <c r="HAW26" s="674"/>
      <c r="HAX26" s="674"/>
      <c r="HAY26" s="674"/>
      <c r="HAZ26" s="674"/>
      <c r="HBA26" s="674"/>
      <c r="HBB26" s="674"/>
      <c r="HBC26" s="674"/>
      <c r="HBD26" s="674"/>
      <c r="HBE26" s="674"/>
      <c r="HBF26" s="674"/>
      <c r="HBG26" s="674"/>
      <c r="HBH26" s="674"/>
      <c r="HBI26" s="674"/>
      <c r="HBJ26" s="674"/>
      <c r="HBK26" s="674"/>
      <c r="HBL26" s="674"/>
      <c r="HBM26" s="674"/>
      <c r="HBN26" s="674"/>
      <c r="HBO26" s="674"/>
      <c r="HBP26" s="674"/>
      <c r="HBQ26" s="674"/>
      <c r="HBR26" s="674"/>
      <c r="HBS26" s="674"/>
      <c r="HBT26" s="674"/>
      <c r="HBU26" s="674"/>
      <c r="HBV26" s="674"/>
      <c r="HBW26" s="674"/>
      <c r="HBX26" s="674"/>
      <c r="HBY26" s="674"/>
      <c r="HBZ26" s="674"/>
      <c r="HCA26" s="674"/>
      <c r="HCB26" s="674"/>
      <c r="HCC26" s="674"/>
      <c r="HCD26" s="674"/>
      <c r="HCE26" s="674"/>
      <c r="HCF26" s="674"/>
      <c r="HCG26" s="674"/>
      <c r="HCH26" s="674"/>
      <c r="HCI26" s="674"/>
      <c r="HCJ26" s="674"/>
      <c r="HCK26" s="674"/>
      <c r="HCL26" s="674"/>
      <c r="HCM26" s="674"/>
      <c r="HCN26" s="674"/>
      <c r="HCO26" s="674"/>
      <c r="HCP26" s="674"/>
      <c r="HCQ26" s="674"/>
      <c r="HCR26" s="674"/>
      <c r="HCS26" s="674"/>
      <c r="HCT26" s="674"/>
      <c r="HCU26" s="674"/>
      <c r="HCV26" s="674"/>
      <c r="HCW26" s="674"/>
      <c r="HCX26" s="674"/>
      <c r="HCY26" s="674"/>
      <c r="HCZ26" s="674"/>
      <c r="HDA26" s="674"/>
      <c r="HDB26" s="674"/>
      <c r="HDC26" s="674"/>
      <c r="HDD26" s="674"/>
      <c r="HDE26" s="674"/>
      <c r="HDF26" s="674"/>
      <c r="HDG26" s="674"/>
      <c r="HDH26" s="674"/>
      <c r="HDI26" s="674"/>
      <c r="HDJ26" s="674"/>
      <c r="HDK26" s="674"/>
      <c r="HDL26" s="674"/>
      <c r="HDM26" s="674"/>
      <c r="HDN26" s="674"/>
      <c r="HDO26" s="674"/>
      <c r="HDP26" s="674"/>
      <c r="HDQ26" s="674"/>
      <c r="HDR26" s="674"/>
      <c r="HDS26" s="674"/>
      <c r="HDT26" s="674"/>
      <c r="HDU26" s="674"/>
      <c r="HDV26" s="674"/>
      <c r="HDW26" s="674"/>
      <c r="HDX26" s="674"/>
      <c r="HDY26" s="674"/>
      <c r="HDZ26" s="674"/>
      <c r="HEA26" s="674"/>
      <c r="HEB26" s="674"/>
      <c r="HEC26" s="674"/>
      <c r="HED26" s="674"/>
      <c r="HEE26" s="674"/>
      <c r="HEF26" s="674"/>
      <c r="HEG26" s="674"/>
      <c r="HEH26" s="674"/>
      <c r="HEI26" s="674"/>
      <c r="HEJ26" s="674"/>
      <c r="HEK26" s="674"/>
      <c r="HEL26" s="674"/>
      <c r="HEM26" s="674"/>
      <c r="HEN26" s="674"/>
      <c r="HEO26" s="674"/>
      <c r="HEP26" s="674"/>
      <c r="HEQ26" s="674"/>
      <c r="HER26" s="674"/>
      <c r="HES26" s="674"/>
      <c r="HET26" s="674"/>
      <c r="HEU26" s="674"/>
      <c r="HEV26" s="674"/>
      <c r="HEW26" s="674"/>
      <c r="HEX26" s="674"/>
      <c r="HEY26" s="674"/>
      <c r="HEZ26" s="674"/>
      <c r="HFA26" s="674"/>
      <c r="HFB26" s="674"/>
      <c r="HFC26" s="674"/>
      <c r="HFD26" s="674"/>
      <c r="HFE26" s="674"/>
      <c r="HFF26" s="674"/>
      <c r="HFG26" s="674"/>
      <c r="HFH26" s="674"/>
      <c r="HFI26" s="674"/>
      <c r="HFJ26" s="674"/>
      <c r="HFK26" s="674"/>
      <c r="HFL26" s="674"/>
      <c r="HFM26" s="674"/>
      <c r="HFN26" s="674"/>
      <c r="HFO26" s="674"/>
      <c r="HFP26" s="674"/>
      <c r="HFQ26" s="674"/>
      <c r="HFR26" s="674"/>
      <c r="HFS26" s="674"/>
      <c r="HFT26" s="674"/>
      <c r="HFU26" s="674"/>
      <c r="HFV26" s="674"/>
      <c r="HFW26" s="674"/>
      <c r="HFX26" s="674"/>
      <c r="HFY26" s="674"/>
      <c r="HFZ26" s="674"/>
      <c r="HGA26" s="674"/>
      <c r="HGB26" s="674"/>
      <c r="HGC26" s="674"/>
      <c r="HGD26" s="674"/>
      <c r="HGE26" s="674"/>
      <c r="HGF26" s="674"/>
      <c r="HGG26" s="674"/>
      <c r="HGH26" s="674"/>
      <c r="HGI26" s="674"/>
      <c r="HGJ26" s="674"/>
      <c r="HGK26" s="674"/>
      <c r="HGL26" s="674"/>
      <c r="HGM26" s="674"/>
      <c r="HGN26" s="674"/>
      <c r="HGO26" s="674"/>
      <c r="HGP26" s="674"/>
      <c r="HGQ26" s="674"/>
      <c r="HGR26" s="674"/>
      <c r="HGS26" s="674"/>
      <c r="HGT26" s="674"/>
      <c r="HGU26" s="674"/>
      <c r="HGV26" s="674"/>
      <c r="HGW26" s="674"/>
      <c r="HGX26" s="674"/>
      <c r="HGY26" s="674"/>
      <c r="HGZ26" s="674"/>
      <c r="HHA26" s="674"/>
      <c r="HHB26" s="674"/>
      <c r="HHC26" s="674"/>
      <c r="HHD26" s="674"/>
      <c r="HHE26" s="674"/>
      <c r="HHF26" s="674"/>
      <c r="HHG26" s="674"/>
      <c r="HHH26" s="674"/>
      <c r="HHI26" s="674"/>
      <c r="HHJ26" s="674"/>
      <c r="HHK26" s="674"/>
      <c r="HHL26" s="674"/>
      <c r="HHM26" s="674"/>
      <c r="HHN26" s="674"/>
      <c r="HHO26" s="674"/>
      <c r="HHP26" s="674"/>
      <c r="HHQ26" s="674"/>
      <c r="HHR26" s="674"/>
      <c r="HHS26" s="674"/>
      <c r="HHT26" s="674"/>
      <c r="HHU26" s="674"/>
      <c r="HHV26" s="674"/>
      <c r="HHW26" s="674"/>
      <c r="HHX26" s="674"/>
      <c r="HHY26" s="674"/>
      <c r="HHZ26" s="674"/>
      <c r="HIA26" s="674"/>
      <c r="HIB26" s="674"/>
      <c r="HIC26" s="674"/>
      <c r="HID26" s="674"/>
      <c r="HIE26" s="674"/>
      <c r="HIF26" s="674"/>
      <c r="HIG26" s="674"/>
      <c r="HIH26" s="674"/>
      <c r="HII26" s="674"/>
      <c r="HIJ26" s="674"/>
      <c r="HIK26" s="674"/>
      <c r="HIL26" s="674"/>
      <c r="HIM26" s="674"/>
      <c r="HIN26" s="674"/>
      <c r="HIO26" s="674"/>
      <c r="HIP26" s="674"/>
      <c r="HIQ26" s="674"/>
      <c r="HIR26" s="674"/>
      <c r="HIS26" s="674"/>
      <c r="HIT26" s="674"/>
      <c r="HIU26" s="674"/>
      <c r="HIV26" s="674"/>
      <c r="HIW26" s="674"/>
      <c r="HIX26" s="674"/>
      <c r="HIY26" s="674"/>
      <c r="HIZ26" s="674"/>
      <c r="HJA26" s="674"/>
      <c r="HJB26" s="674"/>
      <c r="HJC26" s="674"/>
      <c r="HJD26" s="674"/>
      <c r="HJE26" s="674"/>
      <c r="HJF26" s="674"/>
      <c r="HJG26" s="674"/>
      <c r="HJH26" s="674"/>
      <c r="HJI26" s="674"/>
      <c r="HJJ26" s="674"/>
      <c r="HJK26" s="674"/>
      <c r="HJL26" s="674"/>
      <c r="HJM26" s="674"/>
      <c r="HJN26" s="674"/>
      <c r="HJO26" s="674"/>
      <c r="HJP26" s="674"/>
      <c r="HJQ26" s="674"/>
      <c r="HJR26" s="674"/>
      <c r="HJS26" s="674"/>
      <c r="HJT26" s="674"/>
      <c r="HJU26" s="674"/>
      <c r="HJV26" s="674"/>
      <c r="HJW26" s="674"/>
      <c r="HJX26" s="674"/>
      <c r="HJY26" s="674"/>
      <c r="HJZ26" s="674"/>
      <c r="HKA26" s="674"/>
      <c r="HKB26" s="674"/>
      <c r="HKC26" s="674"/>
      <c r="HKD26" s="674"/>
      <c r="HKE26" s="674"/>
      <c r="HKF26" s="674"/>
      <c r="HKG26" s="674"/>
      <c r="HKH26" s="674"/>
      <c r="HKI26" s="674"/>
      <c r="HKJ26" s="674"/>
      <c r="HKK26" s="674"/>
      <c r="HKL26" s="674"/>
      <c r="HKM26" s="674"/>
      <c r="HKN26" s="674"/>
      <c r="HKO26" s="674"/>
      <c r="HKP26" s="674"/>
      <c r="HKQ26" s="674"/>
      <c r="HKR26" s="674"/>
      <c r="HKS26" s="674"/>
      <c r="HKT26" s="674"/>
      <c r="HKU26" s="674"/>
      <c r="HKV26" s="674"/>
      <c r="HKW26" s="674"/>
      <c r="HKX26" s="674"/>
      <c r="HKY26" s="674"/>
      <c r="HKZ26" s="674"/>
      <c r="HLA26" s="674"/>
      <c r="HLB26" s="674"/>
      <c r="HLC26" s="674"/>
      <c r="HLD26" s="674"/>
      <c r="HLE26" s="674"/>
      <c r="HLF26" s="674"/>
      <c r="HLG26" s="674"/>
      <c r="HLH26" s="674"/>
      <c r="HLI26" s="674"/>
      <c r="HLJ26" s="674"/>
      <c r="HLK26" s="674"/>
      <c r="HLL26" s="674"/>
      <c r="HLM26" s="674"/>
      <c r="HLN26" s="674"/>
      <c r="HLO26" s="674"/>
      <c r="HLP26" s="674"/>
      <c r="HLQ26" s="674"/>
      <c r="HLR26" s="674"/>
      <c r="HLS26" s="674"/>
      <c r="HLT26" s="674"/>
      <c r="HLU26" s="674"/>
      <c r="HLV26" s="674"/>
      <c r="HLW26" s="674"/>
      <c r="HLX26" s="674"/>
      <c r="HLY26" s="674"/>
      <c r="HLZ26" s="674"/>
      <c r="HMA26" s="674"/>
      <c r="HMB26" s="674"/>
      <c r="HMC26" s="674"/>
      <c r="HMD26" s="674"/>
      <c r="HME26" s="674"/>
      <c r="HMF26" s="674"/>
      <c r="HMG26" s="674"/>
      <c r="HMH26" s="674"/>
      <c r="HMI26" s="674"/>
      <c r="HMJ26" s="674"/>
      <c r="HMK26" s="674"/>
      <c r="HML26" s="674"/>
      <c r="HMM26" s="674"/>
      <c r="HMN26" s="674"/>
      <c r="HMO26" s="674"/>
      <c r="HMP26" s="674"/>
      <c r="HMQ26" s="674"/>
      <c r="HMR26" s="674"/>
      <c r="HMS26" s="674"/>
      <c r="HMT26" s="674"/>
      <c r="HMU26" s="674"/>
      <c r="HMV26" s="674"/>
      <c r="HMW26" s="674"/>
      <c r="HMX26" s="674"/>
      <c r="HMY26" s="674"/>
      <c r="HMZ26" s="674"/>
      <c r="HNA26" s="674"/>
      <c r="HNB26" s="674"/>
      <c r="HNC26" s="674"/>
      <c r="HND26" s="674"/>
      <c r="HNE26" s="674"/>
      <c r="HNF26" s="674"/>
      <c r="HNG26" s="674"/>
      <c r="HNH26" s="674"/>
      <c r="HNI26" s="674"/>
      <c r="HNJ26" s="674"/>
      <c r="HNK26" s="674"/>
      <c r="HNL26" s="674"/>
      <c r="HNM26" s="674"/>
      <c r="HNN26" s="674"/>
      <c r="HNO26" s="674"/>
      <c r="HNP26" s="674"/>
      <c r="HNQ26" s="674"/>
      <c r="HNR26" s="674"/>
      <c r="HNS26" s="674"/>
      <c r="HNT26" s="674"/>
      <c r="HNU26" s="674"/>
      <c r="HNV26" s="674"/>
      <c r="HNW26" s="674"/>
      <c r="HNX26" s="674"/>
      <c r="HNY26" s="674"/>
      <c r="HNZ26" s="674"/>
      <c r="HOA26" s="674"/>
      <c r="HOB26" s="674"/>
      <c r="HOC26" s="674"/>
      <c r="HOD26" s="674"/>
      <c r="HOE26" s="674"/>
      <c r="HOF26" s="674"/>
      <c r="HOG26" s="674"/>
      <c r="HOH26" s="674"/>
      <c r="HOI26" s="674"/>
      <c r="HOJ26" s="674"/>
      <c r="HOK26" s="674"/>
      <c r="HOL26" s="674"/>
      <c r="HOM26" s="674"/>
      <c r="HON26" s="674"/>
      <c r="HOO26" s="674"/>
      <c r="HOP26" s="674"/>
      <c r="HOQ26" s="674"/>
      <c r="HOR26" s="674"/>
      <c r="HOS26" s="674"/>
      <c r="HOT26" s="674"/>
      <c r="HOU26" s="674"/>
      <c r="HOV26" s="674"/>
      <c r="HOW26" s="674"/>
      <c r="HOX26" s="674"/>
      <c r="HOY26" s="674"/>
      <c r="HOZ26" s="674"/>
      <c r="HPA26" s="674"/>
      <c r="HPB26" s="674"/>
      <c r="HPC26" s="674"/>
      <c r="HPD26" s="674"/>
      <c r="HPE26" s="674"/>
      <c r="HPF26" s="674"/>
      <c r="HPG26" s="674"/>
      <c r="HPH26" s="674"/>
      <c r="HPI26" s="674"/>
      <c r="HPJ26" s="674"/>
      <c r="HPK26" s="674"/>
      <c r="HPL26" s="674"/>
      <c r="HPM26" s="674"/>
      <c r="HPN26" s="674"/>
      <c r="HPO26" s="674"/>
      <c r="HPP26" s="674"/>
      <c r="HPQ26" s="674"/>
      <c r="HPR26" s="674"/>
      <c r="HPS26" s="674"/>
      <c r="HPT26" s="674"/>
      <c r="HPU26" s="674"/>
      <c r="HPV26" s="674"/>
      <c r="HPW26" s="674"/>
      <c r="HPX26" s="674"/>
      <c r="HPY26" s="674"/>
      <c r="HPZ26" s="674"/>
      <c r="HQA26" s="674"/>
      <c r="HQB26" s="674"/>
      <c r="HQC26" s="674"/>
      <c r="HQD26" s="674"/>
      <c r="HQE26" s="674"/>
      <c r="HQF26" s="674"/>
      <c r="HQG26" s="674"/>
      <c r="HQH26" s="674"/>
      <c r="HQI26" s="674"/>
      <c r="HQJ26" s="674"/>
      <c r="HQK26" s="674"/>
      <c r="HQL26" s="674"/>
      <c r="HQM26" s="674"/>
      <c r="HQN26" s="674"/>
      <c r="HQO26" s="674"/>
      <c r="HQP26" s="674"/>
      <c r="HQQ26" s="674"/>
      <c r="HQR26" s="674"/>
      <c r="HQS26" s="674"/>
      <c r="HQT26" s="674"/>
      <c r="HQU26" s="674"/>
      <c r="HQV26" s="674"/>
      <c r="HQW26" s="674"/>
      <c r="HQX26" s="674"/>
      <c r="HQY26" s="674"/>
      <c r="HQZ26" s="674"/>
      <c r="HRA26" s="674"/>
      <c r="HRB26" s="674"/>
      <c r="HRC26" s="674"/>
      <c r="HRD26" s="674"/>
      <c r="HRE26" s="674"/>
      <c r="HRF26" s="674"/>
      <c r="HRG26" s="674"/>
      <c r="HRH26" s="674"/>
      <c r="HRI26" s="674"/>
      <c r="HRJ26" s="674"/>
      <c r="HRK26" s="674"/>
      <c r="HRL26" s="674"/>
      <c r="HRM26" s="674"/>
      <c r="HRN26" s="674"/>
      <c r="HRO26" s="674"/>
      <c r="HRP26" s="674"/>
      <c r="HRQ26" s="674"/>
      <c r="HRR26" s="674"/>
      <c r="HRS26" s="674"/>
      <c r="HRT26" s="674"/>
      <c r="HRU26" s="674"/>
      <c r="HRV26" s="674"/>
      <c r="HRW26" s="674"/>
      <c r="HRX26" s="674"/>
      <c r="HRY26" s="674"/>
      <c r="HRZ26" s="674"/>
      <c r="HSA26" s="674"/>
      <c r="HSB26" s="674"/>
      <c r="HSC26" s="674"/>
      <c r="HSD26" s="674"/>
      <c r="HSE26" s="674"/>
      <c r="HSF26" s="674"/>
      <c r="HSG26" s="674"/>
      <c r="HSH26" s="674"/>
      <c r="HSI26" s="674"/>
      <c r="HSJ26" s="674"/>
      <c r="HSK26" s="674"/>
      <c r="HSL26" s="674"/>
      <c r="HSM26" s="674"/>
      <c r="HSN26" s="674"/>
      <c r="HSO26" s="674"/>
      <c r="HSP26" s="674"/>
      <c r="HSQ26" s="674"/>
      <c r="HSR26" s="674"/>
      <c r="HSS26" s="674"/>
      <c r="HST26" s="674"/>
      <c r="HSU26" s="674"/>
      <c r="HSV26" s="674"/>
      <c r="HSW26" s="674"/>
      <c r="HSX26" s="674"/>
      <c r="HSY26" s="674"/>
      <c r="HSZ26" s="674"/>
      <c r="HTA26" s="674"/>
      <c r="HTB26" s="674"/>
      <c r="HTC26" s="674"/>
      <c r="HTD26" s="674"/>
      <c r="HTE26" s="674"/>
      <c r="HTF26" s="674"/>
      <c r="HTG26" s="674"/>
      <c r="HTH26" s="674"/>
      <c r="HTI26" s="674"/>
      <c r="HTJ26" s="674"/>
      <c r="HTK26" s="674"/>
      <c r="HTL26" s="674"/>
      <c r="HTM26" s="674"/>
      <c r="HTN26" s="674"/>
      <c r="HTO26" s="674"/>
      <c r="HTP26" s="674"/>
      <c r="HTQ26" s="674"/>
      <c r="HTR26" s="674"/>
      <c r="HTS26" s="674"/>
      <c r="HTT26" s="674"/>
      <c r="HTU26" s="674"/>
      <c r="HTV26" s="674"/>
      <c r="HTW26" s="674"/>
      <c r="HTX26" s="674"/>
      <c r="HTY26" s="674"/>
      <c r="HTZ26" s="674"/>
      <c r="HUA26" s="674"/>
      <c r="HUB26" s="674"/>
      <c r="HUC26" s="674"/>
      <c r="HUD26" s="674"/>
      <c r="HUE26" s="674"/>
      <c r="HUF26" s="674"/>
      <c r="HUG26" s="674"/>
      <c r="HUH26" s="674"/>
      <c r="HUI26" s="674"/>
      <c r="HUJ26" s="674"/>
      <c r="HUK26" s="674"/>
      <c r="HUL26" s="674"/>
      <c r="HUM26" s="674"/>
      <c r="HUN26" s="674"/>
      <c r="HUO26" s="674"/>
      <c r="HUP26" s="674"/>
      <c r="HUQ26" s="674"/>
      <c r="HUR26" s="674"/>
      <c r="HUS26" s="674"/>
      <c r="HUT26" s="674"/>
      <c r="HUU26" s="674"/>
      <c r="HUV26" s="674"/>
      <c r="HUW26" s="674"/>
      <c r="HUX26" s="674"/>
      <c r="HUY26" s="674"/>
      <c r="HUZ26" s="674"/>
      <c r="HVA26" s="674"/>
      <c r="HVB26" s="674"/>
      <c r="HVC26" s="674"/>
      <c r="HVD26" s="674"/>
      <c r="HVE26" s="674"/>
      <c r="HVF26" s="674"/>
      <c r="HVG26" s="674"/>
      <c r="HVH26" s="674"/>
      <c r="HVI26" s="674"/>
      <c r="HVJ26" s="674"/>
      <c r="HVK26" s="674"/>
      <c r="HVL26" s="674"/>
      <c r="HVM26" s="674"/>
      <c r="HVN26" s="674"/>
      <c r="HVO26" s="674"/>
      <c r="HVP26" s="674"/>
      <c r="HVQ26" s="674"/>
      <c r="HVR26" s="674"/>
      <c r="HVS26" s="674"/>
      <c r="HVT26" s="674"/>
      <c r="HVU26" s="674"/>
      <c r="HVV26" s="674"/>
      <c r="HVW26" s="674"/>
      <c r="HVX26" s="674"/>
      <c r="HVY26" s="674"/>
      <c r="HVZ26" s="674"/>
      <c r="HWA26" s="674"/>
      <c r="HWB26" s="674"/>
      <c r="HWC26" s="674"/>
      <c r="HWD26" s="674"/>
      <c r="HWE26" s="674"/>
      <c r="HWF26" s="674"/>
      <c r="HWG26" s="674"/>
      <c r="HWH26" s="674"/>
      <c r="HWI26" s="674"/>
      <c r="HWJ26" s="674"/>
      <c r="HWK26" s="674"/>
      <c r="HWL26" s="674"/>
      <c r="HWM26" s="674"/>
      <c r="HWN26" s="674"/>
      <c r="HWO26" s="674"/>
      <c r="HWP26" s="674"/>
      <c r="HWQ26" s="674"/>
      <c r="HWR26" s="674"/>
      <c r="HWS26" s="674"/>
      <c r="HWT26" s="674"/>
      <c r="HWU26" s="674"/>
      <c r="HWV26" s="674"/>
      <c r="HWW26" s="674"/>
      <c r="HWX26" s="674"/>
      <c r="HWY26" s="674"/>
      <c r="HWZ26" s="674"/>
      <c r="HXA26" s="674"/>
      <c r="HXB26" s="674"/>
      <c r="HXC26" s="674"/>
      <c r="HXD26" s="674"/>
      <c r="HXE26" s="674"/>
      <c r="HXF26" s="674"/>
      <c r="HXG26" s="674"/>
      <c r="HXH26" s="674"/>
      <c r="HXI26" s="674"/>
      <c r="HXJ26" s="674"/>
      <c r="HXK26" s="674"/>
      <c r="HXL26" s="674"/>
      <c r="HXM26" s="674"/>
      <c r="HXN26" s="674"/>
      <c r="HXO26" s="674"/>
      <c r="HXP26" s="674"/>
      <c r="HXQ26" s="674"/>
      <c r="HXR26" s="674"/>
      <c r="HXS26" s="674"/>
      <c r="HXT26" s="674"/>
      <c r="HXU26" s="674"/>
      <c r="HXV26" s="674"/>
      <c r="HXW26" s="674"/>
      <c r="HXX26" s="674"/>
      <c r="HXY26" s="674"/>
      <c r="HXZ26" s="674"/>
      <c r="HYA26" s="674"/>
      <c r="HYB26" s="674"/>
      <c r="HYC26" s="674"/>
      <c r="HYD26" s="674"/>
      <c r="HYE26" s="674"/>
      <c r="HYF26" s="674"/>
      <c r="HYG26" s="674"/>
      <c r="HYH26" s="674"/>
      <c r="HYI26" s="674"/>
      <c r="HYJ26" s="674"/>
      <c r="HYK26" s="674"/>
      <c r="HYL26" s="674"/>
      <c r="HYM26" s="674"/>
      <c r="HYN26" s="674"/>
      <c r="HYO26" s="674"/>
      <c r="HYP26" s="674"/>
      <c r="HYQ26" s="674"/>
      <c r="HYR26" s="674"/>
      <c r="HYS26" s="674"/>
      <c r="HYT26" s="674"/>
      <c r="HYU26" s="674"/>
      <c r="HYV26" s="674"/>
      <c r="HYW26" s="674"/>
      <c r="HYX26" s="674"/>
      <c r="HYY26" s="674"/>
      <c r="HYZ26" s="674"/>
      <c r="HZA26" s="674"/>
      <c r="HZB26" s="674"/>
      <c r="HZC26" s="674"/>
      <c r="HZD26" s="674"/>
      <c r="HZE26" s="674"/>
      <c r="HZF26" s="674"/>
      <c r="HZG26" s="674"/>
      <c r="HZH26" s="674"/>
      <c r="HZI26" s="674"/>
      <c r="HZJ26" s="674"/>
      <c r="HZK26" s="674"/>
      <c r="HZL26" s="674"/>
      <c r="HZM26" s="674"/>
      <c r="HZN26" s="674"/>
      <c r="HZO26" s="674"/>
      <c r="HZP26" s="674"/>
      <c r="HZQ26" s="674"/>
      <c r="HZR26" s="674"/>
      <c r="HZS26" s="674"/>
      <c r="HZT26" s="674"/>
      <c r="HZU26" s="674"/>
      <c r="HZV26" s="674"/>
      <c r="HZW26" s="674"/>
      <c r="HZX26" s="674"/>
      <c r="HZY26" s="674"/>
      <c r="HZZ26" s="674"/>
      <c r="IAA26" s="674"/>
      <c r="IAB26" s="674"/>
      <c r="IAC26" s="674"/>
      <c r="IAD26" s="674"/>
      <c r="IAE26" s="674"/>
      <c r="IAF26" s="674"/>
      <c r="IAG26" s="674"/>
      <c r="IAH26" s="674"/>
      <c r="IAI26" s="674"/>
      <c r="IAJ26" s="674"/>
      <c r="IAK26" s="674"/>
      <c r="IAL26" s="674"/>
      <c r="IAM26" s="674"/>
      <c r="IAN26" s="674"/>
      <c r="IAO26" s="674"/>
      <c r="IAP26" s="674"/>
      <c r="IAQ26" s="674"/>
      <c r="IAR26" s="674"/>
      <c r="IAS26" s="674"/>
      <c r="IAT26" s="674"/>
      <c r="IAU26" s="674"/>
      <c r="IAV26" s="674"/>
      <c r="IAW26" s="674"/>
      <c r="IAX26" s="674"/>
      <c r="IAY26" s="674"/>
      <c r="IAZ26" s="674"/>
      <c r="IBA26" s="674"/>
      <c r="IBB26" s="674"/>
      <c r="IBC26" s="674"/>
      <c r="IBD26" s="674"/>
      <c r="IBE26" s="674"/>
      <c r="IBF26" s="674"/>
      <c r="IBG26" s="674"/>
      <c r="IBH26" s="674"/>
      <c r="IBI26" s="674"/>
      <c r="IBJ26" s="674"/>
      <c r="IBK26" s="674"/>
      <c r="IBL26" s="674"/>
      <c r="IBM26" s="674"/>
      <c r="IBN26" s="674"/>
      <c r="IBO26" s="674"/>
      <c r="IBP26" s="674"/>
      <c r="IBQ26" s="674"/>
      <c r="IBR26" s="674"/>
      <c r="IBS26" s="674"/>
      <c r="IBT26" s="674"/>
      <c r="IBU26" s="674"/>
      <c r="IBV26" s="674"/>
      <c r="IBW26" s="674"/>
      <c r="IBX26" s="674"/>
      <c r="IBY26" s="674"/>
      <c r="IBZ26" s="674"/>
      <c r="ICA26" s="674"/>
      <c r="ICB26" s="674"/>
      <c r="ICC26" s="674"/>
      <c r="ICD26" s="674"/>
      <c r="ICE26" s="674"/>
      <c r="ICF26" s="674"/>
      <c r="ICG26" s="674"/>
      <c r="ICH26" s="674"/>
      <c r="ICI26" s="674"/>
      <c r="ICJ26" s="674"/>
      <c r="ICK26" s="674"/>
      <c r="ICL26" s="674"/>
      <c r="ICM26" s="674"/>
      <c r="ICN26" s="674"/>
      <c r="ICO26" s="674"/>
      <c r="ICP26" s="674"/>
      <c r="ICQ26" s="674"/>
      <c r="ICR26" s="674"/>
      <c r="ICS26" s="674"/>
      <c r="ICT26" s="674"/>
      <c r="ICU26" s="674"/>
      <c r="ICV26" s="674"/>
      <c r="ICW26" s="674"/>
      <c r="ICX26" s="674"/>
      <c r="ICY26" s="674"/>
      <c r="ICZ26" s="674"/>
      <c r="IDA26" s="674"/>
      <c r="IDB26" s="674"/>
      <c r="IDC26" s="674"/>
      <c r="IDD26" s="674"/>
      <c r="IDE26" s="674"/>
      <c r="IDF26" s="674"/>
      <c r="IDG26" s="674"/>
      <c r="IDH26" s="674"/>
      <c r="IDI26" s="674"/>
      <c r="IDJ26" s="674"/>
      <c r="IDK26" s="674"/>
      <c r="IDL26" s="674"/>
      <c r="IDM26" s="674"/>
      <c r="IDN26" s="674"/>
      <c r="IDO26" s="674"/>
      <c r="IDP26" s="674"/>
      <c r="IDQ26" s="674"/>
      <c r="IDR26" s="674"/>
      <c r="IDS26" s="674"/>
      <c r="IDT26" s="674"/>
      <c r="IDU26" s="674"/>
      <c r="IDV26" s="674"/>
      <c r="IDW26" s="674"/>
      <c r="IDX26" s="674"/>
      <c r="IDY26" s="674"/>
      <c r="IDZ26" s="674"/>
      <c r="IEA26" s="674"/>
      <c r="IEB26" s="674"/>
      <c r="IEC26" s="674"/>
      <c r="IED26" s="674"/>
      <c r="IEE26" s="674"/>
      <c r="IEF26" s="674"/>
      <c r="IEG26" s="674"/>
      <c r="IEH26" s="674"/>
      <c r="IEI26" s="674"/>
      <c r="IEJ26" s="674"/>
      <c r="IEK26" s="674"/>
      <c r="IEL26" s="674"/>
      <c r="IEM26" s="674"/>
      <c r="IEN26" s="674"/>
      <c r="IEO26" s="674"/>
      <c r="IEP26" s="674"/>
      <c r="IEQ26" s="674"/>
      <c r="IER26" s="674"/>
      <c r="IES26" s="674"/>
      <c r="IET26" s="674"/>
      <c r="IEU26" s="674"/>
      <c r="IEV26" s="674"/>
      <c r="IEW26" s="674"/>
      <c r="IEX26" s="674"/>
      <c r="IEY26" s="674"/>
      <c r="IEZ26" s="674"/>
      <c r="IFA26" s="674"/>
      <c r="IFB26" s="674"/>
      <c r="IFC26" s="674"/>
      <c r="IFD26" s="674"/>
      <c r="IFE26" s="674"/>
      <c r="IFF26" s="674"/>
      <c r="IFG26" s="674"/>
      <c r="IFH26" s="674"/>
      <c r="IFI26" s="674"/>
      <c r="IFJ26" s="674"/>
      <c r="IFK26" s="674"/>
      <c r="IFL26" s="674"/>
      <c r="IFM26" s="674"/>
      <c r="IFN26" s="674"/>
      <c r="IFO26" s="674"/>
      <c r="IFP26" s="674"/>
      <c r="IFQ26" s="674"/>
      <c r="IFR26" s="674"/>
      <c r="IFS26" s="674"/>
      <c r="IFT26" s="674"/>
      <c r="IFU26" s="674"/>
      <c r="IFV26" s="674"/>
      <c r="IFW26" s="674"/>
      <c r="IFX26" s="674"/>
      <c r="IFY26" s="674"/>
      <c r="IFZ26" s="674"/>
      <c r="IGA26" s="674"/>
      <c r="IGB26" s="674"/>
      <c r="IGC26" s="674"/>
      <c r="IGD26" s="674"/>
      <c r="IGE26" s="674"/>
      <c r="IGF26" s="674"/>
      <c r="IGG26" s="674"/>
      <c r="IGH26" s="674"/>
      <c r="IGI26" s="674"/>
      <c r="IGJ26" s="674"/>
      <c r="IGK26" s="674"/>
      <c r="IGL26" s="674"/>
      <c r="IGM26" s="674"/>
      <c r="IGN26" s="674"/>
      <c r="IGO26" s="674"/>
      <c r="IGP26" s="674"/>
      <c r="IGQ26" s="674"/>
      <c r="IGR26" s="674"/>
      <c r="IGS26" s="674"/>
      <c r="IGT26" s="674"/>
      <c r="IGU26" s="674"/>
      <c r="IGV26" s="674"/>
      <c r="IGW26" s="674"/>
      <c r="IGX26" s="674"/>
      <c r="IGY26" s="674"/>
      <c r="IGZ26" s="674"/>
      <c r="IHA26" s="674"/>
      <c r="IHB26" s="674"/>
      <c r="IHC26" s="674"/>
      <c r="IHD26" s="674"/>
      <c r="IHE26" s="674"/>
      <c r="IHF26" s="674"/>
      <c r="IHG26" s="674"/>
      <c r="IHH26" s="674"/>
      <c r="IHI26" s="674"/>
      <c r="IHJ26" s="674"/>
      <c r="IHK26" s="674"/>
      <c r="IHL26" s="674"/>
      <c r="IHM26" s="674"/>
      <c r="IHN26" s="674"/>
      <c r="IHO26" s="674"/>
      <c r="IHP26" s="674"/>
      <c r="IHQ26" s="674"/>
      <c r="IHR26" s="674"/>
      <c r="IHS26" s="674"/>
      <c r="IHT26" s="674"/>
      <c r="IHU26" s="674"/>
      <c r="IHV26" s="674"/>
      <c r="IHW26" s="674"/>
      <c r="IHX26" s="674"/>
      <c r="IHY26" s="674"/>
      <c r="IHZ26" s="674"/>
      <c r="IIA26" s="674"/>
      <c r="IIB26" s="674"/>
      <c r="IIC26" s="674"/>
      <c r="IID26" s="674"/>
      <c r="IIE26" s="674"/>
      <c r="IIF26" s="674"/>
      <c r="IIG26" s="674"/>
      <c r="IIH26" s="674"/>
      <c r="III26" s="674"/>
      <c r="IIJ26" s="674"/>
      <c r="IIK26" s="674"/>
      <c r="IIL26" s="674"/>
      <c r="IIM26" s="674"/>
      <c r="IIN26" s="674"/>
      <c r="IIO26" s="674"/>
      <c r="IIP26" s="674"/>
      <c r="IIQ26" s="674"/>
      <c r="IIR26" s="674"/>
      <c r="IIS26" s="674"/>
      <c r="IIT26" s="674"/>
      <c r="IIU26" s="674"/>
      <c r="IIV26" s="674"/>
      <c r="IIW26" s="674"/>
      <c r="IIX26" s="674"/>
      <c r="IIY26" s="674"/>
      <c r="IIZ26" s="674"/>
      <c r="IJA26" s="674"/>
      <c r="IJB26" s="674"/>
      <c r="IJC26" s="674"/>
      <c r="IJD26" s="674"/>
      <c r="IJE26" s="674"/>
      <c r="IJF26" s="674"/>
      <c r="IJG26" s="674"/>
      <c r="IJH26" s="674"/>
      <c r="IJI26" s="674"/>
      <c r="IJJ26" s="674"/>
      <c r="IJK26" s="674"/>
      <c r="IJL26" s="674"/>
      <c r="IJM26" s="674"/>
      <c r="IJN26" s="674"/>
      <c r="IJO26" s="674"/>
      <c r="IJP26" s="674"/>
      <c r="IJQ26" s="674"/>
      <c r="IJR26" s="674"/>
      <c r="IJS26" s="674"/>
      <c r="IJT26" s="674"/>
      <c r="IJU26" s="674"/>
      <c r="IJV26" s="674"/>
      <c r="IJW26" s="674"/>
      <c r="IJX26" s="674"/>
      <c r="IJY26" s="674"/>
      <c r="IJZ26" s="674"/>
      <c r="IKA26" s="674"/>
      <c r="IKB26" s="674"/>
      <c r="IKC26" s="674"/>
      <c r="IKD26" s="674"/>
      <c r="IKE26" s="674"/>
      <c r="IKF26" s="674"/>
      <c r="IKG26" s="674"/>
      <c r="IKH26" s="674"/>
      <c r="IKI26" s="674"/>
      <c r="IKJ26" s="674"/>
      <c r="IKK26" s="674"/>
      <c r="IKL26" s="674"/>
      <c r="IKM26" s="674"/>
      <c r="IKN26" s="674"/>
      <c r="IKO26" s="674"/>
      <c r="IKP26" s="674"/>
      <c r="IKQ26" s="674"/>
      <c r="IKR26" s="674"/>
      <c r="IKS26" s="674"/>
      <c r="IKT26" s="674"/>
      <c r="IKU26" s="674"/>
      <c r="IKV26" s="674"/>
      <c r="IKW26" s="674"/>
      <c r="IKX26" s="674"/>
      <c r="IKY26" s="674"/>
      <c r="IKZ26" s="674"/>
      <c r="ILA26" s="674"/>
      <c r="ILB26" s="674"/>
      <c r="ILC26" s="674"/>
      <c r="ILD26" s="674"/>
      <c r="ILE26" s="674"/>
      <c r="ILF26" s="674"/>
      <c r="ILG26" s="674"/>
      <c r="ILH26" s="674"/>
      <c r="ILI26" s="674"/>
      <c r="ILJ26" s="674"/>
      <c r="ILK26" s="674"/>
      <c r="ILL26" s="674"/>
      <c r="ILM26" s="674"/>
      <c r="ILN26" s="674"/>
      <c r="ILO26" s="674"/>
      <c r="ILP26" s="674"/>
      <c r="ILQ26" s="674"/>
      <c r="ILR26" s="674"/>
      <c r="ILS26" s="674"/>
      <c r="ILT26" s="674"/>
      <c r="ILU26" s="674"/>
      <c r="ILV26" s="674"/>
      <c r="ILW26" s="674"/>
      <c r="ILX26" s="674"/>
      <c r="ILY26" s="674"/>
      <c r="ILZ26" s="674"/>
      <c r="IMA26" s="674"/>
      <c r="IMB26" s="674"/>
      <c r="IMC26" s="674"/>
      <c r="IMD26" s="674"/>
      <c r="IME26" s="674"/>
      <c r="IMF26" s="674"/>
      <c r="IMG26" s="674"/>
      <c r="IMH26" s="674"/>
      <c r="IMI26" s="674"/>
      <c r="IMJ26" s="674"/>
      <c r="IMK26" s="674"/>
      <c r="IML26" s="674"/>
      <c r="IMM26" s="674"/>
      <c r="IMN26" s="674"/>
      <c r="IMO26" s="674"/>
      <c r="IMP26" s="674"/>
      <c r="IMQ26" s="674"/>
      <c r="IMR26" s="674"/>
      <c r="IMS26" s="674"/>
      <c r="IMT26" s="674"/>
      <c r="IMU26" s="674"/>
      <c r="IMV26" s="674"/>
      <c r="IMW26" s="674"/>
      <c r="IMX26" s="674"/>
      <c r="IMY26" s="674"/>
      <c r="IMZ26" s="674"/>
      <c r="INA26" s="674"/>
      <c r="INB26" s="674"/>
      <c r="INC26" s="674"/>
      <c r="IND26" s="674"/>
      <c r="INE26" s="674"/>
      <c r="INF26" s="674"/>
      <c r="ING26" s="674"/>
      <c r="INH26" s="674"/>
      <c r="INI26" s="674"/>
      <c r="INJ26" s="674"/>
      <c r="INK26" s="674"/>
      <c r="INL26" s="674"/>
      <c r="INM26" s="674"/>
      <c r="INN26" s="674"/>
      <c r="INO26" s="674"/>
      <c r="INP26" s="674"/>
      <c r="INQ26" s="674"/>
      <c r="INR26" s="674"/>
      <c r="INS26" s="674"/>
      <c r="INT26" s="674"/>
      <c r="INU26" s="674"/>
      <c r="INV26" s="674"/>
      <c r="INW26" s="674"/>
      <c r="INX26" s="674"/>
      <c r="INY26" s="674"/>
      <c r="INZ26" s="674"/>
      <c r="IOA26" s="674"/>
      <c r="IOB26" s="674"/>
      <c r="IOC26" s="674"/>
      <c r="IOD26" s="674"/>
      <c r="IOE26" s="674"/>
      <c r="IOF26" s="674"/>
      <c r="IOG26" s="674"/>
      <c r="IOH26" s="674"/>
      <c r="IOI26" s="674"/>
      <c r="IOJ26" s="674"/>
      <c r="IOK26" s="674"/>
      <c r="IOL26" s="674"/>
      <c r="IOM26" s="674"/>
      <c r="ION26" s="674"/>
      <c r="IOO26" s="674"/>
      <c r="IOP26" s="674"/>
      <c r="IOQ26" s="674"/>
      <c r="IOR26" s="674"/>
      <c r="IOS26" s="674"/>
      <c r="IOT26" s="674"/>
      <c r="IOU26" s="674"/>
      <c r="IOV26" s="674"/>
      <c r="IOW26" s="674"/>
      <c r="IOX26" s="674"/>
      <c r="IOY26" s="674"/>
      <c r="IOZ26" s="674"/>
      <c r="IPA26" s="674"/>
      <c r="IPB26" s="674"/>
      <c r="IPC26" s="674"/>
      <c r="IPD26" s="674"/>
      <c r="IPE26" s="674"/>
      <c r="IPF26" s="674"/>
      <c r="IPG26" s="674"/>
      <c r="IPH26" s="674"/>
      <c r="IPI26" s="674"/>
      <c r="IPJ26" s="674"/>
      <c r="IPK26" s="674"/>
      <c r="IPL26" s="674"/>
      <c r="IPM26" s="674"/>
      <c r="IPN26" s="674"/>
      <c r="IPO26" s="674"/>
      <c r="IPP26" s="674"/>
      <c r="IPQ26" s="674"/>
      <c r="IPR26" s="674"/>
      <c r="IPS26" s="674"/>
      <c r="IPT26" s="674"/>
      <c r="IPU26" s="674"/>
      <c r="IPV26" s="674"/>
      <c r="IPW26" s="674"/>
      <c r="IPX26" s="674"/>
      <c r="IPY26" s="674"/>
      <c r="IPZ26" s="674"/>
      <c r="IQA26" s="674"/>
      <c r="IQB26" s="674"/>
      <c r="IQC26" s="674"/>
      <c r="IQD26" s="674"/>
      <c r="IQE26" s="674"/>
      <c r="IQF26" s="674"/>
      <c r="IQG26" s="674"/>
      <c r="IQH26" s="674"/>
      <c r="IQI26" s="674"/>
      <c r="IQJ26" s="674"/>
      <c r="IQK26" s="674"/>
      <c r="IQL26" s="674"/>
      <c r="IQM26" s="674"/>
      <c r="IQN26" s="674"/>
      <c r="IQO26" s="674"/>
      <c r="IQP26" s="674"/>
      <c r="IQQ26" s="674"/>
      <c r="IQR26" s="674"/>
      <c r="IQS26" s="674"/>
      <c r="IQT26" s="674"/>
      <c r="IQU26" s="674"/>
      <c r="IQV26" s="674"/>
      <c r="IQW26" s="674"/>
      <c r="IQX26" s="674"/>
      <c r="IQY26" s="674"/>
      <c r="IQZ26" s="674"/>
      <c r="IRA26" s="674"/>
      <c r="IRB26" s="674"/>
      <c r="IRC26" s="674"/>
      <c r="IRD26" s="674"/>
      <c r="IRE26" s="674"/>
      <c r="IRF26" s="674"/>
      <c r="IRG26" s="674"/>
      <c r="IRH26" s="674"/>
      <c r="IRI26" s="674"/>
      <c r="IRJ26" s="674"/>
      <c r="IRK26" s="674"/>
      <c r="IRL26" s="674"/>
      <c r="IRM26" s="674"/>
      <c r="IRN26" s="674"/>
      <c r="IRO26" s="674"/>
      <c r="IRP26" s="674"/>
      <c r="IRQ26" s="674"/>
      <c r="IRR26" s="674"/>
      <c r="IRS26" s="674"/>
      <c r="IRT26" s="674"/>
      <c r="IRU26" s="674"/>
      <c r="IRV26" s="674"/>
      <c r="IRW26" s="674"/>
      <c r="IRX26" s="674"/>
      <c r="IRY26" s="674"/>
      <c r="IRZ26" s="674"/>
      <c r="ISA26" s="674"/>
      <c r="ISB26" s="674"/>
      <c r="ISC26" s="674"/>
      <c r="ISD26" s="674"/>
      <c r="ISE26" s="674"/>
      <c r="ISF26" s="674"/>
      <c r="ISG26" s="674"/>
      <c r="ISH26" s="674"/>
      <c r="ISI26" s="674"/>
      <c r="ISJ26" s="674"/>
      <c r="ISK26" s="674"/>
      <c r="ISL26" s="674"/>
      <c r="ISM26" s="674"/>
      <c r="ISN26" s="674"/>
      <c r="ISO26" s="674"/>
      <c r="ISP26" s="674"/>
      <c r="ISQ26" s="674"/>
      <c r="ISR26" s="674"/>
      <c r="ISS26" s="674"/>
      <c r="IST26" s="674"/>
      <c r="ISU26" s="674"/>
      <c r="ISV26" s="674"/>
      <c r="ISW26" s="674"/>
      <c r="ISX26" s="674"/>
      <c r="ISY26" s="674"/>
      <c r="ISZ26" s="674"/>
      <c r="ITA26" s="674"/>
      <c r="ITB26" s="674"/>
      <c r="ITC26" s="674"/>
      <c r="ITD26" s="674"/>
      <c r="ITE26" s="674"/>
      <c r="ITF26" s="674"/>
      <c r="ITG26" s="674"/>
      <c r="ITH26" s="674"/>
      <c r="ITI26" s="674"/>
      <c r="ITJ26" s="674"/>
      <c r="ITK26" s="674"/>
      <c r="ITL26" s="674"/>
      <c r="ITM26" s="674"/>
      <c r="ITN26" s="674"/>
      <c r="ITO26" s="674"/>
      <c r="ITP26" s="674"/>
      <c r="ITQ26" s="674"/>
      <c r="ITR26" s="674"/>
      <c r="ITS26" s="674"/>
      <c r="ITT26" s="674"/>
      <c r="ITU26" s="674"/>
      <c r="ITV26" s="674"/>
      <c r="ITW26" s="674"/>
      <c r="ITX26" s="674"/>
      <c r="ITY26" s="674"/>
      <c r="ITZ26" s="674"/>
      <c r="IUA26" s="674"/>
      <c r="IUB26" s="674"/>
      <c r="IUC26" s="674"/>
      <c r="IUD26" s="674"/>
      <c r="IUE26" s="674"/>
      <c r="IUF26" s="674"/>
      <c r="IUG26" s="674"/>
      <c r="IUH26" s="674"/>
      <c r="IUI26" s="674"/>
      <c r="IUJ26" s="674"/>
      <c r="IUK26" s="674"/>
      <c r="IUL26" s="674"/>
      <c r="IUM26" s="674"/>
      <c r="IUN26" s="674"/>
      <c r="IUO26" s="674"/>
      <c r="IUP26" s="674"/>
      <c r="IUQ26" s="674"/>
      <c r="IUR26" s="674"/>
      <c r="IUS26" s="674"/>
      <c r="IUT26" s="674"/>
      <c r="IUU26" s="674"/>
      <c r="IUV26" s="674"/>
      <c r="IUW26" s="674"/>
      <c r="IUX26" s="674"/>
      <c r="IUY26" s="674"/>
      <c r="IUZ26" s="674"/>
      <c r="IVA26" s="674"/>
      <c r="IVB26" s="674"/>
      <c r="IVC26" s="674"/>
      <c r="IVD26" s="674"/>
      <c r="IVE26" s="674"/>
      <c r="IVF26" s="674"/>
      <c r="IVG26" s="674"/>
      <c r="IVH26" s="674"/>
      <c r="IVI26" s="674"/>
      <c r="IVJ26" s="674"/>
      <c r="IVK26" s="674"/>
      <c r="IVL26" s="674"/>
      <c r="IVM26" s="674"/>
      <c r="IVN26" s="674"/>
      <c r="IVO26" s="674"/>
      <c r="IVP26" s="674"/>
      <c r="IVQ26" s="674"/>
      <c r="IVR26" s="674"/>
      <c r="IVS26" s="674"/>
      <c r="IVT26" s="674"/>
      <c r="IVU26" s="674"/>
      <c r="IVV26" s="674"/>
      <c r="IVW26" s="674"/>
      <c r="IVX26" s="674"/>
      <c r="IVY26" s="674"/>
      <c r="IVZ26" s="674"/>
      <c r="IWA26" s="674"/>
      <c r="IWB26" s="674"/>
      <c r="IWC26" s="674"/>
      <c r="IWD26" s="674"/>
      <c r="IWE26" s="674"/>
      <c r="IWF26" s="674"/>
      <c r="IWG26" s="674"/>
      <c r="IWH26" s="674"/>
      <c r="IWI26" s="674"/>
      <c r="IWJ26" s="674"/>
      <c r="IWK26" s="674"/>
      <c r="IWL26" s="674"/>
      <c r="IWM26" s="674"/>
      <c r="IWN26" s="674"/>
      <c r="IWO26" s="674"/>
      <c r="IWP26" s="674"/>
      <c r="IWQ26" s="674"/>
      <c r="IWR26" s="674"/>
      <c r="IWS26" s="674"/>
      <c r="IWT26" s="674"/>
      <c r="IWU26" s="674"/>
      <c r="IWV26" s="674"/>
      <c r="IWW26" s="674"/>
      <c r="IWX26" s="674"/>
      <c r="IWY26" s="674"/>
      <c r="IWZ26" s="674"/>
      <c r="IXA26" s="674"/>
      <c r="IXB26" s="674"/>
      <c r="IXC26" s="674"/>
      <c r="IXD26" s="674"/>
      <c r="IXE26" s="674"/>
      <c r="IXF26" s="674"/>
      <c r="IXG26" s="674"/>
      <c r="IXH26" s="674"/>
      <c r="IXI26" s="674"/>
      <c r="IXJ26" s="674"/>
      <c r="IXK26" s="674"/>
      <c r="IXL26" s="674"/>
      <c r="IXM26" s="674"/>
      <c r="IXN26" s="674"/>
      <c r="IXO26" s="674"/>
      <c r="IXP26" s="674"/>
      <c r="IXQ26" s="674"/>
      <c r="IXR26" s="674"/>
      <c r="IXS26" s="674"/>
      <c r="IXT26" s="674"/>
      <c r="IXU26" s="674"/>
      <c r="IXV26" s="674"/>
      <c r="IXW26" s="674"/>
      <c r="IXX26" s="674"/>
      <c r="IXY26" s="674"/>
      <c r="IXZ26" s="674"/>
      <c r="IYA26" s="674"/>
      <c r="IYB26" s="674"/>
      <c r="IYC26" s="674"/>
      <c r="IYD26" s="674"/>
      <c r="IYE26" s="674"/>
      <c r="IYF26" s="674"/>
      <c r="IYG26" s="674"/>
      <c r="IYH26" s="674"/>
      <c r="IYI26" s="674"/>
      <c r="IYJ26" s="674"/>
      <c r="IYK26" s="674"/>
      <c r="IYL26" s="674"/>
      <c r="IYM26" s="674"/>
      <c r="IYN26" s="674"/>
      <c r="IYO26" s="674"/>
      <c r="IYP26" s="674"/>
      <c r="IYQ26" s="674"/>
      <c r="IYR26" s="674"/>
      <c r="IYS26" s="674"/>
      <c r="IYT26" s="674"/>
      <c r="IYU26" s="674"/>
      <c r="IYV26" s="674"/>
      <c r="IYW26" s="674"/>
      <c r="IYX26" s="674"/>
      <c r="IYY26" s="674"/>
      <c r="IYZ26" s="674"/>
      <c r="IZA26" s="674"/>
      <c r="IZB26" s="674"/>
      <c r="IZC26" s="674"/>
      <c r="IZD26" s="674"/>
      <c r="IZE26" s="674"/>
      <c r="IZF26" s="674"/>
      <c r="IZG26" s="674"/>
      <c r="IZH26" s="674"/>
      <c r="IZI26" s="674"/>
      <c r="IZJ26" s="674"/>
      <c r="IZK26" s="674"/>
      <c r="IZL26" s="674"/>
      <c r="IZM26" s="674"/>
      <c r="IZN26" s="674"/>
      <c r="IZO26" s="674"/>
      <c r="IZP26" s="674"/>
      <c r="IZQ26" s="674"/>
      <c r="IZR26" s="674"/>
      <c r="IZS26" s="674"/>
      <c r="IZT26" s="674"/>
      <c r="IZU26" s="674"/>
      <c r="IZV26" s="674"/>
      <c r="IZW26" s="674"/>
      <c r="IZX26" s="674"/>
      <c r="IZY26" s="674"/>
      <c r="IZZ26" s="674"/>
      <c r="JAA26" s="674"/>
      <c r="JAB26" s="674"/>
      <c r="JAC26" s="674"/>
      <c r="JAD26" s="674"/>
      <c r="JAE26" s="674"/>
      <c r="JAF26" s="674"/>
      <c r="JAG26" s="674"/>
      <c r="JAH26" s="674"/>
      <c r="JAI26" s="674"/>
      <c r="JAJ26" s="674"/>
      <c r="JAK26" s="674"/>
      <c r="JAL26" s="674"/>
      <c r="JAM26" s="674"/>
      <c r="JAN26" s="674"/>
      <c r="JAO26" s="674"/>
      <c r="JAP26" s="674"/>
      <c r="JAQ26" s="674"/>
      <c r="JAR26" s="674"/>
      <c r="JAS26" s="674"/>
      <c r="JAT26" s="674"/>
      <c r="JAU26" s="674"/>
      <c r="JAV26" s="674"/>
      <c r="JAW26" s="674"/>
      <c r="JAX26" s="674"/>
      <c r="JAY26" s="674"/>
      <c r="JAZ26" s="674"/>
      <c r="JBA26" s="674"/>
      <c r="JBB26" s="674"/>
      <c r="JBC26" s="674"/>
      <c r="JBD26" s="674"/>
      <c r="JBE26" s="674"/>
      <c r="JBF26" s="674"/>
      <c r="JBG26" s="674"/>
      <c r="JBH26" s="674"/>
      <c r="JBI26" s="674"/>
      <c r="JBJ26" s="674"/>
      <c r="JBK26" s="674"/>
      <c r="JBL26" s="674"/>
      <c r="JBM26" s="674"/>
      <c r="JBN26" s="674"/>
      <c r="JBO26" s="674"/>
      <c r="JBP26" s="674"/>
      <c r="JBQ26" s="674"/>
      <c r="JBR26" s="674"/>
      <c r="JBS26" s="674"/>
      <c r="JBT26" s="674"/>
      <c r="JBU26" s="674"/>
      <c r="JBV26" s="674"/>
      <c r="JBW26" s="674"/>
      <c r="JBX26" s="674"/>
      <c r="JBY26" s="674"/>
      <c r="JBZ26" s="674"/>
      <c r="JCA26" s="674"/>
      <c r="JCB26" s="674"/>
      <c r="JCC26" s="674"/>
      <c r="JCD26" s="674"/>
      <c r="JCE26" s="674"/>
      <c r="JCF26" s="674"/>
      <c r="JCG26" s="674"/>
      <c r="JCH26" s="674"/>
      <c r="JCI26" s="674"/>
      <c r="JCJ26" s="674"/>
      <c r="JCK26" s="674"/>
      <c r="JCL26" s="674"/>
      <c r="JCM26" s="674"/>
      <c r="JCN26" s="674"/>
      <c r="JCO26" s="674"/>
      <c r="JCP26" s="674"/>
      <c r="JCQ26" s="674"/>
      <c r="JCR26" s="674"/>
      <c r="JCS26" s="674"/>
      <c r="JCT26" s="674"/>
      <c r="JCU26" s="674"/>
      <c r="JCV26" s="674"/>
      <c r="JCW26" s="674"/>
      <c r="JCX26" s="674"/>
      <c r="JCY26" s="674"/>
      <c r="JCZ26" s="674"/>
      <c r="JDA26" s="674"/>
      <c r="JDB26" s="674"/>
      <c r="JDC26" s="674"/>
      <c r="JDD26" s="674"/>
      <c r="JDE26" s="674"/>
      <c r="JDF26" s="674"/>
      <c r="JDG26" s="674"/>
      <c r="JDH26" s="674"/>
      <c r="JDI26" s="674"/>
      <c r="JDJ26" s="674"/>
      <c r="JDK26" s="674"/>
      <c r="JDL26" s="674"/>
      <c r="JDM26" s="674"/>
      <c r="JDN26" s="674"/>
      <c r="JDO26" s="674"/>
      <c r="JDP26" s="674"/>
      <c r="JDQ26" s="674"/>
      <c r="JDR26" s="674"/>
      <c r="JDS26" s="674"/>
      <c r="JDT26" s="674"/>
      <c r="JDU26" s="674"/>
      <c r="JDV26" s="674"/>
      <c r="JDW26" s="674"/>
      <c r="JDX26" s="674"/>
      <c r="JDY26" s="674"/>
      <c r="JDZ26" s="674"/>
      <c r="JEA26" s="674"/>
      <c r="JEB26" s="674"/>
      <c r="JEC26" s="674"/>
      <c r="JED26" s="674"/>
      <c r="JEE26" s="674"/>
      <c r="JEF26" s="674"/>
      <c r="JEG26" s="674"/>
      <c r="JEH26" s="674"/>
      <c r="JEI26" s="674"/>
      <c r="JEJ26" s="674"/>
      <c r="JEK26" s="674"/>
      <c r="JEL26" s="674"/>
      <c r="JEM26" s="674"/>
      <c r="JEN26" s="674"/>
      <c r="JEO26" s="674"/>
      <c r="JEP26" s="674"/>
      <c r="JEQ26" s="674"/>
      <c r="JER26" s="674"/>
      <c r="JES26" s="674"/>
      <c r="JET26" s="674"/>
      <c r="JEU26" s="674"/>
      <c r="JEV26" s="674"/>
      <c r="JEW26" s="674"/>
      <c r="JEX26" s="674"/>
      <c r="JEY26" s="674"/>
      <c r="JEZ26" s="674"/>
      <c r="JFA26" s="674"/>
      <c r="JFB26" s="674"/>
      <c r="JFC26" s="674"/>
      <c r="JFD26" s="674"/>
      <c r="JFE26" s="674"/>
      <c r="JFF26" s="674"/>
      <c r="JFG26" s="674"/>
      <c r="JFH26" s="674"/>
      <c r="JFI26" s="674"/>
      <c r="JFJ26" s="674"/>
      <c r="JFK26" s="674"/>
      <c r="JFL26" s="674"/>
      <c r="JFM26" s="674"/>
      <c r="JFN26" s="674"/>
      <c r="JFO26" s="674"/>
      <c r="JFP26" s="674"/>
      <c r="JFQ26" s="674"/>
      <c r="JFR26" s="674"/>
      <c r="JFS26" s="674"/>
      <c r="JFT26" s="674"/>
      <c r="JFU26" s="674"/>
      <c r="JFV26" s="674"/>
      <c r="JFW26" s="674"/>
      <c r="JFX26" s="674"/>
      <c r="JFY26" s="674"/>
      <c r="JFZ26" s="674"/>
      <c r="JGA26" s="674"/>
      <c r="JGB26" s="674"/>
      <c r="JGC26" s="674"/>
      <c r="JGD26" s="674"/>
      <c r="JGE26" s="674"/>
      <c r="JGF26" s="674"/>
      <c r="JGG26" s="674"/>
      <c r="JGH26" s="674"/>
      <c r="JGI26" s="674"/>
      <c r="JGJ26" s="674"/>
      <c r="JGK26" s="674"/>
      <c r="JGL26" s="674"/>
      <c r="JGM26" s="674"/>
      <c r="JGN26" s="674"/>
      <c r="JGO26" s="674"/>
      <c r="JGP26" s="674"/>
      <c r="JGQ26" s="674"/>
      <c r="JGR26" s="674"/>
      <c r="JGS26" s="674"/>
      <c r="JGT26" s="674"/>
      <c r="JGU26" s="674"/>
      <c r="JGV26" s="674"/>
      <c r="JGW26" s="674"/>
      <c r="JGX26" s="674"/>
      <c r="JGY26" s="674"/>
      <c r="JGZ26" s="674"/>
      <c r="JHA26" s="674"/>
      <c r="JHB26" s="674"/>
      <c r="JHC26" s="674"/>
      <c r="JHD26" s="674"/>
      <c r="JHE26" s="674"/>
      <c r="JHF26" s="674"/>
      <c r="JHG26" s="674"/>
      <c r="JHH26" s="674"/>
      <c r="JHI26" s="674"/>
      <c r="JHJ26" s="674"/>
      <c r="JHK26" s="674"/>
      <c r="JHL26" s="674"/>
      <c r="JHM26" s="674"/>
      <c r="JHN26" s="674"/>
      <c r="JHO26" s="674"/>
      <c r="JHP26" s="674"/>
      <c r="JHQ26" s="674"/>
      <c r="JHR26" s="674"/>
      <c r="JHS26" s="674"/>
      <c r="JHT26" s="674"/>
      <c r="JHU26" s="674"/>
      <c r="JHV26" s="674"/>
      <c r="JHW26" s="674"/>
      <c r="JHX26" s="674"/>
      <c r="JHY26" s="674"/>
      <c r="JHZ26" s="674"/>
      <c r="JIA26" s="674"/>
      <c r="JIB26" s="674"/>
      <c r="JIC26" s="674"/>
      <c r="JID26" s="674"/>
      <c r="JIE26" s="674"/>
      <c r="JIF26" s="674"/>
      <c r="JIG26" s="674"/>
      <c r="JIH26" s="674"/>
      <c r="JII26" s="674"/>
      <c r="JIJ26" s="674"/>
      <c r="JIK26" s="674"/>
      <c r="JIL26" s="674"/>
      <c r="JIM26" s="674"/>
      <c r="JIN26" s="674"/>
      <c r="JIO26" s="674"/>
      <c r="JIP26" s="674"/>
      <c r="JIQ26" s="674"/>
      <c r="JIR26" s="674"/>
      <c r="JIS26" s="674"/>
      <c r="JIT26" s="674"/>
      <c r="JIU26" s="674"/>
      <c r="JIV26" s="674"/>
      <c r="JIW26" s="674"/>
      <c r="JIX26" s="674"/>
      <c r="JIY26" s="674"/>
      <c r="JIZ26" s="674"/>
      <c r="JJA26" s="674"/>
      <c r="JJB26" s="674"/>
      <c r="JJC26" s="674"/>
      <c r="JJD26" s="674"/>
      <c r="JJE26" s="674"/>
      <c r="JJF26" s="674"/>
      <c r="JJG26" s="674"/>
      <c r="JJH26" s="674"/>
      <c r="JJI26" s="674"/>
      <c r="JJJ26" s="674"/>
      <c r="JJK26" s="674"/>
      <c r="JJL26" s="674"/>
      <c r="JJM26" s="674"/>
      <c r="JJN26" s="674"/>
      <c r="JJO26" s="674"/>
      <c r="JJP26" s="674"/>
      <c r="JJQ26" s="674"/>
      <c r="JJR26" s="674"/>
      <c r="JJS26" s="674"/>
      <c r="JJT26" s="674"/>
      <c r="JJU26" s="674"/>
      <c r="JJV26" s="674"/>
      <c r="JJW26" s="674"/>
      <c r="JJX26" s="674"/>
      <c r="JJY26" s="674"/>
      <c r="JJZ26" s="674"/>
      <c r="JKA26" s="674"/>
      <c r="JKB26" s="674"/>
      <c r="JKC26" s="674"/>
      <c r="JKD26" s="674"/>
      <c r="JKE26" s="674"/>
      <c r="JKF26" s="674"/>
      <c r="JKG26" s="674"/>
      <c r="JKH26" s="674"/>
      <c r="JKI26" s="674"/>
      <c r="JKJ26" s="674"/>
      <c r="JKK26" s="674"/>
      <c r="JKL26" s="674"/>
      <c r="JKM26" s="674"/>
      <c r="JKN26" s="674"/>
      <c r="JKO26" s="674"/>
      <c r="JKP26" s="674"/>
      <c r="JKQ26" s="674"/>
      <c r="JKR26" s="674"/>
      <c r="JKS26" s="674"/>
      <c r="JKT26" s="674"/>
      <c r="JKU26" s="674"/>
      <c r="JKV26" s="674"/>
      <c r="JKW26" s="674"/>
      <c r="JKX26" s="674"/>
      <c r="JKY26" s="674"/>
      <c r="JKZ26" s="674"/>
      <c r="JLA26" s="674"/>
      <c r="JLB26" s="674"/>
      <c r="JLC26" s="674"/>
      <c r="JLD26" s="674"/>
      <c r="JLE26" s="674"/>
      <c r="JLF26" s="674"/>
      <c r="JLG26" s="674"/>
      <c r="JLH26" s="674"/>
      <c r="JLI26" s="674"/>
      <c r="JLJ26" s="674"/>
      <c r="JLK26" s="674"/>
      <c r="JLL26" s="674"/>
      <c r="JLM26" s="674"/>
      <c r="JLN26" s="674"/>
      <c r="JLO26" s="674"/>
      <c r="JLP26" s="674"/>
      <c r="JLQ26" s="674"/>
      <c r="JLR26" s="674"/>
      <c r="JLS26" s="674"/>
      <c r="JLT26" s="674"/>
      <c r="JLU26" s="674"/>
      <c r="JLV26" s="674"/>
      <c r="JLW26" s="674"/>
      <c r="JLX26" s="674"/>
      <c r="JLY26" s="674"/>
      <c r="JLZ26" s="674"/>
      <c r="JMA26" s="674"/>
      <c r="JMB26" s="674"/>
      <c r="JMC26" s="674"/>
      <c r="JMD26" s="674"/>
      <c r="JME26" s="674"/>
      <c r="JMF26" s="674"/>
      <c r="JMG26" s="674"/>
      <c r="JMH26" s="674"/>
      <c r="JMI26" s="674"/>
      <c r="JMJ26" s="674"/>
      <c r="JMK26" s="674"/>
      <c r="JML26" s="674"/>
      <c r="JMM26" s="674"/>
      <c r="JMN26" s="674"/>
      <c r="JMO26" s="674"/>
      <c r="JMP26" s="674"/>
      <c r="JMQ26" s="674"/>
      <c r="JMR26" s="674"/>
      <c r="JMS26" s="674"/>
      <c r="JMT26" s="674"/>
      <c r="JMU26" s="674"/>
      <c r="JMV26" s="674"/>
      <c r="JMW26" s="674"/>
      <c r="JMX26" s="674"/>
      <c r="JMY26" s="674"/>
      <c r="JMZ26" s="674"/>
      <c r="JNA26" s="674"/>
      <c r="JNB26" s="674"/>
      <c r="JNC26" s="674"/>
      <c r="JND26" s="674"/>
      <c r="JNE26" s="674"/>
      <c r="JNF26" s="674"/>
      <c r="JNG26" s="674"/>
      <c r="JNH26" s="674"/>
      <c r="JNI26" s="674"/>
      <c r="JNJ26" s="674"/>
      <c r="JNK26" s="674"/>
      <c r="JNL26" s="674"/>
      <c r="JNM26" s="674"/>
      <c r="JNN26" s="674"/>
      <c r="JNO26" s="674"/>
      <c r="JNP26" s="674"/>
      <c r="JNQ26" s="674"/>
      <c r="JNR26" s="674"/>
      <c r="JNS26" s="674"/>
      <c r="JNT26" s="674"/>
      <c r="JNU26" s="674"/>
      <c r="JNV26" s="674"/>
      <c r="JNW26" s="674"/>
      <c r="JNX26" s="674"/>
      <c r="JNY26" s="674"/>
      <c r="JNZ26" s="674"/>
      <c r="JOA26" s="674"/>
      <c r="JOB26" s="674"/>
      <c r="JOC26" s="674"/>
      <c r="JOD26" s="674"/>
      <c r="JOE26" s="674"/>
      <c r="JOF26" s="674"/>
      <c r="JOG26" s="674"/>
      <c r="JOH26" s="674"/>
      <c r="JOI26" s="674"/>
      <c r="JOJ26" s="674"/>
      <c r="JOK26" s="674"/>
      <c r="JOL26" s="674"/>
      <c r="JOM26" s="674"/>
      <c r="JON26" s="674"/>
      <c r="JOO26" s="674"/>
      <c r="JOP26" s="674"/>
      <c r="JOQ26" s="674"/>
      <c r="JOR26" s="674"/>
      <c r="JOS26" s="674"/>
      <c r="JOT26" s="674"/>
      <c r="JOU26" s="674"/>
      <c r="JOV26" s="674"/>
      <c r="JOW26" s="674"/>
      <c r="JOX26" s="674"/>
      <c r="JOY26" s="674"/>
      <c r="JOZ26" s="674"/>
      <c r="JPA26" s="674"/>
      <c r="JPB26" s="674"/>
      <c r="JPC26" s="674"/>
      <c r="JPD26" s="674"/>
      <c r="JPE26" s="674"/>
      <c r="JPF26" s="674"/>
      <c r="JPG26" s="674"/>
      <c r="JPH26" s="674"/>
      <c r="JPI26" s="674"/>
      <c r="JPJ26" s="674"/>
      <c r="JPK26" s="674"/>
      <c r="JPL26" s="674"/>
      <c r="JPM26" s="674"/>
      <c r="JPN26" s="674"/>
      <c r="JPO26" s="674"/>
      <c r="JPP26" s="674"/>
      <c r="JPQ26" s="674"/>
      <c r="JPR26" s="674"/>
      <c r="JPS26" s="674"/>
      <c r="JPT26" s="674"/>
      <c r="JPU26" s="674"/>
      <c r="JPV26" s="674"/>
      <c r="JPW26" s="674"/>
      <c r="JPX26" s="674"/>
      <c r="JPY26" s="674"/>
      <c r="JPZ26" s="674"/>
      <c r="JQA26" s="674"/>
      <c r="JQB26" s="674"/>
      <c r="JQC26" s="674"/>
      <c r="JQD26" s="674"/>
      <c r="JQE26" s="674"/>
      <c r="JQF26" s="674"/>
      <c r="JQG26" s="674"/>
      <c r="JQH26" s="674"/>
      <c r="JQI26" s="674"/>
      <c r="JQJ26" s="674"/>
      <c r="JQK26" s="674"/>
      <c r="JQL26" s="674"/>
      <c r="JQM26" s="674"/>
      <c r="JQN26" s="674"/>
      <c r="JQO26" s="674"/>
      <c r="JQP26" s="674"/>
      <c r="JQQ26" s="674"/>
      <c r="JQR26" s="674"/>
      <c r="JQS26" s="674"/>
      <c r="JQT26" s="674"/>
      <c r="JQU26" s="674"/>
      <c r="JQV26" s="674"/>
      <c r="JQW26" s="674"/>
      <c r="JQX26" s="674"/>
      <c r="JQY26" s="674"/>
      <c r="JQZ26" s="674"/>
      <c r="JRA26" s="674"/>
      <c r="JRB26" s="674"/>
      <c r="JRC26" s="674"/>
      <c r="JRD26" s="674"/>
      <c r="JRE26" s="674"/>
      <c r="JRF26" s="674"/>
      <c r="JRG26" s="674"/>
      <c r="JRH26" s="674"/>
      <c r="JRI26" s="674"/>
      <c r="JRJ26" s="674"/>
      <c r="JRK26" s="674"/>
      <c r="JRL26" s="674"/>
      <c r="JRM26" s="674"/>
      <c r="JRN26" s="674"/>
      <c r="JRO26" s="674"/>
      <c r="JRP26" s="674"/>
      <c r="JRQ26" s="674"/>
      <c r="JRR26" s="674"/>
      <c r="JRS26" s="674"/>
      <c r="JRT26" s="674"/>
      <c r="JRU26" s="674"/>
      <c r="JRV26" s="674"/>
      <c r="JRW26" s="674"/>
      <c r="JRX26" s="674"/>
      <c r="JRY26" s="674"/>
      <c r="JRZ26" s="674"/>
      <c r="JSA26" s="674"/>
      <c r="JSB26" s="674"/>
      <c r="JSC26" s="674"/>
      <c r="JSD26" s="674"/>
      <c r="JSE26" s="674"/>
      <c r="JSF26" s="674"/>
      <c r="JSG26" s="674"/>
      <c r="JSH26" s="674"/>
      <c r="JSI26" s="674"/>
      <c r="JSJ26" s="674"/>
      <c r="JSK26" s="674"/>
      <c r="JSL26" s="674"/>
      <c r="JSM26" s="674"/>
      <c r="JSN26" s="674"/>
      <c r="JSO26" s="674"/>
      <c r="JSP26" s="674"/>
      <c r="JSQ26" s="674"/>
      <c r="JSR26" s="674"/>
      <c r="JSS26" s="674"/>
      <c r="JST26" s="674"/>
      <c r="JSU26" s="674"/>
      <c r="JSV26" s="674"/>
      <c r="JSW26" s="674"/>
      <c r="JSX26" s="674"/>
      <c r="JSY26" s="674"/>
      <c r="JSZ26" s="674"/>
      <c r="JTA26" s="674"/>
      <c r="JTB26" s="674"/>
      <c r="JTC26" s="674"/>
      <c r="JTD26" s="674"/>
      <c r="JTE26" s="674"/>
      <c r="JTF26" s="674"/>
      <c r="JTG26" s="674"/>
      <c r="JTH26" s="674"/>
      <c r="JTI26" s="674"/>
      <c r="JTJ26" s="674"/>
      <c r="JTK26" s="674"/>
      <c r="JTL26" s="674"/>
      <c r="JTM26" s="674"/>
      <c r="JTN26" s="674"/>
      <c r="JTO26" s="674"/>
      <c r="JTP26" s="674"/>
      <c r="JTQ26" s="674"/>
      <c r="JTR26" s="674"/>
      <c r="JTS26" s="674"/>
      <c r="JTT26" s="674"/>
      <c r="JTU26" s="674"/>
      <c r="JTV26" s="674"/>
      <c r="JTW26" s="674"/>
      <c r="JTX26" s="674"/>
      <c r="JTY26" s="674"/>
      <c r="JTZ26" s="674"/>
      <c r="JUA26" s="674"/>
      <c r="JUB26" s="674"/>
      <c r="JUC26" s="674"/>
      <c r="JUD26" s="674"/>
      <c r="JUE26" s="674"/>
      <c r="JUF26" s="674"/>
      <c r="JUG26" s="674"/>
      <c r="JUH26" s="674"/>
      <c r="JUI26" s="674"/>
      <c r="JUJ26" s="674"/>
      <c r="JUK26" s="674"/>
      <c r="JUL26" s="674"/>
      <c r="JUM26" s="674"/>
      <c r="JUN26" s="674"/>
      <c r="JUO26" s="674"/>
      <c r="JUP26" s="674"/>
      <c r="JUQ26" s="674"/>
      <c r="JUR26" s="674"/>
      <c r="JUS26" s="674"/>
      <c r="JUT26" s="674"/>
      <c r="JUU26" s="674"/>
      <c r="JUV26" s="674"/>
      <c r="JUW26" s="674"/>
      <c r="JUX26" s="674"/>
      <c r="JUY26" s="674"/>
      <c r="JUZ26" s="674"/>
      <c r="JVA26" s="674"/>
      <c r="JVB26" s="674"/>
      <c r="JVC26" s="674"/>
      <c r="JVD26" s="674"/>
      <c r="JVE26" s="674"/>
      <c r="JVF26" s="674"/>
      <c r="JVG26" s="674"/>
      <c r="JVH26" s="674"/>
      <c r="JVI26" s="674"/>
      <c r="JVJ26" s="674"/>
      <c r="JVK26" s="674"/>
      <c r="JVL26" s="674"/>
      <c r="JVM26" s="674"/>
      <c r="JVN26" s="674"/>
      <c r="JVO26" s="674"/>
      <c r="JVP26" s="674"/>
      <c r="JVQ26" s="674"/>
      <c r="JVR26" s="674"/>
      <c r="JVS26" s="674"/>
      <c r="JVT26" s="674"/>
      <c r="JVU26" s="674"/>
      <c r="JVV26" s="674"/>
      <c r="JVW26" s="674"/>
      <c r="JVX26" s="674"/>
      <c r="JVY26" s="674"/>
      <c r="JVZ26" s="674"/>
      <c r="JWA26" s="674"/>
      <c r="JWB26" s="674"/>
      <c r="JWC26" s="674"/>
      <c r="JWD26" s="674"/>
      <c r="JWE26" s="674"/>
      <c r="JWF26" s="674"/>
      <c r="JWG26" s="674"/>
      <c r="JWH26" s="674"/>
      <c r="JWI26" s="674"/>
      <c r="JWJ26" s="674"/>
      <c r="JWK26" s="674"/>
      <c r="JWL26" s="674"/>
      <c r="JWM26" s="674"/>
      <c r="JWN26" s="674"/>
      <c r="JWO26" s="674"/>
      <c r="JWP26" s="674"/>
      <c r="JWQ26" s="674"/>
      <c r="JWR26" s="674"/>
      <c r="JWS26" s="674"/>
      <c r="JWT26" s="674"/>
      <c r="JWU26" s="674"/>
      <c r="JWV26" s="674"/>
      <c r="JWW26" s="674"/>
      <c r="JWX26" s="674"/>
      <c r="JWY26" s="674"/>
      <c r="JWZ26" s="674"/>
      <c r="JXA26" s="674"/>
      <c r="JXB26" s="674"/>
      <c r="JXC26" s="674"/>
      <c r="JXD26" s="674"/>
      <c r="JXE26" s="674"/>
      <c r="JXF26" s="674"/>
      <c r="JXG26" s="674"/>
      <c r="JXH26" s="674"/>
      <c r="JXI26" s="674"/>
      <c r="JXJ26" s="674"/>
      <c r="JXK26" s="674"/>
      <c r="JXL26" s="674"/>
      <c r="JXM26" s="674"/>
      <c r="JXN26" s="674"/>
      <c r="JXO26" s="674"/>
      <c r="JXP26" s="674"/>
      <c r="JXQ26" s="674"/>
      <c r="JXR26" s="674"/>
      <c r="JXS26" s="674"/>
      <c r="JXT26" s="674"/>
      <c r="JXU26" s="674"/>
      <c r="JXV26" s="674"/>
      <c r="JXW26" s="674"/>
      <c r="JXX26" s="674"/>
      <c r="JXY26" s="674"/>
      <c r="JXZ26" s="674"/>
      <c r="JYA26" s="674"/>
      <c r="JYB26" s="674"/>
      <c r="JYC26" s="674"/>
      <c r="JYD26" s="674"/>
      <c r="JYE26" s="674"/>
      <c r="JYF26" s="674"/>
      <c r="JYG26" s="674"/>
      <c r="JYH26" s="674"/>
      <c r="JYI26" s="674"/>
      <c r="JYJ26" s="674"/>
      <c r="JYK26" s="674"/>
      <c r="JYL26" s="674"/>
      <c r="JYM26" s="674"/>
      <c r="JYN26" s="674"/>
      <c r="JYO26" s="674"/>
      <c r="JYP26" s="674"/>
      <c r="JYQ26" s="674"/>
      <c r="JYR26" s="674"/>
      <c r="JYS26" s="674"/>
      <c r="JYT26" s="674"/>
      <c r="JYU26" s="674"/>
      <c r="JYV26" s="674"/>
      <c r="JYW26" s="674"/>
      <c r="JYX26" s="674"/>
      <c r="JYY26" s="674"/>
      <c r="JYZ26" s="674"/>
      <c r="JZA26" s="674"/>
      <c r="JZB26" s="674"/>
      <c r="JZC26" s="674"/>
      <c r="JZD26" s="674"/>
      <c r="JZE26" s="674"/>
      <c r="JZF26" s="674"/>
      <c r="JZG26" s="674"/>
      <c r="JZH26" s="674"/>
      <c r="JZI26" s="674"/>
      <c r="JZJ26" s="674"/>
      <c r="JZK26" s="674"/>
      <c r="JZL26" s="674"/>
      <c r="JZM26" s="674"/>
      <c r="JZN26" s="674"/>
      <c r="JZO26" s="674"/>
      <c r="JZP26" s="674"/>
      <c r="JZQ26" s="674"/>
      <c r="JZR26" s="674"/>
      <c r="JZS26" s="674"/>
      <c r="JZT26" s="674"/>
      <c r="JZU26" s="674"/>
      <c r="JZV26" s="674"/>
      <c r="JZW26" s="674"/>
      <c r="JZX26" s="674"/>
      <c r="JZY26" s="674"/>
      <c r="JZZ26" s="674"/>
      <c r="KAA26" s="674"/>
      <c r="KAB26" s="674"/>
      <c r="KAC26" s="674"/>
      <c r="KAD26" s="674"/>
      <c r="KAE26" s="674"/>
      <c r="KAF26" s="674"/>
      <c r="KAG26" s="674"/>
      <c r="KAH26" s="674"/>
      <c r="KAI26" s="674"/>
      <c r="KAJ26" s="674"/>
      <c r="KAK26" s="674"/>
      <c r="KAL26" s="674"/>
      <c r="KAM26" s="674"/>
      <c r="KAN26" s="674"/>
      <c r="KAO26" s="674"/>
      <c r="KAP26" s="674"/>
      <c r="KAQ26" s="674"/>
      <c r="KAR26" s="674"/>
      <c r="KAS26" s="674"/>
      <c r="KAT26" s="674"/>
      <c r="KAU26" s="674"/>
      <c r="KAV26" s="674"/>
      <c r="KAW26" s="674"/>
      <c r="KAX26" s="674"/>
      <c r="KAY26" s="674"/>
      <c r="KAZ26" s="674"/>
      <c r="KBA26" s="674"/>
      <c r="KBB26" s="674"/>
      <c r="KBC26" s="674"/>
      <c r="KBD26" s="674"/>
      <c r="KBE26" s="674"/>
      <c r="KBF26" s="674"/>
      <c r="KBG26" s="674"/>
      <c r="KBH26" s="674"/>
      <c r="KBI26" s="674"/>
      <c r="KBJ26" s="674"/>
      <c r="KBK26" s="674"/>
      <c r="KBL26" s="674"/>
      <c r="KBM26" s="674"/>
      <c r="KBN26" s="674"/>
      <c r="KBO26" s="674"/>
      <c r="KBP26" s="674"/>
      <c r="KBQ26" s="674"/>
      <c r="KBR26" s="674"/>
      <c r="KBS26" s="674"/>
      <c r="KBT26" s="674"/>
      <c r="KBU26" s="674"/>
      <c r="KBV26" s="674"/>
      <c r="KBW26" s="674"/>
      <c r="KBX26" s="674"/>
      <c r="KBY26" s="674"/>
      <c r="KBZ26" s="674"/>
      <c r="KCA26" s="674"/>
      <c r="KCB26" s="674"/>
      <c r="KCC26" s="674"/>
      <c r="KCD26" s="674"/>
      <c r="KCE26" s="674"/>
      <c r="KCF26" s="674"/>
      <c r="KCG26" s="674"/>
      <c r="KCH26" s="674"/>
      <c r="KCI26" s="674"/>
      <c r="KCJ26" s="674"/>
      <c r="KCK26" s="674"/>
      <c r="KCL26" s="674"/>
      <c r="KCM26" s="674"/>
      <c r="KCN26" s="674"/>
      <c r="KCO26" s="674"/>
      <c r="KCP26" s="674"/>
      <c r="KCQ26" s="674"/>
      <c r="KCR26" s="674"/>
      <c r="KCS26" s="674"/>
      <c r="KCT26" s="674"/>
      <c r="KCU26" s="674"/>
      <c r="KCV26" s="674"/>
      <c r="KCW26" s="674"/>
      <c r="KCX26" s="674"/>
      <c r="KCY26" s="674"/>
      <c r="KCZ26" s="674"/>
      <c r="KDA26" s="674"/>
      <c r="KDB26" s="674"/>
      <c r="KDC26" s="674"/>
      <c r="KDD26" s="674"/>
      <c r="KDE26" s="674"/>
      <c r="KDF26" s="674"/>
      <c r="KDG26" s="674"/>
      <c r="KDH26" s="674"/>
      <c r="KDI26" s="674"/>
      <c r="KDJ26" s="674"/>
      <c r="KDK26" s="674"/>
      <c r="KDL26" s="674"/>
      <c r="KDM26" s="674"/>
      <c r="KDN26" s="674"/>
      <c r="KDO26" s="674"/>
      <c r="KDP26" s="674"/>
      <c r="KDQ26" s="674"/>
      <c r="KDR26" s="674"/>
      <c r="KDS26" s="674"/>
      <c r="KDT26" s="674"/>
      <c r="KDU26" s="674"/>
      <c r="KDV26" s="674"/>
      <c r="KDW26" s="674"/>
      <c r="KDX26" s="674"/>
      <c r="KDY26" s="674"/>
      <c r="KDZ26" s="674"/>
      <c r="KEA26" s="674"/>
      <c r="KEB26" s="674"/>
      <c r="KEC26" s="674"/>
      <c r="KED26" s="674"/>
      <c r="KEE26" s="674"/>
      <c r="KEF26" s="674"/>
      <c r="KEG26" s="674"/>
      <c r="KEH26" s="674"/>
      <c r="KEI26" s="674"/>
      <c r="KEJ26" s="674"/>
      <c r="KEK26" s="674"/>
      <c r="KEL26" s="674"/>
      <c r="KEM26" s="674"/>
      <c r="KEN26" s="674"/>
      <c r="KEO26" s="674"/>
      <c r="KEP26" s="674"/>
      <c r="KEQ26" s="674"/>
      <c r="KER26" s="674"/>
      <c r="KES26" s="674"/>
      <c r="KET26" s="674"/>
      <c r="KEU26" s="674"/>
      <c r="KEV26" s="674"/>
      <c r="KEW26" s="674"/>
      <c r="KEX26" s="674"/>
      <c r="KEY26" s="674"/>
      <c r="KEZ26" s="674"/>
      <c r="KFA26" s="674"/>
      <c r="KFB26" s="674"/>
      <c r="KFC26" s="674"/>
      <c r="KFD26" s="674"/>
      <c r="KFE26" s="674"/>
      <c r="KFF26" s="674"/>
      <c r="KFG26" s="674"/>
      <c r="KFH26" s="674"/>
      <c r="KFI26" s="674"/>
      <c r="KFJ26" s="674"/>
      <c r="KFK26" s="674"/>
      <c r="KFL26" s="674"/>
      <c r="KFM26" s="674"/>
      <c r="KFN26" s="674"/>
      <c r="KFO26" s="674"/>
      <c r="KFP26" s="674"/>
      <c r="KFQ26" s="674"/>
      <c r="KFR26" s="674"/>
      <c r="KFS26" s="674"/>
      <c r="KFT26" s="674"/>
      <c r="KFU26" s="674"/>
      <c r="KFV26" s="674"/>
      <c r="KFW26" s="674"/>
      <c r="KFX26" s="674"/>
      <c r="KFY26" s="674"/>
      <c r="KFZ26" s="674"/>
      <c r="KGA26" s="674"/>
      <c r="KGB26" s="674"/>
      <c r="KGC26" s="674"/>
      <c r="KGD26" s="674"/>
      <c r="KGE26" s="674"/>
      <c r="KGF26" s="674"/>
      <c r="KGG26" s="674"/>
      <c r="KGH26" s="674"/>
      <c r="KGI26" s="674"/>
      <c r="KGJ26" s="674"/>
      <c r="KGK26" s="674"/>
      <c r="KGL26" s="674"/>
      <c r="KGM26" s="674"/>
      <c r="KGN26" s="674"/>
      <c r="KGO26" s="674"/>
      <c r="KGP26" s="674"/>
      <c r="KGQ26" s="674"/>
      <c r="KGR26" s="674"/>
      <c r="KGS26" s="674"/>
      <c r="KGT26" s="674"/>
      <c r="KGU26" s="674"/>
      <c r="KGV26" s="674"/>
      <c r="KGW26" s="674"/>
      <c r="KGX26" s="674"/>
      <c r="KGY26" s="674"/>
      <c r="KGZ26" s="674"/>
      <c r="KHA26" s="674"/>
      <c r="KHB26" s="674"/>
      <c r="KHC26" s="674"/>
      <c r="KHD26" s="674"/>
      <c r="KHE26" s="674"/>
      <c r="KHF26" s="674"/>
      <c r="KHG26" s="674"/>
      <c r="KHH26" s="674"/>
      <c r="KHI26" s="674"/>
      <c r="KHJ26" s="674"/>
      <c r="KHK26" s="674"/>
      <c r="KHL26" s="674"/>
      <c r="KHM26" s="674"/>
      <c r="KHN26" s="674"/>
      <c r="KHO26" s="674"/>
      <c r="KHP26" s="674"/>
      <c r="KHQ26" s="674"/>
      <c r="KHR26" s="674"/>
      <c r="KHS26" s="674"/>
      <c r="KHT26" s="674"/>
      <c r="KHU26" s="674"/>
      <c r="KHV26" s="674"/>
      <c r="KHW26" s="674"/>
      <c r="KHX26" s="674"/>
      <c r="KHY26" s="674"/>
      <c r="KHZ26" s="674"/>
      <c r="KIA26" s="674"/>
      <c r="KIB26" s="674"/>
      <c r="KIC26" s="674"/>
      <c r="KID26" s="674"/>
      <c r="KIE26" s="674"/>
      <c r="KIF26" s="674"/>
      <c r="KIG26" s="674"/>
      <c r="KIH26" s="674"/>
      <c r="KII26" s="674"/>
      <c r="KIJ26" s="674"/>
      <c r="KIK26" s="674"/>
      <c r="KIL26" s="674"/>
      <c r="KIM26" s="674"/>
      <c r="KIN26" s="674"/>
      <c r="KIO26" s="674"/>
      <c r="KIP26" s="674"/>
      <c r="KIQ26" s="674"/>
      <c r="KIR26" s="674"/>
      <c r="KIS26" s="674"/>
      <c r="KIT26" s="674"/>
      <c r="KIU26" s="674"/>
      <c r="KIV26" s="674"/>
      <c r="KIW26" s="674"/>
      <c r="KIX26" s="674"/>
      <c r="KIY26" s="674"/>
      <c r="KIZ26" s="674"/>
      <c r="KJA26" s="674"/>
      <c r="KJB26" s="674"/>
      <c r="KJC26" s="674"/>
      <c r="KJD26" s="674"/>
      <c r="KJE26" s="674"/>
      <c r="KJF26" s="674"/>
      <c r="KJG26" s="674"/>
      <c r="KJH26" s="674"/>
      <c r="KJI26" s="674"/>
      <c r="KJJ26" s="674"/>
      <c r="KJK26" s="674"/>
      <c r="KJL26" s="674"/>
      <c r="KJM26" s="674"/>
      <c r="KJN26" s="674"/>
      <c r="KJO26" s="674"/>
      <c r="KJP26" s="674"/>
      <c r="KJQ26" s="674"/>
      <c r="KJR26" s="674"/>
      <c r="KJS26" s="674"/>
      <c r="KJT26" s="674"/>
      <c r="KJU26" s="674"/>
      <c r="KJV26" s="674"/>
      <c r="KJW26" s="674"/>
      <c r="KJX26" s="674"/>
      <c r="KJY26" s="674"/>
      <c r="KJZ26" s="674"/>
      <c r="KKA26" s="674"/>
      <c r="KKB26" s="674"/>
      <c r="KKC26" s="674"/>
      <c r="KKD26" s="674"/>
      <c r="KKE26" s="674"/>
      <c r="KKF26" s="674"/>
      <c r="KKG26" s="674"/>
      <c r="KKH26" s="674"/>
      <c r="KKI26" s="674"/>
      <c r="KKJ26" s="674"/>
      <c r="KKK26" s="674"/>
      <c r="KKL26" s="674"/>
      <c r="KKM26" s="674"/>
      <c r="KKN26" s="674"/>
      <c r="KKO26" s="674"/>
      <c r="KKP26" s="674"/>
      <c r="KKQ26" s="674"/>
      <c r="KKR26" s="674"/>
      <c r="KKS26" s="674"/>
      <c r="KKT26" s="674"/>
      <c r="KKU26" s="674"/>
      <c r="KKV26" s="674"/>
      <c r="KKW26" s="674"/>
      <c r="KKX26" s="674"/>
      <c r="KKY26" s="674"/>
      <c r="KKZ26" s="674"/>
      <c r="KLA26" s="674"/>
      <c r="KLB26" s="674"/>
      <c r="KLC26" s="674"/>
      <c r="KLD26" s="674"/>
      <c r="KLE26" s="674"/>
      <c r="KLF26" s="674"/>
      <c r="KLG26" s="674"/>
      <c r="KLH26" s="674"/>
      <c r="KLI26" s="674"/>
      <c r="KLJ26" s="674"/>
      <c r="KLK26" s="674"/>
      <c r="KLL26" s="674"/>
      <c r="KLM26" s="674"/>
      <c r="KLN26" s="674"/>
      <c r="KLO26" s="674"/>
      <c r="KLP26" s="674"/>
      <c r="KLQ26" s="674"/>
      <c r="KLR26" s="674"/>
      <c r="KLS26" s="674"/>
      <c r="KLT26" s="674"/>
      <c r="KLU26" s="674"/>
      <c r="KLV26" s="674"/>
      <c r="KLW26" s="674"/>
      <c r="KLX26" s="674"/>
      <c r="KLY26" s="674"/>
      <c r="KLZ26" s="674"/>
      <c r="KMA26" s="674"/>
      <c r="KMB26" s="674"/>
      <c r="KMC26" s="674"/>
      <c r="KMD26" s="674"/>
      <c r="KME26" s="674"/>
      <c r="KMF26" s="674"/>
      <c r="KMG26" s="674"/>
      <c r="KMH26" s="674"/>
      <c r="KMI26" s="674"/>
      <c r="KMJ26" s="674"/>
      <c r="KMK26" s="674"/>
      <c r="KML26" s="674"/>
      <c r="KMM26" s="674"/>
      <c r="KMN26" s="674"/>
      <c r="KMO26" s="674"/>
      <c r="KMP26" s="674"/>
      <c r="KMQ26" s="674"/>
      <c r="KMR26" s="674"/>
      <c r="KMS26" s="674"/>
      <c r="KMT26" s="674"/>
      <c r="KMU26" s="674"/>
      <c r="KMV26" s="674"/>
      <c r="KMW26" s="674"/>
      <c r="KMX26" s="674"/>
      <c r="KMY26" s="674"/>
      <c r="KMZ26" s="674"/>
      <c r="KNA26" s="674"/>
      <c r="KNB26" s="674"/>
      <c r="KNC26" s="674"/>
      <c r="KND26" s="674"/>
      <c r="KNE26" s="674"/>
      <c r="KNF26" s="674"/>
      <c r="KNG26" s="674"/>
      <c r="KNH26" s="674"/>
      <c r="KNI26" s="674"/>
      <c r="KNJ26" s="674"/>
      <c r="KNK26" s="674"/>
      <c r="KNL26" s="674"/>
      <c r="KNM26" s="674"/>
      <c r="KNN26" s="674"/>
      <c r="KNO26" s="674"/>
      <c r="KNP26" s="674"/>
      <c r="KNQ26" s="674"/>
      <c r="KNR26" s="674"/>
      <c r="KNS26" s="674"/>
      <c r="KNT26" s="674"/>
      <c r="KNU26" s="674"/>
      <c r="KNV26" s="674"/>
      <c r="KNW26" s="674"/>
      <c r="KNX26" s="674"/>
      <c r="KNY26" s="674"/>
      <c r="KNZ26" s="674"/>
      <c r="KOA26" s="674"/>
      <c r="KOB26" s="674"/>
      <c r="KOC26" s="674"/>
      <c r="KOD26" s="674"/>
      <c r="KOE26" s="674"/>
      <c r="KOF26" s="674"/>
      <c r="KOG26" s="674"/>
      <c r="KOH26" s="674"/>
      <c r="KOI26" s="674"/>
      <c r="KOJ26" s="674"/>
      <c r="KOK26" s="674"/>
      <c r="KOL26" s="674"/>
      <c r="KOM26" s="674"/>
      <c r="KON26" s="674"/>
      <c r="KOO26" s="674"/>
      <c r="KOP26" s="674"/>
      <c r="KOQ26" s="674"/>
      <c r="KOR26" s="674"/>
      <c r="KOS26" s="674"/>
      <c r="KOT26" s="674"/>
      <c r="KOU26" s="674"/>
      <c r="KOV26" s="674"/>
      <c r="KOW26" s="674"/>
      <c r="KOX26" s="674"/>
      <c r="KOY26" s="674"/>
      <c r="KOZ26" s="674"/>
      <c r="KPA26" s="674"/>
      <c r="KPB26" s="674"/>
      <c r="KPC26" s="674"/>
      <c r="KPD26" s="674"/>
      <c r="KPE26" s="674"/>
      <c r="KPF26" s="674"/>
      <c r="KPG26" s="674"/>
      <c r="KPH26" s="674"/>
      <c r="KPI26" s="674"/>
      <c r="KPJ26" s="674"/>
      <c r="KPK26" s="674"/>
      <c r="KPL26" s="674"/>
      <c r="KPM26" s="674"/>
      <c r="KPN26" s="674"/>
      <c r="KPO26" s="674"/>
      <c r="KPP26" s="674"/>
      <c r="KPQ26" s="674"/>
      <c r="KPR26" s="674"/>
      <c r="KPS26" s="674"/>
      <c r="KPT26" s="674"/>
      <c r="KPU26" s="674"/>
      <c r="KPV26" s="674"/>
      <c r="KPW26" s="674"/>
      <c r="KPX26" s="674"/>
      <c r="KPY26" s="674"/>
      <c r="KPZ26" s="674"/>
      <c r="KQA26" s="674"/>
      <c r="KQB26" s="674"/>
      <c r="KQC26" s="674"/>
      <c r="KQD26" s="674"/>
      <c r="KQE26" s="674"/>
      <c r="KQF26" s="674"/>
      <c r="KQG26" s="674"/>
      <c r="KQH26" s="674"/>
      <c r="KQI26" s="674"/>
      <c r="KQJ26" s="674"/>
      <c r="KQK26" s="674"/>
      <c r="KQL26" s="674"/>
      <c r="KQM26" s="674"/>
      <c r="KQN26" s="674"/>
      <c r="KQO26" s="674"/>
      <c r="KQP26" s="674"/>
      <c r="KQQ26" s="674"/>
      <c r="KQR26" s="674"/>
      <c r="KQS26" s="674"/>
      <c r="KQT26" s="674"/>
      <c r="KQU26" s="674"/>
      <c r="KQV26" s="674"/>
      <c r="KQW26" s="674"/>
      <c r="KQX26" s="674"/>
      <c r="KQY26" s="674"/>
      <c r="KQZ26" s="674"/>
      <c r="KRA26" s="674"/>
      <c r="KRB26" s="674"/>
      <c r="KRC26" s="674"/>
      <c r="KRD26" s="674"/>
      <c r="KRE26" s="674"/>
      <c r="KRF26" s="674"/>
      <c r="KRG26" s="674"/>
      <c r="KRH26" s="674"/>
      <c r="KRI26" s="674"/>
      <c r="KRJ26" s="674"/>
      <c r="KRK26" s="674"/>
      <c r="KRL26" s="674"/>
      <c r="KRM26" s="674"/>
      <c r="KRN26" s="674"/>
      <c r="KRO26" s="674"/>
      <c r="KRP26" s="674"/>
      <c r="KRQ26" s="674"/>
      <c r="KRR26" s="674"/>
      <c r="KRS26" s="674"/>
      <c r="KRT26" s="674"/>
      <c r="KRU26" s="674"/>
      <c r="KRV26" s="674"/>
      <c r="KRW26" s="674"/>
      <c r="KRX26" s="674"/>
      <c r="KRY26" s="674"/>
      <c r="KRZ26" s="674"/>
      <c r="KSA26" s="674"/>
      <c r="KSB26" s="674"/>
      <c r="KSC26" s="674"/>
      <c r="KSD26" s="674"/>
      <c r="KSE26" s="674"/>
      <c r="KSF26" s="674"/>
      <c r="KSG26" s="674"/>
      <c r="KSH26" s="674"/>
      <c r="KSI26" s="674"/>
      <c r="KSJ26" s="674"/>
      <c r="KSK26" s="674"/>
      <c r="KSL26" s="674"/>
      <c r="KSM26" s="674"/>
      <c r="KSN26" s="674"/>
      <c r="KSO26" s="674"/>
      <c r="KSP26" s="674"/>
      <c r="KSQ26" s="674"/>
      <c r="KSR26" s="674"/>
      <c r="KSS26" s="674"/>
      <c r="KST26" s="674"/>
      <c r="KSU26" s="674"/>
      <c r="KSV26" s="674"/>
      <c r="KSW26" s="674"/>
      <c r="KSX26" s="674"/>
      <c r="KSY26" s="674"/>
      <c r="KSZ26" s="674"/>
      <c r="KTA26" s="674"/>
      <c r="KTB26" s="674"/>
      <c r="KTC26" s="674"/>
      <c r="KTD26" s="674"/>
      <c r="KTE26" s="674"/>
      <c r="KTF26" s="674"/>
      <c r="KTG26" s="674"/>
      <c r="KTH26" s="674"/>
      <c r="KTI26" s="674"/>
      <c r="KTJ26" s="674"/>
      <c r="KTK26" s="674"/>
      <c r="KTL26" s="674"/>
      <c r="KTM26" s="674"/>
      <c r="KTN26" s="674"/>
      <c r="KTO26" s="674"/>
      <c r="KTP26" s="674"/>
      <c r="KTQ26" s="674"/>
      <c r="KTR26" s="674"/>
      <c r="KTS26" s="674"/>
      <c r="KTT26" s="674"/>
      <c r="KTU26" s="674"/>
      <c r="KTV26" s="674"/>
      <c r="KTW26" s="674"/>
      <c r="KTX26" s="674"/>
      <c r="KTY26" s="674"/>
      <c r="KTZ26" s="674"/>
      <c r="KUA26" s="674"/>
      <c r="KUB26" s="674"/>
      <c r="KUC26" s="674"/>
      <c r="KUD26" s="674"/>
      <c r="KUE26" s="674"/>
      <c r="KUF26" s="674"/>
      <c r="KUG26" s="674"/>
      <c r="KUH26" s="674"/>
      <c r="KUI26" s="674"/>
      <c r="KUJ26" s="674"/>
      <c r="KUK26" s="674"/>
      <c r="KUL26" s="674"/>
      <c r="KUM26" s="674"/>
      <c r="KUN26" s="674"/>
      <c r="KUO26" s="674"/>
      <c r="KUP26" s="674"/>
      <c r="KUQ26" s="674"/>
      <c r="KUR26" s="674"/>
      <c r="KUS26" s="674"/>
      <c r="KUT26" s="674"/>
      <c r="KUU26" s="674"/>
      <c r="KUV26" s="674"/>
      <c r="KUW26" s="674"/>
      <c r="KUX26" s="674"/>
      <c r="KUY26" s="674"/>
      <c r="KUZ26" s="674"/>
      <c r="KVA26" s="674"/>
      <c r="KVB26" s="674"/>
      <c r="KVC26" s="674"/>
      <c r="KVD26" s="674"/>
      <c r="KVE26" s="674"/>
      <c r="KVF26" s="674"/>
      <c r="KVG26" s="674"/>
      <c r="KVH26" s="674"/>
      <c r="KVI26" s="674"/>
      <c r="KVJ26" s="674"/>
      <c r="KVK26" s="674"/>
      <c r="KVL26" s="674"/>
      <c r="KVM26" s="674"/>
      <c r="KVN26" s="674"/>
      <c r="KVO26" s="674"/>
      <c r="KVP26" s="674"/>
      <c r="KVQ26" s="674"/>
      <c r="KVR26" s="674"/>
      <c r="KVS26" s="674"/>
      <c r="KVT26" s="674"/>
      <c r="KVU26" s="674"/>
      <c r="KVV26" s="674"/>
      <c r="KVW26" s="674"/>
      <c r="KVX26" s="674"/>
      <c r="KVY26" s="674"/>
      <c r="KVZ26" s="674"/>
      <c r="KWA26" s="674"/>
      <c r="KWB26" s="674"/>
      <c r="KWC26" s="674"/>
      <c r="KWD26" s="674"/>
      <c r="KWE26" s="674"/>
      <c r="KWF26" s="674"/>
      <c r="KWG26" s="674"/>
      <c r="KWH26" s="674"/>
      <c r="KWI26" s="674"/>
      <c r="KWJ26" s="674"/>
      <c r="KWK26" s="674"/>
      <c r="KWL26" s="674"/>
      <c r="KWM26" s="674"/>
      <c r="KWN26" s="674"/>
      <c r="KWO26" s="674"/>
      <c r="KWP26" s="674"/>
      <c r="KWQ26" s="674"/>
      <c r="KWR26" s="674"/>
      <c r="KWS26" s="674"/>
      <c r="KWT26" s="674"/>
      <c r="KWU26" s="674"/>
      <c r="KWV26" s="674"/>
      <c r="KWW26" s="674"/>
      <c r="KWX26" s="674"/>
      <c r="KWY26" s="674"/>
      <c r="KWZ26" s="674"/>
      <c r="KXA26" s="674"/>
      <c r="KXB26" s="674"/>
      <c r="KXC26" s="674"/>
      <c r="KXD26" s="674"/>
      <c r="KXE26" s="674"/>
      <c r="KXF26" s="674"/>
      <c r="KXG26" s="674"/>
      <c r="KXH26" s="674"/>
      <c r="KXI26" s="674"/>
      <c r="KXJ26" s="674"/>
      <c r="KXK26" s="674"/>
      <c r="KXL26" s="674"/>
      <c r="KXM26" s="674"/>
      <c r="KXN26" s="674"/>
      <c r="KXO26" s="674"/>
      <c r="KXP26" s="674"/>
      <c r="KXQ26" s="674"/>
      <c r="KXR26" s="674"/>
      <c r="KXS26" s="674"/>
      <c r="KXT26" s="674"/>
      <c r="KXU26" s="674"/>
      <c r="KXV26" s="674"/>
      <c r="KXW26" s="674"/>
      <c r="KXX26" s="674"/>
      <c r="KXY26" s="674"/>
      <c r="KXZ26" s="674"/>
      <c r="KYA26" s="674"/>
      <c r="KYB26" s="674"/>
      <c r="KYC26" s="674"/>
      <c r="KYD26" s="674"/>
      <c r="KYE26" s="674"/>
      <c r="KYF26" s="674"/>
      <c r="KYG26" s="674"/>
      <c r="KYH26" s="674"/>
      <c r="KYI26" s="674"/>
      <c r="KYJ26" s="674"/>
      <c r="KYK26" s="674"/>
      <c r="KYL26" s="674"/>
      <c r="KYM26" s="674"/>
      <c r="KYN26" s="674"/>
      <c r="KYO26" s="674"/>
      <c r="KYP26" s="674"/>
      <c r="KYQ26" s="674"/>
      <c r="KYR26" s="674"/>
      <c r="KYS26" s="674"/>
      <c r="KYT26" s="674"/>
      <c r="KYU26" s="674"/>
      <c r="KYV26" s="674"/>
      <c r="KYW26" s="674"/>
      <c r="KYX26" s="674"/>
      <c r="KYY26" s="674"/>
      <c r="KYZ26" s="674"/>
      <c r="KZA26" s="674"/>
      <c r="KZB26" s="674"/>
      <c r="KZC26" s="674"/>
      <c r="KZD26" s="674"/>
      <c r="KZE26" s="674"/>
      <c r="KZF26" s="674"/>
      <c r="KZG26" s="674"/>
      <c r="KZH26" s="674"/>
      <c r="KZI26" s="674"/>
      <c r="KZJ26" s="674"/>
      <c r="KZK26" s="674"/>
      <c r="KZL26" s="674"/>
      <c r="KZM26" s="674"/>
      <c r="KZN26" s="674"/>
      <c r="KZO26" s="674"/>
      <c r="KZP26" s="674"/>
      <c r="KZQ26" s="674"/>
      <c r="KZR26" s="674"/>
      <c r="KZS26" s="674"/>
      <c r="KZT26" s="674"/>
      <c r="KZU26" s="674"/>
      <c r="KZV26" s="674"/>
      <c r="KZW26" s="674"/>
      <c r="KZX26" s="674"/>
      <c r="KZY26" s="674"/>
      <c r="KZZ26" s="674"/>
      <c r="LAA26" s="674"/>
      <c r="LAB26" s="674"/>
      <c r="LAC26" s="674"/>
      <c r="LAD26" s="674"/>
      <c r="LAE26" s="674"/>
      <c r="LAF26" s="674"/>
      <c r="LAG26" s="674"/>
      <c r="LAH26" s="674"/>
      <c r="LAI26" s="674"/>
      <c r="LAJ26" s="674"/>
      <c r="LAK26" s="674"/>
      <c r="LAL26" s="674"/>
      <c r="LAM26" s="674"/>
      <c r="LAN26" s="674"/>
      <c r="LAO26" s="674"/>
      <c r="LAP26" s="674"/>
      <c r="LAQ26" s="674"/>
      <c r="LAR26" s="674"/>
      <c r="LAS26" s="674"/>
      <c r="LAT26" s="674"/>
      <c r="LAU26" s="674"/>
      <c r="LAV26" s="674"/>
      <c r="LAW26" s="674"/>
      <c r="LAX26" s="674"/>
      <c r="LAY26" s="674"/>
      <c r="LAZ26" s="674"/>
      <c r="LBA26" s="674"/>
      <c r="LBB26" s="674"/>
      <c r="LBC26" s="674"/>
      <c r="LBD26" s="674"/>
      <c r="LBE26" s="674"/>
      <c r="LBF26" s="674"/>
      <c r="LBG26" s="674"/>
      <c r="LBH26" s="674"/>
      <c r="LBI26" s="674"/>
      <c r="LBJ26" s="674"/>
      <c r="LBK26" s="674"/>
      <c r="LBL26" s="674"/>
      <c r="LBM26" s="674"/>
      <c r="LBN26" s="674"/>
      <c r="LBO26" s="674"/>
      <c r="LBP26" s="674"/>
      <c r="LBQ26" s="674"/>
      <c r="LBR26" s="674"/>
      <c r="LBS26" s="674"/>
      <c r="LBT26" s="674"/>
      <c r="LBU26" s="674"/>
      <c r="LBV26" s="674"/>
      <c r="LBW26" s="674"/>
      <c r="LBX26" s="674"/>
      <c r="LBY26" s="674"/>
      <c r="LBZ26" s="674"/>
      <c r="LCA26" s="674"/>
      <c r="LCB26" s="674"/>
      <c r="LCC26" s="674"/>
      <c r="LCD26" s="674"/>
      <c r="LCE26" s="674"/>
      <c r="LCF26" s="674"/>
      <c r="LCG26" s="674"/>
      <c r="LCH26" s="674"/>
      <c r="LCI26" s="674"/>
      <c r="LCJ26" s="674"/>
      <c r="LCK26" s="674"/>
      <c r="LCL26" s="674"/>
      <c r="LCM26" s="674"/>
      <c r="LCN26" s="674"/>
      <c r="LCO26" s="674"/>
      <c r="LCP26" s="674"/>
      <c r="LCQ26" s="674"/>
      <c r="LCR26" s="674"/>
      <c r="LCS26" s="674"/>
      <c r="LCT26" s="674"/>
      <c r="LCU26" s="674"/>
      <c r="LCV26" s="674"/>
      <c r="LCW26" s="674"/>
      <c r="LCX26" s="674"/>
      <c r="LCY26" s="674"/>
      <c r="LCZ26" s="674"/>
      <c r="LDA26" s="674"/>
      <c r="LDB26" s="674"/>
      <c r="LDC26" s="674"/>
      <c r="LDD26" s="674"/>
      <c r="LDE26" s="674"/>
      <c r="LDF26" s="674"/>
      <c r="LDG26" s="674"/>
      <c r="LDH26" s="674"/>
      <c r="LDI26" s="674"/>
      <c r="LDJ26" s="674"/>
      <c r="LDK26" s="674"/>
      <c r="LDL26" s="674"/>
      <c r="LDM26" s="674"/>
      <c r="LDN26" s="674"/>
      <c r="LDO26" s="674"/>
      <c r="LDP26" s="674"/>
      <c r="LDQ26" s="674"/>
      <c r="LDR26" s="674"/>
      <c r="LDS26" s="674"/>
      <c r="LDT26" s="674"/>
      <c r="LDU26" s="674"/>
      <c r="LDV26" s="674"/>
      <c r="LDW26" s="674"/>
      <c r="LDX26" s="674"/>
      <c r="LDY26" s="674"/>
      <c r="LDZ26" s="674"/>
      <c r="LEA26" s="674"/>
      <c r="LEB26" s="674"/>
      <c r="LEC26" s="674"/>
      <c r="LED26" s="674"/>
      <c r="LEE26" s="674"/>
      <c r="LEF26" s="674"/>
      <c r="LEG26" s="674"/>
      <c r="LEH26" s="674"/>
      <c r="LEI26" s="674"/>
      <c r="LEJ26" s="674"/>
      <c r="LEK26" s="674"/>
      <c r="LEL26" s="674"/>
      <c r="LEM26" s="674"/>
      <c r="LEN26" s="674"/>
      <c r="LEO26" s="674"/>
      <c r="LEP26" s="674"/>
      <c r="LEQ26" s="674"/>
      <c r="LER26" s="674"/>
      <c r="LES26" s="674"/>
      <c r="LET26" s="674"/>
      <c r="LEU26" s="674"/>
      <c r="LEV26" s="674"/>
      <c r="LEW26" s="674"/>
      <c r="LEX26" s="674"/>
      <c r="LEY26" s="674"/>
      <c r="LEZ26" s="674"/>
      <c r="LFA26" s="674"/>
      <c r="LFB26" s="674"/>
      <c r="LFC26" s="674"/>
      <c r="LFD26" s="674"/>
      <c r="LFE26" s="674"/>
      <c r="LFF26" s="674"/>
      <c r="LFG26" s="674"/>
      <c r="LFH26" s="674"/>
      <c r="LFI26" s="674"/>
      <c r="LFJ26" s="674"/>
      <c r="LFK26" s="674"/>
      <c r="LFL26" s="674"/>
      <c r="LFM26" s="674"/>
      <c r="LFN26" s="674"/>
      <c r="LFO26" s="674"/>
      <c r="LFP26" s="674"/>
      <c r="LFQ26" s="674"/>
      <c r="LFR26" s="674"/>
      <c r="LFS26" s="674"/>
      <c r="LFT26" s="674"/>
      <c r="LFU26" s="674"/>
      <c r="LFV26" s="674"/>
      <c r="LFW26" s="674"/>
      <c r="LFX26" s="674"/>
      <c r="LFY26" s="674"/>
      <c r="LFZ26" s="674"/>
      <c r="LGA26" s="674"/>
      <c r="LGB26" s="674"/>
      <c r="LGC26" s="674"/>
      <c r="LGD26" s="674"/>
      <c r="LGE26" s="674"/>
      <c r="LGF26" s="674"/>
      <c r="LGG26" s="674"/>
      <c r="LGH26" s="674"/>
      <c r="LGI26" s="674"/>
      <c r="LGJ26" s="674"/>
      <c r="LGK26" s="674"/>
      <c r="LGL26" s="674"/>
      <c r="LGM26" s="674"/>
      <c r="LGN26" s="674"/>
      <c r="LGO26" s="674"/>
      <c r="LGP26" s="674"/>
      <c r="LGQ26" s="674"/>
      <c r="LGR26" s="674"/>
      <c r="LGS26" s="674"/>
      <c r="LGT26" s="674"/>
      <c r="LGU26" s="674"/>
      <c r="LGV26" s="674"/>
      <c r="LGW26" s="674"/>
      <c r="LGX26" s="674"/>
      <c r="LGY26" s="674"/>
      <c r="LGZ26" s="674"/>
      <c r="LHA26" s="674"/>
      <c r="LHB26" s="674"/>
      <c r="LHC26" s="674"/>
      <c r="LHD26" s="674"/>
      <c r="LHE26" s="674"/>
      <c r="LHF26" s="674"/>
      <c r="LHG26" s="674"/>
      <c r="LHH26" s="674"/>
      <c r="LHI26" s="674"/>
      <c r="LHJ26" s="674"/>
      <c r="LHK26" s="674"/>
      <c r="LHL26" s="674"/>
      <c r="LHM26" s="674"/>
      <c r="LHN26" s="674"/>
      <c r="LHO26" s="674"/>
      <c r="LHP26" s="674"/>
      <c r="LHQ26" s="674"/>
      <c r="LHR26" s="674"/>
      <c r="LHS26" s="674"/>
      <c r="LHT26" s="674"/>
      <c r="LHU26" s="674"/>
      <c r="LHV26" s="674"/>
      <c r="LHW26" s="674"/>
      <c r="LHX26" s="674"/>
      <c r="LHY26" s="674"/>
      <c r="LHZ26" s="674"/>
      <c r="LIA26" s="674"/>
      <c r="LIB26" s="674"/>
      <c r="LIC26" s="674"/>
      <c r="LID26" s="674"/>
      <c r="LIE26" s="674"/>
      <c r="LIF26" s="674"/>
      <c r="LIG26" s="674"/>
      <c r="LIH26" s="674"/>
      <c r="LII26" s="674"/>
      <c r="LIJ26" s="674"/>
      <c r="LIK26" s="674"/>
      <c r="LIL26" s="674"/>
      <c r="LIM26" s="674"/>
      <c r="LIN26" s="674"/>
      <c r="LIO26" s="674"/>
      <c r="LIP26" s="674"/>
      <c r="LIQ26" s="674"/>
      <c r="LIR26" s="674"/>
      <c r="LIS26" s="674"/>
      <c r="LIT26" s="674"/>
      <c r="LIU26" s="674"/>
      <c r="LIV26" s="674"/>
      <c r="LIW26" s="674"/>
      <c r="LIX26" s="674"/>
      <c r="LIY26" s="674"/>
      <c r="LIZ26" s="674"/>
      <c r="LJA26" s="674"/>
      <c r="LJB26" s="674"/>
      <c r="LJC26" s="674"/>
      <c r="LJD26" s="674"/>
      <c r="LJE26" s="674"/>
      <c r="LJF26" s="674"/>
      <c r="LJG26" s="674"/>
      <c r="LJH26" s="674"/>
      <c r="LJI26" s="674"/>
      <c r="LJJ26" s="674"/>
      <c r="LJK26" s="674"/>
      <c r="LJL26" s="674"/>
      <c r="LJM26" s="674"/>
      <c r="LJN26" s="674"/>
      <c r="LJO26" s="674"/>
      <c r="LJP26" s="674"/>
      <c r="LJQ26" s="674"/>
      <c r="LJR26" s="674"/>
      <c r="LJS26" s="674"/>
      <c r="LJT26" s="674"/>
      <c r="LJU26" s="674"/>
      <c r="LJV26" s="674"/>
      <c r="LJW26" s="674"/>
      <c r="LJX26" s="674"/>
      <c r="LJY26" s="674"/>
      <c r="LJZ26" s="674"/>
      <c r="LKA26" s="674"/>
      <c r="LKB26" s="674"/>
      <c r="LKC26" s="674"/>
      <c r="LKD26" s="674"/>
      <c r="LKE26" s="674"/>
      <c r="LKF26" s="674"/>
      <c r="LKG26" s="674"/>
      <c r="LKH26" s="674"/>
      <c r="LKI26" s="674"/>
      <c r="LKJ26" s="674"/>
      <c r="LKK26" s="674"/>
      <c r="LKL26" s="674"/>
      <c r="LKM26" s="674"/>
      <c r="LKN26" s="674"/>
      <c r="LKO26" s="674"/>
      <c r="LKP26" s="674"/>
      <c r="LKQ26" s="674"/>
      <c r="LKR26" s="674"/>
      <c r="LKS26" s="674"/>
      <c r="LKT26" s="674"/>
      <c r="LKU26" s="674"/>
      <c r="LKV26" s="674"/>
      <c r="LKW26" s="674"/>
      <c r="LKX26" s="674"/>
      <c r="LKY26" s="674"/>
      <c r="LKZ26" s="674"/>
      <c r="LLA26" s="674"/>
      <c r="LLB26" s="674"/>
      <c r="LLC26" s="674"/>
      <c r="LLD26" s="674"/>
      <c r="LLE26" s="674"/>
      <c r="LLF26" s="674"/>
      <c r="LLG26" s="674"/>
      <c r="LLH26" s="674"/>
      <c r="LLI26" s="674"/>
      <c r="LLJ26" s="674"/>
      <c r="LLK26" s="674"/>
      <c r="LLL26" s="674"/>
      <c r="LLM26" s="674"/>
      <c r="LLN26" s="674"/>
      <c r="LLO26" s="674"/>
      <c r="LLP26" s="674"/>
      <c r="LLQ26" s="674"/>
      <c r="LLR26" s="674"/>
      <c r="LLS26" s="674"/>
      <c r="LLT26" s="674"/>
      <c r="LLU26" s="674"/>
      <c r="LLV26" s="674"/>
      <c r="LLW26" s="674"/>
      <c r="LLX26" s="674"/>
      <c r="LLY26" s="674"/>
      <c r="LLZ26" s="674"/>
      <c r="LMA26" s="674"/>
      <c r="LMB26" s="674"/>
      <c r="LMC26" s="674"/>
      <c r="LMD26" s="674"/>
      <c r="LME26" s="674"/>
      <c r="LMF26" s="674"/>
      <c r="LMG26" s="674"/>
      <c r="LMH26" s="674"/>
      <c r="LMI26" s="674"/>
      <c r="LMJ26" s="674"/>
      <c r="LMK26" s="674"/>
      <c r="LML26" s="674"/>
      <c r="LMM26" s="674"/>
      <c r="LMN26" s="674"/>
      <c r="LMO26" s="674"/>
      <c r="LMP26" s="674"/>
      <c r="LMQ26" s="674"/>
      <c r="LMR26" s="674"/>
      <c r="LMS26" s="674"/>
      <c r="LMT26" s="674"/>
      <c r="LMU26" s="674"/>
      <c r="LMV26" s="674"/>
      <c r="LMW26" s="674"/>
      <c r="LMX26" s="674"/>
      <c r="LMY26" s="674"/>
      <c r="LMZ26" s="674"/>
      <c r="LNA26" s="674"/>
      <c r="LNB26" s="674"/>
      <c r="LNC26" s="674"/>
      <c r="LND26" s="674"/>
      <c r="LNE26" s="674"/>
      <c r="LNF26" s="674"/>
      <c r="LNG26" s="674"/>
      <c r="LNH26" s="674"/>
      <c r="LNI26" s="674"/>
      <c r="LNJ26" s="674"/>
      <c r="LNK26" s="674"/>
      <c r="LNL26" s="674"/>
      <c r="LNM26" s="674"/>
      <c r="LNN26" s="674"/>
      <c r="LNO26" s="674"/>
      <c r="LNP26" s="674"/>
      <c r="LNQ26" s="674"/>
      <c r="LNR26" s="674"/>
      <c r="LNS26" s="674"/>
      <c r="LNT26" s="674"/>
      <c r="LNU26" s="674"/>
      <c r="LNV26" s="674"/>
      <c r="LNW26" s="674"/>
      <c r="LNX26" s="674"/>
      <c r="LNY26" s="674"/>
      <c r="LNZ26" s="674"/>
      <c r="LOA26" s="674"/>
      <c r="LOB26" s="674"/>
      <c r="LOC26" s="674"/>
      <c r="LOD26" s="674"/>
      <c r="LOE26" s="674"/>
      <c r="LOF26" s="674"/>
      <c r="LOG26" s="674"/>
      <c r="LOH26" s="674"/>
      <c r="LOI26" s="674"/>
      <c r="LOJ26" s="674"/>
      <c r="LOK26" s="674"/>
      <c r="LOL26" s="674"/>
      <c r="LOM26" s="674"/>
      <c r="LON26" s="674"/>
      <c r="LOO26" s="674"/>
      <c r="LOP26" s="674"/>
      <c r="LOQ26" s="674"/>
      <c r="LOR26" s="674"/>
      <c r="LOS26" s="674"/>
      <c r="LOT26" s="674"/>
      <c r="LOU26" s="674"/>
      <c r="LOV26" s="674"/>
      <c r="LOW26" s="674"/>
      <c r="LOX26" s="674"/>
      <c r="LOY26" s="674"/>
      <c r="LOZ26" s="674"/>
      <c r="LPA26" s="674"/>
      <c r="LPB26" s="674"/>
      <c r="LPC26" s="674"/>
      <c r="LPD26" s="674"/>
      <c r="LPE26" s="674"/>
      <c r="LPF26" s="674"/>
      <c r="LPG26" s="674"/>
      <c r="LPH26" s="674"/>
      <c r="LPI26" s="674"/>
      <c r="LPJ26" s="674"/>
      <c r="LPK26" s="674"/>
      <c r="LPL26" s="674"/>
      <c r="LPM26" s="674"/>
      <c r="LPN26" s="674"/>
      <c r="LPO26" s="674"/>
      <c r="LPP26" s="674"/>
      <c r="LPQ26" s="674"/>
      <c r="LPR26" s="674"/>
      <c r="LPS26" s="674"/>
      <c r="LPT26" s="674"/>
      <c r="LPU26" s="674"/>
      <c r="LPV26" s="674"/>
      <c r="LPW26" s="674"/>
      <c r="LPX26" s="674"/>
      <c r="LPY26" s="674"/>
      <c r="LPZ26" s="674"/>
      <c r="LQA26" s="674"/>
      <c r="LQB26" s="674"/>
      <c r="LQC26" s="674"/>
      <c r="LQD26" s="674"/>
      <c r="LQE26" s="674"/>
      <c r="LQF26" s="674"/>
      <c r="LQG26" s="674"/>
      <c r="LQH26" s="674"/>
      <c r="LQI26" s="674"/>
      <c r="LQJ26" s="674"/>
      <c r="LQK26" s="674"/>
      <c r="LQL26" s="674"/>
      <c r="LQM26" s="674"/>
      <c r="LQN26" s="674"/>
      <c r="LQO26" s="674"/>
      <c r="LQP26" s="674"/>
      <c r="LQQ26" s="674"/>
      <c r="LQR26" s="674"/>
      <c r="LQS26" s="674"/>
      <c r="LQT26" s="674"/>
      <c r="LQU26" s="674"/>
      <c r="LQV26" s="674"/>
      <c r="LQW26" s="674"/>
      <c r="LQX26" s="674"/>
      <c r="LQY26" s="674"/>
      <c r="LQZ26" s="674"/>
      <c r="LRA26" s="674"/>
      <c r="LRB26" s="674"/>
      <c r="LRC26" s="674"/>
      <c r="LRD26" s="674"/>
      <c r="LRE26" s="674"/>
      <c r="LRF26" s="674"/>
      <c r="LRG26" s="674"/>
      <c r="LRH26" s="674"/>
      <c r="LRI26" s="674"/>
      <c r="LRJ26" s="674"/>
      <c r="LRK26" s="674"/>
      <c r="LRL26" s="674"/>
      <c r="LRM26" s="674"/>
      <c r="LRN26" s="674"/>
      <c r="LRO26" s="674"/>
      <c r="LRP26" s="674"/>
      <c r="LRQ26" s="674"/>
      <c r="LRR26" s="674"/>
      <c r="LRS26" s="674"/>
      <c r="LRT26" s="674"/>
      <c r="LRU26" s="674"/>
      <c r="LRV26" s="674"/>
      <c r="LRW26" s="674"/>
      <c r="LRX26" s="674"/>
      <c r="LRY26" s="674"/>
      <c r="LRZ26" s="674"/>
      <c r="LSA26" s="674"/>
      <c r="LSB26" s="674"/>
      <c r="LSC26" s="674"/>
      <c r="LSD26" s="674"/>
      <c r="LSE26" s="674"/>
      <c r="LSF26" s="674"/>
      <c r="LSG26" s="674"/>
      <c r="LSH26" s="674"/>
      <c r="LSI26" s="674"/>
      <c r="LSJ26" s="674"/>
      <c r="LSK26" s="674"/>
      <c r="LSL26" s="674"/>
      <c r="LSM26" s="674"/>
      <c r="LSN26" s="674"/>
      <c r="LSO26" s="674"/>
      <c r="LSP26" s="674"/>
      <c r="LSQ26" s="674"/>
      <c r="LSR26" s="674"/>
      <c r="LSS26" s="674"/>
      <c r="LST26" s="674"/>
      <c r="LSU26" s="674"/>
      <c r="LSV26" s="674"/>
      <c r="LSW26" s="674"/>
      <c r="LSX26" s="674"/>
      <c r="LSY26" s="674"/>
      <c r="LSZ26" s="674"/>
      <c r="LTA26" s="674"/>
      <c r="LTB26" s="674"/>
      <c r="LTC26" s="674"/>
      <c r="LTD26" s="674"/>
      <c r="LTE26" s="674"/>
      <c r="LTF26" s="674"/>
      <c r="LTG26" s="674"/>
      <c r="LTH26" s="674"/>
      <c r="LTI26" s="674"/>
      <c r="LTJ26" s="674"/>
      <c r="LTK26" s="674"/>
      <c r="LTL26" s="674"/>
      <c r="LTM26" s="674"/>
      <c r="LTN26" s="674"/>
      <c r="LTO26" s="674"/>
      <c r="LTP26" s="674"/>
      <c r="LTQ26" s="674"/>
      <c r="LTR26" s="674"/>
      <c r="LTS26" s="674"/>
      <c r="LTT26" s="674"/>
      <c r="LTU26" s="674"/>
      <c r="LTV26" s="674"/>
      <c r="LTW26" s="674"/>
      <c r="LTX26" s="674"/>
      <c r="LTY26" s="674"/>
      <c r="LTZ26" s="674"/>
      <c r="LUA26" s="674"/>
      <c r="LUB26" s="674"/>
      <c r="LUC26" s="674"/>
      <c r="LUD26" s="674"/>
      <c r="LUE26" s="674"/>
      <c r="LUF26" s="674"/>
      <c r="LUG26" s="674"/>
      <c r="LUH26" s="674"/>
      <c r="LUI26" s="674"/>
      <c r="LUJ26" s="674"/>
      <c r="LUK26" s="674"/>
      <c r="LUL26" s="674"/>
      <c r="LUM26" s="674"/>
      <c r="LUN26" s="674"/>
      <c r="LUO26" s="674"/>
      <c r="LUP26" s="674"/>
      <c r="LUQ26" s="674"/>
      <c r="LUR26" s="674"/>
      <c r="LUS26" s="674"/>
      <c r="LUT26" s="674"/>
      <c r="LUU26" s="674"/>
      <c r="LUV26" s="674"/>
      <c r="LUW26" s="674"/>
      <c r="LUX26" s="674"/>
      <c r="LUY26" s="674"/>
      <c r="LUZ26" s="674"/>
      <c r="LVA26" s="674"/>
      <c r="LVB26" s="674"/>
      <c r="LVC26" s="674"/>
      <c r="LVD26" s="674"/>
      <c r="LVE26" s="674"/>
      <c r="LVF26" s="674"/>
      <c r="LVG26" s="674"/>
      <c r="LVH26" s="674"/>
      <c r="LVI26" s="674"/>
      <c r="LVJ26" s="674"/>
      <c r="LVK26" s="674"/>
      <c r="LVL26" s="674"/>
      <c r="LVM26" s="674"/>
      <c r="LVN26" s="674"/>
      <c r="LVO26" s="674"/>
      <c r="LVP26" s="674"/>
      <c r="LVQ26" s="674"/>
      <c r="LVR26" s="674"/>
      <c r="LVS26" s="674"/>
      <c r="LVT26" s="674"/>
      <c r="LVU26" s="674"/>
      <c r="LVV26" s="674"/>
      <c r="LVW26" s="674"/>
      <c r="LVX26" s="674"/>
      <c r="LVY26" s="674"/>
      <c r="LVZ26" s="674"/>
      <c r="LWA26" s="674"/>
      <c r="LWB26" s="674"/>
      <c r="LWC26" s="674"/>
      <c r="LWD26" s="674"/>
      <c r="LWE26" s="674"/>
      <c r="LWF26" s="674"/>
      <c r="LWG26" s="674"/>
      <c r="LWH26" s="674"/>
      <c r="LWI26" s="674"/>
      <c r="LWJ26" s="674"/>
      <c r="LWK26" s="674"/>
      <c r="LWL26" s="674"/>
      <c r="LWM26" s="674"/>
      <c r="LWN26" s="674"/>
      <c r="LWO26" s="674"/>
      <c r="LWP26" s="674"/>
      <c r="LWQ26" s="674"/>
      <c r="LWR26" s="674"/>
      <c r="LWS26" s="674"/>
      <c r="LWT26" s="674"/>
      <c r="LWU26" s="674"/>
      <c r="LWV26" s="674"/>
      <c r="LWW26" s="674"/>
      <c r="LWX26" s="674"/>
      <c r="LWY26" s="674"/>
      <c r="LWZ26" s="674"/>
      <c r="LXA26" s="674"/>
      <c r="LXB26" s="674"/>
      <c r="LXC26" s="674"/>
      <c r="LXD26" s="674"/>
      <c r="LXE26" s="674"/>
      <c r="LXF26" s="674"/>
      <c r="LXG26" s="674"/>
      <c r="LXH26" s="674"/>
      <c r="LXI26" s="674"/>
      <c r="LXJ26" s="674"/>
      <c r="LXK26" s="674"/>
      <c r="LXL26" s="674"/>
      <c r="LXM26" s="674"/>
      <c r="LXN26" s="674"/>
      <c r="LXO26" s="674"/>
      <c r="LXP26" s="674"/>
      <c r="LXQ26" s="674"/>
      <c r="LXR26" s="674"/>
      <c r="LXS26" s="674"/>
      <c r="LXT26" s="674"/>
      <c r="LXU26" s="674"/>
      <c r="LXV26" s="674"/>
      <c r="LXW26" s="674"/>
      <c r="LXX26" s="674"/>
      <c r="LXY26" s="674"/>
      <c r="LXZ26" s="674"/>
      <c r="LYA26" s="674"/>
      <c r="LYB26" s="674"/>
      <c r="LYC26" s="674"/>
      <c r="LYD26" s="674"/>
      <c r="LYE26" s="674"/>
      <c r="LYF26" s="674"/>
      <c r="LYG26" s="674"/>
      <c r="LYH26" s="674"/>
      <c r="LYI26" s="674"/>
      <c r="LYJ26" s="674"/>
      <c r="LYK26" s="674"/>
      <c r="LYL26" s="674"/>
      <c r="LYM26" s="674"/>
      <c r="LYN26" s="674"/>
      <c r="LYO26" s="674"/>
      <c r="LYP26" s="674"/>
      <c r="LYQ26" s="674"/>
      <c r="LYR26" s="674"/>
      <c r="LYS26" s="674"/>
      <c r="LYT26" s="674"/>
      <c r="LYU26" s="674"/>
      <c r="LYV26" s="674"/>
      <c r="LYW26" s="674"/>
      <c r="LYX26" s="674"/>
      <c r="LYY26" s="674"/>
      <c r="LYZ26" s="674"/>
      <c r="LZA26" s="674"/>
      <c r="LZB26" s="674"/>
      <c r="LZC26" s="674"/>
      <c r="LZD26" s="674"/>
      <c r="LZE26" s="674"/>
      <c r="LZF26" s="674"/>
      <c r="LZG26" s="674"/>
      <c r="LZH26" s="674"/>
      <c r="LZI26" s="674"/>
      <c r="LZJ26" s="674"/>
      <c r="LZK26" s="674"/>
      <c r="LZL26" s="674"/>
      <c r="LZM26" s="674"/>
      <c r="LZN26" s="674"/>
      <c r="LZO26" s="674"/>
      <c r="LZP26" s="674"/>
      <c r="LZQ26" s="674"/>
      <c r="LZR26" s="674"/>
      <c r="LZS26" s="674"/>
      <c r="LZT26" s="674"/>
      <c r="LZU26" s="674"/>
      <c r="LZV26" s="674"/>
      <c r="LZW26" s="674"/>
      <c r="LZX26" s="674"/>
      <c r="LZY26" s="674"/>
      <c r="LZZ26" s="674"/>
      <c r="MAA26" s="674"/>
      <c r="MAB26" s="674"/>
      <c r="MAC26" s="674"/>
      <c r="MAD26" s="674"/>
      <c r="MAE26" s="674"/>
      <c r="MAF26" s="674"/>
      <c r="MAG26" s="674"/>
      <c r="MAH26" s="674"/>
      <c r="MAI26" s="674"/>
      <c r="MAJ26" s="674"/>
      <c r="MAK26" s="674"/>
      <c r="MAL26" s="674"/>
      <c r="MAM26" s="674"/>
      <c r="MAN26" s="674"/>
      <c r="MAO26" s="674"/>
      <c r="MAP26" s="674"/>
      <c r="MAQ26" s="674"/>
      <c r="MAR26" s="674"/>
      <c r="MAS26" s="674"/>
      <c r="MAT26" s="674"/>
      <c r="MAU26" s="674"/>
      <c r="MAV26" s="674"/>
      <c r="MAW26" s="674"/>
      <c r="MAX26" s="674"/>
      <c r="MAY26" s="674"/>
      <c r="MAZ26" s="674"/>
      <c r="MBA26" s="674"/>
      <c r="MBB26" s="674"/>
      <c r="MBC26" s="674"/>
      <c r="MBD26" s="674"/>
      <c r="MBE26" s="674"/>
      <c r="MBF26" s="674"/>
      <c r="MBG26" s="674"/>
      <c r="MBH26" s="674"/>
      <c r="MBI26" s="674"/>
      <c r="MBJ26" s="674"/>
      <c r="MBK26" s="674"/>
      <c r="MBL26" s="674"/>
      <c r="MBM26" s="674"/>
      <c r="MBN26" s="674"/>
      <c r="MBO26" s="674"/>
      <c r="MBP26" s="674"/>
      <c r="MBQ26" s="674"/>
      <c r="MBR26" s="674"/>
      <c r="MBS26" s="674"/>
      <c r="MBT26" s="674"/>
      <c r="MBU26" s="674"/>
      <c r="MBV26" s="674"/>
      <c r="MBW26" s="674"/>
      <c r="MBX26" s="674"/>
      <c r="MBY26" s="674"/>
      <c r="MBZ26" s="674"/>
      <c r="MCA26" s="674"/>
      <c r="MCB26" s="674"/>
      <c r="MCC26" s="674"/>
      <c r="MCD26" s="674"/>
      <c r="MCE26" s="674"/>
      <c r="MCF26" s="674"/>
      <c r="MCG26" s="674"/>
      <c r="MCH26" s="674"/>
      <c r="MCI26" s="674"/>
      <c r="MCJ26" s="674"/>
      <c r="MCK26" s="674"/>
      <c r="MCL26" s="674"/>
      <c r="MCM26" s="674"/>
      <c r="MCN26" s="674"/>
      <c r="MCO26" s="674"/>
      <c r="MCP26" s="674"/>
      <c r="MCQ26" s="674"/>
      <c r="MCR26" s="674"/>
      <c r="MCS26" s="674"/>
      <c r="MCT26" s="674"/>
      <c r="MCU26" s="674"/>
      <c r="MCV26" s="674"/>
      <c r="MCW26" s="674"/>
      <c r="MCX26" s="674"/>
      <c r="MCY26" s="674"/>
      <c r="MCZ26" s="674"/>
      <c r="MDA26" s="674"/>
      <c r="MDB26" s="674"/>
      <c r="MDC26" s="674"/>
      <c r="MDD26" s="674"/>
      <c r="MDE26" s="674"/>
      <c r="MDF26" s="674"/>
      <c r="MDG26" s="674"/>
      <c r="MDH26" s="674"/>
      <c r="MDI26" s="674"/>
      <c r="MDJ26" s="674"/>
      <c r="MDK26" s="674"/>
      <c r="MDL26" s="674"/>
      <c r="MDM26" s="674"/>
      <c r="MDN26" s="674"/>
      <c r="MDO26" s="674"/>
      <c r="MDP26" s="674"/>
      <c r="MDQ26" s="674"/>
      <c r="MDR26" s="674"/>
      <c r="MDS26" s="674"/>
      <c r="MDT26" s="674"/>
      <c r="MDU26" s="674"/>
      <c r="MDV26" s="674"/>
      <c r="MDW26" s="674"/>
      <c r="MDX26" s="674"/>
      <c r="MDY26" s="674"/>
      <c r="MDZ26" s="674"/>
      <c r="MEA26" s="674"/>
      <c r="MEB26" s="674"/>
      <c r="MEC26" s="674"/>
      <c r="MED26" s="674"/>
      <c r="MEE26" s="674"/>
      <c r="MEF26" s="674"/>
      <c r="MEG26" s="674"/>
      <c r="MEH26" s="674"/>
      <c r="MEI26" s="674"/>
      <c r="MEJ26" s="674"/>
      <c r="MEK26" s="674"/>
      <c r="MEL26" s="674"/>
      <c r="MEM26" s="674"/>
      <c r="MEN26" s="674"/>
      <c r="MEO26" s="674"/>
      <c r="MEP26" s="674"/>
      <c r="MEQ26" s="674"/>
      <c r="MER26" s="674"/>
      <c r="MES26" s="674"/>
      <c r="MET26" s="674"/>
      <c r="MEU26" s="674"/>
      <c r="MEV26" s="674"/>
      <c r="MEW26" s="674"/>
      <c r="MEX26" s="674"/>
      <c r="MEY26" s="674"/>
      <c r="MEZ26" s="674"/>
      <c r="MFA26" s="674"/>
      <c r="MFB26" s="674"/>
      <c r="MFC26" s="674"/>
      <c r="MFD26" s="674"/>
      <c r="MFE26" s="674"/>
      <c r="MFF26" s="674"/>
      <c r="MFG26" s="674"/>
      <c r="MFH26" s="674"/>
      <c r="MFI26" s="674"/>
      <c r="MFJ26" s="674"/>
      <c r="MFK26" s="674"/>
      <c r="MFL26" s="674"/>
      <c r="MFM26" s="674"/>
      <c r="MFN26" s="674"/>
      <c r="MFO26" s="674"/>
      <c r="MFP26" s="674"/>
      <c r="MFQ26" s="674"/>
      <c r="MFR26" s="674"/>
      <c r="MFS26" s="674"/>
      <c r="MFT26" s="674"/>
      <c r="MFU26" s="674"/>
      <c r="MFV26" s="674"/>
      <c r="MFW26" s="674"/>
      <c r="MFX26" s="674"/>
      <c r="MFY26" s="674"/>
      <c r="MFZ26" s="674"/>
      <c r="MGA26" s="674"/>
      <c r="MGB26" s="674"/>
      <c r="MGC26" s="674"/>
      <c r="MGD26" s="674"/>
      <c r="MGE26" s="674"/>
      <c r="MGF26" s="674"/>
      <c r="MGG26" s="674"/>
      <c r="MGH26" s="674"/>
      <c r="MGI26" s="674"/>
      <c r="MGJ26" s="674"/>
      <c r="MGK26" s="674"/>
      <c r="MGL26" s="674"/>
      <c r="MGM26" s="674"/>
      <c r="MGN26" s="674"/>
      <c r="MGO26" s="674"/>
      <c r="MGP26" s="674"/>
      <c r="MGQ26" s="674"/>
      <c r="MGR26" s="674"/>
      <c r="MGS26" s="674"/>
      <c r="MGT26" s="674"/>
      <c r="MGU26" s="674"/>
      <c r="MGV26" s="674"/>
      <c r="MGW26" s="674"/>
      <c r="MGX26" s="674"/>
      <c r="MGY26" s="674"/>
      <c r="MGZ26" s="674"/>
      <c r="MHA26" s="674"/>
      <c r="MHB26" s="674"/>
      <c r="MHC26" s="674"/>
      <c r="MHD26" s="674"/>
      <c r="MHE26" s="674"/>
      <c r="MHF26" s="674"/>
      <c r="MHG26" s="674"/>
      <c r="MHH26" s="674"/>
      <c r="MHI26" s="674"/>
      <c r="MHJ26" s="674"/>
      <c r="MHK26" s="674"/>
      <c r="MHL26" s="674"/>
      <c r="MHM26" s="674"/>
      <c r="MHN26" s="674"/>
      <c r="MHO26" s="674"/>
      <c r="MHP26" s="674"/>
      <c r="MHQ26" s="674"/>
      <c r="MHR26" s="674"/>
      <c r="MHS26" s="674"/>
      <c r="MHT26" s="674"/>
      <c r="MHU26" s="674"/>
      <c r="MHV26" s="674"/>
      <c r="MHW26" s="674"/>
      <c r="MHX26" s="674"/>
      <c r="MHY26" s="674"/>
      <c r="MHZ26" s="674"/>
      <c r="MIA26" s="674"/>
      <c r="MIB26" s="674"/>
      <c r="MIC26" s="674"/>
      <c r="MID26" s="674"/>
      <c r="MIE26" s="674"/>
      <c r="MIF26" s="674"/>
      <c r="MIG26" s="674"/>
      <c r="MIH26" s="674"/>
      <c r="MII26" s="674"/>
      <c r="MIJ26" s="674"/>
      <c r="MIK26" s="674"/>
      <c r="MIL26" s="674"/>
      <c r="MIM26" s="674"/>
      <c r="MIN26" s="674"/>
      <c r="MIO26" s="674"/>
      <c r="MIP26" s="674"/>
      <c r="MIQ26" s="674"/>
      <c r="MIR26" s="674"/>
      <c r="MIS26" s="674"/>
      <c r="MIT26" s="674"/>
      <c r="MIU26" s="674"/>
      <c r="MIV26" s="674"/>
      <c r="MIW26" s="674"/>
      <c r="MIX26" s="674"/>
      <c r="MIY26" s="674"/>
      <c r="MIZ26" s="674"/>
      <c r="MJA26" s="674"/>
      <c r="MJB26" s="674"/>
      <c r="MJC26" s="674"/>
      <c r="MJD26" s="674"/>
      <c r="MJE26" s="674"/>
      <c r="MJF26" s="674"/>
      <c r="MJG26" s="674"/>
      <c r="MJH26" s="674"/>
      <c r="MJI26" s="674"/>
      <c r="MJJ26" s="674"/>
      <c r="MJK26" s="674"/>
      <c r="MJL26" s="674"/>
      <c r="MJM26" s="674"/>
      <c r="MJN26" s="674"/>
      <c r="MJO26" s="674"/>
      <c r="MJP26" s="674"/>
      <c r="MJQ26" s="674"/>
      <c r="MJR26" s="674"/>
      <c r="MJS26" s="674"/>
      <c r="MJT26" s="674"/>
      <c r="MJU26" s="674"/>
      <c r="MJV26" s="674"/>
      <c r="MJW26" s="674"/>
      <c r="MJX26" s="674"/>
      <c r="MJY26" s="674"/>
      <c r="MJZ26" s="674"/>
      <c r="MKA26" s="674"/>
      <c r="MKB26" s="674"/>
      <c r="MKC26" s="674"/>
      <c r="MKD26" s="674"/>
      <c r="MKE26" s="674"/>
      <c r="MKF26" s="674"/>
      <c r="MKG26" s="674"/>
      <c r="MKH26" s="674"/>
      <c r="MKI26" s="674"/>
      <c r="MKJ26" s="674"/>
      <c r="MKK26" s="674"/>
      <c r="MKL26" s="674"/>
      <c r="MKM26" s="674"/>
      <c r="MKN26" s="674"/>
      <c r="MKO26" s="674"/>
      <c r="MKP26" s="674"/>
      <c r="MKQ26" s="674"/>
      <c r="MKR26" s="674"/>
      <c r="MKS26" s="674"/>
      <c r="MKT26" s="674"/>
      <c r="MKU26" s="674"/>
      <c r="MKV26" s="674"/>
      <c r="MKW26" s="674"/>
      <c r="MKX26" s="674"/>
      <c r="MKY26" s="674"/>
      <c r="MKZ26" s="674"/>
      <c r="MLA26" s="674"/>
      <c r="MLB26" s="674"/>
      <c r="MLC26" s="674"/>
      <c r="MLD26" s="674"/>
      <c r="MLE26" s="674"/>
      <c r="MLF26" s="674"/>
      <c r="MLG26" s="674"/>
      <c r="MLH26" s="674"/>
      <c r="MLI26" s="674"/>
      <c r="MLJ26" s="674"/>
      <c r="MLK26" s="674"/>
      <c r="MLL26" s="674"/>
      <c r="MLM26" s="674"/>
      <c r="MLN26" s="674"/>
      <c r="MLO26" s="674"/>
      <c r="MLP26" s="674"/>
      <c r="MLQ26" s="674"/>
      <c r="MLR26" s="674"/>
      <c r="MLS26" s="674"/>
      <c r="MLT26" s="674"/>
      <c r="MLU26" s="674"/>
      <c r="MLV26" s="674"/>
      <c r="MLW26" s="674"/>
      <c r="MLX26" s="674"/>
      <c r="MLY26" s="674"/>
      <c r="MLZ26" s="674"/>
      <c r="MMA26" s="674"/>
      <c r="MMB26" s="674"/>
      <c r="MMC26" s="674"/>
      <c r="MMD26" s="674"/>
      <c r="MME26" s="674"/>
      <c r="MMF26" s="674"/>
      <c r="MMG26" s="674"/>
      <c r="MMH26" s="674"/>
      <c r="MMI26" s="674"/>
      <c r="MMJ26" s="674"/>
      <c r="MMK26" s="674"/>
      <c r="MML26" s="674"/>
      <c r="MMM26" s="674"/>
      <c r="MMN26" s="674"/>
      <c r="MMO26" s="674"/>
      <c r="MMP26" s="674"/>
      <c r="MMQ26" s="674"/>
      <c r="MMR26" s="674"/>
      <c r="MMS26" s="674"/>
      <c r="MMT26" s="674"/>
      <c r="MMU26" s="674"/>
      <c r="MMV26" s="674"/>
      <c r="MMW26" s="674"/>
      <c r="MMX26" s="674"/>
      <c r="MMY26" s="674"/>
      <c r="MMZ26" s="674"/>
      <c r="MNA26" s="674"/>
      <c r="MNB26" s="674"/>
      <c r="MNC26" s="674"/>
      <c r="MND26" s="674"/>
      <c r="MNE26" s="674"/>
      <c r="MNF26" s="674"/>
      <c r="MNG26" s="674"/>
      <c r="MNH26" s="674"/>
      <c r="MNI26" s="674"/>
      <c r="MNJ26" s="674"/>
      <c r="MNK26" s="674"/>
      <c r="MNL26" s="674"/>
      <c r="MNM26" s="674"/>
      <c r="MNN26" s="674"/>
      <c r="MNO26" s="674"/>
      <c r="MNP26" s="674"/>
      <c r="MNQ26" s="674"/>
      <c r="MNR26" s="674"/>
      <c r="MNS26" s="674"/>
      <c r="MNT26" s="674"/>
      <c r="MNU26" s="674"/>
      <c r="MNV26" s="674"/>
      <c r="MNW26" s="674"/>
      <c r="MNX26" s="674"/>
      <c r="MNY26" s="674"/>
      <c r="MNZ26" s="674"/>
      <c r="MOA26" s="674"/>
      <c r="MOB26" s="674"/>
      <c r="MOC26" s="674"/>
      <c r="MOD26" s="674"/>
      <c r="MOE26" s="674"/>
      <c r="MOF26" s="674"/>
      <c r="MOG26" s="674"/>
      <c r="MOH26" s="674"/>
      <c r="MOI26" s="674"/>
      <c r="MOJ26" s="674"/>
      <c r="MOK26" s="674"/>
      <c r="MOL26" s="674"/>
      <c r="MOM26" s="674"/>
      <c r="MON26" s="674"/>
      <c r="MOO26" s="674"/>
      <c r="MOP26" s="674"/>
      <c r="MOQ26" s="674"/>
      <c r="MOR26" s="674"/>
      <c r="MOS26" s="674"/>
      <c r="MOT26" s="674"/>
      <c r="MOU26" s="674"/>
      <c r="MOV26" s="674"/>
      <c r="MOW26" s="674"/>
      <c r="MOX26" s="674"/>
      <c r="MOY26" s="674"/>
      <c r="MOZ26" s="674"/>
      <c r="MPA26" s="674"/>
      <c r="MPB26" s="674"/>
      <c r="MPC26" s="674"/>
      <c r="MPD26" s="674"/>
      <c r="MPE26" s="674"/>
      <c r="MPF26" s="674"/>
      <c r="MPG26" s="674"/>
      <c r="MPH26" s="674"/>
      <c r="MPI26" s="674"/>
      <c r="MPJ26" s="674"/>
      <c r="MPK26" s="674"/>
      <c r="MPL26" s="674"/>
      <c r="MPM26" s="674"/>
      <c r="MPN26" s="674"/>
      <c r="MPO26" s="674"/>
      <c r="MPP26" s="674"/>
      <c r="MPQ26" s="674"/>
      <c r="MPR26" s="674"/>
      <c r="MPS26" s="674"/>
      <c r="MPT26" s="674"/>
      <c r="MPU26" s="674"/>
      <c r="MPV26" s="674"/>
      <c r="MPW26" s="674"/>
      <c r="MPX26" s="674"/>
      <c r="MPY26" s="674"/>
      <c r="MPZ26" s="674"/>
      <c r="MQA26" s="674"/>
      <c r="MQB26" s="674"/>
      <c r="MQC26" s="674"/>
      <c r="MQD26" s="674"/>
      <c r="MQE26" s="674"/>
      <c r="MQF26" s="674"/>
      <c r="MQG26" s="674"/>
      <c r="MQH26" s="674"/>
      <c r="MQI26" s="674"/>
      <c r="MQJ26" s="674"/>
      <c r="MQK26" s="674"/>
      <c r="MQL26" s="674"/>
      <c r="MQM26" s="674"/>
      <c r="MQN26" s="674"/>
      <c r="MQO26" s="674"/>
      <c r="MQP26" s="674"/>
      <c r="MQQ26" s="674"/>
      <c r="MQR26" s="674"/>
      <c r="MQS26" s="674"/>
      <c r="MQT26" s="674"/>
      <c r="MQU26" s="674"/>
      <c r="MQV26" s="674"/>
      <c r="MQW26" s="674"/>
      <c r="MQX26" s="674"/>
      <c r="MQY26" s="674"/>
      <c r="MQZ26" s="674"/>
      <c r="MRA26" s="674"/>
      <c r="MRB26" s="674"/>
      <c r="MRC26" s="674"/>
      <c r="MRD26" s="674"/>
      <c r="MRE26" s="674"/>
      <c r="MRF26" s="674"/>
      <c r="MRG26" s="674"/>
      <c r="MRH26" s="674"/>
      <c r="MRI26" s="674"/>
      <c r="MRJ26" s="674"/>
      <c r="MRK26" s="674"/>
      <c r="MRL26" s="674"/>
      <c r="MRM26" s="674"/>
      <c r="MRN26" s="674"/>
      <c r="MRO26" s="674"/>
      <c r="MRP26" s="674"/>
      <c r="MRQ26" s="674"/>
      <c r="MRR26" s="674"/>
      <c r="MRS26" s="674"/>
      <c r="MRT26" s="674"/>
      <c r="MRU26" s="674"/>
      <c r="MRV26" s="674"/>
      <c r="MRW26" s="674"/>
      <c r="MRX26" s="674"/>
      <c r="MRY26" s="674"/>
      <c r="MRZ26" s="674"/>
      <c r="MSA26" s="674"/>
      <c r="MSB26" s="674"/>
      <c r="MSC26" s="674"/>
      <c r="MSD26" s="674"/>
      <c r="MSE26" s="674"/>
      <c r="MSF26" s="674"/>
      <c r="MSG26" s="674"/>
      <c r="MSH26" s="674"/>
      <c r="MSI26" s="674"/>
      <c r="MSJ26" s="674"/>
      <c r="MSK26" s="674"/>
      <c r="MSL26" s="674"/>
      <c r="MSM26" s="674"/>
      <c r="MSN26" s="674"/>
      <c r="MSO26" s="674"/>
      <c r="MSP26" s="674"/>
      <c r="MSQ26" s="674"/>
      <c r="MSR26" s="674"/>
      <c r="MSS26" s="674"/>
      <c r="MST26" s="674"/>
      <c r="MSU26" s="674"/>
      <c r="MSV26" s="674"/>
      <c r="MSW26" s="674"/>
      <c r="MSX26" s="674"/>
      <c r="MSY26" s="674"/>
      <c r="MSZ26" s="674"/>
      <c r="MTA26" s="674"/>
      <c r="MTB26" s="674"/>
      <c r="MTC26" s="674"/>
      <c r="MTD26" s="674"/>
      <c r="MTE26" s="674"/>
      <c r="MTF26" s="674"/>
      <c r="MTG26" s="674"/>
      <c r="MTH26" s="674"/>
      <c r="MTI26" s="674"/>
      <c r="MTJ26" s="674"/>
      <c r="MTK26" s="674"/>
      <c r="MTL26" s="674"/>
      <c r="MTM26" s="674"/>
      <c r="MTN26" s="674"/>
      <c r="MTO26" s="674"/>
      <c r="MTP26" s="674"/>
      <c r="MTQ26" s="674"/>
      <c r="MTR26" s="674"/>
      <c r="MTS26" s="674"/>
      <c r="MTT26" s="674"/>
      <c r="MTU26" s="674"/>
      <c r="MTV26" s="674"/>
      <c r="MTW26" s="674"/>
      <c r="MTX26" s="674"/>
      <c r="MTY26" s="674"/>
      <c r="MTZ26" s="674"/>
      <c r="MUA26" s="674"/>
      <c r="MUB26" s="674"/>
      <c r="MUC26" s="674"/>
      <c r="MUD26" s="674"/>
      <c r="MUE26" s="674"/>
      <c r="MUF26" s="674"/>
      <c r="MUG26" s="674"/>
      <c r="MUH26" s="674"/>
      <c r="MUI26" s="674"/>
      <c r="MUJ26" s="674"/>
      <c r="MUK26" s="674"/>
      <c r="MUL26" s="674"/>
      <c r="MUM26" s="674"/>
      <c r="MUN26" s="674"/>
      <c r="MUO26" s="674"/>
      <c r="MUP26" s="674"/>
      <c r="MUQ26" s="674"/>
      <c r="MUR26" s="674"/>
      <c r="MUS26" s="674"/>
      <c r="MUT26" s="674"/>
      <c r="MUU26" s="674"/>
      <c r="MUV26" s="674"/>
      <c r="MUW26" s="674"/>
      <c r="MUX26" s="674"/>
      <c r="MUY26" s="674"/>
      <c r="MUZ26" s="674"/>
      <c r="MVA26" s="674"/>
      <c r="MVB26" s="674"/>
      <c r="MVC26" s="674"/>
      <c r="MVD26" s="674"/>
      <c r="MVE26" s="674"/>
      <c r="MVF26" s="674"/>
      <c r="MVG26" s="674"/>
      <c r="MVH26" s="674"/>
      <c r="MVI26" s="674"/>
      <c r="MVJ26" s="674"/>
      <c r="MVK26" s="674"/>
      <c r="MVL26" s="674"/>
      <c r="MVM26" s="674"/>
      <c r="MVN26" s="674"/>
      <c r="MVO26" s="674"/>
      <c r="MVP26" s="674"/>
      <c r="MVQ26" s="674"/>
      <c r="MVR26" s="674"/>
      <c r="MVS26" s="674"/>
      <c r="MVT26" s="674"/>
      <c r="MVU26" s="674"/>
      <c r="MVV26" s="674"/>
      <c r="MVW26" s="674"/>
      <c r="MVX26" s="674"/>
      <c r="MVY26" s="674"/>
      <c r="MVZ26" s="674"/>
      <c r="MWA26" s="674"/>
      <c r="MWB26" s="674"/>
      <c r="MWC26" s="674"/>
      <c r="MWD26" s="674"/>
      <c r="MWE26" s="674"/>
      <c r="MWF26" s="674"/>
      <c r="MWG26" s="674"/>
      <c r="MWH26" s="674"/>
      <c r="MWI26" s="674"/>
      <c r="MWJ26" s="674"/>
      <c r="MWK26" s="674"/>
      <c r="MWL26" s="674"/>
      <c r="MWM26" s="674"/>
      <c r="MWN26" s="674"/>
      <c r="MWO26" s="674"/>
      <c r="MWP26" s="674"/>
      <c r="MWQ26" s="674"/>
      <c r="MWR26" s="674"/>
      <c r="MWS26" s="674"/>
      <c r="MWT26" s="674"/>
      <c r="MWU26" s="674"/>
      <c r="MWV26" s="674"/>
      <c r="MWW26" s="674"/>
      <c r="MWX26" s="674"/>
      <c r="MWY26" s="674"/>
      <c r="MWZ26" s="674"/>
      <c r="MXA26" s="674"/>
      <c r="MXB26" s="674"/>
      <c r="MXC26" s="674"/>
      <c r="MXD26" s="674"/>
      <c r="MXE26" s="674"/>
      <c r="MXF26" s="674"/>
      <c r="MXG26" s="674"/>
      <c r="MXH26" s="674"/>
      <c r="MXI26" s="674"/>
      <c r="MXJ26" s="674"/>
      <c r="MXK26" s="674"/>
      <c r="MXL26" s="674"/>
      <c r="MXM26" s="674"/>
      <c r="MXN26" s="674"/>
      <c r="MXO26" s="674"/>
      <c r="MXP26" s="674"/>
      <c r="MXQ26" s="674"/>
      <c r="MXR26" s="674"/>
      <c r="MXS26" s="674"/>
      <c r="MXT26" s="674"/>
      <c r="MXU26" s="674"/>
      <c r="MXV26" s="674"/>
      <c r="MXW26" s="674"/>
      <c r="MXX26" s="674"/>
      <c r="MXY26" s="674"/>
      <c r="MXZ26" s="674"/>
      <c r="MYA26" s="674"/>
      <c r="MYB26" s="674"/>
      <c r="MYC26" s="674"/>
      <c r="MYD26" s="674"/>
      <c r="MYE26" s="674"/>
      <c r="MYF26" s="674"/>
      <c r="MYG26" s="674"/>
      <c r="MYH26" s="674"/>
      <c r="MYI26" s="674"/>
      <c r="MYJ26" s="674"/>
      <c r="MYK26" s="674"/>
      <c r="MYL26" s="674"/>
      <c r="MYM26" s="674"/>
      <c r="MYN26" s="674"/>
      <c r="MYO26" s="674"/>
      <c r="MYP26" s="674"/>
      <c r="MYQ26" s="674"/>
      <c r="MYR26" s="674"/>
      <c r="MYS26" s="674"/>
      <c r="MYT26" s="674"/>
      <c r="MYU26" s="674"/>
      <c r="MYV26" s="674"/>
      <c r="MYW26" s="674"/>
      <c r="MYX26" s="674"/>
      <c r="MYY26" s="674"/>
      <c r="MYZ26" s="674"/>
      <c r="MZA26" s="674"/>
      <c r="MZB26" s="674"/>
      <c r="MZC26" s="674"/>
      <c r="MZD26" s="674"/>
      <c r="MZE26" s="674"/>
      <c r="MZF26" s="674"/>
      <c r="MZG26" s="674"/>
      <c r="MZH26" s="674"/>
      <c r="MZI26" s="674"/>
      <c r="MZJ26" s="674"/>
      <c r="MZK26" s="674"/>
      <c r="MZL26" s="674"/>
      <c r="MZM26" s="674"/>
      <c r="MZN26" s="674"/>
      <c r="MZO26" s="674"/>
      <c r="MZP26" s="674"/>
      <c r="MZQ26" s="674"/>
      <c r="MZR26" s="674"/>
      <c r="MZS26" s="674"/>
      <c r="MZT26" s="674"/>
      <c r="MZU26" s="674"/>
      <c r="MZV26" s="674"/>
      <c r="MZW26" s="674"/>
      <c r="MZX26" s="674"/>
      <c r="MZY26" s="674"/>
      <c r="MZZ26" s="674"/>
      <c r="NAA26" s="674"/>
      <c r="NAB26" s="674"/>
      <c r="NAC26" s="674"/>
      <c r="NAD26" s="674"/>
      <c r="NAE26" s="674"/>
      <c r="NAF26" s="674"/>
      <c r="NAG26" s="674"/>
      <c r="NAH26" s="674"/>
      <c r="NAI26" s="674"/>
      <c r="NAJ26" s="674"/>
      <c r="NAK26" s="674"/>
      <c r="NAL26" s="674"/>
      <c r="NAM26" s="674"/>
      <c r="NAN26" s="674"/>
      <c r="NAO26" s="674"/>
      <c r="NAP26" s="674"/>
      <c r="NAQ26" s="674"/>
      <c r="NAR26" s="674"/>
      <c r="NAS26" s="674"/>
      <c r="NAT26" s="674"/>
      <c r="NAU26" s="674"/>
      <c r="NAV26" s="674"/>
      <c r="NAW26" s="674"/>
      <c r="NAX26" s="674"/>
      <c r="NAY26" s="674"/>
      <c r="NAZ26" s="674"/>
      <c r="NBA26" s="674"/>
      <c r="NBB26" s="674"/>
      <c r="NBC26" s="674"/>
      <c r="NBD26" s="674"/>
      <c r="NBE26" s="674"/>
      <c r="NBF26" s="674"/>
      <c r="NBG26" s="674"/>
      <c r="NBH26" s="674"/>
      <c r="NBI26" s="674"/>
      <c r="NBJ26" s="674"/>
      <c r="NBK26" s="674"/>
      <c r="NBL26" s="674"/>
      <c r="NBM26" s="674"/>
      <c r="NBN26" s="674"/>
      <c r="NBO26" s="674"/>
      <c r="NBP26" s="674"/>
      <c r="NBQ26" s="674"/>
      <c r="NBR26" s="674"/>
      <c r="NBS26" s="674"/>
      <c r="NBT26" s="674"/>
      <c r="NBU26" s="674"/>
      <c r="NBV26" s="674"/>
      <c r="NBW26" s="674"/>
      <c r="NBX26" s="674"/>
      <c r="NBY26" s="674"/>
      <c r="NBZ26" s="674"/>
      <c r="NCA26" s="674"/>
      <c r="NCB26" s="674"/>
      <c r="NCC26" s="674"/>
      <c r="NCD26" s="674"/>
      <c r="NCE26" s="674"/>
      <c r="NCF26" s="674"/>
      <c r="NCG26" s="674"/>
      <c r="NCH26" s="674"/>
      <c r="NCI26" s="674"/>
      <c r="NCJ26" s="674"/>
      <c r="NCK26" s="674"/>
      <c r="NCL26" s="674"/>
      <c r="NCM26" s="674"/>
      <c r="NCN26" s="674"/>
      <c r="NCO26" s="674"/>
      <c r="NCP26" s="674"/>
      <c r="NCQ26" s="674"/>
      <c r="NCR26" s="674"/>
      <c r="NCS26" s="674"/>
      <c r="NCT26" s="674"/>
      <c r="NCU26" s="674"/>
      <c r="NCV26" s="674"/>
      <c r="NCW26" s="674"/>
      <c r="NCX26" s="674"/>
      <c r="NCY26" s="674"/>
      <c r="NCZ26" s="674"/>
      <c r="NDA26" s="674"/>
      <c r="NDB26" s="674"/>
      <c r="NDC26" s="674"/>
      <c r="NDD26" s="674"/>
      <c r="NDE26" s="674"/>
      <c r="NDF26" s="674"/>
      <c r="NDG26" s="674"/>
      <c r="NDH26" s="674"/>
      <c r="NDI26" s="674"/>
      <c r="NDJ26" s="674"/>
      <c r="NDK26" s="674"/>
      <c r="NDL26" s="674"/>
      <c r="NDM26" s="674"/>
      <c r="NDN26" s="674"/>
      <c r="NDO26" s="674"/>
      <c r="NDP26" s="674"/>
      <c r="NDQ26" s="674"/>
      <c r="NDR26" s="674"/>
      <c r="NDS26" s="674"/>
      <c r="NDT26" s="674"/>
      <c r="NDU26" s="674"/>
      <c r="NDV26" s="674"/>
      <c r="NDW26" s="674"/>
      <c r="NDX26" s="674"/>
      <c r="NDY26" s="674"/>
      <c r="NDZ26" s="674"/>
      <c r="NEA26" s="674"/>
      <c r="NEB26" s="674"/>
      <c r="NEC26" s="674"/>
      <c r="NED26" s="674"/>
      <c r="NEE26" s="674"/>
      <c r="NEF26" s="674"/>
      <c r="NEG26" s="674"/>
      <c r="NEH26" s="674"/>
      <c r="NEI26" s="674"/>
      <c r="NEJ26" s="674"/>
      <c r="NEK26" s="674"/>
      <c r="NEL26" s="674"/>
      <c r="NEM26" s="674"/>
      <c r="NEN26" s="674"/>
      <c r="NEO26" s="674"/>
      <c r="NEP26" s="674"/>
      <c r="NEQ26" s="674"/>
      <c r="NER26" s="674"/>
      <c r="NES26" s="674"/>
      <c r="NET26" s="674"/>
      <c r="NEU26" s="674"/>
      <c r="NEV26" s="674"/>
      <c r="NEW26" s="674"/>
      <c r="NEX26" s="674"/>
      <c r="NEY26" s="674"/>
      <c r="NEZ26" s="674"/>
      <c r="NFA26" s="674"/>
      <c r="NFB26" s="674"/>
      <c r="NFC26" s="674"/>
      <c r="NFD26" s="674"/>
      <c r="NFE26" s="674"/>
      <c r="NFF26" s="674"/>
      <c r="NFG26" s="674"/>
      <c r="NFH26" s="674"/>
      <c r="NFI26" s="674"/>
      <c r="NFJ26" s="674"/>
      <c r="NFK26" s="674"/>
      <c r="NFL26" s="674"/>
      <c r="NFM26" s="674"/>
      <c r="NFN26" s="674"/>
      <c r="NFO26" s="674"/>
      <c r="NFP26" s="674"/>
      <c r="NFQ26" s="674"/>
      <c r="NFR26" s="674"/>
      <c r="NFS26" s="674"/>
      <c r="NFT26" s="674"/>
      <c r="NFU26" s="674"/>
      <c r="NFV26" s="674"/>
      <c r="NFW26" s="674"/>
      <c r="NFX26" s="674"/>
      <c r="NFY26" s="674"/>
      <c r="NFZ26" s="674"/>
      <c r="NGA26" s="674"/>
      <c r="NGB26" s="674"/>
      <c r="NGC26" s="674"/>
      <c r="NGD26" s="674"/>
      <c r="NGE26" s="674"/>
      <c r="NGF26" s="674"/>
      <c r="NGG26" s="674"/>
      <c r="NGH26" s="674"/>
      <c r="NGI26" s="674"/>
      <c r="NGJ26" s="674"/>
      <c r="NGK26" s="674"/>
      <c r="NGL26" s="674"/>
      <c r="NGM26" s="674"/>
      <c r="NGN26" s="674"/>
      <c r="NGO26" s="674"/>
      <c r="NGP26" s="674"/>
      <c r="NGQ26" s="674"/>
      <c r="NGR26" s="674"/>
      <c r="NGS26" s="674"/>
      <c r="NGT26" s="674"/>
      <c r="NGU26" s="674"/>
      <c r="NGV26" s="674"/>
      <c r="NGW26" s="674"/>
      <c r="NGX26" s="674"/>
      <c r="NGY26" s="674"/>
      <c r="NGZ26" s="674"/>
      <c r="NHA26" s="674"/>
      <c r="NHB26" s="674"/>
      <c r="NHC26" s="674"/>
      <c r="NHD26" s="674"/>
      <c r="NHE26" s="674"/>
      <c r="NHF26" s="674"/>
      <c r="NHG26" s="674"/>
      <c r="NHH26" s="674"/>
      <c r="NHI26" s="674"/>
      <c r="NHJ26" s="674"/>
      <c r="NHK26" s="674"/>
      <c r="NHL26" s="674"/>
      <c r="NHM26" s="674"/>
      <c r="NHN26" s="674"/>
      <c r="NHO26" s="674"/>
      <c r="NHP26" s="674"/>
      <c r="NHQ26" s="674"/>
      <c r="NHR26" s="674"/>
      <c r="NHS26" s="674"/>
      <c r="NHT26" s="674"/>
      <c r="NHU26" s="674"/>
      <c r="NHV26" s="674"/>
      <c r="NHW26" s="674"/>
      <c r="NHX26" s="674"/>
      <c r="NHY26" s="674"/>
      <c r="NHZ26" s="674"/>
      <c r="NIA26" s="674"/>
      <c r="NIB26" s="674"/>
      <c r="NIC26" s="674"/>
      <c r="NID26" s="674"/>
      <c r="NIE26" s="674"/>
      <c r="NIF26" s="674"/>
      <c r="NIG26" s="674"/>
      <c r="NIH26" s="674"/>
      <c r="NII26" s="674"/>
      <c r="NIJ26" s="674"/>
      <c r="NIK26" s="674"/>
      <c r="NIL26" s="674"/>
      <c r="NIM26" s="674"/>
      <c r="NIN26" s="674"/>
      <c r="NIO26" s="674"/>
      <c r="NIP26" s="674"/>
      <c r="NIQ26" s="674"/>
      <c r="NIR26" s="674"/>
      <c r="NIS26" s="674"/>
      <c r="NIT26" s="674"/>
      <c r="NIU26" s="674"/>
      <c r="NIV26" s="674"/>
      <c r="NIW26" s="674"/>
      <c r="NIX26" s="674"/>
      <c r="NIY26" s="674"/>
      <c r="NIZ26" s="674"/>
      <c r="NJA26" s="674"/>
      <c r="NJB26" s="674"/>
      <c r="NJC26" s="674"/>
      <c r="NJD26" s="674"/>
      <c r="NJE26" s="674"/>
      <c r="NJF26" s="674"/>
      <c r="NJG26" s="674"/>
      <c r="NJH26" s="674"/>
      <c r="NJI26" s="674"/>
      <c r="NJJ26" s="674"/>
      <c r="NJK26" s="674"/>
      <c r="NJL26" s="674"/>
      <c r="NJM26" s="674"/>
      <c r="NJN26" s="674"/>
      <c r="NJO26" s="674"/>
      <c r="NJP26" s="674"/>
      <c r="NJQ26" s="674"/>
      <c r="NJR26" s="674"/>
      <c r="NJS26" s="674"/>
      <c r="NJT26" s="674"/>
      <c r="NJU26" s="674"/>
      <c r="NJV26" s="674"/>
      <c r="NJW26" s="674"/>
      <c r="NJX26" s="674"/>
      <c r="NJY26" s="674"/>
      <c r="NJZ26" s="674"/>
      <c r="NKA26" s="674"/>
      <c r="NKB26" s="674"/>
      <c r="NKC26" s="674"/>
      <c r="NKD26" s="674"/>
      <c r="NKE26" s="674"/>
      <c r="NKF26" s="674"/>
      <c r="NKG26" s="674"/>
      <c r="NKH26" s="674"/>
      <c r="NKI26" s="674"/>
      <c r="NKJ26" s="674"/>
      <c r="NKK26" s="674"/>
      <c r="NKL26" s="674"/>
      <c r="NKM26" s="674"/>
      <c r="NKN26" s="674"/>
      <c r="NKO26" s="674"/>
      <c r="NKP26" s="674"/>
      <c r="NKQ26" s="674"/>
      <c r="NKR26" s="674"/>
      <c r="NKS26" s="674"/>
      <c r="NKT26" s="674"/>
      <c r="NKU26" s="674"/>
      <c r="NKV26" s="674"/>
      <c r="NKW26" s="674"/>
      <c r="NKX26" s="674"/>
      <c r="NKY26" s="674"/>
      <c r="NKZ26" s="674"/>
      <c r="NLA26" s="674"/>
      <c r="NLB26" s="674"/>
      <c r="NLC26" s="674"/>
      <c r="NLD26" s="674"/>
      <c r="NLE26" s="674"/>
      <c r="NLF26" s="674"/>
      <c r="NLG26" s="674"/>
      <c r="NLH26" s="674"/>
      <c r="NLI26" s="674"/>
      <c r="NLJ26" s="674"/>
      <c r="NLK26" s="674"/>
      <c r="NLL26" s="674"/>
      <c r="NLM26" s="674"/>
      <c r="NLN26" s="674"/>
      <c r="NLO26" s="674"/>
      <c r="NLP26" s="674"/>
      <c r="NLQ26" s="674"/>
      <c r="NLR26" s="674"/>
      <c r="NLS26" s="674"/>
      <c r="NLT26" s="674"/>
      <c r="NLU26" s="674"/>
      <c r="NLV26" s="674"/>
      <c r="NLW26" s="674"/>
      <c r="NLX26" s="674"/>
      <c r="NLY26" s="674"/>
      <c r="NLZ26" s="674"/>
      <c r="NMA26" s="674"/>
      <c r="NMB26" s="674"/>
      <c r="NMC26" s="674"/>
      <c r="NMD26" s="674"/>
      <c r="NME26" s="674"/>
      <c r="NMF26" s="674"/>
      <c r="NMG26" s="674"/>
      <c r="NMH26" s="674"/>
      <c r="NMI26" s="674"/>
      <c r="NMJ26" s="674"/>
      <c r="NMK26" s="674"/>
      <c r="NML26" s="674"/>
      <c r="NMM26" s="674"/>
      <c r="NMN26" s="674"/>
      <c r="NMO26" s="674"/>
      <c r="NMP26" s="674"/>
      <c r="NMQ26" s="674"/>
      <c r="NMR26" s="674"/>
      <c r="NMS26" s="674"/>
      <c r="NMT26" s="674"/>
      <c r="NMU26" s="674"/>
      <c r="NMV26" s="674"/>
      <c r="NMW26" s="674"/>
      <c r="NMX26" s="674"/>
      <c r="NMY26" s="674"/>
      <c r="NMZ26" s="674"/>
      <c r="NNA26" s="674"/>
      <c r="NNB26" s="674"/>
      <c r="NNC26" s="674"/>
      <c r="NND26" s="674"/>
      <c r="NNE26" s="674"/>
      <c r="NNF26" s="674"/>
      <c r="NNG26" s="674"/>
      <c r="NNH26" s="674"/>
      <c r="NNI26" s="674"/>
      <c r="NNJ26" s="674"/>
      <c r="NNK26" s="674"/>
      <c r="NNL26" s="674"/>
      <c r="NNM26" s="674"/>
      <c r="NNN26" s="674"/>
      <c r="NNO26" s="674"/>
      <c r="NNP26" s="674"/>
      <c r="NNQ26" s="674"/>
      <c r="NNR26" s="674"/>
      <c r="NNS26" s="674"/>
      <c r="NNT26" s="674"/>
      <c r="NNU26" s="674"/>
      <c r="NNV26" s="674"/>
      <c r="NNW26" s="674"/>
      <c r="NNX26" s="674"/>
      <c r="NNY26" s="674"/>
      <c r="NNZ26" s="674"/>
      <c r="NOA26" s="674"/>
      <c r="NOB26" s="674"/>
      <c r="NOC26" s="674"/>
      <c r="NOD26" s="674"/>
      <c r="NOE26" s="674"/>
      <c r="NOF26" s="674"/>
      <c r="NOG26" s="674"/>
      <c r="NOH26" s="674"/>
      <c r="NOI26" s="674"/>
      <c r="NOJ26" s="674"/>
      <c r="NOK26" s="674"/>
      <c r="NOL26" s="674"/>
      <c r="NOM26" s="674"/>
      <c r="NON26" s="674"/>
      <c r="NOO26" s="674"/>
      <c r="NOP26" s="674"/>
      <c r="NOQ26" s="674"/>
      <c r="NOR26" s="674"/>
      <c r="NOS26" s="674"/>
      <c r="NOT26" s="674"/>
      <c r="NOU26" s="674"/>
      <c r="NOV26" s="674"/>
      <c r="NOW26" s="674"/>
      <c r="NOX26" s="674"/>
      <c r="NOY26" s="674"/>
      <c r="NOZ26" s="674"/>
      <c r="NPA26" s="674"/>
      <c r="NPB26" s="674"/>
      <c r="NPC26" s="674"/>
      <c r="NPD26" s="674"/>
      <c r="NPE26" s="674"/>
      <c r="NPF26" s="674"/>
      <c r="NPG26" s="674"/>
      <c r="NPH26" s="674"/>
      <c r="NPI26" s="674"/>
      <c r="NPJ26" s="674"/>
      <c r="NPK26" s="674"/>
      <c r="NPL26" s="674"/>
      <c r="NPM26" s="674"/>
      <c r="NPN26" s="674"/>
      <c r="NPO26" s="674"/>
      <c r="NPP26" s="674"/>
      <c r="NPQ26" s="674"/>
      <c r="NPR26" s="674"/>
      <c r="NPS26" s="674"/>
      <c r="NPT26" s="674"/>
      <c r="NPU26" s="674"/>
      <c r="NPV26" s="674"/>
      <c r="NPW26" s="674"/>
      <c r="NPX26" s="674"/>
      <c r="NPY26" s="674"/>
      <c r="NPZ26" s="674"/>
      <c r="NQA26" s="674"/>
      <c r="NQB26" s="674"/>
      <c r="NQC26" s="674"/>
      <c r="NQD26" s="674"/>
      <c r="NQE26" s="674"/>
      <c r="NQF26" s="674"/>
      <c r="NQG26" s="674"/>
      <c r="NQH26" s="674"/>
      <c r="NQI26" s="674"/>
      <c r="NQJ26" s="674"/>
      <c r="NQK26" s="674"/>
      <c r="NQL26" s="674"/>
      <c r="NQM26" s="674"/>
      <c r="NQN26" s="674"/>
      <c r="NQO26" s="674"/>
      <c r="NQP26" s="674"/>
      <c r="NQQ26" s="674"/>
      <c r="NQR26" s="674"/>
      <c r="NQS26" s="674"/>
      <c r="NQT26" s="674"/>
      <c r="NQU26" s="674"/>
      <c r="NQV26" s="674"/>
      <c r="NQW26" s="674"/>
      <c r="NQX26" s="674"/>
      <c r="NQY26" s="674"/>
      <c r="NQZ26" s="674"/>
      <c r="NRA26" s="674"/>
      <c r="NRB26" s="674"/>
      <c r="NRC26" s="674"/>
      <c r="NRD26" s="674"/>
      <c r="NRE26" s="674"/>
      <c r="NRF26" s="674"/>
      <c r="NRG26" s="674"/>
      <c r="NRH26" s="674"/>
      <c r="NRI26" s="674"/>
      <c r="NRJ26" s="674"/>
      <c r="NRK26" s="674"/>
      <c r="NRL26" s="674"/>
      <c r="NRM26" s="674"/>
      <c r="NRN26" s="674"/>
      <c r="NRO26" s="674"/>
      <c r="NRP26" s="674"/>
      <c r="NRQ26" s="674"/>
      <c r="NRR26" s="674"/>
      <c r="NRS26" s="674"/>
      <c r="NRT26" s="674"/>
      <c r="NRU26" s="674"/>
      <c r="NRV26" s="674"/>
      <c r="NRW26" s="674"/>
      <c r="NRX26" s="674"/>
      <c r="NRY26" s="674"/>
      <c r="NRZ26" s="674"/>
      <c r="NSA26" s="674"/>
      <c r="NSB26" s="674"/>
      <c r="NSC26" s="674"/>
      <c r="NSD26" s="674"/>
      <c r="NSE26" s="674"/>
      <c r="NSF26" s="674"/>
      <c r="NSG26" s="674"/>
      <c r="NSH26" s="674"/>
      <c r="NSI26" s="674"/>
      <c r="NSJ26" s="674"/>
      <c r="NSK26" s="674"/>
      <c r="NSL26" s="674"/>
      <c r="NSM26" s="674"/>
      <c r="NSN26" s="674"/>
      <c r="NSO26" s="674"/>
      <c r="NSP26" s="674"/>
      <c r="NSQ26" s="674"/>
      <c r="NSR26" s="674"/>
      <c r="NSS26" s="674"/>
      <c r="NST26" s="674"/>
      <c r="NSU26" s="674"/>
      <c r="NSV26" s="674"/>
      <c r="NSW26" s="674"/>
      <c r="NSX26" s="674"/>
      <c r="NSY26" s="674"/>
      <c r="NSZ26" s="674"/>
      <c r="NTA26" s="674"/>
      <c r="NTB26" s="674"/>
      <c r="NTC26" s="674"/>
      <c r="NTD26" s="674"/>
      <c r="NTE26" s="674"/>
      <c r="NTF26" s="674"/>
      <c r="NTG26" s="674"/>
      <c r="NTH26" s="674"/>
      <c r="NTI26" s="674"/>
      <c r="NTJ26" s="674"/>
      <c r="NTK26" s="674"/>
      <c r="NTL26" s="674"/>
      <c r="NTM26" s="674"/>
      <c r="NTN26" s="674"/>
      <c r="NTO26" s="674"/>
      <c r="NTP26" s="674"/>
      <c r="NTQ26" s="674"/>
      <c r="NTR26" s="674"/>
      <c r="NTS26" s="674"/>
      <c r="NTT26" s="674"/>
      <c r="NTU26" s="674"/>
      <c r="NTV26" s="674"/>
      <c r="NTW26" s="674"/>
      <c r="NTX26" s="674"/>
      <c r="NTY26" s="674"/>
      <c r="NTZ26" s="674"/>
      <c r="NUA26" s="674"/>
      <c r="NUB26" s="674"/>
      <c r="NUC26" s="674"/>
      <c r="NUD26" s="674"/>
      <c r="NUE26" s="674"/>
      <c r="NUF26" s="674"/>
      <c r="NUG26" s="674"/>
      <c r="NUH26" s="674"/>
      <c r="NUI26" s="674"/>
      <c r="NUJ26" s="674"/>
      <c r="NUK26" s="674"/>
      <c r="NUL26" s="674"/>
      <c r="NUM26" s="674"/>
      <c r="NUN26" s="674"/>
      <c r="NUO26" s="674"/>
      <c r="NUP26" s="674"/>
      <c r="NUQ26" s="674"/>
      <c r="NUR26" s="674"/>
      <c r="NUS26" s="674"/>
      <c r="NUT26" s="674"/>
      <c r="NUU26" s="674"/>
      <c r="NUV26" s="674"/>
      <c r="NUW26" s="674"/>
      <c r="NUX26" s="674"/>
      <c r="NUY26" s="674"/>
      <c r="NUZ26" s="674"/>
      <c r="NVA26" s="674"/>
      <c r="NVB26" s="674"/>
      <c r="NVC26" s="674"/>
      <c r="NVD26" s="674"/>
      <c r="NVE26" s="674"/>
      <c r="NVF26" s="674"/>
      <c r="NVG26" s="674"/>
      <c r="NVH26" s="674"/>
      <c r="NVI26" s="674"/>
      <c r="NVJ26" s="674"/>
      <c r="NVK26" s="674"/>
      <c r="NVL26" s="674"/>
      <c r="NVM26" s="674"/>
      <c r="NVN26" s="674"/>
      <c r="NVO26" s="674"/>
      <c r="NVP26" s="674"/>
      <c r="NVQ26" s="674"/>
      <c r="NVR26" s="674"/>
      <c r="NVS26" s="674"/>
      <c r="NVT26" s="674"/>
      <c r="NVU26" s="674"/>
      <c r="NVV26" s="674"/>
      <c r="NVW26" s="674"/>
      <c r="NVX26" s="674"/>
      <c r="NVY26" s="674"/>
      <c r="NVZ26" s="674"/>
      <c r="NWA26" s="674"/>
      <c r="NWB26" s="674"/>
      <c r="NWC26" s="674"/>
      <c r="NWD26" s="674"/>
      <c r="NWE26" s="674"/>
      <c r="NWF26" s="674"/>
      <c r="NWG26" s="674"/>
      <c r="NWH26" s="674"/>
      <c r="NWI26" s="674"/>
      <c r="NWJ26" s="674"/>
      <c r="NWK26" s="674"/>
      <c r="NWL26" s="674"/>
      <c r="NWM26" s="674"/>
      <c r="NWN26" s="674"/>
      <c r="NWO26" s="674"/>
      <c r="NWP26" s="674"/>
      <c r="NWQ26" s="674"/>
      <c r="NWR26" s="674"/>
      <c r="NWS26" s="674"/>
      <c r="NWT26" s="674"/>
      <c r="NWU26" s="674"/>
      <c r="NWV26" s="674"/>
      <c r="NWW26" s="674"/>
      <c r="NWX26" s="674"/>
      <c r="NWY26" s="674"/>
      <c r="NWZ26" s="674"/>
      <c r="NXA26" s="674"/>
      <c r="NXB26" s="674"/>
      <c r="NXC26" s="674"/>
      <c r="NXD26" s="674"/>
      <c r="NXE26" s="674"/>
      <c r="NXF26" s="674"/>
      <c r="NXG26" s="674"/>
      <c r="NXH26" s="674"/>
      <c r="NXI26" s="674"/>
      <c r="NXJ26" s="674"/>
      <c r="NXK26" s="674"/>
      <c r="NXL26" s="674"/>
      <c r="NXM26" s="674"/>
      <c r="NXN26" s="674"/>
      <c r="NXO26" s="674"/>
      <c r="NXP26" s="674"/>
      <c r="NXQ26" s="674"/>
      <c r="NXR26" s="674"/>
      <c r="NXS26" s="674"/>
      <c r="NXT26" s="674"/>
      <c r="NXU26" s="674"/>
      <c r="NXV26" s="674"/>
      <c r="NXW26" s="674"/>
      <c r="NXX26" s="674"/>
      <c r="NXY26" s="674"/>
      <c r="NXZ26" s="674"/>
      <c r="NYA26" s="674"/>
      <c r="NYB26" s="674"/>
      <c r="NYC26" s="674"/>
      <c r="NYD26" s="674"/>
      <c r="NYE26" s="674"/>
      <c r="NYF26" s="674"/>
      <c r="NYG26" s="674"/>
      <c r="NYH26" s="674"/>
      <c r="NYI26" s="674"/>
      <c r="NYJ26" s="674"/>
      <c r="NYK26" s="674"/>
      <c r="NYL26" s="674"/>
      <c r="NYM26" s="674"/>
      <c r="NYN26" s="674"/>
      <c r="NYO26" s="674"/>
      <c r="NYP26" s="674"/>
      <c r="NYQ26" s="674"/>
      <c r="NYR26" s="674"/>
      <c r="NYS26" s="674"/>
      <c r="NYT26" s="674"/>
      <c r="NYU26" s="674"/>
      <c r="NYV26" s="674"/>
      <c r="NYW26" s="674"/>
      <c r="NYX26" s="674"/>
      <c r="NYY26" s="674"/>
      <c r="NYZ26" s="674"/>
      <c r="NZA26" s="674"/>
      <c r="NZB26" s="674"/>
      <c r="NZC26" s="674"/>
      <c r="NZD26" s="674"/>
      <c r="NZE26" s="674"/>
      <c r="NZF26" s="674"/>
      <c r="NZG26" s="674"/>
      <c r="NZH26" s="674"/>
      <c r="NZI26" s="674"/>
      <c r="NZJ26" s="674"/>
      <c r="NZK26" s="674"/>
      <c r="NZL26" s="674"/>
      <c r="NZM26" s="674"/>
      <c r="NZN26" s="674"/>
      <c r="NZO26" s="674"/>
      <c r="NZP26" s="674"/>
      <c r="NZQ26" s="674"/>
      <c r="NZR26" s="674"/>
      <c r="NZS26" s="674"/>
      <c r="NZT26" s="674"/>
      <c r="NZU26" s="674"/>
      <c r="NZV26" s="674"/>
      <c r="NZW26" s="674"/>
      <c r="NZX26" s="674"/>
      <c r="NZY26" s="674"/>
      <c r="NZZ26" s="674"/>
      <c r="OAA26" s="674"/>
      <c r="OAB26" s="674"/>
      <c r="OAC26" s="674"/>
      <c r="OAD26" s="674"/>
      <c r="OAE26" s="674"/>
      <c r="OAF26" s="674"/>
      <c r="OAG26" s="674"/>
      <c r="OAH26" s="674"/>
      <c r="OAI26" s="674"/>
      <c r="OAJ26" s="674"/>
      <c r="OAK26" s="674"/>
      <c r="OAL26" s="674"/>
      <c r="OAM26" s="674"/>
      <c r="OAN26" s="674"/>
      <c r="OAO26" s="674"/>
      <c r="OAP26" s="674"/>
      <c r="OAQ26" s="674"/>
      <c r="OAR26" s="674"/>
      <c r="OAS26" s="674"/>
      <c r="OAT26" s="674"/>
      <c r="OAU26" s="674"/>
      <c r="OAV26" s="674"/>
      <c r="OAW26" s="674"/>
      <c r="OAX26" s="674"/>
      <c r="OAY26" s="674"/>
      <c r="OAZ26" s="674"/>
      <c r="OBA26" s="674"/>
      <c r="OBB26" s="674"/>
      <c r="OBC26" s="674"/>
      <c r="OBD26" s="674"/>
      <c r="OBE26" s="674"/>
      <c r="OBF26" s="674"/>
      <c r="OBG26" s="674"/>
      <c r="OBH26" s="674"/>
      <c r="OBI26" s="674"/>
      <c r="OBJ26" s="674"/>
      <c r="OBK26" s="674"/>
      <c r="OBL26" s="674"/>
      <c r="OBM26" s="674"/>
      <c r="OBN26" s="674"/>
      <c r="OBO26" s="674"/>
      <c r="OBP26" s="674"/>
      <c r="OBQ26" s="674"/>
      <c r="OBR26" s="674"/>
      <c r="OBS26" s="674"/>
      <c r="OBT26" s="674"/>
      <c r="OBU26" s="674"/>
      <c r="OBV26" s="674"/>
      <c r="OBW26" s="674"/>
      <c r="OBX26" s="674"/>
      <c r="OBY26" s="674"/>
      <c r="OBZ26" s="674"/>
      <c r="OCA26" s="674"/>
      <c r="OCB26" s="674"/>
      <c r="OCC26" s="674"/>
      <c r="OCD26" s="674"/>
      <c r="OCE26" s="674"/>
      <c r="OCF26" s="674"/>
      <c r="OCG26" s="674"/>
      <c r="OCH26" s="674"/>
      <c r="OCI26" s="674"/>
      <c r="OCJ26" s="674"/>
      <c r="OCK26" s="674"/>
      <c r="OCL26" s="674"/>
      <c r="OCM26" s="674"/>
      <c r="OCN26" s="674"/>
      <c r="OCO26" s="674"/>
      <c r="OCP26" s="674"/>
      <c r="OCQ26" s="674"/>
      <c r="OCR26" s="674"/>
      <c r="OCS26" s="674"/>
      <c r="OCT26" s="674"/>
      <c r="OCU26" s="674"/>
      <c r="OCV26" s="674"/>
      <c r="OCW26" s="674"/>
      <c r="OCX26" s="674"/>
      <c r="OCY26" s="674"/>
      <c r="OCZ26" s="674"/>
      <c r="ODA26" s="674"/>
      <c r="ODB26" s="674"/>
      <c r="ODC26" s="674"/>
      <c r="ODD26" s="674"/>
      <c r="ODE26" s="674"/>
      <c r="ODF26" s="674"/>
      <c r="ODG26" s="674"/>
      <c r="ODH26" s="674"/>
      <c r="ODI26" s="674"/>
      <c r="ODJ26" s="674"/>
      <c r="ODK26" s="674"/>
      <c r="ODL26" s="674"/>
      <c r="ODM26" s="674"/>
      <c r="ODN26" s="674"/>
      <c r="ODO26" s="674"/>
      <c r="ODP26" s="674"/>
      <c r="ODQ26" s="674"/>
      <c r="ODR26" s="674"/>
      <c r="ODS26" s="674"/>
      <c r="ODT26" s="674"/>
      <c r="ODU26" s="674"/>
      <c r="ODV26" s="674"/>
      <c r="ODW26" s="674"/>
      <c r="ODX26" s="674"/>
      <c r="ODY26" s="674"/>
      <c r="ODZ26" s="674"/>
      <c r="OEA26" s="674"/>
      <c r="OEB26" s="674"/>
      <c r="OEC26" s="674"/>
      <c r="OED26" s="674"/>
      <c r="OEE26" s="674"/>
      <c r="OEF26" s="674"/>
      <c r="OEG26" s="674"/>
      <c r="OEH26" s="674"/>
      <c r="OEI26" s="674"/>
      <c r="OEJ26" s="674"/>
      <c r="OEK26" s="674"/>
      <c r="OEL26" s="674"/>
      <c r="OEM26" s="674"/>
      <c r="OEN26" s="674"/>
      <c r="OEO26" s="674"/>
      <c r="OEP26" s="674"/>
      <c r="OEQ26" s="674"/>
      <c r="OER26" s="674"/>
      <c r="OES26" s="674"/>
      <c r="OET26" s="674"/>
      <c r="OEU26" s="674"/>
      <c r="OEV26" s="674"/>
      <c r="OEW26" s="674"/>
      <c r="OEX26" s="674"/>
      <c r="OEY26" s="674"/>
      <c r="OEZ26" s="674"/>
      <c r="OFA26" s="674"/>
      <c r="OFB26" s="674"/>
      <c r="OFC26" s="674"/>
      <c r="OFD26" s="674"/>
      <c r="OFE26" s="674"/>
      <c r="OFF26" s="674"/>
      <c r="OFG26" s="674"/>
      <c r="OFH26" s="674"/>
      <c r="OFI26" s="674"/>
      <c r="OFJ26" s="674"/>
      <c r="OFK26" s="674"/>
      <c r="OFL26" s="674"/>
      <c r="OFM26" s="674"/>
      <c r="OFN26" s="674"/>
      <c r="OFO26" s="674"/>
      <c r="OFP26" s="674"/>
      <c r="OFQ26" s="674"/>
      <c r="OFR26" s="674"/>
      <c r="OFS26" s="674"/>
      <c r="OFT26" s="674"/>
      <c r="OFU26" s="674"/>
      <c r="OFV26" s="674"/>
      <c r="OFW26" s="674"/>
      <c r="OFX26" s="674"/>
      <c r="OFY26" s="674"/>
      <c r="OFZ26" s="674"/>
      <c r="OGA26" s="674"/>
      <c r="OGB26" s="674"/>
      <c r="OGC26" s="674"/>
      <c r="OGD26" s="674"/>
      <c r="OGE26" s="674"/>
      <c r="OGF26" s="674"/>
      <c r="OGG26" s="674"/>
      <c r="OGH26" s="674"/>
      <c r="OGI26" s="674"/>
      <c r="OGJ26" s="674"/>
      <c r="OGK26" s="674"/>
      <c r="OGL26" s="674"/>
      <c r="OGM26" s="674"/>
      <c r="OGN26" s="674"/>
      <c r="OGO26" s="674"/>
      <c r="OGP26" s="674"/>
      <c r="OGQ26" s="674"/>
      <c r="OGR26" s="674"/>
      <c r="OGS26" s="674"/>
      <c r="OGT26" s="674"/>
      <c r="OGU26" s="674"/>
      <c r="OGV26" s="674"/>
      <c r="OGW26" s="674"/>
      <c r="OGX26" s="674"/>
      <c r="OGY26" s="674"/>
      <c r="OGZ26" s="674"/>
      <c r="OHA26" s="674"/>
      <c r="OHB26" s="674"/>
      <c r="OHC26" s="674"/>
      <c r="OHD26" s="674"/>
      <c r="OHE26" s="674"/>
      <c r="OHF26" s="674"/>
      <c r="OHG26" s="674"/>
      <c r="OHH26" s="674"/>
      <c r="OHI26" s="674"/>
      <c r="OHJ26" s="674"/>
      <c r="OHK26" s="674"/>
      <c r="OHL26" s="674"/>
      <c r="OHM26" s="674"/>
      <c r="OHN26" s="674"/>
      <c r="OHO26" s="674"/>
      <c r="OHP26" s="674"/>
      <c r="OHQ26" s="674"/>
      <c r="OHR26" s="674"/>
      <c r="OHS26" s="674"/>
      <c r="OHT26" s="674"/>
      <c r="OHU26" s="674"/>
      <c r="OHV26" s="674"/>
      <c r="OHW26" s="674"/>
      <c r="OHX26" s="674"/>
      <c r="OHY26" s="674"/>
      <c r="OHZ26" s="674"/>
      <c r="OIA26" s="674"/>
      <c r="OIB26" s="674"/>
      <c r="OIC26" s="674"/>
      <c r="OID26" s="674"/>
      <c r="OIE26" s="674"/>
      <c r="OIF26" s="674"/>
      <c r="OIG26" s="674"/>
      <c r="OIH26" s="674"/>
      <c r="OII26" s="674"/>
      <c r="OIJ26" s="674"/>
      <c r="OIK26" s="674"/>
      <c r="OIL26" s="674"/>
      <c r="OIM26" s="674"/>
      <c r="OIN26" s="674"/>
      <c r="OIO26" s="674"/>
      <c r="OIP26" s="674"/>
      <c r="OIQ26" s="674"/>
      <c r="OIR26" s="674"/>
      <c r="OIS26" s="674"/>
      <c r="OIT26" s="674"/>
      <c r="OIU26" s="674"/>
      <c r="OIV26" s="674"/>
      <c r="OIW26" s="674"/>
      <c r="OIX26" s="674"/>
      <c r="OIY26" s="674"/>
      <c r="OIZ26" s="674"/>
      <c r="OJA26" s="674"/>
      <c r="OJB26" s="674"/>
      <c r="OJC26" s="674"/>
      <c r="OJD26" s="674"/>
      <c r="OJE26" s="674"/>
      <c r="OJF26" s="674"/>
      <c r="OJG26" s="674"/>
      <c r="OJH26" s="674"/>
      <c r="OJI26" s="674"/>
      <c r="OJJ26" s="674"/>
      <c r="OJK26" s="674"/>
      <c r="OJL26" s="674"/>
      <c r="OJM26" s="674"/>
      <c r="OJN26" s="674"/>
      <c r="OJO26" s="674"/>
      <c r="OJP26" s="674"/>
      <c r="OJQ26" s="674"/>
      <c r="OJR26" s="674"/>
      <c r="OJS26" s="674"/>
      <c r="OJT26" s="674"/>
      <c r="OJU26" s="674"/>
      <c r="OJV26" s="674"/>
      <c r="OJW26" s="674"/>
      <c r="OJX26" s="674"/>
      <c r="OJY26" s="674"/>
      <c r="OJZ26" s="674"/>
      <c r="OKA26" s="674"/>
      <c r="OKB26" s="674"/>
      <c r="OKC26" s="674"/>
      <c r="OKD26" s="674"/>
      <c r="OKE26" s="674"/>
      <c r="OKF26" s="674"/>
      <c r="OKG26" s="674"/>
      <c r="OKH26" s="674"/>
      <c r="OKI26" s="674"/>
      <c r="OKJ26" s="674"/>
      <c r="OKK26" s="674"/>
      <c r="OKL26" s="674"/>
      <c r="OKM26" s="674"/>
      <c r="OKN26" s="674"/>
      <c r="OKO26" s="674"/>
      <c r="OKP26" s="674"/>
      <c r="OKQ26" s="674"/>
      <c r="OKR26" s="674"/>
      <c r="OKS26" s="674"/>
      <c r="OKT26" s="674"/>
      <c r="OKU26" s="674"/>
      <c r="OKV26" s="674"/>
      <c r="OKW26" s="674"/>
      <c r="OKX26" s="674"/>
      <c r="OKY26" s="674"/>
      <c r="OKZ26" s="674"/>
      <c r="OLA26" s="674"/>
      <c r="OLB26" s="674"/>
      <c r="OLC26" s="674"/>
      <c r="OLD26" s="674"/>
      <c r="OLE26" s="674"/>
      <c r="OLF26" s="674"/>
      <c r="OLG26" s="674"/>
      <c r="OLH26" s="674"/>
      <c r="OLI26" s="674"/>
      <c r="OLJ26" s="674"/>
      <c r="OLK26" s="674"/>
      <c r="OLL26" s="674"/>
      <c r="OLM26" s="674"/>
      <c r="OLN26" s="674"/>
      <c r="OLO26" s="674"/>
      <c r="OLP26" s="674"/>
      <c r="OLQ26" s="674"/>
      <c r="OLR26" s="674"/>
      <c r="OLS26" s="674"/>
      <c r="OLT26" s="674"/>
      <c r="OLU26" s="674"/>
      <c r="OLV26" s="674"/>
      <c r="OLW26" s="674"/>
      <c r="OLX26" s="674"/>
      <c r="OLY26" s="674"/>
      <c r="OLZ26" s="674"/>
      <c r="OMA26" s="674"/>
      <c r="OMB26" s="674"/>
      <c r="OMC26" s="674"/>
      <c r="OMD26" s="674"/>
      <c r="OME26" s="674"/>
      <c r="OMF26" s="674"/>
      <c r="OMG26" s="674"/>
      <c r="OMH26" s="674"/>
      <c r="OMI26" s="674"/>
      <c r="OMJ26" s="674"/>
      <c r="OMK26" s="674"/>
      <c r="OML26" s="674"/>
      <c r="OMM26" s="674"/>
      <c r="OMN26" s="674"/>
      <c r="OMO26" s="674"/>
      <c r="OMP26" s="674"/>
      <c r="OMQ26" s="674"/>
      <c r="OMR26" s="674"/>
      <c r="OMS26" s="674"/>
      <c r="OMT26" s="674"/>
      <c r="OMU26" s="674"/>
      <c r="OMV26" s="674"/>
      <c r="OMW26" s="674"/>
      <c r="OMX26" s="674"/>
      <c r="OMY26" s="674"/>
      <c r="OMZ26" s="674"/>
      <c r="ONA26" s="674"/>
      <c r="ONB26" s="674"/>
      <c r="ONC26" s="674"/>
      <c r="OND26" s="674"/>
      <c r="ONE26" s="674"/>
      <c r="ONF26" s="674"/>
      <c r="ONG26" s="674"/>
      <c r="ONH26" s="674"/>
      <c r="ONI26" s="674"/>
      <c r="ONJ26" s="674"/>
      <c r="ONK26" s="674"/>
      <c r="ONL26" s="674"/>
      <c r="ONM26" s="674"/>
      <c r="ONN26" s="674"/>
      <c r="ONO26" s="674"/>
      <c r="ONP26" s="674"/>
      <c r="ONQ26" s="674"/>
      <c r="ONR26" s="674"/>
      <c r="ONS26" s="674"/>
      <c r="ONT26" s="674"/>
      <c r="ONU26" s="674"/>
      <c r="ONV26" s="674"/>
      <c r="ONW26" s="674"/>
      <c r="ONX26" s="674"/>
      <c r="ONY26" s="674"/>
      <c r="ONZ26" s="674"/>
      <c r="OOA26" s="674"/>
      <c r="OOB26" s="674"/>
      <c r="OOC26" s="674"/>
      <c r="OOD26" s="674"/>
      <c r="OOE26" s="674"/>
      <c r="OOF26" s="674"/>
      <c r="OOG26" s="674"/>
      <c r="OOH26" s="674"/>
      <c r="OOI26" s="674"/>
      <c r="OOJ26" s="674"/>
      <c r="OOK26" s="674"/>
      <c r="OOL26" s="674"/>
      <c r="OOM26" s="674"/>
      <c r="OON26" s="674"/>
      <c r="OOO26" s="674"/>
      <c r="OOP26" s="674"/>
      <c r="OOQ26" s="674"/>
      <c r="OOR26" s="674"/>
      <c r="OOS26" s="674"/>
      <c r="OOT26" s="674"/>
      <c r="OOU26" s="674"/>
      <c r="OOV26" s="674"/>
      <c r="OOW26" s="674"/>
      <c r="OOX26" s="674"/>
      <c r="OOY26" s="674"/>
      <c r="OOZ26" s="674"/>
      <c r="OPA26" s="674"/>
      <c r="OPB26" s="674"/>
      <c r="OPC26" s="674"/>
      <c r="OPD26" s="674"/>
      <c r="OPE26" s="674"/>
      <c r="OPF26" s="674"/>
      <c r="OPG26" s="674"/>
      <c r="OPH26" s="674"/>
      <c r="OPI26" s="674"/>
      <c r="OPJ26" s="674"/>
      <c r="OPK26" s="674"/>
      <c r="OPL26" s="674"/>
      <c r="OPM26" s="674"/>
      <c r="OPN26" s="674"/>
      <c r="OPO26" s="674"/>
      <c r="OPP26" s="674"/>
      <c r="OPQ26" s="674"/>
      <c r="OPR26" s="674"/>
      <c r="OPS26" s="674"/>
      <c r="OPT26" s="674"/>
      <c r="OPU26" s="674"/>
      <c r="OPV26" s="674"/>
      <c r="OPW26" s="674"/>
      <c r="OPX26" s="674"/>
      <c r="OPY26" s="674"/>
      <c r="OPZ26" s="674"/>
      <c r="OQA26" s="674"/>
      <c r="OQB26" s="674"/>
      <c r="OQC26" s="674"/>
      <c r="OQD26" s="674"/>
      <c r="OQE26" s="674"/>
      <c r="OQF26" s="674"/>
      <c r="OQG26" s="674"/>
      <c r="OQH26" s="674"/>
      <c r="OQI26" s="674"/>
      <c r="OQJ26" s="674"/>
      <c r="OQK26" s="674"/>
      <c r="OQL26" s="674"/>
      <c r="OQM26" s="674"/>
      <c r="OQN26" s="674"/>
      <c r="OQO26" s="674"/>
      <c r="OQP26" s="674"/>
      <c r="OQQ26" s="674"/>
      <c r="OQR26" s="674"/>
      <c r="OQS26" s="674"/>
      <c r="OQT26" s="674"/>
      <c r="OQU26" s="674"/>
      <c r="OQV26" s="674"/>
      <c r="OQW26" s="674"/>
      <c r="OQX26" s="674"/>
      <c r="OQY26" s="674"/>
      <c r="OQZ26" s="674"/>
      <c r="ORA26" s="674"/>
      <c r="ORB26" s="674"/>
      <c r="ORC26" s="674"/>
      <c r="ORD26" s="674"/>
      <c r="ORE26" s="674"/>
      <c r="ORF26" s="674"/>
      <c r="ORG26" s="674"/>
      <c r="ORH26" s="674"/>
      <c r="ORI26" s="674"/>
      <c r="ORJ26" s="674"/>
      <c r="ORK26" s="674"/>
      <c r="ORL26" s="674"/>
      <c r="ORM26" s="674"/>
      <c r="ORN26" s="674"/>
      <c r="ORO26" s="674"/>
      <c r="ORP26" s="674"/>
      <c r="ORQ26" s="674"/>
      <c r="ORR26" s="674"/>
      <c r="ORS26" s="674"/>
      <c r="ORT26" s="674"/>
      <c r="ORU26" s="674"/>
      <c r="ORV26" s="674"/>
      <c r="ORW26" s="674"/>
      <c r="ORX26" s="674"/>
      <c r="ORY26" s="674"/>
      <c r="ORZ26" s="674"/>
      <c r="OSA26" s="674"/>
      <c r="OSB26" s="674"/>
      <c r="OSC26" s="674"/>
      <c r="OSD26" s="674"/>
      <c r="OSE26" s="674"/>
      <c r="OSF26" s="674"/>
      <c r="OSG26" s="674"/>
      <c r="OSH26" s="674"/>
      <c r="OSI26" s="674"/>
      <c r="OSJ26" s="674"/>
      <c r="OSK26" s="674"/>
      <c r="OSL26" s="674"/>
      <c r="OSM26" s="674"/>
      <c r="OSN26" s="674"/>
      <c r="OSO26" s="674"/>
      <c r="OSP26" s="674"/>
      <c r="OSQ26" s="674"/>
      <c r="OSR26" s="674"/>
      <c r="OSS26" s="674"/>
      <c r="OST26" s="674"/>
      <c r="OSU26" s="674"/>
      <c r="OSV26" s="674"/>
      <c r="OSW26" s="674"/>
      <c r="OSX26" s="674"/>
      <c r="OSY26" s="674"/>
      <c r="OSZ26" s="674"/>
      <c r="OTA26" s="674"/>
      <c r="OTB26" s="674"/>
      <c r="OTC26" s="674"/>
      <c r="OTD26" s="674"/>
      <c r="OTE26" s="674"/>
      <c r="OTF26" s="674"/>
      <c r="OTG26" s="674"/>
      <c r="OTH26" s="674"/>
      <c r="OTI26" s="674"/>
      <c r="OTJ26" s="674"/>
      <c r="OTK26" s="674"/>
      <c r="OTL26" s="674"/>
      <c r="OTM26" s="674"/>
      <c r="OTN26" s="674"/>
      <c r="OTO26" s="674"/>
      <c r="OTP26" s="674"/>
      <c r="OTQ26" s="674"/>
      <c r="OTR26" s="674"/>
      <c r="OTS26" s="674"/>
      <c r="OTT26" s="674"/>
      <c r="OTU26" s="674"/>
      <c r="OTV26" s="674"/>
      <c r="OTW26" s="674"/>
      <c r="OTX26" s="674"/>
      <c r="OTY26" s="674"/>
      <c r="OTZ26" s="674"/>
      <c r="OUA26" s="674"/>
      <c r="OUB26" s="674"/>
      <c r="OUC26" s="674"/>
      <c r="OUD26" s="674"/>
      <c r="OUE26" s="674"/>
      <c r="OUF26" s="674"/>
      <c r="OUG26" s="674"/>
      <c r="OUH26" s="674"/>
      <c r="OUI26" s="674"/>
      <c r="OUJ26" s="674"/>
      <c r="OUK26" s="674"/>
      <c r="OUL26" s="674"/>
      <c r="OUM26" s="674"/>
      <c r="OUN26" s="674"/>
      <c r="OUO26" s="674"/>
      <c r="OUP26" s="674"/>
      <c r="OUQ26" s="674"/>
      <c r="OUR26" s="674"/>
      <c r="OUS26" s="674"/>
      <c r="OUT26" s="674"/>
      <c r="OUU26" s="674"/>
      <c r="OUV26" s="674"/>
      <c r="OUW26" s="674"/>
      <c r="OUX26" s="674"/>
      <c r="OUY26" s="674"/>
      <c r="OUZ26" s="674"/>
      <c r="OVA26" s="674"/>
      <c r="OVB26" s="674"/>
      <c r="OVC26" s="674"/>
      <c r="OVD26" s="674"/>
      <c r="OVE26" s="674"/>
      <c r="OVF26" s="674"/>
      <c r="OVG26" s="674"/>
      <c r="OVH26" s="674"/>
      <c r="OVI26" s="674"/>
      <c r="OVJ26" s="674"/>
      <c r="OVK26" s="674"/>
      <c r="OVL26" s="674"/>
      <c r="OVM26" s="674"/>
      <c r="OVN26" s="674"/>
      <c r="OVO26" s="674"/>
      <c r="OVP26" s="674"/>
      <c r="OVQ26" s="674"/>
      <c r="OVR26" s="674"/>
      <c r="OVS26" s="674"/>
      <c r="OVT26" s="674"/>
      <c r="OVU26" s="674"/>
      <c r="OVV26" s="674"/>
      <c r="OVW26" s="674"/>
      <c r="OVX26" s="674"/>
      <c r="OVY26" s="674"/>
      <c r="OVZ26" s="674"/>
      <c r="OWA26" s="674"/>
      <c r="OWB26" s="674"/>
      <c r="OWC26" s="674"/>
      <c r="OWD26" s="674"/>
      <c r="OWE26" s="674"/>
      <c r="OWF26" s="674"/>
      <c r="OWG26" s="674"/>
      <c r="OWH26" s="674"/>
      <c r="OWI26" s="674"/>
      <c r="OWJ26" s="674"/>
      <c r="OWK26" s="674"/>
      <c r="OWL26" s="674"/>
      <c r="OWM26" s="674"/>
      <c r="OWN26" s="674"/>
      <c r="OWO26" s="674"/>
      <c r="OWP26" s="674"/>
      <c r="OWQ26" s="674"/>
      <c r="OWR26" s="674"/>
      <c r="OWS26" s="674"/>
      <c r="OWT26" s="674"/>
      <c r="OWU26" s="674"/>
      <c r="OWV26" s="674"/>
      <c r="OWW26" s="674"/>
      <c r="OWX26" s="674"/>
      <c r="OWY26" s="674"/>
      <c r="OWZ26" s="674"/>
      <c r="OXA26" s="674"/>
      <c r="OXB26" s="674"/>
      <c r="OXC26" s="674"/>
      <c r="OXD26" s="674"/>
      <c r="OXE26" s="674"/>
      <c r="OXF26" s="674"/>
      <c r="OXG26" s="674"/>
      <c r="OXH26" s="674"/>
      <c r="OXI26" s="674"/>
      <c r="OXJ26" s="674"/>
      <c r="OXK26" s="674"/>
      <c r="OXL26" s="674"/>
      <c r="OXM26" s="674"/>
      <c r="OXN26" s="674"/>
      <c r="OXO26" s="674"/>
      <c r="OXP26" s="674"/>
      <c r="OXQ26" s="674"/>
      <c r="OXR26" s="674"/>
      <c r="OXS26" s="674"/>
      <c r="OXT26" s="674"/>
      <c r="OXU26" s="674"/>
      <c r="OXV26" s="674"/>
      <c r="OXW26" s="674"/>
      <c r="OXX26" s="674"/>
      <c r="OXY26" s="674"/>
      <c r="OXZ26" s="674"/>
      <c r="OYA26" s="674"/>
      <c r="OYB26" s="674"/>
      <c r="OYC26" s="674"/>
      <c r="OYD26" s="674"/>
      <c r="OYE26" s="674"/>
      <c r="OYF26" s="674"/>
      <c r="OYG26" s="674"/>
      <c r="OYH26" s="674"/>
      <c r="OYI26" s="674"/>
      <c r="OYJ26" s="674"/>
      <c r="OYK26" s="674"/>
      <c r="OYL26" s="674"/>
      <c r="OYM26" s="674"/>
      <c r="OYN26" s="674"/>
      <c r="OYO26" s="674"/>
      <c r="OYP26" s="674"/>
      <c r="OYQ26" s="674"/>
      <c r="OYR26" s="674"/>
      <c r="OYS26" s="674"/>
      <c r="OYT26" s="674"/>
      <c r="OYU26" s="674"/>
      <c r="OYV26" s="674"/>
      <c r="OYW26" s="674"/>
      <c r="OYX26" s="674"/>
      <c r="OYY26" s="674"/>
      <c r="OYZ26" s="674"/>
      <c r="OZA26" s="674"/>
      <c r="OZB26" s="674"/>
      <c r="OZC26" s="674"/>
      <c r="OZD26" s="674"/>
      <c r="OZE26" s="674"/>
      <c r="OZF26" s="674"/>
      <c r="OZG26" s="674"/>
      <c r="OZH26" s="674"/>
      <c r="OZI26" s="674"/>
      <c r="OZJ26" s="674"/>
      <c r="OZK26" s="674"/>
      <c r="OZL26" s="674"/>
      <c r="OZM26" s="674"/>
      <c r="OZN26" s="674"/>
      <c r="OZO26" s="674"/>
      <c r="OZP26" s="674"/>
      <c r="OZQ26" s="674"/>
      <c r="OZR26" s="674"/>
      <c r="OZS26" s="674"/>
      <c r="OZT26" s="674"/>
      <c r="OZU26" s="674"/>
      <c r="OZV26" s="674"/>
      <c r="OZW26" s="674"/>
      <c r="OZX26" s="674"/>
      <c r="OZY26" s="674"/>
      <c r="OZZ26" s="674"/>
      <c r="PAA26" s="674"/>
      <c r="PAB26" s="674"/>
      <c r="PAC26" s="674"/>
      <c r="PAD26" s="674"/>
      <c r="PAE26" s="674"/>
      <c r="PAF26" s="674"/>
      <c r="PAG26" s="674"/>
      <c r="PAH26" s="674"/>
      <c r="PAI26" s="674"/>
      <c r="PAJ26" s="674"/>
      <c r="PAK26" s="674"/>
      <c r="PAL26" s="674"/>
      <c r="PAM26" s="674"/>
      <c r="PAN26" s="674"/>
      <c r="PAO26" s="674"/>
      <c r="PAP26" s="674"/>
      <c r="PAQ26" s="674"/>
      <c r="PAR26" s="674"/>
      <c r="PAS26" s="674"/>
      <c r="PAT26" s="674"/>
      <c r="PAU26" s="674"/>
      <c r="PAV26" s="674"/>
      <c r="PAW26" s="674"/>
      <c r="PAX26" s="674"/>
      <c r="PAY26" s="674"/>
      <c r="PAZ26" s="674"/>
      <c r="PBA26" s="674"/>
      <c r="PBB26" s="674"/>
      <c r="PBC26" s="674"/>
      <c r="PBD26" s="674"/>
      <c r="PBE26" s="674"/>
      <c r="PBF26" s="674"/>
      <c r="PBG26" s="674"/>
      <c r="PBH26" s="674"/>
      <c r="PBI26" s="674"/>
      <c r="PBJ26" s="674"/>
      <c r="PBK26" s="674"/>
      <c r="PBL26" s="674"/>
      <c r="PBM26" s="674"/>
      <c r="PBN26" s="674"/>
      <c r="PBO26" s="674"/>
      <c r="PBP26" s="674"/>
      <c r="PBQ26" s="674"/>
      <c r="PBR26" s="674"/>
      <c r="PBS26" s="674"/>
      <c r="PBT26" s="674"/>
      <c r="PBU26" s="674"/>
      <c r="PBV26" s="674"/>
      <c r="PBW26" s="674"/>
      <c r="PBX26" s="674"/>
      <c r="PBY26" s="674"/>
      <c r="PBZ26" s="674"/>
      <c r="PCA26" s="674"/>
      <c r="PCB26" s="674"/>
      <c r="PCC26" s="674"/>
      <c r="PCD26" s="674"/>
      <c r="PCE26" s="674"/>
      <c r="PCF26" s="674"/>
      <c r="PCG26" s="674"/>
      <c r="PCH26" s="674"/>
      <c r="PCI26" s="674"/>
      <c r="PCJ26" s="674"/>
      <c r="PCK26" s="674"/>
      <c r="PCL26" s="674"/>
      <c r="PCM26" s="674"/>
      <c r="PCN26" s="674"/>
      <c r="PCO26" s="674"/>
      <c r="PCP26" s="674"/>
      <c r="PCQ26" s="674"/>
      <c r="PCR26" s="674"/>
      <c r="PCS26" s="674"/>
      <c r="PCT26" s="674"/>
      <c r="PCU26" s="674"/>
      <c r="PCV26" s="674"/>
      <c r="PCW26" s="674"/>
      <c r="PCX26" s="674"/>
      <c r="PCY26" s="674"/>
      <c r="PCZ26" s="674"/>
      <c r="PDA26" s="674"/>
      <c r="PDB26" s="674"/>
      <c r="PDC26" s="674"/>
      <c r="PDD26" s="674"/>
      <c r="PDE26" s="674"/>
      <c r="PDF26" s="674"/>
      <c r="PDG26" s="674"/>
      <c r="PDH26" s="674"/>
      <c r="PDI26" s="674"/>
      <c r="PDJ26" s="674"/>
      <c r="PDK26" s="674"/>
      <c r="PDL26" s="674"/>
      <c r="PDM26" s="674"/>
      <c r="PDN26" s="674"/>
      <c r="PDO26" s="674"/>
      <c r="PDP26" s="674"/>
      <c r="PDQ26" s="674"/>
      <c r="PDR26" s="674"/>
      <c r="PDS26" s="674"/>
      <c r="PDT26" s="674"/>
      <c r="PDU26" s="674"/>
      <c r="PDV26" s="674"/>
      <c r="PDW26" s="674"/>
      <c r="PDX26" s="674"/>
      <c r="PDY26" s="674"/>
      <c r="PDZ26" s="674"/>
      <c r="PEA26" s="674"/>
      <c r="PEB26" s="674"/>
      <c r="PEC26" s="674"/>
      <c r="PED26" s="674"/>
      <c r="PEE26" s="674"/>
      <c r="PEF26" s="674"/>
      <c r="PEG26" s="674"/>
      <c r="PEH26" s="674"/>
      <c r="PEI26" s="674"/>
      <c r="PEJ26" s="674"/>
      <c r="PEK26" s="674"/>
      <c r="PEL26" s="674"/>
      <c r="PEM26" s="674"/>
      <c r="PEN26" s="674"/>
      <c r="PEO26" s="674"/>
      <c r="PEP26" s="674"/>
      <c r="PEQ26" s="674"/>
      <c r="PER26" s="674"/>
      <c r="PES26" s="674"/>
      <c r="PET26" s="674"/>
      <c r="PEU26" s="674"/>
      <c r="PEV26" s="674"/>
      <c r="PEW26" s="674"/>
      <c r="PEX26" s="674"/>
      <c r="PEY26" s="674"/>
      <c r="PEZ26" s="674"/>
      <c r="PFA26" s="674"/>
      <c r="PFB26" s="674"/>
      <c r="PFC26" s="674"/>
      <c r="PFD26" s="674"/>
      <c r="PFE26" s="674"/>
      <c r="PFF26" s="674"/>
      <c r="PFG26" s="674"/>
      <c r="PFH26" s="674"/>
      <c r="PFI26" s="674"/>
      <c r="PFJ26" s="674"/>
      <c r="PFK26" s="674"/>
      <c r="PFL26" s="674"/>
      <c r="PFM26" s="674"/>
      <c r="PFN26" s="674"/>
      <c r="PFO26" s="674"/>
      <c r="PFP26" s="674"/>
      <c r="PFQ26" s="674"/>
      <c r="PFR26" s="674"/>
      <c r="PFS26" s="674"/>
      <c r="PFT26" s="674"/>
      <c r="PFU26" s="674"/>
      <c r="PFV26" s="674"/>
      <c r="PFW26" s="674"/>
      <c r="PFX26" s="674"/>
      <c r="PFY26" s="674"/>
      <c r="PFZ26" s="674"/>
      <c r="PGA26" s="674"/>
      <c r="PGB26" s="674"/>
      <c r="PGC26" s="674"/>
      <c r="PGD26" s="674"/>
      <c r="PGE26" s="674"/>
      <c r="PGF26" s="674"/>
      <c r="PGG26" s="674"/>
      <c r="PGH26" s="674"/>
      <c r="PGI26" s="674"/>
      <c r="PGJ26" s="674"/>
      <c r="PGK26" s="674"/>
      <c r="PGL26" s="674"/>
      <c r="PGM26" s="674"/>
      <c r="PGN26" s="674"/>
      <c r="PGO26" s="674"/>
      <c r="PGP26" s="674"/>
      <c r="PGQ26" s="674"/>
      <c r="PGR26" s="674"/>
      <c r="PGS26" s="674"/>
      <c r="PGT26" s="674"/>
      <c r="PGU26" s="674"/>
      <c r="PGV26" s="674"/>
      <c r="PGW26" s="674"/>
      <c r="PGX26" s="674"/>
      <c r="PGY26" s="674"/>
      <c r="PGZ26" s="674"/>
      <c r="PHA26" s="674"/>
      <c r="PHB26" s="674"/>
      <c r="PHC26" s="674"/>
      <c r="PHD26" s="674"/>
      <c r="PHE26" s="674"/>
      <c r="PHF26" s="674"/>
      <c r="PHG26" s="674"/>
      <c r="PHH26" s="674"/>
      <c r="PHI26" s="674"/>
      <c r="PHJ26" s="674"/>
      <c r="PHK26" s="674"/>
      <c r="PHL26" s="674"/>
      <c r="PHM26" s="674"/>
      <c r="PHN26" s="674"/>
      <c r="PHO26" s="674"/>
      <c r="PHP26" s="674"/>
      <c r="PHQ26" s="674"/>
      <c r="PHR26" s="674"/>
      <c r="PHS26" s="674"/>
      <c r="PHT26" s="674"/>
      <c r="PHU26" s="674"/>
      <c r="PHV26" s="674"/>
      <c r="PHW26" s="674"/>
      <c r="PHX26" s="674"/>
      <c r="PHY26" s="674"/>
      <c r="PHZ26" s="674"/>
      <c r="PIA26" s="674"/>
      <c r="PIB26" s="674"/>
      <c r="PIC26" s="674"/>
      <c r="PID26" s="674"/>
      <c r="PIE26" s="674"/>
      <c r="PIF26" s="674"/>
      <c r="PIG26" s="674"/>
      <c r="PIH26" s="674"/>
      <c r="PII26" s="674"/>
      <c r="PIJ26" s="674"/>
      <c r="PIK26" s="674"/>
      <c r="PIL26" s="674"/>
      <c r="PIM26" s="674"/>
      <c r="PIN26" s="674"/>
      <c r="PIO26" s="674"/>
      <c r="PIP26" s="674"/>
      <c r="PIQ26" s="674"/>
      <c r="PIR26" s="674"/>
      <c r="PIS26" s="674"/>
      <c r="PIT26" s="674"/>
      <c r="PIU26" s="674"/>
      <c r="PIV26" s="674"/>
      <c r="PIW26" s="674"/>
      <c r="PIX26" s="674"/>
      <c r="PIY26" s="674"/>
      <c r="PIZ26" s="674"/>
      <c r="PJA26" s="674"/>
      <c r="PJB26" s="674"/>
      <c r="PJC26" s="674"/>
      <c r="PJD26" s="674"/>
      <c r="PJE26" s="674"/>
      <c r="PJF26" s="674"/>
      <c r="PJG26" s="674"/>
      <c r="PJH26" s="674"/>
      <c r="PJI26" s="674"/>
      <c r="PJJ26" s="674"/>
      <c r="PJK26" s="674"/>
      <c r="PJL26" s="674"/>
      <c r="PJM26" s="674"/>
      <c r="PJN26" s="674"/>
      <c r="PJO26" s="674"/>
      <c r="PJP26" s="674"/>
      <c r="PJQ26" s="674"/>
      <c r="PJR26" s="674"/>
      <c r="PJS26" s="674"/>
      <c r="PJT26" s="674"/>
      <c r="PJU26" s="674"/>
      <c r="PJV26" s="674"/>
      <c r="PJW26" s="674"/>
      <c r="PJX26" s="674"/>
      <c r="PJY26" s="674"/>
      <c r="PJZ26" s="674"/>
      <c r="PKA26" s="674"/>
      <c r="PKB26" s="674"/>
      <c r="PKC26" s="674"/>
      <c r="PKD26" s="674"/>
      <c r="PKE26" s="674"/>
      <c r="PKF26" s="674"/>
      <c r="PKG26" s="674"/>
      <c r="PKH26" s="674"/>
      <c r="PKI26" s="674"/>
      <c r="PKJ26" s="674"/>
      <c r="PKK26" s="674"/>
      <c r="PKL26" s="674"/>
      <c r="PKM26" s="674"/>
      <c r="PKN26" s="674"/>
      <c r="PKO26" s="674"/>
      <c r="PKP26" s="674"/>
      <c r="PKQ26" s="674"/>
      <c r="PKR26" s="674"/>
      <c r="PKS26" s="674"/>
      <c r="PKT26" s="674"/>
      <c r="PKU26" s="674"/>
      <c r="PKV26" s="674"/>
      <c r="PKW26" s="674"/>
      <c r="PKX26" s="674"/>
      <c r="PKY26" s="674"/>
      <c r="PKZ26" s="674"/>
      <c r="PLA26" s="674"/>
      <c r="PLB26" s="674"/>
      <c r="PLC26" s="674"/>
      <c r="PLD26" s="674"/>
      <c r="PLE26" s="674"/>
      <c r="PLF26" s="674"/>
      <c r="PLG26" s="674"/>
      <c r="PLH26" s="674"/>
      <c r="PLI26" s="674"/>
      <c r="PLJ26" s="674"/>
      <c r="PLK26" s="674"/>
      <c r="PLL26" s="674"/>
      <c r="PLM26" s="674"/>
      <c r="PLN26" s="674"/>
      <c r="PLO26" s="674"/>
      <c r="PLP26" s="674"/>
      <c r="PLQ26" s="674"/>
      <c r="PLR26" s="674"/>
      <c r="PLS26" s="674"/>
      <c r="PLT26" s="674"/>
      <c r="PLU26" s="674"/>
      <c r="PLV26" s="674"/>
      <c r="PLW26" s="674"/>
      <c r="PLX26" s="674"/>
      <c r="PLY26" s="674"/>
      <c r="PLZ26" s="674"/>
      <c r="PMA26" s="674"/>
      <c r="PMB26" s="674"/>
      <c r="PMC26" s="674"/>
      <c r="PMD26" s="674"/>
      <c r="PME26" s="674"/>
      <c r="PMF26" s="674"/>
      <c r="PMG26" s="674"/>
      <c r="PMH26" s="674"/>
      <c r="PMI26" s="674"/>
      <c r="PMJ26" s="674"/>
      <c r="PMK26" s="674"/>
      <c r="PML26" s="674"/>
      <c r="PMM26" s="674"/>
      <c r="PMN26" s="674"/>
      <c r="PMO26" s="674"/>
      <c r="PMP26" s="674"/>
      <c r="PMQ26" s="674"/>
      <c r="PMR26" s="674"/>
      <c r="PMS26" s="674"/>
      <c r="PMT26" s="674"/>
      <c r="PMU26" s="674"/>
      <c r="PMV26" s="674"/>
      <c r="PMW26" s="674"/>
      <c r="PMX26" s="674"/>
      <c r="PMY26" s="674"/>
      <c r="PMZ26" s="674"/>
      <c r="PNA26" s="674"/>
      <c r="PNB26" s="674"/>
      <c r="PNC26" s="674"/>
      <c r="PND26" s="674"/>
      <c r="PNE26" s="674"/>
      <c r="PNF26" s="674"/>
      <c r="PNG26" s="674"/>
      <c r="PNH26" s="674"/>
      <c r="PNI26" s="674"/>
      <c r="PNJ26" s="674"/>
      <c r="PNK26" s="674"/>
      <c r="PNL26" s="674"/>
      <c r="PNM26" s="674"/>
      <c r="PNN26" s="674"/>
      <c r="PNO26" s="674"/>
      <c r="PNP26" s="674"/>
      <c r="PNQ26" s="674"/>
      <c r="PNR26" s="674"/>
      <c r="PNS26" s="674"/>
      <c r="PNT26" s="674"/>
      <c r="PNU26" s="674"/>
      <c r="PNV26" s="674"/>
      <c r="PNW26" s="674"/>
      <c r="PNX26" s="674"/>
      <c r="PNY26" s="674"/>
      <c r="PNZ26" s="674"/>
      <c r="POA26" s="674"/>
      <c r="POB26" s="674"/>
      <c r="POC26" s="674"/>
      <c r="POD26" s="674"/>
      <c r="POE26" s="674"/>
      <c r="POF26" s="674"/>
      <c r="POG26" s="674"/>
      <c r="POH26" s="674"/>
      <c r="POI26" s="674"/>
      <c r="POJ26" s="674"/>
      <c r="POK26" s="674"/>
      <c r="POL26" s="674"/>
      <c r="POM26" s="674"/>
      <c r="PON26" s="674"/>
      <c r="POO26" s="674"/>
      <c r="POP26" s="674"/>
      <c r="POQ26" s="674"/>
      <c r="POR26" s="674"/>
      <c r="POS26" s="674"/>
      <c r="POT26" s="674"/>
      <c r="POU26" s="674"/>
      <c r="POV26" s="674"/>
      <c r="POW26" s="674"/>
      <c r="POX26" s="674"/>
      <c r="POY26" s="674"/>
      <c r="POZ26" s="674"/>
      <c r="PPA26" s="674"/>
      <c r="PPB26" s="674"/>
      <c r="PPC26" s="674"/>
      <c r="PPD26" s="674"/>
      <c r="PPE26" s="674"/>
      <c r="PPF26" s="674"/>
      <c r="PPG26" s="674"/>
      <c r="PPH26" s="674"/>
      <c r="PPI26" s="674"/>
      <c r="PPJ26" s="674"/>
      <c r="PPK26" s="674"/>
      <c r="PPL26" s="674"/>
      <c r="PPM26" s="674"/>
      <c r="PPN26" s="674"/>
      <c r="PPO26" s="674"/>
      <c r="PPP26" s="674"/>
      <c r="PPQ26" s="674"/>
      <c r="PPR26" s="674"/>
      <c r="PPS26" s="674"/>
      <c r="PPT26" s="674"/>
      <c r="PPU26" s="674"/>
      <c r="PPV26" s="674"/>
      <c r="PPW26" s="674"/>
      <c r="PPX26" s="674"/>
      <c r="PPY26" s="674"/>
      <c r="PPZ26" s="674"/>
      <c r="PQA26" s="674"/>
      <c r="PQB26" s="674"/>
      <c r="PQC26" s="674"/>
      <c r="PQD26" s="674"/>
      <c r="PQE26" s="674"/>
      <c r="PQF26" s="674"/>
      <c r="PQG26" s="674"/>
      <c r="PQH26" s="674"/>
      <c r="PQI26" s="674"/>
      <c r="PQJ26" s="674"/>
      <c r="PQK26" s="674"/>
      <c r="PQL26" s="674"/>
      <c r="PQM26" s="674"/>
      <c r="PQN26" s="674"/>
      <c r="PQO26" s="674"/>
      <c r="PQP26" s="674"/>
      <c r="PQQ26" s="674"/>
      <c r="PQR26" s="674"/>
      <c r="PQS26" s="674"/>
      <c r="PQT26" s="674"/>
      <c r="PQU26" s="674"/>
      <c r="PQV26" s="674"/>
      <c r="PQW26" s="674"/>
      <c r="PQX26" s="674"/>
      <c r="PQY26" s="674"/>
      <c r="PQZ26" s="674"/>
      <c r="PRA26" s="674"/>
      <c r="PRB26" s="674"/>
      <c r="PRC26" s="674"/>
      <c r="PRD26" s="674"/>
      <c r="PRE26" s="674"/>
      <c r="PRF26" s="674"/>
      <c r="PRG26" s="674"/>
      <c r="PRH26" s="674"/>
      <c r="PRI26" s="674"/>
      <c r="PRJ26" s="674"/>
      <c r="PRK26" s="674"/>
      <c r="PRL26" s="674"/>
      <c r="PRM26" s="674"/>
      <c r="PRN26" s="674"/>
      <c r="PRO26" s="674"/>
      <c r="PRP26" s="674"/>
      <c r="PRQ26" s="674"/>
      <c r="PRR26" s="674"/>
      <c r="PRS26" s="674"/>
      <c r="PRT26" s="674"/>
      <c r="PRU26" s="674"/>
      <c r="PRV26" s="674"/>
      <c r="PRW26" s="674"/>
      <c r="PRX26" s="674"/>
      <c r="PRY26" s="674"/>
      <c r="PRZ26" s="674"/>
      <c r="PSA26" s="674"/>
      <c r="PSB26" s="674"/>
      <c r="PSC26" s="674"/>
      <c r="PSD26" s="674"/>
      <c r="PSE26" s="674"/>
      <c r="PSF26" s="674"/>
      <c r="PSG26" s="674"/>
      <c r="PSH26" s="674"/>
      <c r="PSI26" s="674"/>
      <c r="PSJ26" s="674"/>
      <c r="PSK26" s="674"/>
      <c r="PSL26" s="674"/>
      <c r="PSM26" s="674"/>
      <c r="PSN26" s="674"/>
      <c r="PSO26" s="674"/>
      <c r="PSP26" s="674"/>
      <c r="PSQ26" s="674"/>
      <c r="PSR26" s="674"/>
      <c r="PSS26" s="674"/>
      <c r="PST26" s="674"/>
      <c r="PSU26" s="674"/>
      <c r="PSV26" s="674"/>
      <c r="PSW26" s="674"/>
      <c r="PSX26" s="674"/>
      <c r="PSY26" s="674"/>
      <c r="PSZ26" s="674"/>
      <c r="PTA26" s="674"/>
      <c r="PTB26" s="674"/>
      <c r="PTC26" s="674"/>
      <c r="PTD26" s="674"/>
      <c r="PTE26" s="674"/>
      <c r="PTF26" s="674"/>
      <c r="PTG26" s="674"/>
      <c r="PTH26" s="674"/>
      <c r="PTI26" s="674"/>
      <c r="PTJ26" s="674"/>
      <c r="PTK26" s="674"/>
      <c r="PTL26" s="674"/>
      <c r="PTM26" s="674"/>
      <c r="PTN26" s="674"/>
      <c r="PTO26" s="674"/>
      <c r="PTP26" s="674"/>
      <c r="PTQ26" s="674"/>
      <c r="PTR26" s="674"/>
      <c r="PTS26" s="674"/>
      <c r="PTT26" s="674"/>
      <c r="PTU26" s="674"/>
      <c r="PTV26" s="674"/>
      <c r="PTW26" s="674"/>
      <c r="PTX26" s="674"/>
      <c r="PTY26" s="674"/>
      <c r="PTZ26" s="674"/>
      <c r="PUA26" s="674"/>
      <c r="PUB26" s="674"/>
      <c r="PUC26" s="674"/>
      <c r="PUD26" s="674"/>
      <c r="PUE26" s="674"/>
      <c r="PUF26" s="674"/>
      <c r="PUG26" s="674"/>
      <c r="PUH26" s="674"/>
      <c r="PUI26" s="674"/>
      <c r="PUJ26" s="674"/>
      <c r="PUK26" s="674"/>
      <c r="PUL26" s="674"/>
      <c r="PUM26" s="674"/>
      <c r="PUN26" s="674"/>
      <c r="PUO26" s="674"/>
      <c r="PUP26" s="674"/>
      <c r="PUQ26" s="674"/>
      <c r="PUR26" s="674"/>
      <c r="PUS26" s="674"/>
      <c r="PUT26" s="674"/>
      <c r="PUU26" s="674"/>
      <c r="PUV26" s="674"/>
      <c r="PUW26" s="674"/>
      <c r="PUX26" s="674"/>
      <c r="PUY26" s="674"/>
      <c r="PUZ26" s="674"/>
      <c r="PVA26" s="674"/>
      <c r="PVB26" s="674"/>
      <c r="PVC26" s="674"/>
      <c r="PVD26" s="674"/>
      <c r="PVE26" s="674"/>
      <c r="PVF26" s="674"/>
      <c r="PVG26" s="674"/>
      <c r="PVH26" s="674"/>
      <c r="PVI26" s="674"/>
      <c r="PVJ26" s="674"/>
      <c r="PVK26" s="674"/>
      <c r="PVL26" s="674"/>
      <c r="PVM26" s="674"/>
      <c r="PVN26" s="674"/>
      <c r="PVO26" s="674"/>
      <c r="PVP26" s="674"/>
      <c r="PVQ26" s="674"/>
      <c r="PVR26" s="674"/>
      <c r="PVS26" s="674"/>
      <c r="PVT26" s="674"/>
      <c r="PVU26" s="674"/>
      <c r="PVV26" s="674"/>
      <c r="PVW26" s="674"/>
      <c r="PVX26" s="674"/>
      <c r="PVY26" s="674"/>
      <c r="PVZ26" s="674"/>
      <c r="PWA26" s="674"/>
      <c r="PWB26" s="674"/>
      <c r="PWC26" s="674"/>
      <c r="PWD26" s="674"/>
      <c r="PWE26" s="674"/>
      <c r="PWF26" s="674"/>
      <c r="PWG26" s="674"/>
      <c r="PWH26" s="674"/>
      <c r="PWI26" s="674"/>
      <c r="PWJ26" s="674"/>
      <c r="PWK26" s="674"/>
      <c r="PWL26" s="674"/>
      <c r="PWM26" s="674"/>
      <c r="PWN26" s="674"/>
      <c r="PWO26" s="674"/>
      <c r="PWP26" s="674"/>
      <c r="PWQ26" s="674"/>
      <c r="PWR26" s="674"/>
      <c r="PWS26" s="674"/>
      <c r="PWT26" s="674"/>
      <c r="PWU26" s="674"/>
      <c r="PWV26" s="674"/>
      <c r="PWW26" s="674"/>
      <c r="PWX26" s="674"/>
      <c r="PWY26" s="674"/>
      <c r="PWZ26" s="674"/>
      <c r="PXA26" s="674"/>
      <c r="PXB26" s="674"/>
      <c r="PXC26" s="674"/>
      <c r="PXD26" s="674"/>
      <c r="PXE26" s="674"/>
      <c r="PXF26" s="674"/>
      <c r="PXG26" s="674"/>
      <c r="PXH26" s="674"/>
      <c r="PXI26" s="674"/>
      <c r="PXJ26" s="674"/>
      <c r="PXK26" s="674"/>
      <c r="PXL26" s="674"/>
      <c r="PXM26" s="674"/>
      <c r="PXN26" s="674"/>
      <c r="PXO26" s="674"/>
      <c r="PXP26" s="674"/>
      <c r="PXQ26" s="674"/>
      <c r="PXR26" s="674"/>
      <c r="PXS26" s="674"/>
      <c r="PXT26" s="674"/>
      <c r="PXU26" s="674"/>
      <c r="PXV26" s="674"/>
      <c r="PXW26" s="674"/>
      <c r="PXX26" s="674"/>
      <c r="PXY26" s="674"/>
      <c r="PXZ26" s="674"/>
      <c r="PYA26" s="674"/>
      <c r="PYB26" s="674"/>
      <c r="PYC26" s="674"/>
      <c r="PYD26" s="674"/>
      <c r="PYE26" s="674"/>
      <c r="PYF26" s="674"/>
      <c r="PYG26" s="674"/>
      <c r="PYH26" s="674"/>
      <c r="PYI26" s="674"/>
      <c r="PYJ26" s="674"/>
      <c r="PYK26" s="674"/>
      <c r="PYL26" s="674"/>
      <c r="PYM26" s="674"/>
      <c r="PYN26" s="674"/>
      <c r="PYO26" s="674"/>
      <c r="PYP26" s="674"/>
      <c r="PYQ26" s="674"/>
      <c r="PYR26" s="674"/>
      <c r="PYS26" s="674"/>
      <c r="PYT26" s="674"/>
      <c r="PYU26" s="674"/>
      <c r="PYV26" s="674"/>
      <c r="PYW26" s="674"/>
      <c r="PYX26" s="674"/>
      <c r="PYY26" s="674"/>
      <c r="PYZ26" s="674"/>
      <c r="PZA26" s="674"/>
      <c r="PZB26" s="674"/>
      <c r="PZC26" s="674"/>
      <c r="PZD26" s="674"/>
      <c r="PZE26" s="674"/>
      <c r="PZF26" s="674"/>
      <c r="PZG26" s="674"/>
      <c r="PZH26" s="674"/>
      <c r="PZI26" s="674"/>
      <c r="PZJ26" s="674"/>
      <c r="PZK26" s="674"/>
      <c r="PZL26" s="674"/>
      <c r="PZM26" s="674"/>
      <c r="PZN26" s="674"/>
      <c r="PZO26" s="674"/>
      <c r="PZP26" s="674"/>
      <c r="PZQ26" s="674"/>
      <c r="PZR26" s="674"/>
      <c r="PZS26" s="674"/>
      <c r="PZT26" s="674"/>
      <c r="PZU26" s="674"/>
      <c r="PZV26" s="674"/>
      <c r="PZW26" s="674"/>
      <c r="PZX26" s="674"/>
      <c r="PZY26" s="674"/>
      <c r="PZZ26" s="674"/>
      <c r="QAA26" s="674"/>
      <c r="QAB26" s="674"/>
      <c r="QAC26" s="674"/>
      <c r="QAD26" s="674"/>
      <c r="QAE26" s="674"/>
      <c r="QAF26" s="674"/>
      <c r="QAG26" s="674"/>
      <c r="QAH26" s="674"/>
      <c r="QAI26" s="674"/>
      <c r="QAJ26" s="674"/>
      <c r="QAK26" s="674"/>
      <c r="QAL26" s="674"/>
      <c r="QAM26" s="674"/>
      <c r="QAN26" s="674"/>
      <c r="QAO26" s="674"/>
      <c r="QAP26" s="674"/>
      <c r="QAQ26" s="674"/>
      <c r="QAR26" s="674"/>
      <c r="QAS26" s="674"/>
      <c r="QAT26" s="674"/>
      <c r="QAU26" s="674"/>
      <c r="QAV26" s="674"/>
      <c r="QAW26" s="674"/>
      <c r="QAX26" s="674"/>
      <c r="QAY26" s="674"/>
      <c r="QAZ26" s="674"/>
      <c r="QBA26" s="674"/>
      <c r="QBB26" s="674"/>
      <c r="QBC26" s="674"/>
      <c r="QBD26" s="674"/>
      <c r="QBE26" s="674"/>
      <c r="QBF26" s="674"/>
      <c r="QBG26" s="674"/>
      <c r="QBH26" s="674"/>
      <c r="QBI26" s="674"/>
      <c r="QBJ26" s="674"/>
      <c r="QBK26" s="674"/>
      <c r="QBL26" s="674"/>
      <c r="QBM26" s="674"/>
      <c r="QBN26" s="674"/>
      <c r="QBO26" s="674"/>
      <c r="QBP26" s="674"/>
      <c r="QBQ26" s="674"/>
      <c r="QBR26" s="674"/>
      <c r="QBS26" s="674"/>
      <c r="QBT26" s="674"/>
      <c r="QBU26" s="674"/>
      <c r="QBV26" s="674"/>
      <c r="QBW26" s="674"/>
      <c r="QBX26" s="674"/>
      <c r="QBY26" s="674"/>
      <c r="QBZ26" s="674"/>
      <c r="QCA26" s="674"/>
      <c r="QCB26" s="674"/>
      <c r="QCC26" s="674"/>
      <c r="QCD26" s="674"/>
      <c r="QCE26" s="674"/>
      <c r="QCF26" s="674"/>
      <c r="QCG26" s="674"/>
      <c r="QCH26" s="674"/>
      <c r="QCI26" s="674"/>
      <c r="QCJ26" s="674"/>
      <c r="QCK26" s="674"/>
      <c r="QCL26" s="674"/>
      <c r="QCM26" s="674"/>
      <c r="QCN26" s="674"/>
      <c r="QCO26" s="674"/>
      <c r="QCP26" s="674"/>
      <c r="QCQ26" s="674"/>
      <c r="QCR26" s="674"/>
      <c r="QCS26" s="674"/>
      <c r="QCT26" s="674"/>
      <c r="QCU26" s="674"/>
      <c r="QCV26" s="674"/>
      <c r="QCW26" s="674"/>
      <c r="QCX26" s="674"/>
      <c r="QCY26" s="674"/>
      <c r="QCZ26" s="674"/>
      <c r="QDA26" s="674"/>
      <c r="QDB26" s="674"/>
      <c r="QDC26" s="674"/>
      <c r="QDD26" s="674"/>
      <c r="QDE26" s="674"/>
      <c r="QDF26" s="674"/>
      <c r="QDG26" s="674"/>
      <c r="QDH26" s="674"/>
      <c r="QDI26" s="674"/>
      <c r="QDJ26" s="674"/>
      <c r="QDK26" s="674"/>
      <c r="QDL26" s="674"/>
      <c r="QDM26" s="674"/>
      <c r="QDN26" s="674"/>
      <c r="QDO26" s="674"/>
      <c r="QDP26" s="674"/>
      <c r="QDQ26" s="674"/>
      <c r="QDR26" s="674"/>
      <c r="QDS26" s="674"/>
      <c r="QDT26" s="674"/>
      <c r="QDU26" s="674"/>
      <c r="QDV26" s="674"/>
      <c r="QDW26" s="674"/>
      <c r="QDX26" s="674"/>
      <c r="QDY26" s="674"/>
      <c r="QDZ26" s="674"/>
      <c r="QEA26" s="674"/>
      <c r="QEB26" s="674"/>
      <c r="QEC26" s="674"/>
      <c r="QED26" s="674"/>
      <c r="QEE26" s="674"/>
      <c r="QEF26" s="674"/>
      <c r="QEG26" s="674"/>
      <c r="QEH26" s="674"/>
      <c r="QEI26" s="674"/>
      <c r="QEJ26" s="674"/>
      <c r="QEK26" s="674"/>
      <c r="QEL26" s="674"/>
      <c r="QEM26" s="674"/>
      <c r="QEN26" s="674"/>
      <c r="QEO26" s="674"/>
      <c r="QEP26" s="674"/>
      <c r="QEQ26" s="674"/>
      <c r="QER26" s="674"/>
      <c r="QES26" s="674"/>
      <c r="QET26" s="674"/>
      <c r="QEU26" s="674"/>
      <c r="QEV26" s="674"/>
      <c r="QEW26" s="674"/>
      <c r="QEX26" s="674"/>
      <c r="QEY26" s="674"/>
      <c r="QEZ26" s="674"/>
      <c r="QFA26" s="674"/>
      <c r="QFB26" s="674"/>
      <c r="QFC26" s="674"/>
      <c r="QFD26" s="674"/>
      <c r="QFE26" s="674"/>
      <c r="QFF26" s="674"/>
      <c r="QFG26" s="674"/>
      <c r="QFH26" s="674"/>
      <c r="QFI26" s="674"/>
      <c r="QFJ26" s="674"/>
      <c r="QFK26" s="674"/>
      <c r="QFL26" s="674"/>
      <c r="QFM26" s="674"/>
      <c r="QFN26" s="674"/>
      <c r="QFO26" s="674"/>
      <c r="QFP26" s="674"/>
      <c r="QFQ26" s="674"/>
      <c r="QFR26" s="674"/>
      <c r="QFS26" s="674"/>
      <c r="QFT26" s="674"/>
      <c r="QFU26" s="674"/>
      <c r="QFV26" s="674"/>
      <c r="QFW26" s="674"/>
      <c r="QFX26" s="674"/>
      <c r="QFY26" s="674"/>
      <c r="QFZ26" s="674"/>
      <c r="QGA26" s="674"/>
      <c r="QGB26" s="674"/>
      <c r="QGC26" s="674"/>
      <c r="QGD26" s="674"/>
      <c r="QGE26" s="674"/>
      <c r="QGF26" s="674"/>
      <c r="QGG26" s="674"/>
      <c r="QGH26" s="674"/>
      <c r="QGI26" s="674"/>
      <c r="QGJ26" s="674"/>
      <c r="QGK26" s="674"/>
      <c r="QGL26" s="674"/>
      <c r="QGM26" s="674"/>
      <c r="QGN26" s="674"/>
      <c r="QGO26" s="674"/>
      <c r="QGP26" s="674"/>
      <c r="QGQ26" s="674"/>
      <c r="QGR26" s="674"/>
      <c r="QGS26" s="674"/>
      <c r="QGT26" s="674"/>
      <c r="QGU26" s="674"/>
      <c r="QGV26" s="674"/>
      <c r="QGW26" s="674"/>
      <c r="QGX26" s="674"/>
      <c r="QGY26" s="674"/>
      <c r="QGZ26" s="674"/>
      <c r="QHA26" s="674"/>
      <c r="QHB26" s="674"/>
      <c r="QHC26" s="674"/>
      <c r="QHD26" s="674"/>
      <c r="QHE26" s="674"/>
      <c r="QHF26" s="674"/>
      <c r="QHG26" s="674"/>
      <c r="QHH26" s="674"/>
      <c r="QHI26" s="674"/>
      <c r="QHJ26" s="674"/>
      <c r="QHK26" s="674"/>
      <c r="QHL26" s="674"/>
      <c r="QHM26" s="674"/>
      <c r="QHN26" s="674"/>
      <c r="QHO26" s="674"/>
      <c r="QHP26" s="674"/>
      <c r="QHQ26" s="674"/>
      <c r="QHR26" s="674"/>
      <c r="QHS26" s="674"/>
      <c r="QHT26" s="674"/>
      <c r="QHU26" s="674"/>
      <c r="QHV26" s="674"/>
      <c r="QHW26" s="674"/>
      <c r="QHX26" s="674"/>
      <c r="QHY26" s="674"/>
      <c r="QHZ26" s="674"/>
      <c r="QIA26" s="674"/>
      <c r="QIB26" s="674"/>
      <c r="QIC26" s="674"/>
      <c r="QID26" s="674"/>
      <c r="QIE26" s="674"/>
      <c r="QIF26" s="674"/>
      <c r="QIG26" s="674"/>
      <c r="QIH26" s="674"/>
      <c r="QII26" s="674"/>
      <c r="QIJ26" s="674"/>
      <c r="QIK26" s="674"/>
      <c r="QIL26" s="674"/>
      <c r="QIM26" s="674"/>
      <c r="QIN26" s="674"/>
      <c r="QIO26" s="674"/>
      <c r="QIP26" s="674"/>
      <c r="QIQ26" s="674"/>
      <c r="QIR26" s="674"/>
      <c r="QIS26" s="674"/>
      <c r="QIT26" s="674"/>
      <c r="QIU26" s="674"/>
      <c r="QIV26" s="674"/>
      <c r="QIW26" s="674"/>
      <c r="QIX26" s="674"/>
      <c r="QIY26" s="674"/>
      <c r="QIZ26" s="674"/>
      <c r="QJA26" s="674"/>
      <c r="QJB26" s="674"/>
      <c r="QJC26" s="674"/>
      <c r="QJD26" s="674"/>
      <c r="QJE26" s="674"/>
      <c r="QJF26" s="674"/>
      <c r="QJG26" s="674"/>
      <c r="QJH26" s="674"/>
      <c r="QJI26" s="674"/>
      <c r="QJJ26" s="674"/>
      <c r="QJK26" s="674"/>
      <c r="QJL26" s="674"/>
      <c r="QJM26" s="674"/>
      <c r="QJN26" s="674"/>
      <c r="QJO26" s="674"/>
      <c r="QJP26" s="674"/>
      <c r="QJQ26" s="674"/>
      <c r="QJR26" s="674"/>
      <c r="QJS26" s="674"/>
      <c r="QJT26" s="674"/>
      <c r="QJU26" s="674"/>
      <c r="QJV26" s="674"/>
      <c r="QJW26" s="674"/>
      <c r="QJX26" s="674"/>
      <c r="QJY26" s="674"/>
      <c r="QJZ26" s="674"/>
      <c r="QKA26" s="674"/>
      <c r="QKB26" s="674"/>
      <c r="QKC26" s="674"/>
      <c r="QKD26" s="674"/>
      <c r="QKE26" s="674"/>
      <c r="QKF26" s="674"/>
      <c r="QKG26" s="674"/>
      <c r="QKH26" s="674"/>
      <c r="QKI26" s="674"/>
      <c r="QKJ26" s="674"/>
      <c r="QKK26" s="674"/>
      <c r="QKL26" s="674"/>
      <c r="QKM26" s="674"/>
      <c r="QKN26" s="674"/>
      <c r="QKO26" s="674"/>
      <c r="QKP26" s="674"/>
      <c r="QKQ26" s="674"/>
      <c r="QKR26" s="674"/>
      <c r="QKS26" s="674"/>
      <c r="QKT26" s="674"/>
      <c r="QKU26" s="674"/>
      <c r="QKV26" s="674"/>
      <c r="QKW26" s="674"/>
      <c r="QKX26" s="674"/>
      <c r="QKY26" s="674"/>
      <c r="QKZ26" s="674"/>
      <c r="QLA26" s="674"/>
      <c r="QLB26" s="674"/>
      <c r="QLC26" s="674"/>
      <c r="QLD26" s="674"/>
      <c r="QLE26" s="674"/>
      <c r="QLF26" s="674"/>
      <c r="QLG26" s="674"/>
      <c r="QLH26" s="674"/>
      <c r="QLI26" s="674"/>
      <c r="QLJ26" s="674"/>
      <c r="QLK26" s="674"/>
      <c r="QLL26" s="674"/>
      <c r="QLM26" s="674"/>
      <c r="QLN26" s="674"/>
      <c r="QLO26" s="674"/>
      <c r="QLP26" s="674"/>
      <c r="QLQ26" s="674"/>
      <c r="QLR26" s="674"/>
      <c r="QLS26" s="674"/>
      <c r="QLT26" s="674"/>
      <c r="QLU26" s="674"/>
      <c r="QLV26" s="674"/>
      <c r="QLW26" s="674"/>
      <c r="QLX26" s="674"/>
      <c r="QLY26" s="674"/>
      <c r="QLZ26" s="674"/>
      <c r="QMA26" s="674"/>
      <c r="QMB26" s="674"/>
      <c r="QMC26" s="674"/>
      <c r="QMD26" s="674"/>
      <c r="QME26" s="674"/>
      <c r="QMF26" s="674"/>
      <c r="QMG26" s="674"/>
      <c r="QMH26" s="674"/>
      <c r="QMI26" s="674"/>
      <c r="QMJ26" s="674"/>
      <c r="QMK26" s="674"/>
      <c r="QML26" s="674"/>
      <c r="QMM26" s="674"/>
      <c r="QMN26" s="674"/>
      <c r="QMO26" s="674"/>
      <c r="QMP26" s="674"/>
      <c r="QMQ26" s="674"/>
      <c r="QMR26" s="674"/>
      <c r="QMS26" s="674"/>
      <c r="QMT26" s="674"/>
      <c r="QMU26" s="674"/>
      <c r="QMV26" s="674"/>
      <c r="QMW26" s="674"/>
      <c r="QMX26" s="674"/>
      <c r="QMY26" s="674"/>
      <c r="QMZ26" s="674"/>
      <c r="QNA26" s="674"/>
      <c r="QNB26" s="674"/>
      <c r="QNC26" s="674"/>
      <c r="QND26" s="674"/>
      <c r="QNE26" s="674"/>
      <c r="QNF26" s="674"/>
      <c r="QNG26" s="674"/>
      <c r="QNH26" s="674"/>
      <c r="QNI26" s="674"/>
      <c r="QNJ26" s="674"/>
      <c r="QNK26" s="674"/>
      <c r="QNL26" s="674"/>
      <c r="QNM26" s="674"/>
      <c r="QNN26" s="674"/>
      <c r="QNO26" s="674"/>
      <c r="QNP26" s="674"/>
      <c r="QNQ26" s="674"/>
      <c r="QNR26" s="674"/>
      <c r="QNS26" s="674"/>
      <c r="QNT26" s="674"/>
      <c r="QNU26" s="674"/>
      <c r="QNV26" s="674"/>
      <c r="QNW26" s="674"/>
      <c r="QNX26" s="674"/>
      <c r="QNY26" s="674"/>
      <c r="QNZ26" s="674"/>
      <c r="QOA26" s="674"/>
      <c r="QOB26" s="674"/>
      <c r="QOC26" s="674"/>
      <c r="QOD26" s="674"/>
      <c r="QOE26" s="674"/>
      <c r="QOF26" s="674"/>
      <c r="QOG26" s="674"/>
      <c r="QOH26" s="674"/>
      <c r="QOI26" s="674"/>
      <c r="QOJ26" s="674"/>
      <c r="QOK26" s="674"/>
      <c r="QOL26" s="674"/>
      <c r="QOM26" s="674"/>
      <c r="QON26" s="674"/>
      <c r="QOO26" s="674"/>
      <c r="QOP26" s="674"/>
      <c r="QOQ26" s="674"/>
      <c r="QOR26" s="674"/>
      <c r="QOS26" s="674"/>
      <c r="QOT26" s="674"/>
      <c r="QOU26" s="674"/>
      <c r="QOV26" s="674"/>
      <c r="QOW26" s="674"/>
      <c r="QOX26" s="674"/>
      <c r="QOY26" s="674"/>
      <c r="QOZ26" s="674"/>
      <c r="QPA26" s="674"/>
      <c r="QPB26" s="674"/>
      <c r="QPC26" s="674"/>
      <c r="QPD26" s="674"/>
      <c r="QPE26" s="674"/>
      <c r="QPF26" s="674"/>
      <c r="QPG26" s="674"/>
      <c r="QPH26" s="674"/>
      <c r="QPI26" s="674"/>
      <c r="QPJ26" s="674"/>
      <c r="QPK26" s="674"/>
      <c r="QPL26" s="674"/>
      <c r="QPM26" s="674"/>
      <c r="QPN26" s="674"/>
      <c r="QPO26" s="674"/>
      <c r="QPP26" s="674"/>
      <c r="QPQ26" s="674"/>
      <c r="QPR26" s="674"/>
      <c r="QPS26" s="674"/>
      <c r="QPT26" s="674"/>
      <c r="QPU26" s="674"/>
      <c r="QPV26" s="674"/>
      <c r="QPW26" s="674"/>
      <c r="QPX26" s="674"/>
      <c r="QPY26" s="674"/>
      <c r="QPZ26" s="674"/>
      <c r="QQA26" s="674"/>
      <c r="QQB26" s="674"/>
      <c r="QQC26" s="674"/>
      <c r="QQD26" s="674"/>
      <c r="QQE26" s="674"/>
      <c r="QQF26" s="674"/>
      <c r="QQG26" s="674"/>
      <c r="QQH26" s="674"/>
      <c r="QQI26" s="674"/>
      <c r="QQJ26" s="674"/>
      <c r="QQK26" s="674"/>
      <c r="QQL26" s="674"/>
      <c r="QQM26" s="674"/>
      <c r="QQN26" s="674"/>
      <c r="QQO26" s="674"/>
      <c r="QQP26" s="674"/>
      <c r="QQQ26" s="674"/>
      <c r="QQR26" s="674"/>
      <c r="QQS26" s="674"/>
      <c r="QQT26" s="674"/>
      <c r="QQU26" s="674"/>
      <c r="QQV26" s="674"/>
      <c r="QQW26" s="674"/>
      <c r="QQX26" s="674"/>
      <c r="QQY26" s="674"/>
      <c r="QQZ26" s="674"/>
      <c r="QRA26" s="674"/>
      <c r="QRB26" s="674"/>
      <c r="QRC26" s="674"/>
      <c r="QRD26" s="674"/>
      <c r="QRE26" s="674"/>
      <c r="QRF26" s="674"/>
      <c r="QRG26" s="674"/>
      <c r="QRH26" s="674"/>
      <c r="QRI26" s="674"/>
      <c r="QRJ26" s="674"/>
      <c r="QRK26" s="674"/>
      <c r="QRL26" s="674"/>
      <c r="QRM26" s="674"/>
      <c r="QRN26" s="674"/>
      <c r="QRO26" s="674"/>
      <c r="QRP26" s="674"/>
      <c r="QRQ26" s="674"/>
      <c r="QRR26" s="674"/>
      <c r="QRS26" s="674"/>
      <c r="QRT26" s="674"/>
      <c r="QRU26" s="674"/>
      <c r="QRV26" s="674"/>
      <c r="QRW26" s="674"/>
      <c r="QRX26" s="674"/>
      <c r="QRY26" s="674"/>
      <c r="QRZ26" s="674"/>
      <c r="QSA26" s="674"/>
      <c r="QSB26" s="674"/>
      <c r="QSC26" s="674"/>
      <c r="QSD26" s="674"/>
      <c r="QSE26" s="674"/>
      <c r="QSF26" s="674"/>
      <c r="QSG26" s="674"/>
      <c r="QSH26" s="674"/>
      <c r="QSI26" s="674"/>
      <c r="QSJ26" s="674"/>
      <c r="QSK26" s="674"/>
      <c r="QSL26" s="674"/>
      <c r="QSM26" s="674"/>
      <c r="QSN26" s="674"/>
      <c r="QSO26" s="674"/>
      <c r="QSP26" s="674"/>
      <c r="QSQ26" s="674"/>
      <c r="QSR26" s="674"/>
      <c r="QSS26" s="674"/>
      <c r="QST26" s="674"/>
      <c r="QSU26" s="674"/>
      <c r="QSV26" s="674"/>
      <c r="QSW26" s="674"/>
      <c r="QSX26" s="674"/>
      <c r="QSY26" s="674"/>
      <c r="QSZ26" s="674"/>
      <c r="QTA26" s="674"/>
      <c r="QTB26" s="674"/>
      <c r="QTC26" s="674"/>
      <c r="QTD26" s="674"/>
      <c r="QTE26" s="674"/>
      <c r="QTF26" s="674"/>
      <c r="QTG26" s="674"/>
      <c r="QTH26" s="674"/>
      <c r="QTI26" s="674"/>
      <c r="QTJ26" s="674"/>
      <c r="QTK26" s="674"/>
      <c r="QTL26" s="674"/>
      <c r="QTM26" s="674"/>
      <c r="QTN26" s="674"/>
      <c r="QTO26" s="674"/>
      <c r="QTP26" s="674"/>
      <c r="QTQ26" s="674"/>
      <c r="QTR26" s="674"/>
      <c r="QTS26" s="674"/>
      <c r="QTT26" s="674"/>
      <c r="QTU26" s="674"/>
      <c r="QTV26" s="674"/>
      <c r="QTW26" s="674"/>
      <c r="QTX26" s="674"/>
      <c r="QTY26" s="674"/>
      <c r="QTZ26" s="674"/>
      <c r="QUA26" s="674"/>
      <c r="QUB26" s="674"/>
      <c r="QUC26" s="674"/>
      <c r="QUD26" s="674"/>
      <c r="QUE26" s="674"/>
      <c r="QUF26" s="674"/>
      <c r="QUG26" s="674"/>
      <c r="QUH26" s="674"/>
      <c r="QUI26" s="674"/>
      <c r="QUJ26" s="674"/>
      <c r="QUK26" s="674"/>
      <c r="QUL26" s="674"/>
      <c r="QUM26" s="674"/>
      <c r="QUN26" s="674"/>
      <c r="QUO26" s="674"/>
      <c r="QUP26" s="674"/>
      <c r="QUQ26" s="674"/>
      <c r="QUR26" s="674"/>
      <c r="QUS26" s="674"/>
      <c r="QUT26" s="674"/>
      <c r="QUU26" s="674"/>
      <c r="QUV26" s="674"/>
      <c r="QUW26" s="674"/>
      <c r="QUX26" s="674"/>
      <c r="QUY26" s="674"/>
      <c r="QUZ26" s="674"/>
      <c r="QVA26" s="674"/>
      <c r="QVB26" s="674"/>
      <c r="QVC26" s="674"/>
      <c r="QVD26" s="674"/>
      <c r="QVE26" s="674"/>
      <c r="QVF26" s="674"/>
      <c r="QVG26" s="674"/>
      <c r="QVH26" s="674"/>
      <c r="QVI26" s="674"/>
      <c r="QVJ26" s="674"/>
      <c r="QVK26" s="674"/>
      <c r="QVL26" s="674"/>
      <c r="QVM26" s="674"/>
      <c r="QVN26" s="674"/>
      <c r="QVO26" s="674"/>
      <c r="QVP26" s="674"/>
      <c r="QVQ26" s="674"/>
      <c r="QVR26" s="674"/>
      <c r="QVS26" s="674"/>
      <c r="QVT26" s="674"/>
      <c r="QVU26" s="674"/>
      <c r="QVV26" s="674"/>
      <c r="QVW26" s="674"/>
      <c r="QVX26" s="674"/>
      <c r="QVY26" s="674"/>
      <c r="QVZ26" s="674"/>
      <c r="QWA26" s="674"/>
      <c r="QWB26" s="674"/>
      <c r="QWC26" s="674"/>
      <c r="QWD26" s="674"/>
      <c r="QWE26" s="674"/>
      <c r="QWF26" s="674"/>
      <c r="QWG26" s="674"/>
      <c r="QWH26" s="674"/>
      <c r="QWI26" s="674"/>
      <c r="QWJ26" s="674"/>
      <c r="QWK26" s="674"/>
      <c r="QWL26" s="674"/>
      <c r="QWM26" s="674"/>
      <c r="QWN26" s="674"/>
      <c r="QWO26" s="674"/>
      <c r="QWP26" s="674"/>
      <c r="QWQ26" s="674"/>
      <c r="QWR26" s="674"/>
      <c r="QWS26" s="674"/>
      <c r="QWT26" s="674"/>
      <c r="QWU26" s="674"/>
      <c r="QWV26" s="674"/>
      <c r="QWW26" s="674"/>
      <c r="QWX26" s="674"/>
      <c r="QWY26" s="674"/>
      <c r="QWZ26" s="674"/>
      <c r="QXA26" s="674"/>
      <c r="QXB26" s="674"/>
      <c r="QXC26" s="674"/>
      <c r="QXD26" s="674"/>
      <c r="QXE26" s="674"/>
      <c r="QXF26" s="674"/>
      <c r="QXG26" s="674"/>
      <c r="QXH26" s="674"/>
      <c r="QXI26" s="674"/>
      <c r="QXJ26" s="674"/>
      <c r="QXK26" s="674"/>
      <c r="QXL26" s="674"/>
      <c r="QXM26" s="674"/>
      <c r="QXN26" s="674"/>
      <c r="QXO26" s="674"/>
      <c r="QXP26" s="674"/>
      <c r="QXQ26" s="674"/>
      <c r="QXR26" s="674"/>
      <c r="QXS26" s="674"/>
      <c r="QXT26" s="674"/>
      <c r="QXU26" s="674"/>
      <c r="QXV26" s="674"/>
      <c r="QXW26" s="674"/>
      <c r="QXX26" s="674"/>
      <c r="QXY26" s="674"/>
      <c r="QXZ26" s="674"/>
      <c r="QYA26" s="674"/>
      <c r="QYB26" s="674"/>
      <c r="QYC26" s="674"/>
      <c r="QYD26" s="674"/>
      <c r="QYE26" s="674"/>
      <c r="QYF26" s="674"/>
      <c r="QYG26" s="674"/>
      <c r="QYH26" s="674"/>
      <c r="QYI26" s="674"/>
      <c r="QYJ26" s="674"/>
      <c r="QYK26" s="674"/>
      <c r="QYL26" s="674"/>
      <c r="QYM26" s="674"/>
      <c r="QYN26" s="674"/>
      <c r="QYO26" s="674"/>
      <c r="QYP26" s="674"/>
      <c r="QYQ26" s="674"/>
      <c r="QYR26" s="674"/>
      <c r="QYS26" s="674"/>
      <c r="QYT26" s="674"/>
      <c r="QYU26" s="674"/>
      <c r="QYV26" s="674"/>
      <c r="QYW26" s="674"/>
      <c r="QYX26" s="674"/>
      <c r="QYY26" s="674"/>
      <c r="QYZ26" s="674"/>
      <c r="QZA26" s="674"/>
      <c r="QZB26" s="674"/>
      <c r="QZC26" s="674"/>
      <c r="QZD26" s="674"/>
      <c r="QZE26" s="674"/>
      <c r="QZF26" s="674"/>
      <c r="QZG26" s="674"/>
      <c r="QZH26" s="674"/>
      <c r="QZI26" s="674"/>
      <c r="QZJ26" s="674"/>
      <c r="QZK26" s="674"/>
      <c r="QZL26" s="674"/>
      <c r="QZM26" s="674"/>
      <c r="QZN26" s="674"/>
      <c r="QZO26" s="674"/>
      <c r="QZP26" s="674"/>
      <c r="QZQ26" s="674"/>
      <c r="QZR26" s="674"/>
      <c r="QZS26" s="674"/>
      <c r="QZT26" s="674"/>
      <c r="QZU26" s="674"/>
      <c r="QZV26" s="674"/>
      <c r="QZW26" s="674"/>
      <c r="QZX26" s="674"/>
      <c r="QZY26" s="674"/>
      <c r="QZZ26" s="674"/>
      <c r="RAA26" s="674"/>
      <c r="RAB26" s="674"/>
      <c r="RAC26" s="674"/>
      <c r="RAD26" s="674"/>
      <c r="RAE26" s="674"/>
      <c r="RAF26" s="674"/>
      <c r="RAG26" s="674"/>
      <c r="RAH26" s="674"/>
      <c r="RAI26" s="674"/>
      <c r="RAJ26" s="674"/>
      <c r="RAK26" s="674"/>
      <c r="RAL26" s="674"/>
      <c r="RAM26" s="674"/>
      <c r="RAN26" s="674"/>
      <c r="RAO26" s="674"/>
      <c r="RAP26" s="674"/>
      <c r="RAQ26" s="674"/>
      <c r="RAR26" s="674"/>
      <c r="RAS26" s="674"/>
      <c r="RAT26" s="674"/>
      <c r="RAU26" s="674"/>
      <c r="RAV26" s="674"/>
      <c r="RAW26" s="674"/>
      <c r="RAX26" s="674"/>
      <c r="RAY26" s="674"/>
      <c r="RAZ26" s="674"/>
      <c r="RBA26" s="674"/>
      <c r="RBB26" s="674"/>
      <c r="RBC26" s="674"/>
      <c r="RBD26" s="674"/>
      <c r="RBE26" s="674"/>
      <c r="RBF26" s="674"/>
      <c r="RBG26" s="674"/>
      <c r="RBH26" s="674"/>
      <c r="RBI26" s="674"/>
      <c r="RBJ26" s="674"/>
      <c r="RBK26" s="674"/>
      <c r="RBL26" s="674"/>
      <c r="RBM26" s="674"/>
      <c r="RBN26" s="674"/>
      <c r="RBO26" s="674"/>
      <c r="RBP26" s="674"/>
      <c r="RBQ26" s="674"/>
      <c r="RBR26" s="674"/>
      <c r="RBS26" s="674"/>
      <c r="RBT26" s="674"/>
      <c r="RBU26" s="674"/>
      <c r="RBV26" s="674"/>
      <c r="RBW26" s="674"/>
      <c r="RBX26" s="674"/>
      <c r="RBY26" s="674"/>
      <c r="RBZ26" s="674"/>
      <c r="RCA26" s="674"/>
      <c r="RCB26" s="674"/>
      <c r="RCC26" s="674"/>
      <c r="RCD26" s="674"/>
      <c r="RCE26" s="674"/>
      <c r="RCF26" s="674"/>
      <c r="RCG26" s="674"/>
      <c r="RCH26" s="674"/>
      <c r="RCI26" s="674"/>
      <c r="RCJ26" s="674"/>
      <c r="RCK26" s="674"/>
      <c r="RCL26" s="674"/>
      <c r="RCM26" s="674"/>
      <c r="RCN26" s="674"/>
      <c r="RCO26" s="674"/>
      <c r="RCP26" s="674"/>
      <c r="RCQ26" s="674"/>
      <c r="RCR26" s="674"/>
      <c r="RCS26" s="674"/>
      <c r="RCT26" s="674"/>
      <c r="RCU26" s="674"/>
      <c r="RCV26" s="674"/>
      <c r="RCW26" s="674"/>
      <c r="RCX26" s="674"/>
      <c r="RCY26" s="674"/>
      <c r="RCZ26" s="674"/>
      <c r="RDA26" s="674"/>
      <c r="RDB26" s="674"/>
      <c r="RDC26" s="674"/>
      <c r="RDD26" s="674"/>
      <c r="RDE26" s="674"/>
      <c r="RDF26" s="674"/>
      <c r="RDG26" s="674"/>
      <c r="RDH26" s="674"/>
      <c r="RDI26" s="674"/>
      <c r="RDJ26" s="674"/>
      <c r="RDK26" s="674"/>
      <c r="RDL26" s="674"/>
      <c r="RDM26" s="674"/>
      <c r="RDN26" s="674"/>
      <c r="RDO26" s="674"/>
      <c r="RDP26" s="674"/>
      <c r="RDQ26" s="674"/>
      <c r="RDR26" s="674"/>
      <c r="RDS26" s="674"/>
      <c r="RDT26" s="674"/>
      <c r="RDU26" s="674"/>
      <c r="RDV26" s="674"/>
      <c r="RDW26" s="674"/>
      <c r="RDX26" s="674"/>
      <c r="RDY26" s="674"/>
      <c r="RDZ26" s="674"/>
      <c r="REA26" s="674"/>
      <c r="REB26" s="674"/>
      <c r="REC26" s="674"/>
      <c r="RED26" s="674"/>
      <c r="REE26" s="674"/>
      <c r="REF26" s="674"/>
      <c r="REG26" s="674"/>
      <c r="REH26" s="674"/>
      <c r="REI26" s="674"/>
      <c r="REJ26" s="674"/>
      <c r="REK26" s="674"/>
      <c r="REL26" s="674"/>
      <c r="REM26" s="674"/>
      <c r="REN26" s="674"/>
      <c r="REO26" s="674"/>
      <c r="REP26" s="674"/>
      <c r="REQ26" s="674"/>
      <c r="RER26" s="674"/>
      <c r="RES26" s="674"/>
      <c r="RET26" s="674"/>
      <c r="REU26" s="674"/>
      <c r="REV26" s="674"/>
      <c r="REW26" s="674"/>
      <c r="REX26" s="674"/>
      <c r="REY26" s="674"/>
      <c r="REZ26" s="674"/>
      <c r="RFA26" s="674"/>
      <c r="RFB26" s="674"/>
      <c r="RFC26" s="674"/>
      <c r="RFD26" s="674"/>
      <c r="RFE26" s="674"/>
      <c r="RFF26" s="674"/>
      <c r="RFG26" s="674"/>
      <c r="RFH26" s="674"/>
      <c r="RFI26" s="674"/>
      <c r="RFJ26" s="674"/>
      <c r="RFK26" s="674"/>
      <c r="RFL26" s="674"/>
      <c r="RFM26" s="674"/>
      <c r="RFN26" s="674"/>
      <c r="RFO26" s="674"/>
      <c r="RFP26" s="674"/>
      <c r="RFQ26" s="674"/>
      <c r="RFR26" s="674"/>
      <c r="RFS26" s="674"/>
      <c r="RFT26" s="674"/>
      <c r="RFU26" s="674"/>
      <c r="RFV26" s="674"/>
      <c r="RFW26" s="674"/>
      <c r="RFX26" s="674"/>
      <c r="RFY26" s="674"/>
      <c r="RFZ26" s="674"/>
      <c r="RGA26" s="674"/>
      <c r="RGB26" s="674"/>
      <c r="RGC26" s="674"/>
      <c r="RGD26" s="674"/>
      <c r="RGE26" s="674"/>
      <c r="RGF26" s="674"/>
      <c r="RGG26" s="674"/>
      <c r="RGH26" s="674"/>
      <c r="RGI26" s="674"/>
      <c r="RGJ26" s="674"/>
      <c r="RGK26" s="674"/>
      <c r="RGL26" s="674"/>
      <c r="RGM26" s="674"/>
      <c r="RGN26" s="674"/>
      <c r="RGO26" s="674"/>
      <c r="RGP26" s="674"/>
      <c r="RGQ26" s="674"/>
      <c r="RGR26" s="674"/>
      <c r="RGS26" s="674"/>
      <c r="RGT26" s="674"/>
      <c r="RGU26" s="674"/>
      <c r="RGV26" s="674"/>
      <c r="RGW26" s="674"/>
      <c r="RGX26" s="674"/>
      <c r="RGY26" s="674"/>
      <c r="RGZ26" s="674"/>
      <c r="RHA26" s="674"/>
      <c r="RHB26" s="674"/>
      <c r="RHC26" s="674"/>
      <c r="RHD26" s="674"/>
      <c r="RHE26" s="674"/>
      <c r="RHF26" s="674"/>
      <c r="RHG26" s="674"/>
      <c r="RHH26" s="674"/>
      <c r="RHI26" s="674"/>
      <c r="RHJ26" s="674"/>
      <c r="RHK26" s="674"/>
      <c r="RHL26" s="674"/>
      <c r="RHM26" s="674"/>
      <c r="RHN26" s="674"/>
      <c r="RHO26" s="674"/>
      <c r="RHP26" s="674"/>
      <c r="RHQ26" s="674"/>
      <c r="RHR26" s="674"/>
      <c r="RHS26" s="674"/>
      <c r="RHT26" s="674"/>
      <c r="RHU26" s="674"/>
      <c r="RHV26" s="674"/>
      <c r="RHW26" s="674"/>
      <c r="RHX26" s="674"/>
      <c r="RHY26" s="674"/>
      <c r="RHZ26" s="674"/>
      <c r="RIA26" s="674"/>
      <c r="RIB26" s="674"/>
      <c r="RIC26" s="674"/>
      <c r="RID26" s="674"/>
      <c r="RIE26" s="674"/>
      <c r="RIF26" s="674"/>
      <c r="RIG26" s="674"/>
      <c r="RIH26" s="674"/>
      <c r="RII26" s="674"/>
      <c r="RIJ26" s="674"/>
      <c r="RIK26" s="674"/>
      <c r="RIL26" s="674"/>
      <c r="RIM26" s="674"/>
      <c r="RIN26" s="674"/>
      <c r="RIO26" s="674"/>
      <c r="RIP26" s="674"/>
      <c r="RIQ26" s="674"/>
      <c r="RIR26" s="674"/>
      <c r="RIS26" s="674"/>
      <c r="RIT26" s="674"/>
      <c r="RIU26" s="674"/>
      <c r="RIV26" s="674"/>
      <c r="RIW26" s="674"/>
      <c r="RIX26" s="674"/>
      <c r="RIY26" s="674"/>
      <c r="RIZ26" s="674"/>
      <c r="RJA26" s="674"/>
      <c r="RJB26" s="674"/>
      <c r="RJC26" s="674"/>
      <c r="RJD26" s="674"/>
      <c r="RJE26" s="674"/>
      <c r="RJF26" s="674"/>
      <c r="RJG26" s="674"/>
      <c r="RJH26" s="674"/>
      <c r="RJI26" s="674"/>
      <c r="RJJ26" s="674"/>
      <c r="RJK26" s="674"/>
      <c r="RJL26" s="674"/>
      <c r="RJM26" s="674"/>
      <c r="RJN26" s="674"/>
      <c r="RJO26" s="674"/>
      <c r="RJP26" s="674"/>
      <c r="RJQ26" s="674"/>
      <c r="RJR26" s="674"/>
      <c r="RJS26" s="674"/>
      <c r="RJT26" s="674"/>
      <c r="RJU26" s="674"/>
      <c r="RJV26" s="674"/>
      <c r="RJW26" s="674"/>
      <c r="RJX26" s="674"/>
      <c r="RJY26" s="674"/>
      <c r="RJZ26" s="674"/>
      <c r="RKA26" s="674"/>
      <c r="RKB26" s="674"/>
      <c r="RKC26" s="674"/>
      <c r="RKD26" s="674"/>
      <c r="RKE26" s="674"/>
      <c r="RKF26" s="674"/>
      <c r="RKG26" s="674"/>
      <c r="RKH26" s="674"/>
      <c r="RKI26" s="674"/>
      <c r="RKJ26" s="674"/>
      <c r="RKK26" s="674"/>
      <c r="RKL26" s="674"/>
      <c r="RKM26" s="674"/>
      <c r="RKN26" s="674"/>
      <c r="RKO26" s="674"/>
      <c r="RKP26" s="674"/>
      <c r="RKQ26" s="674"/>
      <c r="RKR26" s="674"/>
      <c r="RKS26" s="674"/>
      <c r="RKT26" s="674"/>
      <c r="RKU26" s="674"/>
      <c r="RKV26" s="674"/>
      <c r="RKW26" s="674"/>
      <c r="RKX26" s="674"/>
      <c r="RKY26" s="674"/>
      <c r="RKZ26" s="674"/>
      <c r="RLA26" s="674"/>
      <c r="RLB26" s="674"/>
      <c r="RLC26" s="674"/>
      <c r="RLD26" s="674"/>
      <c r="RLE26" s="674"/>
      <c r="RLF26" s="674"/>
      <c r="RLG26" s="674"/>
      <c r="RLH26" s="674"/>
      <c r="RLI26" s="674"/>
      <c r="RLJ26" s="674"/>
      <c r="RLK26" s="674"/>
      <c r="RLL26" s="674"/>
      <c r="RLM26" s="674"/>
      <c r="RLN26" s="674"/>
      <c r="RLO26" s="674"/>
      <c r="RLP26" s="674"/>
      <c r="RLQ26" s="674"/>
      <c r="RLR26" s="674"/>
      <c r="RLS26" s="674"/>
      <c r="RLT26" s="674"/>
      <c r="RLU26" s="674"/>
      <c r="RLV26" s="674"/>
      <c r="RLW26" s="674"/>
      <c r="RLX26" s="674"/>
      <c r="RLY26" s="674"/>
      <c r="RLZ26" s="674"/>
      <c r="RMA26" s="674"/>
      <c r="RMB26" s="674"/>
      <c r="RMC26" s="674"/>
      <c r="RMD26" s="674"/>
      <c r="RME26" s="674"/>
      <c r="RMF26" s="674"/>
      <c r="RMG26" s="674"/>
      <c r="RMH26" s="674"/>
      <c r="RMI26" s="674"/>
      <c r="RMJ26" s="674"/>
      <c r="RMK26" s="674"/>
      <c r="RML26" s="674"/>
      <c r="RMM26" s="674"/>
      <c r="RMN26" s="674"/>
      <c r="RMO26" s="674"/>
      <c r="RMP26" s="674"/>
      <c r="RMQ26" s="674"/>
      <c r="RMR26" s="674"/>
      <c r="RMS26" s="674"/>
      <c r="RMT26" s="674"/>
      <c r="RMU26" s="674"/>
      <c r="RMV26" s="674"/>
      <c r="RMW26" s="674"/>
      <c r="RMX26" s="674"/>
      <c r="RMY26" s="674"/>
      <c r="RMZ26" s="674"/>
      <c r="RNA26" s="674"/>
      <c r="RNB26" s="674"/>
      <c r="RNC26" s="674"/>
      <c r="RND26" s="674"/>
      <c r="RNE26" s="674"/>
      <c r="RNF26" s="674"/>
      <c r="RNG26" s="674"/>
      <c r="RNH26" s="674"/>
      <c r="RNI26" s="674"/>
      <c r="RNJ26" s="674"/>
      <c r="RNK26" s="674"/>
      <c r="RNL26" s="674"/>
      <c r="RNM26" s="674"/>
      <c r="RNN26" s="674"/>
      <c r="RNO26" s="674"/>
      <c r="RNP26" s="674"/>
      <c r="RNQ26" s="674"/>
      <c r="RNR26" s="674"/>
      <c r="RNS26" s="674"/>
      <c r="RNT26" s="674"/>
      <c r="RNU26" s="674"/>
      <c r="RNV26" s="674"/>
      <c r="RNW26" s="674"/>
      <c r="RNX26" s="674"/>
      <c r="RNY26" s="674"/>
      <c r="RNZ26" s="674"/>
      <c r="ROA26" s="674"/>
      <c r="ROB26" s="674"/>
      <c r="ROC26" s="674"/>
      <c r="ROD26" s="674"/>
      <c r="ROE26" s="674"/>
      <c r="ROF26" s="674"/>
      <c r="ROG26" s="674"/>
      <c r="ROH26" s="674"/>
      <c r="ROI26" s="674"/>
      <c r="ROJ26" s="674"/>
      <c r="ROK26" s="674"/>
      <c r="ROL26" s="674"/>
      <c r="ROM26" s="674"/>
      <c r="RON26" s="674"/>
      <c r="ROO26" s="674"/>
      <c r="ROP26" s="674"/>
      <c r="ROQ26" s="674"/>
      <c r="ROR26" s="674"/>
      <c r="ROS26" s="674"/>
      <c r="ROT26" s="674"/>
      <c r="ROU26" s="674"/>
      <c r="ROV26" s="674"/>
      <c r="ROW26" s="674"/>
      <c r="ROX26" s="674"/>
      <c r="ROY26" s="674"/>
      <c r="ROZ26" s="674"/>
      <c r="RPA26" s="674"/>
      <c r="RPB26" s="674"/>
      <c r="RPC26" s="674"/>
      <c r="RPD26" s="674"/>
      <c r="RPE26" s="674"/>
      <c r="RPF26" s="674"/>
      <c r="RPG26" s="674"/>
      <c r="RPH26" s="674"/>
      <c r="RPI26" s="674"/>
      <c r="RPJ26" s="674"/>
      <c r="RPK26" s="674"/>
      <c r="RPL26" s="674"/>
      <c r="RPM26" s="674"/>
      <c r="RPN26" s="674"/>
      <c r="RPO26" s="674"/>
      <c r="RPP26" s="674"/>
      <c r="RPQ26" s="674"/>
      <c r="RPR26" s="674"/>
      <c r="RPS26" s="674"/>
      <c r="RPT26" s="674"/>
      <c r="RPU26" s="674"/>
      <c r="RPV26" s="674"/>
      <c r="RPW26" s="674"/>
      <c r="RPX26" s="674"/>
      <c r="RPY26" s="674"/>
      <c r="RPZ26" s="674"/>
      <c r="RQA26" s="674"/>
      <c r="RQB26" s="674"/>
      <c r="RQC26" s="674"/>
      <c r="RQD26" s="674"/>
      <c r="RQE26" s="674"/>
      <c r="RQF26" s="674"/>
      <c r="RQG26" s="674"/>
      <c r="RQH26" s="674"/>
      <c r="RQI26" s="674"/>
      <c r="RQJ26" s="674"/>
      <c r="RQK26" s="674"/>
      <c r="RQL26" s="674"/>
      <c r="RQM26" s="674"/>
      <c r="RQN26" s="674"/>
      <c r="RQO26" s="674"/>
      <c r="RQP26" s="674"/>
      <c r="RQQ26" s="674"/>
      <c r="RQR26" s="674"/>
      <c r="RQS26" s="674"/>
      <c r="RQT26" s="674"/>
      <c r="RQU26" s="674"/>
      <c r="RQV26" s="674"/>
      <c r="RQW26" s="674"/>
      <c r="RQX26" s="674"/>
      <c r="RQY26" s="674"/>
      <c r="RQZ26" s="674"/>
      <c r="RRA26" s="674"/>
      <c r="RRB26" s="674"/>
      <c r="RRC26" s="674"/>
      <c r="RRD26" s="674"/>
      <c r="RRE26" s="674"/>
      <c r="RRF26" s="674"/>
      <c r="RRG26" s="674"/>
      <c r="RRH26" s="674"/>
      <c r="RRI26" s="674"/>
      <c r="RRJ26" s="674"/>
      <c r="RRK26" s="674"/>
      <c r="RRL26" s="674"/>
      <c r="RRM26" s="674"/>
      <c r="RRN26" s="674"/>
      <c r="RRO26" s="674"/>
      <c r="RRP26" s="674"/>
      <c r="RRQ26" s="674"/>
      <c r="RRR26" s="674"/>
      <c r="RRS26" s="674"/>
      <c r="RRT26" s="674"/>
      <c r="RRU26" s="674"/>
      <c r="RRV26" s="674"/>
      <c r="RRW26" s="674"/>
      <c r="RRX26" s="674"/>
      <c r="RRY26" s="674"/>
      <c r="RRZ26" s="674"/>
      <c r="RSA26" s="674"/>
      <c r="RSB26" s="674"/>
      <c r="RSC26" s="674"/>
      <c r="RSD26" s="674"/>
      <c r="RSE26" s="674"/>
      <c r="RSF26" s="674"/>
      <c r="RSG26" s="674"/>
      <c r="RSH26" s="674"/>
      <c r="RSI26" s="674"/>
      <c r="RSJ26" s="674"/>
      <c r="RSK26" s="674"/>
      <c r="RSL26" s="674"/>
      <c r="RSM26" s="674"/>
      <c r="RSN26" s="674"/>
      <c r="RSO26" s="674"/>
      <c r="RSP26" s="674"/>
      <c r="RSQ26" s="674"/>
      <c r="RSR26" s="674"/>
      <c r="RSS26" s="674"/>
      <c r="RST26" s="674"/>
      <c r="RSU26" s="674"/>
      <c r="RSV26" s="674"/>
      <c r="RSW26" s="674"/>
      <c r="RSX26" s="674"/>
      <c r="RSY26" s="674"/>
      <c r="RSZ26" s="674"/>
      <c r="RTA26" s="674"/>
      <c r="RTB26" s="674"/>
      <c r="RTC26" s="674"/>
      <c r="RTD26" s="674"/>
      <c r="RTE26" s="674"/>
      <c r="RTF26" s="674"/>
      <c r="RTG26" s="674"/>
      <c r="RTH26" s="674"/>
      <c r="RTI26" s="674"/>
      <c r="RTJ26" s="674"/>
      <c r="RTK26" s="674"/>
      <c r="RTL26" s="674"/>
      <c r="RTM26" s="674"/>
      <c r="RTN26" s="674"/>
      <c r="RTO26" s="674"/>
      <c r="RTP26" s="674"/>
      <c r="RTQ26" s="674"/>
      <c r="RTR26" s="674"/>
      <c r="RTS26" s="674"/>
      <c r="RTT26" s="674"/>
      <c r="RTU26" s="674"/>
      <c r="RTV26" s="674"/>
      <c r="RTW26" s="674"/>
      <c r="RTX26" s="674"/>
      <c r="RTY26" s="674"/>
      <c r="RTZ26" s="674"/>
      <c r="RUA26" s="674"/>
      <c r="RUB26" s="674"/>
      <c r="RUC26" s="674"/>
      <c r="RUD26" s="674"/>
      <c r="RUE26" s="674"/>
      <c r="RUF26" s="674"/>
      <c r="RUG26" s="674"/>
      <c r="RUH26" s="674"/>
      <c r="RUI26" s="674"/>
      <c r="RUJ26" s="674"/>
      <c r="RUK26" s="674"/>
      <c r="RUL26" s="674"/>
      <c r="RUM26" s="674"/>
      <c r="RUN26" s="674"/>
      <c r="RUO26" s="674"/>
      <c r="RUP26" s="674"/>
      <c r="RUQ26" s="674"/>
      <c r="RUR26" s="674"/>
      <c r="RUS26" s="674"/>
      <c r="RUT26" s="674"/>
      <c r="RUU26" s="674"/>
      <c r="RUV26" s="674"/>
      <c r="RUW26" s="674"/>
      <c r="RUX26" s="674"/>
      <c r="RUY26" s="674"/>
      <c r="RUZ26" s="674"/>
      <c r="RVA26" s="674"/>
      <c r="RVB26" s="674"/>
      <c r="RVC26" s="674"/>
      <c r="RVD26" s="674"/>
      <c r="RVE26" s="674"/>
      <c r="RVF26" s="674"/>
      <c r="RVG26" s="674"/>
      <c r="RVH26" s="674"/>
      <c r="RVI26" s="674"/>
      <c r="RVJ26" s="674"/>
      <c r="RVK26" s="674"/>
      <c r="RVL26" s="674"/>
      <c r="RVM26" s="674"/>
      <c r="RVN26" s="674"/>
      <c r="RVO26" s="674"/>
      <c r="RVP26" s="674"/>
      <c r="RVQ26" s="674"/>
      <c r="RVR26" s="674"/>
      <c r="RVS26" s="674"/>
      <c r="RVT26" s="674"/>
      <c r="RVU26" s="674"/>
      <c r="RVV26" s="674"/>
      <c r="RVW26" s="674"/>
      <c r="RVX26" s="674"/>
      <c r="RVY26" s="674"/>
      <c r="RVZ26" s="674"/>
      <c r="RWA26" s="674"/>
      <c r="RWB26" s="674"/>
      <c r="RWC26" s="674"/>
      <c r="RWD26" s="674"/>
      <c r="RWE26" s="674"/>
      <c r="RWF26" s="674"/>
      <c r="RWG26" s="674"/>
      <c r="RWH26" s="674"/>
      <c r="RWI26" s="674"/>
      <c r="RWJ26" s="674"/>
      <c r="RWK26" s="674"/>
      <c r="RWL26" s="674"/>
      <c r="RWM26" s="674"/>
      <c r="RWN26" s="674"/>
      <c r="RWO26" s="674"/>
      <c r="RWP26" s="674"/>
      <c r="RWQ26" s="674"/>
      <c r="RWR26" s="674"/>
      <c r="RWS26" s="674"/>
      <c r="RWT26" s="674"/>
      <c r="RWU26" s="674"/>
      <c r="RWV26" s="674"/>
      <c r="RWW26" s="674"/>
      <c r="RWX26" s="674"/>
      <c r="RWY26" s="674"/>
      <c r="RWZ26" s="674"/>
      <c r="RXA26" s="674"/>
      <c r="RXB26" s="674"/>
      <c r="RXC26" s="674"/>
      <c r="RXD26" s="674"/>
      <c r="RXE26" s="674"/>
      <c r="RXF26" s="674"/>
      <c r="RXG26" s="674"/>
      <c r="RXH26" s="674"/>
      <c r="RXI26" s="674"/>
      <c r="RXJ26" s="674"/>
      <c r="RXK26" s="674"/>
      <c r="RXL26" s="674"/>
      <c r="RXM26" s="674"/>
      <c r="RXN26" s="674"/>
      <c r="RXO26" s="674"/>
      <c r="RXP26" s="674"/>
      <c r="RXQ26" s="674"/>
      <c r="RXR26" s="674"/>
      <c r="RXS26" s="674"/>
      <c r="RXT26" s="674"/>
      <c r="RXU26" s="674"/>
      <c r="RXV26" s="674"/>
      <c r="RXW26" s="674"/>
      <c r="RXX26" s="674"/>
      <c r="RXY26" s="674"/>
      <c r="RXZ26" s="674"/>
      <c r="RYA26" s="674"/>
      <c r="RYB26" s="674"/>
      <c r="RYC26" s="674"/>
      <c r="RYD26" s="674"/>
      <c r="RYE26" s="674"/>
      <c r="RYF26" s="674"/>
      <c r="RYG26" s="674"/>
      <c r="RYH26" s="674"/>
      <c r="RYI26" s="674"/>
      <c r="RYJ26" s="674"/>
      <c r="RYK26" s="674"/>
      <c r="RYL26" s="674"/>
      <c r="RYM26" s="674"/>
      <c r="RYN26" s="674"/>
      <c r="RYO26" s="674"/>
      <c r="RYP26" s="674"/>
      <c r="RYQ26" s="674"/>
      <c r="RYR26" s="674"/>
      <c r="RYS26" s="674"/>
      <c r="RYT26" s="674"/>
      <c r="RYU26" s="674"/>
      <c r="RYV26" s="674"/>
      <c r="RYW26" s="674"/>
      <c r="RYX26" s="674"/>
      <c r="RYY26" s="674"/>
      <c r="RYZ26" s="674"/>
      <c r="RZA26" s="674"/>
      <c r="RZB26" s="674"/>
      <c r="RZC26" s="674"/>
      <c r="RZD26" s="674"/>
      <c r="RZE26" s="674"/>
      <c r="RZF26" s="674"/>
      <c r="RZG26" s="674"/>
      <c r="RZH26" s="674"/>
      <c r="RZI26" s="674"/>
      <c r="RZJ26" s="674"/>
      <c r="RZK26" s="674"/>
      <c r="RZL26" s="674"/>
      <c r="RZM26" s="674"/>
      <c r="RZN26" s="674"/>
      <c r="RZO26" s="674"/>
      <c r="RZP26" s="674"/>
      <c r="RZQ26" s="674"/>
      <c r="RZR26" s="674"/>
      <c r="RZS26" s="674"/>
      <c r="RZT26" s="674"/>
      <c r="RZU26" s="674"/>
      <c r="RZV26" s="674"/>
      <c r="RZW26" s="674"/>
      <c r="RZX26" s="674"/>
      <c r="RZY26" s="674"/>
      <c r="RZZ26" s="674"/>
      <c r="SAA26" s="674"/>
      <c r="SAB26" s="674"/>
      <c r="SAC26" s="674"/>
      <c r="SAD26" s="674"/>
      <c r="SAE26" s="674"/>
      <c r="SAF26" s="674"/>
      <c r="SAG26" s="674"/>
      <c r="SAH26" s="674"/>
      <c r="SAI26" s="674"/>
      <c r="SAJ26" s="674"/>
      <c r="SAK26" s="674"/>
      <c r="SAL26" s="674"/>
      <c r="SAM26" s="674"/>
      <c r="SAN26" s="674"/>
      <c r="SAO26" s="674"/>
      <c r="SAP26" s="674"/>
      <c r="SAQ26" s="674"/>
      <c r="SAR26" s="674"/>
      <c r="SAS26" s="674"/>
      <c r="SAT26" s="674"/>
      <c r="SAU26" s="674"/>
      <c r="SAV26" s="674"/>
      <c r="SAW26" s="674"/>
      <c r="SAX26" s="674"/>
      <c r="SAY26" s="674"/>
      <c r="SAZ26" s="674"/>
      <c r="SBA26" s="674"/>
      <c r="SBB26" s="674"/>
      <c r="SBC26" s="674"/>
      <c r="SBD26" s="674"/>
      <c r="SBE26" s="674"/>
      <c r="SBF26" s="674"/>
      <c r="SBG26" s="674"/>
      <c r="SBH26" s="674"/>
      <c r="SBI26" s="674"/>
      <c r="SBJ26" s="674"/>
      <c r="SBK26" s="674"/>
      <c r="SBL26" s="674"/>
      <c r="SBM26" s="674"/>
      <c r="SBN26" s="674"/>
      <c r="SBO26" s="674"/>
      <c r="SBP26" s="674"/>
      <c r="SBQ26" s="674"/>
      <c r="SBR26" s="674"/>
      <c r="SBS26" s="674"/>
      <c r="SBT26" s="674"/>
      <c r="SBU26" s="674"/>
      <c r="SBV26" s="674"/>
      <c r="SBW26" s="674"/>
      <c r="SBX26" s="674"/>
      <c r="SBY26" s="674"/>
      <c r="SBZ26" s="674"/>
      <c r="SCA26" s="674"/>
      <c r="SCB26" s="674"/>
      <c r="SCC26" s="674"/>
      <c r="SCD26" s="674"/>
      <c r="SCE26" s="674"/>
      <c r="SCF26" s="674"/>
      <c r="SCG26" s="674"/>
      <c r="SCH26" s="674"/>
      <c r="SCI26" s="674"/>
      <c r="SCJ26" s="674"/>
      <c r="SCK26" s="674"/>
      <c r="SCL26" s="674"/>
      <c r="SCM26" s="674"/>
      <c r="SCN26" s="674"/>
      <c r="SCO26" s="674"/>
      <c r="SCP26" s="674"/>
      <c r="SCQ26" s="674"/>
      <c r="SCR26" s="674"/>
      <c r="SCS26" s="674"/>
      <c r="SCT26" s="674"/>
      <c r="SCU26" s="674"/>
      <c r="SCV26" s="674"/>
      <c r="SCW26" s="674"/>
      <c r="SCX26" s="674"/>
      <c r="SCY26" s="674"/>
      <c r="SCZ26" s="674"/>
      <c r="SDA26" s="674"/>
      <c r="SDB26" s="674"/>
      <c r="SDC26" s="674"/>
      <c r="SDD26" s="674"/>
      <c r="SDE26" s="674"/>
      <c r="SDF26" s="674"/>
      <c r="SDG26" s="674"/>
      <c r="SDH26" s="674"/>
      <c r="SDI26" s="674"/>
      <c r="SDJ26" s="674"/>
      <c r="SDK26" s="674"/>
      <c r="SDL26" s="674"/>
      <c r="SDM26" s="674"/>
      <c r="SDN26" s="674"/>
      <c r="SDO26" s="674"/>
      <c r="SDP26" s="674"/>
      <c r="SDQ26" s="674"/>
      <c r="SDR26" s="674"/>
      <c r="SDS26" s="674"/>
      <c r="SDT26" s="674"/>
      <c r="SDU26" s="674"/>
      <c r="SDV26" s="674"/>
      <c r="SDW26" s="674"/>
      <c r="SDX26" s="674"/>
      <c r="SDY26" s="674"/>
      <c r="SDZ26" s="674"/>
      <c r="SEA26" s="674"/>
      <c r="SEB26" s="674"/>
      <c r="SEC26" s="674"/>
      <c r="SED26" s="674"/>
      <c r="SEE26" s="674"/>
      <c r="SEF26" s="674"/>
      <c r="SEG26" s="674"/>
      <c r="SEH26" s="674"/>
      <c r="SEI26" s="674"/>
      <c r="SEJ26" s="674"/>
      <c r="SEK26" s="674"/>
      <c r="SEL26" s="674"/>
      <c r="SEM26" s="674"/>
      <c r="SEN26" s="674"/>
      <c r="SEO26" s="674"/>
      <c r="SEP26" s="674"/>
      <c r="SEQ26" s="674"/>
      <c r="SER26" s="674"/>
      <c r="SES26" s="674"/>
      <c r="SET26" s="674"/>
      <c r="SEU26" s="674"/>
      <c r="SEV26" s="674"/>
      <c r="SEW26" s="674"/>
      <c r="SEX26" s="674"/>
      <c r="SEY26" s="674"/>
      <c r="SEZ26" s="674"/>
      <c r="SFA26" s="674"/>
      <c r="SFB26" s="674"/>
      <c r="SFC26" s="674"/>
      <c r="SFD26" s="674"/>
      <c r="SFE26" s="674"/>
      <c r="SFF26" s="674"/>
      <c r="SFG26" s="674"/>
      <c r="SFH26" s="674"/>
      <c r="SFI26" s="674"/>
      <c r="SFJ26" s="674"/>
      <c r="SFK26" s="674"/>
      <c r="SFL26" s="674"/>
      <c r="SFM26" s="674"/>
      <c r="SFN26" s="674"/>
      <c r="SFO26" s="674"/>
      <c r="SFP26" s="674"/>
      <c r="SFQ26" s="674"/>
      <c r="SFR26" s="674"/>
      <c r="SFS26" s="674"/>
      <c r="SFT26" s="674"/>
      <c r="SFU26" s="674"/>
      <c r="SFV26" s="674"/>
      <c r="SFW26" s="674"/>
      <c r="SFX26" s="674"/>
      <c r="SFY26" s="674"/>
      <c r="SFZ26" s="674"/>
      <c r="SGA26" s="674"/>
      <c r="SGB26" s="674"/>
      <c r="SGC26" s="674"/>
      <c r="SGD26" s="674"/>
      <c r="SGE26" s="674"/>
      <c r="SGF26" s="674"/>
      <c r="SGG26" s="674"/>
      <c r="SGH26" s="674"/>
      <c r="SGI26" s="674"/>
      <c r="SGJ26" s="674"/>
      <c r="SGK26" s="674"/>
      <c r="SGL26" s="674"/>
      <c r="SGM26" s="674"/>
      <c r="SGN26" s="674"/>
      <c r="SGO26" s="674"/>
      <c r="SGP26" s="674"/>
      <c r="SGQ26" s="674"/>
      <c r="SGR26" s="674"/>
      <c r="SGS26" s="674"/>
      <c r="SGT26" s="674"/>
      <c r="SGU26" s="674"/>
      <c r="SGV26" s="674"/>
      <c r="SGW26" s="674"/>
      <c r="SGX26" s="674"/>
      <c r="SGY26" s="674"/>
      <c r="SGZ26" s="674"/>
      <c r="SHA26" s="674"/>
      <c r="SHB26" s="674"/>
      <c r="SHC26" s="674"/>
      <c r="SHD26" s="674"/>
      <c r="SHE26" s="674"/>
      <c r="SHF26" s="674"/>
      <c r="SHG26" s="674"/>
      <c r="SHH26" s="674"/>
      <c r="SHI26" s="674"/>
      <c r="SHJ26" s="674"/>
      <c r="SHK26" s="674"/>
      <c r="SHL26" s="674"/>
      <c r="SHM26" s="674"/>
      <c r="SHN26" s="674"/>
      <c r="SHO26" s="674"/>
      <c r="SHP26" s="674"/>
      <c r="SHQ26" s="674"/>
      <c r="SHR26" s="674"/>
      <c r="SHS26" s="674"/>
      <c r="SHT26" s="674"/>
      <c r="SHU26" s="674"/>
      <c r="SHV26" s="674"/>
      <c r="SHW26" s="674"/>
      <c r="SHX26" s="674"/>
      <c r="SHY26" s="674"/>
      <c r="SHZ26" s="674"/>
      <c r="SIA26" s="674"/>
      <c r="SIB26" s="674"/>
      <c r="SIC26" s="674"/>
      <c r="SID26" s="674"/>
      <c r="SIE26" s="674"/>
      <c r="SIF26" s="674"/>
      <c r="SIG26" s="674"/>
      <c r="SIH26" s="674"/>
      <c r="SII26" s="674"/>
      <c r="SIJ26" s="674"/>
      <c r="SIK26" s="674"/>
      <c r="SIL26" s="674"/>
      <c r="SIM26" s="674"/>
      <c r="SIN26" s="674"/>
      <c r="SIO26" s="674"/>
      <c r="SIP26" s="674"/>
      <c r="SIQ26" s="674"/>
      <c r="SIR26" s="674"/>
      <c r="SIS26" s="674"/>
      <c r="SIT26" s="674"/>
      <c r="SIU26" s="674"/>
      <c r="SIV26" s="674"/>
      <c r="SIW26" s="674"/>
      <c r="SIX26" s="674"/>
      <c r="SIY26" s="674"/>
      <c r="SIZ26" s="674"/>
      <c r="SJA26" s="674"/>
      <c r="SJB26" s="674"/>
      <c r="SJC26" s="674"/>
      <c r="SJD26" s="674"/>
      <c r="SJE26" s="674"/>
      <c r="SJF26" s="674"/>
      <c r="SJG26" s="674"/>
      <c r="SJH26" s="674"/>
      <c r="SJI26" s="674"/>
      <c r="SJJ26" s="674"/>
      <c r="SJK26" s="674"/>
      <c r="SJL26" s="674"/>
      <c r="SJM26" s="674"/>
      <c r="SJN26" s="674"/>
      <c r="SJO26" s="674"/>
      <c r="SJP26" s="674"/>
      <c r="SJQ26" s="674"/>
      <c r="SJR26" s="674"/>
      <c r="SJS26" s="674"/>
      <c r="SJT26" s="674"/>
      <c r="SJU26" s="674"/>
      <c r="SJV26" s="674"/>
      <c r="SJW26" s="674"/>
      <c r="SJX26" s="674"/>
      <c r="SJY26" s="674"/>
      <c r="SJZ26" s="674"/>
      <c r="SKA26" s="674"/>
      <c r="SKB26" s="674"/>
      <c r="SKC26" s="674"/>
      <c r="SKD26" s="674"/>
      <c r="SKE26" s="674"/>
      <c r="SKF26" s="674"/>
      <c r="SKG26" s="674"/>
      <c r="SKH26" s="674"/>
      <c r="SKI26" s="674"/>
      <c r="SKJ26" s="674"/>
      <c r="SKK26" s="674"/>
      <c r="SKL26" s="674"/>
      <c r="SKM26" s="674"/>
      <c r="SKN26" s="674"/>
      <c r="SKO26" s="674"/>
      <c r="SKP26" s="674"/>
      <c r="SKQ26" s="674"/>
      <c r="SKR26" s="674"/>
      <c r="SKS26" s="674"/>
      <c r="SKT26" s="674"/>
      <c r="SKU26" s="674"/>
      <c r="SKV26" s="674"/>
      <c r="SKW26" s="674"/>
      <c r="SKX26" s="674"/>
      <c r="SKY26" s="674"/>
      <c r="SKZ26" s="674"/>
      <c r="SLA26" s="674"/>
      <c r="SLB26" s="674"/>
      <c r="SLC26" s="674"/>
      <c r="SLD26" s="674"/>
      <c r="SLE26" s="674"/>
      <c r="SLF26" s="674"/>
      <c r="SLG26" s="674"/>
      <c r="SLH26" s="674"/>
      <c r="SLI26" s="674"/>
      <c r="SLJ26" s="674"/>
      <c r="SLK26" s="674"/>
      <c r="SLL26" s="674"/>
      <c r="SLM26" s="674"/>
      <c r="SLN26" s="674"/>
      <c r="SLO26" s="674"/>
      <c r="SLP26" s="674"/>
      <c r="SLQ26" s="674"/>
      <c r="SLR26" s="674"/>
      <c r="SLS26" s="674"/>
      <c r="SLT26" s="674"/>
      <c r="SLU26" s="674"/>
      <c r="SLV26" s="674"/>
      <c r="SLW26" s="674"/>
      <c r="SLX26" s="674"/>
      <c r="SLY26" s="674"/>
      <c r="SLZ26" s="674"/>
      <c r="SMA26" s="674"/>
      <c r="SMB26" s="674"/>
      <c r="SMC26" s="674"/>
      <c r="SMD26" s="674"/>
      <c r="SME26" s="674"/>
      <c r="SMF26" s="674"/>
      <c r="SMG26" s="674"/>
      <c r="SMH26" s="674"/>
      <c r="SMI26" s="674"/>
      <c r="SMJ26" s="674"/>
      <c r="SMK26" s="674"/>
      <c r="SML26" s="674"/>
      <c r="SMM26" s="674"/>
      <c r="SMN26" s="674"/>
      <c r="SMO26" s="674"/>
      <c r="SMP26" s="674"/>
      <c r="SMQ26" s="674"/>
      <c r="SMR26" s="674"/>
      <c r="SMS26" s="674"/>
      <c r="SMT26" s="674"/>
      <c r="SMU26" s="674"/>
      <c r="SMV26" s="674"/>
      <c r="SMW26" s="674"/>
      <c r="SMX26" s="674"/>
      <c r="SMY26" s="674"/>
      <c r="SMZ26" s="674"/>
      <c r="SNA26" s="674"/>
      <c r="SNB26" s="674"/>
      <c r="SNC26" s="674"/>
      <c r="SND26" s="674"/>
      <c r="SNE26" s="674"/>
      <c r="SNF26" s="674"/>
      <c r="SNG26" s="674"/>
      <c r="SNH26" s="674"/>
      <c r="SNI26" s="674"/>
      <c r="SNJ26" s="674"/>
      <c r="SNK26" s="674"/>
      <c r="SNL26" s="674"/>
      <c r="SNM26" s="674"/>
      <c r="SNN26" s="674"/>
      <c r="SNO26" s="674"/>
      <c r="SNP26" s="674"/>
      <c r="SNQ26" s="674"/>
      <c r="SNR26" s="674"/>
      <c r="SNS26" s="674"/>
      <c r="SNT26" s="674"/>
      <c r="SNU26" s="674"/>
      <c r="SNV26" s="674"/>
      <c r="SNW26" s="674"/>
      <c r="SNX26" s="674"/>
      <c r="SNY26" s="674"/>
      <c r="SNZ26" s="674"/>
      <c r="SOA26" s="674"/>
      <c r="SOB26" s="674"/>
      <c r="SOC26" s="674"/>
      <c r="SOD26" s="674"/>
      <c r="SOE26" s="674"/>
      <c r="SOF26" s="674"/>
      <c r="SOG26" s="674"/>
      <c r="SOH26" s="674"/>
      <c r="SOI26" s="674"/>
      <c r="SOJ26" s="674"/>
      <c r="SOK26" s="674"/>
      <c r="SOL26" s="674"/>
      <c r="SOM26" s="674"/>
      <c r="SON26" s="674"/>
      <c r="SOO26" s="674"/>
      <c r="SOP26" s="674"/>
      <c r="SOQ26" s="674"/>
      <c r="SOR26" s="674"/>
      <c r="SOS26" s="674"/>
      <c r="SOT26" s="674"/>
      <c r="SOU26" s="674"/>
      <c r="SOV26" s="674"/>
      <c r="SOW26" s="674"/>
      <c r="SOX26" s="674"/>
      <c r="SOY26" s="674"/>
      <c r="SOZ26" s="674"/>
      <c r="SPA26" s="674"/>
      <c r="SPB26" s="674"/>
      <c r="SPC26" s="674"/>
      <c r="SPD26" s="674"/>
      <c r="SPE26" s="674"/>
      <c r="SPF26" s="674"/>
      <c r="SPG26" s="674"/>
      <c r="SPH26" s="674"/>
      <c r="SPI26" s="674"/>
      <c r="SPJ26" s="674"/>
      <c r="SPK26" s="674"/>
      <c r="SPL26" s="674"/>
      <c r="SPM26" s="674"/>
      <c r="SPN26" s="674"/>
      <c r="SPO26" s="674"/>
      <c r="SPP26" s="674"/>
      <c r="SPQ26" s="674"/>
      <c r="SPR26" s="674"/>
      <c r="SPS26" s="674"/>
      <c r="SPT26" s="674"/>
      <c r="SPU26" s="674"/>
      <c r="SPV26" s="674"/>
      <c r="SPW26" s="674"/>
      <c r="SPX26" s="674"/>
      <c r="SPY26" s="674"/>
      <c r="SPZ26" s="674"/>
      <c r="SQA26" s="674"/>
      <c r="SQB26" s="674"/>
      <c r="SQC26" s="674"/>
      <c r="SQD26" s="674"/>
      <c r="SQE26" s="674"/>
      <c r="SQF26" s="674"/>
      <c r="SQG26" s="674"/>
      <c r="SQH26" s="674"/>
      <c r="SQI26" s="674"/>
      <c r="SQJ26" s="674"/>
      <c r="SQK26" s="674"/>
      <c r="SQL26" s="674"/>
      <c r="SQM26" s="674"/>
      <c r="SQN26" s="674"/>
      <c r="SQO26" s="674"/>
      <c r="SQP26" s="674"/>
      <c r="SQQ26" s="674"/>
      <c r="SQR26" s="674"/>
      <c r="SQS26" s="674"/>
      <c r="SQT26" s="674"/>
      <c r="SQU26" s="674"/>
      <c r="SQV26" s="674"/>
      <c r="SQW26" s="674"/>
      <c r="SQX26" s="674"/>
      <c r="SQY26" s="674"/>
      <c r="SQZ26" s="674"/>
      <c r="SRA26" s="674"/>
      <c r="SRB26" s="674"/>
      <c r="SRC26" s="674"/>
      <c r="SRD26" s="674"/>
      <c r="SRE26" s="674"/>
      <c r="SRF26" s="674"/>
      <c r="SRG26" s="674"/>
      <c r="SRH26" s="674"/>
      <c r="SRI26" s="674"/>
      <c r="SRJ26" s="674"/>
      <c r="SRK26" s="674"/>
      <c r="SRL26" s="674"/>
      <c r="SRM26" s="674"/>
      <c r="SRN26" s="674"/>
      <c r="SRO26" s="674"/>
      <c r="SRP26" s="674"/>
      <c r="SRQ26" s="674"/>
      <c r="SRR26" s="674"/>
      <c r="SRS26" s="674"/>
      <c r="SRT26" s="674"/>
      <c r="SRU26" s="674"/>
      <c r="SRV26" s="674"/>
      <c r="SRW26" s="674"/>
      <c r="SRX26" s="674"/>
      <c r="SRY26" s="674"/>
      <c r="SRZ26" s="674"/>
      <c r="SSA26" s="674"/>
      <c r="SSB26" s="674"/>
      <c r="SSC26" s="674"/>
      <c r="SSD26" s="674"/>
      <c r="SSE26" s="674"/>
      <c r="SSF26" s="674"/>
      <c r="SSG26" s="674"/>
      <c r="SSH26" s="674"/>
      <c r="SSI26" s="674"/>
      <c r="SSJ26" s="674"/>
      <c r="SSK26" s="674"/>
      <c r="SSL26" s="674"/>
      <c r="SSM26" s="674"/>
      <c r="SSN26" s="674"/>
      <c r="SSO26" s="674"/>
      <c r="SSP26" s="674"/>
      <c r="SSQ26" s="674"/>
      <c r="SSR26" s="674"/>
      <c r="SSS26" s="674"/>
      <c r="SST26" s="674"/>
      <c r="SSU26" s="674"/>
      <c r="SSV26" s="674"/>
      <c r="SSW26" s="674"/>
      <c r="SSX26" s="674"/>
      <c r="SSY26" s="674"/>
      <c r="SSZ26" s="674"/>
      <c r="STA26" s="674"/>
      <c r="STB26" s="674"/>
      <c r="STC26" s="674"/>
      <c r="STD26" s="674"/>
      <c r="STE26" s="674"/>
      <c r="STF26" s="674"/>
      <c r="STG26" s="674"/>
      <c r="STH26" s="674"/>
      <c r="STI26" s="674"/>
      <c r="STJ26" s="674"/>
      <c r="STK26" s="674"/>
      <c r="STL26" s="674"/>
      <c r="STM26" s="674"/>
      <c r="STN26" s="674"/>
      <c r="STO26" s="674"/>
      <c r="STP26" s="674"/>
      <c r="STQ26" s="674"/>
      <c r="STR26" s="674"/>
      <c r="STS26" s="674"/>
      <c r="STT26" s="674"/>
      <c r="STU26" s="674"/>
      <c r="STV26" s="674"/>
      <c r="STW26" s="674"/>
      <c r="STX26" s="674"/>
      <c r="STY26" s="674"/>
      <c r="STZ26" s="674"/>
      <c r="SUA26" s="674"/>
      <c r="SUB26" s="674"/>
      <c r="SUC26" s="674"/>
      <c r="SUD26" s="674"/>
      <c r="SUE26" s="674"/>
      <c r="SUF26" s="674"/>
      <c r="SUG26" s="674"/>
      <c r="SUH26" s="674"/>
      <c r="SUI26" s="674"/>
      <c r="SUJ26" s="674"/>
      <c r="SUK26" s="674"/>
      <c r="SUL26" s="674"/>
      <c r="SUM26" s="674"/>
      <c r="SUN26" s="674"/>
      <c r="SUO26" s="674"/>
      <c r="SUP26" s="674"/>
      <c r="SUQ26" s="674"/>
      <c r="SUR26" s="674"/>
      <c r="SUS26" s="674"/>
      <c r="SUT26" s="674"/>
      <c r="SUU26" s="674"/>
      <c r="SUV26" s="674"/>
      <c r="SUW26" s="674"/>
      <c r="SUX26" s="674"/>
      <c r="SUY26" s="674"/>
      <c r="SUZ26" s="674"/>
      <c r="SVA26" s="674"/>
      <c r="SVB26" s="674"/>
      <c r="SVC26" s="674"/>
      <c r="SVD26" s="674"/>
      <c r="SVE26" s="674"/>
      <c r="SVF26" s="674"/>
      <c r="SVG26" s="674"/>
      <c r="SVH26" s="674"/>
      <c r="SVI26" s="674"/>
      <c r="SVJ26" s="674"/>
      <c r="SVK26" s="674"/>
      <c r="SVL26" s="674"/>
      <c r="SVM26" s="674"/>
      <c r="SVN26" s="674"/>
      <c r="SVO26" s="674"/>
      <c r="SVP26" s="674"/>
      <c r="SVQ26" s="674"/>
      <c r="SVR26" s="674"/>
      <c r="SVS26" s="674"/>
      <c r="SVT26" s="674"/>
      <c r="SVU26" s="674"/>
      <c r="SVV26" s="674"/>
      <c r="SVW26" s="674"/>
      <c r="SVX26" s="674"/>
      <c r="SVY26" s="674"/>
      <c r="SVZ26" s="674"/>
      <c r="SWA26" s="674"/>
      <c r="SWB26" s="674"/>
      <c r="SWC26" s="674"/>
      <c r="SWD26" s="674"/>
      <c r="SWE26" s="674"/>
      <c r="SWF26" s="674"/>
      <c r="SWG26" s="674"/>
      <c r="SWH26" s="674"/>
      <c r="SWI26" s="674"/>
      <c r="SWJ26" s="674"/>
      <c r="SWK26" s="674"/>
      <c r="SWL26" s="674"/>
      <c r="SWM26" s="674"/>
      <c r="SWN26" s="674"/>
      <c r="SWO26" s="674"/>
      <c r="SWP26" s="674"/>
      <c r="SWQ26" s="674"/>
      <c r="SWR26" s="674"/>
      <c r="SWS26" s="674"/>
      <c r="SWT26" s="674"/>
      <c r="SWU26" s="674"/>
      <c r="SWV26" s="674"/>
      <c r="SWW26" s="674"/>
      <c r="SWX26" s="674"/>
      <c r="SWY26" s="674"/>
      <c r="SWZ26" s="674"/>
      <c r="SXA26" s="674"/>
      <c r="SXB26" s="674"/>
      <c r="SXC26" s="674"/>
      <c r="SXD26" s="674"/>
      <c r="SXE26" s="674"/>
      <c r="SXF26" s="674"/>
      <c r="SXG26" s="674"/>
      <c r="SXH26" s="674"/>
      <c r="SXI26" s="674"/>
      <c r="SXJ26" s="674"/>
      <c r="SXK26" s="674"/>
      <c r="SXL26" s="674"/>
      <c r="SXM26" s="674"/>
      <c r="SXN26" s="674"/>
      <c r="SXO26" s="674"/>
      <c r="SXP26" s="674"/>
      <c r="SXQ26" s="674"/>
      <c r="SXR26" s="674"/>
      <c r="SXS26" s="674"/>
      <c r="SXT26" s="674"/>
      <c r="SXU26" s="674"/>
      <c r="SXV26" s="674"/>
      <c r="SXW26" s="674"/>
      <c r="SXX26" s="674"/>
      <c r="SXY26" s="674"/>
      <c r="SXZ26" s="674"/>
      <c r="SYA26" s="674"/>
      <c r="SYB26" s="674"/>
      <c r="SYC26" s="674"/>
      <c r="SYD26" s="674"/>
      <c r="SYE26" s="674"/>
      <c r="SYF26" s="674"/>
      <c r="SYG26" s="674"/>
      <c r="SYH26" s="674"/>
      <c r="SYI26" s="674"/>
      <c r="SYJ26" s="674"/>
      <c r="SYK26" s="674"/>
      <c r="SYL26" s="674"/>
      <c r="SYM26" s="674"/>
      <c r="SYN26" s="674"/>
      <c r="SYO26" s="674"/>
      <c r="SYP26" s="674"/>
      <c r="SYQ26" s="674"/>
      <c r="SYR26" s="674"/>
      <c r="SYS26" s="674"/>
      <c r="SYT26" s="674"/>
      <c r="SYU26" s="674"/>
      <c r="SYV26" s="674"/>
      <c r="SYW26" s="674"/>
      <c r="SYX26" s="674"/>
      <c r="SYY26" s="674"/>
      <c r="SYZ26" s="674"/>
      <c r="SZA26" s="674"/>
      <c r="SZB26" s="674"/>
      <c r="SZC26" s="674"/>
      <c r="SZD26" s="674"/>
      <c r="SZE26" s="674"/>
      <c r="SZF26" s="674"/>
      <c r="SZG26" s="674"/>
      <c r="SZH26" s="674"/>
      <c r="SZI26" s="674"/>
      <c r="SZJ26" s="674"/>
      <c r="SZK26" s="674"/>
      <c r="SZL26" s="674"/>
      <c r="SZM26" s="674"/>
      <c r="SZN26" s="674"/>
      <c r="SZO26" s="674"/>
      <c r="SZP26" s="674"/>
      <c r="SZQ26" s="674"/>
      <c r="SZR26" s="674"/>
      <c r="SZS26" s="674"/>
      <c r="SZT26" s="674"/>
      <c r="SZU26" s="674"/>
      <c r="SZV26" s="674"/>
      <c r="SZW26" s="674"/>
      <c r="SZX26" s="674"/>
      <c r="SZY26" s="674"/>
      <c r="SZZ26" s="674"/>
      <c r="TAA26" s="674"/>
      <c r="TAB26" s="674"/>
      <c r="TAC26" s="674"/>
      <c r="TAD26" s="674"/>
      <c r="TAE26" s="674"/>
      <c r="TAF26" s="674"/>
      <c r="TAG26" s="674"/>
      <c r="TAH26" s="674"/>
      <c r="TAI26" s="674"/>
      <c r="TAJ26" s="674"/>
      <c r="TAK26" s="674"/>
      <c r="TAL26" s="674"/>
      <c r="TAM26" s="674"/>
      <c r="TAN26" s="674"/>
      <c r="TAO26" s="674"/>
      <c r="TAP26" s="674"/>
      <c r="TAQ26" s="674"/>
      <c r="TAR26" s="674"/>
      <c r="TAS26" s="674"/>
      <c r="TAT26" s="674"/>
      <c r="TAU26" s="674"/>
      <c r="TAV26" s="674"/>
      <c r="TAW26" s="674"/>
      <c r="TAX26" s="674"/>
      <c r="TAY26" s="674"/>
      <c r="TAZ26" s="674"/>
      <c r="TBA26" s="674"/>
      <c r="TBB26" s="674"/>
      <c r="TBC26" s="674"/>
      <c r="TBD26" s="674"/>
      <c r="TBE26" s="674"/>
      <c r="TBF26" s="674"/>
      <c r="TBG26" s="674"/>
      <c r="TBH26" s="674"/>
      <c r="TBI26" s="674"/>
      <c r="TBJ26" s="674"/>
      <c r="TBK26" s="674"/>
      <c r="TBL26" s="674"/>
      <c r="TBM26" s="674"/>
      <c r="TBN26" s="674"/>
      <c r="TBO26" s="674"/>
      <c r="TBP26" s="674"/>
      <c r="TBQ26" s="674"/>
      <c r="TBR26" s="674"/>
      <c r="TBS26" s="674"/>
      <c r="TBT26" s="674"/>
      <c r="TBU26" s="674"/>
      <c r="TBV26" s="674"/>
      <c r="TBW26" s="674"/>
      <c r="TBX26" s="674"/>
      <c r="TBY26" s="674"/>
      <c r="TBZ26" s="674"/>
      <c r="TCA26" s="674"/>
      <c r="TCB26" s="674"/>
      <c r="TCC26" s="674"/>
      <c r="TCD26" s="674"/>
      <c r="TCE26" s="674"/>
      <c r="TCF26" s="674"/>
      <c r="TCG26" s="674"/>
      <c r="TCH26" s="674"/>
      <c r="TCI26" s="674"/>
      <c r="TCJ26" s="674"/>
      <c r="TCK26" s="674"/>
      <c r="TCL26" s="674"/>
      <c r="TCM26" s="674"/>
      <c r="TCN26" s="674"/>
      <c r="TCO26" s="674"/>
      <c r="TCP26" s="674"/>
      <c r="TCQ26" s="674"/>
      <c r="TCR26" s="674"/>
      <c r="TCS26" s="674"/>
      <c r="TCT26" s="674"/>
      <c r="TCU26" s="674"/>
      <c r="TCV26" s="674"/>
      <c r="TCW26" s="674"/>
      <c r="TCX26" s="674"/>
      <c r="TCY26" s="674"/>
      <c r="TCZ26" s="674"/>
      <c r="TDA26" s="674"/>
      <c r="TDB26" s="674"/>
      <c r="TDC26" s="674"/>
      <c r="TDD26" s="674"/>
      <c r="TDE26" s="674"/>
      <c r="TDF26" s="674"/>
      <c r="TDG26" s="674"/>
      <c r="TDH26" s="674"/>
      <c r="TDI26" s="674"/>
      <c r="TDJ26" s="674"/>
      <c r="TDK26" s="674"/>
      <c r="TDL26" s="674"/>
      <c r="TDM26" s="674"/>
      <c r="TDN26" s="674"/>
      <c r="TDO26" s="674"/>
      <c r="TDP26" s="674"/>
      <c r="TDQ26" s="674"/>
      <c r="TDR26" s="674"/>
      <c r="TDS26" s="674"/>
      <c r="TDT26" s="674"/>
      <c r="TDU26" s="674"/>
      <c r="TDV26" s="674"/>
      <c r="TDW26" s="674"/>
      <c r="TDX26" s="674"/>
      <c r="TDY26" s="674"/>
      <c r="TDZ26" s="674"/>
      <c r="TEA26" s="674"/>
      <c r="TEB26" s="674"/>
      <c r="TEC26" s="674"/>
      <c r="TED26" s="674"/>
      <c r="TEE26" s="674"/>
      <c r="TEF26" s="674"/>
      <c r="TEG26" s="674"/>
      <c r="TEH26" s="674"/>
      <c r="TEI26" s="674"/>
      <c r="TEJ26" s="674"/>
      <c r="TEK26" s="674"/>
      <c r="TEL26" s="674"/>
      <c r="TEM26" s="674"/>
      <c r="TEN26" s="674"/>
      <c r="TEO26" s="674"/>
      <c r="TEP26" s="674"/>
      <c r="TEQ26" s="674"/>
      <c r="TER26" s="674"/>
      <c r="TES26" s="674"/>
      <c r="TET26" s="674"/>
      <c r="TEU26" s="674"/>
      <c r="TEV26" s="674"/>
      <c r="TEW26" s="674"/>
      <c r="TEX26" s="674"/>
      <c r="TEY26" s="674"/>
      <c r="TEZ26" s="674"/>
      <c r="TFA26" s="674"/>
      <c r="TFB26" s="674"/>
      <c r="TFC26" s="674"/>
      <c r="TFD26" s="674"/>
      <c r="TFE26" s="674"/>
      <c r="TFF26" s="674"/>
      <c r="TFG26" s="674"/>
      <c r="TFH26" s="674"/>
      <c r="TFI26" s="674"/>
      <c r="TFJ26" s="674"/>
      <c r="TFK26" s="674"/>
      <c r="TFL26" s="674"/>
      <c r="TFM26" s="674"/>
      <c r="TFN26" s="674"/>
      <c r="TFO26" s="674"/>
      <c r="TFP26" s="674"/>
      <c r="TFQ26" s="674"/>
      <c r="TFR26" s="674"/>
      <c r="TFS26" s="674"/>
      <c r="TFT26" s="674"/>
      <c r="TFU26" s="674"/>
      <c r="TFV26" s="674"/>
      <c r="TFW26" s="674"/>
      <c r="TFX26" s="674"/>
      <c r="TFY26" s="674"/>
      <c r="TFZ26" s="674"/>
      <c r="TGA26" s="674"/>
      <c r="TGB26" s="674"/>
      <c r="TGC26" s="674"/>
      <c r="TGD26" s="674"/>
      <c r="TGE26" s="674"/>
      <c r="TGF26" s="674"/>
      <c r="TGG26" s="674"/>
      <c r="TGH26" s="674"/>
      <c r="TGI26" s="674"/>
      <c r="TGJ26" s="674"/>
      <c r="TGK26" s="674"/>
      <c r="TGL26" s="674"/>
      <c r="TGM26" s="674"/>
      <c r="TGN26" s="674"/>
      <c r="TGO26" s="674"/>
      <c r="TGP26" s="674"/>
      <c r="TGQ26" s="674"/>
      <c r="TGR26" s="674"/>
      <c r="TGS26" s="674"/>
      <c r="TGT26" s="674"/>
      <c r="TGU26" s="674"/>
      <c r="TGV26" s="674"/>
      <c r="TGW26" s="674"/>
      <c r="TGX26" s="674"/>
      <c r="TGY26" s="674"/>
      <c r="TGZ26" s="674"/>
      <c r="THA26" s="674"/>
      <c r="THB26" s="674"/>
      <c r="THC26" s="674"/>
      <c r="THD26" s="674"/>
      <c r="THE26" s="674"/>
      <c r="THF26" s="674"/>
      <c r="THG26" s="674"/>
      <c r="THH26" s="674"/>
      <c r="THI26" s="674"/>
      <c r="THJ26" s="674"/>
      <c r="THK26" s="674"/>
      <c r="THL26" s="674"/>
      <c r="THM26" s="674"/>
      <c r="THN26" s="674"/>
      <c r="THO26" s="674"/>
      <c r="THP26" s="674"/>
      <c r="THQ26" s="674"/>
      <c r="THR26" s="674"/>
      <c r="THS26" s="674"/>
      <c r="THT26" s="674"/>
      <c r="THU26" s="674"/>
      <c r="THV26" s="674"/>
      <c r="THW26" s="674"/>
      <c r="THX26" s="674"/>
      <c r="THY26" s="674"/>
      <c r="THZ26" s="674"/>
      <c r="TIA26" s="674"/>
      <c r="TIB26" s="674"/>
      <c r="TIC26" s="674"/>
      <c r="TID26" s="674"/>
      <c r="TIE26" s="674"/>
      <c r="TIF26" s="674"/>
      <c r="TIG26" s="674"/>
      <c r="TIH26" s="674"/>
      <c r="TII26" s="674"/>
      <c r="TIJ26" s="674"/>
      <c r="TIK26" s="674"/>
      <c r="TIL26" s="674"/>
      <c r="TIM26" s="674"/>
      <c r="TIN26" s="674"/>
      <c r="TIO26" s="674"/>
      <c r="TIP26" s="674"/>
      <c r="TIQ26" s="674"/>
      <c r="TIR26" s="674"/>
      <c r="TIS26" s="674"/>
      <c r="TIT26" s="674"/>
      <c r="TIU26" s="674"/>
      <c r="TIV26" s="674"/>
      <c r="TIW26" s="674"/>
      <c r="TIX26" s="674"/>
      <c r="TIY26" s="674"/>
      <c r="TIZ26" s="674"/>
      <c r="TJA26" s="674"/>
      <c r="TJB26" s="674"/>
      <c r="TJC26" s="674"/>
      <c r="TJD26" s="674"/>
      <c r="TJE26" s="674"/>
      <c r="TJF26" s="674"/>
      <c r="TJG26" s="674"/>
      <c r="TJH26" s="674"/>
      <c r="TJI26" s="674"/>
      <c r="TJJ26" s="674"/>
      <c r="TJK26" s="674"/>
      <c r="TJL26" s="674"/>
      <c r="TJM26" s="674"/>
      <c r="TJN26" s="674"/>
      <c r="TJO26" s="674"/>
      <c r="TJP26" s="674"/>
      <c r="TJQ26" s="674"/>
      <c r="TJR26" s="674"/>
      <c r="TJS26" s="674"/>
      <c r="TJT26" s="674"/>
      <c r="TJU26" s="674"/>
      <c r="TJV26" s="674"/>
      <c r="TJW26" s="674"/>
      <c r="TJX26" s="674"/>
      <c r="TJY26" s="674"/>
      <c r="TJZ26" s="674"/>
      <c r="TKA26" s="674"/>
      <c r="TKB26" s="674"/>
      <c r="TKC26" s="674"/>
      <c r="TKD26" s="674"/>
      <c r="TKE26" s="674"/>
      <c r="TKF26" s="674"/>
      <c r="TKG26" s="674"/>
      <c r="TKH26" s="674"/>
      <c r="TKI26" s="674"/>
      <c r="TKJ26" s="674"/>
      <c r="TKK26" s="674"/>
      <c r="TKL26" s="674"/>
      <c r="TKM26" s="674"/>
      <c r="TKN26" s="674"/>
      <c r="TKO26" s="674"/>
      <c r="TKP26" s="674"/>
      <c r="TKQ26" s="674"/>
      <c r="TKR26" s="674"/>
      <c r="TKS26" s="674"/>
      <c r="TKT26" s="674"/>
      <c r="TKU26" s="674"/>
      <c r="TKV26" s="674"/>
      <c r="TKW26" s="674"/>
      <c r="TKX26" s="674"/>
      <c r="TKY26" s="674"/>
      <c r="TKZ26" s="674"/>
      <c r="TLA26" s="674"/>
      <c r="TLB26" s="674"/>
      <c r="TLC26" s="674"/>
      <c r="TLD26" s="674"/>
      <c r="TLE26" s="674"/>
      <c r="TLF26" s="674"/>
      <c r="TLG26" s="674"/>
      <c r="TLH26" s="674"/>
      <c r="TLI26" s="674"/>
      <c r="TLJ26" s="674"/>
      <c r="TLK26" s="674"/>
      <c r="TLL26" s="674"/>
      <c r="TLM26" s="674"/>
      <c r="TLN26" s="674"/>
      <c r="TLO26" s="674"/>
      <c r="TLP26" s="674"/>
      <c r="TLQ26" s="674"/>
      <c r="TLR26" s="674"/>
      <c r="TLS26" s="674"/>
      <c r="TLT26" s="674"/>
      <c r="TLU26" s="674"/>
      <c r="TLV26" s="674"/>
      <c r="TLW26" s="674"/>
      <c r="TLX26" s="674"/>
      <c r="TLY26" s="674"/>
      <c r="TLZ26" s="674"/>
      <c r="TMA26" s="674"/>
      <c r="TMB26" s="674"/>
      <c r="TMC26" s="674"/>
      <c r="TMD26" s="674"/>
      <c r="TME26" s="674"/>
      <c r="TMF26" s="674"/>
      <c r="TMG26" s="674"/>
      <c r="TMH26" s="674"/>
      <c r="TMI26" s="674"/>
      <c r="TMJ26" s="674"/>
      <c r="TMK26" s="674"/>
      <c r="TML26" s="674"/>
      <c r="TMM26" s="674"/>
      <c r="TMN26" s="674"/>
      <c r="TMO26" s="674"/>
      <c r="TMP26" s="674"/>
      <c r="TMQ26" s="674"/>
      <c r="TMR26" s="674"/>
      <c r="TMS26" s="674"/>
      <c r="TMT26" s="674"/>
      <c r="TMU26" s="674"/>
      <c r="TMV26" s="674"/>
      <c r="TMW26" s="674"/>
      <c r="TMX26" s="674"/>
      <c r="TMY26" s="674"/>
      <c r="TMZ26" s="674"/>
      <c r="TNA26" s="674"/>
      <c r="TNB26" s="674"/>
      <c r="TNC26" s="674"/>
      <c r="TND26" s="674"/>
      <c r="TNE26" s="674"/>
      <c r="TNF26" s="674"/>
      <c r="TNG26" s="674"/>
      <c r="TNH26" s="674"/>
      <c r="TNI26" s="674"/>
      <c r="TNJ26" s="674"/>
      <c r="TNK26" s="674"/>
      <c r="TNL26" s="674"/>
      <c r="TNM26" s="674"/>
      <c r="TNN26" s="674"/>
      <c r="TNO26" s="674"/>
      <c r="TNP26" s="674"/>
      <c r="TNQ26" s="674"/>
      <c r="TNR26" s="674"/>
      <c r="TNS26" s="674"/>
      <c r="TNT26" s="674"/>
      <c r="TNU26" s="674"/>
      <c r="TNV26" s="674"/>
      <c r="TNW26" s="674"/>
      <c r="TNX26" s="674"/>
      <c r="TNY26" s="674"/>
      <c r="TNZ26" s="674"/>
      <c r="TOA26" s="674"/>
      <c r="TOB26" s="674"/>
      <c r="TOC26" s="674"/>
      <c r="TOD26" s="674"/>
      <c r="TOE26" s="674"/>
      <c r="TOF26" s="674"/>
      <c r="TOG26" s="674"/>
      <c r="TOH26" s="674"/>
      <c r="TOI26" s="674"/>
      <c r="TOJ26" s="674"/>
      <c r="TOK26" s="674"/>
      <c r="TOL26" s="674"/>
      <c r="TOM26" s="674"/>
      <c r="TON26" s="674"/>
      <c r="TOO26" s="674"/>
      <c r="TOP26" s="674"/>
      <c r="TOQ26" s="674"/>
      <c r="TOR26" s="674"/>
      <c r="TOS26" s="674"/>
      <c r="TOT26" s="674"/>
      <c r="TOU26" s="674"/>
      <c r="TOV26" s="674"/>
      <c r="TOW26" s="674"/>
      <c r="TOX26" s="674"/>
      <c r="TOY26" s="674"/>
      <c r="TOZ26" s="674"/>
      <c r="TPA26" s="674"/>
      <c r="TPB26" s="674"/>
      <c r="TPC26" s="674"/>
      <c r="TPD26" s="674"/>
      <c r="TPE26" s="674"/>
      <c r="TPF26" s="674"/>
      <c r="TPG26" s="674"/>
      <c r="TPH26" s="674"/>
      <c r="TPI26" s="674"/>
      <c r="TPJ26" s="674"/>
      <c r="TPK26" s="674"/>
      <c r="TPL26" s="674"/>
      <c r="TPM26" s="674"/>
      <c r="TPN26" s="674"/>
      <c r="TPO26" s="674"/>
      <c r="TPP26" s="674"/>
      <c r="TPQ26" s="674"/>
      <c r="TPR26" s="674"/>
      <c r="TPS26" s="674"/>
      <c r="TPT26" s="674"/>
      <c r="TPU26" s="674"/>
      <c r="TPV26" s="674"/>
      <c r="TPW26" s="674"/>
      <c r="TPX26" s="674"/>
      <c r="TPY26" s="674"/>
      <c r="TPZ26" s="674"/>
      <c r="TQA26" s="674"/>
      <c r="TQB26" s="674"/>
      <c r="TQC26" s="674"/>
      <c r="TQD26" s="674"/>
      <c r="TQE26" s="674"/>
      <c r="TQF26" s="674"/>
      <c r="TQG26" s="674"/>
      <c r="TQH26" s="674"/>
      <c r="TQI26" s="674"/>
      <c r="TQJ26" s="674"/>
      <c r="TQK26" s="674"/>
      <c r="TQL26" s="674"/>
      <c r="TQM26" s="674"/>
      <c r="TQN26" s="674"/>
      <c r="TQO26" s="674"/>
      <c r="TQP26" s="674"/>
      <c r="TQQ26" s="674"/>
      <c r="TQR26" s="674"/>
      <c r="TQS26" s="674"/>
      <c r="TQT26" s="674"/>
      <c r="TQU26" s="674"/>
      <c r="TQV26" s="674"/>
      <c r="TQW26" s="674"/>
      <c r="TQX26" s="674"/>
      <c r="TQY26" s="674"/>
      <c r="TQZ26" s="674"/>
      <c r="TRA26" s="674"/>
      <c r="TRB26" s="674"/>
      <c r="TRC26" s="674"/>
      <c r="TRD26" s="674"/>
      <c r="TRE26" s="674"/>
      <c r="TRF26" s="674"/>
      <c r="TRG26" s="674"/>
      <c r="TRH26" s="674"/>
      <c r="TRI26" s="674"/>
      <c r="TRJ26" s="674"/>
      <c r="TRK26" s="674"/>
      <c r="TRL26" s="674"/>
      <c r="TRM26" s="674"/>
      <c r="TRN26" s="674"/>
      <c r="TRO26" s="674"/>
      <c r="TRP26" s="674"/>
      <c r="TRQ26" s="674"/>
      <c r="TRR26" s="674"/>
      <c r="TRS26" s="674"/>
      <c r="TRT26" s="674"/>
      <c r="TRU26" s="674"/>
      <c r="TRV26" s="674"/>
      <c r="TRW26" s="674"/>
      <c r="TRX26" s="674"/>
      <c r="TRY26" s="674"/>
      <c r="TRZ26" s="674"/>
      <c r="TSA26" s="674"/>
      <c r="TSB26" s="674"/>
      <c r="TSC26" s="674"/>
      <c r="TSD26" s="674"/>
      <c r="TSE26" s="674"/>
      <c r="TSF26" s="674"/>
      <c r="TSG26" s="674"/>
      <c r="TSH26" s="674"/>
      <c r="TSI26" s="674"/>
      <c r="TSJ26" s="674"/>
      <c r="TSK26" s="674"/>
      <c r="TSL26" s="674"/>
      <c r="TSM26" s="674"/>
      <c r="TSN26" s="674"/>
      <c r="TSO26" s="674"/>
      <c r="TSP26" s="674"/>
      <c r="TSQ26" s="674"/>
      <c r="TSR26" s="674"/>
      <c r="TSS26" s="674"/>
      <c r="TST26" s="674"/>
      <c r="TSU26" s="674"/>
      <c r="TSV26" s="674"/>
      <c r="TSW26" s="674"/>
      <c r="TSX26" s="674"/>
      <c r="TSY26" s="674"/>
      <c r="TSZ26" s="674"/>
      <c r="TTA26" s="674"/>
      <c r="TTB26" s="674"/>
      <c r="TTC26" s="674"/>
      <c r="TTD26" s="674"/>
      <c r="TTE26" s="674"/>
      <c r="TTF26" s="674"/>
      <c r="TTG26" s="674"/>
      <c r="TTH26" s="674"/>
      <c r="TTI26" s="674"/>
      <c r="TTJ26" s="674"/>
      <c r="TTK26" s="674"/>
      <c r="TTL26" s="674"/>
      <c r="TTM26" s="674"/>
      <c r="TTN26" s="674"/>
      <c r="TTO26" s="674"/>
      <c r="TTP26" s="674"/>
      <c r="TTQ26" s="674"/>
      <c r="TTR26" s="674"/>
      <c r="TTS26" s="674"/>
      <c r="TTT26" s="674"/>
      <c r="TTU26" s="674"/>
      <c r="TTV26" s="674"/>
      <c r="TTW26" s="674"/>
      <c r="TTX26" s="674"/>
      <c r="TTY26" s="674"/>
      <c r="TTZ26" s="674"/>
      <c r="TUA26" s="674"/>
      <c r="TUB26" s="674"/>
      <c r="TUC26" s="674"/>
      <c r="TUD26" s="674"/>
      <c r="TUE26" s="674"/>
      <c r="TUF26" s="674"/>
      <c r="TUG26" s="674"/>
      <c r="TUH26" s="674"/>
      <c r="TUI26" s="674"/>
      <c r="TUJ26" s="674"/>
      <c r="TUK26" s="674"/>
      <c r="TUL26" s="674"/>
      <c r="TUM26" s="674"/>
      <c r="TUN26" s="674"/>
      <c r="TUO26" s="674"/>
      <c r="TUP26" s="674"/>
      <c r="TUQ26" s="674"/>
      <c r="TUR26" s="674"/>
      <c r="TUS26" s="674"/>
      <c r="TUT26" s="674"/>
      <c r="TUU26" s="674"/>
      <c r="TUV26" s="674"/>
      <c r="TUW26" s="674"/>
      <c r="TUX26" s="674"/>
      <c r="TUY26" s="674"/>
      <c r="TUZ26" s="674"/>
      <c r="TVA26" s="674"/>
      <c r="TVB26" s="674"/>
      <c r="TVC26" s="674"/>
      <c r="TVD26" s="674"/>
      <c r="TVE26" s="674"/>
      <c r="TVF26" s="674"/>
      <c r="TVG26" s="674"/>
      <c r="TVH26" s="674"/>
      <c r="TVI26" s="674"/>
      <c r="TVJ26" s="674"/>
      <c r="TVK26" s="674"/>
      <c r="TVL26" s="674"/>
      <c r="TVM26" s="674"/>
      <c r="TVN26" s="674"/>
      <c r="TVO26" s="674"/>
      <c r="TVP26" s="674"/>
      <c r="TVQ26" s="674"/>
      <c r="TVR26" s="674"/>
      <c r="TVS26" s="674"/>
      <c r="TVT26" s="674"/>
      <c r="TVU26" s="674"/>
      <c r="TVV26" s="674"/>
      <c r="TVW26" s="674"/>
      <c r="TVX26" s="674"/>
      <c r="TVY26" s="674"/>
      <c r="TVZ26" s="674"/>
      <c r="TWA26" s="674"/>
      <c r="TWB26" s="674"/>
      <c r="TWC26" s="674"/>
      <c r="TWD26" s="674"/>
      <c r="TWE26" s="674"/>
      <c r="TWF26" s="674"/>
      <c r="TWG26" s="674"/>
      <c r="TWH26" s="674"/>
      <c r="TWI26" s="674"/>
      <c r="TWJ26" s="674"/>
      <c r="TWK26" s="674"/>
      <c r="TWL26" s="674"/>
      <c r="TWM26" s="674"/>
      <c r="TWN26" s="674"/>
      <c r="TWO26" s="674"/>
      <c r="TWP26" s="674"/>
      <c r="TWQ26" s="674"/>
      <c r="TWR26" s="674"/>
      <c r="TWS26" s="674"/>
      <c r="TWT26" s="674"/>
      <c r="TWU26" s="674"/>
      <c r="TWV26" s="674"/>
      <c r="TWW26" s="674"/>
      <c r="TWX26" s="674"/>
      <c r="TWY26" s="674"/>
      <c r="TWZ26" s="674"/>
      <c r="TXA26" s="674"/>
      <c r="TXB26" s="674"/>
      <c r="TXC26" s="674"/>
      <c r="TXD26" s="674"/>
      <c r="TXE26" s="674"/>
      <c r="TXF26" s="674"/>
      <c r="TXG26" s="674"/>
      <c r="TXH26" s="674"/>
      <c r="TXI26" s="674"/>
      <c r="TXJ26" s="674"/>
      <c r="TXK26" s="674"/>
      <c r="TXL26" s="674"/>
      <c r="TXM26" s="674"/>
      <c r="TXN26" s="674"/>
      <c r="TXO26" s="674"/>
      <c r="TXP26" s="674"/>
      <c r="TXQ26" s="674"/>
      <c r="TXR26" s="674"/>
      <c r="TXS26" s="674"/>
      <c r="TXT26" s="674"/>
      <c r="TXU26" s="674"/>
      <c r="TXV26" s="674"/>
      <c r="TXW26" s="674"/>
      <c r="TXX26" s="674"/>
      <c r="TXY26" s="674"/>
      <c r="TXZ26" s="674"/>
      <c r="TYA26" s="674"/>
      <c r="TYB26" s="674"/>
      <c r="TYC26" s="674"/>
      <c r="TYD26" s="674"/>
      <c r="TYE26" s="674"/>
      <c r="TYF26" s="674"/>
      <c r="TYG26" s="674"/>
      <c r="TYH26" s="674"/>
      <c r="TYI26" s="674"/>
      <c r="TYJ26" s="674"/>
      <c r="TYK26" s="674"/>
      <c r="TYL26" s="674"/>
      <c r="TYM26" s="674"/>
      <c r="TYN26" s="674"/>
      <c r="TYO26" s="674"/>
      <c r="TYP26" s="674"/>
      <c r="TYQ26" s="674"/>
      <c r="TYR26" s="674"/>
      <c r="TYS26" s="674"/>
      <c r="TYT26" s="674"/>
      <c r="TYU26" s="674"/>
      <c r="TYV26" s="674"/>
      <c r="TYW26" s="674"/>
      <c r="TYX26" s="674"/>
      <c r="TYY26" s="674"/>
      <c r="TYZ26" s="674"/>
      <c r="TZA26" s="674"/>
      <c r="TZB26" s="674"/>
      <c r="TZC26" s="674"/>
      <c r="TZD26" s="674"/>
      <c r="TZE26" s="674"/>
      <c r="TZF26" s="674"/>
      <c r="TZG26" s="674"/>
      <c r="TZH26" s="674"/>
      <c r="TZI26" s="674"/>
      <c r="TZJ26" s="674"/>
      <c r="TZK26" s="674"/>
      <c r="TZL26" s="674"/>
      <c r="TZM26" s="674"/>
      <c r="TZN26" s="674"/>
      <c r="TZO26" s="674"/>
      <c r="TZP26" s="674"/>
      <c r="TZQ26" s="674"/>
      <c r="TZR26" s="674"/>
      <c r="TZS26" s="674"/>
      <c r="TZT26" s="674"/>
      <c r="TZU26" s="674"/>
      <c r="TZV26" s="674"/>
      <c r="TZW26" s="674"/>
      <c r="TZX26" s="674"/>
      <c r="TZY26" s="674"/>
      <c r="TZZ26" s="674"/>
      <c r="UAA26" s="674"/>
      <c r="UAB26" s="674"/>
      <c r="UAC26" s="674"/>
      <c r="UAD26" s="674"/>
      <c r="UAE26" s="674"/>
      <c r="UAF26" s="674"/>
      <c r="UAG26" s="674"/>
      <c r="UAH26" s="674"/>
      <c r="UAI26" s="674"/>
      <c r="UAJ26" s="674"/>
      <c r="UAK26" s="674"/>
      <c r="UAL26" s="674"/>
      <c r="UAM26" s="674"/>
      <c r="UAN26" s="674"/>
      <c r="UAO26" s="674"/>
      <c r="UAP26" s="674"/>
      <c r="UAQ26" s="674"/>
      <c r="UAR26" s="674"/>
      <c r="UAS26" s="674"/>
      <c r="UAT26" s="674"/>
      <c r="UAU26" s="674"/>
      <c r="UAV26" s="674"/>
      <c r="UAW26" s="674"/>
      <c r="UAX26" s="674"/>
      <c r="UAY26" s="674"/>
      <c r="UAZ26" s="674"/>
      <c r="UBA26" s="674"/>
      <c r="UBB26" s="674"/>
      <c r="UBC26" s="674"/>
      <c r="UBD26" s="674"/>
      <c r="UBE26" s="674"/>
      <c r="UBF26" s="674"/>
      <c r="UBG26" s="674"/>
      <c r="UBH26" s="674"/>
      <c r="UBI26" s="674"/>
      <c r="UBJ26" s="674"/>
      <c r="UBK26" s="674"/>
      <c r="UBL26" s="674"/>
      <c r="UBM26" s="674"/>
      <c r="UBN26" s="674"/>
      <c r="UBO26" s="674"/>
      <c r="UBP26" s="674"/>
      <c r="UBQ26" s="674"/>
      <c r="UBR26" s="674"/>
      <c r="UBS26" s="674"/>
      <c r="UBT26" s="674"/>
      <c r="UBU26" s="674"/>
      <c r="UBV26" s="674"/>
      <c r="UBW26" s="674"/>
      <c r="UBX26" s="674"/>
      <c r="UBY26" s="674"/>
      <c r="UBZ26" s="674"/>
      <c r="UCA26" s="674"/>
      <c r="UCB26" s="674"/>
      <c r="UCC26" s="674"/>
      <c r="UCD26" s="674"/>
      <c r="UCE26" s="674"/>
      <c r="UCF26" s="674"/>
      <c r="UCG26" s="674"/>
      <c r="UCH26" s="674"/>
      <c r="UCI26" s="674"/>
      <c r="UCJ26" s="674"/>
      <c r="UCK26" s="674"/>
      <c r="UCL26" s="674"/>
      <c r="UCM26" s="674"/>
      <c r="UCN26" s="674"/>
      <c r="UCO26" s="674"/>
      <c r="UCP26" s="674"/>
      <c r="UCQ26" s="674"/>
      <c r="UCR26" s="674"/>
      <c r="UCS26" s="674"/>
      <c r="UCT26" s="674"/>
      <c r="UCU26" s="674"/>
      <c r="UCV26" s="674"/>
      <c r="UCW26" s="674"/>
      <c r="UCX26" s="674"/>
      <c r="UCY26" s="674"/>
      <c r="UCZ26" s="674"/>
      <c r="UDA26" s="674"/>
      <c r="UDB26" s="674"/>
      <c r="UDC26" s="674"/>
      <c r="UDD26" s="674"/>
      <c r="UDE26" s="674"/>
      <c r="UDF26" s="674"/>
      <c r="UDG26" s="674"/>
      <c r="UDH26" s="674"/>
      <c r="UDI26" s="674"/>
      <c r="UDJ26" s="674"/>
      <c r="UDK26" s="674"/>
      <c r="UDL26" s="674"/>
      <c r="UDM26" s="674"/>
      <c r="UDN26" s="674"/>
      <c r="UDO26" s="674"/>
      <c r="UDP26" s="674"/>
      <c r="UDQ26" s="674"/>
      <c r="UDR26" s="674"/>
      <c r="UDS26" s="674"/>
      <c r="UDT26" s="674"/>
      <c r="UDU26" s="674"/>
      <c r="UDV26" s="674"/>
      <c r="UDW26" s="674"/>
      <c r="UDX26" s="674"/>
      <c r="UDY26" s="674"/>
      <c r="UDZ26" s="674"/>
      <c r="UEA26" s="674"/>
      <c r="UEB26" s="674"/>
      <c r="UEC26" s="674"/>
      <c r="UED26" s="674"/>
      <c r="UEE26" s="674"/>
      <c r="UEF26" s="674"/>
      <c r="UEG26" s="674"/>
      <c r="UEH26" s="674"/>
      <c r="UEI26" s="674"/>
      <c r="UEJ26" s="674"/>
      <c r="UEK26" s="674"/>
      <c r="UEL26" s="674"/>
      <c r="UEM26" s="674"/>
      <c r="UEN26" s="674"/>
      <c r="UEO26" s="674"/>
      <c r="UEP26" s="674"/>
      <c r="UEQ26" s="674"/>
      <c r="UER26" s="674"/>
      <c r="UES26" s="674"/>
      <c r="UET26" s="674"/>
      <c r="UEU26" s="674"/>
      <c r="UEV26" s="674"/>
      <c r="UEW26" s="674"/>
      <c r="UEX26" s="674"/>
      <c r="UEY26" s="674"/>
      <c r="UEZ26" s="674"/>
      <c r="UFA26" s="674"/>
      <c r="UFB26" s="674"/>
      <c r="UFC26" s="674"/>
      <c r="UFD26" s="674"/>
      <c r="UFE26" s="674"/>
      <c r="UFF26" s="674"/>
      <c r="UFG26" s="674"/>
      <c r="UFH26" s="674"/>
      <c r="UFI26" s="674"/>
      <c r="UFJ26" s="674"/>
      <c r="UFK26" s="674"/>
      <c r="UFL26" s="674"/>
      <c r="UFM26" s="674"/>
      <c r="UFN26" s="674"/>
      <c r="UFO26" s="674"/>
      <c r="UFP26" s="674"/>
      <c r="UFQ26" s="674"/>
      <c r="UFR26" s="674"/>
      <c r="UFS26" s="674"/>
      <c r="UFT26" s="674"/>
      <c r="UFU26" s="674"/>
      <c r="UFV26" s="674"/>
      <c r="UFW26" s="674"/>
      <c r="UFX26" s="674"/>
      <c r="UFY26" s="674"/>
      <c r="UFZ26" s="674"/>
      <c r="UGA26" s="674"/>
      <c r="UGB26" s="674"/>
      <c r="UGC26" s="674"/>
      <c r="UGD26" s="674"/>
      <c r="UGE26" s="674"/>
      <c r="UGF26" s="674"/>
      <c r="UGG26" s="674"/>
      <c r="UGH26" s="674"/>
      <c r="UGI26" s="674"/>
      <c r="UGJ26" s="674"/>
      <c r="UGK26" s="674"/>
      <c r="UGL26" s="674"/>
      <c r="UGM26" s="674"/>
      <c r="UGN26" s="674"/>
      <c r="UGO26" s="674"/>
      <c r="UGP26" s="674"/>
      <c r="UGQ26" s="674"/>
      <c r="UGR26" s="674"/>
      <c r="UGS26" s="674"/>
      <c r="UGT26" s="674"/>
      <c r="UGU26" s="674"/>
      <c r="UGV26" s="674"/>
      <c r="UGW26" s="674"/>
      <c r="UGX26" s="674"/>
      <c r="UGY26" s="674"/>
      <c r="UGZ26" s="674"/>
      <c r="UHA26" s="674"/>
      <c r="UHB26" s="674"/>
      <c r="UHC26" s="674"/>
      <c r="UHD26" s="674"/>
      <c r="UHE26" s="674"/>
      <c r="UHF26" s="674"/>
      <c r="UHG26" s="674"/>
      <c r="UHH26" s="674"/>
      <c r="UHI26" s="674"/>
      <c r="UHJ26" s="674"/>
      <c r="UHK26" s="674"/>
      <c r="UHL26" s="674"/>
      <c r="UHM26" s="674"/>
      <c r="UHN26" s="674"/>
      <c r="UHO26" s="674"/>
      <c r="UHP26" s="674"/>
      <c r="UHQ26" s="674"/>
      <c r="UHR26" s="674"/>
      <c r="UHS26" s="674"/>
      <c r="UHT26" s="674"/>
      <c r="UHU26" s="674"/>
      <c r="UHV26" s="674"/>
      <c r="UHW26" s="674"/>
      <c r="UHX26" s="674"/>
      <c r="UHY26" s="674"/>
      <c r="UHZ26" s="674"/>
      <c r="UIA26" s="674"/>
      <c r="UIB26" s="674"/>
      <c r="UIC26" s="674"/>
      <c r="UID26" s="674"/>
      <c r="UIE26" s="674"/>
      <c r="UIF26" s="674"/>
      <c r="UIG26" s="674"/>
      <c r="UIH26" s="674"/>
      <c r="UII26" s="674"/>
      <c r="UIJ26" s="674"/>
      <c r="UIK26" s="674"/>
      <c r="UIL26" s="674"/>
      <c r="UIM26" s="674"/>
      <c r="UIN26" s="674"/>
      <c r="UIO26" s="674"/>
      <c r="UIP26" s="674"/>
      <c r="UIQ26" s="674"/>
      <c r="UIR26" s="674"/>
      <c r="UIS26" s="674"/>
      <c r="UIT26" s="674"/>
      <c r="UIU26" s="674"/>
      <c r="UIV26" s="674"/>
      <c r="UIW26" s="674"/>
      <c r="UIX26" s="674"/>
      <c r="UIY26" s="674"/>
      <c r="UIZ26" s="674"/>
      <c r="UJA26" s="674"/>
      <c r="UJB26" s="674"/>
      <c r="UJC26" s="674"/>
      <c r="UJD26" s="674"/>
      <c r="UJE26" s="674"/>
      <c r="UJF26" s="674"/>
      <c r="UJG26" s="674"/>
      <c r="UJH26" s="674"/>
      <c r="UJI26" s="674"/>
      <c r="UJJ26" s="674"/>
      <c r="UJK26" s="674"/>
      <c r="UJL26" s="674"/>
      <c r="UJM26" s="674"/>
      <c r="UJN26" s="674"/>
      <c r="UJO26" s="674"/>
      <c r="UJP26" s="674"/>
      <c r="UJQ26" s="674"/>
      <c r="UJR26" s="674"/>
      <c r="UJS26" s="674"/>
      <c r="UJT26" s="674"/>
      <c r="UJU26" s="674"/>
      <c r="UJV26" s="674"/>
      <c r="UJW26" s="674"/>
      <c r="UJX26" s="674"/>
      <c r="UJY26" s="674"/>
      <c r="UJZ26" s="674"/>
      <c r="UKA26" s="674"/>
      <c r="UKB26" s="674"/>
      <c r="UKC26" s="674"/>
      <c r="UKD26" s="674"/>
      <c r="UKE26" s="674"/>
      <c r="UKF26" s="674"/>
      <c r="UKG26" s="674"/>
      <c r="UKH26" s="674"/>
      <c r="UKI26" s="674"/>
      <c r="UKJ26" s="674"/>
      <c r="UKK26" s="674"/>
      <c r="UKL26" s="674"/>
      <c r="UKM26" s="674"/>
      <c r="UKN26" s="674"/>
      <c r="UKO26" s="674"/>
      <c r="UKP26" s="674"/>
      <c r="UKQ26" s="674"/>
      <c r="UKR26" s="674"/>
      <c r="UKS26" s="674"/>
      <c r="UKT26" s="674"/>
      <c r="UKU26" s="674"/>
      <c r="UKV26" s="674"/>
      <c r="UKW26" s="674"/>
      <c r="UKX26" s="674"/>
      <c r="UKY26" s="674"/>
      <c r="UKZ26" s="674"/>
      <c r="ULA26" s="674"/>
      <c r="ULB26" s="674"/>
      <c r="ULC26" s="674"/>
      <c r="ULD26" s="674"/>
      <c r="ULE26" s="674"/>
      <c r="ULF26" s="674"/>
      <c r="ULG26" s="674"/>
      <c r="ULH26" s="674"/>
      <c r="ULI26" s="674"/>
      <c r="ULJ26" s="674"/>
      <c r="ULK26" s="674"/>
      <c r="ULL26" s="674"/>
      <c r="ULM26" s="674"/>
      <c r="ULN26" s="674"/>
      <c r="ULO26" s="674"/>
      <c r="ULP26" s="674"/>
      <c r="ULQ26" s="674"/>
      <c r="ULR26" s="674"/>
      <c r="ULS26" s="674"/>
      <c r="ULT26" s="674"/>
      <c r="ULU26" s="674"/>
      <c r="ULV26" s="674"/>
      <c r="ULW26" s="674"/>
      <c r="ULX26" s="674"/>
      <c r="ULY26" s="674"/>
      <c r="ULZ26" s="674"/>
      <c r="UMA26" s="674"/>
      <c r="UMB26" s="674"/>
      <c r="UMC26" s="674"/>
      <c r="UMD26" s="674"/>
      <c r="UME26" s="674"/>
      <c r="UMF26" s="674"/>
      <c r="UMG26" s="674"/>
      <c r="UMH26" s="674"/>
      <c r="UMI26" s="674"/>
      <c r="UMJ26" s="674"/>
      <c r="UMK26" s="674"/>
      <c r="UML26" s="674"/>
      <c r="UMM26" s="674"/>
      <c r="UMN26" s="674"/>
      <c r="UMO26" s="674"/>
      <c r="UMP26" s="674"/>
      <c r="UMQ26" s="674"/>
      <c r="UMR26" s="674"/>
      <c r="UMS26" s="674"/>
      <c r="UMT26" s="674"/>
      <c r="UMU26" s="674"/>
      <c r="UMV26" s="674"/>
      <c r="UMW26" s="674"/>
      <c r="UMX26" s="674"/>
      <c r="UMY26" s="674"/>
      <c r="UMZ26" s="674"/>
      <c r="UNA26" s="674"/>
      <c r="UNB26" s="674"/>
      <c r="UNC26" s="674"/>
      <c r="UND26" s="674"/>
      <c r="UNE26" s="674"/>
      <c r="UNF26" s="674"/>
      <c r="UNG26" s="674"/>
      <c r="UNH26" s="674"/>
      <c r="UNI26" s="674"/>
      <c r="UNJ26" s="674"/>
      <c r="UNK26" s="674"/>
      <c r="UNL26" s="674"/>
      <c r="UNM26" s="674"/>
      <c r="UNN26" s="674"/>
      <c r="UNO26" s="674"/>
      <c r="UNP26" s="674"/>
      <c r="UNQ26" s="674"/>
      <c r="UNR26" s="674"/>
      <c r="UNS26" s="674"/>
      <c r="UNT26" s="674"/>
      <c r="UNU26" s="674"/>
      <c r="UNV26" s="674"/>
      <c r="UNW26" s="674"/>
      <c r="UNX26" s="674"/>
      <c r="UNY26" s="674"/>
      <c r="UNZ26" s="674"/>
      <c r="UOA26" s="674"/>
      <c r="UOB26" s="674"/>
      <c r="UOC26" s="674"/>
      <c r="UOD26" s="674"/>
      <c r="UOE26" s="674"/>
      <c r="UOF26" s="674"/>
      <c r="UOG26" s="674"/>
      <c r="UOH26" s="674"/>
      <c r="UOI26" s="674"/>
      <c r="UOJ26" s="674"/>
      <c r="UOK26" s="674"/>
      <c r="UOL26" s="674"/>
      <c r="UOM26" s="674"/>
      <c r="UON26" s="674"/>
      <c r="UOO26" s="674"/>
      <c r="UOP26" s="674"/>
      <c r="UOQ26" s="674"/>
      <c r="UOR26" s="674"/>
      <c r="UOS26" s="674"/>
      <c r="UOT26" s="674"/>
      <c r="UOU26" s="674"/>
      <c r="UOV26" s="674"/>
      <c r="UOW26" s="674"/>
      <c r="UOX26" s="674"/>
      <c r="UOY26" s="674"/>
      <c r="UOZ26" s="674"/>
      <c r="UPA26" s="674"/>
      <c r="UPB26" s="674"/>
      <c r="UPC26" s="674"/>
      <c r="UPD26" s="674"/>
      <c r="UPE26" s="674"/>
      <c r="UPF26" s="674"/>
      <c r="UPG26" s="674"/>
      <c r="UPH26" s="674"/>
      <c r="UPI26" s="674"/>
      <c r="UPJ26" s="674"/>
      <c r="UPK26" s="674"/>
      <c r="UPL26" s="674"/>
      <c r="UPM26" s="674"/>
      <c r="UPN26" s="674"/>
      <c r="UPO26" s="674"/>
      <c r="UPP26" s="674"/>
      <c r="UPQ26" s="674"/>
      <c r="UPR26" s="674"/>
      <c r="UPS26" s="674"/>
      <c r="UPT26" s="674"/>
      <c r="UPU26" s="674"/>
      <c r="UPV26" s="674"/>
      <c r="UPW26" s="674"/>
      <c r="UPX26" s="674"/>
      <c r="UPY26" s="674"/>
      <c r="UPZ26" s="674"/>
      <c r="UQA26" s="674"/>
      <c r="UQB26" s="674"/>
      <c r="UQC26" s="674"/>
      <c r="UQD26" s="674"/>
      <c r="UQE26" s="674"/>
      <c r="UQF26" s="674"/>
      <c r="UQG26" s="674"/>
      <c r="UQH26" s="674"/>
      <c r="UQI26" s="674"/>
      <c r="UQJ26" s="674"/>
      <c r="UQK26" s="674"/>
      <c r="UQL26" s="674"/>
      <c r="UQM26" s="674"/>
      <c r="UQN26" s="674"/>
      <c r="UQO26" s="674"/>
      <c r="UQP26" s="674"/>
      <c r="UQQ26" s="674"/>
      <c r="UQR26" s="674"/>
      <c r="UQS26" s="674"/>
      <c r="UQT26" s="674"/>
      <c r="UQU26" s="674"/>
      <c r="UQV26" s="674"/>
      <c r="UQW26" s="674"/>
      <c r="UQX26" s="674"/>
      <c r="UQY26" s="674"/>
      <c r="UQZ26" s="674"/>
      <c r="URA26" s="674"/>
      <c r="URB26" s="674"/>
      <c r="URC26" s="674"/>
      <c r="URD26" s="674"/>
      <c r="URE26" s="674"/>
      <c r="URF26" s="674"/>
      <c r="URG26" s="674"/>
      <c r="URH26" s="674"/>
      <c r="URI26" s="674"/>
      <c r="URJ26" s="674"/>
      <c r="URK26" s="674"/>
      <c r="URL26" s="674"/>
      <c r="URM26" s="674"/>
      <c r="URN26" s="674"/>
      <c r="URO26" s="674"/>
      <c r="URP26" s="674"/>
      <c r="URQ26" s="674"/>
      <c r="URR26" s="674"/>
      <c r="URS26" s="674"/>
      <c r="URT26" s="674"/>
      <c r="URU26" s="674"/>
      <c r="URV26" s="674"/>
      <c r="URW26" s="674"/>
      <c r="URX26" s="674"/>
      <c r="URY26" s="674"/>
      <c r="URZ26" s="674"/>
      <c r="USA26" s="674"/>
      <c r="USB26" s="674"/>
      <c r="USC26" s="674"/>
      <c r="USD26" s="674"/>
      <c r="USE26" s="674"/>
      <c r="USF26" s="674"/>
      <c r="USG26" s="674"/>
      <c r="USH26" s="674"/>
      <c r="USI26" s="674"/>
      <c r="USJ26" s="674"/>
      <c r="USK26" s="674"/>
      <c r="USL26" s="674"/>
      <c r="USM26" s="674"/>
      <c r="USN26" s="674"/>
      <c r="USO26" s="674"/>
      <c r="USP26" s="674"/>
      <c r="USQ26" s="674"/>
      <c r="USR26" s="674"/>
      <c r="USS26" s="674"/>
      <c r="UST26" s="674"/>
      <c r="USU26" s="674"/>
      <c r="USV26" s="674"/>
      <c r="USW26" s="674"/>
      <c r="USX26" s="674"/>
      <c r="USY26" s="674"/>
      <c r="USZ26" s="674"/>
      <c r="UTA26" s="674"/>
      <c r="UTB26" s="674"/>
      <c r="UTC26" s="674"/>
      <c r="UTD26" s="674"/>
      <c r="UTE26" s="674"/>
      <c r="UTF26" s="674"/>
      <c r="UTG26" s="674"/>
      <c r="UTH26" s="674"/>
      <c r="UTI26" s="674"/>
      <c r="UTJ26" s="674"/>
      <c r="UTK26" s="674"/>
      <c r="UTL26" s="674"/>
      <c r="UTM26" s="674"/>
      <c r="UTN26" s="674"/>
      <c r="UTO26" s="674"/>
      <c r="UTP26" s="674"/>
      <c r="UTQ26" s="674"/>
      <c r="UTR26" s="674"/>
      <c r="UTS26" s="674"/>
      <c r="UTT26" s="674"/>
      <c r="UTU26" s="674"/>
      <c r="UTV26" s="674"/>
      <c r="UTW26" s="674"/>
      <c r="UTX26" s="674"/>
      <c r="UTY26" s="674"/>
      <c r="UTZ26" s="674"/>
      <c r="UUA26" s="674"/>
      <c r="UUB26" s="674"/>
      <c r="UUC26" s="674"/>
      <c r="UUD26" s="674"/>
      <c r="UUE26" s="674"/>
      <c r="UUF26" s="674"/>
      <c r="UUG26" s="674"/>
      <c r="UUH26" s="674"/>
      <c r="UUI26" s="674"/>
      <c r="UUJ26" s="674"/>
      <c r="UUK26" s="674"/>
      <c r="UUL26" s="674"/>
      <c r="UUM26" s="674"/>
      <c r="UUN26" s="674"/>
      <c r="UUO26" s="674"/>
      <c r="UUP26" s="674"/>
      <c r="UUQ26" s="674"/>
      <c r="UUR26" s="674"/>
      <c r="UUS26" s="674"/>
      <c r="UUT26" s="674"/>
      <c r="UUU26" s="674"/>
      <c r="UUV26" s="674"/>
      <c r="UUW26" s="674"/>
      <c r="UUX26" s="674"/>
      <c r="UUY26" s="674"/>
      <c r="UUZ26" s="674"/>
      <c r="UVA26" s="674"/>
      <c r="UVB26" s="674"/>
      <c r="UVC26" s="674"/>
      <c r="UVD26" s="674"/>
      <c r="UVE26" s="674"/>
      <c r="UVF26" s="674"/>
      <c r="UVG26" s="674"/>
      <c r="UVH26" s="674"/>
      <c r="UVI26" s="674"/>
      <c r="UVJ26" s="674"/>
      <c r="UVK26" s="674"/>
      <c r="UVL26" s="674"/>
      <c r="UVM26" s="674"/>
      <c r="UVN26" s="674"/>
      <c r="UVO26" s="674"/>
      <c r="UVP26" s="674"/>
      <c r="UVQ26" s="674"/>
      <c r="UVR26" s="674"/>
      <c r="UVS26" s="674"/>
      <c r="UVT26" s="674"/>
      <c r="UVU26" s="674"/>
      <c r="UVV26" s="674"/>
      <c r="UVW26" s="674"/>
      <c r="UVX26" s="674"/>
      <c r="UVY26" s="674"/>
      <c r="UVZ26" s="674"/>
      <c r="UWA26" s="674"/>
      <c r="UWB26" s="674"/>
      <c r="UWC26" s="674"/>
      <c r="UWD26" s="674"/>
      <c r="UWE26" s="674"/>
      <c r="UWF26" s="674"/>
      <c r="UWG26" s="674"/>
      <c r="UWH26" s="674"/>
      <c r="UWI26" s="674"/>
      <c r="UWJ26" s="674"/>
      <c r="UWK26" s="674"/>
      <c r="UWL26" s="674"/>
      <c r="UWM26" s="674"/>
      <c r="UWN26" s="674"/>
      <c r="UWO26" s="674"/>
      <c r="UWP26" s="674"/>
      <c r="UWQ26" s="674"/>
      <c r="UWR26" s="674"/>
      <c r="UWS26" s="674"/>
      <c r="UWT26" s="674"/>
      <c r="UWU26" s="674"/>
      <c r="UWV26" s="674"/>
      <c r="UWW26" s="674"/>
      <c r="UWX26" s="674"/>
      <c r="UWY26" s="674"/>
      <c r="UWZ26" s="674"/>
      <c r="UXA26" s="674"/>
      <c r="UXB26" s="674"/>
      <c r="UXC26" s="674"/>
      <c r="UXD26" s="674"/>
      <c r="UXE26" s="674"/>
      <c r="UXF26" s="674"/>
      <c r="UXG26" s="674"/>
      <c r="UXH26" s="674"/>
      <c r="UXI26" s="674"/>
      <c r="UXJ26" s="674"/>
      <c r="UXK26" s="674"/>
      <c r="UXL26" s="674"/>
      <c r="UXM26" s="674"/>
      <c r="UXN26" s="674"/>
      <c r="UXO26" s="674"/>
      <c r="UXP26" s="674"/>
      <c r="UXQ26" s="674"/>
      <c r="UXR26" s="674"/>
      <c r="UXS26" s="674"/>
      <c r="UXT26" s="674"/>
      <c r="UXU26" s="674"/>
      <c r="UXV26" s="674"/>
      <c r="UXW26" s="674"/>
      <c r="UXX26" s="674"/>
      <c r="UXY26" s="674"/>
      <c r="UXZ26" s="674"/>
      <c r="UYA26" s="674"/>
      <c r="UYB26" s="674"/>
      <c r="UYC26" s="674"/>
      <c r="UYD26" s="674"/>
      <c r="UYE26" s="674"/>
      <c r="UYF26" s="674"/>
      <c r="UYG26" s="674"/>
      <c r="UYH26" s="674"/>
      <c r="UYI26" s="674"/>
      <c r="UYJ26" s="674"/>
      <c r="UYK26" s="674"/>
      <c r="UYL26" s="674"/>
      <c r="UYM26" s="674"/>
      <c r="UYN26" s="674"/>
      <c r="UYO26" s="674"/>
      <c r="UYP26" s="674"/>
      <c r="UYQ26" s="674"/>
      <c r="UYR26" s="674"/>
      <c r="UYS26" s="674"/>
      <c r="UYT26" s="674"/>
      <c r="UYU26" s="674"/>
      <c r="UYV26" s="674"/>
      <c r="UYW26" s="674"/>
      <c r="UYX26" s="674"/>
      <c r="UYY26" s="674"/>
      <c r="UYZ26" s="674"/>
      <c r="UZA26" s="674"/>
      <c r="UZB26" s="674"/>
      <c r="UZC26" s="674"/>
      <c r="UZD26" s="674"/>
      <c r="UZE26" s="674"/>
      <c r="UZF26" s="674"/>
      <c r="UZG26" s="674"/>
      <c r="UZH26" s="674"/>
      <c r="UZI26" s="674"/>
      <c r="UZJ26" s="674"/>
      <c r="UZK26" s="674"/>
      <c r="UZL26" s="674"/>
      <c r="UZM26" s="674"/>
      <c r="UZN26" s="674"/>
      <c r="UZO26" s="674"/>
      <c r="UZP26" s="674"/>
      <c r="UZQ26" s="674"/>
      <c r="UZR26" s="674"/>
      <c r="UZS26" s="674"/>
      <c r="UZT26" s="674"/>
      <c r="UZU26" s="674"/>
      <c r="UZV26" s="674"/>
      <c r="UZW26" s="674"/>
      <c r="UZX26" s="674"/>
      <c r="UZY26" s="674"/>
      <c r="UZZ26" s="674"/>
      <c r="VAA26" s="674"/>
      <c r="VAB26" s="674"/>
      <c r="VAC26" s="674"/>
      <c r="VAD26" s="674"/>
      <c r="VAE26" s="674"/>
      <c r="VAF26" s="674"/>
      <c r="VAG26" s="674"/>
      <c r="VAH26" s="674"/>
      <c r="VAI26" s="674"/>
      <c r="VAJ26" s="674"/>
      <c r="VAK26" s="674"/>
      <c r="VAL26" s="674"/>
      <c r="VAM26" s="674"/>
      <c r="VAN26" s="674"/>
      <c r="VAO26" s="674"/>
      <c r="VAP26" s="674"/>
      <c r="VAQ26" s="674"/>
      <c r="VAR26" s="674"/>
      <c r="VAS26" s="674"/>
      <c r="VAT26" s="674"/>
      <c r="VAU26" s="674"/>
      <c r="VAV26" s="674"/>
      <c r="VAW26" s="674"/>
      <c r="VAX26" s="674"/>
      <c r="VAY26" s="674"/>
      <c r="VAZ26" s="674"/>
      <c r="VBA26" s="674"/>
      <c r="VBB26" s="674"/>
      <c r="VBC26" s="674"/>
      <c r="VBD26" s="674"/>
      <c r="VBE26" s="674"/>
      <c r="VBF26" s="674"/>
      <c r="VBG26" s="674"/>
      <c r="VBH26" s="674"/>
      <c r="VBI26" s="674"/>
      <c r="VBJ26" s="674"/>
      <c r="VBK26" s="674"/>
      <c r="VBL26" s="674"/>
      <c r="VBM26" s="674"/>
      <c r="VBN26" s="674"/>
      <c r="VBO26" s="674"/>
      <c r="VBP26" s="674"/>
      <c r="VBQ26" s="674"/>
      <c r="VBR26" s="674"/>
      <c r="VBS26" s="674"/>
      <c r="VBT26" s="674"/>
      <c r="VBU26" s="674"/>
      <c r="VBV26" s="674"/>
      <c r="VBW26" s="674"/>
      <c r="VBX26" s="674"/>
      <c r="VBY26" s="674"/>
      <c r="VBZ26" s="674"/>
      <c r="VCA26" s="674"/>
      <c r="VCB26" s="674"/>
      <c r="VCC26" s="674"/>
      <c r="VCD26" s="674"/>
      <c r="VCE26" s="674"/>
      <c r="VCF26" s="674"/>
      <c r="VCG26" s="674"/>
      <c r="VCH26" s="674"/>
      <c r="VCI26" s="674"/>
      <c r="VCJ26" s="674"/>
      <c r="VCK26" s="674"/>
      <c r="VCL26" s="674"/>
      <c r="VCM26" s="674"/>
      <c r="VCN26" s="674"/>
      <c r="VCO26" s="674"/>
      <c r="VCP26" s="674"/>
      <c r="VCQ26" s="674"/>
      <c r="VCR26" s="674"/>
      <c r="VCS26" s="674"/>
      <c r="VCT26" s="674"/>
      <c r="VCU26" s="674"/>
      <c r="VCV26" s="674"/>
      <c r="VCW26" s="674"/>
      <c r="VCX26" s="674"/>
      <c r="VCY26" s="674"/>
      <c r="VCZ26" s="674"/>
      <c r="VDA26" s="674"/>
      <c r="VDB26" s="674"/>
      <c r="VDC26" s="674"/>
      <c r="VDD26" s="674"/>
      <c r="VDE26" s="674"/>
      <c r="VDF26" s="674"/>
      <c r="VDG26" s="674"/>
      <c r="VDH26" s="674"/>
      <c r="VDI26" s="674"/>
      <c r="VDJ26" s="674"/>
      <c r="VDK26" s="674"/>
      <c r="VDL26" s="674"/>
      <c r="VDM26" s="674"/>
      <c r="VDN26" s="674"/>
      <c r="VDO26" s="674"/>
      <c r="VDP26" s="674"/>
      <c r="VDQ26" s="674"/>
      <c r="VDR26" s="674"/>
      <c r="VDS26" s="674"/>
      <c r="VDT26" s="674"/>
      <c r="VDU26" s="674"/>
      <c r="VDV26" s="674"/>
      <c r="VDW26" s="674"/>
      <c r="VDX26" s="674"/>
      <c r="VDY26" s="674"/>
      <c r="VDZ26" s="674"/>
      <c r="VEA26" s="674"/>
      <c r="VEB26" s="674"/>
      <c r="VEC26" s="674"/>
      <c r="VED26" s="674"/>
      <c r="VEE26" s="674"/>
      <c r="VEF26" s="674"/>
      <c r="VEG26" s="674"/>
      <c r="VEH26" s="674"/>
      <c r="VEI26" s="674"/>
      <c r="VEJ26" s="674"/>
      <c r="VEK26" s="674"/>
      <c r="VEL26" s="674"/>
      <c r="VEM26" s="674"/>
      <c r="VEN26" s="674"/>
      <c r="VEO26" s="674"/>
      <c r="VEP26" s="674"/>
      <c r="VEQ26" s="674"/>
      <c r="VER26" s="674"/>
      <c r="VES26" s="674"/>
      <c r="VET26" s="674"/>
      <c r="VEU26" s="674"/>
      <c r="VEV26" s="674"/>
      <c r="VEW26" s="674"/>
      <c r="VEX26" s="674"/>
      <c r="VEY26" s="674"/>
      <c r="VEZ26" s="674"/>
      <c r="VFA26" s="674"/>
      <c r="VFB26" s="674"/>
      <c r="VFC26" s="674"/>
      <c r="VFD26" s="674"/>
      <c r="VFE26" s="674"/>
      <c r="VFF26" s="674"/>
      <c r="VFG26" s="674"/>
      <c r="VFH26" s="674"/>
      <c r="VFI26" s="674"/>
      <c r="VFJ26" s="674"/>
      <c r="VFK26" s="674"/>
      <c r="VFL26" s="674"/>
      <c r="VFM26" s="674"/>
      <c r="VFN26" s="674"/>
      <c r="VFO26" s="674"/>
      <c r="VFP26" s="674"/>
      <c r="VFQ26" s="674"/>
      <c r="VFR26" s="674"/>
      <c r="VFS26" s="674"/>
      <c r="VFT26" s="674"/>
      <c r="VFU26" s="674"/>
      <c r="VFV26" s="674"/>
      <c r="VFW26" s="674"/>
      <c r="VFX26" s="674"/>
      <c r="VFY26" s="674"/>
      <c r="VFZ26" s="674"/>
      <c r="VGA26" s="674"/>
      <c r="VGB26" s="674"/>
      <c r="VGC26" s="674"/>
      <c r="VGD26" s="674"/>
      <c r="VGE26" s="674"/>
      <c r="VGF26" s="674"/>
      <c r="VGG26" s="674"/>
      <c r="VGH26" s="674"/>
      <c r="VGI26" s="674"/>
      <c r="VGJ26" s="674"/>
      <c r="VGK26" s="674"/>
      <c r="VGL26" s="674"/>
      <c r="VGM26" s="674"/>
      <c r="VGN26" s="674"/>
      <c r="VGO26" s="674"/>
      <c r="VGP26" s="674"/>
      <c r="VGQ26" s="674"/>
      <c r="VGR26" s="674"/>
      <c r="VGS26" s="674"/>
      <c r="VGT26" s="674"/>
      <c r="VGU26" s="674"/>
      <c r="VGV26" s="674"/>
      <c r="VGW26" s="674"/>
      <c r="VGX26" s="674"/>
      <c r="VGY26" s="674"/>
      <c r="VGZ26" s="674"/>
      <c r="VHA26" s="674"/>
      <c r="VHB26" s="674"/>
      <c r="VHC26" s="674"/>
      <c r="VHD26" s="674"/>
      <c r="VHE26" s="674"/>
      <c r="VHF26" s="674"/>
      <c r="VHG26" s="674"/>
      <c r="VHH26" s="674"/>
      <c r="VHI26" s="674"/>
      <c r="VHJ26" s="674"/>
      <c r="VHK26" s="674"/>
      <c r="VHL26" s="674"/>
      <c r="VHM26" s="674"/>
      <c r="VHN26" s="674"/>
      <c r="VHO26" s="674"/>
      <c r="VHP26" s="674"/>
      <c r="VHQ26" s="674"/>
      <c r="VHR26" s="674"/>
      <c r="VHS26" s="674"/>
      <c r="VHT26" s="674"/>
      <c r="VHU26" s="674"/>
      <c r="VHV26" s="674"/>
      <c r="VHW26" s="674"/>
      <c r="VHX26" s="674"/>
      <c r="VHY26" s="674"/>
      <c r="VHZ26" s="674"/>
      <c r="VIA26" s="674"/>
      <c r="VIB26" s="674"/>
      <c r="VIC26" s="674"/>
      <c r="VID26" s="674"/>
      <c r="VIE26" s="674"/>
      <c r="VIF26" s="674"/>
      <c r="VIG26" s="674"/>
      <c r="VIH26" s="674"/>
      <c r="VII26" s="674"/>
      <c r="VIJ26" s="674"/>
      <c r="VIK26" s="674"/>
      <c r="VIL26" s="674"/>
      <c r="VIM26" s="674"/>
      <c r="VIN26" s="674"/>
      <c r="VIO26" s="674"/>
      <c r="VIP26" s="674"/>
      <c r="VIQ26" s="674"/>
      <c r="VIR26" s="674"/>
      <c r="VIS26" s="674"/>
      <c r="VIT26" s="674"/>
      <c r="VIU26" s="674"/>
      <c r="VIV26" s="674"/>
      <c r="VIW26" s="674"/>
      <c r="VIX26" s="674"/>
      <c r="VIY26" s="674"/>
      <c r="VIZ26" s="674"/>
      <c r="VJA26" s="674"/>
      <c r="VJB26" s="674"/>
      <c r="VJC26" s="674"/>
      <c r="VJD26" s="674"/>
      <c r="VJE26" s="674"/>
      <c r="VJF26" s="674"/>
      <c r="VJG26" s="674"/>
      <c r="VJH26" s="674"/>
      <c r="VJI26" s="674"/>
      <c r="VJJ26" s="674"/>
      <c r="VJK26" s="674"/>
      <c r="VJL26" s="674"/>
      <c r="VJM26" s="674"/>
      <c r="VJN26" s="674"/>
      <c r="VJO26" s="674"/>
      <c r="VJP26" s="674"/>
      <c r="VJQ26" s="674"/>
      <c r="VJR26" s="674"/>
      <c r="VJS26" s="674"/>
      <c r="VJT26" s="674"/>
      <c r="VJU26" s="674"/>
      <c r="VJV26" s="674"/>
      <c r="VJW26" s="674"/>
      <c r="VJX26" s="674"/>
      <c r="VJY26" s="674"/>
      <c r="VJZ26" s="674"/>
      <c r="VKA26" s="674"/>
      <c r="VKB26" s="674"/>
      <c r="VKC26" s="674"/>
      <c r="VKD26" s="674"/>
      <c r="VKE26" s="674"/>
      <c r="VKF26" s="674"/>
      <c r="VKG26" s="674"/>
      <c r="VKH26" s="674"/>
      <c r="VKI26" s="674"/>
      <c r="VKJ26" s="674"/>
      <c r="VKK26" s="674"/>
      <c r="VKL26" s="674"/>
      <c r="VKM26" s="674"/>
      <c r="VKN26" s="674"/>
      <c r="VKO26" s="674"/>
      <c r="VKP26" s="674"/>
      <c r="VKQ26" s="674"/>
      <c r="VKR26" s="674"/>
      <c r="VKS26" s="674"/>
      <c r="VKT26" s="674"/>
      <c r="VKU26" s="674"/>
      <c r="VKV26" s="674"/>
      <c r="VKW26" s="674"/>
      <c r="VKX26" s="674"/>
      <c r="VKY26" s="674"/>
      <c r="VKZ26" s="674"/>
      <c r="VLA26" s="674"/>
      <c r="VLB26" s="674"/>
      <c r="VLC26" s="674"/>
      <c r="VLD26" s="674"/>
      <c r="VLE26" s="674"/>
      <c r="VLF26" s="674"/>
      <c r="VLG26" s="674"/>
      <c r="VLH26" s="674"/>
      <c r="VLI26" s="674"/>
      <c r="VLJ26" s="674"/>
      <c r="VLK26" s="674"/>
      <c r="VLL26" s="674"/>
      <c r="VLM26" s="674"/>
      <c r="VLN26" s="674"/>
      <c r="VLO26" s="674"/>
      <c r="VLP26" s="674"/>
      <c r="VLQ26" s="674"/>
      <c r="VLR26" s="674"/>
      <c r="VLS26" s="674"/>
      <c r="VLT26" s="674"/>
      <c r="VLU26" s="674"/>
      <c r="VLV26" s="674"/>
      <c r="VLW26" s="674"/>
      <c r="VLX26" s="674"/>
      <c r="VLY26" s="674"/>
      <c r="VLZ26" s="674"/>
      <c r="VMA26" s="674"/>
      <c r="VMB26" s="674"/>
      <c r="VMC26" s="674"/>
      <c r="VMD26" s="674"/>
      <c r="VME26" s="674"/>
      <c r="VMF26" s="674"/>
      <c r="VMG26" s="674"/>
      <c r="VMH26" s="674"/>
      <c r="VMI26" s="674"/>
      <c r="VMJ26" s="674"/>
      <c r="VMK26" s="674"/>
      <c r="VML26" s="674"/>
      <c r="VMM26" s="674"/>
      <c r="VMN26" s="674"/>
      <c r="VMO26" s="674"/>
      <c r="VMP26" s="674"/>
      <c r="VMQ26" s="674"/>
      <c r="VMR26" s="674"/>
      <c r="VMS26" s="674"/>
      <c r="VMT26" s="674"/>
      <c r="VMU26" s="674"/>
      <c r="VMV26" s="674"/>
      <c r="VMW26" s="674"/>
      <c r="VMX26" s="674"/>
      <c r="VMY26" s="674"/>
      <c r="VMZ26" s="674"/>
      <c r="VNA26" s="674"/>
      <c r="VNB26" s="674"/>
      <c r="VNC26" s="674"/>
      <c r="VND26" s="674"/>
      <c r="VNE26" s="674"/>
      <c r="VNF26" s="674"/>
      <c r="VNG26" s="674"/>
      <c r="VNH26" s="674"/>
      <c r="VNI26" s="674"/>
      <c r="VNJ26" s="674"/>
      <c r="VNK26" s="674"/>
      <c r="VNL26" s="674"/>
      <c r="VNM26" s="674"/>
      <c r="VNN26" s="674"/>
      <c r="VNO26" s="674"/>
      <c r="VNP26" s="674"/>
      <c r="VNQ26" s="674"/>
      <c r="VNR26" s="674"/>
      <c r="VNS26" s="674"/>
      <c r="VNT26" s="674"/>
      <c r="VNU26" s="674"/>
      <c r="VNV26" s="674"/>
      <c r="VNW26" s="674"/>
      <c r="VNX26" s="674"/>
      <c r="VNY26" s="674"/>
      <c r="VNZ26" s="674"/>
      <c r="VOA26" s="674"/>
      <c r="VOB26" s="674"/>
      <c r="VOC26" s="674"/>
      <c r="VOD26" s="674"/>
      <c r="VOE26" s="674"/>
      <c r="VOF26" s="674"/>
      <c r="VOG26" s="674"/>
      <c r="VOH26" s="674"/>
      <c r="VOI26" s="674"/>
      <c r="VOJ26" s="674"/>
      <c r="VOK26" s="674"/>
      <c r="VOL26" s="674"/>
      <c r="VOM26" s="674"/>
      <c r="VON26" s="674"/>
      <c r="VOO26" s="674"/>
      <c r="VOP26" s="674"/>
      <c r="VOQ26" s="674"/>
      <c r="VOR26" s="674"/>
      <c r="VOS26" s="674"/>
      <c r="VOT26" s="674"/>
      <c r="VOU26" s="674"/>
      <c r="VOV26" s="674"/>
      <c r="VOW26" s="674"/>
      <c r="VOX26" s="674"/>
      <c r="VOY26" s="674"/>
      <c r="VOZ26" s="674"/>
      <c r="VPA26" s="674"/>
      <c r="VPB26" s="674"/>
      <c r="VPC26" s="674"/>
      <c r="VPD26" s="674"/>
      <c r="VPE26" s="674"/>
      <c r="VPF26" s="674"/>
      <c r="VPG26" s="674"/>
      <c r="VPH26" s="674"/>
      <c r="VPI26" s="674"/>
      <c r="VPJ26" s="674"/>
      <c r="VPK26" s="674"/>
      <c r="VPL26" s="674"/>
      <c r="VPM26" s="674"/>
      <c r="VPN26" s="674"/>
      <c r="VPO26" s="674"/>
      <c r="VPP26" s="674"/>
      <c r="VPQ26" s="674"/>
      <c r="VPR26" s="674"/>
      <c r="VPS26" s="674"/>
      <c r="VPT26" s="674"/>
      <c r="VPU26" s="674"/>
      <c r="VPV26" s="674"/>
      <c r="VPW26" s="674"/>
      <c r="VPX26" s="674"/>
      <c r="VPY26" s="674"/>
      <c r="VPZ26" s="674"/>
      <c r="VQA26" s="674"/>
      <c r="VQB26" s="674"/>
      <c r="VQC26" s="674"/>
      <c r="VQD26" s="674"/>
      <c r="VQE26" s="674"/>
      <c r="VQF26" s="674"/>
      <c r="VQG26" s="674"/>
      <c r="VQH26" s="674"/>
      <c r="VQI26" s="674"/>
      <c r="VQJ26" s="674"/>
      <c r="VQK26" s="674"/>
      <c r="VQL26" s="674"/>
      <c r="VQM26" s="674"/>
      <c r="VQN26" s="674"/>
      <c r="VQO26" s="674"/>
      <c r="VQP26" s="674"/>
      <c r="VQQ26" s="674"/>
      <c r="VQR26" s="674"/>
      <c r="VQS26" s="674"/>
      <c r="VQT26" s="674"/>
      <c r="VQU26" s="674"/>
      <c r="VQV26" s="674"/>
      <c r="VQW26" s="674"/>
      <c r="VQX26" s="674"/>
      <c r="VQY26" s="674"/>
      <c r="VQZ26" s="674"/>
      <c r="VRA26" s="674"/>
      <c r="VRB26" s="674"/>
      <c r="VRC26" s="674"/>
      <c r="VRD26" s="674"/>
      <c r="VRE26" s="674"/>
      <c r="VRF26" s="674"/>
      <c r="VRG26" s="674"/>
      <c r="VRH26" s="674"/>
      <c r="VRI26" s="674"/>
      <c r="VRJ26" s="674"/>
      <c r="VRK26" s="674"/>
      <c r="VRL26" s="674"/>
      <c r="VRM26" s="674"/>
      <c r="VRN26" s="674"/>
      <c r="VRO26" s="674"/>
      <c r="VRP26" s="674"/>
      <c r="VRQ26" s="674"/>
      <c r="VRR26" s="674"/>
      <c r="VRS26" s="674"/>
      <c r="VRT26" s="674"/>
      <c r="VRU26" s="674"/>
      <c r="VRV26" s="674"/>
      <c r="VRW26" s="674"/>
      <c r="VRX26" s="674"/>
      <c r="VRY26" s="674"/>
      <c r="VRZ26" s="674"/>
      <c r="VSA26" s="674"/>
      <c r="VSB26" s="674"/>
      <c r="VSC26" s="674"/>
      <c r="VSD26" s="674"/>
      <c r="VSE26" s="674"/>
      <c r="VSF26" s="674"/>
      <c r="VSG26" s="674"/>
      <c r="VSH26" s="674"/>
      <c r="VSI26" s="674"/>
      <c r="VSJ26" s="674"/>
      <c r="VSK26" s="674"/>
      <c r="VSL26" s="674"/>
      <c r="VSM26" s="674"/>
      <c r="VSN26" s="674"/>
      <c r="VSO26" s="674"/>
      <c r="VSP26" s="674"/>
      <c r="VSQ26" s="674"/>
      <c r="VSR26" s="674"/>
      <c r="VSS26" s="674"/>
      <c r="VST26" s="674"/>
      <c r="VSU26" s="674"/>
      <c r="VSV26" s="674"/>
      <c r="VSW26" s="674"/>
      <c r="VSX26" s="674"/>
      <c r="VSY26" s="674"/>
      <c r="VSZ26" s="674"/>
      <c r="VTA26" s="674"/>
      <c r="VTB26" s="674"/>
      <c r="VTC26" s="674"/>
      <c r="VTD26" s="674"/>
      <c r="VTE26" s="674"/>
      <c r="VTF26" s="674"/>
      <c r="VTG26" s="674"/>
      <c r="VTH26" s="674"/>
      <c r="VTI26" s="674"/>
      <c r="VTJ26" s="674"/>
      <c r="VTK26" s="674"/>
      <c r="VTL26" s="674"/>
      <c r="VTM26" s="674"/>
      <c r="VTN26" s="674"/>
      <c r="VTO26" s="674"/>
      <c r="VTP26" s="674"/>
      <c r="VTQ26" s="674"/>
      <c r="VTR26" s="674"/>
      <c r="VTS26" s="674"/>
      <c r="VTT26" s="674"/>
      <c r="VTU26" s="674"/>
      <c r="VTV26" s="674"/>
      <c r="VTW26" s="674"/>
      <c r="VTX26" s="674"/>
      <c r="VTY26" s="674"/>
      <c r="VTZ26" s="674"/>
      <c r="VUA26" s="674"/>
      <c r="VUB26" s="674"/>
      <c r="VUC26" s="674"/>
      <c r="VUD26" s="674"/>
      <c r="VUE26" s="674"/>
      <c r="VUF26" s="674"/>
      <c r="VUG26" s="674"/>
      <c r="VUH26" s="674"/>
      <c r="VUI26" s="674"/>
      <c r="VUJ26" s="674"/>
      <c r="VUK26" s="674"/>
      <c r="VUL26" s="674"/>
      <c r="VUM26" s="674"/>
      <c r="VUN26" s="674"/>
      <c r="VUO26" s="674"/>
      <c r="VUP26" s="674"/>
      <c r="VUQ26" s="674"/>
      <c r="VUR26" s="674"/>
      <c r="VUS26" s="674"/>
      <c r="VUT26" s="674"/>
      <c r="VUU26" s="674"/>
      <c r="VUV26" s="674"/>
      <c r="VUW26" s="674"/>
      <c r="VUX26" s="674"/>
      <c r="VUY26" s="674"/>
      <c r="VUZ26" s="674"/>
      <c r="VVA26" s="674"/>
      <c r="VVB26" s="674"/>
      <c r="VVC26" s="674"/>
      <c r="VVD26" s="674"/>
      <c r="VVE26" s="674"/>
      <c r="VVF26" s="674"/>
      <c r="VVG26" s="674"/>
      <c r="VVH26" s="674"/>
      <c r="VVI26" s="674"/>
      <c r="VVJ26" s="674"/>
      <c r="VVK26" s="674"/>
      <c r="VVL26" s="674"/>
      <c r="VVM26" s="674"/>
      <c r="VVN26" s="674"/>
      <c r="VVO26" s="674"/>
      <c r="VVP26" s="674"/>
      <c r="VVQ26" s="674"/>
      <c r="VVR26" s="674"/>
      <c r="VVS26" s="674"/>
      <c r="VVT26" s="674"/>
      <c r="VVU26" s="674"/>
      <c r="VVV26" s="674"/>
      <c r="VVW26" s="674"/>
      <c r="VVX26" s="674"/>
      <c r="VVY26" s="674"/>
      <c r="VVZ26" s="674"/>
      <c r="VWA26" s="674"/>
      <c r="VWB26" s="674"/>
      <c r="VWC26" s="674"/>
      <c r="VWD26" s="674"/>
      <c r="VWE26" s="674"/>
      <c r="VWF26" s="674"/>
      <c r="VWG26" s="674"/>
      <c r="VWH26" s="674"/>
      <c r="VWI26" s="674"/>
      <c r="VWJ26" s="674"/>
      <c r="VWK26" s="674"/>
      <c r="VWL26" s="674"/>
      <c r="VWM26" s="674"/>
      <c r="VWN26" s="674"/>
      <c r="VWO26" s="674"/>
      <c r="VWP26" s="674"/>
      <c r="VWQ26" s="674"/>
      <c r="VWR26" s="674"/>
      <c r="VWS26" s="674"/>
      <c r="VWT26" s="674"/>
      <c r="VWU26" s="674"/>
      <c r="VWV26" s="674"/>
      <c r="VWW26" s="674"/>
      <c r="VWX26" s="674"/>
      <c r="VWY26" s="674"/>
      <c r="VWZ26" s="674"/>
      <c r="VXA26" s="674"/>
      <c r="VXB26" s="674"/>
      <c r="VXC26" s="674"/>
      <c r="VXD26" s="674"/>
      <c r="VXE26" s="674"/>
      <c r="VXF26" s="674"/>
      <c r="VXG26" s="674"/>
      <c r="VXH26" s="674"/>
      <c r="VXI26" s="674"/>
      <c r="VXJ26" s="674"/>
      <c r="VXK26" s="674"/>
      <c r="VXL26" s="674"/>
      <c r="VXM26" s="674"/>
      <c r="VXN26" s="674"/>
      <c r="VXO26" s="674"/>
      <c r="VXP26" s="674"/>
      <c r="VXQ26" s="674"/>
      <c r="VXR26" s="674"/>
      <c r="VXS26" s="674"/>
      <c r="VXT26" s="674"/>
      <c r="VXU26" s="674"/>
      <c r="VXV26" s="674"/>
      <c r="VXW26" s="674"/>
      <c r="VXX26" s="674"/>
      <c r="VXY26" s="674"/>
      <c r="VXZ26" s="674"/>
      <c r="VYA26" s="674"/>
      <c r="VYB26" s="674"/>
      <c r="VYC26" s="674"/>
      <c r="VYD26" s="674"/>
      <c r="VYE26" s="674"/>
      <c r="VYF26" s="674"/>
      <c r="VYG26" s="674"/>
      <c r="VYH26" s="674"/>
      <c r="VYI26" s="674"/>
      <c r="VYJ26" s="674"/>
      <c r="VYK26" s="674"/>
      <c r="VYL26" s="674"/>
      <c r="VYM26" s="674"/>
      <c r="VYN26" s="674"/>
      <c r="VYO26" s="674"/>
      <c r="VYP26" s="674"/>
      <c r="VYQ26" s="674"/>
      <c r="VYR26" s="674"/>
      <c r="VYS26" s="674"/>
      <c r="VYT26" s="674"/>
      <c r="VYU26" s="674"/>
      <c r="VYV26" s="674"/>
      <c r="VYW26" s="674"/>
      <c r="VYX26" s="674"/>
      <c r="VYY26" s="674"/>
      <c r="VYZ26" s="674"/>
      <c r="VZA26" s="674"/>
      <c r="VZB26" s="674"/>
      <c r="VZC26" s="674"/>
      <c r="VZD26" s="674"/>
      <c r="VZE26" s="674"/>
      <c r="VZF26" s="674"/>
      <c r="VZG26" s="674"/>
      <c r="VZH26" s="674"/>
      <c r="VZI26" s="674"/>
      <c r="VZJ26" s="674"/>
      <c r="VZK26" s="674"/>
      <c r="VZL26" s="674"/>
      <c r="VZM26" s="674"/>
      <c r="VZN26" s="674"/>
      <c r="VZO26" s="674"/>
      <c r="VZP26" s="674"/>
      <c r="VZQ26" s="674"/>
      <c r="VZR26" s="674"/>
      <c r="VZS26" s="674"/>
      <c r="VZT26" s="674"/>
      <c r="VZU26" s="674"/>
      <c r="VZV26" s="674"/>
      <c r="VZW26" s="674"/>
      <c r="VZX26" s="674"/>
      <c r="VZY26" s="674"/>
      <c r="VZZ26" s="674"/>
      <c r="WAA26" s="674"/>
      <c r="WAB26" s="674"/>
      <c r="WAC26" s="674"/>
      <c r="WAD26" s="674"/>
      <c r="WAE26" s="674"/>
      <c r="WAF26" s="674"/>
      <c r="WAG26" s="674"/>
      <c r="WAH26" s="674"/>
      <c r="WAI26" s="674"/>
      <c r="WAJ26" s="674"/>
      <c r="WAK26" s="674"/>
      <c r="WAL26" s="674"/>
      <c r="WAM26" s="674"/>
      <c r="WAN26" s="674"/>
      <c r="WAO26" s="674"/>
      <c r="WAP26" s="674"/>
      <c r="WAQ26" s="674"/>
      <c r="WAR26" s="674"/>
      <c r="WAS26" s="674"/>
      <c r="WAT26" s="674"/>
      <c r="WAU26" s="674"/>
      <c r="WAV26" s="674"/>
      <c r="WAW26" s="674"/>
      <c r="WAX26" s="674"/>
      <c r="WAY26" s="674"/>
      <c r="WAZ26" s="674"/>
      <c r="WBA26" s="674"/>
      <c r="WBB26" s="674"/>
      <c r="WBC26" s="674"/>
      <c r="WBD26" s="674"/>
      <c r="WBE26" s="674"/>
      <c r="WBF26" s="674"/>
      <c r="WBG26" s="674"/>
      <c r="WBH26" s="674"/>
      <c r="WBI26" s="674"/>
      <c r="WBJ26" s="674"/>
      <c r="WBK26" s="674"/>
      <c r="WBL26" s="674"/>
      <c r="WBM26" s="674"/>
      <c r="WBN26" s="674"/>
      <c r="WBO26" s="674"/>
      <c r="WBP26" s="674"/>
      <c r="WBQ26" s="674"/>
      <c r="WBR26" s="674"/>
      <c r="WBS26" s="674"/>
      <c r="WBT26" s="674"/>
      <c r="WBU26" s="674"/>
      <c r="WBV26" s="674"/>
      <c r="WBW26" s="674"/>
      <c r="WBX26" s="674"/>
      <c r="WBY26" s="674"/>
      <c r="WBZ26" s="674"/>
      <c r="WCA26" s="674"/>
      <c r="WCB26" s="674"/>
      <c r="WCC26" s="674"/>
      <c r="WCD26" s="674"/>
      <c r="WCE26" s="674"/>
      <c r="WCF26" s="674"/>
      <c r="WCG26" s="674"/>
      <c r="WCH26" s="674"/>
      <c r="WCI26" s="674"/>
      <c r="WCJ26" s="674"/>
      <c r="WCK26" s="674"/>
      <c r="WCL26" s="674"/>
      <c r="WCM26" s="674"/>
      <c r="WCN26" s="674"/>
      <c r="WCO26" s="674"/>
      <c r="WCP26" s="674"/>
      <c r="WCQ26" s="674"/>
      <c r="WCR26" s="674"/>
      <c r="WCS26" s="674"/>
      <c r="WCT26" s="674"/>
      <c r="WCU26" s="674"/>
      <c r="WCV26" s="674"/>
      <c r="WCW26" s="674"/>
      <c r="WCX26" s="674"/>
      <c r="WCY26" s="674"/>
      <c r="WCZ26" s="674"/>
      <c r="WDA26" s="674"/>
      <c r="WDB26" s="674"/>
      <c r="WDC26" s="674"/>
      <c r="WDD26" s="674"/>
      <c r="WDE26" s="674"/>
      <c r="WDF26" s="674"/>
      <c r="WDG26" s="674"/>
      <c r="WDH26" s="674"/>
      <c r="WDI26" s="674"/>
      <c r="WDJ26" s="674"/>
      <c r="WDK26" s="674"/>
      <c r="WDL26" s="674"/>
      <c r="WDM26" s="674"/>
      <c r="WDN26" s="674"/>
      <c r="WDO26" s="674"/>
      <c r="WDP26" s="674"/>
      <c r="WDQ26" s="674"/>
      <c r="WDR26" s="674"/>
      <c r="WDS26" s="674"/>
      <c r="WDT26" s="674"/>
      <c r="WDU26" s="674"/>
      <c r="WDV26" s="674"/>
      <c r="WDW26" s="674"/>
      <c r="WDX26" s="674"/>
      <c r="WDY26" s="674"/>
      <c r="WDZ26" s="674"/>
      <c r="WEA26" s="674"/>
      <c r="WEB26" s="674"/>
      <c r="WEC26" s="674"/>
      <c r="WED26" s="674"/>
      <c r="WEE26" s="674"/>
      <c r="WEF26" s="674"/>
      <c r="WEG26" s="674"/>
      <c r="WEH26" s="674"/>
      <c r="WEI26" s="674"/>
      <c r="WEJ26" s="674"/>
      <c r="WEK26" s="674"/>
      <c r="WEL26" s="674"/>
      <c r="WEM26" s="674"/>
      <c r="WEN26" s="674"/>
      <c r="WEO26" s="674"/>
      <c r="WEP26" s="674"/>
      <c r="WEQ26" s="674"/>
      <c r="WER26" s="674"/>
      <c r="WES26" s="674"/>
      <c r="WET26" s="674"/>
      <c r="WEU26" s="674"/>
      <c r="WEV26" s="674"/>
      <c r="WEW26" s="674"/>
      <c r="WEX26" s="674"/>
      <c r="WEY26" s="674"/>
      <c r="WEZ26" s="674"/>
      <c r="WFA26" s="674"/>
      <c r="WFB26" s="674"/>
      <c r="WFC26" s="674"/>
      <c r="WFD26" s="674"/>
      <c r="WFE26" s="674"/>
      <c r="WFF26" s="674"/>
      <c r="WFG26" s="674"/>
      <c r="WFH26" s="674"/>
      <c r="WFI26" s="674"/>
      <c r="WFJ26" s="674"/>
      <c r="WFK26" s="674"/>
      <c r="WFL26" s="674"/>
      <c r="WFM26" s="674"/>
      <c r="WFN26" s="674"/>
      <c r="WFO26" s="674"/>
      <c r="WFP26" s="674"/>
      <c r="WFQ26" s="674"/>
      <c r="WFR26" s="674"/>
      <c r="WFS26" s="674"/>
      <c r="WFT26" s="674"/>
      <c r="WFU26" s="674"/>
      <c r="WFV26" s="674"/>
      <c r="WFW26" s="674"/>
      <c r="WFX26" s="674"/>
      <c r="WFY26" s="674"/>
      <c r="WFZ26" s="674"/>
      <c r="WGA26" s="674"/>
      <c r="WGB26" s="674"/>
      <c r="WGC26" s="674"/>
      <c r="WGD26" s="674"/>
      <c r="WGE26" s="674"/>
      <c r="WGF26" s="674"/>
      <c r="WGG26" s="674"/>
      <c r="WGH26" s="674"/>
      <c r="WGI26" s="674"/>
      <c r="WGJ26" s="674"/>
      <c r="WGK26" s="674"/>
      <c r="WGL26" s="674"/>
      <c r="WGM26" s="674"/>
      <c r="WGN26" s="674"/>
      <c r="WGO26" s="674"/>
      <c r="WGP26" s="674"/>
      <c r="WGQ26" s="674"/>
      <c r="WGR26" s="674"/>
      <c r="WGS26" s="674"/>
      <c r="WGT26" s="674"/>
      <c r="WGU26" s="674"/>
      <c r="WGV26" s="674"/>
      <c r="WGW26" s="674"/>
      <c r="WGX26" s="674"/>
      <c r="WGY26" s="674"/>
      <c r="WGZ26" s="674"/>
      <c r="WHA26" s="674"/>
      <c r="WHB26" s="674"/>
      <c r="WHC26" s="674"/>
      <c r="WHD26" s="674"/>
      <c r="WHE26" s="674"/>
      <c r="WHF26" s="674"/>
      <c r="WHG26" s="674"/>
      <c r="WHH26" s="674"/>
      <c r="WHI26" s="674"/>
      <c r="WHJ26" s="674"/>
      <c r="WHK26" s="674"/>
      <c r="WHL26" s="674"/>
      <c r="WHM26" s="674"/>
      <c r="WHN26" s="674"/>
      <c r="WHO26" s="674"/>
      <c r="WHP26" s="674"/>
      <c r="WHQ26" s="674"/>
      <c r="WHR26" s="674"/>
      <c r="WHS26" s="674"/>
      <c r="WHT26" s="674"/>
      <c r="WHU26" s="674"/>
      <c r="WHV26" s="674"/>
      <c r="WHW26" s="674"/>
      <c r="WHX26" s="674"/>
      <c r="WHY26" s="674"/>
      <c r="WHZ26" s="674"/>
      <c r="WIA26" s="674"/>
      <c r="WIB26" s="674"/>
      <c r="WIC26" s="674"/>
      <c r="WID26" s="674"/>
      <c r="WIE26" s="674"/>
      <c r="WIF26" s="674"/>
      <c r="WIG26" s="674"/>
      <c r="WIH26" s="674"/>
      <c r="WII26" s="674"/>
      <c r="WIJ26" s="674"/>
      <c r="WIK26" s="674"/>
      <c r="WIL26" s="674"/>
      <c r="WIM26" s="674"/>
      <c r="WIN26" s="674"/>
      <c r="WIO26" s="674"/>
      <c r="WIP26" s="674"/>
      <c r="WIQ26" s="674"/>
      <c r="WIR26" s="674"/>
      <c r="WIS26" s="674"/>
      <c r="WIT26" s="674"/>
      <c r="WIU26" s="674"/>
      <c r="WIV26" s="674"/>
      <c r="WIW26" s="674"/>
      <c r="WIX26" s="674"/>
      <c r="WIY26" s="674"/>
      <c r="WIZ26" s="674"/>
      <c r="WJA26" s="674"/>
      <c r="WJB26" s="674"/>
      <c r="WJC26" s="674"/>
      <c r="WJD26" s="674"/>
      <c r="WJE26" s="674"/>
      <c r="WJF26" s="674"/>
      <c r="WJG26" s="674"/>
      <c r="WJH26" s="674"/>
      <c r="WJI26" s="674"/>
      <c r="WJJ26" s="674"/>
      <c r="WJK26" s="674"/>
      <c r="WJL26" s="674"/>
      <c r="WJM26" s="674"/>
      <c r="WJN26" s="674"/>
      <c r="WJO26" s="674"/>
      <c r="WJP26" s="674"/>
      <c r="WJQ26" s="674"/>
      <c r="WJR26" s="674"/>
      <c r="WJS26" s="674"/>
      <c r="WJT26" s="674"/>
      <c r="WJU26" s="674"/>
      <c r="WJV26" s="674"/>
      <c r="WJW26" s="674"/>
      <c r="WJX26" s="674"/>
      <c r="WJY26" s="674"/>
      <c r="WJZ26" s="674"/>
      <c r="WKA26" s="674"/>
      <c r="WKB26" s="674"/>
      <c r="WKC26" s="674"/>
      <c r="WKD26" s="674"/>
      <c r="WKE26" s="674"/>
      <c r="WKF26" s="674"/>
      <c r="WKG26" s="674"/>
      <c r="WKH26" s="674"/>
      <c r="WKI26" s="674"/>
      <c r="WKJ26" s="674"/>
      <c r="WKK26" s="674"/>
      <c r="WKL26" s="674"/>
      <c r="WKM26" s="674"/>
      <c r="WKN26" s="674"/>
      <c r="WKO26" s="674"/>
      <c r="WKP26" s="674"/>
      <c r="WKQ26" s="674"/>
      <c r="WKR26" s="674"/>
      <c r="WKS26" s="674"/>
      <c r="WKT26" s="674"/>
      <c r="WKU26" s="674"/>
      <c r="WKV26" s="674"/>
      <c r="WKW26" s="674"/>
      <c r="WKX26" s="674"/>
      <c r="WKY26" s="674"/>
      <c r="WKZ26" s="674"/>
      <c r="WLA26" s="674"/>
      <c r="WLB26" s="674"/>
      <c r="WLC26" s="674"/>
      <c r="WLD26" s="674"/>
      <c r="WLE26" s="674"/>
      <c r="WLF26" s="674"/>
      <c r="WLG26" s="674"/>
      <c r="WLH26" s="674"/>
      <c r="WLI26" s="674"/>
      <c r="WLJ26" s="674"/>
      <c r="WLK26" s="674"/>
      <c r="WLL26" s="674"/>
      <c r="WLM26" s="674"/>
      <c r="WLN26" s="674"/>
      <c r="WLO26" s="674"/>
      <c r="WLP26" s="674"/>
      <c r="WLQ26" s="674"/>
      <c r="WLR26" s="674"/>
      <c r="WLS26" s="674"/>
      <c r="WLT26" s="674"/>
      <c r="WLU26" s="674"/>
      <c r="WLV26" s="674"/>
      <c r="WLW26" s="674"/>
      <c r="WLX26" s="674"/>
      <c r="WLY26" s="674"/>
      <c r="WLZ26" s="674"/>
      <c r="WMA26" s="674"/>
      <c r="WMB26" s="674"/>
      <c r="WMC26" s="674"/>
      <c r="WMD26" s="674"/>
      <c r="WME26" s="674"/>
      <c r="WMF26" s="674"/>
      <c r="WMG26" s="674"/>
      <c r="WMH26" s="674"/>
      <c r="WMI26" s="674"/>
      <c r="WMJ26" s="674"/>
      <c r="WMK26" s="674"/>
      <c r="WML26" s="674"/>
      <c r="WMM26" s="674"/>
      <c r="WMN26" s="674"/>
      <c r="WMO26" s="674"/>
      <c r="WMP26" s="674"/>
      <c r="WMQ26" s="674"/>
      <c r="WMR26" s="674"/>
      <c r="WMS26" s="674"/>
      <c r="WMT26" s="674"/>
      <c r="WMU26" s="674"/>
      <c r="WMV26" s="674"/>
      <c r="WMW26" s="674"/>
      <c r="WMX26" s="674"/>
      <c r="WMY26" s="674"/>
      <c r="WMZ26" s="674"/>
      <c r="WNA26" s="674"/>
      <c r="WNB26" s="674"/>
      <c r="WNC26" s="674"/>
      <c r="WND26" s="674"/>
      <c r="WNE26" s="674"/>
      <c r="WNF26" s="674"/>
      <c r="WNG26" s="674"/>
      <c r="WNH26" s="674"/>
      <c r="WNI26" s="674"/>
      <c r="WNJ26" s="674"/>
      <c r="WNK26" s="674"/>
      <c r="WNL26" s="674"/>
      <c r="WNM26" s="674"/>
      <c r="WNN26" s="674"/>
      <c r="WNO26" s="674"/>
      <c r="WNP26" s="674"/>
      <c r="WNQ26" s="674"/>
      <c r="WNR26" s="674"/>
      <c r="WNS26" s="674"/>
      <c r="WNT26" s="674"/>
      <c r="WNU26" s="674"/>
      <c r="WNV26" s="674"/>
      <c r="WNW26" s="674"/>
      <c r="WNX26" s="674"/>
      <c r="WNY26" s="674"/>
      <c r="WNZ26" s="674"/>
      <c r="WOA26" s="674"/>
      <c r="WOB26" s="674"/>
      <c r="WOC26" s="674"/>
      <c r="WOD26" s="674"/>
      <c r="WOE26" s="674"/>
      <c r="WOF26" s="674"/>
      <c r="WOG26" s="674"/>
      <c r="WOH26" s="674"/>
      <c r="WOI26" s="674"/>
      <c r="WOJ26" s="674"/>
      <c r="WOK26" s="674"/>
      <c r="WOL26" s="674"/>
      <c r="WOM26" s="674"/>
      <c r="WON26" s="674"/>
      <c r="WOO26" s="674"/>
      <c r="WOP26" s="674"/>
      <c r="WOQ26" s="674"/>
      <c r="WOR26" s="674"/>
      <c r="WOS26" s="674"/>
      <c r="WOT26" s="674"/>
      <c r="WOU26" s="674"/>
      <c r="WOV26" s="674"/>
      <c r="WOW26" s="674"/>
      <c r="WOX26" s="674"/>
      <c r="WOY26" s="674"/>
      <c r="WOZ26" s="674"/>
      <c r="WPA26" s="674"/>
      <c r="WPB26" s="674"/>
      <c r="WPC26" s="674"/>
      <c r="WPD26" s="674"/>
      <c r="WPE26" s="674"/>
      <c r="WPF26" s="674"/>
      <c r="WPG26" s="674"/>
      <c r="WPH26" s="674"/>
      <c r="WPI26" s="674"/>
      <c r="WPJ26" s="674"/>
      <c r="WPK26" s="674"/>
      <c r="WPL26" s="674"/>
      <c r="WPM26" s="674"/>
      <c r="WPN26" s="674"/>
      <c r="WPO26" s="674"/>
      <c r="WPP26" s="674"/>
      <c r="WPQ26" s="674"/>
      <c r="WPR26" s="674"/>
      <c r="WPS26" s="674"/>
      <c r="WPT26" s="674"/>
      <c r="WPU26" s="674"/>
      <c r="WPV26" s="674"/>
      <c r="WPW26" s="674"/>
      <c r="WPX26" s="674"/>
      <c r="WPY26" s="674"/>
      <c r="WPZ26" s="674"/>
      <c r="WQA26" s="674"/>
      <c r="WQB26" s="674"/>
      <c r="WQC26" s="674"/>
      <c r="WQD26" s="674"/>
      <c r="WQE26" s="674"/>
      <c r="WQF26" s="674"/>
      <c r="WQG26" s="674"/>
      <c r="WQH26" s="674"/>
      <c r="WQI26" s="674"/>
      <c r="WQJ26" s="674"/>
      <c r="WQK26" s="674"/>
      <c r="WQL26" s="674"/>
      <c r="WQM26" s="674"/>
      <c r="WQN26" s="674"/>
      <c r="WQO26" s="674"/>
      <c r="WQP26" s="674"/>
      <c r="WQQ26" s="674"/>
      <c r="WQR26" s="674"/>
      <c r="WQS26" s="674"/>
      <c r="WQT26" s="674"/>
      <c r="WQU26" s="674"/>
      <c r="WQV26" s="674"/>
      <c r="WQW26" s="674"/>
      <c r="WQX26" s="674"/>
      <c r="WQY26" s="674"/>
      <c r="WQZ26" s="674"/>
      <c r="WRA26" s="674"/>
      <c r="WRB26" s="674"/>
      <c r="WRC26" s="674"/>
      <c r="WRD26" s="674"/>
      <c r="WRE26" s="674"/>
      <c r="WRF26" s="674"/>
      <c r="WRG26" s="674"/>
      <c r="WRH26" s="674"/>
      <c r="WRI26" s="674"/>
      <c r="WRJ26" s="674"/>
      <c r="WRK26" s="674"/>
      <c r="WRL26" s="674"/>
      <c r="WRM26" s="674"/>
      <c r="WRN26" s="674"/>
      <c r="WRO26" s="674"/>
      <c r="WRP26" s="674"/>
      <c r="WRQ26" s="674"/>
      <c r="WRR26" s="674"/>
      <c r="WRS26" s="674"/>
      <c r="WRT26" s="674"/>
      <c r="WRU26" s="674"/>
      <c r="WRV26" s="674"/>
      <c r="WRW26" s="674"/>
      <c r="WRX26" s="674"/>
      <c r="WRY26" s="674"/>
      <c r="WRZ26" s="674"/>
      <c r="WSA26" s="674"/>
      <c r="WSB26" s="674"/>
      <c r="WSC26" s="674"/>
      <c r="WSD26" s="674"/>
      <c r="WSE26" s="674"/>
      <c r="WSF26" s="674"/>
      <c r="WSG26" s="674"/>
      <c r="WSH26" s="674"/>
      <c r="WSI26" s="674"/>
      <c r="WSJ26" s="674"/>
      <c r="WSK26" s="674"/>
      <c r="WSL26" s="674"/>
      <c r="WSM26" s="674"/>
      <c r="WSN26" s="674"/>
      <c r="WSO26" s="674"/>
      <c r="WSP26" s="674"/>
      <c r="WSQ26" s="674"/>
      <c r="WSR26" s="674"/>
      <c r="WSS26" s="674"/>
      <c r="WST26" s="674"/>
      <c r="WSU26" s="674"/>
      <c r="WSV26" s="674"/>
      <c r="WSW26" s="674"/>
      <c r="WSX26" s="674"/>
      <c r="WSY26" s="674"/>
      <c r="WSZ26" s="674"/>
      <c r="WTA26" s="674"/>
      <c r="WTB26" s="674"/>
      <c r="WTC26" s="674"/>
      <c r="WTD26" s="674"/>
      <c r="WTE26" s="674"/>
      <c r="WTF26" s="674"/>
      <c r="WTG26" s="674"/>
      <c r="WTH26" s="674"/>
      <c r="WTI26" s="674"/>
      <c r="WTJ26" s="674"/>
      <c r="WTK26" s="674"/>
      <c r="WTL26" s="674"/>
      <c r="WTM26" s="674"/>
      <c r="WTN26" s="674"/>
      <c r="WTO26" s="674"/>
      <c r="WTP26" s="674"/>
      <c r="WTQ26" s="674"/>
      <c r="WTR26" s="674"/>
      <c r="WTS26" s="674"/>
      <c r="WTT26" s="674"/>
      <c r="WTU26" s="674"/>
      <c r="WTV26" s="674"/>
      <c r="WTW26" s="674"/>
      <c r="WTX26" s="674"/>
      <c r="WTY26" s="674"/>
      <c r="WTZ26" s="674"/>
      <c r="WUA26" s="674"/>
      <c r="WUB26" s="674"/>
      <c r="WUC26" s="674"/>
      <c r="WUD26" s="674"/>
      <c r="WUE26" s="674"/>
      <c r="WUF26" s="674"/>
      <c r="WUG26" s="674"/>
      <c r="WUH26" s="674"/>
      <c r="WUI26" s="674"/>
      <c r="WUJ26" s="674"/>
      <c r="WUK26" s="674"/>
      <c r="WUL26" s="674"/>
      <c r="WUM26" s="674"/>
      <c r="WUN26" s="674"/>
      <c r="WUO26" s="674"/>
      <c r="WUP26" s="674"/>
      <c r="WUQ26" s="674"/>
      <c r="WUR26" s="674"/>
      <c r="WUS26" s="674"/>
      <c r="WUT26" s="674"/>
      <c r="WUU26" s="674"/>
      <c r="WUV26" s="674"/>
      <c r="WUW26" s="674"/>
      <c r="WUX26" s="674"/>
      <c r="WUY26" s="674"/>
      <c r="WUZ26" s="674"/>
      <c r="WVA26" s="674"/>
      <c r="WVB26" s="674"/>
      <c r="WVC26" s="674"/>
      <c r="WVD26" s="674"/>
      <c r="WVE26" s="674"/>
      <c r="WVF26" s="674"/>
      <c r="WVG26" s="674"/>
      <c r="WVH26" s="674"/>
      <c r="WVI26" s="674"/>
      <c r="WVJ26" s="674"/>
      <c r="WVK26" s="674"/>
      <c r="WVL26" s="674"/>
      <c r="WVM26" s="674"/>
      <c r="WVN26" s="674"/>
      <c r="WVO26" s="674"/>
      <c r="WVP26" s="674"/>
      <c r="WVQ26" s="674"/>
      <c r="WVR26" s="674"/>
      <c r="WVS26" s="674"/>
      <c r="WVT26" s="674"/>
      <c r="WVU26" s="674"/>
      <c r="WVV26" s="674"/>
      <c r="WVW26" s="674"/>
      <c r="WVX26" s="674"/>
      <c r="WVY26" s="674"/>
      <c r="WVZ26" s="674"/>
      <c r="WWA26" s="674"/>
      <c r="WWB26" s="674"/>
      <c r="WWC26" s="674"/>
      <c r="WWD26" s="674"/>
      <c r="WWE26" s="674"/>
      <c r="WWF26" s="674"/>
      <c r="WWG26" s="674"/>
      <c r="WWH26" s="674"/>
      <c r="WWI26" s="674"/>
      <c r="WWJ26" s="674"/>
      <c r="WWK26" s="674"/>
      <c r="WWL26" s="674"/>
      <c r="WWM26" s="674"/>
      <c r="WWN26" s="674"/>
      <c r="WWO26" s="674"/>
      <c r="WWP26" s="674"/>
      <c r="WWQ26" s="674"/>
      <c r="WWR26" s="674"/>
      <c r="WWS26" s="674"/>
      <c r="WWT26" s="674"/>
      <c r="WWU26" s="674"/>
      <c r="WWV26" s="674"/>
      <c r="WWW26" s="674"/>
      <c r="WWX26" s="674"/>
      <c r="WWY26" s="674"/>
      <c r="WWZ26" s="674"/>
      <c r="WXA26" s="674"/>
      <c r="WXB26" s="674"/>
      <c r="WXC26" s="674"/>
      <c r="WXD26" s="674"/>
      <c r="WXE26" s="674"/>
      <c r="WXF26" s="674"/>
      <c r="WXG26" s="674"/>
      <c r="WXH26" s="674"/>
      <c r="WXI26" s="674"/>
      <c r="WXJ26" s="674"/>
      <c r="WXK26" s="674"/>
      <c r="WXL26" s="674"/>
      <c r="WXM26" s="674"/>
      <c r="WXN26" s="674"/>
      <c r="WXO26" s="674"/>
      <c r="WXP26" s="674"/>
      <c r="WXQ26" s="674"/>
      <c r="WXR26" s="674"/>
      <c r="WXS26" s="674"/>
      <c r="WXT26" s="674"/>
      <c r="WXU26" s="674"/>
      <c r="WXV26" s="674"/>
      <c r="WXW26" s="674"/>
      <c r="WXX26" s="674"/>
      <c r="WXY26" s="674"/>
      <c r="WXZ26" s="674"/>
      <c r="WYA26" s="674"/>
      <c r="WYB26" s="674"/>
      <c r="WYC26" s="674"/>
      <c r="WYD26" s="674"/>
      <c r="WYE26" s="674"/>
      <c r="WYF26" s="674"/>
      <c r="WYG26" s="674"/>
      <c r="WYH26" s="674"/>
      <c r="WYI26" s="674"/>
      <c r="WYJ26" s="674"/>
      <c r="WYK26" s="674"/>
      <c r="WYL26" s="674"/>
      <c r="WYM26" s="674"/>
      <c r="WYN26" s="674"/>
      <c r="WYO26" s="674"/>
      <c r="WYP26" s="674"/>
      <c r="WYQ26" s="674"/>
      <c r="WYR26" s="674"/>
      <c r="WYS26" s="674"/>
      <c r="WYT26" s="674"/>
      <c r="WYU26" s="674"/>
      <c r="WYV26" s="674"/>
      <c r="WYW26" s="674"/>
      <c r="WYX26" s="674"/>
      <c r="WYY26" s="674"/>
      <c r="WYZ26" s="674"/>
      <c r="WZA26" s="674"/>
      <c r="WZB26" s="674"/>
      <c r="WZC26" s="674"/>
      <c r="WZD26" s="674"/>
      <c r="WZE26" s="674"/>
      <c r="WZF26" s="674"/>
      <c r="WZG26" s="674"/>
      <c r="WZH26" s="674"/>
      <c r="WZI26" s="674"/>
      <c r="WZJ26" s="674"/>
      <c r="WZK26" s="674"/>
      <c r="WZL26" s="674"/>
      <c r="WZM26" s="674"/>
      <c r="WZN26" s="674"/>
      <c r="WZO26" s="674"/>
      <c r="WZP26" s="674"/>
      <c r="WZQ26" s="674"/>
      <c r="WZR26" s="674"/>
      <c r="WZS26" s="674"/>
      <c r="WZT26" s="674"/>
      <c r="WZU26" s="674"/>
      <c r="WZV26" s="674"/>
      <c r="WZW26" s="674"/>
      <c r="WZX26" s="674"/>
      <c r="WZY26" s="674"/>
      <c r="WZZ26" s="674"/>
      <c r="XAA26" s="674"/>
      <c r="XAB26" s="674"/>
      <c r="XAC26" s="674"/>
      <c r="XAD26" s="674"/>
      <c r="XAE26" s="674"/>
      <c r="XAF26" s="674"/>
      <c r="XAG26" s="674"/>
      <c r="XAH26" s="674"/>
      <c r="XAI26" s="674"/>
      <c r="XAJ26" s="674"/>
      <c r="XAK26" s="674"/>
      <c r="XAL26" s="674"/>
      <c r="XAM26" s="674"/>
      <c r="XAN26" s="674"/>
      <c r="XAO26" s="674"/>
      <c r="XAP26" s="674"/>
      <c r="XAQ26" s="674"/>
      <c r="XAR26" s="674"/>
      <c r="XAS26" s="674"/>
      <c r="XAT26" s="674"/>
      <c r="XAU26" s="674"/>
      <c r="XAV26" s="674"/>
      <c r="XAW26" s="674"/>
      <c r="XAX26" s="674"/>
      <c r="XAY26" s="674"/>
      <c r="XAZ26" s="674"/>
      <c r="XBA26" s="674"/>
      <c r="XBB26" s="674"/>
      <c r="XBC26" s="674"/>
      <c r="XBD26" s="674"/>
      <c r="XBE26" s="674"/>
      <c r="XBF26" s="674"/>
      <c r="XBG26" s="674"/>
      <c r="XBH26" s="674"/>
      <c r="XBI26" s="674"/>
      <c r="XBJ26" s="674"/>
      <c r="XBK26" s="674"/>
      <c r="XBL26" s="674"/>
      <c r="XBM26" s="674"/>
      <c r="XBN26" s="674"/>
      <c r="XBO26" s="674"/>
      <c r="XBP26" s="674"/>
      <c r="XBQ26" s="674"/>
      <c r="XBR26" s="674"/>
      <c r="XBS26" s="674"/>
      <c r="XBT26" s="674"/>
      <c r="XBU26" s="674"/>
      <c r="XBV26" s="674"/>
      <c r="XBW26" s="674"/>
      <c r="XBX26" s="674"/>
      <c r="XBY26" s="674"/>
      <c r="XBZ26" s="674"/>
      <c r="XCA26" s="674"/>
      <c r="XCB26" s="674"/>
      <c r="XCC26" s="674"/>
      <c r="XCD26" s="674"/>
      <c r="XCE26" s="674"/>
      <c r="XCF26" s="674"/>
      <c r="XCG26" s="674"/>
      <c r="XCH26" s="674"/>
      <c r="XCI26" s="674"/>
      <c r="XCJ26" s="674"/>
      <c r="XCK26" s="674"/>
      <c r="XCL26" s="674"/>
      <c r="XCM26" s="674"/>
      <c r="XCN26" s="674"/>
      <c r="XCO26" s="674"/>
      <c r="XCP26" s="674"/>
      <c r="XCQ26" s="674"/>
      <c r="XCR26" s="674"/>
      <c r="XCS26" s="674"/>
      <c r="XCT26" s="674"/>
      <c r="XCU26" s="674"/>
      <c r="XCV26" s="674"/>
      <c r="XCW26" s="674"/>
      <c r="XCX26" s="674"/>
      <c r="XCY26" s="674"/>
      <c r="XCZ26" s="674"/>
      <c r="XDA26" s="674"/>
      <c r="XDB26" s="674"/>
      <c r="XDC26" s="674"/>
      <c r="XDD26" s="674"/>
      <c r="XDE26" s="674"/>
      <c r="XDF26" s="674"/>
      <c r="XDG26" s="674"/>
      <c r="XDH26" s="674"/>
      <c r="XDI26" s="674"/>
      <c r="XDJ26" s="674"/>
      <c r="XDK26" s="674"/>
      <c r="XDL26" s="674"/>
      <c r="XDM26" s="674"/>
      <c r="XDN26" s="674"/>
      <c r="XDO26" s="674"/>
      <c r="XDP26" s="674"/>
      <c r="XDQ26" s="674"/>
      <c r="XDR26" s="674"/>
      <c r="XDS26" s="674"/>
      <c r="XDT26" s="674"/>
      <c r="XDU26" s="674"/>
      <c r="XDV26" s="674"/>
      <c r="XDW26" s="674"/>
      <c r="XDX26" s="674"/>
      <c r="XDY26" s="674"/>
      <c r="XDZ26" s="674"/>
      <c r="XEA26" s="674"/>
      <c r="XEB26" s="674"/>
      <c r="XEC26" s="674"/>
      <c r="XED26" s="674"/>
      <c r="XEE26" s="674"/>
      <c r="XEF26" s="674"/>
      <c r="XEG26" s="674"/>
      <c r="XEH26" s="674"/>
      <c r="XEI26" s="674"/>
      <c r="XEJ26" s="674"/>
      <c r="XEK26" s="674"/>
      <c r="XEL26" s="674"/>
      <c r="XEM26" s="674"/>
      <c r="XEN26" s="674"/>
      <c r="XEO26" s="674"/>
      <c r="XEP26" s="674"/>
      <c r="XEQ26" s="674"/>
      <c r="XER26" s="674"/>
      <c r="XES26" s="674"/>
      <c r="XET26" s="674"/>
      <c r="XEU26" s="674"/>
      <c r="XEV26" s="674"/>
      <c r="XEW26" s="674"/>
      <c r="XEX26" s="674"/>
      <c r="XEY26" s="674"/>
      <c r="XEZ26" s="674"/>
      <c r="XFA26" s="674"/>
      <c r="XFB26" s="674"/>
      <c r="XFC26" s="674"/>
    </row>
    <row r="27" spans="1:16383">
      <c r="A27" s="375" t="str">
        <f>+A20</f>
        <v>Titular</v>
      </c>
      <c r="B27" s="418"/>
      <c r="D27" s="514">
        <f t="shared" ref="D27:D29" si="1">IFERROR((D20/2*1.055),"N/A")</f>
        <v>3423.4749999999999</v>
      </c>
      <c r="E27" s="513"/>
      <c r="F27" s="517">
        <f t="shared" ref="F27:F29" si="2">IFERROR((F20/2*1.055),"N/A")</f>
        <v>2735.6149999999998</v>
      </c>
      <c r="G27" s="529">
        <f>IFERROR((G20/2*1.055),"N/A")</f>
        <v>1728.6174999999998</v>
      </c>
      <c r="H27" s="694"/>
      <c r="I27" s="530">
        <f>IFERROR((I20/2*1.055),"N/A")</f>
        <v>1181.0725</v>
      </c>
      <c r="J27" s="694"/>
      <c r="K27" s="697">
        <f>IFERROR((K20/2*1.055),"N/A")</f>
        <v>900.96999999999991</v>
      </c>
      <c r="L27" s="697"/>
      <c r="M27" s="697"/>
      <c r="N27" s="417"/>
      <c r="O27" s="418"/>
      <c r="P27" s="418"/>
      <c r="Q27" s="418"/>
      <c r="R27" s="418"/>
      <c r="S27" s="418"/>
      <c r="T27" s="418"/>
      <c r="U27" s="418"/>
      <c r="V27" s="418"/>
      <c r="W27" s="418"/>
      <c r="X27" s="418"/>
      <c r="Y27" s="418"/>
      <c r="Z27" s="418"/>
      <c r="AA27" s="418"/>
      <c r="AB27" s="418"/>
      <c r="AC27" s="418"/>
      <c r="AD27" s="418"/>
      <c r="AE27" s="418"/>
      <c r="AF27" s="418"/>
      <c r="AG27" s="418"/>
      <c r="AH27" s="418"/>
      <c r="AI27" s="418"/>
      <c r="AJ27" s="418"/>
      <c r="AK27" s="418"/>
      <c r="AL27" s="418"/>
      <c r="AM27" s="418"/>
      <c r="AN27" s="418"/>
      <c r="AO27" s="418"/>
      <c r="AP27" s="418"/>
      <c r="AQ27" s="418"/>
      <c r="AR27" s="418"/>
      <c r="AS27" s="418"/>
      <c r="AT27" s="418"/>
      <c r="AU27" s="418"/>
      <c r="AV27" s="418"/>
      <c r="AW27" s="418"/>
      <c r="AX27" s="418"/>
      <c r="AY27" s="418"/>
      <c r="AZ27" s="418"/>
      <c r="BA27" s="418"/>
      <c r="BB27" s="418"/>
      <c r="BC27" s="418"/>
      <c r="BD27" s="418"/>
      <c r="BE27" s="418"/>
      <c r="BF27" s="418"/>
      <c r="BG27" s="418"/>
      <c r="BH27" s="418"/>
      <c r="BI27" s="418"/>
      <c r="BJ27" s="418"/>
      <c r="BK27" s="418"/>
      <c r="BL27" s="418"/>
      <c r="BM27" s="418"/>
      <c r="BN27" s="418"/>
      <c r="BO27" s="418"/>
      <c r="BP27" s="419"/>
      <c r="BQ27" s="419"/>
      <c r="BR27" s="419"/>
      <c r="BS27" s="419"/>
      <c r="BT27" s="419"/>
      <c r="BU27" s="419"/>
      <c r="BV27" s="419"/>
      <c r="BW27" s="419"/>
      <c r="BX27" s="419"/>
      <c r="BY27" s="419"/>
      <c r="BZ27" s="419"/>
      <c r="CA27" s="419"/>
      <c r="CB27" s="419"/>
      <c r="CC27" s="419"/>
      <c r="CD27" s="419"/>
      <c r="CE27" s="419"/>
      <c r="CF27" s="419"/>
      <c r="CG27" s="419"/>
      <c r="CH27" s="419"/>
      <c r="CI27" s="419"/>
      <c r="CJ27" s="419"/>
      <c r="CK27" s="419"/>
      <c r="CL27" s="419"/>
      <c r="CM27" s="419"/>
      <c r="CN27" s="419"/>
      <c r="CO27" s="419"/>
      <c r="CP27" s="419"/>
      <c r="CQ27" s="419"/>
      <c r="CR27" s="419"/>
      <c r="CS27" s="419"/>
      <c r="CT27" s="419"/>
      <c r="CU27" s="419"/>
      <c r="CV27" s="419"/>
      <c r="CW27" s="419"/>
      <c r="CX27" s="419"/>
      <c r="CY27" s="419"/>
      <c r="CZ27" s="419"/>
      <c r="DA27" s="419"/>
      <c r="DB27" s="419"/>
      <c r="DC27" s="419"/>
      <c r="DD27" s="419"/>
      <c r="DE27" s="419"/>
      <c r="DF27" s="419"/>
      <c r="DG27" s="419"/>
      <c r="DH27" s="419"/>
      <c r="DI27" s="419"/>
      <c r="DJ27" s="419"/>
      <c r="DK27" s="419"/>
      <c r="DL27" s="419"/>
      <c r="DM27" s="419"/>
      <c r="DN27" s="419"/>
      <c r="DO27" s="419"/>
      <c r="DP27" s="419"/>
      <c r="DQ27" s="419"/>
      <c r="DR27" s="419"/>
      <c r="DS27" s="419"/>
      <c r="DT27" s="419"/>
      <c r="DU27" s="419"/>
      <c r="DV27" s="419"/>
      <c r="DW27" s="419"/>
      <c r="DX27" s="418"/>
      <c r="DY27" s="418"/>
      <c r="DZ27" s="418"/>
      <c r="EA27" s="418"/>
      <c r="EB27" s="418"/>
      <c r="EC27" s="418"/>
      <c r="ED27" s="418"/>
      <c r="EE27" s="418"/>
      <c r="EF27" s="418"/>
      <c r="EG27" s="418"/>
      <c r="EH27" s="418"/>
      <c r="EI27" s="418"/>
      <c r="EJ27" s="418"/>
      <c r="EK27" s="418"/>
      <c r="EL27" s="418"/>
      <c r="EM27" s="418"/>
      <c r="EN27" s="418"/>
      <c r="EO27" s="418"/>
      <c r="EP27" s="418"/>
      <c r="EQ27" s="418"/>
      <c r="ER27" s="418"/>
      <c r="ES27" s="418"/>
      <c r="ET27" s="418"/>
      <c r="EU27" s="418"/>
      <c r="EV27" s="418"/>
      <c r="EW27" s="418"/>
      <c r="EX27" s="418"/>
      <c r="EY27" s="418"/>
      <c r="EZ27" s="418"/>
      <c r="FA27" s="418"/>
      <c r="FB27" s="418"/>
      <c r="FC27" s="418"/>
      <c r="FD27" s="418"/>
      <c r="FE27" s="418"/>
      <c r="FF27" s="418"/>
      <c r="FG27" s="418"/>
      <c r="FH27" s="418"/>
      <c r="FI27" s="418"/>
      <c r="FJ27" s="418"/>
      <c r="FK27" s="418"/>
      <c r="FL27" s="418"/>
      <c r="FM27" s="418"/>
      <c r="FN27" s="418"/>
      <c r="FO27" s="418"/>
      <c r="FP27" s="418"/>
      <c r="FQ27" s="418"/>
      <c r="FR27" s="418"/>
      <c r="FS27" s="418"/>
      <c r="FT27" s="418"/>
      <c r="FU27" s="418"/>
      <c r="FV27" s="418"/>
      <c r="FW27" s="418"/>
      <c r="FX27" s="418"/>
      <c r="FY27" s="418"/>
      <c r="FZ27" s="418"/>
      <c r="GA27" s="418"/>
      <c r="GB27" s="418"/>
      <c r="GC27" s="418"/>
      <c r="GD27" s="418"/>
      <c r="GE27" s="418"/>
      <c r="GF27" s="418"/>
      <c r="GG27" s="418"/>
      <c r="GH27" s="418"/>
      <c r="GI27" s="418"/>
      <c r="GJ27" s="418"/>
      <c r="GK27" s="418"/>
      <c r="GL27" s="418"/>
      <c r="GM27" s="418"/>
      <c r="GN27" s="418"/>
      <c r="GO27" s="418"/>
      <c r="GP27" s="418"/>
      <c r="GQ27" s="418"/>
      <c r="GR27" s="418"/>
      <c r="GS27" s="418"/>
      <c r="GT27" s="418"/>
      <c r="GU27" s="418"/>
      <c r="GV27" s="418"/>
      <c r="GW27" s="418"/>
      <c r="GX27" s="418"/>
      <c r="GY27" s="418"/>
      <c r="GZ27" s="418"/>
      <c r="HA27" s="418"/>
      <c r="HB27" s="418"/>
      <c r="HC27" s="418"/>
      <c r="HD27" s="418"/>
      <c r="HE27" s="418"/>
      <c r="HF27" s="418"/>
      <c r="HG27" s="418"/>
      <c r="HH27" s="418"/>
      <c r="HI27" s="418"/>
      <c r="HJ27" s="418"/>
      <c r="HK27" s="418"/>
      <c r="HL27" s="418"/>
      <c r="HM27" s="418"/>
      <c r="HN27" s="418"/>
      <c r="HO27" s="418"/>
      <c r="HP27" s="418"/>
      <c r="HQ27" s="418"/>
      <c r="HR27" s="418"/>
      <c r="HS27" s="418"/>
      <c r="HT27" s="418"/>
      <c r="HU27" s="418"/>
      <c r="HV27" s="418"/>
      <c r="HW27" s="418"/>
      <c r="HX27" s="418"/>
      <c r="HY27" s="418"/>
      <c r="HZ27" s="418"/>
      <c r="IA27" s="418"/>
      <c r="IB27" s="418"/>
      <c r="IC27" s="418"/>
      <c r="ID27" s="418"/>
      <c r="IE27" s="418"/>
      <c r="IF27" s="418"/>
      <c r="IG27" s="418"/>
      <c r="IH27" s="418"/>
      <c r="II27" s="418"/>
      <c r="IJ27" s="418"/>
      <c r="IK27" s="418"/>
      <c r="IL27" s="418"/>
      <c r="IM27" s="418"/>
      <c r="IN27" s="418"/>
      <c r="IO27" s="418"/>
      <c r="IP27" s="418"/>
      <c r="IQ27" s="418"/>
      <c r="IR27" s="418"/>
      <c r="IS27" s="418"/>
      <c r="IT27" s="418"/>
      <c r="IU27" s="418"/>
      <c r="IV27" s="418"/>
      <c r="IW27" s="418"/>
      <c r="IX27" s="418"/>
      <c r="IY27" s="418"/>
      <c r="IZ27" s="418"/>
      <c r="JA27" s="418"/>
      <c r="JB27" s="418"/>
      <c r="JC27" s="418"/>
      <c r="JD27" s="418"/>
      <c r="JE27" s="418"/>
      <c r="JF27" s="418"/>
      <c r="JG27" s="418"/>
      <c r="JH27" s="418"/>
      <c r="JI27" s="418"/>
      <c r="JJ27" s="418"/>
      <c r="JK27" s="418"/>
      <c r="JL27" s="418"/>
      <c r="JM27" s="418"/>
      <c r="JN27" s="418"/>
      <c r="JO27" s="418"/>
      <c r="JP27" s="418"/>
      <c r="JQ27" s="418"/>
      <c r="JR27" s="418"/>
      <c r="JS27" s="418"/>
      <c r="JT27" s="418"/>
      <c r="JU27" s="418"/>
      <c r="JV27" s="418"/>
      <c r="JW27" s="418"/>
      <c r="JX27" s="418"/>
      <c r="JY27" s="418"/>
      <c r="JZ27" s="418"/>
      <c r="KA27" s="418"/>
      <c r="KB27" s="418"/>
      <c r="KC27" s="418"/>
      <c r="KD27" s="418"/>
      <c r="KE27" s="418"/>
      <c r="KF27" s="418"/>
      <c r="KG27" s="418"/>
      <c r="KH27" s="418"/>
      <c r="KI27" s="418"/>
      <c r="KJ27" s="418"/>
      <c r="KK27" s="418"/>
      <c r="KL27" s="418"/>
      <c r="KM27" s="418"/>
      <c r="KN27" s="418"/>
      <c r="KO27" s="418"/>
      <c r="KP27" s="418"/>
      <c r="KQ27" s="418"/>
      <c r="KR27" s="418"/>
      <c r="KS27" s="418"/>
      <c r="KT27" s="418"/>
      <c r="KU27" s="418"/>
      <c r="KV27" s="418"/>
      <c r="KW27" s="418"/>
      <c r="KX27" s="418"/>
      <c r="KY27" s="418"/>
      <c r="KZ27" s="418"/>
      <c r="LA27" s="418"/>
      <c r="LB27" s="418"/>
      <c r="LC27" s="418"/>
      <c r="LD27" s="418"/>
      <c r="LE27" s="418"/>
      <c r="LF27" s="418"/>
      <c r="LG27" s="418"/>
      <c r="LH27" s="418"/>
      <c r="LI27" s="418"/>
      <c r="LJ27" s="418"/>
      <c r="LK27" s="418"/>
      <c r="LL27" s="418"/>
      <c r="LM27" s="418"/>
      <c r="LN27" s="418"/>
      <c r="LO27" s="418"/>
      <c r="LP27" s="418"/>
      <c r="LQ27" s="418"/>
      <c r="LR27" s="418"/>
      <c r="LS27" s="418"/>
      <c r="LT27" s="418"/>
      <c r="LU27" s="418"/>
      <c r="LV27" s="418"/>
      <c r="LW27" s="418"/>
      <c r="LX27" s="418"/>
      <c r="LY27" s="418"/>
      <c r="LZ27" s="418"/>
      <c r="MA27" s="418"/>
      <c r="MB27" s="418"/>
      <c r="MC27" s="418"/>
      <c r="MD27" s="418"/>
      <c r="ME27" s="418"/>
      <c r="MF27" s="418"/>
      <c r="MG27" s="418"/>
      <c r="MH27" s="418"/>
      <c r="MI27" s="418"/>
      <c r="MJ27" s="418"/>
      <c r="MK27" s="418"/>
      <c r="ML27" s="418"/>
      <c r="MM27" s="418"/>
      <c r="MN27" s="418"/>
      <c r="MO27" s="418"/>
      <c r="MP27" s="418"/>
      <c r="MQ27" s="418"/>
      <c r="MR27" s="418"/>
      <c r="MS27" s="418"/>
      <c r="MT27" s="418"/>
      <c r="MU27" s="418"/>
      <c r="MV27" s="418"/>
      <c r="MW27" s="418"/>
      <c r="MX27" s="418"/>
      <c r="MY27" s="418"/>
      <c r="MZ27" s="418"/>
      <c r="NA27" s="418"/>
      <c r="NB27" s="418"/>
      <c r="NC27" s="418"/>
      <c r="ND27" s="418"/>
      <c r="NE27" s="418"/>
      <c r="NF27" s="418"/>
      <c r="NG27" s="418"/>
      <c r="NH27" s="418"/>
      <c r="NI27" s="418"/>
      <c r="NJ27" s="418"/>
      <c r="NK27" s="418"/>
      <c r="NL27" s="418"/>
      <c r="NM27" s="418"/>
      <c r="NN27" s="418"/>
      <c r="NO27" s="418"/>
      <c r="NP27" s="418"/>
      <c r="NQ27" s="418"/>
      <c r="NR27" s="418"/>
      <c r="NS27" s="418"/>
      <c r="NT27" s="418"/>
      <c r="NU27" s="418"/>
      <c r="NV27" s="418"/>
      <c r="NW27" s="418"/>
      <c r="NX27" s="418"/>
      <c r="NY27" s="418"/>
      <c r="NZ27" s="418"/>
      <c r="OA27" s="418"/>
      <c r="OB27" s="418"/>
      <c r="OC27" s="418"/>
      <c r="OD27" s="418"/>
      <c r="OE27" s="418"/>
      <c r="OF27" s="418"/>
      <c r="OG27" s="418"/>
      <c r="OH27" s="418"/>
      <c r="OI27" s="418"/>
      <c r="OJ27" s="418"/>
      <c r="OK27" s="418"/>
      <c r="OL27" s="418"/>
      <c r="OM27" s="418"/>
      <c r="ON27" s="418"/>
      <c r="OO27" s="418"/>
      <c r="OP27" s="418"/>
      <c r="OQ27" s="418"/>
      <c r="OR27" s="418"/>
      <c r="OS27" s="418"/>
      <c r="OT27" s="418"/>
      <c r="OU27" s="418"/>
      <c r="OV27" s="418"/>
      <c r="OW27" s="418"/>
      <c r="OX27" s="418"/>
      <c r="OY27" s="418"/>
      <c r="OZ27" s="418"/>
      <c r="PA27" s="418"/>
      <c r="PB27" s="418"/>
      <c r="PC27" s="418"/>
      <c r="PD27" s="418"/>
      <c r="PE27" s="418"/>
      <c r="PF27" s="418"/>
      <c r="PG27" s="418"/>
      <c r="PH27" s="418"/>
      <c r="PI27" s="418"/>
      <c r="PJ27" s="418"/>
      <c r="PK27" s="418"/>
      <c r="PL27" s="418"/>
      <c r="PM27" s="418"/>
      <c r="PN27" s="418"/>
      <c r="PO27" s="418"/>
      <c r="PP27" s="418"/>
      <c r="PQ27" s="418"/>
      <c r="PR27" s="418"/>
      <c r="PS27" s="418"/>
      <c r="PT27" s="418"/>
      <c r="PU27" s="418"/>
      <c r="PV27" s="418"/>
      <c r="PW27" s="418"/>
      <c r="PX27" s="418"/>
      <c r="PY27" s="418"/>
      <c r="PZ27" s="418"/>
      <c r="QA27" s="418"/>
      <c r="QB27" s="418"/>
      <c r="QC27" s="418"/>
      <c r="QD27" s="418"/>
      <c r="QE27" s="418"/>
      <c r="QF27" s="418"/>
      <c r="QG27" s="418"/>
      <c r="QH27" s="418"/>
      <c r="QI27" s="418"/>
      <c r="QJ27" s="418"/>
      <c r="QK27" s="418"/>
      <c r="QL27" s="418"/>
      <c r="QM27" s="418"/>
      <c r="QN27" s="418"/>
      <c r="QO27" s="418"/>
      <c r="QP27" s="418"/>
      <c r="QQ27" s="418"/>
      <c r="QR27" s="418"/>
      <c r="QS27" s="418"/>
      <c r="QT27" s="418"/>
      <c r="QU27" s="418"/>
      <c r="QV27" s="418"/>
      <c r="QW27" s="418"/>
      <c r="QX27" s="418"/>
      <c r="QY27" s="418"/>
      <c r="QZ27" s="418"/>
      <c r="RA27" s="418"/>
      <c r="RB27" s="418"/>
      <c r="RC27" s="418"/>
      <c r="RD27" s="418"/>
      <c r="RE27" s="418"/>
      <c r="RF27" s="418"/>
      <c r="RG27" s="418"/>
      <c r="RH27" s="418"/>
      <c r="RI27" s="418"/>
      <c r="RJ27" s="418"/>
      <c r="RK27" s="418"/>
      <c r="RL27" s="418"/>
      <c r="RM27" s="418"/>
      <c r="RN27" s="418"/>
      <c r="RO27" s="418"/>
      <c r="RP27" s="418"/>
      <c r="RQ27" s="418"/>
      <c r="RR27" s="418"/>
      <c r="RS27" s="418"/>
      <c r="RT27" s="418"/>
      <c r="RU27" s="418"/>
      <c r="RV27" s="418"/>
      <c r="RW27" s="418"/>
      <c r="RX27" s="418"/>
      <c r="RY27" s="418"/>
      <c r="RZ27" s="418"/>
      <c r="SA27" s="418"/>
      <c r="SB27" s="418"/>
      <c r="SC27" s="418"/>
      <c r="SD27" s="418"/>
      <c r="SE27" s="418"/>
      <c r="SF27" s="418"/>
      <c r="SG27" s="418"/>
      <c r="SH27" s="418"/>
      <c r="SI27" s="418"/>
      <c r="SJ27" s="418"/>
      <c r="SK27" s="418"/>
      <c r="SL27" s="418"/>
      <c r="SM27" s="418"/>
      <c r="SN27" s="418"/>
      <c r="SO27" s="418"/>
      <c r="SP27" s="418"/>
      <c r="SQ27" s="418"/>
      <c r="SR27" s="418"/>
      <c r="SS27" s="418"/>
      <c r="ST27" s="418"/>
      <c r="SU27" s="418"/>
      <c r="SV27" s="418"/>
      <c r="SW27" s="418"/>
      <c r="SX27" s="418"/>
      <c r="SY27" s="418"/>
      <c r="SZ27" s="418"/>
      <c r="TA27" s="418"/>
      <c r="TB27" s="418"/>
      <c r="TC27" s="418"/>
      <c r="TD27" s="418"/>
      <c r="TE27" s="418"/>
      <c r="TF27" s="418"/>
      <c r="TG27" s="418"/>
      <c r="TH27" s="418"/>
      <c r="TI27" s="418"/>
      <c r="TJ27" s="418"/>
      <c r="TK27" s="418"/>
      <c r="TL27" s="418"/>
      <c r="TM27" s="418"/>
      <c r="TN27" s="418"/>
      <c r="TO27" s="418"/>
      <c r="TP27" s="418"/>
      <c r="TQ27" s="418"/>
      <c r="TR27" s="418"/>
      <c r="TS27" s="418"/>
      <c r="TT27" s="418"/>
      <c r="TU27" s="418"/>
      <c r="TV27" s="418"/>
      <c r="TW27" s="418"/>
      <c r="TX27" s="418"/>
      <c r="TY27" s="418"/>
      <c r="TZ27" s="418"/>
      <c r="UA27" s="418"/>
      <c r="UB27" s="418"/>
      <c r="UC27" s="418"/>
      <c r="UD27" s="418"/>
      <c r="UE27" s="418"/>
      <c r="UF27" s="418"/>
      <c r="UG27" s="418"/>
      <c r="UH27" s="418"/>
      <c r="UI27" s="418"/>
      <c r="UJ27" s="418"/>
      <c r="UK27" s="418"/>
      <c r="UL27" s="418"/>
      <c r="UM27" s="418"/>
      <c r="UN27" s="418"/>
      <c r="UO27" s="418"/>
      <c r="UP27" s="418"/>
      <c r="UQ27" s="418"/>
      <c r="UR27" s="418"/>
      <c r="US27" s="418"/>
      <c r="UT27" s="418"/>
      <c r="UU27" s="418"/>
      <c r="UV27" s="418"/>
      <c r="UW27" s="418"/>
      <c r="UX27" s="418"/>
      <c r="UY27" s="418"/>
      <c r="UZ27" s="418"/>
      <c r="VA27" s="418"/>
      <c r="VB27" s="418"/>
      <c r="VC27" s="418"/>
      <c r="VD27" s="418"/>
      <c r="VE27" s="418"/>
      <c r="VF27" s="418"/>
      <c r="VG27" s="418"/>
      <c r="VH27" s="418"/>
      <c r="VI27" s="418"/>
      <c r="VJ27" s="418"/>
      <c r="VK27" s="418"/>
      <c r="VL27" s="418"/>
      <c r="VM27" s="418"/>
      <c r="VN27" s="418"/>
      <c r="VO27" s="418"/>
      <c r="VP27" s="418"/>
      <c r="VQ27" s="418"/>
      <c r="VR27" s="418"/>
      <c r="VS27" s="418"/>
      <c r="VT27" s="418"/>
      <c r="VU27" s="418"/>
      <c r="VV27" s="418"/>
      <c r="VW27" s="418"/>
      <c r="VX27" s="418"/>
      <c r="VY27" s="418"/>
      <c r="VZ27" s="418"/>
      <c r="WA27" s="418"/>
      <c r="WB27" s="418"/>
      <c r="WC27" s="418"/>
      <c r="WD27" s="418"/>
      <c r="WE27" s="418"/>
      <c r="WF27" s="418"/>
      <c r="WG27" s="418"/>
      <c r="WH27" s="418"/>
      <c r="WI27" s="418"/>
      <c r="WJ27" s="418"/>
      <c r="WK27" s="418"/>
      <c r="WL27" s="418"/>
      <c r="WM27" s="418"/>
      <c r="WN27" s="418"/>
      <c r="WO27" s="418"/>
      <c r="WP27" s="418"/>
      <c r="WQ27" s="418"/>
      <c r="WR27" s="418"/>
      <c r="WS27" s="418"/>
      <c r="WT27" s="418"/>
      <c r="WU27" s="418"/>
      <c r="WV27" s="418"/>
      <c r="WW27" s="418"/>
      <c r="WX27" s="418"/>
      <c r="WY27" s="418"/>
      <c r="WZ27" s="418"/>
      <c r="XA27" s="418"/>
      <c r="XB27" s="418"/>
      <c r="XC27" s="418"/>
      <c r="XD27" s="418"/>
      <c r="XE27" s="418"/>
      <c r="XF27" s="418"/>
      <c r="XG27" s="418"/>
      <c r="XH27" s="418"/>
      <c r="XI27" s="418"/>
      <c r="XJ27" s="418"/>
      <c r="XK27" s="418"/>
      <c r="XL27" s="418"/>
      <c r="XM27" s="418"/>
      <c r="XN27" s="418"/>
      <c r="XO27" s="418"/>
      <c r="XP27" s="418"/>
      <c r="XQ27" s="418"/>
      <c r="XR27" s="418"/>
      <c r="XS27" s="418"/>
      <c r="XT27" s="418"/>
      <c r="XU27" s="418"/>
      <c r="XV27" s="418"/>
      <c r="XW27" s="418"/>
      <c r="XX27" s="418"/>
      <c r="XY27" s="418"/>
      <c r="XZ27" s="418"/>
      <c r="YA27" s="418"/>
      <c r="YB27" s="418"/>
      <c r="YC27" s="418"/>
      <c r="YD27" s="418"/>
      <c r="YE27" s="418"/>
      <c r="YF27" s="418"/>
      <c r="YG27" s="418"/>
      <c r="YH27" s="418"/>
      <c r="YI27" s="418"/>
      <c r="YJ27" s="418"/>
      <c r="YK27" s="418"/>
      <c r="YL27" s="418"/>
      <c r="YM27" s="418"/>
      <c r="YN27" s="418"/>
      <c r="YO27" s="418"/>
      <c r="YP27" s="418"/>
      <c r="YQ27" s="418"/>
      <c r="YR27" s="418"/>
      <c r="YS27" s="418"/>
      <c r="YT27" s="418"/>
      <c r="YU27" s="418"/>
      <c r="YV27" s="418"/>
      <c r="YW27" s="418"/>
      <c r="YX27" s="418"/>
      <c r="YY27" s="418"/>
      <c r="YZ27" s="418"/>
      <c r="ZA27" s="418"/>
      <c r="ZB27" s="418"/>
      <c r="ZC27" s="418"/>
      <c r="ZD27" s="418"/>
      <c r="ZE27" s="418"/>
      <c r="ZF27" s="418"/>
      <c r="ZG27" s="418"/>
      <c r="ZH27" s="418"/>
      <c r="ZI27" s="418"/>
      <c r="ZJ27" s="418"/>
      <c r="ZK27" s="418"/>
      <c r="ZL27" s="418"/>
      <c r="ZM27" s="418"/>
      <c r="ZN27" s="418"/>
      <c r="ZO27" s="418"/>
      <c r="ZP27" s="418"/>
      <c r="ZQ27" s="418"/>
      <c r="ZR27" s="418"/>
      <c r="ZS27" s="418"/>
      <c r="ZT27" s="418"/>
      <c r="ZU27" s="418"/>
      <c r="ZV27" s="418"/>
      <c r="ZW27" s="418"/>
      <c r="ZX27" s="418"/>
      <c r="ZY27" s="418"/>
      <c r="ZZ27" s="418"/>
      <c r="AAA27" s="418"/>
      <c r="AAB27" s="418"/>
      <c r="AAC27" s="418"/>
      <c r="AAD27" s="418"/>
      <c r="AAE27" s="418"/>
      <c r="AAF27" s="418"/>
      <c r="AAG27" s="418"/>
      <c r="AAH27" s="418"/>
      <c r="AAI27" s="418"/>
      <c r="AAJ27" s="418"/>
      <c r="AAK27" s="418"/>
      <c r="AAL27" s="418"/>
      <c r="AAM27" s="418"/>
      <c r="AAN27" s="418"/>
      <c r="AAO27" s="418"/>
      <c r="AAP27" s="418"/>
      <c r="AAQ27" s="418"/>
      <c r="AAR27" s="418"/>
      <c r="AAS27" s="418"/>
      <c r="AAT27" s="418"/>
      <c r="AAU27" s="418"/>
      <c r="AAV27" s="418"/>
      <c r="AAW27" s="418"/>
      <c r="AAX27" s="418"/>
      <c r="AAY27" s="418"/>
      <c r="AAZ27" s="418"/>
      <c r="ABA27" s="418"/>
      <c r="ABB27" s="418"/>
      <c r="ABC27" s="418"/>
      <c r="ABD27" s="418"/>
      <c r="ABE27" s="418"/>
      <c r="ABF27" s="418"/>
      <c r="ABG27" s="418"/>
      <c r="ABH27" s="418"/>
      <c r="ABI27" s="418"/>
      <c r="ABJ27" s="418"/>
      <c r="ABK27" s="418"/>
      <c r="ABL27" s="418"/>
      <c r="ABM27" s="418"/>
      <c r="ABN27" s="418"/>
      <c r="ABO27" s="418"/>
      <c r="ABP27" s="418"/>
      <c r="ABQ27" s="418"/>
      <c r="ABR27" s="418"/>
      <c r="ABS27" s="418"/>
      <c r="ABT27" s="418"/>
      <c r="ABU27" s="418"/>
      <c r="ABV27" s="418"/>
      <c r="ABW27" s="418"/>
      <c r="ABX27" s="418"/>
      <c r="ABY27" s="418"/>
      <c r="ABZ27" s="418"/>
      <c r="ACA27" s="418"/>
      <c r="ACB27" s="418"/>
      <c r="ACC27" s="418"/>
      <c r="ACD27" s="418"/>
      <c r="ACE27" s="418"/>
      <c r="ACF27" s="418"/>
      <c r="ACG27" s="418"/>
      <c r="ACH27" s="418"/>
      <c r="ACI27" s="418"/>
      <c r="ACJ27" s="418"/>
      <c r="ACK27" s="418"/>
      <c r="ACL27" s="418"/>
      <c r="ACM27" s="418"/>
      <c r="ACN27" s="418"/>
      <c r="ACO27" s="418"/>
      <c r="ACP27" s="418"/>
      <c r="ACQ27" s="418"/>
      <c r="ACR27" s="418"/>
      <c r="ACS27" s="418"/>
      <c r="ACT27" s="418"/>
      <c r="ACU27" s="418"/>
      <c r="ACV27" s="418"/>
      <c r="ACW27" s="418"/>
      <c r="ACX27" s="418"/>
      <c r="ACY27" s="418"/>
      <c r="ACZ27" s="418"/>
      <c r="ADA27" s="418"/>
      <c r="ADB27" s="418"/>
      <c r="ADC27" s="418"/>
      <c r="ADD27" s="418"/>
      <c r="ADE27" s="418"/>
      <c r="ADF27" s="418"/>
      <c r="ADG27" s="418"/>
      <c r="ADH27" s="418"/>
      <c r="ADI27" s="418"/>
      <c r="ADJ27" s="418"/>
      <c r="ADK27" s="418"/>
      <c r="ADL27" s="418"/>
      <c r="ADM27" s="418"/>
      <c r="ADN27" s="418"/>
      <c r="ADO27" s="418"/>
      <c r="ADP27" s="418"/>
      <c r="ADQ27" s="418"/>
      <c r="ADR27" s="418"/>
      <c r="ADS27" s="418"/>
      <c r="ADT27" s="418"/>
      <c r="ADU27" s="418"/>
      <c r="ADV27" s="418"/>
      <c r="ADW27" s="418"/>
      <c r="ADX27" s="418"/>
      <c r="ADY27" s="418"/>
      <c r="ADZ27" s="418"/>
      <c r="AEA27" s="418"/>
      <c r="AEB27" s="418"/>
      <c r="AEC27" s="418"/>
      <c r="AED27" s="418"/>
      <c r="AEE27" s="418"/>
      <c r="AEF27" s="418"/>
      <c r="AEG27" s="418"/>
      <c r="AEH27" s="418"/>
      <c r="AEI27" s="418"/>
      <c r="AEJ27" s="418"/>
      <c r="AEK27" s="418"/>
      <c r="AEL27" s="418"/>
      <c r="AEM27" s="418"/>
      <c r="AEN27" s="418"/>
      <c r="AEO27" s="418"/>
      <c r="AEP27" s="418"/>
      <c r="AEQ27" s="418"/>
      <c r="AER27" s="418"/>
      <c r="AES27" s="418"/>
      <c r="AET27" s="418"/>
      <c r="AEU27" s="418"/>
      <c r="AEV27" s="418"/>
      <c r="AEW27" s="418"/>
      <c r="AEX27" s="418"/>
      <c r="AEY27" s="418"/>
      <c r="AEZ27" s="418"/>
      <c r="AFA27" s="418"/>
      <c r="AFB27" s="418"/>
      <c r="AFC27" s="418"/>
      <c r="AFD27" s="418"/>
      <c r="AFE27" s="418"/>
      <c r="AFF27" s="418"/>
      <c r="AFG27" s="418"/>
      <c r="AFH27" s="418"/>
      <c r="AFI27" s="418"/>
      <c r="AFJ27" s="418"/>
      <c r="AFK27" s="418"/>
      <c r="AFL27" s="418"/>
      <c r="AFM27" s="418"/>
      <c r="AFN27" s="418"/>
      <c r="AFO27" s="418"/>
      <c r="AFP27" s="418"/>
      <c r="AFQ27" s="418"/>
      <c r="AFR27" s="418"/>
      <c r="AFS27" s="418"/>
      <c r="AFT27" s="418"/>
      <c r="AFU27" s="418"/>
      <c r="AFV27" s="418"/>
      <c r="AFW27" s="418"/>
      <c r="AFX27" s="418"/>
      <c r="AFY27" s="418"/>
      <c r="AFZ27" s="418"/>
      <c r="AGA27" s="418"/>
      <c r="AGB27" s="418"/>
      <c r="AGC27" s="418"/>
      <c r="AGD27" s="418"/>
      <c r="AGE27" s="418"/>
      <c r="AGF27" s="418"/>
      <c r="AGG27" s="418"/>
      <c r="AGH27" s="418"/>
      <c r="AGI27" s="418"/>
      <c r="AGJ27" s="418"/>
      <c r="AGK27" s="418"/>
      <c r="AGL27" s="418"/>
      <c r="AGM27" s="418"/>
      <c r="AGN27" s="418"/>
      <c r="AGO27" s="418"/>
      <c r="AGP27" s="418"/>
      <c r="AGQ27" s="418"/>
      <c r="AGR27" s="418"/>
      <c r="AGS27" s="418"/>
      <c r="AGT27" s="418"/>
      <c r="AGU27" s="418"/>
      <c r="AGV27" s="418"/>
      <c r="AGW27" s="418"/>
      <c r="AGX27" s="418"/>
      <c r="AGY27" s="418"/>
      <c r="AGZ27" s="418"/>
      <c r="AHA27" s="418"/>
      <c r="AHB27" s="418"/>
      <c r="AHC27" s="418"/>
      <c r="AHD27" s="418"/>
      <c r="AHE27" s="418"/>
      <c r="AHF27" s="418"/>
      <c r="AHG27" s="418"/>
      <c r="AHH27" s="418"/>
      <c r="AHI27" s="418"/>
      <c r="AHJ27" s="418"/>
      <c r="AHK27" s="418"/>
      <c r="AHL27" s="418"/>
      <c r="AHM27" s="418"/>
      <c r="AHN27" s="418"/>
      <c r="AHO27" s="418"/>
      <c r="AHP27" s="418"/>
      <c r="AHQ27" s="418"/>
      <c r="AHR27" s="418"/>
      <c r="AHS27" s="418"/>
      <c r="AHT27" s="418"/>
      <c r="AHU27" s="418"/>
      <c r="AHV27" s="418"/>
      <c r="AHW27" s="418"/>
      <c r="AHX27" s="418"/>
      <c r="AHY27" s="418"/>
      <c r="AHZ27" s="418"/>
      <c r="AIA27" s="418"/>
      <c r="AIB27" s="418"/>
      <c r="AIC27" s="418"/>
      <c r="AID27" s="418"/>
      <c r="AIE27" s="418"/>
      <c r="AIF27" s="418"/>
      <c r="AIG27" s="418"/>
      <c r="AIH27" s="418"/>
      <c r="AII27" s="418"/>
      <c r="AIJ27" s="418"/>
      <c r="AIK27" s="418"/>
      <c r="AIL27" s="418"/>
      <c r="AIM27" s="418"/>
      <c r="AIN27" s="418"/>
      <c r="AIO27" s="418"/>
      <c r="AIP27" s="418"/>
      <c r="AIQ27" s="418"/>
      <c r="AIR27" s="418"/>
      <c r="AIS27" s="418"/>
      <c r="AIT27" s="418"/>
      <c r="AIU27" s="418"/>
      <c r="AIV27" s="418"/>
      <c r="AIW27" s="418"/>
      <c r="AIX27" s="418"/>
      <c r="AIY27" s="418"/>
      <c r="AIZ27" s="418"/>
      <c r="AJA27" s="418"/>
      <c r="AJB27" s="418"/>
      <c r="AJC27" s="418"/>
      <c r="AJD27" s="418"/>
      <c r="AJE27" s="418"/>
      <c r="AJF27" s="418"/>
      <c r="AJG27" s="418"/>
      <c r="AJH27" s="418"/>
      <c r="AJI27" s="418"/>
      <c r="AJJ27" s="418"/>
      <c r="AJK27" s="418"/>
      <c r="AJL27" s="418"/>
      <c r="AJM27" s="418"/>
      <c r="AJN27" s="418"/>
      <c r="AJO27" s="418"/>
      <c r="AJP27" s="418"/>
      <c r="AJQ27" s="418"/>
      <c r="AJR27" s="418"/>
      <c r="AJS27" s="418"/>
      <c r="AJT27" s="418"/>
      <c r="AJU27" s="418"/>
      <c r="AJV27" s="418"/>
      <c r="AJW27" s="418"/>
      <c r="AJX27" s="418"/>
      <c r="AJY27" s="418"/>
      <c r="AJZ27" s="418"/>
      <c r="AKA27" s="418"/>
      <c r="AKB27" s="418"/>
      <c r="AKC27" s="418"/>
      <c r="AKD27" s="418"/>
      <c r="AKE27" s="418"/>
      <c r="AKF27" s="418"/>
      <c r="AKG27" s="418"/>
      <c r="AKH27" s="418"/>
      <c r="AKI27" s="418"/>
      <c r="AKJ27" s="418"/>
      <c r="AKK27" s="418"/>
      <c r="AKL27" s="418"/>
      <c r="AKM27" s="418"/>
      <c r="AKN27" s="418"/>
      <c r="AKO27" s="418"/>
      <c r="AKP27" s="418"/>
      <c r="AKQ27" s="418"/>
      <c r="AKR27" s="418"/>
      <c r="AKS27" s="418"/>
      <c r="AKT27" s="418"/>
      <c r="AKU27" s="418"/>
      <c r="AKV27" s="418"/>
      <c r="AKW27" s="418"/>
      <c r="AKX27" s="418"/>
      <c r="AKY27" s="418"/>
      <c r="AKZ27" s="418"/>
      <c r="ALA27" s="418"/>
      <c r="ALB27" s="418"/>
      <c r="ALC27" s="418"/>
      <c r="ALD27" s="418"/>
      <c r="ALE27" s="418"/>
      <c r="ALF27" s="418"/>
      <c r="ALG27" s="418"/>
      <c r="ALH27" s="418"/>
      <c r="ALI27" s="418"/>
      <c r="ALJ27" s="418"/>
      <c r="ALK27" s="418"/>
      <c r="ALL27" s="418"/>
      <c r="ALM27" s="418"/>
      <c r="ALN27" s="418"/>
      <c r="ALO27" s="418"/>
      <c r="ALP27" s="418"/>
      <c r="ALQ27" s="418"/>
      <c r="ALR27" s="418"/>
      <c r="ALS27" s="418"/>
      <c r="ALT27" s="418"/>
      <c r="ALU27" s="418"/>
      <c r="ALV27" s="418"/>
      <c r="ALW27" s="418"/>
      <c r="ALX27" s="418"/>
      <c r="ALY27" s="418"/>
      <c r="ALZ27" s="418"/>
      <c r="AMA27" s="418"/>
      <c r="AMB27" s="418"/>
      <c r="AMC27" s="418"/>
      <c r="AMD27" s="418"/>
      <c r="AME27" s="418"/>
      <c r="AMF27" s="418"/>
      <c r="AMG27" s="418"/>
      <c r="AMH27" s="418"/>
      <c r="AMI27" s="418"/>
      <c r="AMJ27" s="418"/>
      <c r="AMK27" s="418"/>
      <c r="AML27" s="418"/>
      <c r="AMM27" s="418"/>
      <c r="AMN27" s="418"/>
      <c r="AMO27" s="418"/>
      <c r="AMP27" s="418"/>
      <c r="AMQ27" s="418"/>
      <c r="AMR27" s="418"/>
      <c r="AMS27" s="418"/>
      <c r="AMT27" s="418"/>
      <c r="AMU27" s="418"/>
      <c r="AMV27" s="418"/>
      <c r="AMW27" s="418"/>
      <c r="AMX27" s="418"/>
      <c r="AMY27" s="418"/>
      <c r="AMZ27" s="418"/>
      <c r="ANA27" s="418"/>
      <c r="ANB27" s="418"/>
      <c r="ANC27" s="418"/>
      <c r="AND27" s="418"/>
      <c r="ANE27" s="418"/>
      <c r="ANF27" s="418"/>
      <c r="ANG27" s="418"/>
      <c r="ANH27" s="418"/>
      <c r="ANI27" s="418"/>
      <c r="ANJ27" s="418"/>
      <c r="ANK27" s="418"/>
      <c r="ANL27" s="418"/>
      <c r="ANM27" s="418"/>
      <c r="ANN27" s="418"/>
      <c r="ANO27" s="418"/>
      <c r="ANP27" s="418"/>
      <c r="ANQ27" s="418"/>
      <c r="ANR27" s="418"/>
      <c r="ANS27" s="418"/>
      <c r="ANT27" s="418"/>
      <c r="ANU27" s="418"/>
      <c r="ANV27" s="418"/>
      <c r="ANW27" s="418"/>
      <c r="ANX27" s="418"/>
      <c r="ANY27" s="418"/>
      <c r="ANZ27" s="418"/>
      <c r="AOA27" s="418"/>
      <c r="AOB27" s="418"/>
      <c r="AOC27" s="418"/>
      <c r="AOD27" s="418"/>
      <c r="AOE27" s="418"/>
      <c r="AOF27" s="418"/>
      <c r="AOG27" s="418"/>
      <c r="AOH27" s="418"/>
      <c r="AOI27" s="418"/>
      <c r="AOJ27" s="418"/>
      <c r="AOK27" s="418"/>
      <c r="AOL27" s="418"/>
      <c r="AOM27" s="418"/>
      <c r="AON27" s="418"/>
      <c r="AOO27" s="418"/>
      <c r="AOP27" s="418"/>
      <c r="AOQ27" s="418"/>
      <c r="AOR27" s="418"/>
      <c r="AOS27" s="418"/>
      <c r="AOT27" s="418"/>
      <c r="AOU27" s="418"/>
      <c r="AOV27" s="418"/>
      <c r="AOW27" s="418"/>
      <c r="AOX27" s="418"/>
      <c r="AOY27" s="418"/>
      <c r="AOZ27" s="418"/>
      <c r="APA27" s="418"/>
      <c r="APB27" s="418"/>
      <c r="APC27" s="418"/>
      <c r="APD27" s="418"/>
      <c r="APE27" s="418"/>
      <c r="APF27" s="418"/>
      <c r="APG27" s="418"/>
      <c r="APH27" s="418"/>
      <c r="API27" s="418"/>
      <c r="APJ27" s="418"/>
      <c r="APK27" s="418"/>
      <c r="APL27" s="418"/>
      <c r="APM27" s="418"/>
      <c r="APN27" s="418"/>
      <c r="APO27" s="418"/>
      <c r="APP27" s="418"/>
      <c r="APQ27" s="418"/>
      <c r="APR27" s="418"/>
      <c r="APS27" s="418"/>
      <c r="APT27" s="418"/>
      <c r="APU27" s="418"/>
      <c r="APV27" s="418"/>
      <c r="APW27" s="418"/>
      <c r="APX27" s="418"/>
      <c r="APY27" s="418"/>
      <c r="APZ27" s="418"/>
      <c r="AQA27" s="418"/>
      <c r="AQB27" s="418"/>
      <c r="AQC27" s="418"/>
      <c r="AQD27" s="418"/>
      <c r="AQE27" s="418"/>
      <c r="AQF27" s="418"/>
      <c r="AQG27" s="418"/>
      <c r="AQH27" s="418"/>
      <c r="AQI27" s="418"/>
      <c r="AQJ27" s="418"/>
      <c r="AQK27" s="418"/>
      <c r="AQL27" s="418"/>
      <c r="AQM27" s="418"/>
      <c r="AQN27" s="418"/>
      <c r="AQO27" s="418"/>
      <c r="AQP27" s="418"/>
      <c r="AQQ27" s="418"/>
      <c r="AQR27" s="418"/>
      <c r="AQS27" s="418"/>
      <c r="AQT27" s="418"/>
      <c r="AQU27" s="418"/>
      <c r="AQV27" s="418"/>
      <c r="AQW27" s="418"/>
      <c r="AQX27" s="418"/>
      <c r="AQY27" s="418"/>
      <c r="AQZ27" s="418"/>
      <c r="ARA27" s="418"/>
      <c r="ARB27" s="418"/>
      <c r="ARC27" s="418"/>
      <c r="ARD27" s="418"/>
      <c r="ARE27" s="418"/>
      <c r="ARF27" s="418"/>
      <c r="ARG27" s="418"/>
      <c r="ARH27" s="418"/>
      <c r="ARI27" s="418"/>
      <c r="ARJ27" s="418"/>
      <c r="ARK27" s="418"/>
      <c r="ARL27" s="418"/>
      <c r="ARM27" s="418"/>
      <c r="ARN27" s="418"/>
      <c r="ARO27" s="418"/>
      <c r="ARP27" s="418"/>
      <c r="ARQ27" s="418"/>
      <c r="ARR27" s="418"/>
      <c r="ARS27" s="418"/>
      <c r="ART27" s="418"/>
      <c r="ARU27" s="418"/>
      <c r="ARV27" s="418"/>
      <c r="ARW27" s="418"/>
      <c r="ARX27" s="418"/>
      <c r="ARY27" s="418"/>
      <c r="ARZ27" s="418"/>
      <c r="ASA27" s="418"/>
      <c r="ASB27" s="418"/>
      <c r="ASC27" s="418"/>
      <c r="ASD27" s="418"/>
      <c r="ASE27" s="418"/>
      <c r="ASF27" s="418"/>
      <c r="ASG27" s="418"/>
      <c r="ASH27" s="418"/>
      <c r="ASI27" s="418"/>
      <c r="ASJ27" s="418"/>
      <c r="ASK27" s="418"/>
      <c r="ASL27" s="418"/>
      <c r="ASM27" s="418"/>
      <c r="ASN27" s="418"/>
      <c r="ASO27" s="418"/>
      <c r="ASP27" s="418"/>
      <c r="ASQ27" s="418"/>
      <c r="ASR27" s="418"/>
      <c r="ASS27" s="418"/>
      <c r="AST27" s="418"/>
      <c r="ASU27" s="418"/>
      <c r="ASV27" s="418"/>
      <c r="ASW27" s="418"/>
      <c r="ASX27" s="418"/>
      <c r="ASY27" s="418"/>
      <c r="ASZ27" s="418"/>
      <c r="ATA27" s="418"/>
      <c r="ATB27" s="418"/>
      <c r="ATC27" s="418"/>
      <c r="ATD27" s="418"/>
      <c r="ATE27" s="418"/>
      <c r="ATF27" s="418"/>
      <c r="ATG27" s="418"/>
      <c r="ATH27" s="418"/>
      <c r="ATI27" s="418"/>
      <c r="ATJ27" s="418"/>
      <c r="ATK27" s="418"/>
      <c r="ATL27" s="418"/>
      <c r="ATM27" s="418"/>
      <c r="ATN27" s="418"/>
      <c r="ATO27" s="418"/>
      <c r="ATP27" s="418"/>
      <c r="ATQ27" s="418"/>
      <c r="ATR27" s="418"/>
      <c r="ATS27" s="418"/>
      <c r="ATT27" s="418"/>
      <c r="ATU27" s="418"/>
      <c r="ATV27" s="418"/>
      <c r="ATW27" s="418"/>
      <c r="ATX27" s="418"/>
      <c r="ATY27" s="418"/>
      <c r="ATZ27" s="418"/>
      <c r="AUA27" s="418"/>
      <c r="AUB27" s="418"/>
      <c r="AUC27" s="418"/>
      <c r="AUD27" s="418"/>
      <c r="AUE27" s="418"/>
      <c r="AUF27" s="418"/>
      <c r="AUG27" s="418"/>
      <c r="AUH27" s="418"/>
      <c r="AUI27" s="418"/>
      <c r="AUJ27" s="418"/>
      <c r="AUK27" s="418"/>
      <c r="AUL27" s="418"/>
      <c r="AUM27" s="418"/>
      <c r="AUN27" s="418"/>
      <c r="AUO27" s="418"/>
      <c r="AUP27" s="418"/>
      <c r="AUQ27" s="418"/>
      <c r="AUR27" s="418"/>
      <c r="AUS27" s="418"/>
      <c r="AUT27" s="418"/>
      <c r="AUU27" s="418"/>
      <c r="AUV27" s="418"/>
      <c r="AUW27" s="418"/>
      <c r="AUX27" s="418"/>
      <c r="AUY27" s="418"/>
      <c r="AUZ27" s="418"/>
      <c r="AVA27" s="418"/>
      <c r="AVB27" s="418"/>
      <c r="AVC27" s="418"/>
      <c r="AVD27" s="418"/>
      <c r="AVE27" s="418"/>
      <c r="AVF27" s="418"/>
      <c r="AVG27" s="418"/>
      <c r="AVH27" s="418"/>
      <c r="AVI27" s="418"/>
      <c r="AVJ27" s="418"/>
      <c r="AVK27" s="418"/>
      <c r="AVL27" s="418"/>
      <c r="AVM27" s="418"/>
      <c r="AVN27" s="418"/>
      <c r="AVO27" s="418"/>
      <c r="AVP27" s="418"/>
      <c r="AVQ27" s="418"/>
      <c r="AVR27" s="418"/>
      <c r="AVS27" s="418"/>
      <c r="AVT27" s="418"/>
      <c r="AVU27" s="418"/>
      <c r="AVV27" s="418"/>
      <c r="AVW27" s="418"/>
      <c r="AVX27" s="418"/>
      <c r="AVY27" s="418"/>
      <c r="AVZ27" s="418"/>
      <c r="AWA27" s="418"/>
      <c r="AWB27" s="418"/>
      <c r="AWC27" s="418"/>
      <c r="AWD27" s="418"/>
      <c r="AWE27" s="418"/>
      <c r="AWF27" s="418"/>
      <c r="AWG27" s="418"/>
      <c r="AWH27" s="418"/>
      <c r="AWI27" s="418"/>
      <c r="AWJ27" s="418"/>
      <c r="AWK27" s="418"/>
      <c r="AWL27" s="418"/>
      <c r="AWM27" s="418"/>
      <c r="AWN27" s="418"/>
      <c r="AWO27" s="418"/>
      <c r="AWP27" s="418"/>
      <c r="AWQ27" s="418"/>
      <c r="AWR27" s="418"/>
      <c r="AWS27" s="418"/>
      <c r="AWT27" s="418"/>
      <c r="AWU27" s="418"/>
      <c r="AWV27" s="418"/>
      <c r="AWW27" s="418"/>
      <c r="AWX27" s="418"/>
      <c r="AWY27" s="418"/>
      <c r="AWZ27" s="418"/>
      <c r="AXA27" s="418"/>
      <c r="AXB27" s="418"/>
      <c r="AXC27" s="418"/>
      <c r="AXD27" s="418"/>
      <c r="AXE27" s="418"/>
      <c r="AXF27" s="418"/>
      <c r="AXG27" s="418"/>
      <c r="AXH27" s="418"/>
      <c r="AXI27" s="418"/>
      <c r="AXJ27" s="418"/>
      <c r="AXK27" s="418"/>
      <c r="AXL27" s="418"/>
      <c r="AXM27" s="418"/>
      <c r="AXN27" s="418"/>
      <c r="AXO27" s="418"/>
      <c r="AXP27" s="418"/>
      <c r="AXQ27" s="418"/>
      <c r="AXR27" s="418"/>
      <c r="AXS27" s="418"/>
      <c r="AXT27" s="418"/>
      <c r="AXU27" s="418"/>
      <c r="AXV27" s="418"/>
      <c r="AXW27" s="418"/>
      <c r="AXX27" s="418"/>
      <c r="AXY27" s="418"/>
      <c r="AXZ27" s="418"/>
      <c r="AYA27" s="418"/>
      <c r="AYB27" s="418"/>
      <c r="AYC27" s="418"/>
      <c r="AYD27" s="418"/>
      <c r="AYE27" s="418"/>
      <c r="AYF27" s="418"/>
      <c r="AYG27" s="418"/>
      <c r="AYH27" s="418"/>
      <c r="AYI27" s="418"/>
      <c r="AYJ27" s="418"/>
      <c r="AYK27" s="418"/>
      <c r="AYL27" s="418"/>
      <c r="AYM27" s="418"/>
      <c r="AYN27" s="418"/>
      <c r="AYO27" s="418"/>
      <c r="AYP27" s="418"/>
      <c r="AYQ27" s="418"/>
      <c r="AYR27" s="418"/>
      <c r="AYS27" s="418"/>
      <c r="AYT27" s="418"/>
      <c r="AYU27" s="418"/>
      <c r="AYV27" s="418"/>
      <c r="AYW27" s="418"/>
      <c r="AYX27" s="418"/>
      <c r="AYY27" s="418"/>
      <c r="AYZ27" s="418"/>
      <c r="AZA27" s="418"/>
      <c r="AZB27" s="418"/>
      <c r="AZC27" s="418"/>
      <c r="AZD27" s="418"/>
      <c r="AZE27" s="418"/>
      <c r="AZF27" s="418"/>
      <c r="AZG27" s="418"/>
      <c r="AZH27" s="418"/>
      <c r="AZI27" s="418"/>
      <c r="AZJ27" s="418"/>
      <c r="AZK27" s="418"/>
      <c r="AZL27" s="418"/>
      <c r="AZM27" s="418"/>
      <c r="AZN27" s="418"/>
      <c r="AZO27" s="418"/>
      <c r="AZP27" s="418"/>
      <c r="AZQ27" s="418"/>
      <c r="AZR27" s="418"/>
      <c r="AZS27" s="418"/>
      <c r="AZT27" s="418"/>
      <c r="AZU27" s="418"/>
      <c r="AZV27" s="418"/>
      <c r="AZW27" s="418"/>
      <c r="AZX27" s="418"/>
      <c r="AZY27" s="418"/>
      <c r="AZZ27" s="418"/>
      <c r="BAA27" s="418"/>
      <c r="BAB27" s="418"/>
      <c r="BAC27" s="418"/>
      <c r="BAD27" s="418"/>
      <c r="BAE27" s="418"/>
      <c r="BAF27" s="418"/>
      <c r="BAG27" s="418"/>
      <c r="BAH27" s="418"/>
      <c r="BAI27" s="418"/>
      <c r="BAJ27" s="418"/>
      <c r="BAK27" s="418"/>
      <c r="BAL27" s="418"/>
      <c r="BAM27" s="418"/>
      <c r="BAN27" s="418"/>
      <c r="BAO27" s="418"/>
      <c r="BAP27" s="418"/>
      <c r="BAQ27" s="418"/>
      <c r="BAR27" s="418"/>
      <c r="BAS27" s="418"/>
      <c r="BAT27" s="418"/>
      <c r="BAU27" s="418"/>
      <c r="BAV27" s="418"/>
      <c r="BAW27" s="418"/>
      <c r="BAX27" s="418"/>
      <c r="BAY27" s="418"/>
      <c r="BAZ27" s="418"/>
      <c r="BBA27" s="418"/>
      <c r="BBB27" s="418"/>
      <c r="BBC27" s="418"/>
      <c r="BBD27" s="418"/>
      <c r="BBE27" s="418"/>
      <c r="BBF27" s="418"/>
      <c r="BBG27" s="418"/>
      <c r="BBH27" s="418"/>
      <c r="BBI27" s="418"/>
      <c r="BBJ27" s="418"/>
      <c r="BBK27" s="418"/>
      <c r="BBL27" s="418"/>
      <c r="BBM27" s="418"/>
      <c r="BBN27" s="418"/>
      <c r="BBO27" s="418"/>
      <c r="BBP27" s="418"/>
      <c r="BBQ27" s="418"/>
      <c r="BBR27" s="418"/>
      <c r="BBS27" s="418"/>
      <c r="BBT27" s="418"/>
      <c r="BBU27" s="418"/>
      <c r="BBV27" s="418"/>
      <c r="BBW27" s="418"/>
      <c r="BBX27" s="418"/>
      <c r="BBY27" s="418"/>
      <c r="BBZ27" s="418"/>
      <c r="BCA27" s="418"/>
      <c r="BCB27" s="418"/>
      <c r="BCC27" s="418"/>
      <c r="BCD27" s="418"/>
      <c r="BCE27" s="418"/>
      <c r="BCF27" s="418"/>
      <c r="BCG27" s="418"/>
      <c r="BCH27" s="418"/>
      <c r="BCI27" s="418"/>
      <c r="BCJ27" s="418"/>
      <c r="BCK27" s="418"/>
      <c r="BCL27" s="418"/>
      <c r="BCM27" s="418"/>
      <c r="BCN27" s="418"/>
      <c r="BCO27" s="418"/>
      <c r="BCP27" s="418"/>
      <c r="BCQ27" s="418"/>
      <c r="BCR27" s="418"/>
      <c r="BCS27" s="418"/>
      <c r="BCT27" s="418"/>
      <c r="BCU27" s="418"/>
      <c r="BCV27" s="418"/>
      <c r="BCW27" s="418"/>
      <c r="BCX27" s="418"/>
      <c r="BCY27" s="418"/>
      <c r="BCZ27" s="418"/>
      <c r="BDA27" s="418"/>
      <c r="BDB27" s="418"/>
      <c r="BDC27" s="418"/>
      <c r="BDD27" s="418"/>
      <c r="BDE27" s="418"/>
      <c r="BDF27" s="418"/>
      <c r="BDG27" s="418"/>
      <c r="BDH27" s="418"/>
      <c r="BDI27" s="418"/>
      <c r="BDJ27" s="418"/>
      <c r="BDK27" s="418"/>
      <c r="BDL27" s="418"/>
      <c r="BDM27" s="418"/>
      <c r="BDN27" s="418"/>
      <c r="BDO27" s="418"/>
      <c r="BDP27" s="418"/>
      <c r="BDQ27" s="418"/>
      <c r="BDR27" s="418"/>
      <c r="BDS27" s="418"/>
      <c r="BDT27" s="418"/>
      <c r="BDU27" s="418"/>
      <c r="BDV27" s="418"/>
      <c r="BDW27" s="418"/>
      <c r="BDX27" s="418"/>
      <c r="BDY27" s="418"/>
      <c r="BDZ27" s="418"/>
      <c r="BEA27" s="418"/>
      <c r="BEB27" s="418"/>
      <c r="BEC27" s="418"/>
      <c r="BED27" s="418"/>
      <c r="BEE27" s="418"/>
      <c r="BEF27" s="418"/>
      <c r="BEG27" s="418"/>
      <c r="BEH27" s="418"/>
      <c r="BEI27" s="418"/>
      <c r="BEJ27" s="418"/>
      <c r="BEK27" s="418"/>
      <c r="BEL27" s="418"/>
      <c r="BEM27" s="418"/>
      <c r="BEN27" s="418"/>
      <c r="BEO27" s="418"/>
      <c r="BEP27" s="418"/>
      <c r="BEQ27" s="418"/>
      <c r="BER27" s="418"/>
      <c r="BES27" s="418"/>
      <c r="BET27" s="418"/>
      <c r="BEU27" s="418"/>
      <c r="BEV27" s="418"/>
      <c r="BEW27" s="418"/>
      <c r="BEX27" s="418"/>
      <c r="BEY27" s="418"/>
      <c r="BEZ27" s="418"/>
      <c r="BFA27" s="418"/>
      <c r="BFB27" s="418"/>
      <c r="BFC27" s="418"/>
      <c r="BFD27" s="418"/>
      <c r="BFE27" s="418"/>
      <c r="BFF27" s="418"/>
      <c r="BFG27" s="418"/>
      <c r="BFH27" s="418"/>
      <c r="BFI27" s="418"/>
      <c r="BFJ27" s="418"/>
      <c r="BFK27" s="418"/>
      <c r="BFL27" s="418"/>
      <c r="BFM27" s="418"/>
      <c r="BFN27" s="418"/>
      <c r="BFO27" s="418"/>
      <c r="BFP27" s="418"/>
      <c r="BFQ27" s="418"/>
      <c r="BFR27" s="418"/>
      <c r="BFS27" s="418"/>
      <c r="BFT27" s="418"/>
      <c r="BFU27" s="418"/>
      <c r="BFV27" s="418"/>
      <c r="BFW27" s="418"/>
      <c r="BFX27" s="418"/>
      <c r="BFY27" s="418"/>
      <c r="BFZ27" s="418"/>
      <c r="BGA27" s="418"/>
      <c r="BGB27" s="418"/>
      <c r="BGC27" s="418"/>
      <c r="BGD27" s="418"/>
      <c r="BGE27" s="418"/>
      <c r="BGF27" s="418"/>
      <c r="BGG27" s="418"/>
      <c r="BGH27" s="418"/>
      <c r="BGI27" s="418"/>
      <c r="BGJ27" s="418"/>
      <c r="BGK27" s="418"/>
      <c r="BGL27" s="418"/>
      <c r="BGM27" s="418"/>
      <c r="BGN27" s="418"/>
      <c r="BGO27" s="418"/>
      <c r="BGP27" s="418"/>
      <c r="BGQ27" s="418"/>
      <c r="BGR27" s="418"/>
      <c r="BGS27" s="418"/>
      <c r="BGT27" s="418"/>
      <c r="BGU27" s="418"/>
      <c r="BGV27" s="418"/>
      <c r="BGW27" s="418"/>
      <c r="BGX27" s="418"/>
      <c r="BGY27" s="418"/>
      <c r="BGZ27" s="418"/>
      <c r="BHA27" s="418"/>
      <c r="BHB27" s="418"/>
      <c r="BHC27" s="418"/>
      <c r="BHD27" s="418"/>
      <c r="BHE27" s="418"/>
      <c r="BHF27" s="418"/>
      <c r="BHG27" s="418"/>
      <c r="BHH27" s="418"/>
      <c r="BHI27" s="418"/>
      <c r="BHJ27" s="418"/>
      <c r="BHK27" s="418"/>
      <c r="BHL27" s="418"/>
      <c r="BHM27" s="418"/>
      <c r="BHN27" s="418"/>
      <c r="BHO27" s="418"/>
      <c r="BHP27" s="418"/>
      <c r="BHQ27" s="418"/>
      <c r="BHR27" s="418"/>
      <c r="BHS27" s="418"/>
      <c r="BHT27" s="418"/>
      <c r="BHU27" s="418"/>
      <c r="BHV27" s="418"/>
      <c r="BHW27" s="418"/>
      <c r="BHX27" s="418"/>
      <c r="BHY27" s="418"/>
      <c r="BHZ27" s="418"/>
      <c r="BIA27" s="418"/>
      <c r="BIB27" s="418"/>
      <c r="BIC27" s="418"/>
      <c r="BID27" s="418"/>
      <c r="BIE27" s="418"/>
      <c r="BIF27" s="418"/>
      <c r="BIG27" s="418"/>
      <c r="BIH27" s="418"/>
      <c r="BII27" s="418"/>
      <c r="BIJ27" s="418"/>
      <c r="BIK27" s="418"/>
      <c r="BIL27" s="418"/>
      <c r="BIM27" s="418"/>
      <c r="BIN27" s="418"/>
      <c r="BIO27" s="418"/>
      <c r="BIP27" s="418"/>
      <c r="BIQ27" s="418"/>
      <c r="BIR27" s="418"/>
      <c r="BIS27" s="418"/>
      <c r="BIT27" s="418"/>
      <c r="BIU27" s="418"/>
      <c r="BIV27" s="418"/>
      <c r="BIW27" s="418"/>
      <c r="BIX27" s="418"/>
      <c r="BIY27" s="418"/>
      <c r="BIZ27" s="418"/>
      <c r="BJA27" s="418"/>
      <c r="BJB27" s="418"/>
      <c r="BJC27" s="418"/>
      <c r="BJD27" s="418"/>
      <c r="BJE27" s="418"/>
      <c r="BJF27" s="418"/>
      <c r="BJG27" s="418"/>
      <c r="BJH27" s="418"/>
      <c r="BJI27" s="418"/>
      <c r="BJJ27" s="418"/>
      <c r="BJK27" s="418"/>
      <c r="BJL27" s="418"/>
      <c r="BJM27" s="418"/>
      <c r="BJN27" s="418"/>
      <c r="BJO27" s="418"/>
      <c r="BJP27" s="418"/>
      <c r="BJQ27" s="418"/>
      <c r="BJR27" s="418"/>
      <c r="BJS27" s="418"/>
      <c r="BJT27" s="418"/>
      <c r="BJU27" s="418"/>
      <c r="BJV27" s="418"/>
      <c r="BJW27" s="418"/>
      <c r="BJX27" s="418"/>
      <c r="BJY27" s="418"/>
      <c r="BJZ27" s="418"/>
      <c r="BKA27" s="418"/>
      <c r="BKB27" s="418"/>
      <c r="BKC27" s="418"/>
      <c r="BKD27" s="418"/>
      <c r="BKE27" s="418"/>
      <c r="BKF27" s="418"/>
      <c r="BKG27" s="418"/>
      <c r="BKH27" s="418"/>
      <c r="BKI27" s="418"/>
      <c r="BKJ27" s="418"/>
      <c r="BKK27" s="418"/>
      <c r="BKL27" s="418"/>
      <c r="BKM27" s="418"/>
      <c r="BKN27" s="418"/>
      <c r="BKO27" s="418"/>
      <c r="BKP27" s="418"/>
      <c r="BKQ27" s="418"/>
      <c r="BKR27" s="418"/>
      <c r="BKS27" s="418"/>
      <c r="BKT27" s="418"/>
      <c r="BKU27" s="418"/>
      <c r="BKV27" s="418"/>
      <c r="BKW27" s="418"/>
      <c r="BKX27" s="418"/>
      <c r="BKY27" s="418"/>
      <c r="BKZ27" s="418"/>
      <c r="BLA27" s="418"/>
      <c r="BLB27" s="418"/>
      <c r="BLC27" s="418"/>
      <c r="BLD27" s="418"/>
      <c r="BLE27" s="418"/>
      <c r="BLF27" s="418"/>
      <c r="BLG27" s="418"/>
      <c r="BLH27" s="418"/>
      <c r="BLI27" s="418"/>
      <c r="BLJ27" s="418"/>
      <c r="BLK27" s="418"/>
      <c r="BLL27" s="418"/>
      <c r="BLM27" s="418"/>
      <c r="BLN27" s="418"/>
      <c r="BLO27" s="418"/>
      <c r="BLP27" s="418"/>
      <c r="BLQ27" s="418"/>
      <c r="BLR27" s="418"/>
      <c r="BLS27" s="418"/>
      <c r="BLT27" s="418"/>
      <c r="BLU27" s="418"/>
      <c r="BLV27" s="418"/>
      <c r="BLW27" s="418"/>
      <c r="BLX27" s="418"/>
      <c r="BLY27" s="418"/>
      <c r="BLZ27" s="418"/>
      <c r="BMA27" s="418"/>
      <c r="BMB27" s="418"/>
      <c r="BMC27" s="418"/>
      <c r="BMD27" s="418"/>
      <c r="BME27" s="418"/>
      <c r="BMF27" s="418"/>
      <c r="BMG27" s="418"/>
      <c r="BMH27" s="418"/>
      <c r="BMI27" s="418"/>
      <c r="BMJ27" s="418"/>
      <c r="BMK27" s="418"/>
      <c r="BML27" s="418"/>
      <c r="BMM27" s="418"/>
      <c r="BMN27" s="418"/>
      <c r="BMO27" s="418"/>
      <c r="BMP27" s="418"/>
      <c r="BMQ27" s="418"/>
      <c r="BMR27" s="418"/>
      <c r="BMS27" s="418"/>
      <c r="BMT27" s="418"/>
      <c r="BMU27" s="418"/>
      <c r="BMV27" s="418"/>
      <c r="BMW27" s="418"/>
      <c r="BMX27" s="418"/>
      <c r="BMY27" s="418"/>
      <c r="BMZ27" s="418"/>
      <c r="BNA27" s="418"/>
      <c r="BNB27" s="418"/>
      <c r="BNC27" s="418"/>
      <c r="BND27" s="418"/>
      <c r="BNE27" s="418"/>
      <c r="BNF27" s="418"/>
      <c r="BNG27" s="418"/>
      <c r="BNH27" s="418"/>
      <c r="BNI27" s="418"/>
      <c r="BNJ27" s="418"/>
      <c r="BNK27" s="418"/>
      <c r="BNL27" s="418"/>
      <c r="BNM27" s="418"/>
      <c r="BNN27" s="418"/>
      <c r="BNO27" s="418"/>
      <c r="BNP27" s="418"/>
      <c r="BNQ27" s="418"/>
      <c r="BNR27" s="418"/>
      <c r="BNS27" s="418"/>
      <c r="BNT27" s="418"/>
      <c r="BNU27" s="418"/>
      <c r="BNV27" s="418"/>
      <c r="BNW27" s="418"/>
      <c r="BNX27" s="418"/>
      <c r="BNY27" s="418"/>
      <c r="BNZ27" s="418"/>
      <c r="BOA27" s="418"/>
      <c r="BOB27" s="418"/>
      <c r="BOC27" s="418"/>
      <c r="BOD27" s="418"/>
      <c r="BOE27" s="418"/>
      <c r="BOF27" s="418"/>
      <c r="BOG27" s="418"/>
      <c r="BOH27" s="418"/>
      <c r="BOI27" s="418"/>
      <c r="BOJ27" s="418"/>
      <c r="BOK27" s="418"/>
      <c r="BOL27" s="418"/>
      <c r="BOM27" s="418"/>
      <c r="BON27" s="418"/>
      <c r="BOO27" s="418"/>
      <c r="BOP27" s="418"/>
      <c r="BOQ27" s="418"/>
      <c r="BOR27" s="418"/>
      <c r="BOS27" s="418"/>
      <c r="BOT27" s="418"/>
      <c r="BOU27" s="418"/>
      <c r="BOV27" s="418"/>
      <c r="BOW27" s="418"/>
      <c r="BOX27" s="418"/>
      <c r="BOY27" s="418"/>
      <c r="BOZ27" s="418"/>
      <c r="BPA27" s="418"/>
      <c r="BPB27" s="418"/>
      <c r="BPC27" s="418"/>
      <c r="BPD27" s="418"/>
      <c r="BPE27" s="418"/>
      <c r="BPF27" s="418"/>
      <c r="BPG27" s="418"/>
      <c r="BPH27" s="418"/>
      <c r="BPI27" s="418"/>
      <c r="BPJ27" s="418"/>
      <c r="BPK27" s="418"/>
      <c r="BPL27" s="418"/>
      <c r="BPM27" s="418"/>
      <c r="BPN27" s="418"/>
      <c r="BPO27" s="418"/>
      <c r="BPP27" s="418"/>
      <c r="BPQ27" s="418"/>
      <c r="BPR27" s="418"/>
      <c r="BPS27" s="418"/>
      <c r="BPT27" s="418"/>
      <c r="BPU27" s="418"/>
      <c r="BPV27" s="418"/>
      <c r="BPW27" s="418"/>
      <c r="BPX27" s="418"/>
      <c r="BPY27" s="418"/>
      <c r="BPZ27" s="418"/>
      <c r="BQA27" s="418"/>
      <c r="BQB27" s="418"/>
      <c r="BQC27" s="418"/>
      <c r="BQD27" s="418"/>
      <c r="BQE27" s="418"/>
      <c r="BQF27" s="418"/>
      <c r="BQG27" s="418"/>
      <c r="BQH27" s="418"/>
      <c r="BQI27" s="418"/>
      <c r="BQJ27" s="418"/>
      <c r="BQK27" s="418"/>
      <c r="BQL27" s="418"/>
      <c r="BQM27" s="418"/>
      <c r="BQN27" s="418"/>
      <c r="BQO27" s="418"/>
      <c r="BQP27" s="418"/>
      <c r="BQQ27" s="418"/>
      <c r="BQR27" s="418"/>
      <c r="BQS27" s="418"/>
      <c r="BQT27" s="418"/>
      <c r="BQU27" s="418"/>
      <c r="BQV27" s="418"/>
      <c r="BQW27" s="418"/>
      <c r="BQX27" s="418"/>
      <c r="BQY27" s="418"/>
      <c r="BQZ27" s="418"/>
      <c r="BRA27" s="418"/>
      <c r="BRB27" s="418"/>
      <c r="BRC27" s="418"/>
      <c r="BRD27" s="418"/>
      <c r="BRE27" s="418"/>
      <c r="BRF27" s="418"/>
      <c r="BRG27" s="418"/>
      <c r="BRH27" s="418"/>
      <c r="BRI27" s="418"/>
      <c r="BRJ27" s="418"/>
      <c r="BRK27" s="418"/>
      <c r="BRL27" s="418"/>
      <c r="BRM27" s="418"/>
      <c r="BRN27" s="418"/>
      <c r="BRO27" s="418"/>
      <c r="BRP27" s="418"/>
      <c r="BRQ27" s="418"/>
      <c r="BRR27" s="418"/>
      <c r="BRS27" s="418"/>
      <c r="BRT27" s="418"/>
      <c r="BRU27" s="418"/>
      <c r="BRV27" s="418"/>
      <c r="BRW27" s="418"/>
      <c r="BRX27" s="418"/>
      <c r="BRY27" s="418"/>
      <c r="BRZ27" s="418"/>
      <c r="BSA27" s="418"/>
      <c r="BSB27" s="418"/>
      <c r="BSC27" s="418"/>
      <c r="BSD27" s="418"/>
      <c r="BSE27" s="418"/>
      <c r="BSF27" s="418"/>
      <c r="BSG27" s="418"/>
      <c r="BSH27" s="418"/>
      <c r="BSI27" s="418"/>
      <c r="BSJ27" s="418"/>
      <c r="BSK27" s="418"/>
      <c r="BSL27" s="418"/>
      <c r="BSM27" s="418"/>
      <c r="BSN27" s="418"/>
      <c r="BSO27" s="418"/>
      <c r="BSP27" s="418"/>
      <c r="BSQ27" s="418"/>
      <c r="BSR27" s="418"/>
      <c r="BSS27" s="418"/>
      <c r="BST27" s="418"/>
      <c r="BSU27" s="418"/>
      <c r="BSV27" s="418"/>
      <c r="BSW27" s="418"/>
      <c r="BSX27" s="418"/>
      <c r="BSY27" s="418"/>
      <c r="BSZ27" s="418"/>
      <c r="BTA27" s="418"/>
      <c r="BTB27" s="418"/>
      <c r="BTC27" s="418"/>
      <c r="BTD27" s="418"/>
      <c r="BTE27" s="418"/>
      <c r="BTF27" s="418"/>
      <c r="BTG27" s="418"/>
      <c r="BTH27" s="418"/>
      <c r="BTI27" s="418"/>
      <c r="BTJ27" s="418"/>
      <c r="BTK27" s="418"/>
      <c r="BTL27" s="418"/>
      <c r="BTM27" s="418"/>
      <c r="BTN27" s="418"/>
      <c r="BTO27" s="418"/>
      <c r="BTP27" s="418"/>
      <c r="BTQ27" s="418"/>
      <c r="BTR27" s="418"/>
      <c r="BTS27" s="418"/>
      <c r="BTT27" s="418"/>
      <c r="BTU27" s="418"/>
      <c r="BTV27" s="418"/>
      <c r="BTW27" s="418"/>
      <c r="BTX27" s="418"/>
      <c r="BTY27" s="418"/>
      <c r="BTZ27" s="418"/>
      <c r="BUA27" s="418"/>
      <c r="BUB27" s="418"/>
      <c r="BUC27" s="418"/>
      <c r="BUD27" s="418"/>
      <c r="BUE27" s="418"/>
      <c r="BUF27" s="418"/>
      <c r="BUG27" s="418"/>
      <c r="BUH27" s="418"/>
      <c r="BUI27" s="418"/>
      <c r="BUJ27" s="418"/>
      <c r="BUK27" s="418"/>
      <c r="BUL27" s="418"/>
      <c r="BUM27" s="418"/>
      <c r="BUN27" s="418"/>
      <c r="BUO27" s="418"/>
      <c r="BUP27" s="418"/>
      <c r="BUQ27" s="418"/>
      <c r="BUR27" s="418"/>
      <c r="BUS27" s="418"/>
      <c r="BUT27" s="418"/>
      <c r="BUU27" s="418"/>
      <c r="BUV27" s="418"/>
      <c r="BUW27" s="418"/>
      <c r="BUX27" s="418"/>
      <c r="BUY27" s="418"/>
      <c r="BUZ27" s="418"/>
      <c r="BVA27" s="418"/>
      <c r="BVB27" s="418"/>
      <c r="BVC27" s="418"/>
      <c r="BVD27" s="418"/>
      <c r="BVE27" s="418"/>
      <c r="BVF27" s="418"/>
      <c r="BVG27" s="418"/>
      <c r="BVH27" s="418"/>
      <c r="BVI27" s="418"/>
      <c r="BVJ27" s="418"/>
      <c r="BVK27" s="418"/>
      <c r="BVL27" s="418"/>
      <c r="BVM27" s="418"/>
      <c r="BVN27" s="418"/>
      <c r="BVO27" s="418"/>
      <c r="BVP27" s="418"/>
      <c r="BVQ27" s="418"/>
      <c r="BVR27" s="418"/>
      <c r="BVS27" s="418"/>
      <c r="BVT27" s="418"/>
      <c r="BVU27" s="418"/>
      <c r="BVV27" s="418"/>
      <c r="BVW27" s="418"/>
      <c r="BVX27" s="418"/>
      <c r="BVY27" s="418"/>
      <c r="BVZ27" s="418"/>
      <c r="BWA27" s="418"/>
      <c r="BWB27" s="418"/>
      <c r="BWC27" s="418"/>
      <c r="BWD27" s="418"/>
      <c r="BWE27" s="418"/>
      <c r="BWF27" s="418"/>
      <c r="BWG27" s="418"/>
      <c r="BWH27" s="418"/>
      <c r="BWI27" s="418"/>
      <c r="BWJ27" s="418"/>
      <c r="BWK27" s="418"/>
      <c r="BWL27" s="418"/>
      <c r="BWM27" s="418"/>
      <c r="BWN27" s="418"/>
      <c r="BWO27" s="418"/>
      <c r="BWP27" s="418"/>
      <c r="BWQ27" s="418"/>
      <c r="BWR27" s="418"/>
      <c r="BWS27" s="418"/>
      <c r="BWT27" s="418"/>
      <c r="BWU27" s="418"/>
      <c r="BWV27" s="418"/>
      <c r="BWW27" s="418"/>
      <c r="BWX27" s="418"/>
      <c r="BWY27" s="418"/>
      <c r="BWZ27" s="418"/>
      <c r="BXA27" s="418"/>
      <c r="BXB27" s="418"/>
      <c r="BXC27" s="418"/>
      <c r="BXD27" s="418"/>
      <c r="BXE27" s="418"/>
      <c r="BXF27" s="418"/>
      <c r="BXG27" s="418"/>
      <c r="BXH27" s="418"/>
      <c r="BXI27" s="418"/>
      <c r="BXJ27" s="418"/>
      <c r="BXK27" s="418"/>
      <c r="BXL27" s="418"/>
      <c r="BXM27" s="418"/>
      <c r="BXN27" s="418"/>
      <c r="BXO27" s="418"/>
      <c r="BXP27" s="418"/>
      <c r="BXQ27" s="418"/>
      <c r="BXR27" s="418"/>
      <c r="BXS27" s="418"/>
      <c r="BXT27" s="418"/>
      <c r="BXU27" s="418"/>
      <c r="BXV27" s="418"/>
      <c r="BXW27" s="418"/>
      <c r="BXX27" s="418"/>
      <c r="BXY27" s="418"/>
      <c r="BXZ27" s="418"/>
      <c r="BYA27" s="418"/>
      <c r="BYB27" s="418"/>
      <c r="BYC27" s="418"/>
      <c r="BYD27" s="418"/>
      <c r="BYE27" s="418"/>
      <c r="BYF27" s="418"/>
      <c r="BYG27" s="418"/>
      <c r="BYH27" s="418"/>
      <c r="BYI27" s="418"/>
      <c r="BYJ27" s="418"/>
      <c r="BYK27" s="418"/>
      <c r="BYL27" s="418"/>
      <c r="BYM27" s="418"/>
      <c r="BYN27" s="418"/>
      <c r="BYO27" s="418"/>
      <c r="BYP27" s="418"/>
      <c r="BYQ27" s="418"/>
      <c r="BYR27" s="418"/>
      <c r="BYS27" s="418"/>
      <c r="BYT27" s="418"/>
      <c r="BYU27" s="418"/>
      <c r="BYV27" s="418"/>
      <c r="BYW27" s="418"/>
      <c r="BYX27" s="418"/>
      <c r="BYY27" s="418"/>
      <c r="BYZ27" s="418"/>
      <c r="BZA27" s="418"/>
      <c r="BZB27" s="418"/>
      <c r="BZC27" s="418"/>
      <c r="BZD27" s="418"/>
      <c r="BZE27" s="418"/>
      <c r="BZF27" s="418"/>
      <c r="BZG27" s="418"/>
      <c r="BZH27" s="418"/>
      <c r="BZI27" s="418"/>
      <c r="BZJ27" s="418"/>
      <c r="BZK27" s="418"/>
      <c r="BZL27" s="418"/>
      <c r="BZM27" s="418"/>
      <c r="BZN27" s="418"/>
      <c r="BZO27" s="418"/>
      <c r="BZP27" s="418"/>
      <c r="BZQ27" s="418"/>
      <c r="BZR27" s="418"/>
      <c r="BZS27" s="418"/>
      <c r="BZT27" s="418"/>
      <c r="BZU27" s="418"/>
      <c r="BZV27" s="418"/>
      <c r="BZW27" s="418"/>
      <c r="BZX27" s="418"/>
      <c r="BZY27" s="418"/>
      <c r="BZZ27" s="418"/>
      <c r="CAA27" s="418"/>
      <c r="CAB27" s="418"/>
      <c r="CAC27" s="418"/>
      <c r="CAD27" s="418"/>
      <c r="CAE27" s="418"/>
      <c r="CAF27" s="418"/>
      <c r="CAG27" s="418"/>
      <c r="CAH27" s="418"/>
      <c r="CAI27" s="418"/>
      <c r="CAJ27" s="418"/>
      <c r="CAK27" s="418"/>
      <c r="CAL27" s="418"/>
      <c r="CAM27" s="418"/>
      <c r="CAN27" s="418"/>
      <c r="CAO27" s="418"/>
      <c r="CAP27" s="418"/>
      <c r="CAQ27" s="418"/>
      <c r="CAR27" s="418"/>
      <c r="CAS27" s="418"/>
      <c r="CAT27" s="418"/>
      <c r="CAU27" s="418"/>
      <c r="CAV27" s="418"/>
      <c r="CAW27" s="418"/>
      <c r="CAX27" s="418"/>
      <c r="CAY27" s="418"/>
      <c r="CAZ27" s="418"/>
      <c r="CBA27" s="418"/>
      <c r="CBB27" s="418"/>
      <c r="CBC27" s="418"/>
      <c r="CBD27" s="418"/>
      <c r="CBE27" s="418"/>
      <c r="CBF27" s="418"/>
      <c r="CBG27" s="418"/>
      <c r="CBH27" s="418"/>
      <c r="CBI27" s="418"/>
      <c r="CBJ27" s="418"/>
      <c r="CBK27" s="418"/>
      <c r="CBL27" s="418"/>
      <c r="CBM27" s="418"/>
      <c r="CBN27" s="418"/>
      <c r="CBO27" s="418"/>
      <c r="CBP27" s="418"/>
      <c r="CBQ27" s="418"/>
      <c r="CBR27" s="418"/>
      <c r="CBS27" s="418"/>
      <c r="CBT27" s="418"/>
      <c r="CBU27" s="418"/>
      <c r="CBV27" s="418"/>
      <c r="CBW27" s="418"/>
      <c r="CBX27" s="418"/>
      <c r="CBY27" s="418"/>
      <c r="CBZ27" s="418"/>
      <c r="CCA27" s="418"/>
      <c r="CCB27" s="418"/>
      <c r="CCC27" s="418"/>
      <c r="CCD27" s="418"/>
      <c r="CCE27" s="418"/>
      <c r="CCF27" s="418"/>
      <c r="CCG27" s="418"/>
      <c r="CCH27" s="418"/>
      <c r="CCI27" s="418"/>
      <c r="CCJ27" s="418"/>
      <c r="CCK27" s="418"/>
      <c r="CCL27" s="418"/>
      <c r="CCM27" s="418"/>
      <c r="CCN27" s="418"/>
      <c r="CCO27" s="418"/>
      <c r="CCP27" s="418"/>
      <c r="CCQ27" s="418"/>
      <c r="CCR27" s="418"/>
      <c r="CCS27" s="418"/>
      <c r="CCT27" s="418"/>
      <c r="CCU27" s="418"/>
      <c r="CCV27" s="418"/>
      <c r="CCW27" s="418"/>
      <c r="CCX27" s="418"/>
      <c r="CCY27" s="418"/>
      <c r="CCZ27" s="418"/>
      <c r="CDA27" s="418"/>
      <c r="CDB27" s="418"/>
      <c r="CDC27" s="418"/>
      <c r="CDD27" s="418"/>
      <c r="CDE27" s="418"/>
      <c r="CDF27" s="418"/>
      <c r="CDG27" s="418"/>
      <c r="CDH27" s="418"/>
      <c r="CDI27" s="418"/>
      <c r="CDJ27" s="418"/>
      <c r="CDK27" s="418"/>
      <c r="CDL27" s="418"/>
      <c r="CDM27" s="418"/>
      <c r="CDN27" s="418"/>
      <c r="CDO27" s="418"/>
      <c r="CDP27" s="418"/>
      <c r="CDQ27" s="418"/>
      <c r="CDR27" s="418"/>
      <c r="CDS27" s="418"/>
      <c r="CDT27" s="418"/>
      <c r="CDU27" s="418"/>
      <c r="CDV27" s="418"/>
      <c r="CDW27" s="418"/>
      <c r="CDX27" s="418"/>
      <c r="CDY27" s="418"/>
      <c r="CDZ27" s="418"/>
      <c r="CEA27" s="418"/>
      <c r="CEB27" s="418"/>
      <c r="CEC27" s="418"/>
      <c r="CED27" s="418"/>
      <c r="CEE27" s="418"/>
      <c r="CEF27" s="418"/>
      <c r="CEG27" s="418"/>
      <c r="CEH27" s="418"/>
      <c r="CEI27" s="418"/>
      <c r="CEJ27" s="418"/>
      <c r="CEK27" s="418"/>
      <c r="CEL27" s="418"/>
      <c r="CEM27" s="418"/>
      <c r="CEN27" s="418"/>
      <c r="CEO27" s="418"/>
      <c r="CEP27" s="418"/>
      <c r="CEQ27" s="418"/>
      <c r="CER27" s="418"/>
      <c r="CES27" s="418"/>
      <c r="CET27" s="418"/>
      <c r="CEU27" s="418"/>
      <c r="CEV27" s="418"/>
      <c r="CEW27" s="418"/>
      <c r="CEX27" s="418"/>
      <c r="CEY27" s="418"/>
      <c r="CEZ27" s="418"/>
      <c r="CFA27" s="418"/>
      <c r="CFB27" s="418"/>
      <c r="CFC27" s="418"/>
      <c r="CFD27" s="418"/>
      <c r="CFE27" s="418"/>
      <c r="CFF27" s="418"/>
      <c r="CFG27" s="418"/>
      <c r="CFH27" s="418"/>
      <c r="CFI27" s="418"/>
      <c r="CFJ27" s="418"/>
      <c r="CFK27" s="418"/>
      <c r="CFL27" s="418"/>
      <c r="CFM27" s="418"/>
      <c r="CFN27" s="418"/>
      <c r="CFO27" s="418"/>
      <c r="CFP27" s="418"/>
      <c r="CFQ27" s="418"/>
      <c r="CFR27" s="418"/>
      <c r="CFS27" s="418"/>
      <c r="CFT27" s="418"/>
      <c r="CFU27" s="418"/>
      <c r="CFV27" s="418"/>
      <c r="CFW27" s="418"/>
      <c r="CFX27" s="418"/>
      <c r="CFY27" s="418"/>
      <c r="CFZ27" s="418"/>
      <c r="CGA27" s="418"/>
      <c r="CGB27" s="418"/>
      <c r="CGC27" s="418"/>
      <c r="CGD27" s="418"/>
      <c r="CGE27" s="418"/>
      <c r="CGF27" s="418"/>
      <c r="CGG27" s="418"/>
      <c r="CGH27" s="418"/>
      <c r="CGI27" s="418"/>
      <c r="CGJ27" s="418"/>
      <c r="CGK27" s="418"/>
      <c r="CGL27" s="418"/>
      <c r="CGM27" s="418"/>
      <c r="CGN27" s="418"/>
      <c r="CGO27" s="418"/>
      <c r="CGP27" s="418"/>
      <c r="CGQ27" s="418"/>
      <c r="CGR27" s="418"/>
      <c r="CGS27" s="418"/>
      <c r="CGT27" s="418"/>
      <c r="CGU27" s="418"/>
      <c r="CGV27" s="418"/>
      <c r="CGW27" s="418"/>
      <c r="CGX27" s="418"/>
      <c r="CGY27" s="418"/>
      <c r="CGZ27" s="418"/>
      <c r="CHA27" s="418"/>
      <c r="CHB27" s="418"/>
      <c r="CHC27" s="418"/>
      <c r="CHD27" s="418"/>
      <c r="CHE27" s="418"/>
      <c r="CHF27" s="418"/>
      <c r="CHG27" s="418"/>
      <c r="CHH27" s="418"/>
      <c r="CHI27" s="418"/>
      <c r="CHJ27" s="418"/>
      <c r="CHK27" s="418"/>
      <c r="CHL27" s="418"/>
      <c r="CHM27" s="418"/>
      <c r="CHN27" s="418"/>
      <c r="CHO27" s="418"/>
      <c r="CHP27" s="418"/>
      <c r="CHQ27" s="418"/>
      <c r="CHR27" s="418"/>
      <c r="CHS27" s="418"/>
      <c r="CHT27" s="418"/>
      <c r="CHU27" s="418"/>
      <c r="CHV27" s="418"/>
      <c r="CHW27" s="418"/>
      <c r="CHX27" s="418"/>
      <c r="CHY27" s="418"/>
      <c r="CHZ27" s="418"/>
      <c r="CIA27" s="418"/>
      <c r="CIB27" s="418"/>
      <c r="CIC27" s="418"/>
      <c r="CID27" s="418"/>
      <c r="CIE27" s="418"/>
      <c r="CIF27" s="418"/>
      <c r="CIG27" s="418"/>
      <c r="CIH27" s="418"/>
      <c r="CII27" s="418"/>
      <c r="CIJ27" s="418"/>
      <c r="CIK27" s="418"/>
      <c r="CIL27" s="418"/>
      <c r="CIM27" s="418"/>
      <c r="CIN27" s="418"/>
      <c r="CIO27" s="418"/>
      <c r="CIP27" s="418"/>
      <c r="CIQ27" s="418"/>
      <c r="CIR27" s="418"/>
      <c r="CIS27" s="418"/>
      <c r="CIT27" s="418"/>
      <c r="CIU27" s="418"/>
      <c r="CIV27" s="418"/>
      <c r="CIW27" s="418"/>
      <c r="CIX27" s="418"/>
      <c r="CIY27" s="418"/>
      <c r="CIZ27" s="418"/>
      <c r="CJA27" s="418"/>
      <c r="CJB27" s="418"/>
      <c r="CJC27" s="418"/>
      <c r="CJD27" s="418"/>
      <c r="CJE27" s="418"/>
      <c r="CJF27" s="418"/>
      <c r="CJG27" s="418"/>
      <c r="CJH27" s="418"/>
      <c r="CJI27" s="418"/>
      <c r="CJJ27" s="418"/>
      <c r="CJK27" s="418"/>
      <c r="CJL27" s="418"/>
      <c r="CJM27" s="418"/>
      <c r="CJN27" s="418"/>
      <c r="CJO27" s="418"/>
      <c r="CJP27" s="418"/>
      <c r="CJQ27" s="418"/>
      <c r="CJR27" s="418"/>
      <c r="CJS27" s="418"/>
      <c r="CJT27" s="418"/>
      <c r="CJU27" s="418"/>
      <c r="CJV27" s="418"/>
      <c r="CJW27" s="418"/>
      <c r="CJX27" s="418"/>
      <c r="CJY27" s="418"/>
      <c r="CJZ27" s="418"/>
      <c r="CKA27" s="418"/>
      <c r="CKB27" s="418"/>
      <c r="CKC27" s="418"/>
      <c r="CKD27" s="418"/>
      <c r="CKE27" s="418"/>
      <c r="CKF27" s="418"/>
      <c r="CKG27" s="418"/>
      <c r="CKH27" s="418"/>
      <c r="CKI27" s="418"/>
      <c r="CKJ27" s="418"/>
      <c r="CKK27" s="418"/>
      <c r="CKL27" s="418"/>
      <c r="CKM27" s="418"/>
      <c r="CKN27" s="418"/>
      <c r="CKO27" s="418"/>
      <c r="CKP27" s="418"/>
      <c r="CKQ27" s="418"/>
      <c r="CKR27" s="418"/>
      <c r="CKS27" s="418"/>
      <c r="CKT27" s="418"/>
      <c r="CKU27" s="418"/>
      <c r="CKV27" s="418"/>
      <c r="CKW27" s="418"/>
      <c r="CKX27" s="418"/>
      <c r="CKY27" s="418"/>
      <c r="CKZ27" s="418"/>
      <c r="CLA27" s="418"/>
      <c r="CLB27" s="418"/>
      <c r="CLC27" s="418"/>
      <c r="CLD27" s="418"/>
      <c r="CLE27" s="418"/>
      <c r="CLF27" s="418"/>
      <c r="CLG27" s="418"/>
      <c r="CLH27" s="418"/>
      <c r="CLI27" s="418"/>
      <c r="CLJ27" s="418"/>
      <c r="CLK27" s="418"/>
      <c r="CLL27" s="418"/>
      <c r="CLM27" s="418"/>
      <c r="CLN27" s="418"/>
      <c r="CLO27" s="418"/>
      <c r="CLP27" s="418"/>
      <c r="CLQ27" s="418"/>
      <c r="CLR27" s="418"/>
      <c r="CLS27" s="418"/>
      <c r="CLT27" s="418"/>
      <c r="CLU27" s="418"/>
      <c r="CLV27" s="418"/>
      <c r="CLW27" s="418"/>
      <c r="CLX27" s="418"/>
      <c r="CLY27" s="418"/>
      <c r="CLZ27" s="418"/>
      <c r="CMA27" s="418"/>
      <c r="CMB27" s="418"/>
      <c r="CMC27" s="418"/>
      <c r="CMD27" s="418"/>
      <c r="CME27" s="418"/>
      <c r="CMF27" s="418"/>
      <c r="CMG27" s="418"/>
      <c r="CMH27" s="418"/>
      <c r="CMI27" s="418"/>
      <c r="CMJ27" s="418"/>
      <c r="CMK27" s="418"/>
      <c r="CML27" s="418"/>
      <c r="CMM27" s="418"/>
      <c r="CMN27" s="418"/>
      <c r="CMO27" s="418"/>
      <c r="CMP27" s="418"/>
      <c r="CMQ27" s="418"/>
      <c r="CMR27" s="418"/>
      <c r="CMS27" s="418"/>
      <c r="CMT27" s="418"/>
      <c r="CMU27" s="418"/>
      <c r="CMV27" s="418"/>
      <c r="CMW27" s="418"/>
      <c r="CMX27" s="418"/>
      <c r="CMY27" s="418"/>
      <c r="CMZ27" s="418"/>
      <c r="CNA27" s="418"/>
      <c r="CNB27" s="418"/>
      <c r="CNC27" s="418"/>
      <c r="CND27" s="418"/>
      <c r="CNE27" s="418"/>
      <c r="CNF27" s="418"/>
      <c r="CNG27" s="418"/>
      <c r="CNH27" s="418"/>
      <c r="CNI27" s="418"/>
      <c r="CNJ27" s="418"/>
      <c r="CNK27" s="418"/>
      <c r="CNL27" s="418"/>
      <c r="CNM27" s="418"/>
      <c r="CNN27" s="418"/>
      <c r="CNO27" s="418"/>
      <c r="CNP27" s="418"/>
      <c r="CNQ27" s="418"/>
      <c r="CNR27" s="418"/>
      <c r="CNS27" s="418"/>
      <c r="CNT27" s="418"/>
      <c r="CNU27" s="418"/>
      <c r="CNV27" s="418"/>
      <c r="CNW27" s="418"/>
      <c r="CNX27" s="418"/>
      <c r="CNY27" s="418"/>
      <c r="CNZ27" s="418"/>
      <c r="COA27" s="418"/>
      <c r="COB27" s="418"/>
      <c r="COC27" s="418"/>
      <c r="COD27" s="418"/>
      <c r="COE27" s="418"/>
      <c r="COF27" s="418"/>
      <c r="COG27" s="418"/>
      <c r="COH27" s="418"/>
      <c r="COI27" s="418"/>
      <c r="COJ27" s="418"/>
      <c r="COK27" s="418"/>
      <c r="COL27" s="418"/>
      <c r="COM27" s="418"/>
      <c r="CON27" s="418"/>
      <c r="COO27" s="418"/>
      <c r="COP27" s="418"/>
      <c r="COQ27" s="418"/>
      <c r="COR27" s="418"/>
      <c r="COS27" s="418"/>
      <c r="COT27" s="418"/>
      <c r="COU27" s="418"/>
      <c r="COV27" s="418"/>
      <c r="COW27" s="418"/>
      <c r="COX27" s="418"/>
      <c r="COY27" s="418"/>
      <c r="COZ27" s="418"/>
      <c r="CPA27" s="418"/>
      <c r="CPB27" s="418"/>
      <c r="CPC27" s="418"/>
      <c r="CPD27" s="418"/>
      <c r="CPE27" s="418"/>
      <c r="CPF27" s="418"/>
      <c r="CPG27" s="418"/>
      <c r="CPH27" s="418"/>
      <c r="CPI27" s="418"/>
      <c r="CPJ27" s="418"/>
      <c r="CPK27" s="418"/>
      <c r="CPL27" s="418"/>
      <c r="CPM27" s="418"/>
      <c r="CPN27" s="418"/>
      <c r="CPO27" s="418"/>
      <c r="CPP27" s="418"/>
      <c r="CPQ27" s="418"/>
      <c r="CPR27" s="418"/>
      <c r="CPS27" s="418"/>
      <c r="CPT27" s="418"/>
      <c r="CPU27" s="418"/>
      <c r="CPV27" s="418"/>
      <c r="CPW27" s="418"/>
      <c r="CPX27" s="418"/>
      <c r="CPY27" s="418"/>
      <c r="CPZ27" s="418"/>
      <c r="CQA27" s="418"/>
      <c r="CQB27" s="418"/>
      <c r="CQC27" s="418"/>
      <c r="CQD27" s="418"/>
      <c r="CQE27" s="418"/>
      <c r="CQF27" s="418"/>
      <c r="CQG27" s="418"/>
      <c r="CQH27" s="418"/>
      <c r="CQI27" s="418"/>
      <c r="CQJ27" s="418"/>
      <c r="CQK27" s="418"/>
      <c r="CQL27" s="418"/>
      <c r="CQM27" s="418"/>
      <c r="CQN27" s="418"/>
      <c r="CQO27" s="418"/>
      <c r="CQP27" s="418"/>
      <c r="CQQ27" s="418"/>
      <c r="CQR27" s="418"/>
      <c r="CQS27" s="418"/>
      <c r="CQT27" s="418"/>
      <c r="CQU27" s="418"/>
      <c r="CQV27" s="418"/>
      <c r="CQW27" s="418"/>
      <c r="CQX27" s="418"/>
      <c r="CQY27" s="418"/>
      <c r="CQZ27" s="418"/>
      <c r="CRA27" s="418"/>
      <c r="CRB27" s="418"/>
      <c r="CRC27" s="418"/>
      <c r="CRD27" s="418"/>
      <c r="CRE27" s="418"/>
      <c r="CRF27" s="418"/>
      <c r="CRG27" s="418"/>
      <c r="CRH27" s="418"/>
      <c r="CRI27" s="418"/>
      <c r="CRJ27" s="418"/>
      <c r="CRK27" s="418"/>
      <c r="CRL27" s="418"/>
      <c r="CRM27" s="418"/>
      <c r="CRN27" s="418"/>
      <c r="CRO27" s="418"/>
      <c r="CRP27" s="418"/>
      <c r="CRQ27" s="418"/>
      <c r="CRR27" s="418"/>
      <c r="CRS27" s="418"/>
      <c r="CRT27" s="418"/>
      <c r="CRU27" s="418"/>
      <c r="CRV27" s="418"/>
      <c r="CRW27" s="418"/>
      <c r="CRX27" s="418"/>
      <c r="CRY27" s="418"/>
      <c r="CRZ27" s="418"/>
      <c r="CSA27" s="418"/>
      <c r="CSB27" s="418"/>
      <c r="CSC27" s="418"/>
      <c r="CSD27" s="418"/>
      <c r="CSE27" s="418"/>
      <c r="CSF27" s="418"/>
      <c r="CSG27" s="418"/>
      <c r="CSH27" s="418"/>
      <c r="CSI27" s="418"/>
      <c r="CSJ27" s="418"/>
      <c r="CSK27" s="418"/>
      <c r="CSL27" s="418"/>
      <c r="CSM27" s="418"/>
      <c r="CSN27" s="418"/>
      <c r="CSO27" s="418"/>
      <c r="CSP27" s="418"/>
      <c r="CSQ27" s="418"/>
      <c r="CSR27" s="418"/>
      <c r="CSS27" s="418"/>
      <c r="CST27" s="418"/>
      <c r="CSU27" s="418"/>
      <c r="CSV27" s="418"/>
      <c r="CSW27" s="418"/>
      <c r="CSX27" s="418"/>
      <c r="CSY27" s="418"/>
      <c r="CSZ27" s="418"/>
      <c r="CTA27" s="418"/>
      <c r="CTB27" s="418"/>
      <c r="CTC27" s="418"/>
      <c r="CTD27" s="418"/>
      <c r="CTE27" s="418"/>
      <c r="CTF27" s="418"/>
      <c r="CTG27" s="418"/>
      <c r="CTH27" s="418"/>
      <c r="CTI27" s="418"/>
      <c r="CTJ27" s="418"/>
      <c r="CTK27" s="418"/>
      <c r="CTL27" s="418"/>
      <c r="CTM27" s="418"/>
      <c r="CTN27" s="418"/>
      <c r="CTO27" s="418"/>
      <c r="CTP27" s="418"/>
      <c r="CTQ27" s="418"/>
      <c r="CTR27" s="418"/>
      <c r="CTS27" s="418"/>
      <c r="CTT27" s="418"/>
      <c r="CTU27" s="418"/>
      <c r="CTV27" s="418"/>
      <c r="CTW27" s="418"/>
      <c r="CTX27" s="418"/>
      <c r="CTY27" s="418"/>
      <c r="CTZ27" s="418"/>
      <c r="CUA27" s="418"/>
      <c r="CUB27" s="418"/>
      <c r="CUC27" s="418"/>
      <c r="CUD27" s="418"/>
      <c r="CUE27" s="418"/>
      <c r="CUF27" s="418"/>
      <c r="CUG27" s="418"/>
      <c r="CUH27" s="418"/>
      <c r="CUI27" s="418"/>
      <c r="CUJ27" s="418"/>
      <c r="CUK27" s="418"/>
      <c r="CUL27" s="418"/>
      <c r="CUM27" s="418"/>
      <c r="CUN27" s="418"/>
      <c r="CUO27" s="418"/>
      <c r="CUP27" s="418"/>
      <c r="CUQ27" s="418"/>
      <c r="CUR27" s="418"/>
      <c r="CUS27" s="418"/>
      <c r="CUT27" s="418"/>
      <c r="CUU27" s="418"/>
      <c r="CUV27" s="418"/>
      <c r="CUW27" s="418"/>
      <c r="CUX27" s="418"/>
      <c r="CUY27" s="418"/>
      <c r="CUZ27" s="418"/>
      <c r="CVA27" s="418"/>
      <c r="CVB27" s="418"/>
      <c r="CVC27" s="418"/>
      <c r="CVD27" s="418"/>
      <c r="CVE27" s="418"/>
      <c r="CVF27" s="418"/>
      <c r="CVG27" s="418"/>
      <c r="CVH27" s="418"/>
      <c r="CVI27" s="418"/>
      <c r="CVJ27" s="418"/>
      <c r="CVK27" s="418"/>
      <c r="CVL27" s="418"/>
      <c r="CVM27" s="418"/>
      <c r="CVN27" s="418"/>
      <c r="CVO27" s="418"/>
      <c r="CVP27" s="418"/>
      <c r="CVQ27" s="418"/>
      <c r="CVR27" s="418"/>
      <c r="CVS27" s="418"/>
      <c r="CVT27" s="418"/>
      <c r="CVU27" s="418"/>
      <c r="CVV27" s="418"/>
      <c r="CVW27" s="418"/>
      <c r="CVX27" s="418"/>
      <c r="CVY27" s="418"/>
      <c r="CVZ27" s="418"/>
      <c r="CWA27" s="418"/>
      <c r="CWB27" s="418"/>
      <c r="CWC27" s="418"/>
      <c r="CWD27" s="418"/>
      <c r="CWE27" s="418"/>
      <c r="CWF27" s="418"/>
      <c r="CWG27" s="418"/>
      <c r="CWH27" s="418"/>
      <c r="CWI27" s="418"/>
      <c r="CWJ27" s="418"/>
      <c r="CWK27" s="418"/>
      <c r="CWL27" s="418"/>
      <c r="CWM27" s="418"/>
      <c r="CWN27" s="418"/>
      <c r="CWO27" s="418"/>
      <c r="CWP27" s="418"/>
      <c r="CWQ27" s="418"/>
      <c r="CWR27" s="418"/>
      <c r="CWS27" s="418"/>
      <c r="CWT27" s="418"/>
      <c r="CWU27" s="418"/>
      <c r="CWV27" s="418"/>
      <c r="CWW27" s="418"/>
      <c r="CWX27" s="418"/>
      <c r="CWY27" s="418"/>
      <c r="CWZ27" s="418"/>
      <c r="CXA27" s="418"/>
      <c r="CXB27" s="418"/>
      <c r="CXC27" s="418"/>
      <c r="CXD27" s="418"/>
      <c r="CXE27" s="418"/>
      <c r="CXF27" s="418"/>
      <c r="CXG27" s="418"/>
      <c r="CXH27" s="418"/>
      <c r="CXI27" s="418"/>
      <c r="CXJ27" s="418"/>
      <c r="CXK27" s="418"/>
      <c r="CXL27" s="418"/>
      <c r="CXM27" s="418"/>
      <c r="CXN27" s="418"/>
      <c r="CXO27" s="418"/>
      <c r="CXP27" s="418"/>
      <c r="CXQ27" s="418"/>
      <c r="CXR27" s="418"/>
      <c r="CXS27" s="418"/>
      <c r="CXT27" s="418"/>
      <c r="CXU27" s="418"/>
      <c r="CXV27" s="418"/>
      <c r="CXW27" s="418"/>
      <c r="CXX27" s="418"/>
      <c r="CXY27" s="418"/>
      <c r="CXZ27" s="418"/>
      <c r="CYA27" s="418"/>
      <c r="CYB27" s="418"/>
      <c r="CYC27" s="418"/>
      <c r="CYD27" s="418"/>
      <c r="CYE27" s="418"/>
      <c r="CYF27" s="418"/>
      <c r="CYG27" s="418"/>
      <c r="CYH27" s="418"/>
      <c r="CYI27" s="418"/>
      <c r="CYJ27" s="418"/>
      <c r="CYK27" s="418"/>
      <c r="CYL27" s="418"/>
      <c r="CYM27" s="418"/>
      <c r="CYN27" s="418"/>
      <c r="CYO27" s="418"/>
      <c r="CYP27" s="418"/>
      <c r="CYQ27" s="418"/>
      <c r="CYR27" s="418"/>
      <c r="CYS27" s="418"/>
      <c r="CYT27" s="418"/>
      <c r="CYU27" s="418"/>
      <c r="CYV27" s="418"/>
      <c r="CYW27" s="418"/>
      <c r="CYX27" s="418"/>
      <c r="CYY27" s="418"/>
      <c r="CYZ27" s="418"/>
      <c r="CZA27" s="418"/>
      <c r="CZB27" s="418"/>
      <c r="CZC27" s="418"/>
      <c r="CZD27" s="418"/>
      <c r="CZE27" s="418"/>
      <c r="CZF27" s="418"/>
      <c r="CZG27" s="418"/>
      <c r="CZH27" s="418"/>
      <c r="CZI27" s="418"/>
      <c r="CZJ27" s="418"/>
      <c r="CZK27" s="418"/>
      <c r="CZL27" s="418"/>
      <c r="CZM27" s="418"/>
      <c r="CZN27" s="418"/>
      <c r="CZO27" s="418"/>
      <c r="CZP27" s="418"/>
      <c r="CZQ27" s="418"/>
      <c r="CZR27" s="418"/>
      <c r="CZS27" s="418"/>
      <c r="CZT27" s="418"/>
      <c r="CZU27" s="418"/>
      <c r="CZV27" s="418"/>
      <c r="CZW27" s="418"/>
      <c r="CZX27" s="418"/>
      <c r="CZY27" s="418"/>
      <c r="CZZ27" s="418"/>
      <c r="DAA27" s="418"/>
      <c r="DAB27" s="418"/>
      <c r="DAC27" s="418"/>
      <c r="DAD27" s="418"/>
      <c r="DAE27" s="418"/>
      <c r="DAF27" s="418"/>
      <c r="DAG27" s="418"/>
      <c r="DAH27" s="418"/>
      <c r="DAI27" s="418"/>
      <c r="DAJ27" s="418"/>
      <c r="DAK27" s="418"/>
      <c r="DAL27" s="418"/>
      <c r="DAM27" s="418"/>
      <c r="DAN27" s="418"/>
      <c r="DAO27" s="418"/>
      <c r="DAP27" s="418"/>
      <c r="DAQ27" s="418"/>
      <c r="DAR27" s="418"/>
      <c r="DAS27" s="418"/>
      <c r="DAT27" s="418"/>
      <c r="DAU27" s="418"/>
      <c r="DAV27" s="418"/>
      <c r="DAW27" s="418"/>
      <c r="DAX27" s="418"/>
      <c r="DAY27" s="418"/>
      <c r="DAZ27" s="418"/>
      <c r="DBA27" s="418"/>
      <c r="DBB27" s="418"/>
      <c r="DBC27" s="418"/>
      <c r="DBD27" s="418"/>
      <c r="DBE27" s="418"/>
      <c r="DBF27" s="418"/>
      <c r="DBG27" s="418"/>
      <c r="DBH27" s="418"/>
      <c r="DBI27" s="418"/>
      <c r="DBJ27" s="418"/>
      <c r="DBK27" s="418"/>
      <c r="DBL27" s="418"/>
      <c r="DBM27" s="418"/>
      <c r="DBN27" s="418"/>
      <c r="DBO27" s="418"/>
      <c r="DBP27" s="418"/>
      <c r="DBQ27" s="418"/>
      <c r="DBR27" s="418"/>
      <c r="DBS27" s="418"/>
      <c r="DBT27" s="418"/>
      <c r="DBU27" s="418"/>
      <c r="DBV27" s="418"/>
      <c r="DBW27" s="418"/>
      <c r="DBX27" s="418"/>
      <c r="DBY27" s="418"/>
      <c r="DBZ27" s="418"/>
      <c r="DCA27" s="418"/>
      <c r="DCB27" s="418"/>
      <c r="DCC27" s="418"/>
      <c r="DCD27" s="418"/>
      <c r="DCE27" s="418"/>
      <c r="DCF27" s="418"/>
      <c r="DCG27" s="418"/>
      <c r="DCH27" s="418"/>
      <c r="DCI27" s="418"/>
      <c r="DCJ27" s="418"/>
      <c r="DCK27" s="418"/>
      <c r="DCL27" s="418"/>
      <c r="DCM27" s="418"/>
      <c r="DCN27" s="418"/>
      <c r="DCO27" s="418"/>
      <c r="DCP27" s="418"/>
      <c r="DCQ27" s="418"/>
      <c r="DCR27" s="418"/>
      <c r="DCS27" s="418"/>
      <c r="DCT27" s="418"/>
      <c r="DCU27" s="418"/>
      <c r="DCV27" s="418"/>
      <c r="DCW27" s="418"/>
      <c r="DCX27" s="418"/>
      <c r="DCY27" s="418"/>
      <c r="DCZ27" s="418"/>
      <c r="DDA27" s="418"/>
      <c r="DDB27" s="418"/>
      <c r="DDC27" s="418"/>
      <c r="DDD27" s="418"/>
      <c r="DDE27" s="418"/>
      <c r="DDF27" s="418"/>
      <c r="DDG27" s="418"/>
      <c r="DDH27" s="418"/>
      <c r="DDI27" s="418"/>
      <c r="DDJ27" s="418"/>
      <c r="DDK27" s="418"/>
      <c r="DDL27" s="418"/>
      <c r="DDM27" s="418"/>
      <c r="DDN27" s="418"/>
      <c r="DDO27" s="418"/>
      <c r="DDP27" s="418"/>
      <c r="DDQ27" s="418"/>
      <c r="DDR27" s="418"/>
      <c r="DDS27" s="418"/>
      <c r="DDT27" s="418"/>
      <c r="DDU27" s="418"/>
      <c r="DDV27" s="418"/>
      <c r="DDW27" s="418"/>
      <c r="DDX27" s="418"/>
      <c r="DDY27" s="418"/>
      <c r="DDZ27" s="418"/>
      <c r="DEA27" s="418"/>
      <c r="DEB27" s="418"/>
      <c r="DEC27" s="418"/>
      <c r="DED27" s="418"/>
      <c r="DEE27" s="418"/>
      <c r="DEF27" s="418"/>
      <c r="DEG27" s="418"/>
      <c r="DEH27" s="418"/>
      <c r="DEI27" s="418"/>
      <c r="DEJ27" s="418"/>
      <c r="DEK27" s="418"/>
      <c r="DEL27" s="418"/>
      <c r="DEM27" s="418"/>
      <c r="DEN27" s="418"/>
      <c r="DEO27" s="418"/>
      <c r="DEP27" s="418"/>
      <c r="DEQ27" s="418"/>
      <c r="DER27" s="418"/>
      <c r="DES27" s="418"/>
      <c r="DET27" s="418"/>
      <c r="DEU27" s="418"/>
      <c r="DEV27" s="418"/>
      <c r="DEW27" s="418"/>
      <c r="DEX27" s="418"/>
      <c r="DEY27" s="418"/>
      <c r="DEZ27" s="418"/>
      <c r="DFA27" s="418"/>
      <c r="DFB27" s="418"/>
      <c r="DFC27" s="418"/>
      <c r="DFD27" s="418"/>
      <c r="DFE27" s="418"/>
      <c r="DFF27" s="418"/>
      <c r="DFG27" s="418"/>
      <c r="DFH27" s="418"/>
      <c r="DFI27" s="418"/>
      <c r="DFJ27" s="418"/>
      <c r="DFK27" s="418"/>
      <c r="DFL27" s="418"/>
      <c r="DFM27" s="418"/>
      <c r="DFN27" s="418"/>
      <c r="DFO27" s="418"/>
      <c r="DFP27" s="418"/>
      <c r="DFQ27" s="418"/>
      <c r="DFR27" s="418"/>
      <c r="DFS27" s="418"/>
      <c r="DFT27" s="418"/>
      <c r="DFU27" s="418"/>
      <c r="DFV27" s="418"/>
      <c r="DFW27" s="418"/>
      <c r="DFX27" s="418"/>
      <c r="DFY27" s="418"/>
      <c r="DFZ27" s="418"/>
      <c r="DGA27" s="418"/>
      <c r="DGB27" s="418"/>
      <c r="DGC27" s="418"/>
      <c r="DGD27" s="418"/>
      <c r="DGE27" s="418"/>
      <c r="DGF27" s="418"/>
      <c r="DGG27" s="418"/>
      <c r="DGH27" s="418"/>
      <c r="DGI27" s="418"/>
      <c r="DGJ27" s="418"/>
      <c r="DGK27" s="418"/>
      <c r="DGL27" s="418"/>
      <c r="DGM27" s="418"/>
      <c r="DGN27" s="418"/>
      <c r="DGO27" s="418"/>
      <c r="DGP27" s="418"/>
      <c r="DGQ27" s="418"/>
      <c r="DGR27" s="418"/>
      <c r="DGS27" s="418"/>
      <c r="DGT27" s="418"/>
      <c r="DGU27" s="418"/>
      <c r="DGV27" s="418"/>
      <c r="DGW27" s="418"/>
      <c r="DGX27" s="418"/>
      <c r="DGY27" s="418"/>
      <c r="DGZ27" s="418"/>
      <c r="DHA27" s="418"/>
      <c r="DHB27" s="418"/>
      <c r="DHC27" s="418"/>
      <c r="DHD27" s="418"/>
      <c r="DHE27" s="418"/>
      <c r="DHF27" s="418"/>
      <c r="DHG27" s="418"/>
      <c r="DHH27" s="418"/>
      <c r="DHI27" s="418"/>
      <c r="DHJ27" s="418"/>
      <c r="DHK27" s="418"/>
      <c r="DHL27" s="418"/>
      <c r="DHM27" s="418"/>
      <c r="DHN27" s="418"/>
      <c r="DHO27" s="418"/>
      <c r="DHP27" s="418"/>
      <c r="DHQ27" s="418"/>
      <c r="DHR27" s="418"/>
      <c r="DHS27" s="418"/>
      <c r="DHT27" s="418"/>
      <c r="DHU27" s="418"/>
      <c r="DHV27" s="418"/>
      <c r="DHW27" s="418"/>
      <c r="DHX27" s="418"/>
      <c r="DHY27" s="418"/>
      <c r="DHZ27" s="418"/>
      <c r="DIA27" s="418"/>
      <c r="DIB27" s="418"/>
      <c r="DIC27" s="418"/>
      <c r="DID27" s="418"/>
      <c r="DIE27" s="418"/>
      <c r="DIF27" s="418"/>
      <c r="DIG27" s="418"/>
      <c r="DIH27" s="418"/>
      <c r="DII27" s="418"/>
      <c r="DIJ27" s="418"/>
      <c r="DIK27" s="418"/>
      <c r="DIL27" s="418"/>
      <c r="DIM27" s="418"/>
      <c r="DIN27" s="418"/>
      <c r="DIO27" s="418"/>
      <c r="DIP27" s="418"/>
      <c r="DIQ27" s="418"/>
      <c r="DIR27" s="418"/>
      <c r="DIS27" s="418"/>
      <c r="DIT27" s="418"/>
      <c r="DIU27" s="418"/>
      <c r="DIV27" s="418"/>
      <c r="DIW27" s="418"/>
      <c r="DIX27" s="418"/>
      <c r="DIY27" s="418"/>
      <c r="DIZ27" s="418"/>
      <c r="DJA27" s="418"/>
      <c r="DJB27" s="418"/>
      <c r="DJC27" s="418"/>
      <c r="DJD27" s="418"/>
      <c r="DJE27" s="418"/>
      <c r="DJF27" s="418"/>
      <c r="DJG27" s="418"/>
      <c r="DJH27" s="418"/>
      <c r="DJI27" s="418"/>
      <c r="DJJ27" s="418"/>
      <c r="DJK27" s="418"/>
      <c r="DJL27" s="418"/>
      <c r="DJM27" s="418"/>
      <c r="DJN27" s="418"/>
      <c r="DJO27" s="418"/>
      <c r="DJP27" s="418"/>
      <c r="DJQ27" s="418"/>
      <c r="DJR27" s="418"/>
      <c r="DJS27" s="418"/>
      <c r="DJT27" s="418"/>
      <c r="DJU27" s="418"/>
      <c r="DJV27" s="418"/>
      <c r="DJW27" s="418"/>
      <c r="DJX27" s="418"/>
      <c r="DJY27" s="418"/>
      <c r="DJZ27" s="418"/>
      <c r="DKA27" s="418"/>
      <c r="DKB27" s="418"/>
      <c r="DKC27" s="418"/>
      <c r="DKD27" s="418"/>
      <c r="DKE27" s="418"/>
      <c r="DKF27" s="418"/>
      <c r="DKG27" s="418"/>
      <c r="DKH27" s="418"/>
      <c r="DKI27" s="418"/>
      <c r="DKJ27" s="418"/>
      <c r="DKK27" s="418"/>
      <c r="DKL27" s="418"/>
      <c r="DKM27" s="418"/>
      <c r="DKN27" s="418"/>
      <c r="DKO27" s="418"/>
      <c r="DKP27" s="418"/>
      <c r="DKQ27" s="418"/>
      <c r="DKR27" s="418"/>
      <c r="DKS27" s="418"/>
      <c r="DKT27" s="418"/>
      <c r="DKU27" s="418"/>
      <c r="DKV27" s="418"/>
      <c r="DKW27" s="418"/>
      <c r="DKX27" s="418"/>
      <c r="DKY27" s="418"/>
      <c r="DKZ27" s="418"/>
      <c r="DLA27" s="418"/>
      <c r="DLB27" s="418"/>
      <c r="DLC27" s="418"/>
      <c r="DLD27" s="418"/>
      <c r="DLE27" s="418"/>
      <c r="DLF27" s="418"/>
      <c r="DLG27" s="418"/>
      <c r="DLH27" s="418"/>
      <c r="DLI27" s="418"/>
      <c r="DLJ27" s="418"/>
      <c r="DLK27" s="418"/>
      <c r="DLL27" s="418"/>
      <c r="DLM27" s="418"/>
      <c r="DLN27" s="418"/>
      <c r="DLO27" s="418"/>
      <c r="DLP27" s="418"/>
      <c r="DLQ27" s="418"/>
      <c r="DLR27" s="418"/>
      <c r="DLS27" s="418"/>
      <c r="DLT27" s="418"/>
      <c r="DLU27" s="418"/>
      <c r="DLV27" s="418"/>
      <c r="DLW27" s="418"/>
      <c r="DLX27" s="418"/>
      <c r="DLY27" s="418"/>
      <c r="DLZ27" s="418"/>
      <c r="DMA27" s="418"/>
      <c r="DMB27" s="418"/>
      <c r="DMC27" s="418"/>
      <c r="DMD27" s="418"/>
      <c r="DME27" s="418"/>
      <c r="DMF27" s="418"/>
      <c r="DMG27" s="418"/>
      <c r="DMH27" s="418"/>
      <c r="DMI27" s="418"/>
      <c r="DMJ27" s="418"/>
      <c r="DMK27" s="418"/>
      <c r="DML27" s="418"/>
      <c r="DMM27" s="418"/>
      <c r="DMN27" s="418"/>
      <c r="DMO27" s="418"/>
      <c r="DMP27" s="418"/>
      <c r="DMQ27" s="418"/>
      <c r="DMR27" s="418"/>
      <c r="DMS27" s="418"/>
      <c r="DMT27" s="418"/>
      <c r="DMU27" s="418"/>
      <c r="DMV27" s="418"/>
      <c r="DMW27" s="418"/>
      <c r="DMX27" s="418"/>
      <c r="DMY27" s="418"/>
      <c r="DMZ27" s="418"/>
      <c r="DNA27" s="418"/>
      <c r="DNB27" s="418"/>
      <c r="DNC27" s="418"/>
      <c r="DND27" s="418"/>
      <c r="DNE27" s="418"/>
      <c r="DNF27" s="418"/>
      <c r="DNG27" s="418"/>
      <c r="DNH27" s="418"/>
      <c r="DNI27" s="418"/>
      <c r="DNJ27" s="418"/>
      <c r="DNK27" s="418"/>
      <c r="DNL27" s="418"/>
      <c r="DNM27" s="418"/>
      <c r="DNN27" s="418"/>
      <c r="DNO27" s="418"/>
      <c r="DNP27" s="418"/>
      <c r="DNQ27" s="418"/>
      <c r="DNR27" s="418"/>
      <c r="DNS27" s="418"/>
      <c r="DNT27" s="418"/>
      <c r="DNU27" s="418"/>
      <c r="DNV27" s="418"/>
      <c r="DNW27" s="418"/>
      <c r="DNX27" s="418"/>
      <c r="DNY27" s="418"/>
      <c r="DNZ27" s="418"/>
      <c r="DOA27" s="418"/>
      <c r="DOB27" s="418"/>
      <c r="DOC27" s="418"/>
      <c r="DOD27" s="418"/>
      <c r="DOE27" s="418"/>
      <c r="DOF27" s="418"/>
      <c r="DOG27" s="418"/>
      <c r="DOH27" s="418"/>
      <c r="DOI27" s="418"/>
      <c r="DOJ27" s="418"/>
      <c r="DOK27" s="418"/>
      <c r="DOL27" s="418"/>
      <c r="DOM27" s="418"/>
      <c r="DON27" s="418"/>
      <c r="DOO27" s="418"/>
      <c r="DOP27" s="418"/>
      <c r="DOQ27" s="418"/>
      <c r="DOR27" s="418"/>
      <c r="DOS27" s="418"/>
      <c r="DOT27" s="418"/>
      <c r="DOU27" s="418"/>
      <c r="DOV27" s="418"/>
      <c r="DOW27" s="418"/>
      <c r="DOX27" s="418"/>
      <c r="DOY27" s="418"/>
      <c r="DOZ27" s="418"/>
      <c r="DPA27" s="418"/>
      <c r="DPB27" s="418"/>
      <c r="DPC27" s="418"/>
      <c r="DPD27" s="418"/>
      <c r="DPE27" s="418"/>
      <c r="DPF27" s="418"/>
      <c r="DPG27" s="418"/>
      <c r="DPH27" s="418"/>
      <c r="DPI27" s="418"/>
      <c r="DPJ27" s="418"/>
      <c r="DPK27" s="418"/>
      <c r="DPL27" s="418"/>
      <c r="DPM27" s="418"/>
      <c r="DPN27" s="418"/>
      <c r="DPO27" s="418"/>
      <c r="DPP27" s="418"/>
      <c r="DPQ27" s="418"/>
      <c r="DPR27" s="418"/>
      <c r="DPS27" s="418"/>
      <c r="DPT27" s="418"/>
      <c r="DPU27" s="418"/>
      <c r="DPV27" s="418"/>
      <c r="DPW27" s="418"/>
      <c r="DPX27" s="418"/>
      <c r="DPY27" s="418"/>
      <c r="DPZ27" s="418"/>
      <c r="DQA27" s="418"/>
      <c r="DQB27" s="418"/>
      <c r="DQC27" s="418"/>
      <c r="DQD27" s="418"/>
      <c r="DQE27" s="418"/>
      <c r="DQF27" s="418"/>
      <c r="DQG27" s="418"/>
      <c r="DQH27" s="418"/>
      <c r="DQI27" s="418"/>
      <c r="DQJ27" s="418"/>
      <c r="DQK27" s="418"/>
      <c r="DQL27" s="418"/>
      <c r="DQM27" s="418"/>
      <c r="DQN27" s="418"/>
      <c r="DQO27" s="418"/>
      <c r="DQP27" s="418"/>
      <c r="DQQ27" s="418"/>
      <c r="DQR27" s="418"/>
      <c r="DQS27" s="418"/>
      <c r="DQT27" s="418"/>
      <c r="DQU27" s="418"/>
      <c r="DQV27" s="418"/>
      <c r="DQW27" s="418"/>
      <c r="DQX27" s="418"/>
      <c r="DQY27" s="418"/>
      <c r="DQZ27" s="418"/>
      <c r="DRA27" s="418"/>
      <c r="DRB27" s="418"/>
      <c r="DRC27" s="418"/>
      <c r="DRD27" s="418"/>
      <c r="DRE27" s="418"/>
      <c r="DRF27" s="418"/>
      <c r="DRG27" s="418"/>
      <c r="DRH27" s="418"/>
      <c r="DRI27" s="418"/>
      <c r="DRJ27" s="418"/>
      <c r="DRK27" s="418"/>
      <c r="DRL27" s="418"/>
      <c r="DRM27" s="418"/>
      <c r="DRN27" s="418"/>
      <c r="DRO27" s="418"/>
      <c r="DRP27" s="418"/>
      <c r="DRQ27" s="418"/>
      <c r="DRR27" s="418"/>
      <c r="DRS27" s="418"/>
      <c r="DRT27" s="418"/>
      <c r="DRU27" s="418"/>
      <c r="DRV27" s="418"/>
      <c r="DRW27" s="418"/>
      <c r="DRX27" s="418"/>
      <c r="DRY27" s="418"/>
      <c r="DRZ27" s="418"/>
      <c r="DSA27" s="418"/>
      <c r="DSB27" s="418"/>
      <c r="DSC27" s="418"/>
      <c r="DSD27" s="418"/>
      <c r="DSE27" s="418"/>
      <c r="DSF27" s="418"/>
      <c r="DSG27" s="418"/>
      <c r="DSH27" s="418"/>
      <c r="DSI27" s="418"/>
      <c r="DSJ27" s="418"/>
      <c r="DSK27" s="418"/>
      <c r="DSL27" s="418"/>
      <c r="DSM27" s="418"/>
      <c r="DSN27" s="418"/>
      <c r="DSO27" s="418"/>
      <c r="DSP27" s="418"/>
      <c r="DSQ27" s="418"/>
      <c r="DSR27" s="418"/>
      <c r="DSS27" s="418"/>
      <c r="DST27" s="418"/>
      <c r="DSU27" s="418"/>
      <c r="DSV27" s="418"/>
      <c r="DSW27" s="418"/>
      <c r="DSX27" s="418"/>
      <c r="DSY27" s="418"/>
      <c r="DSZ27" s="418"/>
      <c r="DTA27" s="418"/>
      <c r="DTB27" s="418"/>
      <c r="DTC27" s="418"/>
      <c r="DTD27" s="418"/>
      <c r="DTE27" s="418"/>
      <c r="DTF27" s="418"/>
      <c r="DTG27" s="418"/>
      <c r="DTH27" s="418"/>
      <c r="DTI27" s="418"/>
      <c r="DTJ27" s="418"/>
      <c r="DTK27" s="418"/>
      <c r="DTL27" s="418"/>
      <c r="DTM27" s="418"/>
      <c r="DTN27" s="418"/>
      <c r="DTO27" s="418"/>
      <c r="DTP27" s="418"/>
      <c r="DTQ27" s="418"/>
      <c r="DTR27" s="418"/>
      <c r="DTS27" s="418"/>
      <c r="DTT27" s="418"/>
      <c r="DTU27" s="418"/>
      <c r="DTV27" s="418"/>
      <c r="DTW27" s="418"/>
      <c r="DTX27" s="418"/>
      <c r="DTY27" s="418"/>
      <c r="DTZ27" s="418"/>
      <c r="DUA27" s="418"/>
      <c r="DUB27" s="418"/>
      <c r="DUC27" s="418"/>
      <c r="DUD27" s="418"/>
      <c r="DUE27" s="418"/>
      <c r="DUF27" s="418"/>
      <c r="DUG27" s="418"/>
      <c r="DUH27" s="418"/>
      <c r="DUI27" s="418"/>
      <c r="DUJ27" s="418"/>
      <c r="DUK27" s="418"/>
      <c r="DUL27" s="418"/>
      <c r="DUM27" s="418"/>
      <c r="DUN27" s="418"/>
      <c r="DUO27" s="418"/>
      <c r="DUP27" s="418"/>
      <c r="DUQ27" s="418"/>
      <c r="DUR27" s="418"/>
      <c r="DUS27" s="418"/>
      <c r="DUT27" s="418"/>
      <c r="DUU27" s="418"/>
      <c r="DUV27" s="418"/>
      <c r="DUW27" s="418"/>
      <c r="DUX27" s="418"/>
      <c r="DUY27" s="418"/>
      <c r="DUZ27" s="418"/>
      <c r="DVA27" s="418"/>
      <c r="DVB27" s="418"/>
      <c r="DVC27" s="418"/>
      <c r="DVD27" s="418"/>
      <c r="DVE27" s="418"/>
      <c r="DVF27" s="418"/>
      <c r="DVG27" s="418"/>
      <c r="DVH27" s="418"/>
      <c r="DVI27" s="418"/>
      <c r="DVJ27" s="418"/>
      <c r="DVK27" s="418"/>
      <c r="DVL27" s="418"/>
      <c r="DVM27" s="418"/>
      <c r="DVN27" s="418"/>
      <c r="DVO27" s="418"/>
      <c r="DVP27" s="418"/>
      <c r="DVQ27" s="418"/>
      <c r="DVR27" s="418"/>
      <c r="DVS27" s="418"/>
      <c r="DVT27" s="418"/>
      <c r="DVU27" s="418"/>
      <c r="DVV27" s="418"/>
      <c r="DVW27" s="418"/>
      <c r="DVX27" s="418"/>
      <c r="DVY27" s="418"/>
      <c r="DVZ27" s="418"/>
      <c r="DWA27" s="418"/>
      <c r="DWB27" s="418"/>
      <c r="DWC27" s="418"/>
      <c r="DWD27" s="418"/>
      <c r="DWE27" s="418"/>
      <c r="DWF27" s="418"/>
      <c r="DWG27" s="418"/>
      <c r="DWH27" s="418"/>
      <c r="DWI27" s="418"/>
      <c r="DWJ27" s="418"/>
      <c r="DWK27" s="418"/>
      <c r="DWL27" s="418"/>
      <c r="DWM27" s="418"/>
      <c r="DWN27" s="418"/>
      <c r="DWO27" s="418"/>
      <c r="DWP27" s="418"/>
      <c r="DWQ27" s="418"/>
      <c r="DWR27" s="418"/>
      <c r="DWS27" s="418"/>
      <c r="DWT27" s="418"/>
      <c r="DWU27" s="418"/>
      <c r="DWV27" s="418"/>
      <c r="DWW27" s="418"/>
      <c r="DWX27" s="418"/>
      <c r="DWY27" s="418"/>
      <c r="DWZ27" s="418"/>
      <c r="DXA27" s="418"/>
      <c r="DXB27" s="418"/>
      <c r="DXC27" s="418"/>
      <c r="DXD27" s="418"/>
      <c r="DXE27" s="418"/>
      <c r="DXF27" s="418"/>
      <c r="DXG27" s="418"/>
      <c r="DXH27" s="418"/>
      <c r="DXI27" s="418"/>
      <c r="DXJ27" s="418"/>
      <c r="DXK27" s="418"/>
      <c r="DXL27" s="418"/>
      <c r="DXM27" s="418"/>
      <c r="DXN27" s="418"/>
      <c r="DXO27" s="418"/>
      <c r="DXP27" s="418"/>
      <c r="DXQ27" s="418"/>
      <c r="DXR27" s="418"/>
      <c r="DXS27" s="418"/>
      <c r="DXT27" s="418"/>
      <c r="DXU27" s="418"/>
      <c r="DXV27" s="418"/>
      <c r="DXW27" s="418"/>
      <c r="DXX27" s="418"/>
      <c r="DXY27" s="418"/>
      <c r="DXZ27" s="418"/>
      <c r="DYA27" s="418"/>
      <c r="DYB27" s="418"/>
      <c r="DYC27" s="418"/>
      <c r="DYD27" s="418"/>
      <c r="DYE27" s="418"/>
      <c r="DYF27" s="418"/>
      <c r="DYG27" s="418"/>
      <c r="DYH27" s="418"/>
      <c r="DYI27" s="418"/>
      <c r="DYJ27" s="418"/>
      <c r="DYK27" s="418"/>
      <c r="DYL27" s="418"/>
      <c r="DYM27" s="418"/>
      <c r="DYN27" s="418"/>
      <c r="DYO27" s="418"/>
      <c r="DYP27" s="418"/>
      <c r="DYQ27" s="418"/>
      <c r="DYR27" s="418"/>
      <c r="DYS27" s="418"/>
      <c r="DYT27" s="418"/>
      <c r="DYU27" s="418"/>
      <c r="DYV27" s="418"/>
      <c r="DYW27" s="418"/>
      <c r="DYX27" s="418"/>
      <c r="DYY27" s="418"/>
      <c r="DYZ27" s="418"/>
      <c r="DZA27" s="418"/>
      <c r="DZB27" s="418"/>
      <c r="DZC27" s="418"/>
      <c r="DZD27" s="418"/>
      <c r="DZE27" s="418"/>
      <c r="DZF27" s="418"/>
      <c r="DZG27" s="418"/>
      <c r="DZH27" s="418"/>
      <c r="DZI27" s="418"/>
      <c r="DZJ27" s="418"/>
      <c r="DZK27" s="418"/>
      <c r="DZL27" s="418"/>
      <c r="DZM27" s="418"/>
      <c r="DZN27" s="418"/>
      <c r="DZO27" s="418"/>
      <c r="DZP27" s="418"/>
      <c r="DZQ27" s="418"/>
      <c r="DZR27" s="418"/>
      <c r="DZS27" s="418"/>
      <c r="DZT27" s="418"/>
      <c r="DZU27" s="418"/>
      <c r="DZV27" s="418"/>
      <c r="DZW27" s="418"/>
      <c r="DZX27" s="418"/>
      <c r="DZY27" s="418"/>
      <c r="DZZ27" s="418"/>
      <c r="EAA27" s="418"/>
      <c r="EAB27" s="418"/>
      <c r="EAC27" s="418"/>
      <c r="EAD27" s="418"/>
      <c r="EAE27" s="418"/>
      <c r="EAF27" s="418"/>
      <c r="EAG27" s="418"/>
      <c r="EAH27" s="418"/>
      <c r="EAI27" s="418"/>
      <c r="EAJ27" s="418"/>
      <c r="EAK27" s="418"/>
      <c r="EAL27" s="418"/>
      <c r="EAM27" s="418"/>
      <c r="EAN27" s="418"/>
      <c r="EAO27" s="418"/>
      <c r="EAP27" s="418"/>
      <c r="EAQ27" s="418"/>
      <c r="EAR27" s="418"/>
      <c r="EAS27" s="418"/>
      <c r="EAT27" s="418"/>
      <c r="EAU27" s="418"/>
      <c r="EAV27" s="418"/>
      <c r="EAW27" s="418"/>
      <c r="EAX27" s="418"/>
      <c r="EAY27" s="418"/>
      <c r="EAZ27" s="418"/>
      <c r="EBA27" s="418"/>
      <c r="EBB27" s="418"/>
      <c r="EBC27" s="418"/>
      <c r="EBD27" s="418"/>
      <c r="EBE27" s="418"/>
      <c r="EBF27" s="418"/>
      <c r="EBG27" s="418"/>
      <c r="EBH27" s="418"/>
      <c r="EBI27" s="418"/>
      <c r="EBJ27" s="418"/>
      <c r="EBK27" s="418"/>
      <c r="EBL27" s="418"/>
      <c r="EBM27" s="418"/>
      <c r="EBN27" s="418"/>
      <c r="EBO27" s="418"/>
      <c r="EBP27" s="418"/>
      <c r="EBQ27" s="418"/>
      <c r="EBR27" s="418"/>
      <c r="EBS27" s="418"/>
      <c r="EBT27" s="418"/>
      <c r="EBU27" s="418"/>
      <c r="EBV27" s="418"/>
      <c r="EBW27" s="418"/>
      <c r="EBX27" s="418"/>
      <c r="EBY27" s="418"/>
      <c r="EBZ27" s="418"/>
      <c r="ECA27" s="418"/>
      <c r="ECB27" s="418"/>
      <c r="ECC27" s="418"/>
      <c r="ECD27" s="418"/>
      <c r="ECE27" s="418"/>
      <c r="ECF27" s="418"/>
      <c r="ECG27" s="418"/>
      <c r="ECH27" s="418"/>
      <c r="ECI27" s="418"/>
      <c r="ECJ27" s="418"/>
      <c r="ECK27" s="418"/>
      <c r="ECL27" s="418"/>
      <c r="ECM27" s="418"/>
      <c r="ECN27" s="418"/>
      <c r="ECO27" s="418"/>
      <c r="ECP27" s="418"/>
      <c r="ECQ27" s="418"/>
      <c r="ECR27" s="418"/>
      <c r="ECS27" s="418"/>
      <c r="ECT27" s="418"/>
      <c r="ECU27" s="418"/>
      <c r="ECV27" s="418"/>
      <c r="ECW27" s="418"/>
      <c r="ECX27" s="418"/>
      <c r="ECY27" s="418"/>
      <c r="ECZ27" s="418"/>
      <c r="EDA27" s="418"/>
      <c r="EDB27" s="418"/>
      <c r="EDC27" s="418"/>
      <c r="EDD27" s="418"/>
      <c r="EDE27" s="418"/>
      <c r="EDF27" s="418"/>
      <c r="EDG27" s="418"/>
      <c r="EDH27" s="418"/>
      <c r="EDI27" s="418"/>
      <c r="EDJ27" s="418"/>
      <c r="EDK27" s="418"/>
      <c r="EDL27" s="418"/>
      <c r="EDM27" s="418"/>
      <c r="EDN27" s="418"/>
      <c r="EDO27" s="418"/>
      <c r="EDP27" s="418"/>
      <c r="EDQ27" s="418"/>
      <c r="EDR27" s="418"/>
      <c r="EDS27" s="418"/>
      <c r="EDT27" s="418"/>
      <c r="EDU27" s="418"/>
      <c r="EDV27" s="418"/>
      <c r="EDW27" s="418"/>
      <c r="EDX27" s="418"/>
      <c r="EDY27" s="418"/>
      <c r="EDZ27" s="418"/>
      <c r="EEA27" s="418"/>
      <c r="EEB27" s="418"/>
      <c r="EEC27" s="418"/>
      <c r="EED27" s="418"/>
      <c r="EEE27" s="418"/>
      <c r="EEF27" s="418"/>
      <c r="EEG27" s="418"/>
      <c r="EEH27" s="418"/>
      <c r="EEI27" s="418"/>
      <c r="EEJ27" s="418"/>
      <c r="EEK27" s="418"/>
      <c r="EEL27" s="418"/>
      <c r="EEM27" s="418"/>
      <c r="EEN27" s="418"/>
      <c r="EEO27" s="418"/>
      <c r="EEP27" s="418"/>
      <c r="EEQ27" s="418"/>
      <c r="EER27" s="418"/>
      <c r="EES27" s="418"/>
      <c r="EET27" s="418"/>
      <c r="EEU27" s="418"/>
      <c r="EEV27" s="418"/>
      <c r="EEW27" s="418"/>
      <c r="EEX27" s="418"/>
      <c r="EEY27" s="418"/>
      <c r="EEZ27" s="418"/>
      <c r="EFA27" s="418"/>
      <c r="EFB27" s="418"/>
      <c r="EFC27" s="418"/>
      <c r="EFD27" s="418"/>
      <c r="EFE27" s="418"/>
      <c r="EFF27" s="418"/>
      <c r="EFG27" s="418"/>
      <c r="EFH27" s="418"/>
      <c r="EFI27" s="418"/>
      <c r="EFJ27" s="418"/>
      <c r="EFK27" s="418"/>
      <c r="EFL27" s="418"/>
      <c r="EFM27" s="418"/>
      <c r="EFN27" s="418"/>
      <c r="EFO27" s="418"/>
      <c r="EFP27" s="418"/>
      <c r="EFQ27" s="418"/>
      <c r="EFR27" s="418"/>
      <c r="EFS27" s="418"/>
      <c r="EFT27" s="418"/>
      <c r="EFU27" s="418"/>
      <c r="EFV27" s="418"/>
      <c r="EFW27" s="418"/>
      <c r="EFX27" s="418"/>
      <c r="EFY27" s="418"/>
      <c r="EFZ27" s="418"/>
      <c r="EGA27" s="418"/>
      <c r="EGB27" s="418"/>
      <c r="EGC27" s="418"/>
      <c r="EGD27" s="418"/>
      <c r="EGE27" s="418"/>
      <c r="EGF27" s="418"/>
      <c r="EGG27" s="418"/>
      <c r="EGH27" s="418"/>
      <c r="EGI27" s="418"/>
      <c r="EGJ27" s="418"/>
      <c r="EGK27" s="418"/>
      <c r="EGL27" s="418"/>
      <c r="EGM27" s="418"/>
      <c r="EGN27" s="418"/>
      <c r="EGO27" s="418"/>
      <c r="EGP27" s="418"/>
      <c r="EGQ27" s="418"/>
      <c r="EGR27" s="418"/>
      <c r="EGS27" s="418"/>
      <c r="EGT27" s="418"/>
      <c r="EGU27" s="418"/>
      <c r="EGV27" s="418"/>
      <c r="EGW27" s="418"/>
      <c r="EGX27" s="418"/>
      <c r="EGY27" s="418"/>
      <c r="EGZ27" s="418"/>
      <c r="EHA27" s="418"/>
      <c r="EHB27" s="418"/>
      <c r="EHC27" s="418"/>
      <c r="EHD27" s="418"/>
      <c r="EHE27" s="418"/>
      <c r="EHF27" s="418"/>
      <c r="EHG27" s="418"/>
      <c r="EHH27" s="418"/>
      <c r="EHI27" s="418"/>
      <c r="EHJ27" s="418"/>
      <c r="EHK27" s="418"/>
      <c r="EHL27" s="418"/>
      <c r="EHM27" s="418"/>
      <c r="EHN27" s="418"/>
      <c r="EHO27" s="418"/>
      <c r="EHP27" s="418"/>
      <c r="EHQ27" s="418"/>
      <c r="EHR27" s="418"/>
      <c r="EHS27" s="418"/>
      <c r="EHT27" s="418"/>
      <c r="EHU27" s="418"/>
      <c r="EHV27" s="418"/>
      <c r="EHW27" s="418"/>
      <c r="EHX27" s="418"/>
      <c r="EHY27" s="418"/>
      <c r="EHZ27" s="418"/>
      <c r="EIA27" s="418"/>
      <c r="EIB27" s="418"/>
      <c r="EIC27" s="418"/>
      <c r="EID27" s="418"/>
      <c r="EIE27" s="418"/>
      <c r="EIF27" s="418"/>
      <c r="EIG27" s="418"/>
      <c r="EIH27" s="418"/>
      <c r="EII27" s="418"/>
      <c r="EIJ27" s="418"/>
      <c r="EIK27" s="418"/>
      <c r="EIL27" s="418"/>
      <c r="EIM27" s="418"/>
      <c r="EIN27" s="418"/>
      <c r="EIO27" s="418"/>
      <c r="EIP27" s="418"/>
      <c r="EIQ27" s="418"/>
      <c r="EIR27" s="418"/>
      <c r="EIS27" s="418"/>
      <c r="EIT27" s="418"/>
      <c r="EIU27" s="418"/>
      <c r="EIV27" s="418"/>
      <c r="EIW27" s="418"/>
      <c r="EIX27" s="418"/>
      <c r="EIY27" s="418"/>
      <c r="EIZ27" s="418"/>
      <c r="EJA27" s="418"/>
      <c r="EJB27" s="418"/>
      <c r="EJC27" s="418"/>
      <c r="EJD27" s="418"/>
      <c r="EJE27" s="418"/>
      <c r="EJF27" s="418"/>
      <c r="EJG27" s="418"/>
      <c r="EJH27" s="418"/>
      <c r="EJI27" s="418"/>
      <c r="EJJ27" s="418"/>
      <c r="EJK27" s="418"/>
      <c r="EJL27" s="418"/>
      <c r="EJM27" s="418"/>
      <c r="EJN27" s="418"/>
      <c r="EJO27" s="418"/>
      <c r="EJP27" s="418"/>
      <c r="EJQ27" s="418"/>
      <c r="EJR27" s="418"/>
      <c r="EJS27" s="418"/>
      <c r="EJT27" s="418"/>
      <c r="EJU27" s="418"/>
      <c r="EJV27" s="418"/>
      <c r="EJW27" s="418"/>
      <c r="EJX27" s="418"/>
      <c r="EJY27" s="418"/>
      <c r="EJZ27" s="418"/>
      <c r="EKA27" s="418"/>
      <c r="EKB27" s="418"/>
      <c r="EKC27" s="418"/>
      <c r="EKD27" s="418"/>
      <c r="EKE27" s="418"/>
      <c r="EKF27" s="418"/>
      <c r="EKG27" s="418"/>
      <c r="EKH27" s="418"/>
      <c r="EKI27" s="418"/>
      <c r="EKJ27" s="418"/>
      <c r="EKK27" s="418"/>
      <c r="EKL27" s="418"/>
      <c r="EKM27" s="418"/>
      <c r="EKN27" s="418"/>
      <c r="EKO27" s="418"/>
      <c r="EKP27" s="418"/>
      <c r="EKQ27" s="418"/>
      <c r="EKR27" s="418"/>
      <c r="EKS27" s="418"/>
      <c r="EKT27" s="418"/>
      <c r="EKU27" s="418"/>
      <c r="EKV27" s="418"/>
      <c r="EKW27" s="418"/>
      <c r="EKX27" s="418"/>
      <c r="EKY27" s="418"/>
      <c r="EKZ27" s="418"/>
      <c r="ELA27" s="418"/>
      <c r="ELB27" s="418"/>
      <c r="ELC27" s="418"/>
      <c r="ELD27" s="418"/>
      <c r="ELE27" s="418"/>
      <c r="ELF27" s="418"/>
      <c r="ELG27" s="418"/>
      <c r="ELH27" s="418"/>
      <c r="ELI27" s="418"/>
      <c r="ELJ27" s="418"/>
      <c r="ELK27" s="418"/>
      <c r="ELL27" s="418"/>
      <c r="ELM27" s="418"/>
      <c r="ELN27" s="418"/>
      <c r="ELO27" s="418"/>
      <c r="ELP27" s="418"/>
      <c r="ELQ27" s="418"/>
      <c r="ELR27" s="418"/>
      <c r="ELS27" s="418"/>
      <c r="ELT27" s="418"/>
      <c r="ELU27" s="418"/>
      <c r="ELV27" s="418"/>
      <c r="ELW27" s="418"/>
      <c r="ELX27" s="418"/>
      <c r="ELY27" s="418"/>
      <c r="ELZ27" s="418"/>
      <c r="EMA27" s="418"/>
      <c r="EMB27" s="418"/>
      <c r="EMC27" s="418"/>
      <c r="EMD27" s="418"/>
      <c r="EME27" s="418"/>
      <c r="EMF27" s="418"/>
      <c r="EMG27" s="418"/>
      <c r="EMH27" s="418"/>
      <c r="EMI27" s="418"/>
      <c r="EMJ27" s="418"/>
      <c r="EMK27" s="418"/>
      <c r="EML27" s="418"/>
      <c r="EMM27" s="418"/>
      <c r="EMN27" s="418"/>
      <c r="EMO27" s="418"/>
      <c r="EMP27" s="418"/>
      <c r="EMQ27" s="418"/>
      <c r="EMR27" s="418"/>
      <c r="EMS27" s="418"/>
      <c r="EMT27" s="418"/>
      <c r="EMU27" s="418"/>
      <c r="EMV27" s="418"/>
      <c r="EMW27" s="418"/>
      <c r="EMX27" s="418"/>
      <c r="EMY27" s="418"/>
      <c r="EMZ27" s="418"/>
      <c r="ENA27" s="418"/>
      <c r="ENB27" s="418"/>
      <c r="ENC27" s="418"/>
      <c r="END27" s="418"/>
      <c r="ENE27" s="418"/>
      <c r="ENF27" s="418"/>
      <c r="ENG27" s="418"/>
      <c r="ENH27" s="418"/>
      <c r="ENI27" s="418"/>
      <c r="ENJ27" s="418"/>
      <c r="ENK27" s="418"/>
      <c r="ENL27" s="418"/>
      <c r="ENM27" s="418"/>
      <c r="ENN27" s="418"/>
      <c r="ENO27" s="418"/>
      <c r="ENP27" s="418"/>
      <c r="ENQ27" s="418"/>
      <c r="ENR27" s="418"/>
      <c r="ENS27" s="418"/>
      <c r="ENT27" s="418"/>
      <c r="ENU27" s="418"/>
      <c r="ENV27" s="418"/>
      <c r="ENW27" s="418"/>
      <c r="ENX27" s="418"/>
      <c r="ENY27" s="418"/>
      <c r="ENZ27" s="418"/>
      <c r="EOA27" s="418"/>
      <c r="EOB27" s="418"/>
      <c r="EOC27" s="418"/>
      <c r="EOD27" s="418"/>
      <c r="EOE27" s="418"/>
      <c r="EOF27" s="418"/>
      <c r="EOG27" s="418"/>
      <c r="EOH27" s="418"/>
      <c r="EOI27" s="418"/>
      <c r="EOJ27" s="418"/>
      <c r="EOK27" s="418"/>
      <c r="EOL27" s="418"/>
      <c r="EOM27" s="418"/>
      <c r="EON27" s="418"/>
      <c r="EOO27" s="418"/>
      <c r="EOP27" s="418"/>
      <c r="EOQ27" s="418"/>
      <c r="EOR27" s="418"/>
      <c r="EOS27" s="418"/>
      <c r="EOT27" s="418"/>
      <c r="EOU27" s="418"/>
      <c r="EOV27" s="418"/>
      <c r="EOW27" s="418"/>
      <c r="EOX27" s="418"/>
      <c r="EOY27" s="418"/>
      <c r="EOZ27" s="418"/>
      <c r="EPA27" s="418"/>
      <c r="EPB27" s="418"/>
      <c r="EPC27" s="418"/>
      <c r="EPD27" s="418"/>
      <c r="EPE27" s="418"/>
      <c r="EPF27" s="418"/>
      <c r="EPG27" s="418"/>
      <c r="EPH27" s="418"/>
      <c r="EPI27" s="418"/>
      <c r="EPJ27" s="418"/>
      <c r="EPK27" s="418"/>
      <c r="EPL27" s="418"/>
      <c r="EPM27" s="418"/>
      <c r="EPN27" s="418"/>
      <c r="EPO27" s="418"/>
      <c r="EPP27" s="418"/>
      <c r="EPQ27" s="418"/>
      <c r="EPR27" s="418"/>
      <c r="EPS27" s="418"/>
      <c r="EPT27" s="418"/>
      <c r="EPU27" s="418"/>
      <c r="EPV27" s="418"/>
      <c r="EPW27" s="418"/>
      <c r="EPX27" s="418"/>
      <c r="EPY27" s="418"/>
      <c r="EPZ27" s="418"/>
      <c r="EQA27" s="418"/>
      <c r="EQB27" s="418"/>
      <c r="EQC27" s="418"/>
      <c r="EQD27" s="418"/>
      <c r="EQE27" s="418"/>
      <c r="EQF27" s="418"/>
      <c r="EQG27" s="418"/>
      <c r="EQH27" s="418"/>
      <c r="EQI27" s="418"/>
      <c r="EQJ27" s="418"/>
      <c r="EQK27" s="418"/>
      <c r="EQL27" s="418"/>
      <c r="EQM27" s="418"/>
      <c r="EQN27" s="418"/>
      <c r="EQO27" s="418"/>
      <c r="EQP27" s="418"/>
      <c r="EQQ27" s="418"/>
      <c r="EQR27" s="418"/>
      <c r="EQS27" s="418"/>
      <c r="EQT27" s="418"/>
      <c r="EQU27" s="418"/>
      <c r="EQV27" s="418"/>
      <c r="EQW27" s="418"/>
      <c r="EQX27" s="418"/>
      <c r="EQY27" s="418"/>
      <c r="EQZ27" s="418"/>
      <c r="ERA27" s="418"/>
      <c r="ERB27" s="418"/>
      <c r="ERC27" s="418"/>
      <c r="ERD27" s="418"/>
      <c r="ERE27" s="418"/>
      <c r="ERF27" s="418"/>
      <c r="ERG27" s="418"/>
      <c r="ERH27" s="418"/>
      <c r="ERI27" s="418"/>
      <c r="ERJ27" s="418"/>
      <c r="ERK27" s="418"/>
      <c r="ERL27" s="418"/>
      <c r="ERM27" s="418"/>
      <c r="ERN27" s="418"/>
      <c r="ERO27" s="418"/>
      <c r="ERP27" s="418"/>
      <c r="ERQ27" s="418"/>
      <c r="ERR27" s="418"/>
      <c r="ERS27" s="418"/>
      <c r="ERT27" s="418"/>
      <c r="ERU27" s="418"/>
      <c r="ERV27" s="418"/>
      <c r="ERW27" s="418"/>
      <c r="ERX27" s="418"/>
      <c r="ERY27" s="418"/>
      <c r="ERZ27" s="418"/>
      <c r="ESA27" s="418"/>
      <c r="ESB27" s="418"/>
      <c r="ESC27" s="418"/>
      <c r="ESD27" s="418"/>
      <c r="ESE27" s="418"/>
      <c r="ESF27" s="418"/>
      <c r="ESG27" s="418"/>
      <c r="ESH27" s="418"/>
      <c r="ESI27" s="418"/>
      <c r="ESJ27" s="418"/>
      <c r="ESK27" s="418"/>
      <c r="ESL27" s="418"/>
      <c r="ESM27" s="418"/>
      <c r="ESN27" s="418"/>
      <c r="ESO27" s="418"/>
      <c r="ESP27" s="418"/>
      <c r="ESQ27" s="418"/>
      <c r="ESR27" s="418"/>
      <c r="ESS27" s="418"/>
      <c r="EST27" s="418"/>
      <c r="ESU27" s="418"/>
      <c r="ESV27" s="418"/>
      <c r="ESW27" s="418"/>
      <c r="ESX27" s="418"/>
      <c r="ESY27" s="418"/>
      <c r="ESZ27" s="418"/>
      <c r="ETA27" s="418"/>
      <c r="ETB27" s="418"/>
      <c r="ETC27" s="418"/>
      <c r="ETD27" s="418"/>
      <c r="ETE27" s="418"/>
      <c r="ETF27" s="418"/>
      <c r="ETG27" s="418"/>
      <c r="ETH27" s="418"/>
      <c r="ETI27" s="418"/>
      <c r="ETJ27" s="418"/>
      <c r="ETK27" s="418"/>
      <c r="ETL27" s="418"/>
      <c r="ETM27" s="418"/>
      <c r="ETN27" s="418"/>
      <c r="ETO27" s="418"/>
      <c r="ETP27" s="418"/>
      <c r="ETQ27" s="418"/>
      <c r="ETR27" s="418"/>
      <c r="ETS27" s="418"/>
      <c r="ETT27" s="418"/>
      <c r="ETU27" s="418"/>
      <c r="ETV27" s="418"/>
      <c r="ETW27" s="418"/>
      <c r="ETX27" s="418"/>
      <c r="ETY27" s="418"/>
      <c r="ETZ27" s="418"/>
      <c r="EUA27" s="418"/>
      <c r="EUB27" s="418"/>
      <c r="EUC27" s="418"/>
      <c r="EUD27" s="418"/>
      <c r="EUE27" s="418"/>
      <c r="EUF27" s="418"/>
      <c r="EUG27" s="418"/>
      <c r="EUH27" s="418"/>
      <c r="EUI27" s="418"/>
      <c r="EUJ27" s="418"/>
      <c r="EUK27" s="418"/>
      <c r="EUL27" s="418"/>
      <c r="EUM27" s="418"/>
      <c r="EUN27" s="418"/>
      <c r="EUO27" s="418"/>
      <c r="EUP27" s="418"/>
      <c r="EUQ27" s="418"/>
      <c r="EUR27" s="418"/>
      <c r="EUS27" s="418"/>
      <c r="EUT27" s="418"/>
      <c r="EUU27" s="418"/>
      <c r="EUV27" s="418"/>
      <c r="EUW27" s="418"/>
      <c r="EUX27" s="418"/>
      <c r="EUY27" s="418"/>
      <c r="EUZ27" s="418"/>
      <c r="EVA27" s="418"/>
      <c r="EVB27" s="418"/>
      <c r="EVC27" s="418"/>
      <c r="EVD27" s="418"/>
      <c r="EVE27" s="418"/>
      <c r="EVF27" s="418"/>
      <c r="EVG27" s="418"/>
      <c r="EVH27" s="418"/>
      <c r="EVI27" s="418"/>
      <c r="EVJ27" s="418"/>
      <c r="EVK27" s="418"/>
      <c r="EVL27" s="418"/>
      <c r="EVM27" s="418"/>
      <c r="EVN27" s="418"/>
      <c r="EVO27" s="418"/>
      <c r="EVP27" s="418"/>
      <c r="EVQ27" s="418"/>
      <c r="EVR27" s="418"/>
      <c r="EVS27" s="418"/>
      <c r="EVT27" s="418"/>
      <c r="EVU27" s="418"/>
      <c r="EVV27" s="418"/>
      <c r="EVW27" s="418"/>
      <c r="EVX27" s="418"/>
      <c r="EVY27" s="418"/>
      <c r="EVZ27" s="418"/>
      <c r="EWA27" s="418"/>
      <c r="EWB27" s="418"/>
      <c r="EWC27" s="418"/>
      <c r="EWD27" s="418"/>
      <c r="EWE27" s="418"/>
      <c r="EWF27" s="418"/>
      <c r="EWG27" s="418"/>
      <c r="EWH27" s="418"/>
      <c r="EWI27" s="418"/>
      <c r="EWJ27" s="418"/>
      <c r="EWK27" s="418"/>
      <c r="EWL27" s="418"/>
      <c r="EWM27" s="418"/>
      <c r="EWN27" s="418"/>
      <c r="EWO27" s="418"/>
      <c r="EWP27" s="418"/>
      <c r="EWQ27" s="418"/>
      <c r="EWR27" s="418"/>
      <c r="EWS27" s="418"/>
      <c r="EWT27" s="418"/>
      <c r="EWU27" s="418"/>
      <c r="EWV27" s="418"/>
      <c r="EWW27" s="418"/>
      <c r="EWX27" s="418"/>
      <c r="EWY27" s="418"/>
      <c r="EWZ27" s="418"/>
      <c r="EXA27" s="418"/>
      <c r="EXB27" s="418"/>
      <c r="EXC27" s="418"/>
      <c r="EXD27" s="418"/>
      <c r="EXE27" s="418"/>
      <c r="EXF27" s="418"/>
      <c r="EXG27" s="418"/>
      <c r="EXH27" s="418"/>
      <c r="EXI27" s="418"/>
      <c r="EXJ27" s="418"/>
      <c r="EXK27" s="418"/>
      <c r="EXL27" s="418"/>
      <c r="EXM27" s="418"/>
      <c r="EXN27" s="418"/>
      <c r="EXO27" s="418"/>
      <c r="EXP27" s="418"/>
      <c r="EXQ27" s="418"/>
      <c r="EXR27" s="418"/>
      <c r="EXS27" s="418"/>
      <c r="EXT27" s="418"/>
      <c r="EXU27" s="418"/>
      <c r="EXV27" s="418"/>
      <c r="EXW27" s="418"/>
      <c r="EXX27" s="418"/>
      <c r="EXY27" s="418"/>
      <c r="EXZ27" s="418"/>
      <c r="EYA27" s="418"/>
      <c r="EYB27" s="418"/>
      <c r="EYC27" s="418"/>
      <c r="EYD27" s="418"/>
      <c r="EYE27" s="418"/>
      <c r="EYF27" s="418"/>
      <c r="EYG27" s="418"/>
      <c r="EYH27" s="418"/>
      <c r="EYI27" s="418"/>
      <c r="EYJ27" s="418"/>
      <c r="EYK27" s="418"/>
      <c r="EYL27" s="418"/>
      <c r="EYM27" s="418"/>
      <c r="EYN27" s="418"/>
      <c r="EYO27" s="418"/>
      <c r="EYP27" s="418"/>
      <c r="EYQ27" s="418"/>
      <c r="EYR27" s="418"/>
      <c r="EYS27" s="418"/>
      <c r="EYT27" s="418"/>
      <c r="EYU27" s="418"/>
      <c r="EYV27" s="418"/>
      <c r="EYW27" s="418"/>
      <c r="EYX27" s="418"/>
      <c r="EYY27" s="418"/>
      <c r="EYZ27" s="418"/>
      <c r="EZA27" s="418"/>
      <c r="EZB27" s="418"/>
      <c r="EZC27" s="418"/>
      <c r="EZD27" s="418"/>
      <c r="EZE27" s="418"/>
      <c r="EZF27" s="418"/>
      <c r="EZG27" s="418"/>
      <c r="EZH27" s="418"/>
      <c r="EZI27" s="418"/>
      <c r="EZJ27" s="418"/>
      <c r="EZK27" s="418"/>
      <c r="EZL27" s="418"/>
      <c r="EZM27" s="418"/>
      <c r="EZN27" s="418"/>
      <c r="EZO27" s="418"/>
      <c r="EZP27" s="418"/>
      <c r="EZQ27" s="418"/>
      <c r="EZR27" s="418"/>
      <c r="EZS27" s="418"/>
      <c r="EZT27" s="418"/>
      <c r="EZU27" s="418"/>
      <c r="EZV27" s="418"/>
      <c r="EZW27" s="418"/>
      <c r="EZX27" s="418"/>
      <c r="EZY27" s="418"/>
      <c r="EZZ27" s="418"/>
      <c r="FAA27" s="418"/>
      <c r="FAB27" s="418"/>
      <c r="FAC27" s="418"/>
      <c r="FAD27" s="418"/>
      <c r="FAE27" s="418"/>
      <c r="FAF27" s="418"/>
      <c r="FAG27" s="418"/>
      <c r="FAH27" s="418"/>
      <c r="FAI27" s="418"/>
      <c r="FAJ27" s="418"/>
      <c r="FAK27" s="418"/>
      <c r="FAL27" s="418"/>
      <c r="FAM27" s="418"/>
      <c r="FAN27" s="418"/>
      <c r="FAO27" s="418"/>
      <c r="FAP27" s="418"/>
      <c r="FAQ27" s="418"/>
      <c r="FAR27" s="418"/>
      <c r="FAS27" s="418"/>
      <c r="FAT27" s="418"/>
      <c r="FAU27" s="418"/>
      <c r="FAV27" s="418"/>
      <c r="FAW27" s="418"/>
      <c r="FAX27" s="418"/>
      <c r="FAY27" s="418"/>
      <c r="FAZ27" s="418"/>
      <c r="FBA27" s="418"/>
      <c r="FBB27" s="418"/>
      <c r="FBC27" s="418"/>
      <c r="FBD27" s="418"/>
      <c r="FBE27" s="418"/>
      <c r="FBF27" s="418"/>
      <c r="FBG27" s="418"/>
      <c r="FBH27" s="418"/>
      <c r="FBI27" s="418"/>
      <c r="FBJ27" s="418"/>
      <c r="FBK27" s="418"/>
      <c r="FBL27" s="418"/>
      <c r="FBM27" s="418"/>
      <c r="FBN27" s="418"/>
      <c r="FBO27" s="418"/>
      <c r="FBP27" s="418"/>
      <c r="FBQ27" s="418"/>
      <c r="FBR27" s="418"/>
      <c r="FBS27" s="418"/>
      <c r="FBT27" s="418"/>
      <c r="FBU27" s="418"/>
      <c r="FBV27" s="418"/>
      <c r="FBW27" s="418"/>
      <c r="FBX27" s="418"/>
      <c r="FBY27" s="418"/>
      <c r="FBZ27" s="418"/>
      <c r="FCA27" s="418"/>
      <c r="FCB27" s="418"/>
      <c r="FCC27" s="418"/>
      <c r="FCD27" s="418"/>
      <c r="FCE27" s="418"/>
      <c r="FCF27" s="418"/>
      <c r="FCG27" s="418"/>
      <c r="FCH27" s="418"/>
      <c r="FCI27" s="418"/>
      <c r="FCJ27" s="418"/>
      <c r="FCK27" s="418"/>
      <c r="FCL27" s="418"/>
      <c r="FCM27" s="418"/>
      <c r="FCN27" s="418"/>
      <c r="FCO27" s="418"/>
      <c r="FCP27" s="418"/>
      <c r="FCQ27" s="418"/>
      <c r="FCR27" s="418"/>
      <c r="FCS27" s="418"/>
      <c r="FCT27" s="418"/>
      <c r="FCU27" s="418"/>
      <c r="FCV27" s="418"/>
      <c r="FCW27" s="418"/>
      <c r="FCX27" s="418"/>
      <c r="FCY27" s="418"/>
      <c r="FCZ27" s="418"/>
      <c r="FDA27" s="418"/>
      <c r="FDB27" s="418"/>
      <c r="FDC27" s="418"/>
      <c r="FDD27" s="418"/>
      <c r="FDE27" s="418"/>
      <c r="FDF27" s="418"/>
      <c r="FDG27" s="418"/>
      <c r="FDH27" s="418"/>
      <c r="FDI27" s="418"/>
      <c r="FDJ27" s="418"/>
      <c r="FDK27" s="418"/>
      <c r="FDL27" s="418"/>
      <c r="FDM27" s="418"/>
      <c r="FDN27" s="418"/>
      <c r="FDO27" s="418"/>
      <c r="FDP27" s="418"/>
      <c r="FDQ27" s="418"/>
      <c r="FDR27" s="418"/>
      <c r="FDS27" s="418"/>
      <c r="FDT27" s="418"/>
      <c r="FDU27" s="418"/>
      <c r="FDV27" s="418"/>
      <c r="FDW27" s="418"/>
      <c r="FDX27" s="418"/>
      <c r="FDY27" s="418"/>
      <c r="FDZ27" s="418"/>
      <c r="FEA27" s="418"/>
      <c r="FEB27" s="418"/>
      <c r="FEC27" s="418"/>
      <c r="FED27" s="418"/>
      <c r="FEE27" s="418"/>
      <c r="FEF27" s="418"/>
      <c r="FEG27" s="418"/>
      <c r="FEH27" s="418"/>
      <c r="FEI27" s="418"/>
      <c r="FEJ27" s="418"/>
      <c r="FEK27" s="418"/>
      <c r="FEL27" s="418"/>
      <c r="FEM27" s="418"/>
      <c r="FEN27" s="418"/>
      <c r="FEO27" s="418"/>
      <c r="FEP27" s="418"/>
      <c r="FEQ27" s="418"/>
      <c r="FER27" s="418"/>
      <c r="FES27" s="418"/>
      <c r="FET27" s="418"/>
      <c r="FEU27" s="418"/>
      <c r="FEV27" s="418"/>
      <c r="FEW27" s="418"/>
      <c r="FEX27" s="418"/>
      <c r="FEY27" s="418"/>
      <c r="FEZ27" s="418"/>
      <c r="FFA27" s="418"/>
      <c r="FFB27" s="418"/>
      <c r="FFC27" s="418"/>
      <c r="FFD27" s="418"/>
      <c r="FFE27" s="418"/>
      <c r="FFF27" s="418"/>
      <c r="FFG27" s="418"/>
      <c r="FFH27" s="418"/>
      <c r="FFI27" s="418"/>
      <c r="FFJ27" s="418"/>
      <c r="FFK27" s="418"/>
      <c r="FFL27" s="418"/>
      <c r="FFM27" s="418"/>
      <c r="FFN27" s="418"/>
      <c r="FFO27" s="418"/>
      <c r="FFP27" s="418"/>
      <c r="FFQ27" s="418"/>
      <c r="FFR27" s="418"/>
      <c r="FFS27" s="418"/>
      <c r="FFT27" s="418"/>
      <c r="FFU27" s="418"/>
      <c r="FFV27" s="418"/>
      <c r="FFW27" s="418"/>
      <c r="FFX27" s="418"/>
      <c r="FFY27" s="418"/>
      <c r="FFZ27" s="418"/>
      <c r="FGA27" s="418"/>
      <c r="FGB27" s="418"/>
      <c r="FGC27" s="418"/>
      <c r="FGD27" s="418"/>
      <c r="FGE27" s="418"/>
      <c r="FGF27" s="418"/>
      <c r="FGG27" s="418"/>
      <c r="FGH27" s="418"/>
      <c r="FGI27" s="418"/>
      <c r="FGJ27" s="418"/>
      <c r="FGK27" s="418"/>
      <c r="FGL27" s="418"/>
      <c r="FGM27" s="418"/>
      <c r="FGN27" s="418"/>
      <c r="FGO27" s="418"/>
      <c r="FGP27" s="418"/>
      <c r="FGQ27" s="418"/>
      <c r="FGR27" s="418"/>
      <c r="FGS27" s="418"/>
      <c r="FGT27" s="418"/>
      <c r="FGU27" s="418"/>
      <c r="FGV27" s="418"/>
      <c r="FGW27" s="418"/>
      <c r="FGX27" s="418"/>
      <c r="FGY27" s="418"/>
      <c r="FGZ27" s="418"/>
      <c r="FHA27" s="418"/>
      <c r="FHB27" s="418"/>
      <c r="FHC27" s="418"/>
      <c r="FHD27" s="418"/>
      <c r="FHE27" s="418"/>
      <c r="FHF27" s="418"/>
      <c r="FHG27" s="418"/>
      <c r="FHH27" s="418"/>
      <c r="FHI27" s="418"/>
      <c r="FHJ27" s="418"/>
      <c r="FHK27" s="418"/>
      <c r="FHL27" s="418"/>
      <c r="FHM27" s="418"/>
      <c r="FHN27" s="418"/>
      <c r="FHO27" s="418"/>
      <c r="FHP27" s="418"/>
      <c r="FHQ27" s="418"/>
      <c r="FHR27" s="418"/>
      <c r="FHS27" s="418"/>
      <c r="FHT27" s="418"/>
      <c r="FHU27" s="418"/>
      <c r="FHV27" s="418"/>
      <c r="FHW27" s="418"/>
      <c r="FHX27" s="418"/>
      <c r="FHY27" s="418"/>
      <c r="FHZ27" s="418"/>
      <c r="FIA27" s="418"/>
      <c r="FIB27" s="418"/>
      <c r="FIC27" s="418"/>
      <c r="FID27" s="418"/>
      <c r="FIE27" s="418"/>
      <c r="FIF27" s="418"/>
      <c r="FIG27" s="418"/>
      <c r="FIH27" s="418"/>
      <c r="FII27" s="418"/>
      <c r="FIJ27" s="418"/>
      <c r="FIK27" s="418"/>
      <c r="FIL27" s="418"/>
      <c r="FIM27" s="418"/>
      <c r="FIN27" s="418"/>
      <c r="FIO27" s="418"/>
      <c r="FIP27" s="418"/>
      <c r="FIQ27" s="418"/>
      <c r="FIR27" s="418"/>
      <c r="FIS27" s="418"/>
      <c r="FIT27" s="418"/>
      <c r="FIU27" s="418"/>
      <c r="FIV27" s="418"/>
      <c r="FIW27" s="418"/>
      <c r="FIX27" s="418"/>
      <c r="FIY27" s="418"/>
      <c r="FIZ27" s="418"/>
      <c r="FJA27" s="418"/>
      <c r="FJB27" s="418"/>
      <c r="FJC27" s="418"/>
      <c r="FJD27" s="418"/>
      <c r="FJE27" s="418"/>
      <c r="FJF27" s="418"/>
      <c r="FJG27" s="418"/>
      <c r="FJH27" s="418"/>
      <c r="FJI27" s="418"/>
      <c r="FJJ27" s="418"/>
      <c r="FJK27" s="418"/>
      <c r="FJL27" s="418"/>
      <c r="FJM27" s="418"/>
      <c r="FJN27" s="418"/>
      <c r="FJO27" s="418"/>
      <c r="FJP27" s="418"/>
      <c r="FJQ27" s="418"/>
      <c r="FJR27" s="418"/>
      <c r="FJS27" s="418"/>
      <c r="FJT27" s="418"/>
      <c r="FJU27" s="418"/>
      <c r="FJV27" s="418"/>
      <c r="FJW27" s="418"/>
      <c r="FJX27" s="418"/>
      <c r="FJY27" s="418"/>
      <c r="FJZ27" s="418"/>
      <c r="FKA27" s="418"/>
      <c r="FKB27" s="418"/>
      <c r="FKC27" s="418"/>
      <c r="FKD27" s="418"/>
      <c r="FKE27" s="418"/>
      <c r="FKF27" s="418"/>
      <c r="FKG27" s="418"/>
      <c r="FKH27" s="418"/>
      <c r="FKI27" s="418"/>
      <c r="FKJ27" s="418"/>
      <c r="FKK27" s="418"/>
      <c r="FKL27" s="418"/>
      <c r="FKM27" s="418"/>
      <c r="FKN27" s="418"/>
      <c r="FKO27" s="418"/>
      <c r="FKP27" s="418"/>
      <c r="FKQ27" s="418"/>
      <c r="FKR27" s="418"/>
      <c r="FKS27" s="418"/>
      <c r="FKT27" s="418"/>
      <c r="FKU27" s="418"/>
      <c r="FKV27" s="418"/>
      <c r="FKW27" s="418"/>
      <c r="FKX27" s="418"/>
      <c r="FKY27" s="418"/>
      <c r="FKZ27" s="418"/>
      <c r="FLA27" s="418"/>
      <c r="FLB27" s="418"/>
      <c r="FLC27" s="418"/>
      <c r="FLD27" s="418"/>
      <c r="FLE27" s="418"/>
      <c r="FLF27" s="418"/>
      <c r="FLG27" s="418"/>
      <c r="FLH27" s="418"/>
      <c r="FLI27" s="418"/>
      <c r="FLJ27" s="418"/>
      <c r="FLK27" s="418"/>
      <c r="FLL27" s="418"/>
      <c r="FLM27" s="418"/>
      <c r="FLN27" s="418"/>
      <c r="FLO27" s="418"/>
      <c r="FLP27" s="418"/>
      <c r="FLQ27" s="418"/>
      <c r="FLR27" s="418"/>
      <c r="FLS27" s="418"/>
      <c r="FLT27" s="418"/>
      <c r="FLU27" s="418"/>
      <c r="FLV27" s="418"/>
      <c r="FLW27" s="418"/>
      <c r="FLX27" s="418"/>
      <c r="FLY27" s="418"/>
      <c r="FLZ27" s="418"/>
      <c r="FMA27" s="418"/>
      <c r="FMB27" s="418"/>
      <c r="FMC27" s="418"/>
      <c r="FMD27" s="418"/>
      <c r="FME27" s="418"/>
      <c r="FMF27" s="418"/>
      <c r="FMG27" s="418"/>
      <c r="FMH27" s="418"/>
      <c r="FMI27" s="418"/>
      <c r="FMJ27" s="418"/>
      <c r="FMK27" s="418"/>
      <c r="FML27" s="418"/>
      <c r="FMM27" s="418"/>
      <c r="FMN27" s="418"/>
      <c r="FMO27" s="418"/>
      <c r="FMP27" s="418"/>
      <c r="FMQ27" s="418"/>
      <c r="FMR27" s="418"/>
      <c r="FMS27" s="418"/>
      <c r="FMT27" s="418"/>
      <c r="FMU27" s="418"/>
      <c r="FMV27" s="418"/>
      <c r="FMW27" s="418"/>
      <c r="FMX27" s="418"/>
      <c r="FMY27" s="418"/>
      <c r="FMZ27" s="418"/>
      <c r="FNA27" s="418"/>
      <c r="FNB27" s="418"/>
      <c r="FNC27" s="418"/>
      <c r="FND27" s="418"/>
      <c r="FNE27" s="418"/>
      <c r="FNF27" s="418"/>
      <c r="FNG27" s="418"/>
      <c r="FNH27" s="418"/>
      <c r="FNI27" s="418"/>
      <c r="FNJ27" s="418"/>
      <c r="FNK27" s="418"/>
      <c r="FNL27" s="418"/>
      <c r="FNM27" s="418"/>
      <c r="FNN27" s="418"/>
      <c r="FNO27" s="418"/>
      <c r="FNP27" s="418"/>
      <c r="FNQ27" s="418"/>
      <c r="FNR27" s="418"/>
      <c r="FNS27" s="418"/>
      <c r="FNT27" s="418"/>
      <c r="FNU27" s="418"/>
      <c r="FNV27" s="418"/>
      <c r="FNW27" s="418"/>
      <c r="FNX27" s="418"/>
      <c r="FNY27" s="418"/>
      <c r="FNZ27" s="418"/>
      <c r="FOA27" s="418"/>
      <c r="FOB27" s="418"/>
      <c r="FOC27" s="418"/>
      <c r="FOD27" s="418"/>
      <c r="FOE27" s="418"/>
      <c r="FOF27" s="418"/>
      <c r="FOG27" s="418"/>
      <c r="FOH27" s="418"/>
      <c r="FOI27" s="418"/>
      <c r="FOJ27" s="418"/>
      <c r="FOK27" s="418"/>
      <c r="FOL27" s="418"/>
      <c r="FOM27" s="418"/>
      <c r="FON27" s="418"/>
      <c r="FOO27" s="418"/>
      <c r="FOP27" s="418"/>
      <c r="FOQ27" s="418"/>
      <c r="FOR27" s="418"/>
      <c r="FOS27" s="418"/>
      <c r="FOT27" s="418"/>
      <c r="FOU27" s="418"/>
      <c r="FOV27" s="418"/>
      <c r="FOW27" s="418"/>
      <c r="FOX27" s="418"/>
      <c r="FOY27" s="418"/>
      <c r="FOZ27" s="418"/>
      <c r="FPA27" s="418"/>
      <c r="FPB27" s="418"/>
      <c r="FPC27" s="418"/>
      <c r="FPD27" s="418"/>
      <c r="FPE27" s="418"/>
      <c r="FPF27" s="418"/>
      <c r="FPG27" s="418"/>
      <c r="FPH27" s="418"/>
      <c r="FPI27" s="418"/>
      <c r="FPJ27" s="418"/>
      <c r="FPK27" s="418"/>
      <c r="FPL27" s="418"/>
      <c r="FPM27" s="418"/>
      <c r="FPN27" s="418"/>
      <c r="FPO27" s="418"/>
      <c r="FPP27" s="418"/>
      <c r="FPQ27" s="418"/>
      <c r="FPR27" s="418"/>
      <c r="FPS27" s="418"/>
      <c r="FPT27" s="418"/>
      <c r="FPU27" s="418"/>
      <c r="FPV27" s="418"/>
      <c r="FPW27" s="418"/>
      <c r="FPX27" s="418"/>
      <c r="FPY27" s="418"/>
      <c r="FPZ27" s="418"/>
      <c r="FQA27" s="418"/>
      <c r="FQB27" s="418"/>
      <c r="FQC27" s="418"/>
      <c r="FQD27" s="418"/>
      <c r="FQE27" s="418"/>
      <c r="FQF27" s="418"/>
      <c r="FQG27" s="418"/>
      <c r="FQH27" s="418"/>
      <c r="FQI27" s="418"/>
      <c r="FQJ27" s="418"/>
      <c r="FQK27" s="418"/>
      <c r="FQL27" s="418"/>
      <c r="FQM27" s="418"/>
      <c r="FQN27" s="418"/>
      <c r="FQO27" s="418"/>
      <c r="FQP27" s="418"/>
      <c r="FQQ27" s="418"/>
      <c r="FQR27" s="418"/>
      <c r="FQS27" s="418"/>
      <c r="FQT27" s="418"/>
      <c r="FQU27" s="418"/>
      <c r="FQV27" s="418"/>
      <c r="FQW27" s="418"/>
      <c r="FQX27" s="418"/>
      <c r="FQY27" s="418"/>
      <c r="FQZ27" s="418"/>
      <c r="FRA27" s="418"/>
      <c r="FRB27" s="418"/>
      <c r="FRC27" s="418"/>
      <c r="FRD27" s="418"/>
      <c r="FRE27" s="418"/>
      <c r="FRF27" s="418"/>
      <c r="FRG27" s="418"/>
      <c r="FRH27" s="418"/>
      <c r="FRI27" s="418"/>
      <c r="FRJ27" s="418"/>
      <c r="FRK27" s="418"/>
      <c r="FRL27" s="418"/>
      <c r="FRM27" s="418"/>
      <c r="FRN27" s="418"/>
      <c r="FRO27" s="418"/>
      <c r="FRP27" s="418"/>
      <c r="FRQ27" s="418"/>
      <c r="FRR27" s="418"/>
      <c r="FRS27" s="418"/>
      <c r="FRT27" s="418"/>
      <c r="FRU27" s="418"/>
      <c r="FRV27" s="418"/>
      <c r="FRW27" s="418"/>
      <c r="FRX27" s="418"/>
      <c r="FRY27" s="418"/>
      <c r="FRZ27" s="418"/>
      <c r="FSA27" s="418"/>
      <c r="FSB27" s="418"/>
      <c r="FSC27" s="418"/>
      <c r="FSD27" s="418"/>
      <c r="FSE27" s="418"/>
      <c r="FSF27" s="418"/>
      <c r="FSG27" s="418"/>
      <c r="FSH27" s="418"/>
      <c r="FSI27" s="418"/>
      <c r="FSJ27" s="418"/>
      <c r="FSK27" s="418"/>
      <c r="FSL27" s="418"/>
      <c r="FSM27" s="418"/>
      <c r="FSN27" s="418"/>
      <c r="FSO27" s="418"/>
      <c r="FSP27" s="418"/>
      <c r="FSQ27" s="418"/>
      <c r="FSR27" s="418"/>
      <c r="FSS27" s="418"/>
      <c r="FST27" s="418"/>
      <c r="FSU27" s="418"/>
      <c r="FSV27" s="418"/>
      <c r="FSW27" s="418"/>
      <c r="FSX27" s="418"/>
      <c r="FSY27" s="418"/>
      <c r="FSZ27" s="418"/>
      <c r="FTA27" s="418"/>
      <c r="FTB27" s="418"/>
      <c r="FTC27" s="418"/>
      <c r="FTD27" s="418"/>
      <c r="FTE27" s="418"/>
      <c r="FTF27" s="418"/>
      <c r="FTG27" s="418"/>
      <c r="FTH27" s="418"/>
      <c r="FTI27" s="418"/>
      <c r="FTJ27" s="418"/>
      <c r="FTK27" s="418"/>
      <c r="FTL27" s="418"/>
      <c r="FTM27" s="418"/>
      <c r="FTN27" s="418"/>
      <c r="FTO27" s="418"/>
      <c r="FTP27" s="418"/>
      <c r="FTQ27" s="418"/>
      <c r="FTR27" s="418"/>
      <c r="FTS27" s="418"/>
      <c r="FTT27" s="418"/>
      <c r="FTU27" s="418"/>
      <c r="FTV27" s="418"/>
      <c r="FTW27" s="418"/>
      <c r="FTX27" s="418"/>
      <c r="FTY27" s="418"/>
      <c r="FTZ27" s="418"/>
      <c r="FUA27" s="418"/>
      <c r="FUB27" s="418"/>
      <c r="FUC27" s="418"/>
      <c r="FUD27" s="418"/>
      <c r="FUE27" s="418"/>
      <c r="FUF27" s="418"/>
      <c r="FUG27" s="418"/>
      <c r="FUH27" s="418"/>
      <c r="FUI27" s="418"/>
      <c r="FUJ27" s="418"/>
      <c r="FUK27" s="418"/>
      <c r="FUL27" s="418"/>
      <c r="FUM27" s="418"/>
      <c r="FUN27" s="418"/>
      <c r="FUO27" s="418"/>
      <c r="FUP27" s="418"/>
      <c r="FUQ27" s="418"/>
      <c r="FUR27" s="418"/>
      <c r="FUS27" s="418"/>
      <c r="FUT27" s="418"/>
      <c r="FUU27" s="418"/>
      <c r="FUV27" s="418"/>
      <c r="FUW27" s="418"/>
      <c r="FUX27" s="418"/>
      <c r="FUY27" s="418"/>
      <c r="FUZ27" s="418"/>
      <c r="FVA27" s="418"/>
      <c r="FVB27" s="418"/>
      <c r="FVC27" s="418"/>
      <c r="FVD27" s="418"/>
      <c r="FVE27" s="418"/>
      <c r="FVF27" s="418"/>
      <c r="FVG27" s="418"/>
      <c r="FVH27" s="418"/>
      <c r="FVI27" s="418"/>
      <c r="FVJ27" s="418"/>
      <c r="FVK27" s="418"/>
      <c r="FVL27" s="418"/>
      <c r="FVM27" s="418"/>
      <c r="FVN27" s="418"/>
      <c r="FVO27" s="418"/>
      <c r="FVP27" s="418"/>
      <c r="FVQ27" s="418"/>
      <c r="FVR27" s="418"/>
      <c r="FVS27" s="418"/>
      <c r="FVT27" s="418"/>
      <c r="FVU27" s="418"/>
      <c r="FVV27" s="418"/>
      <c r="FVW27" s="418"/>
      <c r="FVX27" s="418"/>
      <c r="FVY27" s="418"/>
      <c r="FVZ27" s="418"/>
      <c r="FWA27" s="418"/>
      <c r="FWB27" s="418"/>
      <c r="FWC27" s="418"/>
      <c r="FWD27" s="418"/>
      <c r="FWE27" s="418"/>
      <c r="FWF27" s="418"/>
      <c r="FWG27" s="418"/>
      <c r="FWH27" s="418"/>
      <c r="FWI27" s="418"/>
      <c r="FWJ27" s="418"/>
      <c r="FWK27" s="418"/>
      <c r="FWL27" s="418"/>
      <c r="FWM27" s="418"/>
      <c r="FWN27" s="418"/>
      <c r="FWO27" s="418"/>
      <c r="FWP27" s="418"/>
      <c r="FWQ27" s="418"/>
      <c r="FWR27" s="418"/>
      <c r="FWS27" s="418"/>
      <c r="FWT27" s="418"/>
      <c r="FWU27" s="418"/>
      <c r="FWV27" s="418"/>
      <c r="FWW27" s="418"/>
      <c r="FWX27" s="418"/>
      <c r="FWY27" s="418"/>
      <c r="FWZ27" s="418"/>
      <c r="FXA27" s="418"/>
      <c r="FXB27" s="418"/>
      <c r="FXC27" s="418"/>
      <c r="FXD27" s="418"/>
      <c r="FXE27" s="418"/>
      <c r="FXF27" s="418"/>
      <c r="FXG27" s="418"/>
      <c r="FXH27" s="418"/>
      <c r="FXI27" s="418"/>
      <c r="FXJ27" s="418"/>
      <c r="FXK27" s="418"/>
      <c r="FXL27" s="418"/>
      <c r="FXM27" s="418"/>
      <c r="FXN27" s="418"/>
      <c r="FXO27" s="418"/>
      <c r="FXP27" s="418"/>
      <c r="FXQ27" s="418"/>
      <c r="FXR27" s="418"/>
      <c r="FXS27" s="418"/>
      <c r="FXT27" s="418"/>
      <c r="FXU27" s="418"/>
      <c r="FXV27" s="418"/>
      <c r="FXW27" s="418"/>
      <c r="FXX27" s="418"/>
      <c r="FXY27" s="418"/>
      <c r="FXZ27" s="418"/>
      <c r="FYA27" s="418"/>
      <c r="FYB27" s="418"/>
      <c r="FYC27" s="418"/>
      <c r="FYD27" s="418"/>
      <c r="FYE27" s="418"/>
      <c r="FYF27" s="418"/>
      <c r="FYG27" s="418"/>
      <c r="FYH27" s="418"/>
      <c r="FYI27" s="418"/>
      <c r="FYJ27" s="418"/>
      <c r="FYK27" s="418"/>
      <c r="FYL27" s="418"/>
      <c r="FYM27" s="418"/>
      <c r="FYN27" s="418"/>
      <c r="FYO27" s="418"/>
      <c r="FYP27" s="418"/>
      <c r="FYQ27" s="418"/>
      <c r="FYR27" s="418"/>
      <c r="FYS27" s="418"/>
      <c r="FYT27" s="418"/>
      <c r="FYU27" s="418"/>
      <c r="FYV27" s="418"/>
      <c r="FYW27" s="418"/>
      <c r="FYX27" s="418"/>
      <c r="FYY27" s="418"/>
      <c r="FYZ27" s="418"/>
      <c r="FZA27" s="418"/>
      <c r="FZB27" s="418"/>
      <c r="FZC27" s="418"/>
      <c r="FZD27" s="418"/>
      <c r="FZE27" s="418"/>
      <c r="FZF27" s="418"/>
      <c r="FZG27" s="418"/>
      <c r="FZH27" s="418"/>
      <c r="FZI27" s="418"/>
      <c r="FZJ27" s="418"/>
      <c r="FZK27" s="418"/>
      <c r="FZL27" s="418"/>
      <c r="FZM27" s="418"/>
      <c r="FZN27" s="418"/>
      <c r="FZO27" s="418"/>
      <c r="FZP27" s="418"/>
      <c r="FZQ27" s="418"/>
      <c r="FZR27" s="418"/>
      <c r="FZS27" s="418"/>
      <c r="FZT27" s="418"/>
      <c r="FZU27" s="418"/>
      <c r="FZV27" s="418"/>
      <c r="FZW27" s="418"/>
      <c r="FZX27" s="418"/>
      <c r="FZY27" s="418"/>
      <c r="FZZ27" s="418"/>
      <c r="GAA27" s="418"/>
      <c r="GAB27" s="418"/>
      <c r="GAC27" s="418"/>
      <c r="GAD27" s="418"/>
      <c r="GAE27" s="418"/>
      <c r="GAF27" s="418"/>
      <c r="GAG27" s="418"/>
      <c r="GAH27" s="418"/>
      <c r="GAI27" s="418"/>
      <c r="GAJ27" s="418"/>
      <c r="GAK27" s="418"/>
      <c r="GAL27" s="418"/>
      <c r="GAM27" s="418"/>
      <c r="GAN27" s="418"/>
      <c r="GAO27" s="418"/>
      <c r="GAP27" s="418"/>
      <c r="GAQ27" s="418"/>
      <c r="GAR27" s="418"/>
      <c r="GAS27" s="418"/>
      <c r="GAT27" s="418"/>
      <c r="GAU27" s="418"/>
      <c r="GAV27" s="418"/>
      <c r="GAW27" s="418"/>
      <c r="GAX27" s="418"/>
      <c r="GAY27" s="418"/>
      <c r="GAZ27" s="418"/>
      <c r="GBA27" s="418"/>
      <c r="GBB27" s="418"/>
      <c r="GBC27" s="418"/>
      <c r="GBD27" s="418"/>
      <c r="GBE27" s="418"/>
      <c r="GBF27" s="418"/>
      <c r="GBG27" s="418"/>
      <c r="GBH27" s="418"/>
      <c r="GBI27" s="418"/>
      <c r="GBJ27" s="418"/>
      <c r="GBK27" s="418"/>
      <c r="GBL27" s="418"/>
      <c r="GBM27" s="418"/>
      <c r="GBN27" s="418"/>
      <c r="GBO27" s="418"/>
      <c r="GBP27" s="418"/>
      <c r="GBQ27" s="418"/>
      <c r="GBR27" s="418"/>
      <c r="GBS27" s="418"/>
      <c r="GBT27" s="418"/>
      <c r="GBU27" s="418"/>
      <c r="GBV27" s="418"/>
      <c r="GBW27" s="418"/>
      <c r="GBX27" s="418"/>
      <c r="GBY27" s="418"/>
      <c r="GBZ27" s="418"/>
      <c r="GCA27" s="418"/>
      <c r="GCB27" s="418"/>
      <c r="GCC27" s="418"/>
      <c r="GCD27" s="418"/>
      <c r="GCE27" s="418"/>
      <c r="GCF27" s="418"/>
      <c r="GCG27" s="418"/>
      <c r="GCH27" s="418"/>
      <c r="GCI27" s="418"/>
      <c r="GCJ27" s="418"/>
      <c r="GCK27" s="418"/>
      <c r="GCL27" s="418"/>
      <c r="GCM27" s="418"/>
      <c r="GCN27" s="418"/>
      <c r="GCO27" s="418"/>
      <c r="GCP27" s="418"/>
      <c r="GCQ27" s="418"/>
      <c r="GCR27" s="418"/>
      <c r="GCS27" s="418"/>
      <c r="GCT27" s="418"/>
      <c r="GCU27" s="418"/>
      <c r="GCV27" s="418"/>
      <c r="GCW27" s="418"/>
      <c r="GCX27" s="418"/>
      <c r="GCY27" s="418"/>
      <c r="GCZ27" s="418"/>
      <c r="GDA27" s="418"/>
      <c r="GDB27" s="418"/>
      <c r="GDC27" s="418"/>
      <c r="GDD27" s="418"/>
      <c r="GDE27" s="418"/>
      <c r="GDF27" s="418"/>
      <c r="GDG27" s="418"/>
      <c r="GDH27" s="418"/>
      <c r="GDI27" s="418"/>
      <c r="GDJ27" s="418"/>
      <c r="GDK27" s="418"/>
      <c r="GDL27" s="418"/>
      <c r="GDM27" s="418"/>
      <c r="GDN27" s="418"/>
      <c r="GDO27" s="418"/>
      <c r="GDP27" s="418"/>
      <c r="GDQ27" s="418"/>
      <c r="GDR27" s="418"/>
      <c r="GDS27" s="418"/>
      <c r="GDT27" s="418"/>
      <c r="GDU27" s="418"/>
      <c r="GDV27" s="418"/>
      <c r="GDW27" s="418"/>
      <c r="GDX27" s="418"/>
      <c r="GDY27" s="418"/>
      <c r="GDZ27" s="418"/>
      <c r="GEA27" s="418"/>
      <c r="GEB27" s="418"/>
      <c r="GEC27" s="418"/>
      <c r="GED27" s="418"/>
      <c r="GEE27" s="418"/>
      <c r="GEF27" s="418"/>
      <c r="GEG27" s="418"/>
      <c r="GEH27" s="418"/>
      <c r="GEI27" s="418"/>
      <c r="GEJ27" s="418"/>
      <c r="GEK27" s="418"/>
      <c r="GEL27" s="418"/>
      <c r="GEM27" s="418"/>
      <c r="GEN27" s="418"/>
      <c r="GEO27" s="418"/>
      <c r="GEP27" s="418"/>
      <c r="GEQ27" s="418"/>
      <c r="GER27" s="418"/>
      <c r="GES27" s="418"/>
      <c r="GET27" s="418"/>
      <c r="GEU27" s="418"/>
      <c r="GEV27" s="418"/>
      <c r="GEW27" s="418"/>
      <c r="GEX27" s="418"/>
      <c r="GEY27" s="418"/>
      <c r="GEZ27" s="418"/>
      <c r="GFA27" s="418"/>
      <c r="GFB27" s="418"/>
      <c r="GFC27" s="418"/>
      <c r="GFD27" s="418"/>
      <c r="GFE27" s="418"/>
      <c r="GFF27" s="418"/>
      <c r="GFG27" s="418"/>
      <c r="GFH27" s="418"/>
      <c r="GFI27" s="418"/>
      <c r="GFJ27" s="418"/>
      <c r="GFK27" s="418"/>
      <c r="GFL27" s="418"/>
      <c r="GFM27" s="418"/>
      <c r="GFN27" s="418"/>
      <c r="GFO27" s="418"/>
      <c r="GFP27" s="418"/>
      <c r="GFQ27" s="418"/>
      <c r="GFR27" s="418"/>
      <c r="GFS27" s="418"/>
      <c r="GFT27" s="418"/>
      <c r="GFU27" s="418"/>
      <c r="GFV27" s="418"/>
      <c r="GFW27" s="418"/>
      <c r="GFX27" s="418"/>
      <c r="GFY27" s="418"/>
      <c r="GFZ27" s="418"/>
      <c r="GGA27" s="418"/>
      <c r="GGB27" s="418"/>
      <c r="GGC27" s="418"/>
      <c r="GGD27" s="418"/>
      <c r="GGE27" s="418"/>
      <c r="GGF27" s="418"/>
      <c r="GGG27" s="418"/>
      <c r="GGH27" s="418"/>
      <c r="GGI27" s="418"/>
      <c r="GGJ27" s="418"/>
      <c r="GGK27" s="418"/>
      <c r="GGL27" s="418"/>
      <c r="GGM27" s="418"/>
      <c r="GGN27" s="418"/>
      <c r="GGO27" s="418"/>
      <c r="GGP27" s="418"/>
      <c r="GGQ27" s="418"/>
      <c r="GGR27" s="418"/>
      <c r="GGS27" s="418"/>
      <c r="GGT27" s="418"/>
      <c r="GGU27" s="418"/>
      <c r="GGV27" s="418"/>
      <c r="GGW27" s="418"/>
      <c r="GGX27" s="418"/>
      <c r="GGY27" s="418"/>
      <c r="GGZ27" s="418"/>
      <c r="GHA27" s="418"/>
      <c r="GHB27" s="418"/>
      <c r="GHC27" s="418"/>
      <c r="GHD27" s="418"/>
      <c r="GHE27" s="418"/>
      <c r="GHF27" s="418"/>
      <c r="GHG27" s="418"/>
      <c r="GHH27" s="418"/>
      <c r="GHI27" s="418"/>
      <c r="GHJ27" s="418"/>
      <c r="GHK27" s="418"/>
      <c r="GHL27" s="418"/>
      <c r="GHM27" s="418"/>
      <c r="GHN27" s="418"/>
      <c r="GHO27" s="418"/>
      <c r="GHP27" s="418"/>
      <c r="GHQ27" s="418"/>
      <c r="GHR27" s="418"/>
      <c r="GHS27" s="418"/>
      <c r="GHT27" s="418"/>
      <c r="GHU27" s="418"/>
      <c r="GHV27" s="418"/>
      <c r="GHW27" s="418"/>
      <c r="GHX27" s="418"/>
      <c r="GHY27" s="418"/>
      <c r="GHZ27" s="418"/>
      <c r="GIA27" s="418"/>
      <c r="GIB27" s="418"/>
      <c r="GIC27" s="418"/>
      <c r="GID27" s="418"/>
      <c r="GIE27" s="418"/>
      <c r="GIF27" s="418"/>
      <c r="GIG27" s="418"/>
      <c r="GIH27" s="418"/>
      <c r="GII27" s="418"/>
      <c r="GIJ27" s="418"/>
      <c r="GIK27" s="418"/>
      <c r="GIL27" s="418"/>
      <c r="GIM27" s="418"/>
      <c r="GIN27" s="418"/>
      <c r="GIO27" s="418"/>
      <c r="GIP27" s="418"/>
      <c r="GIQ27" s="418"/>
      <c r="GIR27" s="418"/>
      <c r="GIS27" s="418"/>
      <c r="GIT27" s="418"/>
      <c r="GIU27" s="418"/>
      <c r="GIV27" s="418"/>
      <c r="GIW27" s="418"/>
      <c r="GIX27" s="418"/>
      <c r="GIY27" s="418"/>
      <c r="GIZ27" s="418"/>
      <c r="GJA27" s="418"/>
      <c r="GJB27" s="418"/>
      <c r="GJC27" s="418"/>
      <c r="GJD27" s="418"/>
      <c r="GJE27" s="418"/>
      <c r="GJF27" s="418"/>
      <c r="GJG27" s="418"/>
      <c r="GJH27" s="418"/>
      <c r="GJI27" s="418"/>
      <c r="GJJ27" s="418"/>
      <c r="GJK27" s="418"/>
      <c r="GJL27" s="418"/>
      <c r="GJM27" s="418"/>
      <c r="GJN27" s="418"/>
      <c r="GJO27" s="418"/>
      <c r="GJP27" s="418"/>
      <c r="GJQ27" s="418"/>
      <c r="GJR27" s="418"/>
      <c r="GJS27" s="418"/>
      <c r="GJT27" s="418"/>
      <c r="GJU27" s="418"/>
      <c r="GJV27" s="418"/>
      <c r="GJW27" s="418"/>
      <c r="GJX27" s="418"/>
      <c r="GJY27" s="418"/>
      <c r="GJZ27" s="418"/>
      <c r="GKA27" s="418"/>
      <c r="GKB27" s="418"/>
      <c r="GKC27" s="418"/>
      <c r="GKD27" s="418"/>
      <c r="GKE27" s="418"/>
      <c r="GKF27" s="418"/>
      <c r="GKG27" s="418"/>
      <c r="GKH27" s="418"/>
      <c r="GKI27" s="418"/>
      <c r="GKJ27" s="418"/>
      <c r="GKK27" s="418"/>
      <c r="GKL27" s="418"/>
      <c r="GKM27" s="418"/>
      <c r="GKN27" s="418"/>
      <c r="GKO27" s="418"/>
      <c r="GKP27" s="418"/>
      <c r="GKQ27" s="418"/>
      <c r="GKR27" s="418"/>
      <c r="GKS27" s="418"/>
      <c r="GKT27" s="418"/>
      <c r="GKU27" s="418"/>
      <c r="GKV27" s="418"/>
      <c r="GKW27" s="418"/>
      <c r="GKX27" s="418"/>
      <c r="GKY27" s="418"/>
      <c r="GKZ27" s="418"/>
      <c r="GLA27" s="418"/>
      <c r="GLB27" s="418"/>
      <c r="GLC27" s="418"/>
      <c r="GLD27" s="418"/>
      <c r="GLE27" s="418"/>
      <c r="GLF27" s="418"/>
      <c r="GLG27" s="418"/>
      <c r="GLH27" s="418"/>
      <c r="GLI27" s="418"/>
      <c r="GLJ27" s="418"/>
      <c r="GLK27" s="418"/>
      <c r="GLL27" s="418"/>
      <c r="GLM27" s="418"/>
      <c r="GLN27" s="418"/>
      <c r="GLO27" s="418"/>
      <c r="GLP27" s="418"/>
      <c r="GLQ27" s="418"/>
      <c r="GLR27" s="418"/>
      <c r="GLS27" s="418"/>
      <c r="GLT27" s="418"/>
      <c r="GLU27" s="418"/>
      <c r="GLV27" s="418"/>
      <c r="GLW27" s="418"/>
      <c r="GLX27" s="418"/>
      <c r="GLY27" s="418"/>
      <c r="GLZ27" s="418"/>
      <c r="GMA27" s="418"/>
      <c r="GMB27" s="418"/>
      <c r="GMC27" s="418"/>
      <c r="GMD27" s="418"/>
      <c r="GME27" s="418"/>
      <c r="GMF27" s="418"/>
      <c r="GMG27" s="418"/>
      <c r="GMH27" s="418"/>
      <c r="GMI27" s="418"/>
      <c r="GMJ27" s="418"/>
      <c r="GMK27" s="418"/>
      <c r="GML27" s="418"/>
      <c r="GMM27" s="418"/>
      <c r="GMN27" s="418"/>
      <c r="GMO27" s="418"/>
      <c r="GMP27" s="418"/>
      <c r="GMQ27" s="418"/>
      <c r="GMR27" s="418"/>
      <c r="GMS27" s="418"/>
      <c r="GMT27" s="418"/>
      <c r="GMU27" s="418"/>
      <c r="GMV27" s="418"/>
      <c r="GMW27" s="418"/>
      <c r="GMX27" s="418"/>
      <c r="GMY27" s="418"/>
      <c r="GMZ27" s="418"/>
      <c r="GNA27" s="418"/>
      <c r="GNB27" s="418"/>
      <c r="GNC27" s="418"/>
      <c r="GND27" s="418"/>
      <c r="GNE27" s="418"/>
      <c r="GNF27" s="418"/>
      <c r="GNG27" s="418"/>
      <c r="GNH27" s="418"/>
      <c r="GNI27" s="418"/>
      <c r="GNJ27" s="418"/>
      <c r="GNK27" s="418"/>
      <c r="GNL27" s="418"/>
      <c r="GNM27" s="418"/>
      <c r="GNN27" s="418"/>
      <c r="GNO27" s="418"/>
      <c r="GNP27" s="418"/>
      <c r="GNQ27" s="418"/>
      <c r="GNR27" s="418"/>
      <c r="GNS27" s="418"/>
      <c r="GNT27" s="418"/>
      <c r="GNU27" s="418"/>
      <c r="GNV27" s="418"/>
      <c r="GNW27" s="418"/>
      <c r="GNX27" s="418"/>
      <c r="GNY27" s="418"/>
      <c r="GNZ27" s="418"/>
      <c r="GOA27" s="418"/>
      <c r="GOB27" s="418"/>
      <c r="GOC27" s="418"/>
      <c r="GOD27" s="418"/>
      <c r="GOE27" s="418"/>
      <c r="GOF27" s="418"/>
      <c r="GOG27" s="418"/>
      <c r="GOH27" s="418"/>
      <c r="GOI27" s="418"/>
      <c r="GOJ27" s="418"/>
      <c r="GOK27" s="418"/>
      <c r="GOL27" s="418"/>
      <c r="GOM27" s="418"/>
      <c r="GON27" s="418"/>
      <c r="GOO27" s="418"/>
      <c r="GOP27" s="418"/>
      <c r="GOQ27" s="418"/>
      <c r="GOR27" s="418"/>
      <c r="GOS27" s="418"/>
      <c r="GOT27" s="418"/>
      <c r="GOU27" s="418"/>
      <c r="GOV27" s="418"/>
      <c r="GOW27" s="418"/>
      <c r="GOX27" s="418"/>
      <c r="GOY27" s="418"/>
      <c r="GOZ27" s="418"/>
      <c r="GPA27" s="418"/>
      <c r="GPB27" s="418"/>
      <c r="GPC27" s="418"/>
      <c r="GPD27" s="418"/>
      <c r="GPE27" s="418"/>
      <c r="GPF27" s="418"/>
      <c r="GPG27" s="418"/>
      <c r="GPH27" s="418"/>
      <c r="GPI27" s="418"/>
      <c r="GPJ27" s="418"/>
      <c r="GPK27" s="418"/>
      <c r="GPL27" s="418"/>
      <c r="GPM27" s="418"/>
      <c r="GPN27" s="418"/>
      <c r="GPO27" s="418"/>
      <c r="GPP27" s="418"/>
      <c r="GPQ27" s="418"/>
      <c r="GPR27" s="418"/>
      <c r="GPS27" s="418"/>
      <c r="GPT27" s="418"/>
      <c r="GPU27" s="418"/>
      <c r="GPV27" s="418"/>
      <c r="GPW27" s="418"/>
      <c r="GPX27" s="418"/>
      <c r="GPY27" s="418"/>
      <c r="GPZ27" s="418"/>
      <c r="GQA27" s="418"/>
      <c r="GQB27" s="418"/>
      <c r="GQC27" s="418"/>
      <c r="GQD27" s="418"/>
      <c r="GQE27" s="418"/>
      <c r="GQF27" s="418"/>
      <c r="GQG27" s="418"/>
      <c r="GQH27" s="418"/>
      <c r="GQI27" s="418"/>
      <c r="GQJ27" s="418"/>
      <c r="GQK27" s="418"/>
      <c r="GQL27" s="418"/>
      <c r="GQM27" s="418"/>
      <c r="GQN27" s="418"/>
      <c r="GQO27" s="418"/>
      <c r="GQP27" s="418"/>
      <c r="GQQ27" s="418"/>
      <c r="GQR27" s="418"/>
      <c r="GQS27" s="418"/>
      <c r="GQT27" s="418"/>
      <c r="GQU27" s="418"/>
      <c r="GQV27" s="418"/>
      <c r="GQW27" s="418"/>
      <c r="GQX27" s="418"/>
      <c r="GQY27" s="418"/>
      <c r="GQZ27" s="418"/>
      <c r="GRA27" s="418"/>
      <c r="GRB27" s="418"/>
      <c r="GRC27" s="418"/>
      <c r="GRD27" s="418"/>
      <c r="GRE27" s="418"/>
      <c r="GRF27" s="418"/>
      <c r="GRG27" s="418"/>
      <c r="GRH27" s="418"/>
      <c r="GRI27" s="418"/>
      <c r="GRJ27" s="418"/>
      <c r="GRK27" s="418"/>
      <c r="GRL27" s="418"/>
      <c r="GRM27" s="418"/>
      <c r="GRN27" s="418"/>
      <c r="GRO27" s="418"/>
      <c r="GRP27" s="418"/>
      <c r="GRQ27" s="418"/>
      <c r="GRR27" s="418"/>
      <c r="GRS27" s="418"/>
      <c r="GRT27" s="418"/>
      <c r="GRU27" s="418"/>
      <c r="GRV27" s="418"/>
      <c r="GRW27" s="418"/>
      <c r="GRX27" s="418"/>
      <c r="GRY27" s="418"/>
      <c r="GRZ27" s="418"/>
      <c r="GSA27" s="418"/>
      <c r="GSB27" s="418"/>
      <c r="GSC27" s="418"/>
      <c r="GSD27" s="418"/>
      <c r="GSE27" s="418"/>
      <c r="GSF27" s="418"/>
      <c r="GSG27" s="418"/>
      <c r="GSH27" s="418"/>
      <c r="GSI27" s="418"/>
      <c r="GSJ27" s="418"/>
      <c r="GSK27" s="418"/>
      <c r="GSL27" s="418"/>
      <c r="GSM27" s="418"/>
      <c r="GSN27" s="418"/>
      <c r="GSO27" s="418"/>
      <c r="GSP27" s="418"/>
      <c r="GSQ27" s="418"/>
      <c r="GSR27" s="418"/>
      <c r="GSS27" s="418"/>
      <c r="GST27" s="418"/>
      <c r="GSU27" s="418"/>
      <c r="GSV27" s="418"/>
      <c r="GSW27" s="418"/>
      <c r="GSX27" s="418"/>
      <c r="GSY27" s="418"/>
      <c r="GSZ27" s="418"/>
      <c r="GTA27" s="418"/>
      <c r="GTB27" s="418"/>
      <c r="GTC27" s="418"/>
      <c r="GTD27" s="418"/>
      <c r="GTE27" s="418"/>
      <c r="GTF27" s="418"/>
      <c r="GTG27" s="418"/>
      <c r="GTH27" s="418"/>
      <c r="GTI27" s="418"/>
      <c r="GTJ27" s="418"/>
      <c r="GTK27" s="418"/>
      <c r="GTL27" s="418"/>
      <c r="GTM27" s="418"/>
      <c r="GTN27" s="418"/>
      <c r="GTO27" s="418"/>
      <c r="GTP27" s="418"/>
      <c r="GTQ27" s="418"/>
      <c r="GTR27" s="418"/>
      <c r="GTS27" s="418"/>
      <c r="GTT27" s="418"/>
      <c r="GTU27" s="418"/>
      <c r="GTV27" s="418"/>
      <c r="GTW27" s="418"/>
      <c r="GTX27" s="418"/>
      <c r="GTY27" s="418"/>
      <c r="GTZ27" s="418"/>
      <c r="GUA27" s="418"/>
      <c r="GUB27" s="418"/>
      <c r="GUC27" s="418"/>
      <c r="GUD27" s="418"/>
      <c r="GUE27" s="418"/>
      <c r="GUF27" s="418"/>
      <c r="GUG27" s="418"/>
      <c r="GUH27" s="418"/>
      <c r="GUI27" s="418"/>
      <c r="GUJ27" s="418"/>
      <c r="GUK27" s="418"/>
      <c r="GUL27" s="418"/>
      <c r="GUM27" s="418"/>
      <c r="GUN27" s="418"/>
      <c r="GUO27" s="418"/>
      <c r="GUP27" s="418"/>
      <c r="GUQ27" s="418"/>
      <c r="GUR27" s="418"/>
      <c r="GUS27" s="418"/>
      <c r="GUT27" s="418"/>
      <c r="GUU27" s="418"/>
      <c r="GUV27" s="418"/>
      <c r="GUW27" s="418"/>
      <c r="GUX27" s="418"/>
      <c r="GUY27" s="418"/>
      <c r="GUZ27" s="418"/>
      <c r="GVA27" s="418"/>
      <c r="GVB27" s="418"/>
      <c r="GVC27" s="418"/>
      <c r="GVD27" s="418"/>
      <c r="GVE27" s="418"/>
      <c r="GVF27" s="418"/>
      <c r="GVG27" s="418"/>
      <c r="GVH27" s="418"/>
      <c r="GVI27" s="418"/>
      <c r="GVJ27" s="418"/>
      <c r="GVK27" s="418"/>
      <c r="GVL27" s="418"/>
      <c r="GVM27" s="418"/>
      <c r="GVN27" s="418"/>
      <c r="GVO27" s="418"/>
      <c r="GVP27" s="418"/>
      <c r="GVQ27" s="418"/>
      <c r="GVR27" s="418"/>
      <c r="GVS27" s="418"/>
      <c r="GVT27" s="418"/>
      <c r="GVU27" s="418"/>
      <c r="GVV27" s="418"/>
      <c r="GVW27" s="418"/>
      <c r="GVX27" s="418"/>
      <c r="GVY27" s="418"/>
      <c r="GVZ27" s="418"/>
      <c r="GWA27" s="418"/>
      <c r="GWB27" s="418"/>
      <c r="GWC27" s="418"/>
      <c r="GWD27" s="418"/>
      <c r="GWE27" s="418"/>
      <c r="GWF27" s="418"/>
      <c r="GWG27" s="418"/>
      <c r="GWH27" s="418"/>
      <c r="GWI27" s="418"/>
      <c r="GWJ27" s="418"/>
      <c r="GWK27" s="418"/>
      <c r="GWL27" s="418"/>
      <c r="GWM27" s="418"/>
      <c r="GWN27" s="418"/>
      <c r="GWO27" s="418"/>
      <c r="GWP27" s="418"/>
      <c r="GWQ27" s="418"/>
      <c r="GWR27" s="418"/>
      <c r="GWS27" s="418"/>
      <c r="GWT27" s="418"/>
      <c r="GWU27" s="418"/>
      <c r="GWV27" s="418"/>
      <c r="GWW27" s="418"/>
      <c r="GWX27" s="418"/>
      <c r="GWY27" s="418"/>
      <c r="GWZ27" s="418"/>
      <c r="GXA27" s="418"/>
      <c r="GXB27" s="418"/>
      <c r="GXC27" s="418"/>
      <c r="GXD27" s="418"/>
      <c r="GXE27" s="418"/>
      <c r="GXF27" s="418"/>
      <c r="GXG27" s="418"/>
      <c r="GXH27" s="418"/>
      <c r="GXI27" s="418"/>
      <c r="GXJ27" s="418"/>
      <c r="GXK27" s="418"/>
      <c r="GXL27" s="418"/>
      <c r="GXM27" s="418"/>
      <c r="GXN27" s="418"/>
      <c r="GXO27" s="418"/>
      <c r="GXP27" s="418"/>
      <c r="GXQ27" s="418"/>
      <c r="GXR27" s="418"/>
      <c r="GXS27" s="418"/>
      <c r="GXT27" s="418"/>
      <c r="GXU27" s="418"/>
      <c r="GXV27" s="418"/>
      <c r="GXW27" s="418"/>
      <c r="GXX27" s="418"/>
      <c r="GXY27" s="418"/>
      <c r="GXZ27" s="418"/>
      <c r="GYA27" s="418"/>
      <c r="GYB27" s="418"/>
      <c r="GYC27" s="418"/>
      <c r="GYD27" s="418"/>
      <c r="GYE27" s="418"/>
      <c r="GYF27" s="418"/>
      <c r="GYG27" s="418"/>
      <c r="GYH27" s="418"/>
      <c r="GYI27" s="418"/>
      <c r="GYJ27" s="418"/>
      <c r="GYK27" s="418"/>
      <c r="GYL27" s="418"/>
      <c r="GYM27" s="418"/>
      <c r="GYN27" s="418"/>
      <c r="GYO27" s="418"/>
      <c r="GYP27" s="418"/>
      <c r="GYQ27" s="418"/>
      <c r="GYR27" s="418"/>
      <c r="GYS27" s="418"/>
      <c r="GYT27" s="418"/>
      <c r="GYU27" s="418"/>
      <c r="GYV27" s="418"/>
      <c r="GYW27" s="418"/>
      <c r="GYX27" s="418"/>
      <c r="GYY27" s="418"/>
      <c r="GYZ27" s="418"/>
      <c r="GZA27" s="418"/>
      <c r="GZB27" s="418"/>
      <c r="GZC27" s="418"/>
      <c r="GZD27" s="418"/>
      <c r="GZE27" s="418"/>
      <c r="GZF27" s="418"/>
      <c r="GZG27" s="418"/>
      <c r="GZH27" s="418"/>
      <c r="GZI27" s="418"/>
      <c r="GZJ27" s="418"/>
      <c r="GZK27" s="418"/>
      <c r="GZL27" s="418"/>
      <c r="GZM27" s="418"/>
      <c r="GZN27" s="418"/>
      <c r="GZO27" s="418"/>
      <c r="GZP27" s="418"/>
      <c r="GZQ27" s="418"/>
      <c r="GZR27" s="418"/>
      <c r="GZS27" s="418"/>
      <c r="GZT27" s="418"/>
      <c r="GZU27" s="418"/>
      <c r="GZV27" s="418"/>
      <c r="GZW27" s="418"/>
      <c r="GZX27" s="418"/>
      <c r="GZY27" s="418"/>
      <c r="GZZ27" s="418"/>
      <c r="HAA27" s="418"/>
      <c r="HAB27" s="418"/>
      <c r="HAC27" s="418"/>
      <c r="HAD27" s="418"/>
      <c r="HAE27" s="418"/>
      <c r="HAF27" s="418"/>
      <c r="HAG27" s="418"/>
      <c r="HAH27" s="418"/>
      <c r="HAI27" s="418"/>
      <c r="HAJ27" s="418"/>
      <c r="HAK27" s="418"/>
      <c r="HAL27" s="418"/>
      <c r="HAM27" s="418"/>
      <c r="HAN27" s="418"/>
      <c r="HAO27" s="418"/>
      <c r="HAP27" s="418"/>
      <c r="HAQ27" s="418"/>
      <c r="HAR27" s="418"/>
      <c r="HAS27" s="418"/>
      <c r="HAT27" s="418"/>
      <c r="HAU27" s="418"/>
      <c r="HAV27" s="418"/>
      <c r="HAW27" s="418"/>
      <c r="HAX27" s="418"/>
      <c r="HAY27" s="418"/>
      <c r="HAZ27" s="418"/>
      <c r="HBA27" s="418"/>
      <c r="HBB27" s="418"/>
      <c r="HBC27" s="418"/>
      <c r="HBD27" s="418"/>
      <c r="HBE27" s="418"/>
      <c r="HBF27" s="418"/>
      <c r="HBG27" s="418"/>
      <c r="HBH27" s="418"/>
      <c r="HBI27" s="418"/>
      <c r="HBJ27" s="418"/>
      <c r="HBK27" s="418"/>
      <c r="HBL27" s="418"/>
      <c r="HBM27" s="418"/>
      <c r="HBN27" s="418"/>
      <c r="HBO27" s="418"/>
      <c r="HBP27" s="418"/>
      <c r="HBQ27" s="418"/>
      <c r="HBR27" s="418"/>
      <c r="HBS27" s="418"/>
      <c r="HBT27" s="418"/>
      <c r="HBU27" s="418"/>
      <c r="HBV27" s="418"/>
      <c r="HBW27" s="418"/>
      <c r="HBX27" s="418"/>
      <c r="HBY27" s="418"/>
      <c r="HBZ27" s="418"/>
      <c r="HCA27" s="418"/>
      <c r="HCB27" s="418"/>
      <c r="HCC27" s="418"/>
      <c r="HCD27" s="418"/>
      <c r="HCE27" s="418"/>
      <c r="HCF27" s="418"/>
      <c r="HCG27" s="418"/>
      <c r="HCH27" s="418"/>
      <c r="HCI27" s="418"/>
      <c r="HCJ27" s="418"/>
      <c r="HCK27" s="418"/>
      <c r="HCL27" s="418"/>
      <c r="HCM27" s="418"/>
      <c r="HCN27" s="418"/>
      <c r="HCO27" s="418"/>
      <c r="HCP27" s="418"/>
      <c r="HCQ27" s="418"/>
      <c r="HCR27" s="418"/>
      <c r="HCS27" s="418"/>
      <c r="HCT27" s="418"/>
      <c r="HCU27" s="418"/>
      <c r="HCV27" s="418"/>
      <c r="HCW27" s="418"/>
      <c r="HCX27" s="418"/>
      <c r="HCY27" s="418"/>
      <c r="HCZ27" s="418"/>
      <c r="HDA27" s="418"/>
      <c r="HDB27" s="418"/>
      <c r="HDC27" s="418"/>
      <c r="HDD27" s="418"/>
      <c r="HDE27" s="418"/>
      <c r="HDF27" s="418"/>
      <c r="HDG27" s="418"/>
      <c r="HDH27" s="418"/>
      <c r="HDI27" s="418"/>
      <c r="HDJ27" s="418"/>
      <c r="HDK27" s="418"/>
      <c r="HDL27" s="418"/>
      <c r="HDM27" s="418"/>
      <c r="HDN27" s="418"/>
      <c r="HDO27" s="418"/>
      <c r="HDP27" s="418"/>
      <c r="HDQ27" s="418"/>
      <c r="HDR27" s="418"/>
      <c r="HDS27" s="418"/>
      <c r="HDT27" s="418"/>
      <c r="HDU27" s="418"/>
      <c r="HDV27" s="418"/>
      <c r="HDW27" s="418"/>
      <c r="HDX27" s="418"/>
      <c r="HDY27" s="418"/>
      <c r="HDZ27" s="418"/>
      <c r="HEA27" s="418"/>
      <c r="HEB27" s="418"/>
      <c r="HEC27" s="418"/>
      <c r="HED27" s="418"/>
      <c r="HEE27" s="418"/>
      <c r="HEF27" s="418"/>
      <c r="HEG27" s="418"/>
      <c r="HEH27" s="418"/>
      <c r="HEI27" s="418"/>
      <c r="HEJ27" s="418"/>
      <c r="HEK27" s="418"/>
      <c r="HEL27" s="418"/>
      <c r="HEM27" s="418"/>
      <c r="HEN27" s="418"/>
      <c r="HEO27" s="418"/>
      <c r="HEP27" s="418"/>
      <c r="HEQ27" s="418"/>
      <c r="HER27" s="418"/>
      <c r="HES27" s="418"/>
      <c r="HET27" s="418"/>
      <c r="HEU27" s="418"/>
      <c r="HEV27" s="418"/>
      <c r="HEW27" s="418"/>
      <c r="HEX27" s="418"/>
      <c r="HEY27" s="418"/>
      <c r="HEZ27" s="418"/>
      <c r="HFA27" s="418"/>
      <c r="HFB27" s="418"/>
      <c r="HFC27" s="418"/>
      <c r="HFD27" s="418"/>
      <c r="HFE27" s="418"/>
      <c r="HFF27" s="418"/>
      <c r="HFG27" s="418"/>
      <c r="HFH27" s="418"/>
      <c r="HFI27" s="418"/>
      <c r="HFJ27" s="418"/>
      <c r="HFK27" s="418"/>
      <c r="HFL27" s="418"/>
      <c r="HFM27" s="418"/>
      <c r="HFN27" s="418"/>
      <c r="HFO27" s="418"/>
      <c r="HFP27" s="418"/>
      <c r="HFQ27" s="418"/>
      <c r="HFR27" s="418"/>
      <c r="HFS27" s="418"/>
      <c r="HFT27" s="418"/>
      <c r="HFU27" s="418"/>
      <c r="HFV27" s="418"/>
      <c r="HFW27" s="418"/>
      <c r="HFX27" s="418"/>
      <c r="HFY27" s="418"/>
      <c r="HFZ27" s="418"/>
      <c r="HGA27" s="418"/>
      <c r="HGB27" s="418"/>
      <c r="HGC27" s="418"/>
      <c r="HGD27" s="418"/>
      <c r="HGE27" s="418"/>
      <c r="HGF27" s="418"/>
      <c r="HGG27" s="418"/>
      <c r="HGH27" s="418"/>
      <c r="HGI27" s="418"/>
      <c r="HGJ27" s="418"/>
      <c r="HGK27" s="418"/>
      <c r="HGL27" s="418"/>
      <c r="HGM27" s="418"/>
      <c r="HGN27" s="418"/>
      <c r="HGO27" s="418"/>
      <c r="HGP27" s="418"/>
      <c r="HGQ27" s="418"/>
      <c r="HGR27" s="418"/>
      <c r="HGS27" s="418"/>
      <c r="HGT27" s="418"/>
      <c r="HGU27" s="418"/>
      <c r="HGV27" s="418"/>
      <c r="HGW27" s="418"/>
      <c r="HGX27" s="418"/>
      <c r="HGY27" s="418"/>
      <c r="HGZ27" s="418"/>
      <c r="HHA27" s="418"/>
      <c r="HHB27" s="418"/>
      <c r="HHC27" s="418"/>
      <c r="HHD27" s="418"/>
      <c r="HHE27" s="418"/>
      <c r="HHF27" s="418"/>
      <c r="HHG27" s="418"/>
      <c r="HHH27" s="418"/>
      <c r="HHI27" s="418"/>
      <c r="HHJ27" s="418"/>
      <c r="HHK27" s="418"/>
      <c r="HHL27" s="418"/>
      <c r="HHM27" s="418"/>
      <c r="HHN27" s="418"/>
      <c r="HHO27" s="418"/>
      <c r="HHP27" s="418"/>
      <c r="HHQ27" s="418"/>
      <c r="HHR27" s="418"/>
      <c r="HHS27" s="418"/>
      <c r="HHT27" s="418"/>
      <c r="HHU27" s="418"/>
      <c r="HHV27" s="418"/>
      <c r="HHW27" s="418"/>
      <c r="HHX27" s="418"/>
      <c r="HHY27" s="418"/>
      <c r="HHZ27" s="418"/>
      <c r="HIA27" s="418"/>
      <c r="HIB27" s="418"/>
      <c r="HIC27" s="418"/>
      <c r="HID27" s="418"/>
      <c r="HIE27" s="418"/>
      <c r="HIF27" s="418"/>
      <c r="HIG27" s="418"/>
      <c r="HIH27" s="418"/>
      <c r="HII27" s="418"/>
      <c r="HIJ27" s="418"/>
      <c r="HIK27" s="418"/>
      <c r="HIL27" s="418"/>
      <c r="HIM27" s="418"/>
      <c r="HIN27" s="418"/>
      <c r="HIO27" s="418"/>
      <c r="HIP27" s="418"/>
      <c r="HIQ27" s="418"/>
      <c r="HIR27" s="418"/>
      <c r="HIS27" s="418"/>
      <c r="HIT27" s="418"/>
      <c r="HIU27" s="418"/>
      <c r="HIV27" s="418"/>
      <c r="HIW27" s="418"/>
      <c r="HIX27" s="418"/>
      <c r="HIY27" s="418"/>
      <c r="HIZ27" s="418"/>
      <c r="HJA27" s="418"/>
      <c r="HJB27" s="418"/>
      <c r="HJC27" s="418"/>
      <c r="HJD27" s="418"/>
      <c r="HJE27" s="418"/>
      <c r="HJF27" s="418"/>
      <c r="HJG27" s="418"/>
      <c r="HJH27" s="418"/>
      <c r="HJI27" s="418"/>
      <c r="HJJ27" s="418"/>
      <c r="HJK27" s="418"/>
      <c r="HJL27" s="418"/>
      <c r="HJM27" s="418"/>
      <c r="HJN27" s="418"/>
      <c r="HJO27" s="418"/>
      <c r="HJP27" s="418"/>
      <c r="HJQ27" s="418"/>
      <c r="HJR27" s="418"/>
      <c r="HJS27" s="418"/>
      <c r="HJT27" s="418"/>
      <c r="HJU27" s="418"/>
      <c r="HJV27" s="418"/>
      <c r="HJW27" s="418"/>
      <c r="HJX27" s="418"/>
      <c r="HJY27" s="418"/>
      <c r="HJZ27" s="418"/>
      <c r="HKA27" s="418"/>
      <c r="HKB27" s="418"/>
      <c r="HKC27" s="418"/>
      <c r="HKD27" s="418"/>
      <c r="HKE27" s="418"/>
      <c r="HKF27" s="418"/>
      <c r="HKG27" s="418"/>
      <c r="HKH27" s="418"/>
      <c r="HKI27" s="418"/>
      <c r="HKJ27" s="418"/>
      <c r="HKK27" s="418"/>
      <c r="HKL27" s="418"/>
      <c r="HKM27" s="418"/>
      <c r="HKN27" s="418"/>
      <c r="HKO27" s="418"/>
      <c r="HKP27" s="418"/>
      <c r="HKQ27" s="418"/>
      <c r="HKR27" s="418"/>
      <c r="HKS27" s="418"/>
      <c r="HKT27" s="418"/>
      <c r="HKU27" s="418"/>
      <c r="HKV27" s="418"/>
      <c r="HKW27" s="418"/>
      <c r="HKX27" s="418"/>
      <c r="HKY27" s="418"/>
      <c r="HKZ27" s="418"/>
      <c r="HLA27" s="418"/>
      <c r="HLB27" s="418"/>
      <c r="HLC27" s="418"/>
      <c r="HLD27" s="418"/>
      <c r="HLE27" s="418"/>
      <c r="HLF27" s="418"/>
      <c r="HLG27" s="418"/>
      <c r="HLH27" s="418"/>
      <c r="HLI27" s="418"/>
      <c r="HLJ27" s="418"/>
      <c r="HLK27" s="418"/>
      <c r="HLL27" s="418"/>
      <c r="HLM27" s="418"/>
      <c r="HLN27" s="418"/>
      <c r="HLO27" s="418"/>
      <c r="HLP27" s="418"/>
      <c r="HLQ27" s="418"/>
      <c r="HLR27" s="418"/>
      <c r="HLS27" s="418"/>
      <c r="HLT27" s="418"/>
      <c r="HLU27" s="418"/>
      <c r="HLV27" s="418"/>
      <c r="HLW27" s="418"/>
      <c r="HLX27" s="418"/>
      <c r="HLY27" s="418"/>
      <c r="HLZ27" s="418"/>
      <c r="HMA27" s="418"/>
      <c r="HMB27" s="418"/>
      <c r="HMC27" s="418"/>
      <c r="HMD27" s="418"/>
      <c r="HME27" s="418"/>
      <c r="HMF27" s="418"/>
      <c r="HMG27" s="418"/>
      <c r="HMH27" s="418"/>
      <c r="HMI27" s="418"/>
      <c r="HMJ27" s="418"/>
      <c r="HMK27" s="418"/>
      <c r="HML27" s="418"/>
      <c r="HMM27" s="418"/>
      <c r="HMN27" s="418"/>
      <c r="HMO27" s="418"/>
      <c r="HMP27" s="418"/>
      <c r="HMQ27" s="418"/>
      <c r="HMR27" s="418"/>
      <c r="HMS27" s="418"/>
      <c r="HMT27" s="418"/>
      <c r="HMU27" s="418"/>
      <c r="HMV27" s="418"/>
      <c r="HMW27" s="418"/>
      <c r="HMX27" s="418"/>
      <c r="HMY27" s="418"/>
      <c r="HMZ27" s="418"/>
      <c r="HNA27" s="418"/>
      <c r="HNB27" s="418"/>
      <c r="HNC27" s="418"/>
      <c r="HND27" s="418"/>
      <c r="HNE27" s="418"/>
      <c r="HNF27" s="418"/>
      <c r="HNG27" s="418"/>
      <c r="HNH27" s="418"/>
      <c r="HNI27" s="418"/>
      <c r="HNJ27" s="418"/>
      <c r="HNK27" s="418"/>
      <c r="HNL27" s="418"/>
      <c r="HNM27" s="418"/>
      <c r="HNN27" s="418"/>
      <c r="HNO27" s="418"/>
      <c r="HNP27" s="418"/>
      <c r="HNQ27" s="418"/>
      <c r="HNR27" s="418"/>
      <c r="HNS27" s="418"/>
      <c r="HNT27" s="418"/>
      <c r="HNU27" s="418"/>
      <c r="HNV27" s="418"/>
      <c r="HNW27" s="418"/>
      <c r="HNX27" s="418"/>
      <c r="HNY27" s="418"/>
      <c r="HNZ27" s="418"/>
      <c r="HOA27" s="418"/>
      <c r="HOB27" s="418"/>
      <c r="HOC27" s="418"/>
      <c r="HOD27" s="418"/>
      <c r="HOE27" s="418"/>
      <c r="HOF27" s="418"/>
      <c r="HOG27" s="418"/>
      <c r="HOH27" s="418"/>
      <c r="HOI27" s="418"/>
      <c r="HOJ27" s="418"/>
      <c r="HOK27" s="418"/>
      <c r="HOL27" s="418"/>
      <c r="HOM27" s="418"/>
      <c r="HON27" s="418"/>
      <c r="HOO27" s="418"/>
      <c r="HOP27" s="418"/>
      <c r="HOQ27" s="418"/>
      <c r="HOR27" s="418"/>
      <c r="HOS27" s="418"/>
      <c r="HOT27" s="418"/>
      <c r="HOU27" s="418"/>
      <c r="HOV27" s="418"/>
      <c r="HOW27" s="418"/>
      <c r="HOX27" s="418"/>
      <c r="HOY27" s="418"/>
      <c r="HOZ27" s="418"/>
      <c r="HPA27" s="418"/>
      <c r="HPB27" s="418"/>
      <c r="HPC27" s="418"/>
      <c r="HPD27" s="418"/>
      <c r="HPE27" s="418"/>
      <c r="HPF27" s="418"/>
      <c r="HPG27" s="418"/>
      <c r="HPH27" s="418"/>
      <c r="HPI27" s="418"/>
      <c r="HPJ27" s="418"/>
      <c r="HPK27" s="418"/>
      <c r="HPL27" s="418"/>
      <c r="HPM27" s="418"/>
      <c r="HPN27" s="418"/>
      <c r="HPO27" s="418"/>
      <c r="HPP27" s="418"/>
      <c r="HPQ27" s="418"/>
      <c r="HPR27" s="418"/>
      <c r="HPS27" s="418"/>
      <c r="HPT27" s="418"/>
      <c r="HPU27" s="418"/>
      <c r="HPV27" s="418"/>
      <c r="HPW27" s="418"/>
      <c r="HPX27" s="418"/>
      <c r="HPY27" s="418"/>
      <c r="HPZ27" s="418"/>
      <c r="HQA27" s="418"/>
      <c r="HQB27" s="418"/>
      <c r="HQC27" s="418"/>
      <c r="HQD27" s="418"/>
      <c r="HQE27" s="418"/>
      <c r="HQF27" s="418"/>
      <c r="HQG27" s="418"/>
      <c r="HQH27" s="418"/>
      <c r="HQI27" s="418"/>
      <c r="HQJ27" s="418"/>
      <c r="HQK27" s="418"/>
      <c r="HQL27" s="418"/>
      <c r="HQM27" s="418"/>
      <c r="HQN27" s="418"/>
      <c r="HQO27" s="418"/>
      <c r="HQP27" s="418"/>
      <c r="HQQ27" s="418"/>
      <c r="HQR27" s="418"/>
      <c r="HQS27" s="418"/>
      <c r="HQT27" s="418"/>
      <c r="HQU27" s="418"/>
      <c r="HQV27" s="418"/>
      <c r="HQW27" s="418"/>
      <c r="HQX27" s="418"/>
      <c r="HQY27" s="418"/>
      <c r="HQZ27" s="418"/>
      <c r="HRA27" s="418"/>
      <c r="HRB27" s="418"/>
      <c r="HRC27" s="418"/>
      <c r="HRD27" s="418"/>
      <c r="HRE27" s="418"/>
      <c r="HRF27" s="418"/>
      <c r="HRG27" s="418"/>
      <c r="HRH27" s="418"/>
      <c r="HRI27" s="418"/>
      <c r="HRJ27" s="418"/>
      <c r="HRK27" s="418"/>
      <c r="HRL27" s="418"/>
      <c r="HRM27" s="418"/>
      <c r="HRN27" s="418"/>
      <c r="HRO27" s="418"/>
      <c r="HRP27" s="418"/>
      <c r="HRQ27" s="418"/>
      <c r="HRR27" s="418"/>
      <c r="HRS27" s="418"/>
      <c r="HRT27" s="418"/>
      <c r="HRU27" s="418"/>
      <c r="HRV27" s="418"/>
      <c r="HRW27" s="418"/>
      <c r="HRX27" s="418"/>
      <c r="HRY27" s="418"/>
      <c r="HRZ27" s="418"/>
      <c r="HSA27" s="418"/>
      <c r="HSB27" s="418"/>
      <c r="HSC27" s="418"/>
      <c r="HSD27" s="418"/>
      <c r="HSE27" s="418"/>
      <c r="HSF27" s="418"/>
      <c r="HSG27" s="418"/>
      <c r="HSH27" s="418"/>
      <c r="HSI27" s="418"/>
      <c r="HSJ27" s="418"/>
      <c r="HSK27" s="418"/>
      <c r="HSL27" s="418"/>
      <c r="HSM27" s="418"/>
      <c r="HSN27" s="418"/>
      <c r="HSO27" s="418"/>
      <c r="HSP27" s="418"/>
      <c r="HSQ27" s="418"/>
      <c r="HSR27" s="418"/>
      <c r="HSS27" s="418"/>
      <c r="HST27" s="418"/>
      <c r="HSU27" s="418"/>
      <c r="HSV27" s="418"/>
      <c r="HSW27" s="418"/>
      <c r="HSX27" s="418"/>
      <c r="HSY27" s="418"/>
      <c r="HSZ27" s="418"/>
      <c r="HTA27" s="418"/>
      <c r="HTB27" s="418"/>
      <c r="HTC27" s="418"/>
      <c r="HTD27" s="418"/>
      <c r="HTE27" s="418"/>
      <c r="HTF27" s="418"/>
      <c r="HTG27" s="418"/>
      <c r="HTH27" s="418"/>
      <c r="HTI27" s="418"/>
      <c r="HTJ27" s="418"/>
      <c r="HTK27" s="418"/>
      <c r="HTL27" s="418"/>
      <c r="HTM27" s="418"/>
      <c r="HTN27" s="418"/>
      <c r="HTO27" s="418"/>
      <c r="HTP27" s="418"/>
      <c r="HTQ27" s="418"/>
      <c r="HTR27" s="418"/>
      <c r="HTS27" s="418"/>
      <c r="HTT27" s="418"/>
      <c r="HTU27" s="418"/>
      <c r="HTV27" s="418"/>
      <c r="HTW27" s="418"/>
      <c r="HTX27" s="418"/>
      <c r="HTY27" s="418"/>
      <c r="HTZ27" s="418"/>
      <c r="HUA27" s="418"/>
      <c r="HUB27" s="418"/>
      <c r="HUC27" s="418"/>
      <c r="HUD27" s="418"/>
      <c r="HUE27" s="418"/>
      <c r="HUF27" s="418"/>
      <c r="HUG27" s="418"/>
      <c r="HUH27" s="418"/>
      <c r="HUI27" s="418"/>
      <c r="HUJ27" s="418"/>
      <c r="HUK27" s="418"/>
      <c r="HUL27" s="418"/>
      <c r="HUM27" s="418"/>
      <c r="HUN27" s="418"/>
      <c r="HUO27" s="418"/>
      <c r="HUP27" s="418"/>
      <c r="HUQ27" s="418"/>
      <c r="HUR27" s="418"/>
      <c r="HUS27" s="418"/>
      <c r="HUT27" s="418"/>
      <c r="HUU27" s="418"/>
      <c r="HUV27" s="418"/>
      <c r="HUW27" s="418"/>
      <c r="HUX27" s="418"/>
      <c r="HUY27" s="418"/>
      <c r="HUZ27" s="418"/>
      <c r="HVA27" s="418"/>
      <c r="HVB27" s="418"/>
      <c r="HVC27" s="418"/>
      <c r="HVD27" s="418"/>
      <c r="HVE27" s="418"/>
      <c r="HVF27" s="418"/>
      <c r="HVG27" s="418"/>
      <c r="HVH27" s="418"/>
      <c r="HVI27" s="418"/>
      <c r="HVJ27" s="418"/>
      <c r="HVK27" s="418"/>
      <c r="HVL27" s="418"/>
      <c r="HVM27" s="418"/>
      <c r="HVN27" s="418"/>
      <c r="HVO27" s="418"/>
      <c r="HVP27" s="418"/>
      <c r="HVQ27" s="418"/>
      <c r="HVR27" s="418"/>
      <c r="HVS27" s="418"/>
      <c r="HVT27" s="418"/>
      <c r="HVU27" s="418"/>
      <c r="HVV27" s="418"/>
      <c r="HVW27" s="418"/>
      <c r="HVX27" s="418"/>
      <c r="HVY27" s="418"/>
      <c r="HVZ27" s="418"/>
      <c r="HWA27" s="418"/>
      <c r="HWB27" s="418"/>
      <c r="HWC27" s="418"/>
      <c r="HWD27" s="418"/>
      <c r="HWE27" s="418"/>
      <c r="HWF27" s="418"/>
      <c r="HWG27" s="418"/>
      <c r="HWH27" s="418"/>
      <c r="HWI27" s="418"/>
      <c r="HWJ27" s="418"/>
      <c r="HWK27" s="418"/>
      <c r="HWL27" s="418"/>
      <c r="HWM27" s="418"/>
      <c r="HWN27" s="418"/>
      <c r="HWO27" s="418"/>
      <c r="HWP27" s="418"/>
      <c r="HWQ27" s="418"/>
      <c r="HWR27" s="418"/>
      <c r="HWS27" s="418"/>
      <c r="HWT27" s="418"/>
      <c r="HWU27" s="418"/>
      <c r="HWV27" s="418"/>
      <c r="HWW27" s="418"/>
      <c r="HWX27" s="418"/>
      <c r="HWY27" s="418"/>
      <c r="HWZ27" s="418"/>
      <c r="HXA27" s="418"/>
      <c r="HXB27" s="418"/>
      <c r="HXC27" s="418"/>
      <c r="HXD27" s="418"/>
      <c r="HXE27" s="418"/>
      <c r="HXF27" s="418"/>
      <c r="HXG27" s="418"/>
      <c r="HXH27" s="418"/>
      <c r="HXI27" s="418"/>
      <c r="HXJ27" s="418"/>
      <c r="HXK27" s="418"/>
      <c r="HXL27" s="418"/>
      <c r="HXM27" s="418"/>
      <c r="HXN27" s="418"/>
      <c r="HXO27" s="418"/>
      <c r="HXP27" s="418"/>
      <c r="HXQ27" s="418"/>
      <c r="HXR27" s="418"/>
      <c r="HXS27" s="418"/>
      <c r="HXT27" s="418"/>
      <c r="HXU27" s="418"/>
      <c r="HXV27" s="418"/>
      <c r="HXW27" s="418"/>
      <c r="HXX27" s="418"/>
      <c r="HXY27" s="418"/>
      <c r="HXZ27" s="418"/>
      <c r="HYA27" s="418"/>
      <c r="HYB27" s="418"/>
      <c r="HYC27" s="418"/>
      <c r="HYD27" s="418"/>
      <c r="HYE27" s="418"/>
      <c r="HYF27" s="418"/>
      <c r="HYG27" s="418"/>
      <c r="HYH27" s="418"/>
      <c r="HYI27" s="418"/>
      <c r="HYJ27" s="418"/>
      <c r="HYK27" s="418"/>
      <c r="HYL27" s="418"/>
      <c r="HYM27" s="418"/>
      <c r="HYN27" s="418"/>
      <c r="HYO27" s="418"/>
      <c r="HYP27" s="418"/>
      <c r="HYQ27" s="418"/>
      <c r="HYR27" s="418"/>
      <c r="HYS27" s="418"/>
      <c r="HYT27" s="418"/>
      <c r="HYU27" s="418"/>
      <c r="HYV27" s="418"/>
      <c r="HYW27" s="418"/>
      <c r="HYX27" s="418"/>
      <c r="HYY27" s="418"/>
      <c r="HYZ27" s="418"/>
      <c r="HZA27" s="418"/>
      <c r="HZB27" s="418"/>
      <c r="HZC27" s="418"/>
      <c r="HZD27" s="418"/>
      <c r="HZE27" s="418"/>
      <c r="HZF27" s="418"/>
      <c r="HZG27" s="418"/>
      <c r="HZH27" s="418"/>
      <c r="HZI27" s="418"/>
      <c r="HZJ27" s="418"/>
      <c r="HZK27" s="418"/>
      <c r="HZL27" s="418"/>
      <c r="HZM27" s="418"/>
      <c r="HZN27" s="418"/>
      <c r="HZO27" s="418"/>
      <c r="HZP27" s="418"/>
      <c r="HZQ27" s="418"/>
      <c r="HZR27" s="418"/>
      <c r="HZS27" s="418"/>
      <c r="HZT27" s="418"/>
      <c r="HZU27" s="418"/>
      <c r="HZV27" s="418"/>
      <c r="HZW27" s="418"/>
      <c r="HZX27" s="418"/>
      <c r="HZY27" s="418"/>
      <c r="HZZ27" s="418"/>
      <c r="IAA27" s="418"/>
      <c r="IAB27" s="418"/>
      <c r="IAC27" s="418"/>
      <c r="IAD27" s="418"/>
      <c r="IAE27" s="418"/>
      <c r="IAF27" s="418"/>
      <c r="IAG27" s="418"/>
      <c r="IAH27" s="418"/>
      <c r="IAI27" s="418"/>
      <c r="IAJ27" s="418"/>
      <c r="IAK27" s="418"/>
      <c r="IAL27" s="418"/>
      <c r="IAM27" s="418"/>
      <c r="IAN27" s="418"/>
      <c r="IAO27" s="418"/>
      <c r="IAP27" s="418"/>
      <c r="IAQ27" s="418"/>
      <c r="IAR27" s="418"/>
      <c r="IAS27" s="418"/>
      <c r="IAT27" s="418"/>
      <c r="IAU27" s="418"/>
      <c r="IAV27" s="418"/>
      <c r="IAW27" s="418"/>
      <c r="IAX27" s="418"/>
      <c r="IAY27" s="418"/>
      <c r="IAZ27" s="418"/>
      <c r="IBA27" s="418"/>
      <c r="IBB27" s="418"/>
      <c r="IBC27" s="418"/>
      <c r="IBD27" s="418"/>
      <c r="IBE27" s="418"/>
      <c r="IBF27" s="418"/>
      <c r="IBG27" s="418"/>
      <c r="IBH27" s="418"/>
      <c r="IBI27" s="418"/>
      <c r="IBJ27" s="418"/>
      <c r="IBK27" s="418"/>
      <c r="IBL27" s="418"/>
      <c r="IBM27" s="418"/>
      <c r="IBN27" s="418"/>
      <c r="IBO27" s="418"/>
      <c r="IBP27" s="418"/>
      <c r="IBQ27" s="418"/>
      <c r="IBR27" s="418"/>
      <c r="IBS27" s="418"/>
      <c r="IBT27" s="418"/>
      <c r="IBU27" s="418"/>
      <c r="IBV27" s="418"/>
      <c r="IBW27" s="418"/>
      <c r="IBX27" s="418"/>
      <c r="IBY27" s="418"/>
      <c r="IBZ27" s="418"/>
      <c r="ICA27" s="418"/>
      <c r="ICB27" s="418"/>
      <c r="ICC27" s="418"/>
      <c r="ICD27" s="418"/>
      <c r="ICE27" s="418"/>
      <c r="ICF27" s="418"/>
      <c r="ICG27" s="418"/>
      <c r="ICH27" s="418"/>
      <c r="ICI27" s="418"/>
      <c r="ICJ27" s="418"/>
      <c r="ICK27" s="418"/>
      <c r="ICL27" s="418"/>
      <c r="ICM27" s="418"/>
      <c r="ICN27" s="418"/>
      <c r="ICO27" s="418"/>
      <c r="ICP27" s="418"/>
      <c r="ICQ27" s="418"/>
      <c r="ICR27" s="418"/>
      <c r="ICS27" s="418"/>
      <c r="ICT27" s="418"/>
      <c r="ICU27" s="418"/>
      <c r="ICV27" s="418"/>
      <c r="ICW27" s="418"/>
      <c r="ICX27" s="418"/>
      <c r="ICY27" s="418"/>
      <c r="ICZ27" s="418"/>
      <c r="IDA27" s="418"/>
      <c r="IDB27" s="418"/>
      <c r="IDC27" s="418"/>
      <c r="IDD27" s="418"/>
      <c r="IDE27" s="418"/>
      <c r="IDF27" s="418"/>
      <c r="IDG27" s="418"/>
      <c r="IDH27" s="418"/>
      <c r="IDI27" s="418"/>
      <c r="IDJ27" s="418"/>
      <c r="IDK27" s="418"/>
      <c r="IDL27" s="418"/>
      <c r="IDM27" s="418"/>
      <c r="IDN27" s="418"/>
      <c r="IDO27" s="418"/>
      <c r="IDP27" s="418"/>
      <c r="IDQ27" s="418"/>
      <c r="IDR27" s="418"/>
      <c r="IDS27" s="418"/>
      <c r="IDT27" s="418"/>
      <c r="IDU27" s="418"/>
      <c r="IDV27" s="418"/>
      <c r="IDW27" s="418"/>
      <c r="IDX27" s="418"/>
      <c r="IDY27" s="418"/>
      <c r="IDZ27" s="418"/>
      <c r="IEA27" s="418"/>
      <c r="IEB27" s="418"/>
      <c r="IEC27" s="418"/>
      <c r="IED27" s="418"/>
      <c r="IEE27" s="418"/>
      <c r="IEF27" s="418"/>
      <c r="IEG27" s="418"/>
      <c r="IEH27" s="418"/>
      <c r="IEI27" s="418"/>
      <c r="IEJ27" s="418"/>
      <c r="IEK27" s="418"/>
      <c r="IEL27" s="418"/>
      <c r="IEM27" s="418"/>
      <c r="IEN27" s="418"/>
      <c r="IEO27" s="418"/>
      <c r="IEP27" s="418"/>
      <c r="IEQ27" s="418"/>
      <c r="IER27" s="418"/>
      <c r="IES27" s="418"/>
      <c r="IET27" s="418"/>
      <c r="IEU27" s="418"/>
      <c r="IEV27" s="418"/>
      <c r="IEW27" s="418"/>
      <c r="IEX27" s="418"/>
      <c r="IEY27" s="418"/>
      <c r="IEZ27" s="418"/>
      <c r="IFA27" s="418"/>
      <c r="IFB27" s="418"/>
      <c r="IFC27" s="418"/>
      <c r="IFD27" s="418"/>
      <c r="IFE27" s="418"/>
      <c r="IFF27" s="418"/>
      <c r="IFG27" s="418"/>
      <c r="IFH27" s="418"/>
      <c r="IFI27" s="418"/>
      <c r="IFJ27" s="418"/>
      <c r="IFK27" s="418"/>
      <c r="IFL27" s="418"/>
      <c r="IFM27" s="418"/>
      <c r="IFN27" s="418"/>
      <c r="IFO27" s="418"/>
      <c r="IFP27" s="418"/>
      <c r="IFQ27" s="418"/>
      <c r="IFR27" s="418"/>
      <c r="IFS27" s="418"/>
      <c r="IFT27" s="418"/>
      <c r="IFU27" s="418"/>
      <c r="IFV27" s="418"/>
      <c r="IFW27" s="418"/>
      <c r="IFX27" s="418"/>
      <c r="IFY27" s="418"/>
      <c r="IFZ27" s="418"/>
      <c r="IGA27" s="418"/>
      <c r="IGB27" s="418"/>
      <c r="IGC27" s="418"/>
      <c r="IGD27" s="418"/>
      <c r="IGE27" s="418"/>
      <c r="IGF27" s="418"/>
      <c r="IGG27" s="418"/>
      <c r="IGH27" s="418"/>
      <c r="IGI27" s="418"/>
      <c r="IGJ27" s="418"/>
      <c r="IGK27" s="418"/>
      <c r="IGL27" s="418"/>
      <c r="IGM27" s="418"/>
      <c r="IGN27" s="418"/>
      <c r="IGO27" s="418"/>
      <c r="IGP27" s="418"/>
      <c r="IGQ27" s="418"/>
      <c r="IGR27" s="418"/>
      <c r="IGS27" s="418"/>
      <c r="IGT27" s="418"/>
      <c r="IGU27" s="418"/>
      <c r="IGV27" s="418"/>
      <c r="IGW27" s="418"/>
      <c r="IGX27" s="418"/>
      <c r="IGY27" s="418"/>
      <c r="IGZ27" s="418"/>
      <c r="IHA27" s="418"/>
      <c r="IHB27" s="418"/>
      <c r="IHC27" s="418"/>
      <c r="IHD27" s="418"/>
      <c r="IHE27" s="418"/>
      <c r="IHF27" s="418"/>
      <c r="IHG27" s="418"/>
      <c r="IHH27" s="418"/>
      <c r="IHI27" s="418"/>
      <c r="IHJ27" s="418"/>
      <c r="IHK27" s="418"/>
      <c r="IHL27" s="418"/>
      <c r="IHM27" s="418"/>
      <c r="IHN27" s="418"/>
      <c r="IHO27" s="418"/>
      <c r="IHP27" s="418"/>
      <c r="IHQ27" s="418"/>
      <c r="IHR27" s="418"/>
      <c r="IHS27" s="418"/>
      <c r="IHT27" s="418"/>
      <c r="IHU27" s="418"/>
      <c r="IHV27" s="418"/>
      <c r="IHW27" s="418"/>
      <c r="IHX27" s="418"/>
      <c r="IHY27" s="418"/>
      <c r="IHZ27" s="418"/>
      <c r="IIA27" s="418"/>
      <c r="IIB27" s="418"/>
      <c r="IIC27" s="418"/>
      <c r="IID27" s="418"/>
      <c r="IIE27" s="418"/>
      <c r="IIF27" s="418"/>
      <c r="IIG27" s="418"/>
      <c r="IIH27" s="418"/>
      <c r="III27" s="418"/>
      <c r="IIJ27" s="418"/>
      <c r="IIK27" s="418"/>
      <c r="IIL27" s="418"/>
      <c r="IIM27" s="418"/>
      <c r="IIN27" s="418"/>
      <c r="IIO27" s="418"/>
      <c r="IIP27" s="418"/>
      <c r="IIQ27" s="418"/>
      <c r="IIR27" s="418"/>
      <c r="IIS27" s="418"/>
      <c r="IIT27" s="418"/>
      <c r="IIU27" s="418"/>
      <c r="IIV27" s="418"/>
      <c r="IIW27" s="418"/>
      <c r="IIX27" s="418"/>
      <c r="IIY27" s="418"/>
      <c r="IIZ27" s="418"/>
      <c r="IJA27" s="418"/>
      <c r="IJB27" s="418"/>
      <c r="IJC27" s="418"/>
      <c r="IJD27" s="418"/>
      <c r="IJE27" s="418"/>
      <c r="IJF27" s="418"/>
      <c r="IJG27" s="418"/>
      <c r="IJH27" s="418"/>
      <c r="IJI27" s="418"/>
      <c r="IJJ27" s="418"/>
      <c r="IJK27" s="418"/>
      <c r="IJL27" s="418"/>
      <c r="IJM27" s="418"/>
      <c r="IJN27" s="418"/>
      <c r="IJO27" s="418"/>
      <c r="IJP27" s="418"/>
      <c r="IJQ27" s="418"/>
      <c r="IJR27" s="418"/>
      <c r="IJS27" s="418"/>
      <c r="IJT27" s="418"/>
      <c r="IJU27" s="418"/>
      <c r="IJV27" s="418"/>
      <c r="IJW27" s="418"/>
      <c r="IJX27" s="418"/>
      <c r="IJY27" s="418"/>
      <c r="IJZ27" s="418"/>
      <c r="IKA27" s="418"/>
      <c r="IKB27" s="418"/>
      <c r="IKC27" s="418"/>
      <c r="IKD27" s="418"/>
      <c r="IKE27" s="418"/>
      <c r="IKF27" s="418"/>
      <c r="IKG27" s="418"/>
      <c r="IKH27" s="418"/>
      <c r="IKI27" s="418"/>
      <c r="IKJ27" s="418"/>
      <c r="IKK27" s="418"/>
      <c r="IKL27" s="418"/>
      <c r="IKM27" s="418"/>
      <c r="IKN27" s="418"/>
      <c r="IKO27" s="418"/>
      <c r="IKP27" s="418"/>
      <c r="IKQ27" s="418"/>
      <c r="IKR27" s="418"/>
      <c r="IKS27" s="418"/>
      <c r="IKT27" s="418"/>
      <c r="IKU27" s="418"/>
      <c r="IKV27" s="418"/>
      <c r="IKW27" s="418"/>
      <c r="IKX27" s="418"/>
      <c r="IKY27" s="418"/>
      <c r="IKZ27" s="418"/>
      <c r="ILA27" s="418"/>
      <c r="ILB27" s="418"/>
      <c r="ILC27" s="418"/>
      <c r="ILD27" s="418"/>
      <c r="ILE27" s="418"/>
      <c r="ILF27" s="418"/>
      <c r="ILG27" s="418"/>
      <c r="ILH27" s="418"/>
      <c r="ILI27" s="418"/>
      <c r="ILJ27" s="418"/>
      <c r="ILK27" s="418"/>
      <c r="ILL27" s="418"/>
      <c r="ILM27" s="418"/>
      <c r="ILN27" s="418"/>
      <c r="ILO27" s="418"/>
      <c r="ILP27" s="418"/>
      <c r="ILQ27" s="418"/>
      <c r="ILR27" s="418"/>
      <c r="ILS27" s="418"/>
      <c r="ILT27" s="418"/>
      <c r="ILU27" s="418"/>
      <c r="ILV27" s="418"/>
      <c r="ILW27" s="418"/>
      <c r="ILX27" s="418"/>
      <c r="ILY27" s="418"/>
      <c r="ILZ27" s="418"/>
      <c r="IMA27" s="418"/>
      <c r="IMB27" s="418"/>
      <c r="IMC27" s="418"/>
      <c r="IMD27" s="418"/>
      <c r="IME27" s="418"/>
      <c r="IMF27" s="418"/>
      <c r="IMG27" s="418"/>
      <c r="IMH27" s="418"/>
      <c r="IMI27" s="418"/>
      <c r="IMJ27" s="418"/>
      <c r="IMK27" s="418"/>
      <c r="IML27" s="418"/>
      <c r="IMM27" s="418"/>
      <c r="IMN27" s="418"/>
      <c r="IMO27" s="418"/>
      <c r="IMP27" s="418"/>
      <c r="IMQ27" s="418"/>
      <c r="IMR27" s="418"/>
      <c r="IMS27" s="418"/>
      <c r="IMT27" s="418"/>
      <c r="IMU27" s="418"/>
      <c r="IMV27" s="418"/>
      <c r="IMW27" s="418"/>
      <c r="IMX27" s="418"/>
      <c r="IMY27" s="418"/>
      <c r="IMZ27" s="418"/>
      <c r="INA27" s="418"/>
      <c r="INB27" s="418"/>
      <c r="INC27" s="418"/>
      <c r="IND27" s="418"/>
      <c r="INE27" s="418"/>
      <c r="INF27" s="418"/>
      <c r="ING27" s="418"/>
      <c r="INH27" s="418"/>
      <c r="INI27" s="418"/>
      <c r="INJ27" s="418"/>
      <c r="INK27" s="418"/>
      <c r="INL27" s="418"/>
      <c r="INM27" s="418"/>
      <c r="INN27" s="418"/>
      <c r="INO27" s="418"/>
      <c r="INP27" s="418"/>
      <c r="INQ27" s="418"/>
      <c r="INR27" s="418"/>
      <c r="INS27" s="418"/>
      <c r="INT27" s="418"/>
      <c r="INU27" s="418"/>
      <c r="INV27" s="418"/>
      <c r="INW27" s="418"/>
      <c r="INX27" s="418"/>
      <c r="INY27" s="418"/>
      <c r="INZ27" s="418"/>
      <c r="IOA27" s="418"/>
      <c r="IOB27" s="418"/>
      <c r="IOC27" s="418"/>
      <c r="IOD27" s="418"/>
      <c r="IOE27" s="418"/>
      <c r="IOF27" s="418"/>
      <c r="IOG27" s="418"/>
      <c r="IOH27" s="418"/>
      <c r="IOI27" s="418"/>
      <c r="IOJ27" s="418"/>
      <c r="IOK27" s="418"/>
      <c r="IOL27" s="418"/>
      <c r="IOM27" s="418"/>
      <c r="ION27" s="418"/>
      <c r="IOO27" s="418"/>
      <c r="IOP27" s="418"/>
      <c r="IOQ27" s="418"/>
      <c r="IOR27" s="418"/>
      <c r="IOS27" s="418"/>
      <c r="IOT27" s="418"/>
      <c r="IOU27" s="418"/>
      <c r="IOV27" s="418"/>
      <c r="IOW27" s="418"/>
      <c r="IOX27" s="418"/>
      <c r="IOY27" s="418"/>
      <c r="IOZ27" s="418"/>
      <c r="IPA27" s="418"/>
      <c r="IPB27" s="418"/>
      <c r="IPC27" s="418"/>
      <c r="IPD27" s="418"/>
      <c r="IPE27" s="418"/>
      <c r="IPF27" s="418"/>
      <c r="IPG27" s="418"/>
      <c r="IPH27" s="418"/>
      <c r="IPI27" s="418"/>
      <c r="IPJ27" s="418"/>
      <c r="IPK27" s="418"/>
      <c r="IPL27" s="418"/>
      <c r="IPM27" s="418"/>
      <c r="IPN27" s="418"/>
      <c r="IPO27" s="418"/>
      <c r="IPP27" s="418"/>
      <c r="IPQ27" s="418"/>
      <c r="IPR27" s="418"/>
      <c r="IPS27" s="418"/>
      <c r="IPT27" s="418"/>
      <c r="IPU27" s="418"/>
      <c r="IPV27" s="418"/>
      <c r="IPW27" s="418"/>
      <c r="IPX27" s="418"/>
      <c r="IPY27" s="418"/>
      <c r="IPZ27" s="418"/>
      <c r="IQA27" s="418"/>
      <c r="IQB27" s="418"/>
      <c r="IQC27" s="418"/>
      <c r="IQD27" s="418"/>
      <c r="IQE27" s="418"/>
      <c r="IQF27" s="418"/>
      <c r="IQG27" s="418"/>
      <c r="IQH27" s="418"/>
      <c r="IQI27" s="418"/>
      <c r="IQJ27" s="418"/>
      <c r="IQK27" s="418"/>
      <c r="IQL27" s="418"/>
      <c r="IQM27" s="418"/>
      <c r="IQN27" s="418"/>
      <c r="IQO27" s="418"/>
      <c r="IQP27" s="418"/>
      <c r="IQQ27" s="418"/>
      <c r="IQR27" s="418"/>
      <c r="IQS27" s="418"/>
      <c r="IQT27" s="418"/>
      <c r="IQU27" s="418"/>
      <c r="IQV27" s="418"/>
      <c r="IQW27" s="418"/>
      <c r="IQX27" s="418"/>
      <c r="IQY27" s="418"/>
      <c r="IQZ27" s="418"/>
      <c r="IRA27" s="418"/>
      <c r="IRB27" s="418"/>
      <c r="IRC27" s="418"/>
      <c r="IRD27" s="418"/>
      <c r="IRE27" s="418"/>
      <c r="IRF27" s="418"/>
      <c r="IRG27" s="418"/>
      <c r="IRH27" s="418"/>
      <c r="IRI27" s="418"/>
      <c r="IRJ27" s="418"/>
      <c r="IRK27" s="418"/>
      <c r="IRL27" s="418"/>
      <c r="IRM27" s="418"/>
      <c r="IRN27" s="418"/>
      <c r="IRO27" s="418"/>
      <c r="IRP27" s="418"/>
      <c r="IRQ27" s="418"/>
      <c r="IRR27" s="418"/>
      <c r="IRS27" s="418"/>
      <c r="IRT27" s="418"/>
      <c r="IRU27" s="418"/>
      <c r="IRV27" s="418"/>
      <c r="IRW27" s="418"/>
      <c r="IRX27" s="418"/>
      <c r="IRY27" s="418"/>
      <c r="IRZ27" s="418"/>
      <c r="ISA27" s="418"/>
      <c r="ISB27" s="418"/>
      <c r="ISC27" s="418"/>
      <c r="ISD27" s="418"/>
      <c r="ISE27" s="418"/>
      <c r="ISF27" s="418"/>
      <c r="ISG27" s="418"/>
      <c r="ISH27" s="418"/>
      <c r="ISI27" s="418"/>
      <c r="ISJ27" s="418"/>
      <c r="ISK27" s="418"/>
      <c r="ISL27" s="418"/>
      <c r="ISM27" s="418"/>
      <c r="ISN27" s="418"/>
      <c r="ISO27" s="418"/>
      <c r="ISP27" s="418"/>
      <c r="ISQ27" s="418"/>
      <c r="ISR27" s="418"/>
      <c r="ISS27" s="418"/>
      <c r="IST27" s="418"/>
      <c r="ISU27" s="418"/>
      <c r="ISV27" s="418"/>
      <c r="ISW27" s="418"/>
      <c r="ISX27" s="418"/>
      <c r="ISY27" s="418"/>
      <c r="ISZ27" s="418"/>
      <c r="ITA27" s="418"/>
      <c r="ITB27" s="418"/>
      <c r="ITC27" s="418"/>
      <c r="ITD27" s="418"/>
      <c r="ITE27" s="418"/>
      <c r="ITF27" s="418"/>
      <c r="ITG27" s="418"/>
      <c r="ITH27" s="418"/>
      <c r="ITI27" s="418"/>
      <c r="ITJ27" s="418"/>
      <c r="ITK27" s="418"/>
      <c r="ITL27" s="418"/>
      <c r="ITM27" s="418"/>
      <c r="ITN27" s="418"/>
      <c r="ITO27" s="418"/>
      <c r="ITP27" s="418"/>
      <c r="ITQ27" s="418"/>
      <c r="ITR27" s="418"/>
      <c r="ITS27" s="418"/>
      <c r="ITT27" s="418"/>
      <c r="ITU27" s="418"/>
      <c r="ITV27" s="418"/>
      <c r="ITW27" s="418"/>
      <c r="ITX27" s="418"/>
      <c r="ITY27" s="418"/>
      <c r="ITZ27" s="418"/>
      <c r="IUA27" s="418"/>
      <c r="IUB27" s="418"/>
      <c r="IUC27" s="418"/>
      <c r="IUD27" s="418"/>
      <c r="IUE27" s="418"/>
      <c r="IUF27" s="418"/>
      <c r="IUG27" s="418"/>
      <c r="IUH27" s="418"/>
      <c r="IUI27" s="418"/>
      <c r="IUJ27" s="418"/>
      <c r="IUK27" s="418"/>
      <c r="IUL27" s="418"/>
      <c r="IUM27" s="418"/>
      <c r="IUN27" s="418"/>
      <c r="IUO27" s="418"/>
      <c r="IUP27" s="418"/>
      <c r="IUQ27" s="418"/>
      <c r="IUR27" s="418"/>
      <c r="IUS27" s="418"/>
      <c r="IUT27" s="418"/>
      <c r="IUU27" s="418"/>
      <c r="IUV27" s="418"/>
      <c r="IUW27" s="418"/>
      <c r="IUX27" s="418"/>
      <c r="IUY27" s="418"/>
      <c r="IUZ27" s="418"/>
      <c r="IVA27" s="418"/>
      <c r="IVB27" s="418"/>
      <c r="IVC27" s="418"/>
      <c r="IVD27" s="418"/>
      <c r="IVE27" s="418"/>
      <c r="IVF27" s="418"/>
      <c r="IVG27" s="418"/>
      <c r="IVH27" s="418"/>
      <c r="IVI27" s="418"/>
      <c r="IVJ27" s="418"/>
      <c r="IVK27" s="418"/>
      <c r="IVL27" s="418"/>
      <c r="IVM27" s="418"/>
      <c r="IVN27" s="418"/>
      <c r="IVO27" s="418"/>
      <c r="IVP27" s="418"/>
      <c r="IVQ27" s="418"/>
      <c r="IVR27" s="418"/>
      <c r="IVS27" s="418"/>
      <c r="IVT27" s="418"/>
      <c r="IVU27" s="418"/>
      <c r="IVV27" s="418"/>
      <c r="IVW27" s="418"/>
      <c r="IVX27" s="418"/>
      <c r="IVY27" s="418"/>
      <c r="IVZ27" s="418"/>
      <c r="IWA27" s="418"/>
      <c r="IWB27" s="418"/>
      <c r="IWC27" s="418"/>
      <c r="IWD27" s="418"/>
      <c r="IWE27" s="418"/>
      <c r="IWF27" s="418"/>
      <c r="IWG27" s="418"/>
      <c r="IWH27" s="418"/>
      <c r="IWI27" s="418"/>
      <c r="IWJ27" s="418"/>
      <c r="IWK27" s="418"/>
      <c r="IWL27" s="418"/>
      <c r="IWM27" s="418"/>
      <c r="IWN27" s="418"/>
      <c r="IWO27" s="418"/>
      <c r="IWP27" s="418"/>
      <c r="IWQ27" s="418"/>
      <c r="IWR27" s="418"/>
      <c r="IWS27" s="418"/>
      <c r="IWT27" s="418"/>
      <c r="IWU27" s="418"/>
      <c r="IWV27" s="418"/>
      <c r="IWW27" s="418"/>
      <c r="IWX27" s="418"/>
      <c r="IWY27" s="418"/>
      <c r="IWZ27" s="418"/>
      <c r="IXA27" s="418"/>
      <c r="IXB27" s="418"/>
      <c r="IXC27" s="418"/>
      <c r="IXD27" s="418"/>
      <c r="IXE27" s="418"/>
      <c r="IXF27" s="418"/>
      <c r="IXG27" s="418"/>
      <c r="IXH27" s="418"/>
      <c r="IXI27" s="418"/>
      <c r="IXJ27" s="418"/>
      <c r="IXK27" s="418"/>
      <c r="IXL27" s="418"/>
      <c r="IXM27" s="418"/>
      <c r="IXN27" s="418"/>
      <c r="IXO27" s="418"/>
      <c r="IXP27" s="418"/>
      <c r="IXQ27" s="418"/>
      <c r="IXR27" s="418"/>
      <c r="IXS27" s="418"/>
      <c r="IXT27" s="418"/>
      <c r="IXU27" s="418"/>
      <c r="IXV27" s="418"/>
      <c r="IXW27" s="418"/>
      <c r="IXX27" s="418"/>
      <c r="IXY27" s="418"/>
      <c r="IXZ27" s="418"/>
      <c r="IYA27" s="418"/>
      <c r="IYB27" s="418"/>
      <c r="IYC27" s="418"/>
      <c r="IYD27" s="418"/>
      <c r="IYE27" s="418"/>
      <c r="IYF27" s="418"/>
      <c r="IYG27" s="418"/>
      <c r="IYH27" s="418"/>
      <c r="IYI27" s="418"/>
      <c r="IYJ27" s="418"/>
      <c r="IYK27" s="418"/>
      <c r="IYL27" s="418"/>
      <c r="IYM27" s="418"/>
      <c r="IYN27" s="418"/>
      <c r="IYO27" s="418"/>
      <c r="IYP27" s="418"/>
      <c r="IYQ27" s="418"/>
      <c r="IYR27" s="418"/>
      <c r="IYS27" s="418"/>
      <c r="IYT27" s="418"/>
      <c r="IYU27" s="418"/>
      <c r="IYV27" s="418"/>
      <c r="IYW27" s="418"/>
      <c r="IYX27" s="418"/>
      <c r="IYY27" s="418"/>
      <c r="IYZ27" s="418"/>
      <c r="IZA27" s="418"/>
      <c r="IZB27" s="418"/>
      <c r="IZC27" s="418"/>
      <c r="IZD27" s="418"/>
      <c r="IZE27" s="418"/>
      <c r="IZF27" s="418"/>
      <c r="IZG27" s="418"/>
      <c r="IZH27" s="418"/>
      <c r="IZI27" s="418"/>
      <c r="IZJ27" s="418"/>
      <c r="IZK27" s="418"/>
      <c r="IZL27" s="418"/>
      <c r="IZM27" s="418"/>
      <c r="IZN27" s="418"/>
      <c r="IZO27" s="418"/>
      <c r="IZP27" s="418"/>
      <c r="IZQ27" s="418"/>
      <c r="IZR27" s="418"/>
      <c r="IZS27" s="418"/>
      <c r="IZT27" s="418"/>
      <c r="IZU27" s="418"/>
      <c r="IZV27" s="418"/>
      <c r="IZW27" s="418"/>
      <c r="IZX27" s="418"/>
      <c r="IZY27" s="418"/>
      <c r="IZZ27" s="418"/>
      <c r="JAA27" s="418"/>
      <c r="JAB27" s="418"/>
      <c r="JAC27" s="418"/>
      <c r="JAD27" s="418"/>
      <c r="JAE27" s="418"/>
      <c r="JAF27" s="418"/>
      <c r="JAG27" s="418"/>
      <c r="JAH27" s="418"/>
      <c r="JAI27" s="418"/>
      <c r="JAJ27" s="418"/>
      <c r="JAK27" s="418"/>
      <c r="JAL27" s="418"/>
      <c r="JAM27" s="418"/>
      <c r="JAN27" s="418"/>
      <c r="JAO27" s="418"/>
      <c r="JAP27" s="418"/>
      <c r="JAQ27" s="418"/>
      <c r="JAR27" s="418"/>
      <c r="JAS27" s="418"/>
      <c r="JAT27" s="418"/>
      <c r="JAU27" s="418"/>
      <c r="JAV27" s="418"/>
      <c r="JAW27" s="418"/>
      <c r="JAX27" s="418"/>
      <c r="JAY27" s="418"/>
      <c r="JAZ27" s="418"/>
      <c r="JBA27" s="418"/>
      <c r="JBB27" s="418"/>
      <c r="JBC27" s="418"/>
      <c r="JBD27" s="418"/>
      <c r="JBE27" s="418"/>
      <c r="JBF27" s="418"/>
      <c r="JBG27" s="418"/>
      <c r="JBH27" s="418"/>
      <c r="JBI27" s="418"/>
      <c r="JBJ27" s="418"/>
      <c r="JBK27" s="418"/>
      <c r="JBL27" s="418"/>
      <c r="JBM27" s="418"/>
      <c r="JBN27" s="418"/>
      <c r="JBO27" s="418"/>
      <c r="JBP27" s="418"/>
      <c r="JBQ27" s="418"/>
      <c r="JBR27" s="418"/>
      <c r="JBS27" s="418"/>
      <c r="JBT27" s="418"/>
      <c r="JBU27" s="418"/>
      <c r="JBV27" s="418"/>
      <c r="JBW27" s="418"/>
      <c r="JBX27" s="418"/>
      <c r="JBY27" s="418"/>
      <c r="JBZ27" s="418"/>
      <c r="JCA27" s="418"/>
      <c r="JCB27" s="418"/>
      <c r="JCC27" s="418"/>
      <c r="JCD27" s="418"/>
      <c r="JCE27" s="418"/>
      <c r="JCF27" s="418"/>
      <c r="JCG27" s="418"/>
      <c r="JCH27" s="418"/>
      <c r="JCI27" s="418"/>
      <c r="JCJ27" s="418"/>
      <c r="JCK27" s="418"/>
      <c r="JCL27" s="418"/>
      <c r="JCM27" s="418"/>
      <c r="JCN27" s="418"/>
      <c r="JCO27" s="418"/>
      <c r="JCP27" s="418"/>
      <c r="JCQ27" s="418"/>
      <c r="JCR27" s="418"/>
      <c r="JCS27" s="418"/>
      <c r="JCT27" s="418"/>
      <c r="JCU27" s="418"/>
      <c r="JCV27" s="418"/>
      <c r="JCW27" s="418"/>
      <c r="JCX27" s="418"/>
      <c r="JCY27" s="418"/>
      <c r="JCZ27" s="418"/>
      <c r="JDA27" s="418"/>
      <c r="JDB27" s="418"/>
      <c r="JDC27" s="418"/>
      <c r="JDD27" s="418"/>
      <c r="JDE27" s="418"/>
      <c r="JDF27" s="418"/>
      <c r="JDG27" s="418"/>
      <c r="JDH27" s="418"/>
      <c r="JDI27" s="418"/>
      <c r="JDJ27" s="418"/>
      <c r="JDK27" s="418"/>
      <c r="JDL27" s="418"/>
      <c r="JDM27" s="418"/>
      <c r="JDN27" s="418"/>
      <c r="JDO27" s="418"/>
      <c r="JDP27" s="418"/>
      <c r="JDQ27" s="418"/>
      <c r="JDR27" s="418"/>
      <c r="JDS27" s="418"/>
      <c r="JDT27" s="418"/>
      <c r="JDU27" s="418"/>
      <c r="JDV27" s="418"/>
      <c r="JDW27" s="418"/>
      <c r="JDX27" s="418"/>
      <c r="JDY27" s="418"/>
      <c r="JDZ27" s="418"/>
      <c r="JEA27" s="418"/>
      <c r="JEB27" s="418"/>
      <c r="JEC27" s="418"/>
      <c r="JED27" s="418"/>
      <c r="JEE27" s="418"/>
      <c r="JEF27" s="418"/>
      <c r="JEG27" s="418"/>
      <c r="JEH27" s="418"/>
      <c r="JEI27" s="418"/>
      <c r="JEJ27" s="418"/>
      <c r="JEK27" s="418"/>
      <c r="JEL27" s="418"/>
      <c r="JEM27" s="418"/>
      <c r="JEN27" s="418"/>
      <c r="JEO27" s="418"/>
      <c r="JEP27" s="418"/>
      <c r="JEQ27" s="418"/>
      <c r="JER27" s="418"/>
      <c r="JES27" s="418"/>
      <c r="JET27" s="418"/>
      <c r="JEU27" s="418"/>
      <c r="JEV27" s="418"/>
      <c r="JEW27" s="418"/>
      <c r="JEX27" s="418"/>
      <c r="JEY27" s="418"/>
      <c r="JEZ27" s="418"/>
      <c r="JFA27" s="418"/>
      <c r="JFB27" s="418"/>
      <c r="JFC27" s="418"/>
      <c r="JFD27" s="418"/>
      <c r="JFE27" s="418"/>
      <c r="JFF27" s="418"/>
      <c r="JFG27" s="418"/>
      <c r="JFH27" s="418"/>
      <c r="JFI27" s="418"/>
      <c r="JFJ27" s="418"/>
      <c r="JFK27" s="418"/>
      <c r="JFL27" s="418"/>
      <c r="JFM27" s="418"/>
      <c r="JFN27" s="418"/>
      <c r="JFO27" s="418"/>
      <c r="JFP27" s="418"/>
      <c r="JFQ27" s="418"/>
      <c r="JFR27" s="418"/>
      <c r="JFS27" s="418"/>
      <c r="JFT27" s="418"/>
      <c r="JFU27" s="418"/>
      <c r="JFV27" s="418"/>
      <c r="JFW27" s="418"/>
      <c r="JFX27" s="418"/>
      <c r="JFY27" s="418"/>
      <c r="JFZ27" s="418"/>
      <c r="JGA27" s="418"/>
      <c r="JGB27" s="418"/>
      <c r="JGC27" s="418"/>
      <c r="JGD27" s="418"/>
      <c r="JGE27" s="418"/>
      <c r="JGF27" s="418"/>
      <c r="JGG27" s="418"/>
      <c r="JGH27" s="418"/>
      <c r="JGI27" s="418"/>
      <c r="JGJ27" s="418"/>
      <c r="JGK27" s="418"/>
      <c r="JGL27" s="418"/>
      <c r="JGM27" s="418"/>
      <c r="JGN27" s="418"/>
      <c r="JGO27" s="418"/>
      <c r="JGP27" s="418"/>
      <c r="JGQ27" s="418"/>
      <c r="JGR27" s="418"/>
      <c r="JGS27" s="418"/>
      <c r="JGT27" s="418"/>
      <c r="JGU27" s="418"/>
      <c r="JGV27" s="418"/>
      <c r="JGW27" s="418"/>
      <c r="JGX27" s="418"/>
      <c r="JGY27" s="418"/>
      <c r="JGZ27" s="418"/>
      <c r="JHA27" s="418"/>
      <c r="JHB27" s="418"/>
      <c r="JHC27" s="418"/>
      <c r="JHD27" s="418"/>
      <c r="JHE27" s="418"/>
      <c r="JHF27" s="418"/>
      <c r="JHG27" s="418"/>
      <c r="JHH27" s="418"/>
      <c r="JHI27" s="418"/>
      <c r="JHJ27" s="418"/>
      <c r="JHK27" s="418"/>
      <c r="JHL27" s="418"/>
      <c r="JHM27" s="418"/>
      <c r="JHN27" s="418"/>
      <c r="JHO27" s="418"/>
      <c r="JHP27" s="418"/>
      <c r="JHQ27" s="418"/>
      <c r="JHR27" s="418"/>
      <c r="JHS27" s="418"/>
      <c r="JHT27" s="418"/>
      <c r="JHU27" s="418"/>
      <c r="JHV27" s="418"/>
      <c r="JHW27" s="418"/>
      <c r="JHX27" s="418"/>
      <c r="JHY27" s="418"/>
      <c r="JHZ27" s="418"/>
      <c r="JIA27" s="418"/>
      <c r="JIB27" s="418"/>
      <c r="JIC27" s="418"/>
      <c r="JID27" s="418"/>
      <c r="JIE27" s="418"/>
      <c r="JIF27" s="418"/>
      <c r="JIG27" s="418"/>
      <c r="JIH27" s="418"/>
      <c r="JII27" s="418"/>
      <c r="JIJ27" s="418"/>
      <c r="JIK27" s="418"/>
      <c r="JIL27" s="418"/>
      <c r="JIM27" s="418"/>
      <c r="JIN27" s="418"/>
      <c r="JIO27" s="418"/>
      <c r="JIP27" s="418"/>
      <c r="JIQ27" s="418"/>
      <c r="JIR27" s="418"/>
      <c r="JIS27" s="418"/>
      <c r="JIT27" s="418"/>
      <c r="JIU27" s="418"/>
      <c r="JIV27" s="418"/>
      <c r="JIW27" s="418"/>
      <c r="JIX27" s="418"/>
      <c r="JIY27" s="418"/>
      <c r="JIZ27" s="418"/>
      <c r="JJA27" s="418"/>
      <c r="JJB27" s="418"/>
      <c r="JJC27" s="418"/>
      <c r="JJD27" s="418"/>
      <c r="JJE27" s="418"/>
      <c r="JJF27" s="418"/>
      <c r="JJG27" s="418"/>
      <c r="JJH27" s="418"/>
      <c r="JJI27" s="418"/>
      <c r="JJJ27" s="418"/>
      <c r="JJK27" s="418"/>
      <c r="JJL27" s="418"/>
      <c r="JJM27" s="418"/>
      <c r="JJN27" s="418"/>
      <c r="JJO27" s="418"/>
      <c r="JJP27" s="418"/>
      <c r="JJQ27" s="418"/>
      <c r="JJR27" s="418"/>
      <c r="JJS27" s="418"/>
      <c r="JJT27" s="418"/>
      <c r="JJU27" s="418"/>
      <c r="JJV27" s="418"/>
      <c r="JJW27" s="418"/>
      <c r="JJX27" s="418"/>
      <c r="JJY27" s="418"/>
      <c r="JJZ27" s="418"/>
      <c r="JKA27" s="418"/>
      <c r="JKB27" s="418"/>
      <c r="JKC27" s="418"/>
      <c r="JKD27" s="418"/>
      <c r="JKE27" s="418"/>
      <c r="JKF27" s="418"/>
      <c r="JKG27" s="418"/>
      <c r="JKH27" s="418"/>
      <c r="JKI27" s="418"/>
      <c r="JKJ27" s="418"/>
      <c r="JKK27" s="418"/>
      <c r="JKL27" s="418"/>
      <c r="JKM27" s="418"/>
      <c r="JKN27" s="418"/>
      <c r="JKO27" s="418"/>
      <c r="JKP27" s="418"/>
      <c r="JKQ27" s="418"/>
      <c r="JKR27" s="418"/>
      <c r="JKS27" s="418"/>
      <c r="JKT27" s="418"/>
      <c r="JKU27" s="418"/>
      <c r="JKV27" s="418"/>
      <c r="JKW27" s="418"/>
      <c r="JKX27" s="418"/>
      <c r="JKY27" s="418"/>
      <c r="JKZ27" s="418"/>
      <c r="JLA27" s="418"/>
      <c r="JLB27" s="418"/>
      <c r="JLC27" s="418"/>
      <c r="JLD27" s="418"/>
      <c r="JLE27" s="418"/>
      <c r="JLF27" s="418"/>
      <c r="JLG27" s="418"/>
      <c r="JLH27" s="418"/>
      <c r="JLI27" s="418"/>
      <c r="JLJ27" s="418"/>
      <c r="JLK27" s="418"/>
      <c r="JLL27" s="418"/>
      <c r="JLM27" s="418"/>
      <c r="JLN27" s="418"/>
      <c r="JLO27" s="418"/>
      <c r="JLP27" s="418"/>
      <c r="JLQ27" s="418"/>
      <c r="JLR27" s="418"/>
      <c r="JLS27" s="418"/>
      <c r="JLT27" s="418"/>
      <c r="JLU27" s="418"/>
      <c r="JLV27" s="418"/>
      <c r="JLW27" s="418"/>
      <c r="JLX27" s="418"/>
      <c r="JLY27" s="418"/>
      <c r="JLZ27" s="418"/>
      <c r="JMA27" s="418"/>
      <c r="JMB27" s="418"/>
      <c r="JMC27" s="418"/>
      <c r="JMD27" s="418"/>
      <c r="JME27" s="418"/>
      <c r="JMF27" s="418"/>
      <c r="JMG27" s="418"/>
      <c r="JMH27" s="418"/>
      <c r="JMI27" s="418"/>
      <c r="JMJ27" s="418"/>
      <c r="JMK27" s="418"/>
      <c r="JML27" s="418"/>
      <c r="JMM27" s="418"/>
      <c r="JMN27" s="418"/>
      <c r="JMO27" s="418"/>
      <c r="JMP27" s="418"/>
      <c r="JMQ27" s="418"/>
      <c r="JMR27" s="418"/>
      <c r="JMS27" s="418"/>
      <c r="JMT27" s="418"/>
      <c r="JMU27" s="418"/>
      <c r="JMV27" s="418"/>
      <c r="JMW27" s="418"/>
      <c r="JMX27" s="418"/>
      <c r="JMY27" s="418"/>
      <c r="JMZ27" s="418"/>
      <c r="JNA27" s="418"/>
      <c r="JNB27" s="418"/>
      <c r="JNC27" s="418"/>
      <c r="JND27" s="418"/>
      <c r="JNE27" s="418"/>
      <c r="JNF27" s="418"/>
      <c r="JNG27" s="418"/>
      <c r="JNH27" s="418"/>
      <c r="JNI27" s="418"/>
      <c r="JNJ27" s="418"/>
      <c r="JNK27" s="418"/>
      <c r="JNL27" s="418"/>
      <c r="JNM27" s="418"/>
      <c r="JNN27" s="418"/>
      <c r="JNO27" s="418"/>
      <c r="JNP27" s="418"/>
      <c r="JNQ27" s="418"/>
      <c r="JNR27" s="418"/>
      <c r="JNS27" s="418"/>
      <c r="JNT27" s="418"/>
      <c r="JNU27" s="418"/>
      <c r="JNV27" s="418"/>
      <c r="JNW27" s="418"/>
      <c r="JNX27" s="418"/>
      <c r="JNY27" s="418"/>
      <c r="JNZ27" s="418"/>
      <c r="JOA27" s="418"/>
      <c r="JOB27" s="418"/>
      <c r="JOC27" s="418"/>
      <c r="JOD27" s="418"/>
      <c r="JOE27" s="418"/>
      <c r="JOF27" s="418"/>
      <c r="JOG27" s="418"/>
      <c r="JOH27" s="418"/>
      <c r="JOI27" s="418"/>
      <c r="JOJ27" s="418"/>
      <c r="JOK27" s="418"/>
      <c r="JOL27" s="418"/>
      <c r="JOM27" s="418"/>
      <c r="JON27" s="418"/>
      <c r="JOO27" s="418"/>
      <c r="JOP27" s="418"/>
      <c r="JOQ27" s="418"/>
      <c r="JOR27" s="418"/>
      <c r="JOS27" s="418"/>
      <c r="JOT27" s="418"/>
      <c r="JOU27" s="418"/>
      <c r="JOV27" s="418"/>
      <c r="JOW27" s="418"/>
      <c r="JOX27" s="418"/>
      <c r="JOY27" s="418"/>
      <c r="JOZ27" s="418"/>
      <c r="JPA27" s="418"/>
      <c r="JPB27" s="418"/>
      <c r="JPC27" s="418"/>
      <c r="JPD27" s="418"/>
      <c r="JPE27" s="418"/>
      <c r="JPF27" s="418"/>
      <c r="JPG27" s="418"/>
      <c r="JPH27" s="418"/>
      <c r="JPI27" s="418"/>
      <c r="JPJ27" s="418"/>
      <c r="JPK27" s="418"/>
      <c r="JPL27" s="418"/>
      <c r="JPM27" s="418"/>
      <c r="JPN27" s="418"/>
      <c r="JPO27" s="418"/>
      <c r="JPP27" s="418"/>
      <c r="JPQ27" s="418"/>
      <c r="JPR27" s="418"/>
      <c r="JPS27" s="418"/>
      <c r="JPT27" s="418"/>
      <c r="JPU27" s="418"/>
      <c r="JPV27" s="418"/>
      <c r="JPW27" s="418"/>
      <c r="JPX27" s="418"/>
      <c r="JPY27" s="418"/>
      <c r="JPZ27" s="418"/>
      <c r="JQA27" s="418"/>
      <c r="JQB27" s="418"/>
      <c r="JQC27" s="418"/>
      <c r="JQD27" s="418"/>
      <c r="JQE27" s="418"/>
      <c r="JQF27" s="418"/>
      <c r="JQG27" s="418"/>
      <c r="JQH27" s="418"/>
      <c r="JQI27" s="418"/>
      <c r="JQJ27" s="418"/>
      <c r="JQK27" s="418"/>
      <c r="JQL27" s="418"/>
      <c r="JQM27" s="418"/>
      <c r="JQN27" s="418"/>
      <c r="JQO27" s="418"/>
      <c r="JQP27" s="418"/>
      <c r="JQQ27" s="418"/>
      <c r="JQR27" s="418"/>
      <c r="JQS27" s="418"/>
      <c r="JQT27" s="418"/>
      <c r="JQU27" s="418"/>
      <c r="JQV27" s="418"/>
      <c r="JQW27" s="418"/>
      <c r="JQX27" s="418"/>
      <c r="JQY27" s="418"/>
      <c r="JQZ27" s="418"/>
      <c r="JRA27" s="418"/>
      <c r="JRB27" s="418"/>
      <c r="JRC27" s="418"/>
      <c r="JRD27" s="418"/>
      <c r="JRE27" s="418"/>
      <c r="JRF27" s="418"/>
      <c r="JRG27" s="418"/>
      <c r="JRH27" s="418"/>
      <c r="JRI27" s="418"/>
      <c r="JRJ27" s="418"/>
      <c r="JRK27" s="418"/>
      <c r="JRL27" s="418"/>
      <c r="JRM27" s="418"/>
      <c r="JRN27" s="418"/>
      <c r="JRO27" s="418"/>
      <c r="JRP27" s="418"/>
      <c r="JRQ27" s="418"/>
      <c r="JRR27" s="418"/>
      <c r="JRS27" s="418"/>
      <c r="JRT27" s="418"/>
      <c r="JRU27" s="418"/>
      <c r="JRV27" s="418"/>
      <c r="JRW27" s="418"/>
      <c r="JRX27" s="418"/>
      <c r="JRY27" s="418"/>
      <c r="JRZ27" s="418"/>
      <c r="JSA27" s="418"/>
      <c r="JSB27" s="418"/>
      <c r="JSC27" s="418"/>
      <c r="JSD27" s="418"/>
      <c r="JSE27" s="418"/>
      <c r="JSF27" s="418"/>
      <c r="JSG27" s="418"/>
      <c r="JSH27" s="418"/>
      <c r="JSI27" s="418"/>
      <c r="JSJ27" s="418"/>
      <c r="JSK27" s="418"/>
      <c r="JSL27" s="418"/>
      <c r="JSM27" s="418"/>
      <c r="JSN27" s="418"/>
      <c r="JSO27" s="418"/>
      <c r="JSP27" s="418"/>
      <c r="JSQ27" s="418"/>
      <c r="JSR27" s="418"/>
      <c r="JSS27" s="418"/>
      <c r="JST27" s="418"/>
      <c r="JSU27" s="418"/>
      <c r="JSV27" s="418"/>
      <c r="JSW27" s="418"/>
      <c r="JSX27" s="418"/>
      <c r="JSY27" s="418"/>
      <c r="JSZ27" s="418"/>
      <c r="JTA27" s="418"/>
      <c r="JTB27" s="418"/>
      <c r="JTC27" s="418"/>
      <c r="JTD27" s="418"/>
      <c r="JTE27" s="418"/>
      <c r="JTF27" s="418"/>
      <c r="JTG27" s="418"/>
      <c r="JTH27" s="418"/>
      <c r="JTI27" s="418"/>
      <c r="JTJ27" s="418"/>
      <c r="JTK27" s="418"/>
      <c r="JTL27" s="418"/>
      <c r="JTM27" s="418"/>
      <c r="JTN27" s="418"/>
      <c r="JTO27" s="418"/>
      <c r="JTP27" s="418"/>
      <c r="JTQ27" s="418"/>
      <c r="JTR27" s="418"/>
      <c r="JTS27" s="418"/>
      <c r="JTT27" s="418"/>
      <c r="JTU27" s="418"/>
      <c r="JTV27" s="418"/>
      <c r="JTW27" s="418"/>
      <c r="JTX27" s="418"/>
      <c r="JTY27" s="418"/>
      <c r="JTZ27" s="418"/>
      <c r="JUA27" s="418"/>
      <c r="JUB27" s="418"/>
      <c r="JUC27" s="418"/>
      <c r="JUD27" s="418"/>
      <c r="JUE27" s="418"/>
      <c r="JUF27" s="418"/>
      <c r="JUG27" s="418"/>
      <c r="JUH27" s="418"/>
      <c r="JUI27" s="418"/>
      <c r="JUJ27" s="418"/>
      <c r="JUK27" s="418"/>
      <c r="JUL27" s="418"/>
      <c r="JUM27" s="418"/>
      <c r="JUN27" s="418"/>
      <c r="JUO27" s="418"/>
      <c r="JUP27" s="418"/>
      <c r="JUQ27" s="418"/>
      <c r="JUR27" s="418"/>
      <c r="JUS27" s="418"/>
      <c r="JUT27" s="418"/>
      <c r="JUU27" s="418"/>
      <c r="JUV27" s="418"/>
      <c r="JUW27" s="418"/>
      <c r="JUX27" s="418"/>
      <c r="JUY27" s="418"/>
      <c r="JUZ27" s="418"/>
      <c r="JVA27" s="418"/>
      <c r="JVB27" s="418"/>
      <c r="JVC27" s="418"/>
      <c r="JVD27" s="418"/>
      <c r="JVE27" s="418"/>
      <c r="JVF27" s="418"/>
      <c r="JVG27" s="418"/>
      <c r="JVH27" s="418"/>
      <c r="JVI27" s="418"/>
      <c r="JVJ27" s="418"/>
      <c r="JVK27" s="418"/>
      <c r="JVL27" s="418"/>
      <c r="JVM27" s="418"/>
      <c r="JVN27" s="418"/>
      <c r="JVO27" s="418"/>
      <c r="JVP27" s="418"/>
      <c r="JVQ27" s="418"/>
      <c r="JVR27" s="418"/>
      <c r="JVS27" s="418"/>
      <c r="JVT27" s="418"/>
      <c r="JVU27" s="418"/>
      <c r="JVV27" s="418"/>
      <c r="JVW27" s="418"/>
      <c r="JVX27" s="418"/>
      <c r="JVY27" s="418"/>
      <c r="JVZ27" s="418"/>
      <c r="JWA27" s="418"/>
      <c r="JWB27" s="418"/>
      <c r="JWC27" s="418"/>
      <c r="JWD27" s="418"/>
      <c r="JWE27" s="418"/>
      <c r="JWF27" s="418"/>
      <c r="JWG27" s="418"/>
      <c r="JWH27" s="418"/>
      <c r="JWI27" s="418"/>
      <c r="JWJ27" s="418"/>
      <c r="JWK27" s="418"/>
      <c r="JWL27" s="418"/>
      <c r="JWM27" s="418"/>
      <c r="JWN27" s="418"/>
      <c r="JWO27" s="418"/>
      <c r="JWP27" s="418"/>
      <c r="JWQ27" s="418"/>
      <c r="JWR27" s="418"/>
      <c r="JWS27" s="418"/>
      <c r="JWT27" s="418"/>
      <c r="JWU27" s="418"/>
      <c r="JWV27" s="418"/>
      <c r="JWW27" s="418"/>
      <c r="JWX27" s="418"/>
      <c r="JWY27" s="418"/>
      <c r="JWZ27" s="418"/>
      <c r="JXA27" s="418"/>
      <c r="JXB27" s="418"/>
      <c r="JXC27" s="418"/>
      <c r="JXD27" s="418"/>
      <c r="JXE27" s="418"/>
      <c r="JXF27" s="418"/>
      <c r="JXG27" s="418"/>
      <c r="JXH27" s="418"/>
      <c r="JXI27" s="418"/>
      <c r="JXJ27" s="418"/>
      <c r="JXK27" s="418"/>
      <c r="JXL27" s="418"/>
      <c r="JXM27" s="418"/>
      <c r="JXN27" s="418"/>
      <c r="JXO27" s="418"/>
      <c r="JXP27" s="418"/>
      <c r="JXQ27" s="418"/>
      <c r="JXR27" s="418"/>
      <c r="JXS27" s="418"/>
      <c r="JXT27" s="418"/>
      <c r="JXU27" s="418"/>
      <c r="JXV27" s="418"/>
      <c r="JXW27" s="418"/>
      <c r="JXX27" s="418"/>
      <c r="JXY27" s="418"/>
      <c r="JXZ27" s="418"/>
      <c r="JYA27" s="418"/>
      <c r="JYB27" s="418"/>
      <c r="JYC27" s="418"/>
      <c r="JYD27" s="418"/>
      <c r="JYE27" s="418"/>
      <c r="JYF27" s="418"/>
      <c r="JYG27" s="418"/>
      <c r="JYH27" s="418"/>
      <c r="JYI27" s="418"/>
      <c r="JYJ27" s="418"/>
      <c r="JYK27" s="418"/>
      <c r="JYL27" s="418"/>
      <c r="JYM27" s="418"/>
      <c r="JYN27" s="418"/>
      <c r="JYO27" s="418"/>
      <c r="JYP27" s="418"/>
      <c r="JYQ27" s="418"/>
      <c r="JYR27" s="418"/>
      <c r="JYS27" s="418"/>
      <c r="JYT27" s="418"/>
      <c r="JYU27" s="418"/>
      <c r="JYV27" s="418"/>
      <c r="JYW27" s="418"/>
      <c r="JYX27" s="418"/>
      <c r="JYY27" s="418"/>
      <c r="JYZ27" s="418"/>
      <c r="JZA27" s="418"/>
      <c r="JZB27" s="418"/>
      <c r="JZC27" s="418"/>
      <c r="JZD27" s="418"/>
      <c r="JZE27" s="418"/>
      <c r="JZF27" s="418"/>
      <c r="JZG27" s="418"/>
      <c r="JZH27" s="418"/>
      <c r="JZI27" s="418"/>
      <c r="JZJ27" s="418"/>
      <c r="JZK27" s="418"/>
      <c r="JZL27" s="418"/>
      <c r="JZM27" s="418"/>
      <c r="JZN27" s="418"/>
      <c r="JZO27" s="418"/>
      <c r="JZP27" s="418"/>
      <c r="JZQ27" s="418"/>
      <c r="JZR27" s="418"/>
      <c r="JZS27" s="418"/>
      <c r="JZT27" s="418"/>
      <c r="JZU27" s="418"/>
      <c r="JZV27" s="418"/>
      <c r="JZW27" s="418"/>
      <c r="JZX27" s="418"/>
      <c r="JZY27" s="418"/>
      <c r="JZZ27" s="418"/>
      <c r="KAA27" s="418"/>
      <c r="KAB27" s="418"/>
      <c r="KAC27" s="418"/>
      <c r="KAD27" s="418"/>
      <c r="KAE27" s="418"/>
      <c r="KAF27" s="418"/>
      <c r="KAG27" s="418"/>
      <c r="KAH27" s="418"/>
      <c r="KAI27" s="418"/>
      <c r="KAJ27" s="418"/>
      <c r="KAK27" s="418"/>
      <c r="KAL27" s="418"/>
      <c r="KAM27" s="418"/>
      <c r="KAN27" s="418"/>
      <c r="KAO27" s="418"/>
      <c r="KAP27" s="418"/>
      <c r="KAQ27" s="418"/>
      <c r="KAR27" s="418"/>
      <c r="KAS27" s="418"/>
      <c r="KAT27" s="418"/>
      <c r="KAU27" s="418"/>
      <c r="KAV27" s="418"/>
      <c r="KAW27" s="418"/>
      <c r="KAX27" s="418"/>
      <c r="KAY27" s="418"/>
      <c r="KAZ27" s="418"/>
      <c r="KBA27" s="418"/>
      <c r="KBB27" s="418"/>
      <c r="KBC27" s="418"/>
      <c r="KBD27" s="418"/>
      <c r="KBE27" s="418"/>
      <c r="KBF27" s="418"/>
      <c r="KBG27" s="418"/>
      <c r="KBH27" s="418"/>
      <c r="KBI27" s="418"/>
      <c r="KBJ27" s="418"/>
      <c r="KBK27" s="418"/>
      <c r="KBL27" s="418"/>
      <c r="KBM27" s="418"/>
      <c r="KBN27" s="418"/>
      <c r="KBO27" s="418"/>
      <c r="KBP27" s="418"/>
      <c r="KBQ27" s="418"/>
      <c r="KBR27" s="418"/>
      <c r="KBS27" s="418"/>
      <c r="KBT27" s="418"/>
      <c r="KBU27" s="418"/>
      <c r="KBV27" s="418"/>
      <c r="KBW27" s="418"/>
      <c r="KBX27" s="418"/>
      <c r="KBY27" s="418"/>
      <c r="KBZ27" s="418"/>
      <c r="KCA27" s="418"/>
      <c r="KCB27" s="418"/>
      <c r="KCC27" s="418"/>
      <c r="KCD27" s="418"/>
      <c r="KCE27" s="418"/>
      <c r="KCF27" s="418"/>
      <c r="KCG27" s="418"/>
      <c r="KCH27" s="418"/>
      <c r="KCI27" s="418"/>
      <c r="KCJ27" s="418"/>
      <c r="KCK27" s="418"/>
      <c r="KCL27" s="418"/>
      <c r="KCM27" s="418"/>
      <c r="KCN27" s="418"/>
      <c r="KCO27" s="418"/>
      <c r="KCP27" s="418"/>
      <c r="KCQ27" s="418"/>
      <c r="KCR27" s="418"/>
      <c r="KCS27" s="418"/>
      <c r="KCT27" s="418"/>
      <c r="KCU27" s="418"/>
      <c r="KCV27" s="418"/>
      <c r="KCW27" s="418"/>
      <c r="KCX27" s="418"/>
      <c r="KCY27" s="418"/>
      <c r="KCZ27" s="418"/>
      <c r="KDA27" s="418"/>
      <c r="KDB27" s="418"/>
      <c r="KDC27" s="418"/>
      <c r="KDD27" s="418"/>
      <c r="KDE27" s="418"/>
      <c r="KDF27" s="418"/>
      <c r="KDG27" s="418"/>
      <c r="KDH27" s="418"/>
      <c r="KDI27" s="418"/>
      <c r="KDJ27" s="418"/>
      <c r="KDK27" s="418"/>
      <c r="KDL27" s="418"/>
      <c r="KDM27" s="418"/>
      <c r="KDN27" s="418"/>
      <c r="KDO27" s="418"/>
      <c r="KDP27" s="418"/>
      <c r="KDQ27" s="418"/>
      <c r="KDR27" s="418"/>
      <c r="KDS27" s="418"/>
      <c r="KDT27" s="418"/>
      <c r="KDU27" s="418"/>
      <c r="KDV27" s="418"/>
      <c r="KDW27" s="418"/>
      <c r="KDX27" s="418"/>
      <c r="KDY27" s="418"/>
      <c r="KDZ27" s="418"/>
      <c r="KEA27" s="418"/>
      <c r="KEB27" s="418"/>
      <c r="KEC27" s="418"/>
      <c r="KED27" s="418"/>
      <c r="KEE27" s="418"/>
      <c r="KEF27" s="418"/>
      <c r="KEG27" s="418"/>
      <c r="KEH27" s="418"/>
      <c r="KEI27" s="418"/>
      <c r="KEJ27" s="418"/>
      <c r="KEK27" s="418"/>
      <c r="KEL27" s="418"/>
      <c r="KEM27" s="418"/>
      <c r="KEN27" s="418"/>
      <c r="KEO27" s="418"/>
      <c r="KEP27" s="418"/>
      <c r="KEQ27" s="418"/>
      <c r="KER27" s="418"/>
      <c r="KES27" s="418"/>
      <c r="KET27" s="418"/>
      <c r="KEU27" s="418"/>
      <c r="KEV27" s="418"/>
      <c r="KEW27" s="418"/>
      <c r="KEX27" s="418"/>
      <c r="KEY27" s="418"/>
      <c r="KEZ27" s="418"/>
      <c r="KFA27" s="418"/>
      <c r="KFB27" s="418"/>
      <c r="KFC27" s="418"/>
      <c r="KFD27" s="418"/>
      <c r="KFE27" s="418"/>
      <c r="KFF27" s="418"/>
      <c r="KFG27" s="418"/>
      <c r="KFH27" s="418"/>
      <c r="KFI27" s="418"/>
      <c r="KFJ27" s="418"/>
      <c r="KFK27" s="418"/>
      <c r="KFL27" s="418"/>
      <c r="KFM27" s="418"/>
      <c r="KFN27" s="418"/>
      <c r="KFO27" s="418"/>
      <c r="KFP27" s="418"/>
      <c r="KFQ27" s="418"/>
      <c r="KFR27" s="418"/>
      <c r="KFS27" s="418"/>
      <c r="KFT27" s="418"/>
      <c r="KFU27" s="418"/>
      <c r="KFV27" s="418"/>
      <c r="KFW27" s="418"/>
      <c r="KFX27" s="418"/>
      <c r="KFY27" s="418"/>
      <c r="KFZ27" s="418"/>
      <c r="KGA27" s="418"/>
      <c r="KGB27" s="418"/>
      <c r="KGC27" s="418"/>
      <c r="KGD27" s="418"/>
      <c r="KGE27" s="418"/>
      <c r="KGF27" s="418"/>
      <c r="KGG27" s="418"/>
      <c r="KGH27" s="418"/>
      <c r="KGI27" s="418"/>
      <c r="KGJ27" s="418"/>
      <c r="KGK27" s="418"/>
      <c r="KGL27" s="418"/>
      <c r="KGM27" s="418"/>
      <c r="KGN27" s="418"/>
      <c r="KGO27" s="418"/>
      <c r="KGP27" s="418"/>
      <c r="KGQ27" s="418"/>
      <c r="KGR27" s="418"/>
      <c r="KGS27" s="418"/>
      <c r="KGT27" s="418"/>
      <c r="KGU27" s="418"/>
      <c r="KGV27" s="418"/>
      <c r="KGW27" s="418"/>
      <c r="KGX27" s="418"/>
      <c r="KGY27" s="418"/>
      <c r="KGZ27" s="418"/>
      <c r="KHA27" s="418"/>
      <c r="KHB27" s="418"/>
      <c r="KHC27" s="418"/>
      <c r="KHD27" s="418"/>
      <c r="KHE27" s="418"/>
      <c r="KHF27" s="418"/>
      <c r="KHG27" s="418"/>
      <c r="KHH27" s="418"/>
      <c r="KHI27" s="418"/>
      <c r="KHJ27" s="418"/>
      <c r="KHK27" s="418"/>
      <c r="KHL27" s="418"/>
      <c r="KHM27" s="418"/>
      <c r="KHN27" s="418"/>
      <c r="KHO27" s="418"/>
      <c r="KHP27" s="418"/>
      <c r="KHQ27" s="418"/>
      <c r="KHR27" s="418"/>
      <c r="KHS27" s="418"/>
      <c r="KHT27" s="418"/>
      <c r="KHU27" s="418"/>
      <c r="KHV27" s="418"/>
      <c r="KHW27" s="418"/>
      <c r="KHX27" s="418"/>
      <c r="KHY27" s="418"/>
      <c r="KHZ27" s="418"/>
      <c r="KIA27" s="418"/>
      <c r="KIB27" s="418"/>
      <c r="KIC27" s="418"/>
      <c r="KID27" s="418"/>
      <c r="KIE27" s="418"/>
      <c r="KIF27" s="418"/>
      <c r="KIG27" s="418"/>
      <c r="KIH27" s="418"/>
      <c r="KII27" s="418"/>
      <c r="KIJ27" s="418"/>
      <c r="KIK27" s="418"/>
      <c r="KIL27" s="418"/>
      <c r="KIM27" s="418"/>
      <c r="KIN27" s="418"/>
      <c r="KIO27" s="418"/>
      <c r="KIP27" s="418"/>
      <c r="KIQ27" s="418"/>
      <c r="KIR27" s="418"/>
      <c r="KIS27" s="418"/>
      <c r="KIT27" s="418"/>
      <c r="KIU27" s="418"/>
      <c r="KIV27" s="418"/>
      <c r="KIW27" s="418"/>
      <c r="KIX27" s="418"/>
      <c r="KIY27" s="418"/>
      <c r="KIZ27" s="418"/>
      <c r="KJA27" s="418"/>
      <c r="KJB27" s="418"/>
      <c r="KJC27" s="418"/>
      <c r="KJD27" s="418"/>
      <c r="KJE27" s="418"/>
      <c r="KJF27" s="418"/>
      <c r="KJG27" s="418"/>
      <c r="KJH27" s="418"/>
      <c r="KJI27" s="418"/>
      <c r="KJJ27" s="418"/>
      <c r="KJK27" s="418"/>
      <c r="KJL27" s="418"/>
      <c r="KJM27" s="418"/>
      <c r="KJN27" s="418"/>
      <c r="KJO27" s="418"/>
      <c r="KJP27" s="418"/>
      <c r="KJQ27" s="418"/>
      <c r="KJR27" s="418"/>
      <c r="KJS27" s="418"/>
      <c r="KJT27" s="418"/>
      <c r="KJU27" s="418"/>
      <c r="KJV27" s="418"/>
      <c r="KJW27" s="418"/>
      <c r="KJX27" s="418"/>
      <c r="KJY27" s="418"/>
      <c r="KJZ27" s="418"/>
      <c r="KKA27" s="418"/>
      <c r="KKB27" s="418"/>
      <c r="KKC27" s="418"/>
      <c r="KKD27" s="418"/>
      <c r="KKE27" s="418"/>
      <c r="KKF27" s="418"/>
      <c r="KKG27" s="418"/>
      <c r="KKH27" s="418"/>
      <c r="KKI27" s="418"/>
      <c r="KKJ27" s="418"/>
      <c r="KKK27" s="418"/>
      <c r="KKL27" s="418"/>
      <c r="KKM27" s="418"/>
      <c r="KKN27" s="418"/>
      <c r="KKO27" s="418"/>
      <c r="KKP27" s="418"/>
      <c r="KKQ27" s="418"/>
      <c r="KKR27" s="418"/>
      <c r="KKS27" s="418"/>
      <c r="KKT27" s="418"/>
      <c r="KKU27" s="418"/>
      <c r="KKV27" s="418"/>
      <c r="KKW27" s="418"/>
      <c r="KKX27" s="418"/>
      <c r="KKY27" s="418"/>
      <c r="KKZ27" s="418"/>
      <c r="KLA27" s="418"/>
      <c r="KLB27" s="418"/>
      <c r="KLC27" s="418"/>
      <c r="KLD27" s="418"/>
      <c r="KLE27" s="418"/>
      <c r="KLF27" s="418"/>
      <c r="KLG27" s="418"/>
      <c r="KLH27" s="418"/>
      <c r="KLI27" s="418"/>
      <c r="KLJ27" s="418"/>
      <c r="KLK27" s="418"/>
      <c r="KLL27" s="418"/>
      <c r="KLM27" s="418"/>
      <c r="KLN27" s="418"/>
      <c r="KLO27" s="418"/>
      <c r="KLP27" s="418"/>
      <c r="KLQ27" s="418"/>
      <c r="KLR27" s="418"/>
      <c r="KLS27" s="418"/>
      <c r="KLT27" s="418"/>
      <c r="KLU27" s="418"/>
      <c r="KLV27" s="418"/>
      <c r="KLW27" s="418"/>
      <c r="KLX27" s="418"/>
      <c r="KLY27" s="418"/>
      <c r="KLZ27" s="418"/>
      <c r="KMA27" s="418"/>
      <c r="KMB27" s="418"/>
      <c r="KMC27" s="418"/>
      <c r="KMD27" s="418"/>
      <c r="KME27" s="418"/>
      <c r="KMF27" s="418"/>
      <c r="KMG27" s="418"/>
      <c r="KMH27" s="418"/>
      <c r="KMI27" s="418"/>
      <c r="KMJ27" s="418"/>
      <c r="KMK27" s="418"/>
      <c r="KML27" s="418"/>
      <c r="KMM27" s="418"/>
      <c r="KMN27" s="418"/>
      <c r="KMO27" s="418"/>
      <c r="KMP27" s="418"/>
      <c r="KMQ27" s="418"/>
      <c r="KMR27" s="418"/>
      <c r="KMS27" s="418"/>
      <c r="KMT27" s="418"/>
      <c r="KMU27" s="418"/>
      <c r="KMV27" s="418"/>
      <c r="KMW27" s="418"/>
      <c r="KMX27" s="418"/>
      <c r="KMY27" s="418"/>
      <c r="KMZ27" s="418"/>
      <c r="KNA27" s="418"/>
      <c r="KNB27" s="418"/>
      <c r="KNC27" s="418"/>
      <c r="KND27" s="418"/>
      <c r="KNE27" s="418"/>
      <c r="KNF27" s="418"/>
      <c r="KNG27" s="418"/>
      <c r="KNH27" s="418"/>
      <c r="KNI27" s="418"/>
      <c r="KNJ27" s="418"/>
      <c r="KNK27" s="418"/>
      <c r="KNL27" s="418"/>
      <c r="KNM27" s="418"/>
      <c r="KNN27" s="418"/>
      <c r="KNO27" s="418"/>
      <c r="KNP27" s="418"/>
      <c r="KNQ27" s="418"/>
      <c r="KNR27" s="418"/>
      <c r="KNS27" s="418"/>
      <c r="KNT27" s="418"/>
      <c r="KNU27" s="418"/>
      <c r="KNV27" s="418"/>
      <c r="KNW27" s="418"/>
      <c r="KNX27" s="418"/>
      <c r="KNY27" s="418"/>
      <c r="KNZ27" s="418"/>
      <c r="KOA27" s="418"/>
      <c r="KOB27" s="418"/>
      <c r="KOC27" s="418"/>
      <c r="KOD27" s="418"/>
      <c r="KOE27" s="418"/>
      <c r="KOF27" s="418"/>
      <c r="KOG27" s="418"/>
      <c r="KOH27" s="418"/>
      <c r="KOI27" s="418"/>
      <c r="KOJ27" s="418"/>
      <c r="KOK27" s="418"/>
      <c r="KOL27" s="418"/>
      <c r="KOM27" s="418"/>
      <c r="KON27" s="418"/>
      <c r="KOO27" s="418"/>
      <c r="KOP27" s="418"/>
      <c r="KOQ27" s="418"/>
      <c r="KOR27" s="418"/>
      <c r="KOS27" s="418"/>
      <c r="KOT27" s="418"/>
      <c r="KOU27" s="418"/>
      <c r="KOV27" s="418"/>
      <c r="KOW27" s="418"/>
      <c r="KOX27" s="418"/>
      <c r="KOY27" s="418"/>
      <c r="KOZ27" s="418"/>
      <c r="KPA27" s="418"/>
      <c r="KPB27" s="418"/>
      <c r="KPC27" s="418"/>
      <c r="KPD27" s="418"/>
      <c r="KPE27" s="418"/>
      <c r="KPF27" s="418"/>
      <c r="KPG27" s="418"/>
      <c r="KPH27" s="418"/>
      <c r="KPI27" s="418"/>
      <c r="KPJ27" s="418"/>
      <c r="KPK27" s="418"/>
      <c r="KPL27" s="418"/>
      <c r="KPM27" s="418"/>
      <c r="KPN27" s="418"/>
      <c r="KPO27" s="418"/>
      <c r="KPP27" s="418"/>
      <c r="KPQ27" s="418"/>
      <c r="KPR27" s="418"/>
      <c r="KPS27" s="418"/>
      <c r="KPT27" s="418"/>
      <c r="KPU27" s="418"/>
      <c r="KPV27" s="418"/>
      <c r="KPW27" s="418"/>
      <c r="KPX27" s="418"/>
      <c r="KPY27" s="418"/>
      <c r="KPZ27" s="418"/>
      <c r="KQA27" s="418"/>
      <c r="KQB27" s="418"/>
      <c r="KQC27" s="418"/>
      <c r="KQD27" s="418"/>
      <c r="KQE27" s="418"/>
      <c r="KQF27" s="418"/>
      <c r="KQG27" s="418"/>
      <c r="KQH27" s="418"/>
      <c r="KQI27" s="418"/>
      <c r="KQJ27" s="418"/>
      <c r="KQK27" s="418"/>
      <c r="KQL27" s="418"/>
      <c r="KQM27" s="418"/>
      <c r="KQN27" s="418"/>
      <c r="KQO27" s="418"/>
      <c r="KQP27" s="418"/>
      <c r="KQQ27" s="418"/>
      <c r="KQR27" s="418"/>
      <c r="KQS27" s="418"/>
      <c r="KQT27" s="418"/>
      <c r="KQU27" s="418"/>
      <c r="KQV27" s="418"/>
      <c r="KQW27" s="418"/>
      <c r="KQX27" s="418"/>
      <c r="KQY27" s="418"/>
      <c r="KQZ27" s="418"/>
      <c r="KRA27" s="418"/>
      <c r="KRB27" s="418"/>
      <c r="KRC27" s="418"/>
      <c r="KRD27" s="418"/>
      <c r="KRE27" s="418"/>
      <c r="KRF27" s="418"/>
      <c r="KRG27" s="418"/>
      <c r="KRH27" s="418"/>
      <c r="KRI27" s="418"/>
      <c r="KRJ27" s="418"/>
      <c r="KRK27" s="418"/>
      <c r="KRL27" s="418"/>
      <c r="KRM27" s="418"/>
      <c r="KRN27" s="418"/>
      <c r="KRO27" s="418"/>
      <c r="KRP27" s="418"/>
      <c r="KRQ27" s="418"/>
      <c r="KRR27" s="418"/>
      <c r="KRS27" s="418"/>
      <c r="KRT27" s="418"/>
      <c r="KRU27" s="418"/>
      <c r="KRV27" s="418"/>
      <c r="KRW27" s="418"/>
      <c r="KRX27" s="418"/>
      <c r="KRY27" s="418"/>
      <c r="KRZ27" s="418"/>
      <c r="KSA27" s="418"/>
      <c r="KSB27" s="418"/>
      <c r="KSC27" s="418"/>
      <c r="KSD27" s="418"/>
      <c r="KSE27" s="418"/>
      <c r="KSF27" s="418"/>
      <c r="KSG27" s="418"/>
      <c r="KSH27" s="418"/>
      <c r="KSI27" s="418"/>
      <c r="KSJ27" s="418"/>
      <c r="KSK27" s="418"/>
      <c r="KSL27" s="418"/>
      <c r="KSM27" s="418"/>
      <c r="KSN27" s="418"/>
      <c r="KSO27" s="418"/>
      <c r="KSP27" s="418"/>
      <c r="KSQ27" s="418"/>
      <c r="KSR27" s="418"/>
      <c r="KSS27" s="418"/>
      <c r="KST27" s="418"/>
      <c r="KSU27" s="418"/>
      <c r="KSV27" s="418"/>
      <c r="KSW27" s="418"/>
      <c r="KSX27" s="418"/>
      <c r="KSY27" s="418"/>
      <c r="KSZ27" s="418"/>
      <c r="KTA27" s="418"/>
      <c r="KTB27" s="418"/>
      <c r="KTC27" s="418"/>
      <c r="KTD27" s="418"/>
      <c r="KTE27" s="418"/>
      <c r="KTF27" s="418"/>
      <c r="KTG27" s="418"/>
      <c r="KTH27" s="418"/>
      <c r="KTI27" s="418"/>
      <c r="KTJ27" s="418"/>
      <c r="KTK27" s="418"/>
      <c r="KTL27" s="418"/>
      <c r="KTM27" s="418"/>
      <c r="KTN27" s="418"/>
      <c r="KTO27" s="418"/>
      <c r="KTP27" s="418"/>
      <c r="KTQ27" s="418"/>
      <c r="KTR27" s="418"/>
      <c r="KTS27" s="418"/>
      <c r="KTT27" s="418"/>
      <c r="KTU27" s="418"/>
      <c r="KTV27" s="418"/>
      <c r="KTW27" s="418"/>
      <c r="KTX27" s="418"/>
      <c r="KTY27" s="418"/>
      <c r="KTZ27" s="418"/>
      <c r="KUA27" s="418"/>
      <c r="KUB27" s="418"/>
      <c r="KUC27" s="418"/>
      <c r="KUD27" s="418"/>
      <c r="KUE27" s="418"/>
      <c r="KUF27" s="418"/>
      <c r="KUG27" s="418"/>
      <c r="KUH27" s="418"/>
      <c r="KUI27" s="418"/>
      <c r="KUJ27" s="418"/>
      <c r="KUK27" s="418"/>
      <c r="KUL27" s="418"/>
      <c r="KUM27" s="418"/>
      <c r="KUN27" s="418"/>
      <c r="KUO27" s="418"/>
      <c r="KUP27" s="418"/>
      <c r="KUQ27" s="418"/>
      <c r="KUR27" s="418"/>
      <c r="KUS27" s="418"/>
      <c r="KUT27" s="418"/>
      <c r="KUU27" s="418"/>
      <c r="KUV27" s="418"/>
      <c r="KUW27" s="418"/>
      <c r="KUX27" s="418"/>
      <c r="KUY27" s="418"/>
      <c r="KUZ27" s="418"/>
      <c r="KVA27" s="418"/>
      <c r="KVB27" s="418"/>
      <c r="KVC27" s="418"/>
      <c r="KVD27" s="418"/>
      <c r="KVE27" s="418"/>
      <c r="KVF27" s="418"/>
      <c r="KVG27" s="418"/>
      <c r="KVH27" s="418"/>
      <c r="KVI27" s="418"/>
      <c r="KVJ27" s="418"/>
      <c r="KVK27" s="418"/>
      <c r="KVL27" s="418"/>
      <c r="KVM27" s="418"/>
      <c r="KVN27" s="418"/>
      <c r="KVO27" s="418"/>
      <c r="KVP27" s="418"/>
      <c r="KVQ27" s="418"/>
      <c r="KVR27" s="418"/>
      <c r="KVS27" s="418"/>
      <c r="KVT27" s="418"/>
      <c r="KVU27" s="418"/>
      <c r="KVV27" s="418"/>
      <c r="KVW27" s="418"/>
      <c r="KVX27" s="418"/>
      <c r="KVY27" s="418"/>
      <c r="KVZ27" s="418"/>
      <c r="KWA27" s="418"/>
      <c r="KWB27" s="418"/>
      <c r="KWC27" s="418"/>
      <c r="KWD27" s="418"/>
      <c r="KWE27" s="418"/>
      <c r="KWF27" s="418"/>
      <c r="KWG27" s="418"/>
      <c r="KWH27" s="418"/>
      <c r="KWI27" s="418"/>
      <c r="KWJ27" s="418"/>
      <c r="KWK27" s="418"/>
      <c r="KWL27" s="418"/>
      <c r="KWM27" s="418"/>
      <c r="KWN27" s="418"/>
      <c r="KWO27" s="418"/>
      <c r="KWP27" s="418"/>
      <c r="KWQ27" s="418"/>
      <c r="KWR27" s="418"/>
      <c r="KWS27" s="418"/>
      <c r="KWT27" s="418"/>
      <c r="KWU27" s="418"/>
      <c r="KWV27" s="418"/>
      <c r="KWW27" s="418"/>
      <c r="KWX27" s="418"/>
      <c r="KWY27" s="418"/>
      <c r="KWZ27" s="418"/>
      <c r="KXA27" s="418"/>
      <c r="KXB27" s="418"/>
      <c r="KXC27" s="418"/>
      <c r="KXD27" s="418"/>
      <c r="KXE27" s="418"/>
      <c r="KXF27" s="418"/>
      <c r="KXG27" s="418"/>
      <c r="KXH27" s="418"/>
      <c r="KXI27" s="418"/>
      <c r="KXJ27" s="418"/>
      <c r="KXK27" s="418"/>
      <c r="KXL27" s="418"/>
      <c r="KXM27" s="418"/>
      <c r="KXN27" s="418"/>
      <c r="KXO27" s="418"/>
      <c r="KXP27" s="418"/>
      <c r="KXQ27" s="418"/>
      <c r="KXR27" s="418"/>
      <c r="KXS27" s="418"/>
      <c r="KXT27" s="418"/>
      <c r="KXU27" s="418"/>
      <c r="KXV27" s="418"/>
      <c r="KXW27" s="418"/>
      <c r="KXX27" s="418"/>
      <c r="KXY27" s="418"/>
      <c r="KXZ27" s="418"/>
      <c r="KYA27" s="418"/>
      <c r="KYB27" s="418"/>
      <c r="KYC27" s="418"/>
      <c r="KYD27" s="418"/>
      <c r="KYE27" s="418"/>
      <c r="KYF27" s="418"/>
      <c r="KYG27" s="418"/>
      <c r="KYH27" s="418"/>
      <c r="KYI27" s="418"/>
      <c r="KYJ27" s="418"/>
      <c r="KYK27" s="418"/>
      <c r="KYL27" s="418"/>
      <c r="KYM27" s="418"/>
      <c r="KYN27" s="418"/>
      <c r="KYO27" s="418"/>
      <c r="KYP27" s="418"/>
      <c r="KYQ27" s="418"/>
      <c r="KYR27" s="418"/>
      <c r="KYS27" s="418"/>
      <c r="KYT27" s="418"/>
      <c r="KYU27" s="418"/>
      <c r="KYV27" s="418"/>
      <c r="KYW27" s="418"/>
      <c r="KYX27" s="418"/>
      <c r="KYY27" s="418"/>
      <c r="KYZ27" s="418"/>
      <c r="KZA27" s="418"/>
      <c r="KZB27" s="418"/>
      <c r="KZC27" s="418"/>
      <c r="KZD27" s="418"/>
      <c r="KZE27" s="418"/>
      <c r="KZF27" s="418"/>
      <c r="KZG27" s="418"/>
      <c r="KZH27" s="418"/>
      <c r="KZI27" s="418"/>
      <c r="KZJ27" s="418"/>
      <c r="KZK27" s="418"/>
      <c r="KZL27" s="418"/>
      <c r="KZM27" s="418"/>
      <c r="KZN27" s="418"/>
      <c r="KZO27" s="418"/>
      <c r="KZP27" s="418"/>
      <c r="KZQ27" s="418"/>
      <c r="KZR27" s="418"/>
      <c r="KZS27" s="418"/>
      <c r="KZT27" s="418"/>
      <c r="KZU27" s="418"/>
      <c r="KZV27" s="418"/>
      <c r="KZW27" s="418"/>
      <c r="KZX27" s="418"/>
      <c r="KZY27" s="418"/>
      <c r="KZZ27" s="418"/>
      <c r="LAA27" s="418"/>
      <c r="LAB27" s="418"/>
      <c r="LAC27" s="418"/>
      <c r="LAD27" s="418"/>
      <c r="LAE27" s="418"/>
      <c r="LAF27" s="418"/>
      <c r="LAG27" s="418"/>
      <c r="LAH27" s="418"/>
      <c r="LAI27" s="418"/>
      <c r="LAJ27" s="418"/>
      <c r="LAK27" s="418"/>
      <c r="LAL27" s="418"/>
      <c r="LAM27" s="418"/>
      <c r="LAN27" s="418"/>
      <c r="LAO27" s="418"/>
      <c r="LAP27" s="418"/>
      <c r="LAQ27" s="418"/>
      <c r="LAR27" s="418"/>
      <c r="LAS27" s="418"/>
      <c r="LAT27" s="418"/>
      <c r="LAU27" s="418"/>
      <c r="LAV27" s="418"/>
      <c r="LAW27" s="418"/>
      <c r="LAX27" s="418"/>
      <c r="LAY27" s="418"/>
      <c r="LAZ27" s="418"/>
      <c r="LBA27" s="418"/>
      <c r="LBB27" s="418"/>
      <c r="LBC27" s="418"/>
      <c r="LBD27" s="418"/>
      <c r="LBE27" s="418"/>
      <c r="LBF27" s="418"/>
      <c r="LBG27" s="418"/>
      <c r="LBH27" s="418"/>
      <c r="LBI27" s="418"/>
      <c r="LBJ27" s="418"/>
      <c r="LBK27" s="418"/>
      <c r="LBL27" s="418"/>
      <c r="LBM27" s="418"/>
      <c r="LBN27" s="418"/>
      <c r="LBO27" s="418"/>
      <c r="LBP27" s="418"/>
      <c r="LBQ27" s="418"/>
      <c r="LBR27" s="418"/>
      <c r="LBS27" s="418"/>
      <c r="LBT27" s="418"/>
      <c r="LBU27" s="418"/>
      <c r="LBV27" s="418"/>
      <c r="LBW27" s="418"/>
      <c r="LBX27" s="418"/>
      <c r="LBY27" s="418"/>
      <c r="LBZ27" s="418"/>
      <c r="LCA27" s="418"/>
      <c r="LCB27" s="418"/>
      <c r="LCC27" s="418"/>
      <c r="LCD27" s="418"/>
      <c r="LCE27" s="418"/>
      <c r="LCF27" s="418"/>
      <c r="LCG27" s="418"/>
      <c r="LCH27" s="418"/>
      <c r="LCI27" s="418"/>
      <c r="LCJ27" s="418"/>
      <c r="LCK27" s="418"/>
      <c r="LCL27" s="418"/>
      <c r="LCM27" s="418"/>
      <c r="LCN27" s="418"/>
      <c r="LCO27" s="418"/>
      <c r="LCP27" s="418"/>
      <c r="LCQ27" s="418"/>
      <c r="LCR27" s="418"/>
      <c r="LCS27" s="418"/>
      <c r="LCT27" s="418"/>
      <c r="LCU27" s="418"/>
      <c r="LCV27" s="418"/>
      <c r="LCW27" s="418"/>
      <c r="LCX27" s="418"/>
      <c r="LCY27" s="418"/>
      <c r="LCZ27" s="418"/>
      <c r="LDA27" s="418"/>
      <c r="LDB27" s="418"/>
      <c r="LDC27" s="418"/>
      <c r="LDD27" s="418"/>
      <c r="LDE27" s="418"/>
      <c r="LDF27" s="418"/>
      <c r="LDG27" s="418"/>
      <c r="LDH27" s="418"/>
      <c r="LDI27" s="418"/>
      <c r="LDJ27" s="418"/>
      <c r="LDK27" s="418"/>
      <c r="LDL27" s="418"/>
      <c r="LDM27" s="418"/>
      <c r="LDN27" s="418"/>
      <c r="LDO27" s="418"/>
      <c r="LDP27" s="418"/>
      <c r="LDQ27" s="418"/>
      <c r="LDR27" s="418"/>
      <c r="LDS27" s="418"/>
      <c r="LDT27" s="418"/>
      <c r="LDU27" s="418"/>
      <c r="LDV27" s="418"/>
      <c r="LDW27" s="418"/>
      <c r="LDX27" s="418"/>
      <c r="LDY27" s="418"/>
      <c r="LDZ27" s="418"/>
      <c r="LEA27" s="418"/>
      <c r="LEB27" s="418"/>
      <c r="LEC27" s="418"/>
      <c r="LED27" s="418"/>
      <c r="LEE27" s="418"/>
      <c r="LEF27" s="418"/>
      <c r="LEG27" s="418"/>
      <c r="LEH27" s="418"/>
      <c r="LEI27" s="418"/>
      <c r="LEJ27" s="418"/>
      <c r="LEK27" s="418"/>
      <c r="LEL27" s="418"/>
      <c r="LEM27" s="418"/>
      <c r="LEN27" s="418"/>
      <c r="LEO27" s="418"/>
      <c r="LEP27" s="418"/>
      <c r="LEQ27" s="418"/>
      <c r="LER27" s="418"/>
      <c r="LES27" s="418"/>
      <c r="LET27" s="418"/>
      <c r="LEU27" s="418"/>
      <c r="LEV27" s="418"/>
      <c r="LEW27" s="418"/>
      <c r="LEX27" s="418"/>
      <c r="LEY27" s="418"/>
      <c r="LEZ27" s="418"/>
      <c r="LFA27" s="418"/>
      <c r="LFB27" s="418"/>
      <c r="LFC27" s="418"/>
      <c r="LFD27" s="418"/>
      <c r="LFE27" s="418"/>
      <c r="LFF27" s="418"/>
      <c r="LFG27" s="418"/>
      <c r="LFH27" s="418"/>
      <c r="LFI27" s="418"/>
      <c r="LFJ27" s="418"/>
      <c r="LFK27" s="418"/>
      <c r="LFL27" s="418"/>
      <c r="LFM27" s="418"/>
      <c r="LFN27" s="418"/>
      <c r="LFO27" s="418"/>
      <c r="LFP27" s="418"/>
      <c r="LFQ27" s="418"/>
      <c r="LFR27" s="418"/>
      <c r="LFS27" s="418"/>
      <c r="LFT27" s="418"/>
      <c r="LFU27" s="418"/>
      <c r="LFV27" s="418"/>
      <c r="LFW27" s="418"/>
      <c r="LFX27" s="418"/>
      <c r="LFY27" s="418"/>
      <c r="LFZ27" s="418"/>
      <c r="LGA27" s="418"/>
      <c r="LGB27" s="418"/>
      <c r="LGC27" s="418"/>
      <c r="LGD27" s="418"/>
      <c r="LGE27" s="418"/>
      <c r="LGF27" s="418"/>
      <c r="LGG27" s="418"/>
      <c r="LGH27" s="418"/>
      <c r="LGI27" s="418"/>
      <c r="LGJ27" s="418"/>
      <c r="LGK27" s="418"/>
      <c r="LGL27" s="418"/>
      <c r="LGM27" s="418"/>
      <c r="LGN27" s="418"/>
      <c r="LGO27" s="418"/>
      <c r="LGP27" s="418"/>
      <c r="LGQ27" s="418"/>
      <c r="LGR27" s="418"/>
      <c r="LGS27" s="418"/>
      <c r="LGT27" s="418"/>
      <c r="LGU27" s="418"/>
      <c r="LGV27" s="418"/>
      <c r="LGW27" s="418"/>
      <c r="LGX27" s="418"/>
      <c r="LGY27" s="418"/>
      <c r="LGZ27" s="418"/>
      <c r="LHA27" s="418"/>
      <c r="LHB27" s="418"/>
      <c r="LHC27" s="418"/>
      <c r="LHD27" s="418"/>
      <c r="LHE27" s="418"/>
      <c r="LHF27" s="418"/>
      <c r="LHG27" s="418"/>
      <c r="LHH27" s="418"/>
      <c r="LHI27" s="418"/>
      <c r="LHJ27" s="418"/>
      <c r="LHK27" s="418"/>
      <c r="LHL27" s="418"/>
      <c r="LHM27" s="418"/>
      <c r="LHN27" s="418"/>
      <c r="LHO27" s="418"/>
      <c r="LHP27" s="418"/>
      <c r="LHQ27" s="418"/>
      <c r="LHR27" s="418"/>
      <c r="LHS27" s="418"/>
      <c r="LHT27" s="418"/>
      <c r="LHU27" s="418"/>
      <c r="LHV27" s="418"/>
      <c r="LHW27" s="418"/>
      <c r="LHX27" s="418"/>
      <c r="LHY27" s="418"/>
      <c r="LHZ27" s="418"/>
      <c r="LIA27" s="418"/>
      <c r="LIB27" s="418"/>
      <c r="LIC27" s="418"/>
      <c r="LID27" s="418"/>
      <c r="LIE27" s="418"/>
      <c r="LIF27" s="418"/>
      <c r="LIG27" s="418"/>
      <c r="LIH27" s="418"/>
      <c r="LII27" s="418"/>
      <c r="LIJ27" s="418"/>
      <c r="LIK27" s="418"/>
      <c r="LIL27" s="418"/>
      <c r="LIM27" s="418"/>
      <c r="LIN27" s="418"/>
      <c r="LIO27" s="418"/>
      <c r="LIP27" s="418"/>
      <c r="LIQ27" s="418"/>
      <c r="LIR27" s="418"/>
      <c r="LIS27" s="418"/>
      <c r="LIT27" s="418"/>
      <c r="LIU27" s="418"/>
      <c r="LIV27" s="418"/>
      <c r="LIW27" s="418"/>
      <c r="LIX27" s="418"/>
      <c r="LIY27" s="418"/>
      <c r="LIZ27" s="418"/>
      <c r="LJA27" s="418"/>
      <c r="LJB27" s="418"/>
      <c r="LJC27" s="418"/>
      <c r="LJD27" s="418"/>
      <c r="LJE27" s="418"/>
      <c r="LJF27" s="418"/>
      <c r="LJG27" s="418"/>
      <c r="LJH27" s="418"/>
      <c r="LJI27" s="418"/>
      <c r="LJJ27" s="418"/>
      <c r="LJK27" s="418"/>
      <c r="LJL27" s="418"/>
      <c r="LJM27" s="418"/>
      <c r="LJN27" s="418"/>
      <c r="LJO27" s="418"/>
      <c r="LJP27" s="418"/>
      <c r="LJQ27" s="418"/>
      <c r="LJR27" s="418"/>
      <c r="LJS27" s="418"/>
      <c r="LJT27" s="418"/>
      <c r="LJU27" s="418"/>
      <c r="LJV27" s="418"/>
      <c r="LJW27" s="418"/>
      <c r="LJX27" s="418"/>
      <c r="LJY27" s="418"/>
      <c r="LJZ27" s="418"/>
      <c r="LKA27" s="418"/>
      <c r="LKB27" s="418"/>
      <c r="LKC27" s="418"/>
      <c r="LKD27" s="418"/>
      <c r="LKE27" s="418"/>
      <c r="LKF27" s="418"/>
      <c r="LKG27" s="418"/>
      <c r="LKH27" s="418"/>
      <c r="LKI27" s="418"/>
      <c r="LKJ27" s="418"/>
      <c r="LKK27" s="418"/>
      <c r="LKL27" s="418"/>
      <c r="LKM27" s="418"/>
      <c r="LKN27" s="418"/>
      <c r="LKO27" s="418"/>
      <c r="LKP27" s="418"/>
      <c r="LKQ27" s="418"/>
      <c r="LKR27" s="418"/>
      <c r="LKS27" s="418"/>
      <c r="LKT27" s="418"/>
      <c r="LKU27" s="418"/>
      <c r="LKV27" s="418"/>
      <c r="LKW27" s="418"/>
      <c r="LKX27" s="418"/>
      <c r="LKY27" s="418"/>
      <c r="LKZ27" s="418"/>
      <c r="LLA27" s="418"/>
      <c r="LLB27" s="418"/>
      <c r="LLC27" s="418"/>
      <c r="LLD27" s="418"/>
      <c r="LLE27" s="418"/>
      <c r="LLF27" s="418"/>
      <c r="LLG27" s="418"/>
      <c r="LLH27" s="418"/>
      <c r="LLI27" s="418"/>
      <c r="LLJ27" s="418"/>
      <c r="LLK27" s="418"/>
      <c r="LLL27" s="418"/>
      <c r="LLM27" s="418"/>
      <c r="LLN27" s="418"/>
      <c r="LLO27" s="418"/>
      <c r="LLP27" s="418"/>
      <c r="LLQ27" s="418"/>
      <c r="LLR27" s="418"/>
      <c r="LLS27" s="418"/>
      <c r="LLT27" s="418"/>
      <c r="LLU27" s="418"/>
      <c r="LLV27" s="418"/>
      <c r="LLW27" s="418"/>
      <c r="LLX27" s="418"/>
      <c r="LLY27" s="418"/>
      <c r="LLZ27" s="418"/>
      <c r="LMA27" s="418"/>
      <c r="LMB27" s="418"/>
      <c r="LMC27" s="418"/>
      <c r="LMD27" s="418"/>
      <c r="LME27" s="418"/>
      <c r="LMF27" s="418"/>
      <c r="LMG27" s="418"/>
      <c r="LMH27" s="418"/>
      <c r="LMI27" s="418"/>
      <c r="LMJ27" s="418"/>
      <c r="LMK27" s="418"/>
      <c r="LML27" s="418"/>
      <c r="LMM27" s="418"/>
      <c r="LMN27" s="418"/>
      <c r="LMO27" s="418"/>
      <c r="LMP27" s="418"/>
      <c r="LMQ27" s="418"/>
      <c r="LMR27" s="418"/>
      <c r="LMS27" s="418"/>
      <c r="LMT27" s="418"/>
      <c r="LMU27" s="418"/>
      <c r="LMV27" s="418"/>
      <c r="LMW27" s="418"/>
      <c r="LMX27" s="418"/>
      <c r="LMY27" s="418"/>
      <c r="LMZ27" s="418"/>
      <c r="LNA27" s="418"/>
      <c r="LNB27" s="418"/>
      <c r="LNC27" s="418"/>
      <c r="LND27" s="418"/>
      <c r="LNE27" s="418"/>
      <c r="LNF27" s="418"/>
      <c r="LNG27" s="418"/>
      <c r="LNH27" s="418"/>
      <c r="LNI27" s="418"/>
      <c r="LNJ27" s="418"/>
      <c r="LNK27" s="418"/>
      <c r="LNL27" s="418"/>
      <c r="LNM27" s="418"/>
      <c r="LNN27" s="418"/>
      <c r="LNO27" s="418"/>
      <c r="LNP27" s="418"/>
      <c r="LNQ27" s="418"/>
      <c r="LNR27" s="418"/>
      <c r="LNS27" s="418"/>
      <c r="LNT27" s="418"/>
      <c r="LNU27" s="418"/>
      <c r="LNV27" s="418"/>
      <c r="LNW27" s="418"/>
      <c r="LNX27" s="418"/>
      <c r="LNY27" s="418"/>
      <c r="LNZ27" s="418"/>
      <c r="LOA27" s="418"/>
      <c r="LOB27" s="418"/>
      <c r="LOC27" s="418"/>
      <c r="LOD27" s="418"/>
      <c r="LOE27" s="418"/>
      <c r="LOF27" s="418"/>
      <c r="LOG27" s="418"/>
      <c r="LOH27" s="418"/>
      <c r="LOI27" s="418"/>
      <c r="LOJ27" s="418"/>
      <c r="LOK27" s="418"/>
      <c r="LOL27" s="418"/>
      <c r="LOM27" s="418"/>
      <c r="LON27" s="418"/>
      <c r="LOO27" s="418"/>
      <c r="LOP27" s="418"/>
      <c r="LOQ27" s="418"/>
      <c r="LOR27" s="418"/>
      <c r="LOS27" s="418"/>
      <c r="LOT27" s="418"/>
      <c r="LOU27" s="418"/>
      <c r="LOV27" s="418"/>
      <c r="LOW27" s="418"/>
      <c r="LOX27" s="418"/>
      <c r="LOY27" s="418"/>
      <c r="LOZ27" s="418"/>
      <c r="LPA27" s="418"/>
      <c r="LPB27" s="418"/>
      <c r="LPC27" s="418"/>
      <c r="LPD27" s="418"/>
      <c r="LPE27" s="418"/>
      <c r="LPF27" s="418"/>
      <c r="LPG27" s="418"/>
      <c r="LPH27" s="418"/>
      <c r="LPI27" s="418"/>
      <c r="LPJ27" s="418"/>
      <c r="LPK27" s="418"/>
      <c r="LPL27" s="418"/>
      <c r="LPM27" s="418"/>
      <c r="LPN27" s="418"/>
      <c r="LPO27" s="418"/>
      <c r="LPP27" s="418"/>
      <c r="LPQ27" s="418"/>
      <c r="LPR27" s="418"/>
      <c r="LPS27" s="418"/>
      <c r="LPT27" s="418"/>
      <c r="LPU27" s="418"/>
      <c r="LPV27" s="418"/>
      <c r="LPW27" s="418"/>
      <c r="LPX27" s="418"/>
      <c r="LPY27" s="418"/>
      <c r="LPZ27" s="418"/>
      <c r="LQA27" s="418"/>
      <c r="LQB27" s="418"/>
      <c r="LQC27" s="418"/>
      <c r="LQD27" s="418"/>
      <c r="LQE27" s="418"/>
      <c r="LQF27" s="418"/>
      <c r="LQG27" s="418"/>
      <c r="LQH27" s="418"/>
      <c r="LQI27" s="418"/>
      <c r="LQJ27" s="418"/>
      <c r="LQK27" s="418"/>
      <c r="LQL27" s="418"/>
      <c r="LQM27" s="418"/>
      <c r="LQN27" s="418"/>
      <c r="LQO27" s="418"/>
      <c r="LQP27" s="418"/>
      <c r="LQQ27" s="418"/>
      <c r="LQR27" s="418"/>
      <c r="LQS27" s="418"/>
      <c r="LQT27" s="418"/>
      <c r="LQU27" s="418"/>
      <c r="LQV27" s="418"/>
      <c r="LQW27" s="418"/>
      <c r="LQX27" s="418"/>
      <c r="LQY27" s="418"/>
      <c r="LQZ27" s="418"/>
      <c r="LRA27" s="418"/>
      <c r="LRB27" s="418"/>
      <c r="LRC27" s="418"/>
      <c r="LRD27" s="418"/>
      <c r="LRE27" s="418"/>
      <c r="LRF27" s="418"/>
      <c r="LRG27" s="418"/>
      <c r="LRH27" s="418"/>
      <c r="LRI27" s="418"/>
      <c r="LRJ27" s="418"/>
      <c r="LRK27" s="418"/>
      <c r="LRL27" s="418"/>
      <c r="LRM27" s="418"/>
      <c r="LRN27" s="418"/>
      <c r="LRO27" s="418"/>
      <c r="LRP27" s="418"/>
      <c r="LRQ27" s="418"/>
      <c r="LRR27" s="418"/>
      <c r="LRS27" s="418"/>
      <c r="LRT27" s="418"/>
      <c r="LRU27" s="418"/>
      <c r="LRV27" s="418"/>
      <c r="LRW27" s="418"/>
      <c r="LRX27" s="418"/>
      <c r="LRY27" s="418"/>
      <c r="LRZ27" s="418"/>
      <c r="LSA27" s="418"/>
      <c r="LSB27" s="418"/>
      <c r="LSC27" s="418"/>
      <c r="LSD27" s="418"/>
      <c r="LSE27" s="418"/>
      <c r="LSF27" s="418"/>
      <c r="LSG27" s="418"/>
      <c r="LSH27" s="418"/>
      <c r="LSI27" s="418"/>
      <c r="LSJ27" s="418"/>
      <c r="LSK27" s="418"/>
      <c r="LSL27" s="418"/>
      <c r="LSM27" s="418"/>
      <c r="LSN27" s="418"/>
      <c r="LSO27" s="418"/>
      <c r="LSP27" s="418"/>
      <c r="LSQ27" s="418"/>
      <c r="LSR27" s="418"/>
      <c r="LSS27" s="418"/>
      <c r="LST27" s="418"/>
      <c r="LSU27" s="418"/>
      <c r="LSV27" s="418"/>
      <c r="LSW27" s="418"/>
      <c r="LSX27" s="418"/>
      <c r="LSY27" s="418"/>
      <c r="LSZ27" s="418"/>
      <c r="LTA27" s="418"/>
      <c r="LTB27" s="418"/>
      <c r="LTC27" s="418"/>
      <c r="LTD27" s="418"/>
      <c r="LTE27" s="418"/>
      <c r="LTF27" s="418"/>
      <c r="LTG27" s="418"/>
      <c r="LTH27" s="418"/>
      <c r="LTI27" s="418"/>
      <c r="LTJ27" s="418"/>
      <c r="LTK27" s="418"/>
      <c r="LTL27" s="418"/>
      <c r="LTM27" s="418"/>
      <c r="LTN27" s="418"/>
      <c r="LTO27" s="418"/>
      <c r="LTP27" s="418"/>
      <c r="LTQ27" s="418"/>
      <c r="LTR27" s="418"/>
      <c r="LTS27" s="418"/>
      <c r="LTT27" s="418"/>
      <c r="LTU27" s="418"/>
      <c r="LTV27" s="418"/>
      <c r="LTW27" s="418"/>
      <c r="LTX27" s="418"/>
      <c r="LTY27" s="418"/>
      <c r="LTZ27" s="418"/>
      <c r="LUA27" s="418"/>
      <c r="LUB27" s="418"/>
      <c r="LUC27" s="418"/>
      <c r="LUD27" s="418"/>
      <c r="LUE27" s="418"/>
      <c r="LUF27" s="418"/>
      <c r="LUG27" s="418"/>
      <c r="LUH27" s="418"/>
      <c r="LUI27" s="418"/>
      <c r="LUJ27" s="418"/>
      <c r="LUK27" s="418"/>
      <c r="LUL27" s="418"/>
      <c r="LUM27" s="418"/>
      <c r="LUN27" s="418"/>
      <c r="LUO27" s="418"/>
      <c r="LUP27" s="418"/>
      <c r="LUQ27" s="418"/>
      <c r="LUR27" s="418"/>
      <c r="LUS27" s="418"/>
      <c r="LUT27" s="418"/>
      <c r="LUU27" s="418"/>
      <c r="LUV27" s="418"/>
      <c r="LUW27" s="418"/>
      <c r="LUX27" s="418"/>
      <c r="LUY27" s="418"/>
      <c r="LUZ27" s="418"/>
      <c r="LVA27" s="418"/>
      <c r="LVB27" s="418"/>
      <c r="LVC27" s="418"/>
      <c r="LVD27" s="418"/>
      <c r="LVE27" s="418"/>
      <c r="LVF27" s="418"/>
      <c r="LVG27" s="418"/>
      <c r="LVH27" s="418"/>
      <c r="LVI27" s="418"/>
      <c r="LVJ27" s="418"/>
      <c r="LVK27" s="418"/>
      <c r="LVL27" s="418"/>
      <c r="LVM27" s="418"/>
      <c r="LVN27" s="418"/>
      <c r="LVO27" s="418"/>
      <c r="LVP27" s="418"/>
      <c r="LVQ27" s="418"/>
      <c r="LVR27" s="418"/>
      <c r="LVS27" s="418"/>
      <c r="LVT27" s="418"/>
      <c r="LVU27" s="418"/>
      <c r="LVV27" s="418"/>
      <c r="LVW27" s="418"/>
      <c r="LVX27" s="418"/>
      <c r="LVY27" s="418"/>
      <c r="LVZ27" s="418"/>
      <c r="LWA27" s="418"/>
      <c r="LWB27" s="418"/>
      <c r="LWC27" s="418"/>
      <c r="LWD27" s="418"/>
      <c r="LWE27" s="418"/>
      <c r="LWF27" s="418"/>
      <c r="LWG27" s="418"/>
      <c r="LWH27" s="418"/>
      <c r="LWI27" s="418"/>
      <c r="LWJ27" s="418"/>
      <c r="LWK27" s="418"/>
      <c r="LWL27" s="418"/>
      <c r="LWM27" s="418"/>
      <c r="LWN27" s="418"/>
      <c r="LWO27" s="418"/>
      <c r="LWP27" s="418"/>
      <c r="LWQ27" s="418"/>
      <c r="LWR27" s="418"/>
      <c r="LWS27" s="418"/>
      <c r="LWT27" s="418"/>
      <c r="LWU27" s="418"/>
      <c r="LWV27" s="418"/>
      <c r="LWW27" s="418"/>
      <c r="LWX27" s="418"/>
      <c r="LWY27" s="418"/>
      <c r="LWZ27" s="418"/>
      <c r="LXA27" s="418"/>
      <c r="LXB27" s="418"/>
      <c r="LXC27" s="418"/>
      <c r="LXD27" s="418"/>
      <c r="LXE27" s="418"/>
      <c r="LXF27" s="418"/>
      <c r="LXG27" s="418"/>
      <c r="LXH27" s="418"/>
      <c r="LXI27" s="418"/>
      <c r="LXJ27" s="418"/>
      <c r="LXK27" s="418"/>
      <c r="LXL27" s="418"/>
      <c r="LXM27" s="418"/>
      <c r="LXN27" s="418"/>
      <c r="LXO27" s="418"/>
      <c r="LXP27" s="418"/>
      <c r="LXQ27" s="418"/>
      <c r="LXR27" s="418"/>
      <c r="LXS27" s="418"/>
      <c r="LXT27" s="418"/>
      <c r="LXU27" s="418"/>
      <c r="LXV27" s="418"/>
      <c r="LXW27" s="418"/>
      <c r="LXX27" s="418"/>
      <c r="LXY27" s="418"/>
      <c r="LXZ27" s="418"/>
      <c r="LYA27" s="418"/>
      <c r="LYB27" s="418"/>
      <c r="LYC27" s="418"/>
      <c r="LYD27" s="418"/>
      <c r="LYE27" s="418"/>
      <c r="LYF27" s="418"/>
      <c r="LYG27" s="418"/>
      <c r="LYH27" s="418"/>
      <c r="LYI27" s="418"/>
      <c r="LYJ27" s="418"/>
      <c r="LYK27" s="418"/>
      <c r="LYL27" s="418"/>
      <c r="LYM27" s="418"/>
      <c r="LYN27" s="418"/>
      <c r="LYO27" s="418"/>
      <c r="LYP27" s="418"/>
      <c r="LYQ27" s="418"/>
      <c r="LYR27" s="418"/>
      <c r="LYS27" s="418"/>
      <c r="LYT27" s="418"/>
      <c r="LYU27" s="418"/>
      <c r="LYV27" s="418"/>
      <c r="LYW27" s="418"/>
      <c r="LYX27" s="418"/>
      <c r="LYY27" s="418"/>
      <c r="LYZ27" s="418"/>
      <c r="LZA27" s="418"/>
      <c r="LZB27" s="418"/>
      <c r="LZC27" s="418"/>
      <c r="LZD27" s="418"/>
      <c r="LZE27" s="418"/>
      <c r="LZF27" s="418"/>
      <c r="LZG27" s="418"/>
      <c r="LZH27" s="418"/>
      <c r="LZI27" s="418"/>
      <c r="LZJ27" s="418"/>
      <c r="LZK27" s="418"/>
      <c r="LZL27" s="418"/>
      <c r="LZM27" s="418"/>
      <c r="LZN27" s="418"/>
      <c r="LZO27" s="418"/>
      <c r="LZP27" s="418"/>
      <c r="LZQ27" s="418"/>
      <c r="LZR27" s="418"/>
      <c r="LZS27" s="418"/>
      <c r="LZT27" s="418"/>
      <c r="LZU27" s="418"/>
      <c r="LZV27" s="418"/>
      <c r="LZW27" s="418"/>
      <c r="LZX27" s="418"/>
      <c r="LZY27" s="418"/>
      <c r="LZZ27" s="418"/>
      <c r="MAA27" s="418"/>
      <c r="MAB27" s="418"/>
      <c r="MAC27" s="418"/>
      <c r="MAD27" s="418"/>
      <c r="MAE27" s="418"/>
      <c r="MAF27" s="418"/>
      <c r="MAG27" s="418"/>
      <c r="MAH27" s="418"/>
      <c r="MAI27" s="418"/>
      <c r="MAJ27" s="418"/>
      <c r="MAK27" s="418"/>
      <c r="MAL27" s="418"/>
      <c r="MAM27" s="418"/>
      <c r="MAN27" s="418"/>
      <c r="MAO27" s="418"/>
      <c r="MAP27" s="418"/>
      <c r="MAQ27" s="418"/>
      <c r="MAR27" s="418"/>
      <c r="MAS27" s="418"/>
      <c r="MAT27" s="418"/>
      <c r="MAU27" s="418"/>
      <c r="MAV27" s="418"/>
      <c r="MAW27" s="418"/>
      <c r="MAX27" s="418"/>
      <c r="MAY27" s="418"/>
      <c r="MAZ27" s="418"/>
      <c r="MBA27" s="418"/>
      <c r="MBB27" s="418"/>
      <c r="MBC27" s="418"/>
      <c r="MBD27" s="418"/>
      <c r="MBE27" s="418"/>
      <c r="MBF27" s="418"/>
      <c r="MBG27" s="418"/>
      <c r="MBH27" s="418"/>
      <c r="MBI27" s="418"/>
      <c r="MBJ27" s="418"/>
      <c r="MBK27" s="418"/>
      <c r="MBL27" s="418"/>
      <c r="MBM27" s="418"/>
      <c r="MBN27" s="418"/>
      <c r="MBO27" s="418"/>
      <c r="MBP27" s="418"/>
      <c r="MBQ27" s="418"/>
      <c r="MBR27" s="418"/>
      <c r="MBS27" s="418"/>
      <c r="MBT27" s="418"/>
      <c r="MBU27" s="418"/>
      <c r="MBV27" s="418"/>
      <c r="MBW27" s="418"/>
      <c r="MBX27" s="418"/>
      <c r="MBY27" s="418"/>
      <c r="MBZ27" s="418"/>
      <c r="MCA27" s="418"/>
      <c r="MCB27" s="418"/>
      <c r="MCC27" s="418"/>
      <c r="MCD27" s="418"/>
      <c r="MCE27" s="418"/>
      <c r="MCF27" s="418"/>
      <c r="MCG27" s="418"/>
      <c r="MCH27" s="418"/>
      <c r="MCI27" s="418"/>
      <c r="MCJ27" s="418"/>
      <c r="MCK27" s="418"/>
      <c r="MCL27" s="418"/>
      <c r="MCM27" s="418"/>
      <c r="MCN27" s="418"/>
      <c r="MCO27" s="418"/>
      <c r="MCP27" s="418"/>
      <c r="MCQ27" s="418"/>
      <c r="MCR27" s="418"/>
      <c r="MCS27" s="418"/>
      <c r="MCT27" s="418"/>
      <c r="MCU27" s="418"/>
      <c r="MCV27" s="418"/>
      <c r="MCW27" s="418"/>
      <c r="MCX27" s="418"/>
      <c r="MCY27" s="418"/>
      <c r="MCZ27" s="418"/>
      <c r="MDA27" s="418"/>
      <c r="MDB27" s="418"/>
      <c r="MDC27" s="418"/>
      <c r="MDD27" s="418"/>
      <c r="MDE27" s="418"/>
      <c r="MDF27" s="418"/>
      <c r="MDG27" s="418"/>
      <c r="MDH27" s="418"/>
      <c r="MDI27" s="418"/>
      <c r="MDJ27" s="418"/>
      <c r="MDK27" s="418"/>
      <c r="MDL27" s="418"/>
      <c r="MDM27" s="418"/>
      <c r="MDN27" s="418"/>
      <c r="MDO27" s="418"/>
      <c r="MDP27" s="418"/>
      <c r="MDQ27" s="418"/>
      <c r="MDR27" s="418"/>
      <c r="MDS27" s="418"/>
      <c r="MDT27" s="418"/>
      <c r="MDU27" s="418"/>
      <c r="MDV27" s="418"/>
      <c r="MDW27" s="418"/>
      <c r="MDX27" s="418"/>
      <c r="MDY27" s="418"/>
      <c r="MDZ27" s="418"/>
      <c r="MEA27" s="418"/>
      <c r="MEB27" s="418"/>
      <c r="MEC27" s="418"/>
      <c r="MED27" s="418"/>
      <c r="MEE27" s="418"/>
      <c r="MEF27" s="418"/>
      <c r="MEG27" s="418"/>
      <c r="MEH27" s="418"/>
      <c r="MEI27" s="418"/>
      <c r="MEJ27" s="418"/>
      <c r="MEK27" s="418"/>
      <c r="MEL27" s="418"/>
      <c r="MEM27" s="418"/>
      <c r="MEN27" s="418"/>
      <c r="MEO27" s="418"/>
      <c r="MEP27" s="418"/>
      <c r="MEQ27" s="418"/>
      <c r="MER27" s="418"/>
      <c r="MES27" s="418"/>
      <c r="MET27" s="418"/>
      <c r="MEU27" s="418"/>
      <c r="MEV27" s="418"/>
      <c r="MEW27" s="418"/>
      <c r="MEX27" s="418"/>
      <c r="MEY27" s="418"/>
      <c r="MEZ27" s="418"/>
      <c r="MFA27" s="418"/>
      <c r="MFB27" s="418"/>
      <c r="MFC27" s="418"/>
      <c r="MFD27" s="418"/>
      <c r="MFE27" s="418"/>
      <c r="MFF27" s="418"/>
      <c r="MFG27" s="418"/>
      <c r="MFH27" s="418"/>
      <c r="MFI27" s="418"/>
      <c r="MFJ27" s="418"/>
      <c r="MFK27" s="418"/>
      <c r="MFL27" s="418"/>
      <c r="MFM27" s="418"/>
      <c r="MFN27" s="418"/>
      <c r="MFO27" s="418"/>
      <c r="MFP27" s="418"/>
      <c r="MFQ27" s="418"/>
      <c r="MFR27" s="418"/>
      <c r="MFS27" s="418"/>
      <c r="MFT27" s="418"/>
      <c r="MFU27" s="418"/>
      <c r="MFV27" s="418"/>
      <c r="MFW27" s="418"/>
      <c r="MFX27" s="418"/>
      <c r="MFY27" s="418"/>
      <c r="MFZ27" s="418"/>
      <c r="MGA27" s="418"/>
      <c r="MGB27" s="418"/>
      <c r="MGC27" s="418"/>
      <c r="MGD27" s="418"/>
      <c r="MGE27" s="418"/>
      <c r="MGF27" s="418"/>
      <c r="MGG27" s="418"/>
      <c r="MGH27" s="418"/>
      <c r="MGI27" s="418"/>
      <c r="MGJ27" s="418"/>
      <c r="MGK27" s="418"/>
      <c r="MGL27" s="418"/>
      <c r="MGM27" s="418"/>
      <c r="MGN27" s="418"/>
      <c r="MGO27" s="418"/>
      <c r="MGP27" s="418"/>
      <c r="MGQ27" s="418"/>
      <c r="MGR27" s="418"/>
      <c r="MGS27" s="418"/>
      <c r="MGT27" s="418"/>
      <c r="MGU27" s="418"/>
      <c r="MGV27" s="418"/>
      <c r="MGW27" s="418"/>
      <c r="MGX27" s="418"/>
      <c r="MGY27" s="418"/>
      <c r="MGZ27" s="418"/>
      <c r="MHA27" s="418"/>
      <c r="MHB27" s="418"/>
      <c r="MHC27" s="418"/>
      <c r="MHD27" s="418"/>
      <c r="MHE27" s="418"/>
      <c r="MHF27" s="418"/>
      <c r="MHG27" s="418"/>
      <c r="MHH27" s="418"/>
      <c r="MHI27" s="418"/>
      <c r="MHJ27" s="418"/>
      <c r="MHK27" s="418"/>
      <c r="MHL27" s="418"/>
      <c r="MHM27" s="418"/>
      <c r="MHN27" s="418"/>
      <c r="MHO27" s="418"/>
      <c r="MHP27" s="418"/>
      <c r="MHQ27" s="418"/>
      <c r="MHR27" s="418"/>
      <c r="MHS27" s="418"/>
      <c r="MHT27" s="418"/>
      <c r="MHU27" s="418"/>
      <c r="MHV27" s="418"/>
      <c r="MHW27" s="418"/>
      <c r="MHX27" s="418"/>
      <c r="MHY27" s="418"/>
      <c r="MHZ27" s="418"/>
      <c r="MIA27" s="418"/>
      <c r="MIB27" s="418"/>
      <c r="MIC27" s="418"/>
      <c r="MID27" s="418"/>
      <c r="MIE27" s="418"/>
      <c r="MIF27" s="418"/>
      <c r="MIG27" s="418"/>
      <c r="MIH27" s="418"/>
      <c r="MII27" s="418"/>
      <c r="MIJ27" s="418"/>
      <c r="MIK27" s="418"/>
      <c r="MIL27" s="418"/>
      <c r="MIM27" s="418"/>
      <c r="MIN27" s="418"/>
      <c r="MIO27" s="418"/>
      <c r="MIP27" s="418"/>
      <c r="MIQ27" s="418"/>
      <c r="MIR27" s="418"/>
      <c r="MIS27" s="418"/>
      <c r="MIT27" s="418"/>
      <c r="MIU27" s="418"/>
      <c r="MIV27" s="418"/>
      <c r="MIW27" s="418"/>
      <c r="MIX27" s="418"/>
      <c r="MIY27" s="418"/>
      <c r="MIZ27" s="418"/>
      <c r="MJA27" s="418"/>
      <c r="MJB27" s="418"/>
      <c r="MJC27" s="418"/>
      <c r="MJD27" s="418"/>
      <c r="MJE27" s="418"/>
      <c r="MJF27" s="418"/>
      <c r="MJG27" s="418"/>
      <c r="MJH27" s="418"/>
      <c r="MJI27" s="418"/>
      <c r="MJJ27" s="418"/>
      <c r="MJK27" s="418"/>
      <c r="MJL27" s="418"/>
      <c r="MJM27" s="418"/>
      <c r="MJN27" s="418"/>
      <c r="MJO27" s="418"/>
      <c r="MJP27" s="418"/>
      <c r="MJQ27" s="418"/>
      <c r="MJR27" s="418"/>
      <c r="MJS27" s="418"/>
      <c r="MJT27" s="418"/>
      <c r="MJU27" s="418"/>
      <c r="MJV27" s="418"/>
      <c r="MJW27" s="418"/>
      <c r="MJX27" s="418"/>
      <c r="MJY27" s="418"/>
      <c r="MJZ27" s="418"/>
      <c r="MKA27" s="418"/>
      <c r="MKB27" s="418"/>
      <c r="MKC27" s="418"/>
      <c r="MKD27" s="418"/>
      <c r="MKE27" s="418"/>
      <c r="MKF27" s="418"/>
      <c r="MKG27" s="418"/>
      <c r="MKH27" s="418"/>
      <c r="MKI27" s="418"/>
      <c r="MKJ27" s="418"/>
      <c r="MKK27" s="418"/>
      <c r="MKL27" s="418"/>
      <c r="MKM27" s="418"/>
      <c r="MKN27" s="418"/>
      <c r="MKO27" s="418"/>
      <c r="MKP27" s="418"/>
      <c r="MKQ27" s="418"/>
      <c r="MKR27" s="418"/>
      <c r="MKS27" s="418"/>
      <c r="MKT27" s="418"/>
      <c r="MKU27" s="418"/>
      <c r="MKV27" s="418"/>
      <c r="MKW27" s="418"/>
      <c r="MKX27" s="418"/>
      <c r="MKY27" s="418"/>
      <c r="MKZ27" s="418"/>
      <c r="MLA27" s="418"/>
      <c r="MLB27" s="418"/>
      <c r="MLC27" s="418"/>
      <c r="MLD27" s="418"/>
      <c r="MLE27" s="418"/>
      <c r="MLF27" s="418"/>
      <c r="MLG27" s="418"/>
      <c r="MLH27" s="418"/>
      <c r="MLI27" s="418"/>
      <c r="MLJ27" s="418"/>
      <c r="MLK27" s="418"/>
      <c r="MLL27" s="418"/>
      <c r="MLM27" s="418"/>
      <c r="MLN27" s="418"/>
      <c r="MLO27" s="418"/>
      <c r="MLP27" s="418"/>
      <c r="MLQ27" s="418"/>
      <c r="MLR27" s="418"/>
      <c r="MLS27" s="418"/>
      <c r="MLT27" s="418"/>
      <c r="MLU27" s="418"/>
      <c r="MLV27" s="418"/>
      <c r="MLW27" s="418"/>
      <c r="MLX27" s="418"/>
      <c r="MLY27" s="418"/>
      <c r="MLZ27" s="418"/>
      <c r="MMA27" s="418"/>
      <c r="MMB27" s="418"/>
      <c r="MMC27" s="418"/>
      <c r="MMD27" s="418"/>
      <c r="MME27" s="418"/>
      <c r="MMF27" s="418"/>
      <c r="MMG27" s="418"/>
      <c r="MMH27" s="418"/>
      <c r="MMI27" s="418"/>
      <c r="MMJ27" s="418"/>
      <c r="MMK27" s="418"/>
      <c r="MML27" s="418"/>
      <c r="MMM27" s="418"/>
      <c r="MMN27" s="418"/>
      <c r="MMO27" s="418"/>
      <c r="MMP27" s="418"/>
      <c r="MMQ27" s="418"/>
      <c r="MMR27" s="418"/>
      <c r="MMS27" s="418"/>
      <c r="MMT27" s="418"/>
      <c r="MMU27" s="418"/>
      <c r="MMV27" s="418"/>
      <c r="MMW27" s="418"/>
      <c r="MMX27" s="418"/>
      <c r="MMY27" s="418"/>
      <c r="MMZ27" s="418"/>
      <c r="MNA27" s="418"/>
      <c r="MNB27" s="418"/>
      <c r="MNC27" s="418"/>
      <c r="MND27" s="418"/>
      <c r="MNE27" s="418"/>
      <c r="MNF27" s="418"/>
      <c r="MNG27" s="418"/>
      <c r="MNH27" s="418"/>
      <c r="MNI27" s="418"/>
      <c r="MNJ27" s="418"/>
      <c r="MNK27" s="418"/>
      <c r="MNL27" s="418"/>
      <c r="MNM27" s="418"/>
      <c r="MNN27" s="418"/>
      <c r="MNO27" s="418"/>
      <c r="MNP27" s="418"/>
      <c r="MNQ27" s="418"/>
      <c r="MNR27" s="418"/>
      <c r="MNS27" s="418"/>
      <c r="MNT27" s="418"/>
      <c r="MNU27" s="418"/>
      <c r="MNV27" s="418"/>
      <c r="MNW27" s="418"/>
      <c r="MNX27" s="418"/>
      <c r="MNY27" s="418"/>
      <c r="MNZ27" s="418"/>
      <c r="MOA27" s="418"/>
      <c r="MOB27" s="418"/>
      <c r="MOC27" s="418"/>
      <c r="MOD27" s="418"/>
      <c r="MOE27" s="418"/>
      <c r="MOF27" s="418"/>
      <c r="MOG27" s="418"/>
      <c r="MOH27" s="418"/>
      <c r="MOI27" s="418"/>
      <c r="MOJ27" s="418"/>
      <c r="MOK27" s="418"/>
      <c r="MOL27" s="418"/>
      <c r="MOM27" s="418"/>
      <c r="MON27" s="418"/>
      <c r="MOO27" s="418"/>
      <c r="MOP27" s="418"/>
      <c r="MOQ27" s="418"/>
      <c r="MOR27" s="418"/>
      <c r="MOS27" s="418"/>
      <c r="MOT27" s="418"/>
      <c r="MOU27" s="418"/>
      <c r="MOV27" s="418"/>
      <c r="MOW27" s="418"/>
      <c r="MOX27" s="418"/>
      <c r="MOY27" s="418"/>
      <c r="MOZ27" s="418"/>
      <c r="MPA27" s="418"/>
      <c r="MPB27" s="418"/>
      <c r="MPC27" s="418"/>
      <c r="MPD27" s="418"/>
      <c r="MPE27" s="418"/>
      <c r="MPF27" s="418"/>
      <c r="MPG27" s="418"/>
      <c r="MPH27" s="418"/>
      <c r="MPI27" s="418"/>
      <c r="MPJ27" s="418"/>
      <c r="MPK27" s="418"/>
      <c r="MPL27" s="418"/>
      <c r="MPM27" s="418"/>
      <c r="MPN27" s="418"/>
      <c r="MPO27" s="418"/>
      <c r="MPP27" s="418"/>
      <c r="MPQ27" s="418"/>
      <c r="MPR27" s="418"/>
      <c r="MPS27" s="418"/>
      <c r="MPT27" s="418"/>
      <c r="MPU27" s="418"/>
      <c r="MPV27" s="418"/>
      <c r="MPW27" s="418"/>
      <c r="MPX27" s="418"/>
      <c r="MPY27" s="418"/>
      <c r="MPZ27" s="418"/>
      <c r="MQA27" s="418"/>
      <c r="MQB27" s="418"/>
      <c r="MQC27" s="418"/>
      <c r="MQD27" s="418"/>
      <c r="MQE27" s="418"/>
      <c r="MQF27" s="418"/>
      <c r="MQG27" s="418"/>
      <c r="MQH27" s="418"/>
      <c r="MQI27" s="418"/>
      <c r="MQJ27" s="418"/>
      <c r="MQK27" s="418"/>
      <c r="MQL27" s="418"/>
      <c r="MQM27" s="418"/>
      <c r="MQN27" s="418"/>
      <c r="MQO27" s="418"/>
      <c r="MQP27" s="418"/>
      <c r="MQQ27" s="418"/>
      <c r="MQR27" s="418"/>
      <c r="MQS27" s="418"/>
      <c r="MQT27" s="418"/>
      <c r="MQU27" s="418"/>
      <c r="MQV27" s="418"/>
      <c r="MQW27" s="418"/>
      <c r="MQX27" s="418"/>
      <c r="MQY27" s="418"/>
      <c r="MQZ27" s="418"/>
      <c r="MRA27" s="418"/>
      <c r="MRB27" s="418"/>
      <c r="MRC27" s="418"/>
      <c r="MRD27" s="418"/>
      <c r="MRE27" s="418"/>
      <c r="MRF27" s="418"/>
      <c r="MRG27" s="418"/>
      <c r="MRH27" s="418"/>
      <c r="MRI27" s="418"/>
      <c r="MRJ27" s="418"/>
      <c r="MRK27" s="418"/>
      <c r="MRL27" s="418"/>
      <c r="MRM27" s="418"/>
      <c r="MRN27" s="418"/>
      <c r="MRO27" s="418"/>
      <c r="MRP27" s="418"/>
      <c r="MRQ27" s="418"/>
      <c r="MRR27" s="418"/>
      <c r="MRS27" s="418"/>
      <c r="MRT27" s="418"/>
      <c r="MRU27" s="418"/>
      <c r="MRV27" s="418"/>
      <c r="MRW27" s="418"/>
      <c r="MRX27" s="418"/>
      <c r="MRY27" s="418"/>
      <c r="MRZ27" s="418"/>
      <c r="MSA27" s="418"/>
      <c r="MSB27" s="418"/>
      <c r="MSC27" s="418"/>
      <c r="MSD27" s="418"/>
      <c r="MSE27" s="418"/>
      <c r="MSF27" s="418"/>
      <c r="MSG27" s="418"/>
      <c r="MSH27" s="418"/>
      <c r="MSI27" s="418"/>
      <c r="MSJ27" s="418"/>
      <c r="MSK27" s="418"/>
      <c r="MSL27" s="418"/>
      <c r="MSM27" s="418"/>
      <c r="MSN27" s="418"/>
      <c r="MSO27" s="418"/>
      <c r="MSP27" s="418"/>
      <c r="MSQ27" s="418"/>
      <c r="MSR27" s="418"/>
      <c r="MSS27" s="418"/>
      <c r="MST27" s="418"/>
      <c r="MSU27" s="418"/>
      <c r="MSV27" s="418"/>
      <c r="MSW27" s="418"/>
      <c r="MSX27" s="418"/>
      <c r="MSY27" s="418"/>
      <c r="MSZ27" s="418"/>
      <c r="MTA27" s="418"/>
      <c r="MTB27" s="418"/>
      <c r="MTC27" s="418"/>
      <c r="MTD27" s="418"/>
      <c r="MTE27" s="418"/>
      <c r="MTF27" s="418"/>
      <c r="MTG27" s="418"/>
      <c r="MTH27" s="418"/>
      <c r="MTI27" s="418"/>
      <c r="MTJ27" s="418"/>
      <c r="MTK27" s="418"/>
      <c r="MTL27" s="418"/>
      <c r="MTM27" s="418"/>
      <c r="MTN27" s="418"/>
      <c r="MTO27" s="418"/>
      <c r="MTP27" s="418"/>
      <c r="MTQ27" s="418"/>
      <c r="MTR27" s="418"/>
      <c r="MTS27" s="418"/>
      <c r="MTT27" s="418"/>
      <c r="MTU27" s="418"/>
      <c r="MTV27" s="418"/>
      <c r="MTW27" s="418"/>
      <c r="MTX27" s="418"/>
      <c r="MTY27" s="418"/>
      <c r="MTZ27" s="418"/>
      <c r="MUA27" s="418"/>
      <c r="MUB27" s="418"/>
      <c r="MUC27" s="418"/>
      <c r="MUD27" s="418"/>
      <c r="MUE27" s="418"/>
      <c r="MUF27" s="418"/>
      <c r="MUG27" s="418"/>
      <c r="MUH27" s="418"/>
      <c r="MUI27" s="418"/>
      <c r="MUJ27" s="418"/>
      <c r="MUK27" s="418"/>
      <c r="MUL27" s="418"/>
      <c r="MUM27" s="418"/>
      <c r="MUN27" s="418"/>
      <c r="MUO27" s="418"/>
      <c r="MUP27" s="418"/>
      <c r="MUQ27" s="418"/>
      <c r="MUR27" s="418"/>
      <c r="MUS27" s="418"/>
      <c r="MUT27" s="418"/>
      <c r="MUU27" s="418"/>
      <c r="MUV27" s="418"/>
      <c r="MUW27" s="418"/>
      <c r="MUX27" s="418"/>
      <c r="MUY27" s="418"/>
      <c r="MUZ27" s="418"/>
      <c r="MVA27" s="418"/>
      <c r="MVB27" s="418"/>
      <c r="MVC27" s="418"/>
      <c r="MVD27" s="418"/>
      <c r="MVE27" s="418"/>
      <c r="MVF27" s="418"/>
      <c r="MVG27" s="418"/>
      <c r="MVH27" s="418"/>
      <c r="MVI27" s="418"/>
      <c r="MVJ27" s="418"/>
      <c r="MVK27" s="418"/>
      <c r="MVL27" s="418"/>
      <c r="MVM27" s="418"/>
      <c r="MVN27" s="418"/>
      <c r="MVO27" s="418"/>
      <c r="MVP27" s="418"/>
      <c r="MVQ27" s="418"/>
      <c r="MVR27" s="418"/>
      <c r="MVS27" s="418"/>
      <c r="MVT27" s="418"/>
      <c r="MVU27" s="418"/>
      <c r="MVV27" s="418"/>
      <c r="MVW27" s="418"/>
      <c r="MVX27" s="418"/>
      <c r="MVY27" s="418"/>
      <c r="MVZ27" s="418"/>
      <c r="MWA27" s="418"/>
      <c r="MWB27" s="418"/>
      <c r="MWC27" s="418"/>
      <c r="MWD27" s="418"/>
      <c r="MWE27" s="418"/>
      <c r="MWF27" s="418"/>
      <c r="MWG27" s="418"/>
      <c r="MWH27" s="418"/>
      <c r="MWI27" s="418"/>
      <c r="MWJ27" s="418"/>
      <c r="MWK27" s="418"/>
      <c r="MWL27" s="418"/>
      <c r="MWM27" s="418"/>
      <c r="MWN27" s="418"/>
      <c r="MWO27" s="418"/>
      <c r="MWP27" s="418"/>
      <c r="MWQ27" s="418"/>
      <c r="MWR27" s="418"/>
      <c r="MWS27" s="418"/>
      <c r="MWT27" s="418"/>
      <c r="MWU27" s="418"/>
      <c r="MWV27" s="418"/>
      <c r="MWW27" s="418"/>
      <c r="MWX27" s="418"/>
      <c r="MWY27" s="418"/>
      <c r="MWZ27" s="418"/>
      <c r="MXA27" s="418"/>
      <c r="MXB27" s="418"/>
      <c r="MXC27" s="418"/>
      <c r="MXD27" s="418"/>
      <c r="MXE27" s="418"/>
      <c r="MXF27" s="418"/>
      <c r="MXG27" s="418"/>
      <c r="MXH27" s="418"/>
      <c r="MXI27" s="418"/>
      <c r="MXJ27" s="418"/>
      <c r="MXK27" s="418"/>
      <c r="MXL27" s="418"/>
      <c r="MXM27" s="418"/>
      <c r="MXN27" s="418"/>
      <c r="MXO27" s="418"/>
      <c r="MXP27" s="418"/>
      <c r="MXQ27" s="418"/>
      <c r="MXR27" s="418"/>
      <c r="MXS27" s="418"/>
      <c r="MXT27" s="418"/>
      <c r="MXU27" s="418"/>
      <c r="MXV27" s="418"/>
      <c r="MXW27" s="418"/>
      <c r="MXX27" s="418"/>
      <c r="MXY27" s="418"/>
      <c r="MXZ27" s="418"/>
      <c r="MYA27" s="418"/>
      <c r="MYB27" s="418"/>
      <c r="MYC27" s="418"/>
      <c r="MYD27" s="418"/>
      <c r="MYE27" s="418"/>
      <c r="MYF27" s="418"/>
      <c r="MYG27" s="418"/>
      <c r="MYH27" s="418"/>
      <c r="MYI27" s="418"/>
      <c r="MYJ27" s="418"/>
      <c r="MYK27" s="418"/>
      <c r="MYL27" s="418"/>
      <c r="MYM27" s="418"/>
      <c r="MYN27" s="418"/>
      <c r="MYO27" s="418"/>
      <c r="MYP27" s="418"/>
      <c r="MYQ27" s="418"/>
      <c r="MYR27" s="418"/>
      <c r="MYS27" s="418"/>
      <c r="MYT27" s="418"/>
      <c r="MYU27" s="418"/>
      <c r="MYV27" s="418"/>
      <c r="MYW27" s="418"/>
      <c r="MYX27" s="418"/>
      <c r="MYY27" s="418"/>
      <c r="MYZ27" s="418"/>
      <c r="MZA27" s="418"/>
      <c r="MZB27" s="418"/>
      <c r="MZC27" s="418"/>
      <c r="MZD27" s="418"/>
      <c r="MZE27" s="418"/>
      <c r="MZF27" s="418"/>
      <c r="MZG27" s="418"/>
      <c r="MZH27" s="418"/>
      <c r="MZI27" s="418"/>
      <c r="MZJ27" s="418"/>
      <c r="MZK27" s="418"/>
      <c r="MZL27" s="418"/>
      <c r="MZM27" s="418"/>
      <c r="MZN27" s="418"/>
      <c r="MZO27" s="418"/>
      <c r="MZP27" s="418"/>
      <c r="MZQ27" s="418"/>
      <c r="MZR27" s="418"/>
      <c r="MZS27" s="418"/>
      <c r="MZT27" s="418"/>
      <c r="MZU27" s="418"/>
      <c r="MZV27" s="418"/>
      <c r="MZW27" s="418"/>
      <c r="MZX27" s="418"/>
      <c r="MZY27" s="418"/>
      <c r="MZZ27" s="418"/>
      <c r="NAA27" s="418"/>
      <c r="NAB27" s="418"/>
      <c r="NAC27" s="418"/>
      <c r="NAD27" s="418"/>
      <c r="NAE27" s="418"/>
      <c r="NAF27" s="418"/>
      <c r="NAG27" s="418"/>
      <c r="NAH27" s="418"/>
      <c r="NAI27" s="418"/>
      <c r="NAJ27" s="418"/>
      <c r="NAK27" s="418"/>
      <c r="NAL27" s="418"/>
      <c r="NAM27" s="418"/>
      <c r="NAN27" s="418"/>
      <c r="NAO27" s="418"/>
      <c r="NAP27" s="418"/>
      <c r="NAQ27" s="418"/>
      <c r="NAR27" s="418"/>
      <c r="NAS27" s="418"/>
      <c r="NAT27" s="418"/>
      <c r="NAU27" s="418"/>
      <c r="NAV27" s="418"/>
      <c r="NAW27" s="418"/>
      <c r="NAX27" s="418"/>
      <c r="NAY27" s="418"/>
      <c r="NAZ27" s="418"/>
      <c r="NBA27" s="418"/>
      <c r="NBB27" s="418"/>
      <c r="NBC27" s="418"/>
      <c r="NBD27" s="418"/>
      <c r="NBE27" s="418"/>
      <c r="NBF27" s="418"/>
      <c r="NBG27" s="418"/>
      <c r="NBH27" s="418"/>
      <c r="NBI27" s="418"/>
      <c r="NBJ27" s="418"/>
      <c r="NBK27" s="418"/>
      <c r="NBL27" s="418"/>
      <c r="NBM27" s="418"/>
      <c r="NBN27" s="418"/>
      <c r="NBO27" s="418"/>
      <c r="NBP27" s="418"/>
      <c r="NBQ27" s="418"/>
      <c r="NBR27" s="418"/>
      <c r="NBS27" s="418"/>
      <c r="NBT27" s="418"/>
      <c r="NBU27" s="418"/>
      <c r="NBV27" s="418"/>
      <c r="NBW27" s="418"/>
      <c r="NBX27" s="418"/>
      <c r="NBY27" s="418"/>
      <c r="NBZ27" s="418"/>
      <c r="NCA27" s="418"/>
      <c r="NCB27" s="418"/>
      <c r="NCC27" s="418"/>
      <c r="NCD27" s="418"/>
      <c r="NCE27" s="418"/>
      <c r="NCF27" s="418"/>
      <c r="NCG27" s="418"/>
      <c r="NCH27" s="418"/>
      <c r="NCI27" s="418"/>
      <c r="NCJ27" s="418"/>
      <c r="NCK27" s="418"/>
      <c r="NCL27" s="418"/>
      <c r="NCM27" s="418"/>
      <c r="NCN27" s="418"/>
      <c r="NCO27" s="418"/>
      <c r="NCP27" s="418"/>
      <c r="NCQ27" s="418"/>
      <c r="NCR27" s="418"/>
      <c r="NCS27" s="418"/>
      <c r="NCT27" s="418"/>
      <c r="NCU27" s="418"/>
      <c r="NCV27" s="418"/>
      <c r="NCW27" s="418"/>
      <c r="NCX27" s="418"/>
      <c r="NCY27" s="418"/>
      <c r="NCZ27" s="418"/>
      <c r="NDA27" s="418"/>
      <c r="NDB27" s="418"/>
      <c r="NDC27" s="418"/>
      <c r="NDD27" s="418"/>
      <c r="NDE27" s="418"/>
      <c r="NDF27" s="418"/>
      <c r="NDG27" s="418"/>
      <c r="NDH27" s="418"/>
      <c r="NDI27" s="418"/>
      <c r="NDJ27" s="418"/>
      <c r="NDK27" s="418"/>
      <c r="NDL27" s="418"/>
      <c r="NDM27" s="418"/>
      <c r="NDN27" s="418"/>
      <c r="NDO27" s="418"/>
      <c r="NDP27" s="418"/>
      <c r="NDQ27" s="418"/>
      <c r="NDR27" s="418"/>
      <c r="NDS27" s="418"/>
      <c r="NDT27" s="418"/>
      <c r="NDU27" s="418"/>
      <c r="NDV27" s="418"/>
      <c r="NDW27" s="418"/>
      <c r="NDX27" s="418"/>
      <c r="NDY27" s="418"/>
      <c r="NDZ27" s="418"/>
      <c r="NEA27" s="418"/>
      <c r="NEB27" s="418"/>
      <c r="NEC27" s="418"/>
      <c r="NED27" s="418"/>
      <c r="NEE27" s="418"/>
      <c r="NEF27" s="418"/>
      <c r="NEG27" s="418"/>
      <c r="NEH27" s="418"/>
      <c r="NEI27" s="418"/>
      <c r="NEJ27" s="418"/>
      <c r="NEK27" s="418"/>
      <c r="NEL27" s="418"/>
      <c r="NEM27" s="418"/>
      <c r="NEN27" s="418"/>
      <c r="NEO27" s="418"/>
      <c r="NEP27" s="418"/>
      <c r="NEQ27" s="418"/>
      <c r="NER27" s="418"/>
      <c r="NES27" s="418"/>
      <c r="NET27" s="418"/>
      <c r="NEU27" s="418"/>
      <c r="NEV27" s="418"/>
      <c r="NEW27" s="418"/>
      <c r="NEX27" s="418"/>
      <c r="NEY27" s="418"/>
      <c r="NEZ27" s="418"/>
      <c r="NFA27" s="418"/>
      <c r="NFB27" s="418"/>
      <c r="NFC27" s="418"/>
      <c r="NFD27" s="418"/>
      <c r="NFE27" s="418"/>
      <c r="NFF27" s="418"/>
      <c r="NFG27" s="418"/>
      <c r="NFH27" s="418"/>
      <c r="NFI27" s="418"/>
      <c r="NFJ27" s="418"/>
      <c r="NFK27" s="418"/>
      <c r="NFL27" s="418"/>
      <c r="NFM27" s="418"/>
      <c r="NFN27" s="418"/>
      <c r="NFO27" s="418"/>
      <c r="NFP27" s="418"/>
      <c r="NFQ27" s="418"/>
      <c r="NFR27" s="418"/>
      <c r="NFS27" s="418"/>
      <c r="NFT27" s="418"/>
      <c r="NFU27" s="418"/>
      <c r="NFV27" s="418"/>
      <c r="NFW27" s="418"/>
      <c r="NFX27" s="418"/>
      <c r="NFY27" s="418"/>
      <c r="NFZ27" s="418"/>
      <c r="NGA27" s="418"/>
      <c r="NGB27" s="418"/>
      <c r="NGC27" s="418"/>
      <c r="NGD27" s="418"/>
      <c r="NGE27" s="418"/>
      <c r="NGF27" s="418"/>
      <c r="NGG27" s="418"/>
      <c r="NGH27" s="418"/>
      <c r="NGI27" s="418"/>
      <c r="NGJ27" s="418"/>
      <c r="NGK27" s="418"/>
      <c r="NGL27" s="418"/>
      <c r="NGM27" s="418"/>
      <c r="NGN27" s="418"/>
      <c r="NGO27" s="418"/>
      <c r="NGP27" s="418"/>
      <c r="NGQ27" s="418"/>
      <c r="NGR27" s="418"/>
      <c r="NGS27" s="418"/>
      <c r="NGT27" s="418"/>
      <c r="NGU27" s="418"/>
      <c r="NGV27" s="418"/>
      <c r="NGW27" s="418"/>
      <c r="NGX27" s="418"/>
      <c r="NGY27" s="418"/>
      <c r="NGZ27" s="418"/>
      <c r="NHA27" s="418"/>
      <c r="NHB27" s="418"/>
      <c r="NHC27" s="418"/>
      <c r="NHD27" s="418"/>
      <c r="NHE27" s="418"/>
      <c r="NHF27" s="418"/>
      <c r="NHG27" s="418"/>
      <c r="NHH27" s="418"/>
      <c r="NHI27" s="418"/>
      <c r="NHJ27" s="418"/>
      <c r="NHK27" s="418"/>
      <c r="NHL27" s="418"/>
      <c r="NHM27" s="418"/>
      <c r="NHN27" s="418"/>
      <c r="NHO27" s="418"/>
      <c r="NHP27" s="418"/>
      <c r="NHQ27" s="418"/>
      <c r="NHR27" s="418"/>
      <c r="NHS27" s="418"/>
      <c r="NHT27" s="418"/>
      <c r="NHU27" s="418"/>
      <c r="NHV27" s="418"/>
      <c r="NHW27" s="418"/>
      <c r="NHX27" s="418"/>
      <c r="NHY27" s="418"/>
      <c r="NHZ27" s="418"/>
      <c r="NIA27" s="418"/>
      <c r="NIB27" s="418"/>
      <c r="NIC27" s="418"/>
      <c r="NID27" s="418"/>
      <c r="NIE27" s="418"/>
      <c r="NIF27" s="418"/>
      <c r="NIG27" s="418"/>
      <c r="NIH27" s="418"/>
      <c r="NII27" s="418"/>
      <c r="NIJ27" s="418"/>
      <c r="NIK27" s="418"/>
      <c r="NIL27" s="418"/>
      <c r="NIM27" s="418"/>
      <c r="NIN27" s="418"/>
      <c r="NIO27" s="418"/>
      <c r="NIP27" s="418"/>
      <c r="NIQ27" s="418"/>
      <c r="NIR27" s="418"/>
      <c r="NIS27" s="418"/>
      <c r="NIT27" s="418"/>
      <c r="NIU27" s="418"/>
      <c r="NIV27" s="418"/>
      <c r="NIW27" s="418"/>
      <c r="NIX27" s="418"/>
      <c r="NIY27" s="418"/>
      <c r="NIZ27" s="418"/>
      <c r="NJA27" s="418"/>
      <c r="NJB27" s="418"/>
      <c r="NJC27" s="418"/>
      <c r="NJD27" s="418"/>
      <c r="NJE27" s="418"/>
      <c r="NJF27" s="418"/>
      <c r="NJG27" s="418"/>
      <c r="NJH27" s="418"/>
      <c r="NJI27" s="418"/>
      <c r="NJJ27" s="418"/>
      <c r="NJK27" s="418"/>
      <c r="NJL27" s="418"/>
      <c r="NJM27" s="418"/>
      <c r="NJN27" s="418"/>
      <c r="NJO27" s="418"/>
      <c r="NJP27" s="418"/>
      <c r="NJQ27" s="418"/>
      <c r="NJR27" s="418"/>
      <c r="NJS27" s="418"/>
      <c r="NJT27" s="418"/>
      <c r="NJU27" s="418"/>
      <c r="NJV27" s="418"/>
      <c r="NJW27" s="418"/>
      <c r="NJX27" s="418"/>
      <c r="NJY27" s="418"/>
      <c r="NJZ27" s="418"/>
      <c r="NKA27" s="418"/>
      <c r="NKB27" s="418"/>
      <c r="NKC27" s="418"/>
      <c r="NKD27" s="418"/>
      <c r="NKE27" s="418"/>
      <c r="NKF27" s="418"/>
      <c r="NKG27" s="418"/>
      <c r="NKH27" s="418"/>
      <c r="NKI27" s="418"/>
      <c r="NKJ27" s="418"/>
      <c r="NKK27" s="418"/>
      <c r="NKL27" s="418"/>
      <c r="NKM27" s="418"/>
      <c r="NKN27" s="418"/>
      <c r="NKO27" s="418"/>
      <c r="NKP27" s="418"/>
      <c r="NKQ27" s="418"/>
      <c r="NKR27" s="418"/>
      <c r="NKS27" s="418"/>
      <c r="NKT27" s="418"/>
      <c r="NKU27" s="418"/>
      <c r="NKV27" s="418"/>
      <c r="NKW27" s="418"/>
      <c r="NKX27" s="418"/>
      <c r="NKY27" s="418"/>
      <c r="NKZ27" s="418"/>
      <c r="NLA27" s="418"/>
      <c r="NLB27" s="418"/>
      <c r="NLC27" s="418"/>
      <c r="NLD27" s="418"/>
      <c r="NLE27" s="418"/>
      <c r="NLF27" s="418"/>
      <c r="NLG27" s="418"/>
      <c r="NLH27" s="418"/>
      <c r="NLI27" s="418"/>
      <c r="NLJ27" s="418"/>
      <c r="NLK27" s="418"/>
      <c r="NLL27" s="418"/>
      <c r="NLM27" s="418"/>
      <c r="NLN27" s="418"/>
      <c r="NLO27" s="418"/>
      <c r="NLP27" s="418"/>
      <c r="NLQ27" s="418"/>
      <c r="NLR27" s="418"/>
      <c r="NLS27" s="418"/>
      <c r="NLT27" s="418"/>
      <c r="NLU27" s="418"/>
      <c r="NLV27" s="418"/>
      <c r="NLW27" s="418"/>
      <c r="NLX27" s="418"/>
      <c r="NLY27" s="418"/>
      <c r="NLZ27" s="418"/>
      <c r="NMA27" s="418"/>
      <c r="NMB27" s="418"/>
      <c r="NMC27" s="418"/>
      <c r="NMD27" s="418"/>
      <c r="NME27" s="418"/>
      <c r="NMF27" s="418"/>
      <c r="NMG27" s="418"/>
      <c r="NMH27" s="418"/>
      <c r="NMI27" s="418"/>
      <c r="NMJ27" s="418"/>
      <c r="NMK27" s="418"/>
      <c r="NML27" s="418"/>
      <c r="NMM27" s="418"/>
      <c r="NMN27" s="418"/>
      <c r="NMO27" s="418"/>
      <c r="NMP27" s="418"/>
      <c r="NMQ27" s="418"/>
      <c r="NMR27" s="418"/>
      <c r="NMS27" s="418"/>
      <c r="NMT27" s="418"/>
      <c r="NMU27" s="418"/>
      <c r="NMV27" s="418"/>
      <c r="NMW27" s="418"/>
      <c r="NMX27" s="418"/>
      <c r="NMY27" s="418"/>
      <c r="NMZ27" s="418"/>
      <c r="NNA27" s="418"/>
      <c r="NNB27" s="418"/>
      <c r="NNC27" s="418"/>
      <c r="NND27" s="418"/>
      <c r="NNE27" s="418"/>
      <c r="NNF27" s="418"/>
      <c r="NNG27" s="418"/>
      <c r="NNH27" s="418"/>
      <c r="NNI27" s="418"/>
      <c r="NNJ27" s="418"/>
      <c r="NNK27" s="418"/>
      <c r="NNL27" s="418"/>
      <c r="NNM27" s="418"/>
      <c r="NNN27" s="418"/>
      <c r="NNO27" s="418"/>
      <c r="NNP27" s="418"/>
      <c r="NNQ27" s="418"/>
      <c r="NNR27" s="418"/>
      <c r="NNS27" s="418"/>
      <c r="NNT27" s="418"/>
      <c r="NNU27" s="418"/>
      <c r="NNV27" s="418"/>
      <c r="NNW27" s="418"/>
      <c r="NNX27" s="418"/>
      <c r="NNY27" s="418"/>
      <c r="NNZ27" s="418"/>
      <c r="NOA27" s="418"/>
      <c r="NOB27" s="418"/>
      <c r="NOC27" s="418"/>
      <c r="NOD27" s="418"/>
      <c r="NOE27" s="418"/>
      <c r="NOF27" s="418"/>
      <c r="NOG27" s="418"/>
      <c r="NOH27" s="418"/>
      <c r="NOI27" s="418"/>
      <c r="NOJ27" s="418"/>
      <c r="NOK27" s="418"/>
      <c r="NOL27" s="418"/>
      <c r="NOM27" s="418"/>
      <c r="NON27" s="418"/>
      <c r="NOO27" s="418"/>
      <c r="NOP27" s="418"/>
      <c r="NOQ27" s="418"/>
      <c r="NOR27" s="418"/>
      <c r="NOS27" s="418"/>
      <c r="NOT27" s="418"/>
      <c r="NOU27" s="418"/>
      <c r="NOV27" s="418"/>
      <c r="NOW27" s="418"/>
      <c r="NOX27" s="418"/>
      <c r="NOY27" s="418"/>
      <c r="NOZ27" s="418"/>
      <c r="NPA27" s="418"/>
      <c r="NPB27" s="418"/>
      <c r="NPC27" s="418"/>
      <c r="NPD27" s="418"/>
      <c r="NPE27" s="418"/>
      <c r="NPF27" s="418"/>
      <c r="NPG27" s="418"/>
      <c r="NPH27" s="418"/>
      <c r="NPI27" s="418"/>
      <c r="NPJ27" s="418"/>
      <c r="NPK27" s="418"/>
      <c r="NPL27" s="418"/>
      <c r="NPM27" s="418"/>
      <c r="NPN27" s="418"/>
      <c r="NPO27" s="418"/>
      <c r="NPP27" s="418"/>
      <c r="NPQ27" s="418"/>
      <c r="NPR27" s="418"/>
      <c r="NPS27" s="418"/>
      <c r="NPT27" s="418"/>
      <c r="NPU27" s="418"/>
      <c r="NPV27" s="418"/>
      <c r="NPW27" s="418"/>
      <c r="NPX27" s="418"/>
      <c r="NPY27" s="418"/>
      <c r="NPZ27" s="418"/>
      <c r="NQA27" s="418"/>
      <c r="NQB27" s="418"/>
      <c r="NQC27" s="418"/>
      <c r="NQD27" s="418"/>
      <c r="NQE27" s="418"/>
      <c r="NQF27" s="418"/>
      <c r="NQG27" s="418"/>
      <c r="NQH27" s="418"/>
      <c r="NQI27" s="418"/>
      <c r="NQJ27" s="418"/>
      <c r="NQK27" s="418"/>
      <c r="NQL27" s="418"/>
      <c r="NQM27" s="418"/>
      <c r="NQN27" s="418"/>
      <c r="NQO27" s="418"/>
      <c r="NQP27" s="418"/>
      <c r="NQQ27" s="418"/>
      <c r="NQR27" s="418"/>
      <c r="NQS27" s="418"/>
      <c r="NQT27" s="418"/>
      <c r="NQU27" s="418"/>
      <c r="NQV27" s="418"/>
      <c r="NQW27" s="418"/>
      <c r="NQX27" s="418"/>
      <c r="NQY27" s="418"/>
      <c r="NQZ27" s="418"/>
      <c r="NRA27" s="418"/>
      <c r="NRB27" s="418"/>
      <c r="NRC27" s="418"/>
      <c r="NRD27" s="418"/>
      <c r="NRE27" s="418"/>
      <c r="NRF27" s="418"/>
      <c r="NRG27" s="418"/>
      <c r="NRH27" s="418"/>
      <c r="NRI27" s="418"/>
      <c r="NRJ27" s="418"/>
      <c r="NRK27" s="418"/>
      <c r="NRL27" s="418"/>
      <c r="NRM27" s="418"/>
      <c r="NRN27" s="418"/>
      <c r="NRO27" s="418"/>
      <c r="NRP27" s="418"/>
      <c r="NRQ27" s="418"/>
      <c r="NRR27" s="418"/>
      <c r="NRS27" s="418"/>
      <c r="NRT27" s="418"/>
      <c r="NRU27" s="418"/>
      <c r="NRV27" s="418"/>
      <c r="NRW27" s="418"/>
      <c r="NRX27" s="418"/>
      <c r="NRY27" s="418"/>
      <c r="NRZ27" s="418"/>
      <c r="NSA27" s="418"/>
      <c r="NSB27" s="418"/>
      <c r="NSC27" s="418"/>
      <c r="NSD27" s="418"/>
      <c r="NSE27" s="418"/>
      <c r="NSF27" s="418"/>
      <c r="NSG27" s="418"/>
      <c r="NSH27" s="418"/>
      <c r="NSI27" s="418"/>
      <c r="NSJ27" s="418"/>
      <c r="NSK27" s="418"/>
      <c r="NSL27" s="418"/>
      <c r="NSM27" s="418"/>
      <c r="NSN27" s="418"/>
      <c r="NSO27" s="418"/>
      <c r="NSP27" s="418"/>
      <c r="NSQ27" s="418"/>
      <c r="NSR27" s="418"/>
      <c r="NSS27" s="418"/>
      <c r="NST27" s="418"/>
      <c r="NSU27" s="418"/>
      <c r="NSV27" s="418"/>
      <c r="NSW27" s="418"/>
      <c r="NSX27" s="418"/>
      <c r="NSY27" s="418"/>
      <c r="NSZ27" s="418"/>
      <c r="NTA27" s="418"/>
      <c r="NTB27" s="418"/>
      <c r="NTC27" s="418"/>
      <c r="NTD27" s="418"/>
      <c r="NTE27" s="418"/>
      <c r="NTF27" s="418"/>
      <c r="NTG27" s="418"/>
      <c r="NTH27" s="418"/>
      <c r="NTI27" s="418"/>
      <c r="NTJ27" s="418"/>
      <c r="NTK27" s="418"/>
      <c r="NTL27" s="418"/>
      <c r="NTM27" s="418"/>
      <c r="NTN27" s="418"/>
      <c r="NTO27" s="418"/>
      <c r="NTP27" s="418"/>
      <c r="NTQ27" s="418"/>
      <c r="NTR27" s="418"/>
      <c r="NTS27" s="418"/>
      <c r="NTT27" s="418"/>
      <c r="NTU27" s="418"/>
      <c r="NTV27" s="418"/>
      <c r="NTW27" s="418"/>
      <c r="NTX27" s="418"/>
      <c r="NTY27" s="418"/>
      <c r="NTZ27" s="418"/>
      <c r="NUA27" s="418"/>
      <c r="NUB27" s="418"/>
      <c r="NUC27" s="418"/>
      <c r="NUD27" s="418"/>
      <c r="NUE27" s="418"/>
      <c r="NUF27" s="418"/>
      <c r="NUG27" s="418"/>
      <c r="NUH27" s="418"/>
      <c r="NUI27" s="418"/>
      <c r="NUJ27" s="418"/>
      <c r="NUK27" s="418"/>
      <c r="NUL27" s="418"/>
      <c r="NUM27" s="418"/>
      <c r="NUN27" s="418"/>
      <c r="NUO27" s="418"/>
      <c r="NUP27" s="418"/>
      <c r="NUQ27" s="418"/>
      <c r="NUR27" s="418"/>
      <c r="NUS27" s="418"/>
      <c r="NUT27" s="418"/>
      <c r="NUU27" s="418"/>
      <c r="NUV27" s="418"/>
      <c r="NUW27" s="418"/>
      <c r="NUX27" s="418"/>
      <c r="NUY27" s="418"/>
      <c r="NUZ27" s="418"/>
      <c r="NVA27" s="418"/>
      <c r="NVB27" s="418"/>
      <c r="NVC27" s="418"/>
      <c r="NVD27" s="418"/>
      <c r="NVE27" s="418"/>
      <c r="NVF27" s="418"/>
      <c r="NVG27" s="418"/>
      <c r="NVH27" s="418"/>
      <c r="NVI27" s="418"/>
      <c r="NVJ27" s="418"/>
      <c r="NVK27" s="418"/>
      <c r="NVL27" s="418"/>
      <c r="NVM27" s="418"/>
      <c r="NVN27" s="418"/>
      <c r="NVO27" s="418"/>
      <c r="NVP27" s="418"/>
      <c r="NVQ27" s="418"/>
      <c r="NVR27" s="418"/>
      <c r="NVS27" s="418"/>
      <c r="NVT27" s="418"/>
      <c r="NVU27" s="418"/>
      <c r="NVV27" s="418"/>
      <c r="NVW27" s="418"/>
      <c r="NVX27" s="418"/>
      <c r="NVY27" s="418"/>
      <c r="NVZ27" s="418"/>
      <c r="NWA27" s="418"/>
      <c r="NWB27" s="418"/>
      <c r="NWC27" s="418"/>
      <c r="NWD27" s="418"/>
      <c r="NWE27" s="418"/>
      <c r="NWF27" s="418"/>
      <c r="NWG27" s="418"/>
      <c r="NWH27" s="418"/>
      <c r="NWI27" s="418"/>
      <c r="NWJ27" s="418"/>
      <c r="NWK27" s="418"/>
      <c r="NWL27" s="418"/>
      <c r="NWM27" s="418"/>
      <c r="NWN27" s="418"/>
      <c r="NWO27" s="418"/>
      <c r="NWP27" s="418"/>
      <c r="NWQ27" s="418"/>
      <c r="NWR27" s="418"/>
      <c r="NWS27" s="418"/>
      <c r="NWT27" s="418"/>
      <c r="NWU27" s="418"/>
      <c r="NWV27" s="418"/>
      <c r="NWW27" s="418"/>
      <c r="NWX27" s="418"/>
      <c r="NWY27" s="418"/>
      <c r="NWZ27" s="418"/>
      <c r="NXA27" s="418"/>
      <c r="NXB27" s="418"/>
      <c r="NXC27" s="418"/>
      <c r="NXD27" s="418"/>
      <c r="NXE27" s="418"/>
      <c r="NXF27" s="418"/>
      <c r="NXG27" s="418"/>
      <c r="NXH27" s="418"/>
      <c r="NXI27" s="418"/>
      <c r="NXJ27" s="418"/>
      <c r="NXK27" s="418"/>
      <c r="NXL27" s="418"/>
      <c r="NXM27" s="418"/>
      <c r="NXN27" s="418"/>
      <c r="NXO27" s="418"/>
      <c r="NXP27" s="418"/>
      <c r="NXQ27" s="418"/>
      <c r="NXR27" s="418"/>
      <c r="NXS27" s="418"/>
      <c r="NXT27" s="418"/>
      <c r="NXU27" s="418"/>
      <c r="NXV27" s="418"/>
      <c r="NXW27" s="418"/>
      <c r="NXX27" s="418"/>
      <c r="NXY27" s="418"/>
      <c r="NXZ27" s="418"/>
      <c r="NYA27" s="418"/>
      <c r="NYB27" s="418"/>
      <c r="NYC27" s="418"/>
      <c r="NYD27" s="418"/>
      <c r="NYE27" s="418"/>
      <c r="NYF27" s="418"/>
      <c r="NYG27" s="418"/>
      <c r="NYH27" s="418"/>
      <c r="NYI27" s="418"/>
      <c r="NYJ27" s="418"/>
      <c r="NYK27" s="418"/>
      <c r="NYL27" s="418"/>
      <c r="NYM27" s="418"/>
      <c r="NYN27" s="418"/>
      <c r="NYO27" s="418"/>
      <c r="NYP27" s="418"/>
      <c r="NYQ27" s="418"/>
      <c r="NYR27" s="418"/>
      <c r="NYS27" s="418"/>
      <c r="NYT27" s="418"/>
      <c r="NYU27" s="418"/>
      <c r="NYV27" s="418"/>
      <c r="NYW27" s="418"/>
      <c r="NYX27" s="418"/>
      <c r="NYY27" s="418"/>
      <c r="NYZ27" s="418"/>
      <c r="NZA27" s="418"/>
      <c r="NZB27" s="418"/>
      <c r="NZC27" s="418"/>
      <c r="NZD27" s="418"/>
      <c r="NZE27" s="418"/>
      <c r="NZF27" s="418"/>
      <c r="NZG27" s="418"/>
      <c r="NZH27" s="418"/>
      <c r="NZI27" s="418"/>
      <c r="NZJ27" s="418"/>
      <c r="NZK27" s="418"/>
      <c r="NZL27" s="418"/>
      <c r="NZM27" s="418"/>
      <c r="NZN27" s="418"/>
      <c r="NZO27" s="418"/>
      <c r="NZP27" s="418"/>
      <c r="NZQ27" s="418"/>
      <c r="NZR27" s="418"/>
      <c r="NZS27" s="418"/>
      <c r="NZT27" s="418"/>
      <c r="NZU27" s="418"/>
      <c r="NZV27" s="418"/>
      <c r="NZW27" s="418"/>
      <c r="NZX27" s="418"/>
      <c r="NZY27" s="418"/>
      <c r="NZZ27" s="418"/>
      <c r="OAA27" s="418"/>
      <c r="OAB27" s="418"/>
      <c r="OAC27" s="418"/>
      <c r="OAD27" s="418"/>
      <c r="OAE27" s="418"/>
      <c r="OAF27" s="418"/>
      <c r="OAG27" s="418"/>
      <c r="OAH27" s="418"/>
      <c r="OAI27" s="418"/>
      <c r="OAJ27" s="418"/>
      <c r="OAK27" s="418"/>
      <c r="OAL27" s="418"/>
      <c r="OAM27" s="418"/>
      <c r="OAN27" s="418"/>
      <c r="OAO27" s="418"/>
      <c r="OAP27" s="418"/>
      <c r="OAQ27" s="418"/>
      <c r="OAR27" s="418"/>
      <c r="OAS27" s="418"/>
      <c r="OAT27" s="418"/>
      <c r="OAU27" s="418"/>
      <c r="OAV27" s="418"/>
      <c r="OAW27" s="418"/>
      <c r="OAX27" s="418"/>
      <c r="OAY27" s="418"/>
      <c r="OAZ27" s="418"/>
      <c r="OBA27" s="418"/>
      <c r="OBB27" s="418"/>
      <c r="OBC27" s="418"/>
      <c r="OBD27" s="418"/>
      <c r="OBE27" s="418"/>
      <c r="OBF27" s="418"/>
      <c r="OBG27" s="418"/>
      <c r="OBH27" s="418"/>
      <c r="OBI27" s="418"/>
      <c r="OBJ27" s="418"/>
      <c r="OBK27" s="418"/>
      <c r="OBL27" s="418"/>
      <c r="OBM27" s="418"/>
      <c r="OBN27" s="418"/>
      <c r="OBO27" s="418"/>
      <c r="OBP27" s="418"/>
      <c r="OBQ27" s="418"/>
      <c r="OBR27" s="418"/>
      <c r="OBS27" s="418"/>
      <c r="OBT27" s="418"/>
      <c r="OBU27" s="418"/>
      <c r="OBV27" s="418"/>
      <c r="OBW27" s="418"/>
      <c r="OBX27" s="418"/>
      <c r="OBY27" s="418"/>
      <c r="OBZ27" s="418"/>
      <c r="OCA27" s="418"/>
      <c r="OCB27" s="418"/>
      <c r="OCC27" s="418"/>
      <c r="OCD27" s="418"/>
      <c r="OCE27" s="418"/>
      <c r="OCF27" s="418"/>
      <c r="OCG27" s="418"/>
      <c r="OCH27" s="418"/>
      <c r="OCI27" s="418"/>
      <c r="OCJ27" s="418"/>
      <c r="OCK27" s="418"/>
      <c r="OCL27" s="418"/>
      <c r="OCM27" s="418"/>
      <c r="OCN27" s="418"/>
      <c r="OCO27" s="418"/>
      <c r="OCP27" s="418"/>
      <c r="OCQ27" s="418"/>
      <c r="OCR27" s="418"/>
      <c r="OCS27" s="418"/>
      <c r="OCT27" s="418"/>
      <c r="OCU27" s="418"/>
      <c r="OCV27" s="418"/>
      <c r="OCW27" s="418"/>
      <c r="OCX27" s="418"/>
      <c r="OCY27" s="418"/>
      <c r="OCZ27" s="418"/>
      <c r="ODA27" s="418"/>
      <c r="ODB27" s="418"/>
      <c r="ODC27" s="418"/>
      <c r="ODD27" s="418"/>
      <c r="ODE27" s="418"/>
      <c r="ODF27" s="418"/>
      <c r="ODG27" s="418"/>
      <c r="ODH27" s="418"/>
      <c r="ODI27" s="418"/>
      <c r="ODJ27" s="418"/>
      <c r="ODK27" s="418"/>
      <c r="ODL27" s="418"/>
      <c r="ODM27" s="418"/>
      <c r="ODN27" s="418"/>
      <c r="ODO27" s="418"/>
      <c r="ODP27" s="418"/>
      <c r="ODQ27" s="418"/>
      <c r="ODR27" s="418"/>
      <c r="ODS27" s="418"/>
      <c r="ODT27" s="418"/>
      <c r="ODU27" s="418"/>
      <c r="ODV27" s="418"/>
      <c r="ODW27" s="418"/>
      <c r="ODX27" s="418"/>
      <c r="ODY27" s="418"/>
      <c r="ODZ27" s="418"/>
      <c r="OEA27" s="418"/>
      <c r="OEB27" s="418"/>
      <c r="OEC27" s="418"/>
      <c r="OED27" s="418"/>
      <c r="OEE27" s="418"/>
      <c r="OEF27" s="418"/>
      <c r="OEG27" s="418"/>
      <c r="OEH27" s="418"/>
      <c r="OEI27" s="418"/>
      <c r="OEJ27" s="418"/>
      <c r="OEK27" s="418"/>
      <c r="OEL27" s="418"/>
      <c r="OEM27" s="418"/>
      <c r="OEN27" s="418"/>
      <c r="OEO27" s="418"/>
      <c r="OEP27" s="418"/>
      <c r="OEQ27" s="418"/>
      <c r="OER27" s="418"/>
      <c r="OES27" s="418"/>
      <c r="OET27" s="418"/>
      <c r="OEU27" s="418"/>
      <c r="OEV27" s="418"/>
      <c r="OEW27" s="418"/>
      <c r="OEX27" s="418"/>
      <c r="OEY27" s="418"/>
      <c r="OEZ27" s="418"/>
      <c r="OFA27" s="418"/>
      <c r="OFB27" s="418"/>
      <c r="OFC27" s="418"/>
      <c r="OFD27" s="418"/>
      <c r="OFE27" s="418"/>
      <c r="OFF27" s="418"/>
      <c r="OFG27" s="418"/>
      <c r="OFH27" s="418"/>
      <c r="OFI27" s="418"/>
      <c r="OFJ27" s="418"/>
      <c r="OFK27" s="418"/>
      <c r="OFL27" s="418"/>
      <c r="OFM27" s="418"/>
      <c r="OFN27" s="418"/>
      <c r="OFO27" s="418"/>
      <c r="OFP27" s="418"/>
      <c r="OFQ27" s="418"/>
      <c r="OFR27" s="418"/>
      <c r="OFS27" s="418"/>
      <c r="OFT27" s="418"/>
      <c r="OFU27" s="418"/>
      <c r="OFV27" s="418"/>
      <c r="OFW27" s="418"/>
      <c r="OFX27" s="418"/>
      <c r="OFY27" s="418"/>
      <c r="OFZ27" s="418"/>
      <c r="OGA27" s="418"/>
      <c r="OGB27" s="418"/>
      <c r="OGC27" s="418"/>
      <c r="OGD27" s="418"/>
      <c r="OGE27" s="418"/>
      <c r="OGF27" s="418"/>
      <c r="OGG27" s="418"/>
      <c r="OGH27" s="418"/>
      <c r="OGI27" s="418"/>
      <c r="OGJ27" s="418"/>
      <c r="OGK27" s="418"/>
      <c r="OGL27" s="418"/>
      <c r="OGM27" s="418"/>
      <c r="OGN27" s="418"/>
      <c r="OGO27" s="418"/>
      <c r="OGP27" s="418"/>
      <c r="OGQ27" s="418"/>
      <c r="OGR27" s="418"/>
      <c r="OGS27" s="418"/>
      <c r="OGT27" s="418"/>
      <c r="OGU27" s="418"/>
      <c r="OGV27" s="418"/>
      <c r="OGW27" s="418"/>
      <c r="OGX27" s="418"/>
      <c r="OGY27" s="418"/>
      <c r="OGZ27" s="418"/>
      <c r="OHA27" s="418"/>
      <c r="OHB27" s="418"/>
      <c r="OHC27" s="418"/>
      <c r="OHD27" s="418"/>
      <c r="OHE27" s="418"/>
      <c r="OHF27" s="418"/>
      <c r="OHG27" s="418"/>
      <c r="OHH27" s="418"/>
      <c r="OHI27" s="418"/>
      <c r="OHJ27" s="418"/>
      <c r="OHK27" s="418"/>
      <c r="OHL27" s="418"/>
      <c r="OHM27" s="418"/>
      <c r="OHN27" s="418"/>
      <c r="OHO27" s="418"/>
      <c r="OHP27" s="418"/>
      <c r="OHQ27" s="418"/>
      <c r="OHR27" s="418"/>
      <c r="OHS27" s="418"/>
      <c r="OHT27" s="418"/>
      <c r="OHU27" s="418"/>
      <c r="OHV27" s="418"/>
      <c r="OHW27" s="418"/>
      <c r="OHX27" s="418"/>
      <c r="OHY27" s="418"/>
      <c r="OHZ27" s="418"/>
      <c r="OIA27" s="418"/>
      <c r="OIB27" s="418"/>
      <c r="OIC27" s="418"/>
      <c r="OID27" s="418"/>
      <c r="OIE27" s="418"/>
      <c r="OIF27" s="418"/>
      <c r="OIG27" s="418"/>
      <c r="OIH27" s="418"/>
      <c r="OII27" s="418"/>
      <c r="OIJ27" s="418"/>
      <c r="OIK27" s="418"/>
      <c r="OIL27" s="418"/>
      <c r="OIM27" s="418"/>
      <c r="OIN27" s="418"/>
      <c r="OIO27" s="418"/>
      <c r="OIP27" s="418"/>
      <c r="OIQ27" s="418"/>
      <c r="OIR27" s="418"/>
      <c r="OIS27" s="418"/>
      <c r="OIT27" s="418"/>
      <c r="OIU27" s="418"/>
      <c r="OIV27" s="418"/>
      <c r="OIW27" s="418"/>
      <c r="OIX27" s="418"/>
      <c r="OIY27" s="418"/>
      <c r="OIZ27" s="418"/>
      <c r="OJA27" s="418"/>
      <c r="OJB27" s="418"/>
      <c r="OJC27" s="418"/>
      <c r="OJD27" s="418"/>
      <c r="OJE27" s="418"/>
      <c r="OJF27" s="418"/>
      <c r="OJG27" s="418"/>
      <c r="OJH27" s="418"/>
      <c r="OJI27" s="418"/>
      <c r="OJJ27" s="418"/>
      <c r="OJK27" s="418"/>
      <c r="OJL27" s="418"/>
      <c r="OJM27" s="418"/>
      <c r="OJN27" s="418"/>
      <c r="OJO27" s="418"/>
      <c r="OJP27" s="418"/>
      <c r="OJQ27" s="418"/>
      <c r="OJR27" s="418"/>
      <c r="OJS27" s="418"/>
      <c r="OJT27" s="418"/>
      <c r="OJU27" s="418"/>
      <c r="OJV27" s="418"/>
      <c r="OJW27" s="418"/>
      <c r="OJX27" s="418"/>
      <c r="OJY27" s="418"/>
      <c r="OJZ27" s="418"/>
      <c r="OKA27" s="418"/>
      <c r="OKB27" s="418"/>
      <c r="OKC27" s="418"/>
      <c r="OKD27" s="418"/>
      <c r="OKE27" s="418"/>
      <c r="OKF27" s="418"/>
      <c r="OKG27" s="418"/>
      <c r="OKH27" s="418"/>
      <c r="OKI27" s="418"/>
      <c r="OKJ27" s="418"/>
      <c r="OKK27" s="418"/>
      <c r="OKL27" s="418"/>
      <c r="OKM27" s="418"/>
      <c r="OKN27" s="418"/>
      <c r="OKO27" s="418"/>
      <c r="OKP27" s="418"/>
      <c r="OKQ27" s="418"/>
      <c r="OKR27" s="418"/>
      <c r="OKS27" s="418"/>
      <c r="OKT27" s="418"/>
      <c r="OKU27" s="418"/>
      <c r="OKV27" s="418"/>
      <c r="OKW27" s="418"/>
      <c r="OKX27" s="418"/>
      <c r="OKY27" s="418"/>
      <c r="OKZ27" s="418"/>
      <c r="OLA27" s="418"/>
      <c r="OLB27" s="418"/>
      <c r="OLC27" s="418"/>
      <c r="OLD27" s="418"/>
      <c r="OLE27" s="418"/>
      <c r="OLF27" s="418"/>
      <c r="OLG27" s="418"/>
      <c r="OLH27" s="418"/>
      <c r="OLI27" s="418"/>
      <c r="OLJ27" s="418"/>
      <c r="OLK27" s="418"/>
      <c r="OLL27" s="418"/>
      <c r="OLM27" s="418"/>
      <c r="OLN27" s="418"/>
      <c r="OLO27" s="418"/>
      <c r="OLP27" s="418"/>
      <c r="OLQ27" s="418"/>
      <c r="OLR27" s="418"/>
      <c r="OLS27" s="418"/>
      <c r="OLT27" s="418"/>
      <c r="OLU27" s="418"/>
      <c r="OLV27" s="418"/>
      <c r="OLW27" s="418"/>
      <c r="OLX27" s="418"/>
      <c r="OLY27" s="418"/>
      <c r="OLZ27" s="418"/>
      <c r="OMA27" s="418"/>
      <c r="OMB27" s="418"/>
      <c r="OMC27" s="418"/>
      <c r="OMD27" s="418"/>
      <c r="OME27" s="418"/>
      <c r="OMF27" s="418"/>
      <c r="OMG27" s="418"/>
      <c r="OMH27" s="418"/>
      <c r="OMI27" s="418"/>
      <c r="OMJ27" s="418"/>
      <c r="OMK27" s="418"/>
      <c r="OML27" s="418"/>
      <c r="OMM27" s="418"/>
      <c r="OMN27" s="418"/>
      <c r="OMO27" s="418"/>
      <c r="OMP27" s="418"/>
      <c r="OMQ27" s="418"/>
      <c r="OMR27" s="418"/>
      <c r="OMS27" s="418"/>
      <c r="OMT27" s="418"/>
      <c r="OMU27" s="418"/>
      <c r="OMV27" s="418"/>
      <c r="OMW27" s="418"/>
      <c r="OMX27" s="418"/>
      <c r="OMY27" s="418"/>
      <c r="OMZ27" s="418"/>
      <c r="ONA27" s="418"/>
      <c r="ONB27" s="418"/>
      <c r="ONC27" s="418"/>
      <c r="OND27" s="418"/>
      <c r="ONE27" s="418"/>
      <c r="ONF27" s="418"/>
      <c r="ONG27" s="418"/>
      <c r="ONH27" s="418"/>
      <c r="ONI27" s="418"/>
      <c r="ONJ27" s="418"/>
      <c r="ONK27" s="418"/>
      <c r="ONL27" s="418"/>
      <c r="ONM27" s="418"/>
      <c r="ONN27" s="418"/>
      <c r="ONO27" s="418"/>
      <c r="ONP27" s="418"/>
      <c r="ONQ27" s="418"/>
      <c r="ONR27" s="418"/>
      <c r="ONS27" s="418"/>
      <c r="ONT27" s="418"/>
      <c r="ONU27" s="418"/>
      <c r="ONV27" s="418"/>
      <c r="ONW27" s="418"/>
      <c r="ONX27" s="418"/>
      <c r="ONY27" s="418"/>
      <c r="ONZ27" s="418"/>
      <c r="OOA27" s="418"/>
      <c r="OOB27" s="418"/>
      <c r="OOC27" s="418"/>
      <c r="OOD27" s="418"/>
      <c r="OOE27" s="418"/>
      <c r="OOF27" s="418"/>
      <c r="OOG27" s="418"/>
      <c r="OOH27" s="418"/>
      <c r="OOI27" s="418"/>
      <c r="OOJ27" s="418"/>
      <c r="OOK27" s="418"/>
      <c r="OOL27" s="418"/>
      <c r="OOM27" s="418"/>
      <c r="OON27" s="418"/>
      <c r="OOO27" s="418"/>
      <c r="OOP27" s="418"/>
      <c r="OOQ27" s="418"/>
      <c r="OOR27" s="418"/>
      <c r="OOS27" s="418"/>
      <c r="OOT27" s="418"/>
      <c r="OOU27" s="418"/>
      <c r="OOV27" s="418"/>
      <c r="OOW27" s="418"/>
      <c r="OOX27" s="418"/>
      <c r="OOY27" s="418"/>
      <c r="OOZ27" s="418"/>
      <c r="OPA27" s="418"/>
      <c r="OPB27" s="418"/>
      <c r="OPC27" s="418"/>
      <c r="OPD27" s="418"/>
      <c r="OPE27" s="418"/>
      <c r="OPF27" s="418"/>
      <c r="OPG27" s="418"/>
      <c r="OPH27" s="418"/>
      <c r="OPI27" s="418"/>
      <c r="OPJ27" s="418"/>
      <c r="OPK27" s="418"/>
      <c r="OPL27" s="418"/>
      <c r="OPM27" s="418"/>
      <c r="OPN27" s="418"/>
      <c r="OPO27" s="418"/>
      <c r="OPP27" s="418"/>
      <c r="OPQ27" s="418"/>
      <c r="OPR27" s="418"/>
      <c r="OPS27" s="418"/>
      <c r="OPT27" s="418"/>
      <c r="OPU27" s="418"/>
      <c r="OPV27" s="418"/>
      <c r="OPW27" s="418"/>
      <c r="OPX27" s="418"/>
      <c r="OPY27" s="418"/>
      <c r="OPZ27" s="418"/>
      <c r="OQA27" s="418"/>
      <c r="OQB27" s="418"/>
      <c r="OQC27" s="418"/>
      <c r="OQD27" s="418"/>
      <c r="OQE27" s="418"/>
      <c r="OQF27" s="418"/>
      <c r="OQG27" s="418"/>
      <c r="OQH27" s="418"/>
      <c r="OQI27" s="418"/>
      <c r="OQJ27" s="418"/>
      <c r="OQK27" s="418"/>
      <c r="OQL27" s="418"/>
      <c r="OQM27" s="418"/>
      <c r="OQN27" s="418"/>
      <c r="OQO27" s="418"/>
      <c r="OQP27" s="418"/>
      <c r="OQQ27" s="418"/>
      <c r="OQR27" s="418"/>
      <c r="OQS27" s="418"/>
      <c r="OQT27" s="418"/>
      <c r="OQU27" s="418"/>
      <c r="OQV27" s="418"/>
      <c r="OQW27" s="418"/>
      <c r="OQX27" s="418"/>
      <c r="OQY27" s="418"/>
      <c r="OQZ27" s="418"/>
      <c r="ORA27" s="418"/>
      <c r="ORB27" s="418"/>
      <c r="ORC27" s="418"/>
      <c r="ORD27" s="418"/>
      <c r="ORE27" s="418"/>
      <c r="ORF27" s="418"/>
      <c r="ORG27" s="418"/>
      <c r="ORH27" s="418"/>
      <c r="ORI27" s="418"/>
      <c r="ORJ27" s="418"/>
      <c r="ORK27" s="418"/>
      <c r="ORL27" s="418"/>
      <c r="ORM27" s="418"/>
      <c r="ORN27" s="418"/>
      <c r="ORO27" s="418"/>
      <c r="ORP27" s="418"/>
      <c r="ORQ27" s="418"/>
      <c r="ORR27" s="418"/>
      <c r="ORS27" s="418"/>
      <c r="ORT27" s="418"/>
      <c r="ORU27" s="418"/>
      <c r="ORV27" s="418"/>
      <c r="ORW27" s="418"/>
      <c r="ORX27" s="418"/>
      <c r="ORY27" s="418"/>
      <c r="ORZ27" s="418"/>
      <c r="OSA27" s="418"/>
      <c r="OSB27" s="418"/>
      <c r="OSC27" s="418"/>
      <c r="OSD27" s="418"/>
      <c r="OSE27" s="418"/>
      <c r="OSF27" s="418"/>
      <c r="OSG27" s="418"/>
      <c r="OSH27" s="418"/>
      <c r="OSI27" s="418"/>
      <c r="OSJ27" s="418"/>
      <c r="OSK27" s="418"/>
      <c r="OSL27" s="418"/>
      <c r="OSM27" s="418"/>
      <c r="OSN27" s="418"/>
      <c r="OSO27" s="418"/>
      <c r="OSP27" s="418"/>
      <c r="OSQ27" s="418"/>
      <c r="OSR27" s="418"/>
      <c r="OSS27" s="418"/>
      <c r="OST27" s="418"/>
      <c r="OSU27" s="418"/>
      <c r="OSV27" s="418"/>
      <c r="OSW27" s="418"/>
      <c r="OSX27" s="418"/>
      <c r="OSY27" s="418"/>
      <c r="OSZ27" s="418"/>
      <c r="OTA27" s="418"/>
      <c r="OTB27" s="418"/>
      <c r="OTC27" s="418"/>
      <c r="OTD27" s="418"/>
      <c r="OTE27" s="418"/>
      <c r="OTF27" s="418"/>
      <c r="OTG27" s="418"/>
      <c r="OTH27" s="418"/>
      <c r="OTI27" s="418"/>
      <c r="OTJ27" s="418"/>
      <c r="OTK27" s="418"/>
      <c r="OTL27" s="418"/>
      <c r="OTM27" s="418"/>
      <c r="OTN27" s="418"/>
      <c r="OTO27" s="418"/>
      <c r="OTP27" s="418"/>
      <c r="OTQ27" s="418"/>
      <c r="OTR27" s="418"/>
      <c r="OTS27" s="418"/>
      <c r="OTT27" s="418"/>
      <c r="OTU27" s="418"/>
      <c r="OTV27" s="418"/>
      <c r="OTW27" s="418"/>
      <c r="OTX27" s="418"/>
      <c r="OTY27" s="418"/>
      <c r="OTZ27" s="418"/>
      <c r="OUA27" s="418"/>
      <c r="OUB27" s="418"/>
      <c r="OUC27" s="418"/>
      <c r="OUD27" s="418"/>
      <c r="OUE27" s="418"/>
      <c r="OUF27" s="418"/>
      <c r="OUG27" s="418"/>
      <c r="OUH27" s="418"/>
      <c r="OUI27" s="418"/>
      <c r="OUJ27" s="418"/>
      <c r="OUK27" s="418"/>
      <c r="OUL27" s="418"/>
      <c r="OUM27" s="418"/>
      <c r="OUN27" s="418"/>
      <c r="OUO27" s="418"/>
      <c r="OUP27" s="418"/>
      <c r="OUQ27" s="418"/>
      <c r="OUR27" s="418"/>
      <c r="OUS27" s="418"/>
      <c r="OUT27" s="418"/>
      <c r="OUU27" s="418"/>
      <c r="OUV27" s="418"/>
      <c r="OUW27" s="418"/>
      <c r="OUX27" s="418"/>
      <c r="OUY27" s="418"/>
      <c r="OUZ27" s="418"/>
      <c r="OVA27" s="418"/>
      <c r="OVB27" s="418"/>
      <c r="OVC27" s="418"/>
      <c r="OVD27" s="418"/>
      <c r="OVE27" s="418"/>
      <c r="OVF27" s="418"/>
      <c r="OVG27" s="418"/>
      <c r="OVH27" s="418"/>
      <c r="OVI27" s="418"/>
      <c r="OVJ27" s="418"/>
      <c r="OVK27" s="418"/>
      <c r="OVL27" s="418"/>
      <c r="OVM27" s="418"/>
      <c r="OVN27" s="418"/>
      <c r="OVO27" s="418"/>
      <c r="OVP27" s="418"/>
      <c r="OVQ27" s="418"/>
      <c r="OVR27" s="418"/>
      <c r="OVS27" s="418"/>
      <c r="OVT27" s="418"/>
      <c r="OVU27" s="418"/>
      <c r="OVV27" s="418"/>
      <c r="OVW27" s="418"/>
      <c r="OVX27" s="418"/>
      <c r="OVY27" s="418"/>
      <c r="OVZ27" s="418"/>
      <c r="OWA27" s="418"/>
      <c r="OWB27" s="418"/>
      <c r="OWC27" s="418"/>
      <c r="OWD27" s="418"/>
      <c r="OWE27" s="418"/>
      <c r="OWF27" s="418"/>
      <c r="OWG27" s="418"/>
      <c r="OWH27" s="418"/>
      <c r="OWI27" s="418"/>
      <c r="OWJ27" s="418"/>
      <c r="OWK27" s="418"/>
      <c r="OWL27" s="418"/>
      <c r="OWM27" s="418"/>
      <c r="OWN27" s="418"/>
      <c r="OWO27" s="418"/>
      <c r="OWP27" s="418"/>
      <c r="OWQ27" s="418"/>
      <c r="OWR27" s="418"/>
      <c r="OWS27" s="418"/>
      <c r="OWT27" s="418"/>
      <c r="OWU27" s="418"/>
      <c r="OWV27" s="418"/>
      <c r="OWW27" s="418"/>
      <c r="OWX27" s="418"/>
      <c r="OWY27" s="418"/>
      <c r="OWZ27" s="418"/>
      <c r="OXA27" s="418"/>
      <c r="OXB27" s="418"/>
      <c r="OXC27" s="418"/>
      <c r="OXD27" s="418"/>
      <c r="OXE27" s="418"/>
      <c r="OXF27" s="418"/>
      <c r="OXG27" s="418"/>
      <c r="OXH27" s="418"/>
      <c r="OXI27" s="418"/>
      <c r="OXJ27" s="418"/>
      <c r="OXK27" s="418"/>
      <c r="OXL27" s="418"/>
      <c r="OXM27" s="418"/>
      <c r="OXN27" s="418"/>
      <c r="OXO27" s="418"/>
      <c r="OXP27" s="418"/>
      <c r="OXQ27" s="418"/>
      <c r="OXR27" s="418"/>
      <c r="OXS27" s="418"/>
      <c r="OXT27" s="418"/>
      <c r="OXU27" s="418"/>
      <c r="OXV27" s="418"/>
      <c r="OXW27" s="418"/>
      <c r="OXX27" s="418"/>
      <c r="OXY27" s="418"/>
      <c r="OXZ27" s="418"/>
      <c r="OYA27" s="418"/>
      <c r="OYB27" s="418"/>
      <c r="OYC27" s="418"/>
      <c r="OYD27" s="418"/>
      <c r="OYE27" s="418"/>
      <c r="OYF27" s="418"/>
      <c r="OYG27" s="418"/>
      <c r="OYH27" s="418"/>
      <c r="OYI27" s="418"/>
      <c r="OYJ27" s="418"/>
      <c r="OYK27" s="418"/>
      <c r="OYL27" s="418"/>
      <c r="OYM27" s="418"/>
      <c r="OYN27" s="418"/>
      <c r="OYO27" s="418"/>
      <c r="OYP27" s="418"/>
      <c r="OYQ27" s="418"/>
      <c r="OYR27" s="418"/>
      <c r="OYS27" s="418"/>
      <c r="OYT27" s="418"/>
      <c r="OYU27" s="418"/>
      <c r="OYV27" s="418"/>
      <c r="OYW27" s="418"/>
      <c r="OYX27" s="418"/>
      <c r="OYY27" s="418"/>
      <c r="OYZ27" s="418"/>
      <c r="OZA27" s="418"/>
      <c r="OZB27" s="418"/>
      <c r="OZC27" s="418"/>
      <c r="OZD27" s="418"/>
      <c r="OZE27" s="418"/>
      <c r="OZF27" s="418"/>
      <c r="OZG27" s="418"/>
      <c r="OZH27" s="418"/>
      <c r="OZI27" s="418"/>
      <c r="OZJ27" s="418"/>
      <c r="OZK27" s="418"/>
      <c r="OZL27" s="418"/>
      <c r="OZM27" s="418"/>
      <c r="OZN27" s="418"/>
      <c r="OZO27" s="418"/>
      <c r="OZP27" s="418"/>
      <c r="OZQ27" s="418"/>
      <c r="OZR27" s="418"/>
      <c r="OZS27" s="418"/>
      <c r="OZT27" s="418"/>
      <c r="OZU27" s="418"/>
      <c r="OZV27" s="418"/>
      <c r="OZW27" s="418"/>
      <c r="OZX27" s="418"/>
      <c r="OZY27" s="418"/>
      <c r="OZZ27" s="418"/>
      <c r="PAA27" s="418"/>
      <c r="PAB27" s="418"/>
      <c r="PAC27" s="418"/>
      <c r="PAD27" s="418"/>
      <c r="PAE27" s="418"/>
      <c r="PAF27" s="418"/>
      <c r="PAG27" s="418"/>
      <c r="PAH27" s="418"/>
      <c r="PAI27" s="418"/>
      <c r="PAJ27" s="418"/>
      <c r="PAK27" s="418"/>
      <c r="PAL27" s="418"/>
      <c r="PAM27" s="418"/>
      <c r="PAN27" s="418"/>
      <c r="PAO27" s="418"/>
      <c r="PAP27" s="418"/>
      <c r="PAQ27" s="418"/>
      <c r="PAR27" s="418"/>
      <c r="PAS27" s="418"/>
      <c r="PAT27" s="418"/>
      <c r="PAU27" s="418"/>
      <c r="PAV27" s="418"/>
      <c r="PAW27" s="418"/>
      <c r="PAX27" s="418"/>
      <c r="PAY27" s="418"/>
      <c r="PAZ27" s="418"/>
      <c r="PBA27" s="418"/>
      <c r="PBB27" s="418"/>
      <c r="PBC27" s="418"/>
      <c r="PBD27" s="418"/>
      <c r="PBE27" s="418"/>
      <c r="PBF27" s="418"/>
      <c r="PBG27" s="418"/>
      <c r="PBH27" s="418"/>
      <c r="PBI27" s="418"/>
      <c r="PBJ27" s="418"/>
      <c r="PBK27" s="418"/>
      <c r="PBL27" s="418"/>
      <c r="PBM27" s="418"/>
      <c r="PBN27" s="418"/>
      <c r="PBO27" s="418"/>
      <c r="PBP27" s="418"/>
      <c r="PBQ27" s="418"/>
      <c r="PBR27" s="418"/>
      <c r="PBS27" s="418"/>
      <c r="PBT27" s="418"/>
      <c r="PBU27" s="418"/>
      <c r="PBV27" s="418"/>
      <c r="PBW27" s="418"/>
      <c r="PBX27" s="418"/>
      <c r="PBY27" s="418"/>
      <c r="PBZ27" s="418"/>
      <c r="PCA27" s="418"/>
      <c r="PCB27" s="418"/>
      <c r="PCC27" s="418"/>
      <c r="PCD27" s="418"/>
      <c r="PCE27" s="418"/>
      <c r="PCF27" s="418"/>
      <c r="PCG27" s="418"/>
      <c r="PCH27" s="418"/>
      <c r="PCI27" s="418"/>
      <c r="PCJ27" s="418"/>
      <c r="PCK27" s="418"/>
      <c r="PCL27" s="418"/>
      <c r="PCM27" s="418"/>
      <c r="PCN27" s="418"/>
      <c r="PCO27" s="418"/>
      <c r="PCP27" s="418"/>
      <c r="PCQ27" s="418"/>
      <c r="PCR27" s="418"/>
      <c r="PCS27" s="418"/>
      <c r="PCT27" s="418"/>
      <c r="PCU27" s="418"/>
      <c r="PCV27" s="418"/>
      <c r="PCW27" s="418"/>
      <c r="PCX27" s="418"/>
      <c r="PCY27" s="418"/>
      <c r="PCZ27" s="418"/>
      <c r="PDA27" s="418"/>
      <c r="PDB27" s="418"/>
      <c r="PDC27" s="418"/>
      <c r="PDD27" s="418"/>
      <c r="PDE27" s="418"/>
      <c r="PDF27" s="418"/>
      <c r="PDG27" s="418"/>
      <c r="PDH27" s="418"/>
      <c r="PDI27" s="418"/>
      <c r="PDJ27" s="418"/>
      <c r="PDK27" s="418"/>
      <c r="PDL27" s="418"/>
      <c r="PDM27" s="418"/>
      <c r="PDN27" s="418"/>
      <c r="PDO27" s="418"/>
      <c r="PDP27" s="418"/>
      <c r="PDQ27" s="418"/>
      <c r="PDR27" s="418"/>
      <c r="PDS27" s="418"/>
      <c r="PDT27" s="418"/>
      <c r="PDU27" s="418"/>
      <c r="PDV27" s="418"/>
      <c r="PDW27" s="418"/>
      <c r="PDX27" s="418"/>
      <c r="PDY27" s="418"/>
      <c r="PDZ27" s="418"/>
      <c r="PEA27" s="418"/>
      <c r="PEB27" s="418"/>
      <c r="PEC27" s="418"/>
      <c r="PED27" s="418"/>
      <c r="PEE27" s="418"/>
      <c r="PEF27" s="418"/>
      <c r="PEG27" s="418"/>
      <c r="PEH27" s="418"/>
      <c r="PEI27" s="418"/>
      <c r="PEJ27" s="418"/>
      <c r="PEK27" s="418"/>
      <c r="PEL27" s="418"/>
      <c r="PEM27" s="418"/>
      <c r="PEN27" s="418"/>
      <c r="PEO27" s="418"/>
      <c r="PEP27" s="418"/>
      <c r="PEQ27" s="418"/>
      <c r="PER27" s="418"/>
      <c r="PES27" s="418"/>
      <c r="PET27" s="418"/>
      <c r="PEU27" s="418"/>
      <c r="PEV27" s="418"/>
      <c r="PEW27" s="418"/>
      <c r="PEX27" s="418"/>
      <c r="PEY27" s="418"/>
      <c r="PEZ27" s="418"/>
      <c r="PFA27" s="418"/>
      <c r="PFB27" s="418"/>
      <c r="PFC27" s="418"/>
      <c r="PFD27" s="418"/>
      <c r="PFE27" s="418"/>
      <c r="PFF27" s="418"/>
      <c r="PFG27" s="418"/>
      <c r="PFH27" s="418"/>
      <c r="PFI27" s="418"/>
      <c r="PFJ27" s="418"/>
      <c r="PFK27" s="418"/>
      <c r="PFL27" s="418"/>
      <c r="PFM27" s="418"/>
      <c r="PFN27" s="418"/>
      <c r="PFO27" s="418"/>
      <c r="PFP27" s="418"/>
      <c r="PFQ27" s="418"/>
      <c r="PFR27" s="418"/>
      <c r="PFS27" s="418"/>
      <c r="PFT27" s="418"/>
      <c r="PFU27" s="418"/>
      <c r="PFV27" s="418"/>
      <c r="PFW27" s="418"/>
      <c r="PFX27" s="418"/>
      <c r="PFY27" s="418"/>
      <c r="PFZ27" s="418"/>
      <c r="PGA27" s="418"/>
      <c r="PGB27" s="418"/>
      <c r="PGC27" s="418"/>
      <c r="PGD27" s="418"/>
      <c r="PGE27" s="418"/>
      <c r="PGF27" s="418"/>
      <c r="PGG27" s="418"/>
      <c r="PGH27" s="418"/>
      <c r="PGI27" s="418"/>
      <c r="PGJ27" s="418"/>
      <c r="PGK27" s="418"/>
      <c r="PGL27" s="418"/>
      <c r="PGM27" s="418"/>
      <c r="PGN27" s="418"/>
      <c r="PGO27" s="418"/>
      <c r="PGP27" s="418"/>
      <c r="PGQ27" s="418"/>
      <c r="PGR27" s="418"/>
      <c r="PGS27" s="418"/>
      <c r="PGT27" s="418"/>
      <c r="PGU27" s="418"/>
      <c r="PGV27" s="418"/>
      <c r="PGW27" s="418"/>
      <c r="PGX27" s="418"/>
      <c r="PGY27" s="418"/>
      <c r="PGZ27" s="418"/>
      <c r="PHA27" s="418"/>
      <c r="PHB27" s="418"/>
      <c r="PHC27" s="418"/>
      <c r="PHD27" s="418"/>
      <c r="PHE27" s="418"/>
      <c r="PHF27" s="418"/>
      <c r="PHG27" s="418"/>
      <c r="PHH27" s="418"/>
      <c r="PHI27" s="418"/>
      <c r="PHJ27" s="418"/>
      <c r="PHK27" s="418"/>
      <c r="PHL27" s="418"/>
      <c r="PHM27" s="418"/>
      <c r="PHN27" s="418"/>
      <c r="PHO27" s="418"/>
      <c r="PHP27" s="418"/>
      <c r="PHQ27" s="418"/>
      <c r="PHR27" s="418"/>
      <c r="PHS27" s="418"/>
      <c r="PHT27" s="418"/>
      <c r="PHU27" s="418"/>
      <c r="PHV27" s="418"/>
      <c r="PHW27" s="418"/>
      <c r="PHX27" s="418"/>
      <c r="PHY27" s="418"/>
      <c r="PHZ27" s="418"/>
      <c r="PIA27" s="418"/>
      <c r="PIB27" s="418"/>
      <c r="PIC27" s="418"/>
      <c r="PID27" s="418"/>
      <c r="PIE27" s="418"/>
      <c r="PIF27" s="418"/>
      <c r="PIG27" s="418"/>
      <c r="PIH27" s="418"/>
      <c r="PII27" s="418"/>
      <c r="PIJ27" s="418"/>
      <c r="PIK27" s="418"/>
      <c r="PIL27" s="418"/>
      <c r="PIM27" s="418"/>
      <c r="PIN27" s="418"/>
      <c r="PIO27" s="418"/>
      <c r="PIP27" s="418"/>
      <c r="PIQ27" s="418"/>
      <c r="PIR27" s="418"/>
      <c r="PIS27" s="418"/>
      <c r="PIT27" s="418"/>
      <c r="PIU27" s="418"/>
      <c r="PIV27" s="418"/>
      <c r="PIW27" s="418"/>
      <c r="PIX27" s="418"/>
      <c r="PIY27" s="418"/>
      <c r="PIZ27" s="418"/>
      <c r="PJA27" s="418"/>
      <c r="PJB27" s="418"/>
      <c r="PJC27" s="418"/>
      <c r="PJD27" s="418"/>
      <c r="PJE27" s="418"/>
      <c r="PJF27" s="418"/>
      <c r="PJG27" s="418"/>
      <c r="PJH27" s="418"/>
      <c r="PJI27" s="418"/>
      <c r="PJJ27" s="418"/>
      <c r="PJK27" s="418"/>
      <c r="PJL27" s="418"/>
      <c r="PJM27" s="418"/>
      <c r="PJN27" s="418"/>
      <c r="PJO27" s="418"/>
      <c r="PJP27" s="418"/>
      <c r="PJQ27" s="418"/>
      <c r="PJR27" s="418"/>
      <c r="PJS27" s="418"/>
      <c r="PJT27" s="418"/>
      <c r="PJU27" s="418"/>
      <c r="PJV27" s="418"/>
      <c r="PJW27" s="418"/>
      <c r="PJX27" s="418"/>
      <c r="PJY27" s="418"/>
      <c r="PJZ27" s="418"/>
      <c r="PKA27" s="418"/>
      <c r="PKB27" s="418"/>
      <c r="PKC27" s="418"/>
      <c r="PKD27" s="418"/>
      <c r="PKE27" s="418"/>
      <c r="PKF27" s="418"/>
      <c r="PKG27" s="418"/>
      <c r="PKH27" s="418"/>
      <c r="PKI27" s="418"/>
      <c r="PKJ27" s="418"/>
      <c r="PKK27" s="418"/>
      <c r="PKL27" s="418"/>
      <c r="PKM27" s="418"/>
      <c r="PKN27" s="418"/>
      <c r="PKO27" s="418"/>
      <c r="PKP27" s="418"/>
      <c r="PKQ27" s="418"/>
      <c r="PKR27" s="418"/>
      <c r="PKS27" s="418"/>
      <c r="PKT27" s="418"/>
      <c r="PKU27" s="418"/>
      <c r="PKV27" s="418"/>
      <c r="PKW27" s="418"/>
      <c r="PKX27" s="418"/>
      <c r="PKY27" s="418"/>
      <c r="PKZ27" s="418"/>
      <c r="PLA27" s="418"/>
      <c r="PLB27" s="418"/>
      <c r="PLC27" s="418"/>
      <c r="PLD27" s="418"/>
      <c r="PLE27" s="418"/>
      <c r="PLF27" s="418"/>
      <c r="PLG27" s="418"/>
      <c r="PLH27" s="418"/>
      <c r="PLI27" s="418"/>
      <c r="PLJ27" s="418"/>
      <c r="PLK27" s="418"/>
      <c r="PLL27" s="418"/>
      <c r="PLM27" s="418"/>
      <c r="PLN27" s="418"/>
      <c r="PLO27" s="418"/>
      <c r="PLP27" s="418"/>
      <c r="PLQ27" s="418"/>
      <c r="PLR27" s="418"/>
      <c r="PLS27" s="418"/>
      <c r="PLT27" s="418"/>
      <c r="PLU27" s="418"/>
      <c r="PLV27" s="418"/>
      <c r="PLW27" s="418"/>
      <c r="PLX27" s="418"/>
      <c r="PLY27" s="418"/>
      <c r="PLZ27" s="418"/>
      <c r="PMA27" s="418"/>
      <c r="PMB27" s="418"/>
      <c r="PMC27" s="418"/>
      <c r="PMD27" s="418"/>
      <c r="PME27" s="418"/>
      <c r="PMF27" s="418"/>
      <c r="PMG27" s="418"/>
      <c r="PMH27" s="418"/>
      <c r="PMI27" s="418"/>
      <c r="PMJ27" s="418"/>
      <c r="PMK27" s="418"/>
      <c r="PML27" s="418"/>
      <c r="PMM27" s="418"/>
      <c r="PMN27" s="418"/>
      <c r="PMO27" s="418"/>
      <c r="PMP27" s="418"/>
      <c r="PMQ27" s="418"/>
      <c r="PMR27" s="418"/>
      <c r="PMS27" s="418"/>
      <c r="PMT27" s="418"/>
      <c r="PMU27" s="418"/>
      <c r="PMV27" s="418"/>
      <c r="PMW27" s="418"/>
      <c r="PMX27" s="418"/>
      <c r="PMY27" s="418"/>
      <c r="PMZ27" s="418"/>
      <c r="PNA27" s="418"/>
      <c r="PNB27" s="418"/>
      <c r="PNC27" s="418"/>
      <c r="PND27" s="418"/>
      <c r="PNE27" s="418"/>
      <c r="PNF27" s="418"/>
      <c r="PNG27" s="418"/>
      <c r="PNH27" s="418"/>
      <c r="PNI27" s="418"/>
      <c r="PNJ27" s="418"/>
      <c r="PNK27" s="418"/>
      <c r="PNL27" s="418"/>
      <c r="PNM27" s="418"/>
      <c r="PNN27" s="418"/>
      <c r="PNO27" s="418"/>
      <c r="PNP27" s="418"/>
      <c r="PNQ27" s="418"/>
      <c r="PNR27" s="418"/>
      <c r="PNS27" s="418"/>
      <c r="PNT27" s="418"/>
      <c r="PNU27" s="418"/>
      <c r="PNV27" s="418"/>
      <c r="PNW27" s="418"/>
      <c r="PNX27" s="418"/>
      <c r="PNY27" s="418"/>
      <c r="PNZ27" s="418"/>
      <c r="POA27" s="418"/>
      <c r="POB27" s="418"/>
      <c r="POC27" s="418"/>
      <c r="POD27" s="418"/>
      <c r="POE27" s="418"/>
      <c r="POF27" s="418"/>
      <c r="POG27" s="418"/>
      <c r="POH27" s="418"/>
      <c r="POI27" s="418"/>
      <c r="POJ27" s="418"/>
      <c r="POK27" s="418"/>
      <c r="POL27" s="418"/>
      <c r="POM27" s="418"/>
      <c r="PON27" s="418"/>
      <c r="POO27" s="418"/>
      <c r="POP27" s="418"/>
      <c r="POQ27" s="418"/>
      <c r="POR27" s="418"/>
      <c r="POS27" s="418"/>
      <c r="POT27" s="418"/>
      <c r="POU27" s="418"/>
      <c r="POV27" s="418"/>
      <c r="POW27" s="418"/>
      <c r="POX27" s="418"/>
      <c r="POY27" s="418"/>
      <c r="POZ27" s="418"/>
      <c r="PPA27" s="418"/>
      <c r="PPB27" s="418"/>
      <c r="PPC27" s="418"/>
      <c r="PPD27" s="418"/>
      <c r="PPE27" s="418"/>
      <c r="PPF27" s="418"/>
      <c r="PPG27" s="418"/>
      <c r="PPH27" s="418"/>
      <c r="PPI27" s="418"/>
      <c r="PPJ27" s="418"/>
      <c r="PPK27" s="418"/>
      <c r="PPL27" s="418"/>
      <c r="PPM27" s="418"/>
      <c r="PPN27" s="418"/>
      <c r="PPO27" s="418"/>
      <c r="PPP27" s="418"/>
      <c r="PPQ27" s="418"/>
      <c r="PPR27" s="418"/>
      <c r="PPS27" s="418"/>
      <c r="PPT27" s="418"/>
      <c r="PPU27" s="418"/>
      <c r="PPV27" s="418"/>
      <c r="PPW27" s="418"/>
      <c r="PPX27" s="418"/>
      <c r="PPY27" s="418"/>
      <c r="PPZ27" s="418"/>
      <c r="PQA27" s="418"/>
      <c r="PQB27" s="418"/>
      <c r="PQC27" s="418"/>
      <c r="PQD27" s="418"/>
      <c r="PQE27" s="418"/>
      <c r="PQF27" s="418"/>
      <c r="PQG27" s="418"/>
      <c r="PQH27" s="418"/>
      <c r="PQI27" s="418"/>
      <c r="PQJ27" s="418"/>
      <c r="PQK27" s="418"/>
      <c r="PQL27" s="418"/>
      <c r="PQM27" s="418"/>
      <c r="PQN27" s="418"/>
      <c r="PQO27" s="418"/>
      <c r="PQP27" s="418"/>
      <c r="PQQ27" s="418"/>
      <c r="PQR27" s="418"/>
      <c r="PQS27" s="418"/>
      <c r="PQT27" s="418"/>
      <c r="PQU27" s="418"/>
      <c r="PQV27" s="418"/>
      <c r="PQW27" s="418"/>
      <c r="PQX27" s="418"/>
      <c r="PQY27" s="418"/>
      <c r="PQZ27" s="418"/>
      <c r="PRA27" s="418"/>
      <c r="PRB27" s="418"/>
      <c r="PRC27" s="418"/>
      <c r="PRD27" s="418"/>
      <c r="PRE27" s="418"/>
      <c r="PRF27" s="418"/>
      <c r="PRG27" s="418"/>
      <c r="PRH27" s="418"/>
      <c r="PRI27" s="418"/>
      <c r="PRJ27" s="418"/>
      <c r="PRK27" s="418"/>
      <c r="PRL27" s="418"/>
      <c r="PRM27" s="418"/>
      <c r="PRN27" s="418"/>
      <c r="PRO27" s="418"/>
      <c r="PRP27" s="418"/>
      <c r="PRQ27" s="418"/>
      <c r="PRR27" s="418"/>
      <c r="PRS27" s="418"/>
      <c r="PRT27" s="418"/>
      <c r="PRU27" s="418"/>
      <c r="PRV27" s="418"/>
      <c r="PRW27" s="418"/>
      <c r="PRX27" s="418"/>
      <c r="PRY27" s="418"/>
      <c r="PRZ27" s="418"/>
      <c r="PSA27" s="418"/>
      <c r="PSB27" s="418"/>
      <c r="PSC27" s="418"/>
      <c r="PSD27" s="418"/>
      <c r="PSE27" s="418"/>
      <c r="PSF27" s="418"/>
      <c r="PSG27" s="418"/>
      <c r="PSH27" s="418"/>
      <c r="PSI27" s="418"/>
      <c r="PSJ27" s="418"/>
      <c r="PSK27" s="418"/>
      <c r="PSL27" s="418"/>
      <c r="PSM27" s="418"/>
      <c r="PSN27" s="418"/>
      <c r="PSO27" s="418"/>
      <c r="PSP27" s="418"/>
      <c r="PSQ27" s="418"/>
      <c r="PSR27" s="418"/>
      <c r="PSS27" s="418"/>
      <c r="PST27" s="418"/>
      <c r="PSU27" s="418"/>
      <c r="PSV27" s="418"/>
      <c r="PSW27" s="418"/>
      <c r="PSX27" s="418"/>
      <c r="PSY27" s="418"/>
      <c r="PSZ27" s="418"/>
      <c r="PTA27" s="418"/>
      <c r="PTB27" s="418"/>
      <c r="PTC27" s="418"/>
      <c r="PTD27" s="418"/>
      <c r="PTE27" s="418"/>
      <c r="PTF27" s="418"/>
      <c r="PTG27" s="418"/>
      <c r="PTH27" s="418"/>
      <c r="PTI27" s="418"/>
      <c r="PTJ27" s="418"/>
      <c r="PTK27" s="418"/>
      <c r="PTL27" s="418"/>
      <c r="PTM27" s="418"/>
      <c r="PTN27" s="418"/>
      <c r="PTO27" s="418"/>
      <c r="PTP27" s="418"/>
      <c r="PTQ27" s="418"/>
      <c r="PTR27" s="418"/>
      <c r="PTS27" s="418"/>
      <c r="PTT27" s="418"/>
      <c r="PTU27" s="418"/>
      <c r="PTV27" s="418"/>
      <c r="PTW27" s="418"/>
      <c r="PTX27" s="418"/>
      <c r="PTY27" s="418"/>
      <c r="PTZ27" s="418"/>
      <c r="PUA27" s="418"/>
      <c r="PUB27" s="418"/>
      <c r="PUC27" s="418"/>
      <c r="PUD27" s="418"/>
      <c r="PUE27" s="418"/>
      <c r="PUF27" s="418"/>
      <c r="PUG27" s="418"/>
      <c r="PUH27" s="418"/>
      <c r="PUI27" s="418"/>
      <c r="PUJ27" s="418"/>
      <c r="PUK27" s="418"/>
      <c r="PUL27" s="418"/>
      <c r="PUM27" s="418"/>
      <c r="PUN27" s="418"/>
      <c r="PUO27" s="418"/>
      <c r="PUP27" s="418"/>
      <c r="PUQ27" s="418"/>
      <c r="PUR27" s="418"/>
      <c r="PUS27" s="418"/>
      <c r="PUT27" s="418"/>
      <c r="PUU27" s="418"/>
      <c r="PUV27" s="418"/>
      <c r="PUW27" s="418"/>
      <c r="PUX27" s="418"/>
      <c r="PUY27" s="418"/>
      <c r="PUZ27" s="418"/>
      <c r="PVA27" s="418"/>
      <c r="PVB27" s="418"/>
      <c r="PVC27" s="418"/>
      <c r="PVD27" s="418"/>
      <c r="PVE27" s="418"/>
      <c r="PVF27" s="418"/>
      <c r="PVG27" s="418"/>
      <c r="PVH27" s="418"/>
      <c r="PVI27" s="418"/>
      <c r="PVJ27" s="418"/>
      <c r="PVK27" s="418"/>
      <c r="PVL27" s="418"/>
      <c r="PVM27" s="418"/>
      <c r="PVN27" s="418"/>
      <c r="PVO27" s="418"/>
      <c r="PVP27" s="418"/>
      <c r="PVQ27" s="418"/>
      <c r="PVR27" s="418"/>
      <c r="PVS27" s="418"/>
      <c r="PVT27" s="418"/>
      <c r="PVU27" s="418"/>
      <c r="PVV27" s="418"/>
      <c r="PVW27" s="418"/>
      <c r="PVX27" s="418"/>
      <c r="PVY27" s="418"/>
      <c r="PVZ27" s="418"/>
      <c r="PWA27" s="418"/>
      <c r="PWB27" s="418"/>
      <c r="PWC27" s="418"/>
      <c r="PWD27" s="418"/>
      <c r="PWE27" s="418"/>
      <c r="PWF27" s="418"/>
      <c r="PWG27" s="418"/>
      <c r="PWH27" s="418"/>
      <c r="PWI27" s="418"/>
      <c r="PWJ27" s="418"/>
      <c r="PWK27" s="418"/>
      <c r="PWL27" s="418"/>
      <c r="PWM27" s="418"/>
      <c r="PWN27" s="418"/>
      <c r="PWO27" s="418"/>
      <c r="PWP27" s="418"/>
      <c r="PWQ27" s="418"/>
      <c r="PWR27" s="418"/>
      <c r="PWS27" s="418"/>
      <c r="PWT27" s="418"/>
      <c r="PWU27" s="418"/>
      <c r="PWV27" s="418"/>
      <c r="PWW27" s="418"/>
      <c r="PWX27" s="418"/>
      <c r="PWY27" s="418"/>
      <c r="PWZ27" s="418"/>
      <c r="PXA27" s="418"/>
      <c r="PXB27" s="418"/>
      <c r="PXC27" s="418"/>
      <c r="PXD27" s="418"/>
      <c r="PXE27" s="418"/>
      <c r="PXF27" s="418"/>
      <c r="PXG27" s="418"/>
      <c r="PXH27" s="418"/>
      <c r="PXI27" s="418"/>
      <c r="PXJ27" s="418"/>
      <c r="PXK27" s="418"/>
      <c r="PXL27" s="418"/>
      <c r="PXM27" s="418"/>
      <c r="PXN27" s="418"/>
      <c r="PXO27" s="418"/>
      <c r="PXP27" s="418"/>
      <c r="PXQ27" s="418"/>
      <c r="PXR27" s="418"/>
      <c r="PXS27" s="418"/>
      <c r="PXT27" s="418"/>
      <c r="PXU27" s="418"/>
      <c r="PXV27" s="418"/>
      <c r="PXW27" s="418"/>
      <c r="PXX27" s="418"/>
      <c r="PXY27" s="418"/>
      <c r="PXZ27" s="418"/>
      <c r="PYA27" s="418"/>
      <c r="PYB27" s="418"/>
      <c r="PYC27" s="418"/>
      <c r="PYD27" s="418"/>
      <c r="PYE27" s="418"/>
      <c r="PYF27" s="418"/>
      <c r="PYG27" s="418"/>
      <c r="PYH27" s="418"/>
      <c r="PYI27" s="418"/>
      <c r="PYJ27" s="418"/>
      <c r="PYK27" s="418"/>
      <c r="PYL27" s="418"/>
      <c r="PYM27" s="418"/>
      <c r="PYN27" s="418"/>
      <c r="PYO27" s="418"/>
      <c r="PYP27" s="418"/>
      <c r="PYQ27" s="418"/>
      <c r="PYR27" s="418"/>
      <c r="PYS27" s="418"/>
      <c r="PYT27" s="418"/>
      <c r="PYU27" s="418"/>
      <c r="PYV27" s="418"/>
      <c r="PYW27" s="418"/>
      <c r="PYX27" s="418"/>
      <c r="PYY27" s="418"/>
      <c r="PYZ27" s="418"/>
      <c r="PZA27" s="418"/>
      <c r="PZB27" s="418"/>
      <c r="PZC27" s="418"/>
      <c r="PZD27" s="418"/>
      <c r="PZE27" s="418"/>
      <c r="PZF27" s="418"/>
      <c r="PZG27" s="418"/>
      <c r="PZH27" s="418"/>
      <c r="PZI27" s="418"/>
      <c r="PZJ27" s="418"/>
      <c r="PZK27" s="418"/>
      <c r="PZL27" s="418"/>
      <c r="PZM27" s="418"/>
      <c r="PZN27" s="418"/>
      <c r="PZO27" s="418"/>
      <c r="PZP27" s="418"/>
      <c r="PZQ27" s="418"/>
      <c r="PZR27" s="418"/>
      <c r="PZS27" s="418"/>
      <c r="PZT27" s="418"/>
      <c r="PZU27" s="418"/>
      <c r="PZV27" s="418"/>
      <c r="PZW27" s="418"/>
      <c r="PZX27" s="418"/>
      <c r="PZY27" s="418"/>
      <c r="PZZ27" s="418"/>
      <c r="QAA27" s="418"/>
      <c r="QAB27" s="418"/>
      <c r="QAC27" s="418"/>
      <c r="QAD27" s="418"/>
      <c r="QAE27" s="418"/>
      <c r="QAF27" s="418"/>
      <c r="QAG27" s="418"/>
      <c r="QAH27" s="418"/>
      <c r="QAI27" s="418"/>
      <c r="QAJ27" s="418"/>
      <c r="QAK27" s="418"/>
      <c r="QAL27" s="418"/>
      <c r="QAM27" s="418"/>
      <c r="QAN27" s="418"/>
      <c r="QAO27" s="418"/>
      <c r="QAP27" s="418"/>
      <c r="QAQ27" s="418"/>
      <c r="QAR27" s="418"/>
      <c r="QAS27" s="418"/>
      <c r="QAT27" s="418"/>
      <c r="QAU27" s="418"/>
      <c r="QAV27" s="418"/>
      <c r="QAW27" s="418"/>
      <c r="QAX27" s="418"/>
      <c r="QAY27" s="418"/>
      <c r="QAZ27" s="418"/>
      <c r="QBA27" s="418"/>
      <c r="QBB27" s="418"/>
      <c r="QBC27" s="418"/>
      <c r="QBD27" s="418"/>
      <c r="QBE27" s="418"/>
      <c r="QBF27" s="418"/>
      <c r="QBG27" s="418"/>
      <c r="QBH27" s="418"/>
      <c r="QBI27" s="418"/>
      <c r="QBJ27" s="418"/>
      <c r="QBK27" s="418"/>
      <c r="QBL27" s="418"/>
      <c r="QBM27" s="418"/>
      <c r="QBN27" s="418"/>
      <c r="QBO27" s="418"/>
      <c r="QBP27" s="418"/>
      <c r="QBQ27" s="418"/>
      <c r="QBR27" s="418"/>
      <c r="QBS27" s="418"/>
      <c r="QBT27" s="418"/>
      <c r="QBU27" s="418"/>
      <c r="QBV27" s="418"/>
      <c r="QBW27" s="418"/>
      <c r="QBX27" s="418"/>
      <c r="QBY27" s="418"/>
      <c r="QBZ27" s="418"/>
      <c r="QCA27" s="418"/>
      <c r="QCB27" s="418"/>
      <c r="QCC27" s="418"/>
      <c r="QCD27" s="418"/>
      <c r="QCE27" s="418"/>
      <c r="QCF27" s="418"/>
      <c r="QCG27" s="418"/>
      <c r="QCH27" s="418"/>
      <c r="QCI27" s="418"/>
      <c r="QCJ27" s="418"/>
      <c r="QCK27" s="418"/>
      <c r="QCL27" s="418"/>
      <c r="QCM27" s="418"/>
      <c r="QCN27" s="418"/>
      <c r="QCO27" s="418"/>
      <c r="QCP27" s="418"/>
      <c r="QCQ27" s="418"/>
      <c r="QCR27" s="418"/>
      <c r="QCS27" s="418"/>
      <c r="QCT27" s="418"/>
      <c r="QCU27" s="418"/>
      <c r="QCV27" s="418"/>
      <c r="QCW27" s="418"/>
      <c r="QCX27" s="418"/>
      <c r="QCY27" s="418"/>
      <c r="QCZ27" s="418"/>
      <c r="QDA27" s="418"/>
      <c r="QDB27" s="418"/>
      <c r="QDC27" s="418"/>
      <c r="QDD27" s="418"/>
      <c r="QDE27" s="418"/>
      <c r="QDF27" s="418"/>
      <c r="QDG27" s="418"/>
      <c r="QDH27" s="418"/>
      <c r="QDI27" s="418"/>
      <c r="QDJ27" s="418"/>
      <c r="QDK27" s="418"/>
      <c r="QDL27" s="418"/>
      <c r="QDM27" s="418"/>
      <c r="QDN27" s="418"/>
      <c r="QDO27" s="418"/>
      <c r="QDP27" s="418"/>
      <c r="QDQ27" s="418"/>
      <c r="QDR27" s="418"/>
      <c r="QDS27" s="418"/>
      <c r="QDT27" s="418"/>
      <c r="QDU27" s="418"/>
      <c r="QDV27" s="418"/>
      <c r="QDW27" s="418"/>
      <c r="QDX27" s="418"/>
      <c r="QDY27" s="418"/>
      <c r="QDZ27" s="418"/>
      <c r="QEA27" s="418"/>
      <c r="QEB27" s="418"/>
      <c r="QEC27" s="418"/>
      <c r="QED27" s="418"/>
      <c r="QEE27" s="418"/>
      <c r="QEF27" s="418"/>
      <c r="QEG27" s="418"/>
      <c r="QEH27" s="418"/>
      <c r="QEI27" s="418"/>
      <c r="QEJ27" s="418"/>
      <c r="QEK27" s="418"/>
      <c r="QEL27" s="418"/>
      <c r="QEM27" s="418"/>
      <c r="QEN27" s="418"/>
      <c r="QEO27" s="418"/>
      <c r="QEP27" s="418"/>
      <c r="QEQ27" s="418"/>
      <c r="QER27" s="418"/>
      <c r="QES27" s="418"/>
      <c r="QET27" s="418"/>
      <c r="QEU27" s="418"/>
      <c r="QEV27" s="418"/>
      <c r="QEW27" s="418"/>
      <c r="QEX27" s="418"/>
      <c r="QEY27" s="418"/>
      <c r="QEZ27" s="418"/>
      <c r="QFA27" s="418"/>
      <c r="QFB27" s="418"/>
      <c r="QFC27" s="418"/>
      <c r="QFD27" s="418"/>
      <c r="QFE27" s="418"/>
      <c r="QFF27" s="418"/>
      <c r="QFG27" s="418"/>
      <c r="QFH27" s="418"/>
      <c r="QFI27" s="418"/>
      <c r="QFJ27" s="418"/>
      <c r="QFK27" s="418"/>
      <c r="QFL27" s="418"/>
      <c r="QFM27" s="418"/>
      <c r="QFN27" s="418"/>
      <c r="QFO27" s="418"/>
      <c r="QFP27" s="418"/>
      <c r="QFQ27" s="418"/>
      <c r="QFR27" s="418"/>
      <c r="QFS27" s="418"/>
      <c r="QFT27" s="418"/>
      <c r="QFU27" s="418"/>
      <c r="QFV27" s="418"/>
      <c r="QFW27" s="418"/>
      <c r="QFX27" s="418"/>
      <c r="QFY27" s="418"/>
      <c r="QFZ27" s="418"/>
      <c r="QGA27" s="418"/>
      <c r="QGB27" s="418"/>
      <c r="QGC27" s="418"/>
      <c r="QGD27" s="418"/>
      <c r="QGE27" s="418"/>
      <c r="QGF27" s="418"/>
      <c r="QGG27" s="418"/>
      <c r="QGH27" s="418"/>
      <c r="QGI27" s="418"/>
      <c r="QGJ27" s="418"/>
      <c r="QGK27" s="418"/>
      <c r="QGL27" s="418"/>
      <c r="QGM27" s="418"/>
      <c r="QGN27" s="418"/>
      <c r="QGO27" s="418"/>
      <c r="QGP27" s="418"/>
      <c r="QGQ27" s="418"/>
      <c r="QGR27" s="418"/>
      <c r="QGS27" s="418"/>
      <c r="QGT27" s="418"/>
      <c r="QGU27" s="418"/>
      <c r="QGV27" s="418"/>
      <c r="QGW27" s="418"/>
      <c r="QGX27" s="418"/>
      <c r="QGY27" s="418"/>
      <c r="QGZ27" s="418"/>
      <c r="QHA27" s="418"/>
      <c r="QHB27" s="418"/>
      <c r="QHC27" s="418"/>
      <c r="QHD27" s="418"/>
      <c r="QHE27" s="418"/>
      <c r="QHF27" s="418"/>
      <c r="QHG27" s="418"/>
      <c r="QHH27" s="418"/>
      <c r="QHI27" s="418"/>
      <c r="QHJ27" s="418"/>
      <c r="QHK27" s="418"/>
      <c r="QHL27" s="418"/>
      <c r="QHM27" s="418"/>
      <c r="QHN27" s="418"/>
      <c r="QHO27" s="418"/>
      <c r="QHP27" s="418"/>
      <c r="QHQ27" s="418"/>
      <c r="QHR27" s="418"/>
      <c r="QHS27" s="418"/>
      <c r="QHT27" s="418"/>
      <c r="QHU27" s="418"/>
      <c r="QHV27" s="418"/>
      <c r="QHW27" s="418"/>
      <c r="QHX27" s="418"/>
      <c r="QHY27" s="418"/>
      <c r="QHZ27" s="418"/>
      <c r="QIA27" s="418"/>
      <c r="QIB27" s="418"/>
      <c r="QIC27" s="418"/>
      <c r="QID27" s="418"/>
      <c r="QIE27" s="418"/>
      <c r="QIF27" s="418"/>
      <c r="QIG27" s="418"/>
      <c r="QIH27" s="418"/>
      <c r="QII27" s="418"/>
      <c r="QIJ27" s="418"/>
      <c r="QIK27" s="418"/>
      <c r="QIL27" s="418"/>
      <c r="QIM27" s="418"/>
      <c r="QIN27" s="418"/>
      <c r="QIO27" s="418"/>
      <c r="QIP27" s="418"/>
      <c r="QIQ27" s="418"/>
      <c r="QIR27" s="418"/>
      <c r="QIS27" s="418"/>
      <c r="QIT27" s="418"/>
      <c r="QIU27" s="418"/>
      <c r="QIV27" s="418"/>
      <c r="QIW27" s="418"/>
      <c r="QIX27" s="418"/>
      <c r="QIY27" s="418"/>
      <c r="QIZ27" s="418"/>
      <c r="QJA27" s="418"/>
      <c r="QJB27" s="418"/>
      <c r="QJC27" s="418"/>
      <c r="QJD27" s="418"/>
      <c r="QJE27" s="418"/>
      <c r="QJF27" s="418"/>
      <c r="QJG27" s="418"/>
      <c r="QJH27" s="418"/>
      <c r="QJI27" s="418"/>
      <c r="QJJ27" s="418"/>
      <c r="QJK27" s="418"/>
      <c r="QJL27" s="418"/>
      <c r="QJM27" s="418"/>
      <c r="QJN27" s="418"/>
      <c r="QJO27" s="418"/>
      <c r="QJP27" s="418"/>
      <c r="QJQ27" s="418"/>
      <c r="QJR27" s="418"/>
      <c r="QJS27" s="418"/>
      <c r="QJT27" s="418"/>
      <c r="QJU27" s="418"/>
      <c r="QJV27" s="418"/>
      <c r="QJW27" s="418"/>
      <c r="QJX27" s="418"/>
      <c r="QJY27" s="418"/>
      <c r="QJZ27" s="418"/>
      <c r="QKA27" s="418"/>
      <c r="QKB27" s="418"/>
      <c r="QKC27" s="418"/>
      <c r="QKD27" s="418"/>
      <c r="QKE27" s="418"/>
      <c r="QKF27" s="418"/>
      <c r="QKG27" s="418"/>
      <c r="QKH27" s="418"/>
      <c r="QKI27" s="418"/>
      <c r="QKJ27" s="418"/>
      <c r="QKK27" s="418"/>
      <c r="QKL27" s="418"/>
      <c r="QKM27" s="418"/>
      <c r="QKN27" s="418"/>
      <c r="QKO27" s="418"/>
      <c r="QKP27" s="418"/>
      <c r="QKQ27" s="418"/>
      <c r="QKR27" s="418"/>
      <c r="QKS27" s="418"/>
      <c r="QKT27" s="418"/>
      <c r="QKU27" s="418"/>
      <c r="QKV27" s="418"/>
      <c r="QKW27" s="418"/>
      <c r="QKX27" s="418"/>
      <c r="QKY27" s="418"/>
      <c r="QKZ27" s="418"/>
      <c r="QLA27" s="418"/>
      <c r="QLB27" s="418"/>
      <c r="QLC27" s="418"/>
      <c r="QLD27" s="418"/>
      <c r="QLE27" s="418"/>
      <c r="QLF27" s="418"/>
      <c r="QLG27" s="418"/>
      <c r="QLH27" s="418"/>
      <c r="QLI27" s="418"/>
      <c r="QLJ27" s="418"/>
      <c r="QLK27" s="418"/>
      <c r="QLL27" s="418"/>
      <c r="QLM27" s="418"/>
      <c r="QLN27" s="418"/>
      <c r="QLO27" s="418"/>
      <c r="QLP27" s="418"/>
      <c r="QLQ27" s="418"/>
      <c r="QLR27" s="418"/>
      <c r="QLS27" s="418"/>
      <c r="QLT27" s="418"/>
      <c r="QLU27" s="418"/>
      <c r="QLV27" s="418"/>
      <c r="QLW27" s="418"/>
      <c r="QLX27" s="418"/>
      <c r="QLY27" s="418"/>
      <c r="QLZ27" s="418"/>
      <c r="QMA27" s="418"/>
      <c r="QMB27" s="418"/>
      <c r="QMC27" s="418"/>
      <c r="QMD27" s="418"/>
      <c r="QME27" s="418"/>
      <c r="QMF27" s="418"/>
      <c r="QMG27" s="418"/>
      <c r="QMH27" s="418"/>
      <c r="QMI27" s="418"/>
      <c r="QMJ27" s="418"/>
      <c r="QMK27" s="418"/>
      <c r="QML27" s="418"/>
      <c r="QMM27" s="418"/>
      <c r="QMN27" s="418"/>
      <c r="QMO27" s="418"/>
      <c r="QMP27" s="418"/>
      <c r="QMQ27" s="418"/>
      <c r="QMR27" s="418"/>
      <c r="QMS27" s="418"/>
      <c r="QMT27" s="418"/>
      <c r="QMU27" s="418"/>
      <c r="QMV27" s="418"/>
      <c r="QMW27" s="418"/>
      <c r="QMX27" s="418"/>
      <c r="QMY27" s="418"/>
      <c r="QMZ27" s="418"/>
      <c r="QNA27" s="418"/>
      <c r="QNB27" s="418"/>
      <c r="QNC27" s="418"/>
      <c r="QND27" s="418"/>
      <c r="QNE27" s="418"/>
      <c r="QNF27" s="418"/>
      <c r="QNG27" s="418"/>
      <c r="QNH27" s="418"/>
      <c r="QNI27" s="418"/>
      <c r="QNJ27" s="418"/>
      <c r="QNK27" s="418"/>
      <c r="QNL27" s="418"/>
      <c r="QNM27" s="418"/>
      <c r="QNN27" s="418"/>
      <c r="QNO27" s="418"/>
      <c r="QNP27" s="418"/>
      <c r="QNQ27" s="418"/>
      <c r="QNR27" s="418"/>
      <c r="QNS27" s="418"/>
      <c r="QNT27" s="418"/>
      <c r="QNU27" s="418"/>
      <c r="QNV27" s="418"/>
      <c r="QNW27" s="418"/>
      <c r="QNX27" s="418"/>
      <c r="QNY27" s="418"/>
      <c r="QNZ27" s="418"/>
      <c r="QOA27" s="418"/>
      <c r="QOB27" s="418"/>
      <c r="QOC27" s="418"/>
      <c r="QOD27" s="418"/>
      <c r="QOE27" s="418"/>
      <c r="QOF27" s="418"/>
      <c r="QOG27" s="418"/>
      <c r="QOH27" s="418"/>
      <c r="QOI27" s="418"/>
      <c r="QOJ27" s="418"/>
      <c r="QOK27" s="418"/>
      <c r="QOL27" s="418"/>
      <c r="QOM27" s="418"/>
      <c r="QON27" s="418"/>
      <c r="QOO27" s="418"/>
      <c r="QOP27" s="418"/>
      <c r="QOQ27" s="418"/>
      <c r="QOR27" s="418"/>
      <c r="QOS27" s="418"/>
      <c r="QOT27" s="418"/>
      <c r="QOU27" s="418"/>
      <c r="QOV27" s="418"/>
      <c r="QOW27" s="418"/>
      <c r="QOX27" s="418"/>
      <c r="QOY27" s="418"/>
      <c r="QOZ27" s="418"/>
      <c r="QPA27" s="418"/>
      <c r="QPB27" s="418"/>
      <c r="QPC27" s="418"/>
      <c r="QPD27" s="418"/>
      <c r="QPE27" s="418"/>
      <c r="QPF27" s="418"/>
      <c r="QPG27" s="418"/>
      <c r="QPH27" s="418"/>
      <c r="QPI27" s="418"/>
      <c r="QPJ27" s="418"/>
      <c r="QPK27" s="418"/>
      <c r="QPL27" s="418"/>
      <c r="QPM27" s="418"/>
      <c r="QPN27" s="418"/>
      <c r="QPO27" s="418"/>
      <c r="QPP27" s="418"/>
      <c r="QPQ27" s="418"/>
      <c r="QPR27" s="418"/>
      <c r="QPS27" s="418"/>
      <c r="QPT27" s="418"/>
      <c r="QPU27" s="418"/>
      <c r="QPV27" s="418"/>
      <c r="QPW27" s="418"/>
      <c r="QPX27" s="418"/>
      <c r="QPY27" s="418"/>
      <c r="QPZ27" s="418"/>
      <c r="QQA27" s="418"/>
      <c r="QQB27" s="418"/>
      <c r="QQC27" s="418"/>
      <c r="QQD27" s="418"/>
      <c r="QQE27" s="418"/>
      <c r="QQF27" s="418"/>
      <c r="QQG27" s="418"/>
      <c r="QQH27" s="418"/>
      <c r="QQI27" s="418"/>
      <c r="QQJ27" s="418"/>
      <c r="QQK27" s="418"/>
      <c r="QQL27" s="418"/>
      <c r="QQM27" s="418"/>
      <c r="QQN27" s="418"/>
      <c r="QQO27" s="418"/>
      <c r="QQP27" s="418"/>
      <c r="QQQ27" s="418"/>
      <c r="QQR27" s="418"/>
      <c r="QQS27" s="418"/>
      <c r="QQT27" s="418"/>
      <c r="QQU27" s="418"/>
      <c r="QQV27" s="418"/>
      <c r="QQW27" s="418"/>
      <c r="QQX27" s="418"/>
      <c r="QQY27" s="418"/>
      <c r="QQZ27" s="418"/>
      <c r="QRA27" s="418"/>
      <c r="QRB27" s="418"/>
      <c r="QRC27" s="418"/>
      <c r="QRD27" s="418"/>
      <c r="QRE27" s="418"/>
      <c r="QRF27" s="418"/>
      <c r="QRG27" s="418"/>
      <c r="QRH27" s="418"/>
      <c r="QRI27" s="418"/>
      <c r="QRJ27" s="418"/>
      <c r="QRK27" s="418"/>
      <c r="QRL27" s="418"/>
      <c r="QRM27" s="418"/>
      <c r="QRN27" s="418"/>
      <c r="QRO27" s="418"/>
      <c r="QRP27" s="418"/>
      <c r="QRQ27" s="418"/>
      <c r="QRR27" s="418"/>
      <c r="QRS27" s="418"/>
      <c r="QRT27" s="418"/>
      <c r="QRU27" s="418"/>
      <c r="QRV27" s="418"/>
      <c r="QRW27" s="418"/>
      <c r="QRX27" s="418"/>
      <c r="QRY27" s="418"/>
      <c r="QRZ27" s="418"/>
      <c r="QSA27" s="418"/>
      <c r="QSB27" s="418"/>
      <c r="QSC27" s="418"/>
      <c r="QSD27" s="418"/>
      <c r="QSE27" s="418"/>
      <c r="QSF27" s="418"/>
      <c r="QSG27" s="418"/>
      <c r="QSH27" s="418"/>
      <c r="QSI27" s="418"/>
      <c r="QSJ27" s="418"/>
      <c r="QSK27" s="418"/>
      <c r="QSL27" s="418"/>
      <c r="QSM27" s="418"/>
      <c r="QSN27" s="418"/>
      <c r="QSO27" s="418"/>
      <c r="QSP27" s="418"/>
      <c r="QSQ27" s="418"/>
      <c r="QSR27" s="418"/>
      <c r="QSS27" s="418"/>
      <c r="QST27" s="418"/>
      <c r="QSU27" s="418"/>
      <c r="QSV27" s="418"/>
      <c r="QSW27" s="418"/>
      <c r="QSX27" s="418"/>
      <c r="QSY27" s="418"/>
      <c r="QSZ27" s="418"/>
      <c r="QTA27" s="418"/>
      <c r="QTB27" s="418"/>
      <c r="QTC27" s="418"/>
      <c r="QTD27" s="418"/>
      <c r="QTE27" s="418"/>
      <c r="QTF27" s="418"/>
      <c r="QTG27" s="418"/>
      <c r="QTH27" s="418"/>
      <c r="QTI27" s="418"/>
      <c r="QTJ27" s="418"/>
      <c r="QTK27" s="418"/>
      <c r="QTL27" s="418"/>
      <c r="QTM27" s="418"/>
      <c r="QTN27" s="418"/>
      <c r="QTO27" s="418"/>
      <c r="QTP27" s="418"/>
      <c r="QTQ27" s="418"/>
      <c r="QTR27" s="418"/>
      <c r="QTS27" s="418"/>
      <c r="QTT27" s="418"/>
      <c r="QTU27" s="418"/>
      <c r="QTV27" s="418"/>
      <c r="QTW27" s="418"/>
      <c r="QTX27" s="418"/>
      <c r="QTY27" s="418"/>
      <c r="QTZ27" s="418"/>
      <c r="QUA27" s="418"/>
      <c r="QUB27" s="418"/>
      <c r="QUC27" s="418"/>
      <c r="QUD27" s="418"/>
      <c r="QUE27" s="418"/>
      <c r="QUF27" s="418"/>
      <c r="QUG27" s="418"/>
      <c r="QUH27" s="418"/>
      <c r="QUI27" s="418"/>
      <c r="QUJ27" s="418"/>
      <c r="QUK27" s="418"/>
      <c r="QUL27" s="418"/>
      <c r="QUM27" s="418"/>
      <c r="QUN27" s="418"/>
      <c r="QUO27" s="418"/>
      <c r="QUP27" s="418"/>
      <c r="QUQ27" s="418"/>
      <c r="QUR27" s="418"/>
      <c r="QUS27" s="418"/>
      <c r="QUT27" s="418"/>
      <c r="QUU27" s="418"/>
      <c r="QUV27" s="418"/>
      <c r="QUW27" s="418"/>
      <c r="QUX27" s="418"/>
      <c r="QUY27" s="418"/>
      <c r="QUZ27" s="418"/>
      <c r="QVA27" s="418"/>
      <c r="QVB27" s="418"/>
      <c r="QVC27" s="418"/>
      <c r="QVD27" s="418"/>
      <c r="QVE27" s="418"/>
      <c r="QVF27" s="418"/>
      <c r="QVG27" s="418"/>
      <c r="QVH27" s="418"/>
      <c r="QVI27" s="418"/>
      <c r="QVJ27" s="418"/>
      <c r="QVK27" s="418"/>
      <c r="QVL27" s="418"/>
      <c r="QVM27" s="418"/>
      <c r="QVN27" s="418"/>
      <c r="QVO27" s="418"/>
      <c r="QVP27" s="418"/>
      <c r="QVQ27" s="418"/>
      <c r="QVR27" s="418"/>
      <c r="QVS27" s="418"/>
      <c r="QVT27" s="418"/>
      <c r="QVU27" s="418"/>
      <c r="QVV27" s="418"/>
      <c r="QVW27" s="418"/>
      <c r="QVX27" s="418"/>
      <c r="QVY27" s="418"/>
      <c r="QVZ27" s="418"/>
      <c r="QWA27" s="418"/>
      <c r="QWB27" s="418"/>
      <c r="QWC27" s="418"/>
      <c r="QWD27" s="418"/>
      <c r="QWE27" s="418"/>
      <c r="QWF27" s="418"/>
      <c r="QWG27" s="418"/>
      <c r="QWH27" s="418"/>
      <c r="QWI27" s="418"/>
      <c r="QWJ27" s="418"/>
      <c r="QWK27" s="418"/>
      <c r="QWL27" s="418"/>
      <c r="QWM27" s="418"/>
      <c r="QWN27" s="418"/>
      <c r="QWO27" s="418"/>
      <c r="QWP27" s="418"/>
      <c r="QWQ27" s="418"/>
      <c r="QWR27" s="418"/>
      <c r="QWS27" s="418"/>
      <c r="QWT27" s="418"/>
      <c r="QWU27" s="418"/>
      <c r="QWV27" s="418"/>
      <c r="QWW27" s="418"/>
      <c r="QWX27" s="418"/>
      <c r="QWY27" s="418"/>
      <c r="QWZ27" s="418"/>
      <c r="QXA27" s="418"/>
      <c r="QXB27" s="418"/>
      <c r="QXC27" s="418"/>
      <c r="QXD27" s="418"/>
      <c r="QXE27" s="418"/>
      <c r="QXF27" s="418"/>
      <c r="QXG27" s="418"/>
      <c r="QXH27" s="418"/>
      <c r="QXI27" s="418"/>
      <c r="QXJ27" s="418"/>
      <c r="QXK27" s="418"/>
      <c r="QXL27" s="418"/>
      <c r="QXM27" s="418"/>
      <c r="QXN27" s="418"/>
      <c r="QXO27" s="418"/>
      <c r="QXP27" s="418"/>
      <c r="QXQ27" s="418"/>
      <c r="QXR27" s="418"/>
      <c r="QXS27" s="418"/>
      <c r="QXT27" s="418"/>
      <c r="QXU27" s="418"/>
      <c r="QXV27" s="418"/>
      <c r="QXW27" s="418"/>
      <c r="QXX27" s="418"/>
      <c r="QXY27" s="418"/>
      <c r="QXZ27" s="418"/>
      <c r="QYA27" s="418"/>
      <c r="QYB27" s="418"/>
      <c r="QYC27" s="418"/>
      <c r="QYD27" s="418"/>
      <c r="QYE27" s="418"/>
      <c r="QYF27" s="418"/>
      <c r="QYG27" s="418"/>
      <c r="QYH27" s="418"/>
      <c r="QYI27" s="418"/>
      <c r="QYJ27" s="418"/>
      <c r="QYK27" s="418"/>
      <c r="QYL27" s="418"/>
      <c r="QYM27" s="418"/>
      <c r="QYN27" s="418"/>
      <c r="QYO27" s="418"/>
      <c r="QYP27" s="418"/>
      <c r="QYQ27" s="418"/>
      <c r="QYR27" s="418"/>
      <c r="QYS27" s="418"/>
      <c r="QYT27" s="418"/>
      <c r="QYU27" s="418"/>
      <c r="QYV27" s="418"/>
      <c r="QYW27" s="418"/>
      <c r="QYX27" s="418"/>
      <c r="QYY27" s="418"/>
      <c r="QYZ27" s="418"/>
      <c r="QZA27" s="418"/>
      <c r="QZB27" s="418"/>
      <c r="QZC27" s="418"/>
      <c r="QZD27" s="418"/>
      <c r="QZE27" s="418"/>
      <c r="QZF27" s="418"/>
      <c r="QZG27" s="418"/>
      <c r="QZH27" s="418"/>
      <c r="QZI27" s="418"/>
      <c r="QZJ27" s="418"/>
      <c r="QZK27" s="418"/>
      <c r="QZL27" s="418"/>
      <c r="QZM27" s="418"/>
      <c r="QZN27" s="418"/>
      <c r="QZO27" s="418"/>
      <c r="QZP27" s="418"/>
      <c r="QZQ27" s="418"/>
      <c r="QZR27" s="418"/>
      <c r="QZS27" s="418"/>
      <c r="QZT27" s="418"/>
      <c r="QZU27" s="418"/>
      <c r="QZV27" s="418"/>
      <c r="QZW27" s="418"/>
      <c r="QZX27" s="418"/>
      <c r="QZY27" s="418"/>
      <c r="QZZ27" s="418"/>
      <c r="RAA27" s="418"/>
      <c r="RAB27" s="418"/>
      <c r="RAC27" s="418"/>
      <c r="RAD27" s="418"/>
      <c r="RAE27" s="418"/>
      <c r="RAF27" s="418"/>
      <c r="RAG27" s="418"/>
      <c r="RAH27" s="418"/>
      <c r="RAI27" s="418"/>
      <c r="RAJ27" s="418"/>
      <c r="RAK27" s="418"/>
      <c r="RAL27" s="418"/>
      <c r="RAM27" s="418"/>
      <c r="RAN27" s="418"/>
      <c r="RAO27" s="418"/>
      <c r="RAP27" s="418"/>
      <c r="RAQ27" s="418"/>
      <c r="RAR27" s="418"/>
      <c r="RAS27" s="418"/>
      <c r="RAT27" s="418"/>
      <c r="RAU27" s="418"/>
      <c r="RAV27" s="418"/>
      <c r="RAW27" s="418"/>
      <c r="RAX27" s="418"/>
      <c r="RAY27" s="418"/>
      <c r="RAZ27" s="418"/>
      <c r="RBA27" s="418"/>
      <c r="RBB27" s="418"/>
      <c r="RBC27" s="418"/>
      <c r="RBD27" s="418"/>
      <c r="RBE27" s="418"/>
      <c r="RBF27" s="418"/>
      <c r="RBG27" s="418"/>
      <c r="RBH27" s="418"/>
      <c r="RBI27" s="418"/>
      <c r="RBJ27" s="418"/>
      <c r="RBK27" s="418"/>
      <c r="RBL27" s="418"/>
      <c r="RBM27" s="418"/>
      <c r="RBN27" s="418"/>
      <c r="RBO27" s="418"/>
      <c r="RBP27" s="418"/>
      <c r="RBQ27" s="418"/>
      <c r="RBR27" s="418"/>
      <c r="RBS27" s="418"/>
      <c r="RBT27" s="418"/>
      <c r="RBU27" s="418"/>
      <c r="RBV27" s="418"/>
      <c r="RBW27" s="418"/>
      <c r="RBX27" s="418"/>
      <c r="RBY27" s="418"/>
      <c r="RBZ27" s="418"/>
      <c r="RCA27" s="418"/>
      <c r="RCB27" s="418"/>
      <c r="RCC27" s="418"/>
      <c r="RCD27" s="418"/>
      <c r="RCE27" s="418"/>
      <c r="RCF27" s="418"/>
      <c r="RCG27" s="418"/>
      <c r="RCH27" s="418"/>
      <c r="RCI27" s="418"/>
      <c r="RCJ27" s="418"/>
      <c r="RCK27" s="418"/>
      <c r="RCL27" s="418"/>
      <c r="RCM27" s="418"/>
      <c r="RCN27" s="418"/>
      <c r="RCO27" s="418"/>
      <c r="RCP27" s="418"/>
      <c r="RCQ27" s="418"/>
      <c r="RCR27" s="418"/>
      <c r="RCS27" s="418"/>
      <c r="RCT27" s="418"/>
      <c r="RCU27" s="418"/>
      <c r="RCV27" s="418"/>
      <c r="RCW27" s="418"/>
      <c r="RCX27" s="418"/>
      <c r="RCY27" s="418"/>
      <c r="RCZ27" s="418"/>
      <c r="RDA27" s="418"/>
      <c r="RDB27" s="418"/>
      <c r="RDC27" s="418"/>
      <c r="RDD27" s="418"/>
      <c r="RDE27" s="418"/>
      <c r="RDF27" s="418"/>
      <c r="RDG27" s="418"/>
      <c r="RDH27" s="418"/>
      <c r="RDI27" s="418"/>
      <c r="RDJ27" s="418"/>
      <c r="RDK27" s="418"/>
      <c r="RDL27" s="418"/>
      <c r="RDM27" s="418"/>
      <c r="RDN27" s="418"/>
      <c r="RDO27" s="418"/>
      <c r="RDP27" s="418"/>
      <c r="RDQ27" s="418"/>
      <c r="RDR27" s="418"/>
      <c r="RDS27" s="418"/>
      <c r="RDT27" s="418"/>
      <c r="RDU27" s="418"/>
      <c r="RDV27" s="418"/>
      <c r="RDW27" s="418"/>
      <c r="RDX27" s="418"/>
      <c r="RDY27" s="418"/>
      <c r="RDZ27" s="418"/>
      <c r="REA27" s="418"/>
      <c r="REB27" s="418"/>
      <c r="REC27" s="418"/>
      <c r="RED27" s="418"/>
      <c r="REE27" s="418"/>
      <c r="REF27" s="418"/>
      <c r="REG27" s="418"/>
      <c r="REH27" s="418"/>
      <c r="REI27" s="418"/>
      <c r="REJ27" s="418"/>
      <c r="REK27" s="418"/>
      <c r="REL27" s="418"/>
      <c r="REM27" s="418"/>
      <c r="REN27" s="418"/>
      <c r="REO27" s="418"/>
      <c r="REP27" s="418"/>
      <c r="REQ27" s="418"/>
      <c r="RER27" s="418"/>
      <c r="RES27" s="418"/>
      <c r="RET27" s="418"/>
      <c r="REU27" s="418"/>
      <c r="REV27" s="418"/>
      <c r="REW27" s="418"/>
      <c r="REX27" s="418"/>
      <c r="REY27" s="418"/>
      <c r="REZ27" s="418"/>
      <c r="RFA27" s="418"/>
      <c r="RFB27" s="418"/>
      <c r="RFC27" s="418"/>
      <c r="RFD27" s="418"/>
      <c r="RFE27" s="418"/>
      <c r="RFF27" s="418"/>
      <c r="RFG27" s="418"/>
      <c r="RFH27" s="418"/>
      <c r="RFI27" s="418"/>
      <c r="RFJ27" s="418"/>
      <c r="RFK27" s="418"/>
      <c r="RFL27" s="418"/>
      <c r="RFM27" s="418"/>
      <c r="RFN27" s="418"/>
      <c r="RFO27" s="418"/>
      <c r="RFP27" s="418"/>
      <c r="RFQ27" s="418"/>
      <c r="RFR27" s="418"/>
      <c r="RFS27" s="418"/>
      <c r="RFT27" s="418"/>
      <c r="RFU27" s="418"/>
      <c r="RFV27" s="418"/>
      <c r="RFW27" s="418"/>
      <c r="RFX27" s="418"/>
      <c r="RFY27" s="418"/>
      <c r="RFZ27" s="418"/>
      <c r="RGA27" s="418"/>
      <c r="RGB27" s="418"/>
      <c r="RGC27" s="418"/>
      <c r="RGD27" s="418"/>
      <c r="RGE27" s="418"/>
      <c r="RGF27" s="418"/>
      <c r="RGG27" s="418"/>
      <c r="RGH27" s="418"/>
      <c r="RGI27" s="418"/>
      <c r="RGJ27" s="418"/>
      <c r="RGK27" s="418"/>
      <c r="RGL27" s="418"/>
      <c r="RGM27" s="418"/>
      <c r="RGN27" s="418"/>
      <c r="RGO27" s="418"/>
      <c r="RGP27" s="418"/>
      <c r="RGQ27" s="418"/>
      <c r="RGR27" s="418"/>
      <c r="RGS27" s="418"/>
      <c r="RGT27" s="418"/>
      <c r="RGU27" s="418"/>
      <c r="RGV27" s="418"/>
      <c r="RGW27" s="418"/>
      <c r="RGX27" s="418"/>
      <c r="RGY27" s="418"/>
      <c r="RGZ27" s="418"/>
      <c r="RHA27" s="418"/>
      <c r="RHB27" s="418"/>
      <c r="RHC27" s="418"/>
      <c r="RHD27" s="418"/>
      <c r="RHE27" s="418"/>
      <c r="RHF27" s="418"/>
      <c r="RHG27" s="418"/>
      <c r="RHH27" s="418"/>
      <c r="RHI27" s="418"/>
      <c r="RHJ27" s="418"/>
      <c r="RHK27" s="418"/>
      <c r="RHL27" s="418"/>
      <c r="RHM27" s="418"/>
      <c r="RHN27" s="418"/>
      <c r="RHO27" s="418"/>
      <c r="RHP27" s="418"/>
      <c r="RHQ27" s="418"/>
      <c r="RHR27" s="418"/>
      <c r="RHS27" s="418"/>
      <c r="RHT27" s="418"/>
      <c r="RHU27" s="418"/>
      <c r="RHV27" s="418"/>
      <c r="RHW27" s="418"/>
      <c r="RHX27" s="418"/>
      <c r="RHY27" s="418"/>
      <c r="RHZ27" s="418"/>
      <c r="RIA27" s="418"/>
      <c r="RIB27" s="418"/>
      <c r="RIC27" s="418"/>
      <c r="RID27" s="418"/>
      <c r="RIE27" s="418"/>
      <c r="RIF27" s="418"/>
      <c r="RIG27" s="418"/>
      <c r="RIH27" s="418"/>
      <c r="RII27" s="418"/>
      <c r="RIJ27" s="418"/>
      <c r="RIK27" s="418"/>
      <c r="RIL27" s="418"/>
      <c r="RIM27" s="418"/>
      <c r="RIN27" s="418"/>
      <c r="RIO27" s="418"/>
      <c r="RIP27" s="418"/>
      <c r="RIQ27" s="418"/>
      <c r="RIR27" s="418"/>
      <c r="RIS27" s="418"/>
      <c r="RIT27" s="418"/>
      <c r="RIU27" s="418"/>
      <c r="RIV27" s="418"/>
      <c r="RIW27" s="418"/>
      <c r="RIX27" s="418"/>
      <c r="RIY27" s="418"/>
      <c r="RIZ27" s="418"/>
      <c r="RJA27" s="418"/>
      <c r="RJB27" s="418"/>
      <c r="RJC27" s="418"/>
      <c r="RJD27" s="418"/>
      <c r="RJE27" s="418"/>
      <c r="RJF27" s="418"/>
      <c r="RJG27" s="418"/>
      <c r="RJH27" s="418"/>
      <c r="RJI27" s="418"/>
      <c r="RJJ27" s="418"/>
      <c r="RJK27" s="418"/>
      <c r="RJL27" s="418"/>
      <c r="RJM27" s="418"/>
      <c r="RJN27" s="418"/>
      <c r="RJO27" s="418"/>
      <c r="RJP27" s="418"/>
      <c r="RJQ27" s="418"/>
      <c r="RJR27" s="418"/>
      <c r="RJS27" s="418"/>
      <c r="RJT27" s="418"/>
      <c r="RJU27" s="418"/>
      <c r="RJV27" s="418"/>
      <c r="RJW27" s="418"/>
      <c r="RJX27" s="418"/>
      <c r="RJY27" s="418"/>
      <c r="RJZ27" s="418"/>
      <c r="RKA27" s="418"/>
      <c r="RKB27" s="418"/>
      <c r="RKC27" s="418"/>
      <c r="RKD27" s="418"/>
      <c r="RKE27" s="418"/>
      <c r="RKF27" s="418"/>
      <c r="RKG27" s="418"/>
      <c r="RKH27" s="418"/>
      <c r="RKI27" s="418"/>
      <c r="RKJ27" s="418"/>
      <c r="RKK27" s="418"/>
      <c r="RKL27" s="418"/>
      <c r="RKM27" s="418"/>
      <c r="RKN27" s="418"/>
      <c r="RKO27" s="418"/>
      <c r="RKP27" s="418"/>
      <c r="RKQ27" s="418"/>
      <c r="RKR27" s="418"/>
      <c r="RKS27" s="418"/>
      <c r="RKT27" s="418"/>
      <c r="RKU27" s="418"/>
      <c r="RKV27" s="418"/>
      <c r="RKW27" s="418"/>
      <c r="RKX27" s="418"/>
      <c r="RKY27" s="418"/>
      <c r="RKZ27" s="418"/>
      <c r="RLA27" s="418"/>
      <c r="RLB27" s="418"/>
      <c r="RLC27" s="418"/>
      <c r="RLD27" s="418"/>
      <c r="RLE27" s="418"/>
      <c r="RLF27" s="418"/>
      <c r="RLG27" s="418"/>
      <c r="RLH27" s="418"/>
      <c r="RLI27" s="418"/>
      <c r="RLJ27" s="418"/>
      <c r="RLK27" s="418"/>
      <c r="RLL27" s="418"/>
      <c r="RLM27" s="418"/>
      <c r="RLN27" s="418"/>
      <c r="RLO27" s="418"/>
      <c r="RLP27" s="418"/>
      <c r="RLQ27" s="418"/>
      <c r="RLR27" s="418"/>
      <c r="RLS27" s="418"/>
      <c r="RLT27" s="418"/>
      <c r="RLU27" s="418"/>
      <c r="RLV27" s="418"/>
      <c r="RLW27" s="418"/>
      <c r="RLX27" s="418"/>
      <c r="RLY27" s="418"/>
      <c r="RLZ27" s="418"/>
      <c r="RMA27" s="418"/>
      <c r="RMB27" s="418"/>
      <c r="RMC27" s="418"/>
      <c r="RMD27" s="418"/>
      <c r="RME27" s="418"/>
      <c r="RMF27" s="418"/>
      <c r="RMG27" s="418"/>
      <c r="RMH27" s="418"/>
      <c r="RMI27" s="418"/>
      <c r="RMJ27" s="418"/>
      <c r="RMK27" s="418"/>
      <c r="RML27" s="418"/>
      <c r="RMM27" s="418"/>
      <c r="RMN27" s="418"/>
      <c r="RMO27" s="418"/>
      <c r="RMP27" s="418"/>
      <c r="RMQ27" s="418"/>
      <c r="RMR27" s="418"/>
      <c r="RMS27" s="418"/>
      <c r="RMT27" s="418"/>
      <c r="RMU27" s="418"/>
      <c r="RMV27" s="418"/>
      <c r="RMW27" s="418"/>
      <c r="RMX27" s="418"/>
      <c r="RMY27" s="418"/>
      <c r="RMZ27" s="418"/>
      <c r="RNA27" s="418"/>
      <c r="RNB27" s="418"/>
      <c r="RNC27" s="418"/>
      <c r="RND27" s="418"/>
      <c r="RNE27" s="418"/>
      <c r="RNF27" s="418"/>
      <c r="RNG27" s="418"/>
      <c r="RNH27" s="418"/>
      <c r="RNI27" s="418"/>
      <c r="RNJ27" s="418"/>
      <c r="RNK27" s="418"/>
      <c r="RNL27" s="418"/>
      <c r="RNM27" s="418"/>
      <c r="RNN27" s="418"/>
      <c r="RNO27" s="418"/>
      <c r="RNP27" s="418"/>
      <c r="RNQ27" s="418"/>
      <c r="RNR27" s="418"/>
      <c r="RNS27" s="418"/>
      <c r="RNT27" s="418"/>
      <c r="RNU27" s="418"/>
      <c r="RNV27" s="418"/>
      <c r="RNW27" s="418"/>
      <c r="RNX27" s="418"/>
      <c r="RNY27" s="418"/>
      <c r="RNZ27" s="418"/>
      <c r="ROA27" s="418"/>
      <c r="ROB27" s="418"/>
      <c r="ROC27" s="418"/>
      <c r="ROD27" s="418"/>
      <c r="ROE27" s="418"/>
      <c r="ROF27" s="418"/>
      <c r="ROG27" s="418"/>
      <c r="ROH27" s="418"/>
      <c r="ROI27" s="418"/>
      <c r="ROJ27" s="418"/>
      <c r="ROK27" s="418"/>
      <c r="ROL27" s="418"/>
      <c r="ROM27" s="418"/>
      <c r="RON27" s="418"/>
      <c r="ROO27" s="418"/>
      <c r="ROP27" s="418"/>
      <c r="ROQ27" s="418"/>
      <c r="ROR27" s="418"/>
      <c r="ROS27" s="418"/>
      <c r="ROT27" s="418"/>
      <c r="ROU27" s="418"/>
      <c r="ROV27" s="418"/>
      <c r="ROW27" s="418"/>
      <c r="ROX27" s="418"/>
      <c r="ROY27" s="418"/>
      <c r="ROZ27" s="418"/>
      <c r="RPA27" s="418"/>
      <c r="RPB27" s="418"/>
      <c r="RPC27" s="418"/>
      <c r="RPD27" s="418"/>
      <c r="RPE27" s="418"/>
      <c r="RPF27" s="418"/>
      <c r="RPG27" s="418"/>
      <c r="RPH27" s="418"/>
      <c r="RPI27" s="418"/>
      <c r="RPJ27" s="418"/>
      <c r="RPK27" s="418"/>
      <c r="RPL27" s="418"/>
      <c r="RPM27" s="418"/>
      <c r="RPN27" s="418"/>
      <c r="RPO27" s="418"/>
      <c r="RPP27" s="418"/>
      <c r="RPQ27" s="418"/>
      <c r="RPR27" s="418"/>
      <c r="RPS27" s="418"/>
      <c r="RPT27" s="418"/>
      <c r="RPU27" s="418"/>
      <c r="RPV27" s="418"/>
      <c r="RPW27" s="418"/>
      <c r="RPX27" s="418"/>
      <c r="RPY27" s="418"/>
      <c r="RPZ27" s="418"/>
      <c r="RQA27" s="418"/>
      <c r="RQB27" s="418"/>
      <c r="RQC27" s="418"/>
      <c r="RQD27" s="418"/>
      <c r="RQE27" s="418"/>
      <c r="RQF27" s="418"/>
      <c r="RQG27" s="418"/>
      <c r="RQH27" s="418"/>
      <c r="RQI27" s="418"/>
      <c r="RQJ27" s="418"/>
      <c r="RQK27" s="418"/>
      <c r="RQL27" s="418"/>
      <c r="RQM27" s="418"/>
      <c r="RQN27" s="418"/>
      <c r="RQO27" s="418"/>
      <c r="RQP27" s="418"/>
      <c r="RQQ27" s="418"/>
      <c r="RQR27" s="418"/>
      <c r="RQS27" s="418"/>
      <c r="RQT27" s="418"/>
      <c r="RQU27" s="418"/>
      <c r="RQV27" s="418"/>
      <c r="RQW27" s="418"/>
      <c r="RQX27" s="418"/>
      <c r="RQY27" s="418"/>
      <c r="RQZ27" s="418"/>
      <c r="RRA27" s="418"/>
      <c r="RRB27" s="418"/>
      <c r="RRC27" s="418"/>
      <c r="RRD27" s="418"/>
      <c r="RRE27" s="418"/>
      <c r="RRF27" s="418"/>
      <c r="RRG27" s="418"/>
      <c r="RRH27" s="418"/>
      <c r="RRI27" s="418"/>
      <c r="RRJ27" s="418"/>
      <c r="RRK27" s="418"/>
      <c r="RRL27" s="418"/>
      <c r="RRM27" s="418"/>
      <c r="RRN27" s="418"/>
      <c r="RRO27" s="418"/>
      <c r="RRP27" s="418"/>
      <c r="RRQ27" s="418"/>
      <c r="RRR27" s="418"/>
      <c r="RRS27" s="418"/>
      <c r="RRT27" s="418"/>
      <c r="RRU27" s="418"/>
      <c r="RRV27" s="418"/>
      <c r="RRW27" s="418"/>
      <c r="RRX27" s="418"/>
      <c r="RRY27" s="418"/>
      <c r="RRZ27" s="418"/>
      <c r="RSA27" s="418"/>
      <c r="RSB27" s="418"/>
      <c r="RSC27" s="418"/>
      <c r="RSD27" s="418"/>
      <c r="RSE27" s="418"/>
      <c r="RSF27" s="418"/>
      <c r="RSG27" s="418"/>
      <c r="RSH27" s="418"/>
      <c r="RSI27" s="418"/>
      <c r="RSJ27" s="418"/>
      <c r="RSK27" s="418"/>
      <c r="RSL27" s="418"/>
      <c r="RSM27" s="418"/>
      <c r="RSN27" s="418"/>
      <c r="RSO27" s="418"/>
      <c r="RSP27" s="418"/>
      <c r="RSQ27" s="418"/>
      <c r="RSR27" s="418"/>
      <c r="RSS27" s="418"/>
      <c r="RST27" s="418"/>
      <c r="RSU27" s="418"/>
      <c r="RSV27" s="418"/>
      <c r="RSW27" s="418"/>
      <c r="RSX27" s="418"/>
      <c r="RSY27" s="418"/>
      <c r="RSZ27" s="418"/>
      <c r="RTA27" s="418"/>
      <c r="RTB27" s="418"/>
      <c r="RTC27" s="418"/>
      <c r="RTD27" s="418"/>
      <c r="RTE27" s="418"/>
      <c r="RTF27" s="418"/>
      <c r="RTG27" s="418"/>
      <c r="RTH27" s="418"/>
      <c r="RTI27" s="418"/>
      <c r="RTJ27" s="418"/>
      <c r="RTK27" s="418"/>
      <c r="RTL27" s="418"/>
      <c r="RTM27" s="418"/>
      <c r="RTN27" s="418"/>
      <c r="RTO27" s="418"/>
      <c r="RTP27" s="418"/>
      <c r="RTQ27" s="418"/>
      <c r="RTR27" s="418"/>
      <c r="RTS27" s="418"/>
      <c r="RTT27" s="418"/>
      <c r="RTU27" s="418"/>
      <c r="RTV27" s="418"/>
      <c r="RTW27" s="418"/>
      <c r="RTX27" s="418"/>
      <c r="RTY27" s="418"/>
      <c r="RTZ27" s="418"/>
      <c r="RUA27" s="418"/>
      <c r="RUB27" s="418"/>
      <c r="RUC27" s="418"/>
      <c r="RUD27" s="418"/>
      <c r="RUE27" s="418"/>
      <c r="RUF27" s="418"/>
      <c r="RUG27" s="418"/>
      <c r="RUH27" s="418"/>
      <c r="RUI27" s="418"/>
      <c r="RUJ27" s="418"/>
      <c r="RUK27" s="418"/>
      <c r="RUL27" s="418"/>
      <c r="RUM27" s="418"/>
      <c r="RUN27" s="418"/>
      <c r="RUO27" s="418"/>
      <c r="RUP27" s="418"/>
      <c r="RUQ27" s="418"/>
      <c r="RUR27" s="418"/>
      <c r="RUS27" s="418"/>
      <c r="RUT27" s="418"/>
      <c r="RUU27" s="418"/>
      <c r="RUV27" s="418"/>
      <c r="RUW27" s="418"/>
      <c r="RUX27" s="418"/>
      <c r="RUY27" s="418"/>
      <c r="RUZ27" s="418"/>
      <c r="RVA27" s="418"/>
      <c r="RVB27" s="418"/>
      <c r="RVC27" s="418"/>
      <c r="RVD27" s="418"/>
      <c r="RVE27" s="418"/>
      <c r="RVF27" s="418"/>
      <c r="RVG27" s="418"/>
      <c r="RVH27" s="418"/>
      <c r="RVI27" s="418"/>
      <c r="RVJ27" s="418"/>
      <c r="RVK27" s="418"/>
      <c r="RVL27" s="418"/>
      <c r="RVM27" s="418"/>
      <c r="RVN27" s="418"/>
      <c r="RVO27" s="418"/>
      <c r="RVP27" s="418"/>
      <c r="RVQ27" s="418"/>
      <c r="RVR27" s="418"/>
      <c r="RVS27" s="418"/>
      <c r="RVT27" s="418"/>
      <c r="RVU27" s="418"/>
      <c r="RVV27" s="418"/>
      <c r="RVW27" s="418"/>
      <c r="RVX27" s="418"/>
      <c r="RVY27" s="418"/>
      <c r="RVZ27" s="418"/>
      <c r="RWA27" s="418"/>
      <c r="RWB27" s="418"/>
      <c r="RWC27" s="418"/>
      <c r="RWD27" s="418"/>
      <c r="RWE27" s="418"/>
      <c r="RWF27" s="418"/>
      <c r="RWG27" s="418"/>
      <c r="RWH27" s="418"/>
      <c r="RWI27" s="418"/>
      <c r="RWJ27" s="418"/>
      <c r="RWK27" s="418"/>
      <c r="RWL27" s="418"/>
      <c r="RWM27" s="418"/>
      <c r="RWN27" s="418"/>
      <c r="RWO27" s="418"/>
      <c r="RWP27" s="418"/>
      <c r="RWQ27" s="418"/>
      <c r="RWR27" s="418"/>
      <c r="RWS27" s="418"/>
      <c r="RWT27" s="418"/>
      <c r="RWU27" s="418"/>
      <c r="RWV27" s="418"/>
      <c r="RWW27" s="418"/>
      <c r="RWX27" s="418"/>
      <c r="RWY27" s="418"/>
      <c r="RWZ27" s="418"/>
      <c r="RXA27" s="418"/>
      <c r="RXB27" s="418"/>
      <c r="RXC27" s="418"/>
      <c r="RXD27" s="418"/>
      <c r="RXE27" s="418"/>
      <c r="RXF27" s="418"/>
      <c r="RXG27" s="418"/>
      <c r="RXH27" s="418"/>
      <c r="RXI27" s="418"/>
      <c r="RXJ27" s="418"/>
      <c r="RXK27" s="418"/>
      <c r="RXL27" s="418"/>
      <c r="RXM27" s="418"/>
      <c r="RXN27" s="418"/>
      <c r="RXO27" s="418"/>
      <c r="RXP27" s="418"/>
      <c r="RXQ27" s="418"/>
      <c r="RXR27" s="418"/>
      <c r="RXS27" s="418"/>
      <c r="RXT27" s="418"/>
      <c r="RXU27" s="418"/>
      <c r="RXV27" s="418"/>
      <c r="RXW27" s="418"/>
      <c r="RXX27" s="418"/>
      <c r="RXY27" s="418"/>
      <c r="RXZ27" s="418"/>
      <c r="RYA27" s="418"/>
      <c r="RYB27" s="418"/>
      <c r="RYC27" s="418"/>
      <c r="RYD27" s="418"/>
      <c r="RYE27" s="418"/>
      <c r="RYF27" s="418"/>
      <c r="RYG27" s="418"/>
      <c r="RYH27" s="418"/>
      <c r="RYI27" s="418"/>
      <c r="RYJ27" s="418"/>
      <c r="RYK27" s="418"/>
      <c r="RYL27" s="418"/>
      <c r="RYM27" s="418"/>
      <c r="RYN27" s="418"/>
      <c r="RYO27" s="418"/>
      <c r="RYP27" s="418"/>
      <c r="RYQ27" s="418"/>
      <c r="RYR27" s="418"/>
      <c r="RYS27" s="418"/>
      <c r="RYT27" s="418"/>
      <c r="RYU27" s="418"/>
      <c r="RYV27" s="418"/>
      <c r="RYW27" s="418"/>
      <c r="RYX27" s="418"/>
      <c r="RYY27" s="418"/>
      <c r="RYZ27" s="418"/>
      <c r="RZA27" s="418"/>
      <c r="RZB27" s="418"/>
      <c r="RZC27" s="418"/>
      <c r="RZD27" s="418"/>
      <c r="RZE27" s="418"/>
      <c r="RZF27" s="418"/>
      <c r="RZG27" s="418"/>
      <c r="RZH27" s="418"/>
      <c r="RZI27" s="418"/>
      <c r="RZJ27" s="418"/>
      <c r="RZK27" s="418"/>
      <c r="RZL27" s="418"/>
      <c r="RZM27" s="418"/>
      <c r="RZN27" s="418"/>
      <c r="RZO27" s="418"/>
      <c r="RZP27" s="418"/>
      <c r="RZQ27" s="418"/>
      <c r="RZR27" s="418"/>
      <c r="RZS27" s="418"/>
      <c r="RZT27" s="418"/>
      <c r="RZU27" s="418"/>
      <c r="RZV27" s="418"/>
      <c r="RZW27" s="418"/>
      <c r="RZX27" s="418"/>
      <c r="RZY27" s="418"/>
      <c r="RZZ27" s="418"/>
      <c r="SAA27" s="418"/>
      <c r="SAB27" s="418"/>
      <c r="SAC27" s="418"/>
      <c r="SAD27" s="418"/>
      <c r="SAE27" s="418"/>
      <c r="SAF27" s="418"/>
      <c r="SAG27" s="418"/>
      <c r="SAH27" s="418"/>
      <c r="SAI27" s="418"/>
      <c r="SAJ27" s="418"/>
      <c r="SAK27" s="418"/>
      <c r="SAL27" s="418"/>
      <c r="SAM27" s="418"/>
      <c r="SAN27" s="418"/>
      <c r="SAO27" s="418"/>
      <c r="SAP27" s="418"/>
      <c r="SAQ27" s="418"/>
      <c r="SAR27" s="418"/>
      <c r="SAS27" s="418"/>
      <c r="SAT27" s="418"/>
      <c r="SAU27" s="418"/>
      <c r="SAV27" s="418"/>
      <c r="SAW27" s="418"/>
      <c r="SAX27" s="418"/>
      <c r="SAY27" s="418"/>
      <c r="SAZ27" s="418"/>
      <c r="SBA27" s="418"/>
      <c r="SBB27" s="418"/>
      <c r="SBC27" s="418"/>
      <c r="SBD27" s="418"/>
      <c r="SBE27" s="418"/>
      <c r="SBF27" s="418"/>
      <c r="SBG27" s="418"/>
      <c r="SBH27" s="418"/>
      <c r="SBI27" s="418"/>
      <c r="SBJ27" s="418"/>
      <c r="SBK27" s="418"/>
      <c r="SBL27" s="418"/>
      <c r="SBM27" s="418"/>
      <c r="SBN27" s="418"/>
      <c r="SBO27" s="418"/>
      <c r="SBP27" s="418"/>
      <c r="SBQ27" s="418"/>
      <c r="SBR27" s="418"/>
      <c r="SBS27" s="418"/>
      <c r="SBT27" s="418"/>
      <c r="SBU27" s="418"/>
      <c r="SBV27" s="418"/>
      <c r="SBW27" s="418"/>
      <c r="SBX27" s="418"/>
      <c r="SBY27" s="418"/>
      <c r="SBZ27" s="418"/>
      <c r="SCA27" s="418"/>
      <c r="SCB27" s="418"/>
      <c r="SCC27" s="418"/>
      <c r="SCD27" s="418"/>
      <c r="SCE27" s="418"/>
      <c r="SCF27" s="418"/>
      <c r="SCG27" s="418"/>
      <c r="SCH27" s="418"/>
      <c r="SCI27" s="418"/>
      <c r="SCJ27" s="418"/>
      <c r="SCK27" s="418"/>
      <c r="SCL27" s="418"/>
      <c r="SCM27" s="418"/>
      <c r="SCN27" s="418"/>
      <c r="SCO27" s="418"/>
      <c r="SCP27" s="418"/>
      <c r="SCQ27" s="418"/>
      <c r="SCR27" s="418"/>
      <c r="SCS27" s="418"/>
      <c r="SCT27" s="418"/>
      <c r="SCU27" s="418"/>
      <c r="SCV27" s="418"/>
      <c r="SCW27" s="418"/>
      <c r="SCX27" s="418"/>
      <c r="SCY27" s="418"/>
      <c r="SCZ27" s="418"/>
      <c r="SDA27" s="418"/>
      <c r="SDB27" s="418"/>
      <c r="SDC27" s="418"/>
      <c r="SDD27" s="418"/>
      <c r="SDE27" s="418"/>
      <c r="SDF27" s="418"/>
      <c r="SDG27" s="418"/>
      <c r="SDH27" s="418"/>
      <c r="SDI27" s="418"/>
      <c r="SDJ27" s="418"/>
      <c r="SDK27" s="418"/>
      <c r="SDL27" s="418"/>
      <c r="SDM27" s="418"/>
      <c r="SDN27" s="418"/>
      <c r="SDO27" s="418"/>
      <c r="SDP27" s="418"/>
      <c r="SDQ27" s="418"/>
      <c r="SDR27" s="418"/>
      <c r="SDS27" s="418"/>
      <c r="SDT27" s="418"/>
      <c r="SDU27" s="418"/>
      <c r="SDV27" s="418"/>
      <c r="SDW27" s="418"/>
      <c r="SDX27" s="418"/>
      <c r="SDY27" s="418"/>
      <c r="SDZ27" s="418"/>
      <c r="SEA27" s="418"/>
      <c r="SEB27" s="418"/>
      <c r="SEC27" s="418"/>
      <c r="SED27" s="418"/>
      <c r="SEE27" s="418"/>
      <c r="SEF27" s="418"/>
      <c r="SEG27" s="418"/>
      <c r="SEH27" s="418"/>
      <c r="SEI27" s="418"/>
      <c r="SEJ27" s="418"/>
      <c r="SEK27" s="418"/>
      <c r="SEL27" s="418"/>
      <c r="SEM27" s="418"/>
      <c r="SEN27" s="418"/>
      <c r="SEO27" s="418"/>
      <c r="SEP27" s="418"/>
      <c r="SEQ27" s="418"/>
      <c r="SER27" s="418"/>
      <c r="SES27" s="418"/>
      <c r="SET27" s="418"/>
      <c r="SEU27" s="418"/>
      <c r="SEV27" s="418"/>
      <c r="SEW27" s="418"/>
      <c r="SEX27" s="418"/>
      <c r="SEY27" s="418"/>
      <c r="SEZ27" s="418"/>
      <c r="SFA27" s="418"/>
      <c r="SFB27" s="418"/>
      <c r="SFC27" s="418"/>
      <c r="SFD27" s="418"/>
      <c r="SFE27" s="418"/>
      <c r="SFF27" s="418"/>
      <c r="SFG27" s="418"/>
      <c r="SFH27" s="418"/>
      <c r="SFI27" s="418"/>
      <c r="SFJ27" s="418"/>
      <c r="SFK27" s="418"/>
      <c r="SFL27" s="418"/>
      <c r="SFM27" s="418"/>
      <c r="SFN27" s="418"/>
      <c r="SFO27" s="418"/>
      <c r="SFP27" s="418"/>
      <c r="SFQ27" s="418"/>
      <c r="SFR27" s="418"/>
      <c r="SFS27" s="418"/>
      <c r="SFT27" s="418"/>
      <c r="SFU27" s="418"/>
      <c r="SFV27" s="418"/>
      <c r="SFW27" s="418"/>
      <c r="SFX27" s="418"/>
      <c r="SFY27" s="418"/>
      <c r="SFZ27" s="418"/>
      <c r="SGA27" s="418"/>
      <c r="SGB27" s="418"/>
      <c r="SGC27" s="418"/>
      <c r="SGD27" s="418"/>
      <c r="SGE27" s="418"/>
      <c r="SGF27" s="418"/>
      <c r="SGG27" s="418"/>
      <c r="SGH27" s="418"/>
      <c r="SGI27" s="418"/>
      <c r="SGJ27" s="418"/>
      <c r="SGK27" s="418"/>
      <c r="SGL27" s="418"/>
      <c r="SGM27" s="418"/>
      <c r="SGN27" s="418"/>
      <c r="SGO27" s="418"/>
      <c r="SGP27" s="418"/>
      <c r="SGQ27" s="418"/>
      <c r="SGR27" s="418"/>
      <c r="SGS27" s="418"/>
      <c r="SGT27" s="418"/>
      <c r="SGU27" s="418"/>
      <c r="SGV27" s="418"/>
      <c r="SGW27" s="418"/>
      <c r="SGX27" s="418"/>
      <c r="SGY27" s="418"/>
      <c r="SGZ27" s="418"/>
      <c r="SHA27" s="418"/>
      <c r="SHB27" s="418"/>
      <c r="SHC27" s="418"/>
      <c r="SHD27" s="418"/>
      <c r="SHE27" s="418"/>
      <c r="SHF27" s="418"/>
      <c r="SHG27" s="418"/>
      <c r="SHH27" s="418"/>
      <c r="SHI27" s="418"/>
      <c r="SHJ27" s="418"/>
      <c r="SHK27" s="418"/>
      <c r="SHL27" s="418"/>
      <c r="SHM27" s="418"/>
      <c r="SHN27" s="418"/>
      <c r="SHO27" s="418"/>
      <c r="SHP27" s="418"/>
      <c r="SHQ27" s="418"/>
      <c r="SHR27" s="418"/>
      <c r="SHS27" s="418"/>
      <c r="SHT27" s="418"/>
      <c r="SHU27" s="418"/>
      <c r="SHV27" s="418"/>
      <c r="SHW27" s="418"/>
      <c r="SHX27" s="418"/>
      <c r="SHY27" s="418"/>
      <c r="SHZ27" s="418"/>
      <c r="SIA27" s="418"/>
      <c r="SIB27" s="418"/>
      <c r="SIC27" s="418"/>
      <c r="SID27" s="418"/>
      <c r="SIE27" s="418"/>
      <c r="SIF27" s="418"/>
      <c r="SIG27" s="418"/>
      <c r="SIH27" s="418"/>
      <c r="SII27" s="418"/>
      <c r="SIJ27" s="418"/>
      <c r="SIK27" s="418"/>
      <c r="SIL27" s="418"/>
      <c r="SIM27" s="418"/>
      <c r="SIN27" s="418"/>
      <c r="SIO27" s="418"/>
      <c r="SIP27" s="418"/>
      <c r="SIQ27" s="418"/>
      <c r="SIR27" s="418"/>
      <c r="SIS27" s="418"/>
      <c r="SIT27" s="418"/>
      <c r="SIU27" s="418"/>
      <c r="SIV27" s="418"/>
      <c r="SIW27" s="418"/>
      <c r="SIX27" s="418"/>
      <c r="SIY27" s="418"/>
      <c r="SIZ27" s="418"/>
      <c r="SJA27" s="418"/>
      <c r="SJB27" s="418"/>
      <c r="SJC27" s="418"/>
      <c r="SJD27" s="418"/>
      <c r="SJE27" s="418"/>
      <c r="SJF27" s="418"/>
      <c r="SJG27" s="418"/>
      <c r="SJH27" s="418"/>
      <c r="SJI27" s="418"/>
      <c r="SJJ27" s="418"/>
      <c r="SJK27" s="418"/>
      <c r="SJL27" s="418"/>
      <c r="SJM27" s="418"/>
      <c r="SJN27" s="418"/>
      <c r="SJO27" s="418"/>
      <c r="SJP27" s="418"/>
      <c r="SJQ27" s="418"/>
      <c r="SJR27" s="418"/>
      <c r="SJS27" s="418"/>
      <c r="SJT27" s="418"/>
      <c r="SJU27" s="418"/>
      <c r="SJV27" s="418"/>
      <c r="SJW27" s="418"/>
      <c r="SJX27" s="418"/>
      <c r="SJY27" s="418"/>
      <c r="SJZ27" s="418"/>
      <c r="SKA27" s="418"/>
      <c r="SKB27" s="418"/>
      <c r="SKC27" s="418"/>
      <c r="SKD27" s="418"/>
      <c r="SKE27" s="418"/>
      <c r="SKF27" s="418"/>
      <c r="SKG27" s="418"/>
      <c r="SKH27" s="418"/>
      <c r="SKI27" s="418"/>
      <c r="SKJ27" s="418"/>
      <c r="SKK27" s="418"/>
      <c r="SKL27" s="418"/>
      <c r="SKM27" s="418"/>
      <c r="SKN27" s="418"/>
      <c r="SKO27" s="418"/>
      <c r="SKP27" s="418"/>
      <c r="SKQ27" s="418"/>
      <c r="SKR27" s="418"/>
      <c r="SKS27" s="418"/>
      <c r="SKT27" s="418"/>
      <c r="SKU27" s="418"/>
      <c r="SKV27" s="418"/>
      <c r="SKW27" s="418"/>
      <c r="SKX27" s="418"/>
      <c r="SKY27" s="418"/>
      <c r="SKZ27" s="418"/>
      <c r="SLA27" s="418"/>
      <c r="SLB27" s="418"/>
      <c r="SLC27" s="418"/>
      <c r="SLD27" s="418"/>
      <c r="SLE27" s="418"/>
      <c r="SLF27" s="418"/>
      <c r="SLG27" s="418"/>
      <c r="SLH27" s="418"/>
      <c r="SLI27" s="418"/>
      <c r="SLJ27" s="418"/>
      <c r="SLK27" s="418"/>
      <c r="SLL27" s="418"/>
      <c r="SLM27" s="418"/>
      <c r="SLN27" s="418"/>
      <c r="SLO27" s="418"/>
      <c r="SLP27" s="418"/>
      <c r="SLQ27" s="418"/>
      <c r="SLR27" s="418"/>
      <c r="SLS27" s="418"/>
      <c r="SLT27" s="418"/>
      <c r="SLU27" s="418"/>
      <c r="SLV27" s="418"/>
      <c r="SLW27" s="418"/>
      <c r="SLX27" s="418"/>
      <c r="SLY27" s="418"/>
      <c r="SLZ27" s="418"/>
      <c r="SMA27" s="418"/>
      <c r="SMB27" s="418"/>
      <c r="SMC27" s="418"/>
      <c r="SMD27" s="418"/>
      <c r="SME27" s="418"/>
      <c r="SMF27" s="418"/>
      <c r="SMG27" s="418"/>
      <c r="SMH27" s="418"/>
      <c r="SMI27" s="418"/>
      <c r="SMJ27" s="418"/>
      <c r="SMK27" s="418"/>
      <c r="SML27" s="418"/>
      <c r="SMM27" s="418"/>
      <c r="SMN27" s="418"/>
      <c r="SMO27" s="418"/>
      <c r="SMP27" s="418"/>
      <c r="SMQ27" s="418"/>
      <c r="SMR27" s="418"/>
      <c r="SMS27" s="418"/>
      <c r="SMT27" s="418"/>
      <c r="SMU27" s="418"/>
      <c r="SMV27" s="418"/>
      <c r="SMW27" s="418"/>
      <c r="SMX27" s="418"/>
      <c r="SMY27" s="418"/>
      <c r="SMZ27" s="418"/>
      <c r="SNA27" s="418"/>
      <c r="SNB27" s="418"/>
      <c r="SNC27" s="418"/>
      <c r="SND27" s="418"/>
      <c r="SNE27" s="418"/>
      <c r="SNF27" s="418"/>
      <c r="SNG27" s="418"/>
      <c r="SNH27" s="418"/>
      <c r="SNI27" s="418"/>
      <c r="SNJ27" s="418"/>
      <c r="SNK27" s="418"/>
      <c r="SNL27" s="418"/>
      <c r="SNM27" s="418"/>
      <c r="SNN27" s="418"/>
      <c r="SNO27" s="418"/>
      <c r="SNP27" s="418"/>
      <c r="SNQ27" s="418"/>
      <c r="SNR27" s="418"/>
      <c r="SNS27" s="418"/>
      <c r="SNT27" s="418"/>
      <c r="SNU27" s="418"/>
      <c r="SNV27" s="418"/>
      <c r="SNW27" s="418"/>
      <c r="SNX27" s="418"/>
      <c r="SNY27" s="418"/>
      <c r="SNZ27" s="418"/>
      <c r="SOA27" s="418"/>
      <c r="SOB27" s="418"/>
      <c r="SOC27" s="418"/>
      <c r="SOD27" s="418"/>
      <c r="SOE27" s="418"/>
      <c r="SOF27" s="418"/>
      <c r="SOG27" s="418"/>
      <c r="SOH27" s="418"/>
      <c r="SOI27" s="418"/>
      <c r="SOJ27" s="418"/>
      <c r="SOK27" s="418"/>
      <c r="SOL27" s="418"/>
      <c r="SOM27" s="418"/>
      <c r="SON27" s="418"/>
      <c r="SOO27" s="418"/>
      <c r="SOP27" s="418"/>
      <c r="SOQ27" s="418"/>
      <c r="SOR27" s="418"/>
      <c r="SOS27" s="418"/>
      <c r="SOT27" s="418"/>
      <c r="SOU27" s="418"/>
      <c r="SOV27" s="418"/>
      <c r="SOW27" s="418"/>
      <c r="SOX27" s="418"/>
      <c r="SOY27" s="418"/>
      <c r="SOZ27" s="418"/>
      <c r="SPA27" s="418"/>
      <c r="SPB27" s="418"/>
      <c r="SPC27" s="418"/>
      <c r="SPD27" s="418"/>
      <c r="SPE27" s="418"/>
      <c r="SPF27" s="418"/>
      <c r="SPG27" s="418"/>
      <c r="SPH27" s="418"/>
      <c r="SPI27" s="418"/>
      <c r="SPJ27" s="418"/>
      <c r="SPK27" s="418"/>
      <c r="SPL27" s="418"/>
      <c r="SPM27" s="418"/>
      <c r="SPN27" s="418"/>
      <c r="SPO27" s="418"/>
      <c r="SPP27" s="418"/>
      <c r="SPQ27" s="418"/>
      <c r="SPR27" s="418"/>
      <c r="SPS27" s="418"/>
      <c r="SPT27" s="418"/>
      <c r="SPU27" s="418"/>
      <c r="SPV27" s="418"/>
      <c r="SPW27" s="418"/>
      <c r="SPX27" s="418"/>
      <c r="SPY27" s="418"/>
      <c r="SPZ27" s="418"/>
      <c r="SQA27" s="418"/>
      <c r="SQB27" s="418"/>
      <c r="SQC27" s="418"/>
      <c r="SQD27" s="418"/>
      <c r="SQE27" s="418"/>
      <c r="SQF27" s="418"/>
      <c r="SQG27" s="418"/>
      <c r="SQH27" s="418"/>
      <c r="SQI27" s="418"/>
      <c r="SQJ27" s="418"/>
      <c r="SQK27" s="418"/>
      <c r="SQL27" s="418"/>
      <c r="SQM27" s="418"/>
      <c r="SQN27" s="418"/>
      <c r="SQO27" s="418"/>
      <c r="SQP27" s="418"/>
      <c r="SQQ27" s="418"/>
      <c r="SQR27" s="418"/>
      <c r="SQS27" s="418"/>
      <c r="SQT27" s="418"/>
      <c r="SQU27" s="418"/>
      <c r="SQV27" s="418"/>
      <c r="SQW27" s="418"/>
      <c r="SQX27" s="418"/>
      <c r="SQY27" s="418"/>
      <c r="SQZ27" s="418"/>
      <c r="SRA27" s="418"/>
      <c r="SRB27" s="418"/>
      <c r="SRC27" s="418"/>
      <c r="SRD27" s="418"/>
      <c r="SRE27" s="418"/>
      <c r="SRF27" s="418"/>
      <c r="SRG27" s="418"/>
      <c r="SRH27" s="418"/>
      <c r="SRI27" s="418"/>
      <c r="SRJ27" s="418"/>
      <c r="SRK27" s="418"/>
      <c r="SRL27" s="418"/>
      <c r="SRM27" s="418"/>
      <c r="SRN27" s="418"/>
      <c r="SRO27" s="418"/>
      <c r="SRP27" s="418"/>
      <c r="SRQ27" s="418"/>
      <c r="SRR27" s="418"/>
      <c r="SRS27" s="418"/>
      <c r="SRT27" s="418"/>
      <c r="SRU27" s="418"/>
      <c r="SRV27" s="418"/>
      <c r="SRW27" s="418"/>
      <c r="SRX27" s="418"/>
      <c r="SRY27" s="418"/>
      <c r="SRZ27" s="418"/>
      <c r="SSA27" s="418"/>
      <c r="SSB27" s="418"/>
      <c r="SSC27" s="418"/>
      <c r="SSD27" s="418"/>
      <c r="SSE27" s="418"/>
      <c r="SSF27" s="418"/>
      <c r="SSG27" s="418"/>
      <c r="SSH27" s="418"/>
      <c r="SSI27" s="418"/>
      <c r="SSJ27" s="418"/>
      <c r="SSK27" s="418"/>
      <c r="SSL27" s="418"/>
      <c r="SSM27" s="418"/>
      <c r="SSN27" s="418"/>
      <c r="SSO27" s="418"/>
      <c r="SSP27" s="418"/>
      <c r="SSQ27" s="418"/>
      <c r="SSR27" s="418"/>
      <c r="SSS27" s="418"/>
      <c r="SST27" s="418"/>
      <c r="SSU27" s="418"/>
      <c r="SSV27" s="418"/>
      <c r="SSW27" s="418"/>
      <c r="SSX27" s="418"/>
      <c r="SSY27" s="418"/>
      <c r="SSZ27" s="418"/>
      <c r="STA27" s="418"/>
      <c r="STB27" s="418"/>
      <c r="STC27" s="418"/>
      <c r="STD27" s="418"/>
      <c r="STE27" s="418"/>
      <c r="STF27" s="418"/>
      <c r="STG27" s="418"/>
      <c r="STH27" s="418"/>
      <c r="STI27" s="418"/>
      <c r="STJ27" s="418"/>
      <c r="STK27" s="418"/>
      <c r="STL27" s="418"/>
      <c r="STM27" s="418"/>
      <c r="STN27" s="418"/>
      <c r="STO27" s="418"/>
      <c r="STP27" s="418"/>
      <c r="STQ27" s="418"/>
      <c r="STR27" s="418"/>
      <c r="STS27" s="418"/>
      <c r="STT27" s="418"/>
      <c r="STU27" s="418"/>
      <c r="STV27" s="418"/>
      <c r="STW27" s="418"/>
      <c r="STX27" s="418"/>
      <c r="STY27" s="418"/>
      <c r="STZ27" s="418"/>
      <c r="SUA27" s="418"/>
      <c r="SUB27" s="418"/>
      <c r="SUC27" s="418"/>
      <c r="SUD27" s="418"/>
      <c r="SUE27" s="418"/>
      <c r="SUF27" s="418"/>
      <c r="SUG27" s="418"/>
      <c r="SUH27" s="418"/>
      <c r="SUI27" s="418"/>
      <c r="SUJ27" s="418"/>
      <c r="SUK27" s="418"/>
      <c r="SUL27" s="418"/>
      <c r="SUM27" s="418"/>
      <c r="SUN27" s="418"/>
      <c r="SUO27" s="418"/>
      <c r="SUP27" s="418"/>
      <c r="SUQ27" s="418"/>
      <c r="SUR27" s="418"/>
      <c r="SUS27" s="418"/>
      <c r="SUT27" s="418"/>
      <c r="SUU27" s="418"/>
      <c r="SUV27" s="418"/>
      <c r="SUW27" s="418"/>
      <c r="SUX27" s="418"/>
      <c r="SUY27" s="418"/>
      <c r="SUZ27" s="418"/>
      <c r="SVA27" s="418"/>
      <c r="SVB27" s="418"/>
      <c r="SVC27" s="418"/>
      <c r="SVD27" s="418"/>
      <c r="SVE27" s="418"/>
      <c r="SVF27" s="418"/>
      <c r="SVG27" s="418"/>
      <c r="SVH27" s="418"/>
      <c r="SVI27" s="418"/>
      <c r="SVJ27" s="418"/>
      <c r="SVK27" s="418"/>
      <c r="SVL27" s="418"/>
      <c r="SVM27" s="418"/>
      <c r="SVN27" s="418"/>
      <c r="SVO27" s="418"/>
      <c r="SVP27" s="418"/>
      <c r="SVQ27" s="418"/>
      <c r="SVR27" s="418"/>
      <c r="SVS27" s="418"/>
      <c r="SVT27" s="418"/>
      <c r="SVU27" s="418"/>
      <c r="SVV27" s="418"/>
      <c r="SVW27" s="418"/>
      <c r="SVX27" s="418"/>
      <c r="SVY27" s="418"/>
      <c r="SVZ27" s="418"/>
      <c r="SWA27" s="418"/>
      <c r="SWB27" s="418"/>
      <c r="SWC27" s="418"/>
      <c r="SWD27" s="418"/>
      <c r="SWE27" s="418"/>
      <c r="SWF27" s="418"/>
      <c r="SWG27" s="418"/>
      <c r="SWH27" s="418"/>
      <c r="SWI27" s="418"/>
      <c r="SWJ27" s="418"/>
      <c r="SWK27" s="418"/>
      <c r="SWL27" s="418"/>
      <c r="SWM27" s="418"/>
      <c r="SWN27" s="418"/>
      <c r="SWO27" s="418"/>
      <c r="SWP27" s="418"/>
      <c r="SWQ27" s="418"/>
      <c r="SWR27" s="418"/>
      <c r="SWS27" s="418"/>
      <c r="SWT27" s="418"/>
      <c r="SWU27" s="418"/>
      <c r="SWV27" s="418"/>
      <c r="SWW27" s="418"/>
      <c r="SWX27" s="418"/>
      <c r="SWY27" s="418"/>
      <c r="SWZ27" s="418"/>
      <c r="SXA27" s="418"/>
      <c r="SXB27" s="418"/>
      <c r="SXC27" s="418"/>
      <c r="SXD27" s="418"/>
      <c r="SXE27" s="418"/>
      <c r="SXF27" s="418"/>
      <c r="SXG27" s="418"/>
      <c r="SXH27" s="418"/>
      <c r="SXI27" s="418"/>
      <c r="SXJ27" s="418"/>
      <c r="SXK27" s="418"/>
      <c r="SXL27" s="418"/>
      <c r="SXM27" s="418"/>
      <c r="SXN27" s="418"/>
      <c r="SXO27" s="418"/>
      <c r="SXP27" s="418"/>
      <c r="SXQ27" s="418"/>
      <c r="SXR27" s="418"/>
      <c r="SXS27" s="418"/>
      <c r="SXT27" s="418"/>
      <c r="SXU27" s="418"/>
      <c r="SXV27" s="418"/>
      <c r="SXW27" s="418"/>
      <c r="SXX27" s="418"/>
      <c r="SXY27" s="418"/>
      <c r="SXZ27" s="418"/>
      <c r="SYA27" s="418"/>
      <c r="SYB27" s="418"/>
      <c r="SYC27" s="418"/>
      <c r="SYD27" s="418"/>
      <c r="SYE27" s="418"/>
      <c r="SYF27" s="418"/>
      <c r="SYG27" s="418"/>
      <c r="SYH27" s="418"/>
      <c r="SYI27" s="418"/>
      <c r="SYJ27" s="418"/>
      <c r="SYK27" s="418"/>
      <c r="SYL27" s="418"/>
      <c r="SYM27" s="418"/>
      <c r="SYN27" s="418"/>
      <c r="SYO27" s="418"/>
      <c r="SYP27" s="418"/>
      <c r="SYQ27" s="418"/>
      <c r="SYR27" s="418"/>
      <c r="SYS27" s="418"/>
      <c r="SYT27" s="418"/>
      <c r="SYU27" s="418"/>
      <c r="SYV27" s="418"/>
      <c r="SYW27" s="418"/>
      <c r="SYX27" s="418"/>
      <c r="SYY27" s="418"/>
      <c r="SYZ27" s="418"/>
      <c r="SZA27" s="418"/>
      <c r="SZB27" s="418"/>
      <c r="SZC27" s="418"/>
      <c r="SZD27" s="418"/>
      <c r="SZE27" s="418"/>
      <c r="SZF27" s="418"/>
      <c r="SZG27" s="418"/>
      <c r="SZH27" s="418"/>
      <c r="SZI27" s="418"/>
      <c r="SZJ27" s="418"/>
      <c r="SZK27" s="418"/>
      <c r="SZL27" s="418"/>
      <c r="SZM27" s="418"/>
      <c r="SZN27" s="418"/>
      <c r="SZO27" s="418"/>
      <c r="SZP27" s="418"/>
      <c r="SZQ27" s="418"/>
      <c r="SZR27" s="418"/>
      <c r="SZS27" s="418"/>
      <c r="SZT27" s="418"/>
      <c r="SZU27" s="418"/>
      <c r="SZV27" s="418"/>
      <c r="SZW27" s="418"/>
      <c r="SZX27" s="418"/>
      <c r="SZY27" s="418"/>
      <c r="SZZ27" s="418"/>
      <c r="TAA27" s="418"/>
      <c r="TAB27" s="418"/>
      <c r="TAC27" s="418"/>
      <c r="TAD27" s="418"/>
      <c r="TAE27" s="418"/>
      <c r="TAF27" s="418"/>
      <c r="TAG27" s="418"/>
      <c r="TAH27" s="418"/>
      <c r="TAI27" s="418"/>
      <c r="TAJ27" s="418"/>
      <c r="TAK27" s="418"/>
      <c r="TAL27" s="418"/>
      <c r="TAM27" s="418"/>
      <c r="TAN27" s="418"/>
      <c r="TAO27" s="418"/>
      <c r="TAP27" s="418"/>
      <c r="TAQ27" s="418"/>
      <c r="TAR27" s="418"/>
      <c r="TAS27" s="418"/>
      <c r="TAT27" s="418"/>
      <c r="TAU27" s="418"/>
      <c r="TAV27" s="418"/>
      <c r="TAW27" s="418"/>
      <c r="TAX27" s="418"/>
      <c r="TAY27" s="418"/>
      <c r="TAZ27" s="418"/>
      <c r="TBA27" s="418"/>
      <c r="TBB27" s="418"/>
      <c r="TBC27" s="418"/>
      <c r="TBD27" s="418"/>
      <c r="TBE27" s="418"/>
      <c r="TBF27" s="418"/>
      <c r="TBG27" s="418"/>
      <c r="TBH27" s="418"/>
      <c r="TBI27" s="418"/>
      <c r="TBJ27" s="418"/>
      <c r="TBK27" s="418"/>
      <c r="TBL27" s="418"/>
      <c r="TBM27" s="418"/>
      <c r="TBN27" s="418"/>
      <c r="TBO27" s="418"/>
      <c r="TBP27" s="418"/>
      <c r="TBQ27" s="418"/>
      <c r="TBR27" s="418"/>
      <c r="TBS27" s="418"/>
      <c r="TBT27" s="418"/>
      <c r="TBU27" s="418"/>
      <c r="TBV27" s="418"/>
      <c r="TBW27" s="418"/>
      <c r="TBX27" s="418"/>
      <c r="TBY27" s="418"/>
      <c r="TBZ27" s="418"/>
      <c r="TCA27" s="418"/>
      <c r="TCB27" s="418"/>
      <c r="TCC27" s="418"/>
      <c r="TCD27" s="418"/>
      <c r="TCE27" s="418"/>
      <c r="TCF27" s="418"/>
      <c r="TCG27" s="418"/>
      <c r="TCH27" s="418"/>
      <c r="TCI27" s="418"/>
      <c r="TCJ27" s="418"/>
      <c r="TCK27" s="418"/>
      <c r="TCL27" s="418"/>
      <c r="TCM27" s="418"/>
      <c r="TCN27" s="418"/>
      <c r="TCO27" s="418"/>
      <c r="TCP27" s="418"/>
      <c r="TCQ27" s="418"/>
      <c r="TCR27" s="418"/>
      <c r="TCS27" s="418"/>
      <c r="TCT27" s="418"/>
      <c r="TCU27" s="418"/>
      <c r="TCV27" s="418"/>
      <c r="TCW27" s="418"/>
      <c r="TCX27" s="418"/>
      <c r="TCY27" s="418"/>
      <c r="TCZ27" s="418"/>
      <c r="TDA27" s="418"/>
      <c r="TDB27" s="418"/>
      <c r="TDC27" s="418"/>
      <c r="TDD27" s="418"/>
      <c r="TDE27" s="418"/>
      <c r="TDF27" s="418"/>
      <c r="TDG27" s="418"/>
      <c r="TDH27" s="418"/>
      <c r="TDI27" s="418"/>
      <c r="TDJ27" s="418"/>
      <c r="TDK27" s="418"/>
      <c r="TDL27" s="418"/>
      <c r="TDM27" s="418"/>
      <c r="TDN27" s="418"/>
      <c r="TDO27" s="418"/>
      <c r="TDP27" s="418"/>
      <c r="TDQ27" s="418"/>
      <c r="TDR27" s="418"/>
      <c r="TDS27" s="418"/>
      <c r="TDT27" s="418"/>
      <c r="TDU27" s="418"/>
      <c r="TDV27" s="418"/>
      <c r="TDW27" s="418"/>
      <c r="TDX27" s="418"/>
      <c r="TDY27" s="418"/>
      <c r="TDZ27" s="418"/>
      <c r="TEA27" s="418"/>
      <c r="TEB27" s="418"/>
      <c r="TEC27" s="418"/>
      <c r="TED27" s="418"/>
      <c r="TEE27" s="418"/>
      <c r="TEF27" s="418"/>
      <c r="TEG27" s="418"/>
      <c r="TEH27" s="418"/>
      <c r="TEI27" s="418"/>
      <c r="TEJ27" s="418"/>
      <c r="TEK27" s="418"/>
      <c r="TEL27" s="418"/>
      <c r="TEM27" s="418"/>
      <c r="TEN27" s="418"/>
      <c r="TEO27" s="418"/>
      <c r="TEP27" s="418"/>
      <c r="TEQ27" s="418"/>
      <c r="TER27" s="418"/>
      <c r="TES27" s="418"/>
      <c r="TET27" s="418"/>
      <c r="TEU27" s="418"/>
      <c r="TEV27" s="418"/>
      <c r="TEW27" s="418"/>
      <c r="TEX27" s="418"/>
      <c r="TEY27" s="418"/>
      <c r="TEZ27" s="418"/>
      <c r="TFA27" s="418"/>
      <c r="TFB27" s="418"/>
      <c r="TFC27" s="418"/>
      <c r="TFD27" s="418"/>
      <c r="TFE27" s="418"/>
      <c r="TFF27" s="418"/>
      <c r="TFG27" s="418"/>
      <c r="TFH27" s="418"/>
      <c r="TFI27" s="418"/>
      <c r="TFJ27" s="418"/>
      <c r="TFK27" s="418"/>
      <c r="TFL27" s="418"/>
      <c r="TFM27" s="418"/>
      <c r="TFN27" s="418"/>
      <c r="TFO27" s="418"/>
      <c r="TFP27" s="418"/>
      <c r="TFQ27" s="418"/>
      <c r="TFR27" s="418"/>
      <c r="TFS27" s="418"/>
      <c r="TFT27" s="418"/>
      <c r="TFU27" s="418"/>
      <c r="TFV27" s="418"/>
      <c r="TFW27" s="418"/>
      <c r="TFX27" s="418"/>
      <c r="TFY27" s="418"/>
      <c r="TFZ27" s="418"/>
      <c r="TGA27" s="418"/>
      <c r="TGB27" s="418"/>
      <c r="TGC27" s="418"/>
      <c r="TGD27" s="418"/>
      <c r="TGE27" s="418"/>
      <c r="TGF27" s="418"/>
      <c r="TGG27" s="418"/>
      <c r="TGH27" s="418"/>
      <c r="TGI27" s="418"/>
      <c r="TGJ27" s="418"/>
      <c r="TGK27" s="418"/>
      <c r="TGL27" s="418"/>
      <c r="TGM27" s="418"/>
      <c r="TGN27" s="418"/>
      <c r="TGO27" s="418"/>
      <c r="TGP27" s="418"/>
      <c r="TGQ27" s="418"/>
      <c r="TGR27" s="418"/>
      <c r="TGS27" s="418"/>
      <c r="TGT27" s="418"/>
      <c r="TGU27" s="418"/>
      <c r="TGV27" s="418"/>
      <c r="TGW27" s="418"/>
      <c r="TGX27" s="418"/>
      <c r="TGY27" s="418"/>
      <c r="TGZ27" s="418"/>
      <c r="THA27" s="418"/>
      <c r="THB27" s="418"/>
      <c r="THC27" s="418"/>
      <c r="THD27" s="418"/>
      <c r="THE27" s="418"/>
      <c r="THF27" s="418"/>
      <c r="THG27" s="418"/>
      <c r="THH27" s="418"/>
      <c r="THI27" s="418"/>
      <c r="THJ27" s="418"/>
      <c r="THK27" s="418"/>
      <c r="THL27" s="418"/>
      <c r="THM27" s="418"/>
      <c r="THN27" s="418"/>
      <c r="THO27" s="418"/>
      <c r="THP27" s="418"/>
      <c r="THQ27" s="418"/>
      <c r="THR27" s="418"/>
      <c r="THS27" s="418"/>
      <c r="THT27" s="418"/>
      <c r="THU27" s="418"/>
      <c r="THV27" s="418"/>
      <c r="THW27" s="418"/>
      <c r="THX27" s="418"/>
      <c r="THY27" s="418"/>
      <c r="THZ27" s="418"/>
      <c r="TIA27" s="418"/>
      <c r="TIB27" s="418"/>
      <c r="TIC27" s="418"/>
      <c r="TID27" s="418"/>
      <c r="TIE27" s="418"/>
      <c r="TIF27" s="418"/>
      <c r="TIG27" s="418"/>
      <c r="TIH27" s="418"/>
      <c r="TII27" s="418"/>
      <c r="TIJ27" s="418"/>
      <c r="TIK27" s="418"/>
      <c r="TIL27" s="418"/>
      <c r="TIM27" s="418"/>
      <c r="TIN27" s="418"/>
      <c r="TIO27" s="418"/>
      <c r="TIP27" s="418"/>
      <c r="TIQ27" s="418"/>
      <c r="TIR27" s="418"/>
      <c r="TIS27" s="418"/>
      <c r="TIT27" s="418"/>
      <c r="TIU27" s="418"/>
      <c r="TIV27" s="418"/>
      <c r="TIW27" s="418"/>
      <c r="TIX27" s="418"/>
      <c r="TIY27" s="418"/>
      <c r="TIZ27" s="418"/>
      <c r="TJA27" s="418"/>
      <c r="TJB27" s="418"/>
      <c r="TJC27" s="418"/>
      <c r="TJD27" s="418"/>
      <c r="TJE27" s="418"/>
      <c r="TJF27" s="418"/>
      <c r="TJG27" s="418"/>
      <c r="TJH27" s="418"/>
      <c r="TJI27" s="418"/>
      <c r="TJJ27" s="418"/>
      <c r="TJK27" s="418"/>
      <c r="TJL27" s="418"/>
      <c r="TJM27" s="418"/>
      <c r="TJN27" s="418"/>
      <c r="TJO27" s="418"/>
      <c r="TJP27" s="418"/>
      <c r="TJQ27" s="418"/>
      <c r="TJR27" s="418"/>
      <c r="TJS27" s="418"/>
      <c r="TJT27" s="418"/>
      <c r="TJU27" s="418"/>
      <c r="TJV27" s="418"/>
      <c r="TJW27" s="418"/>
      <c r="TJX27" s="418"/>
      <c r="TJY27" s="418"/>
      <c r="TJZ27" s="418"/>
      <c r="TKA27" s="418"/>
      <c r="TKB27" s="418"/>
      <c r="TKC27" s="418"/>
      <c r="TKD27" s="418"/>
      <c r="TKE27" s="418"/>
      <c r="TKF27" s="418"/>
      <c r="TKG27" s="418"/>
      <c r="TKH27" s="418"/>
      <c r="TKI27" s="418"/>
      <c r="TKJ27" s="418"/>
      <c r="TKK27" s="418"/>
      <c r="TKL27" s="418"/>
      <c r="TKM27" s="418"/>
      <c r="TKN27" s="418"/>
      <c r="TKO27" s="418"/>
      <c r="TKP27" s="418"/>
      <c r="TKQ27" s="418"/>
      <c r="TKR27" s="418"/>
      <c r="TKS27" s="418"/>
      <c r="TKT27" s="418"/>
      <c r="TKU27" s="418"/>
      <c r="TKV27" s="418"/>
      <c r="TKW27" s="418"/>
      <c r="TKX27" s="418"/>
      <c r="TKY27" s="418"/>
      <c r="TKZ27" s="418"/>
      <c r="TLA27" s="418"/>
      <c r="TLB27" s="418"/>
      <c r="TLC27" s="418"/>
      <c r="TLD27" s="418"/>
      <c r="TLE27" s="418"/>
      <c r="TLF27" s="418"/>
      <c r="TLG27" s="418"/>
      <c r="TLH27" s="418"/>
      <c r="TLI27" s="418"/>
      <c r="TLJ27" s="418"/>
      <c r="TLK27" s="418"/>
      <c r="TLL27" s="418"/>
      <c r="TLM27" s="418"/>
      <c r="TLN27" s="418"/>
      <c r="TLO27" s="418"/>
      <c r="TLP27" s="418"/>
      <c r="TLQ27" s="418"/>
      <c r="TLR27" s="418"/>
      <c r="TLS27" s="418"/>
      <c r="TLT27" s="418"/>
      <c r="TLU27" s="418"/>
      <c r="TLV27" s="418"/>
      <c r="TLW27" s="418"/>
      <c r="TLX27" s="418"/>
      <c r="TLY27" s="418"/>
      <c r="TLZ27" s="418"/>
      <c r="TMA27" s="418"/>
      <c r="TMB27" s="418"/>
      <c r="TMC27" s="418"/>
      <c r="TMD27" s="418"/>
      <c r="TME27" s="418"/>
      <c r="TMF27" s="418"/>
      <c r="TMG27" s="418"/>
      <c r="TMH27" s="418"/>
      <c r="TMI27" s="418"/>
      <c r="TMJ27" s="418"/>
      <c r="TMK27" s="418"/>
      <c r="TML27" s="418"/>
      <c r="TMM27" s="418"/>
      <c r="TMN27" s="418"/>
      <c r="TMO27" s="418"/>
      <c r="TMP27" s="418"/>
      <c r="TMQ27" s="418"/>
      <c r="TMR27" s="418"/>
      <c r="TMS27" s="418"/>
      <c r="TMT27" s="418"/>
      <c r="TMU27" s="418"/>
      <c r="TMV27" s="418"/>
      <c r="TMW27" s="418"/>
      <c r="TMX27" s="418"/>
      <c r="TMY27" s="418"/>
      <c r="TMZ27" s="418"/>
      <c r="TNA27" s="418"/>
      <c r="TNB27" s="418"/>
      <c r="TNC27" s="418"/>
      <c r="TND27" s="418"/>
      <c r="TNE27" s="418"/>
      <c r="TNF27" s="418"/>
      <c r="TNG27" s="418"/>
      <c r="TNH27" s="418"/>
      <c r="TNI27" s="418"/>
      <c r="TNJ27" s="418"/>
      <c r="TNK27" s="418"/>
      <c r="TNL27" s="418"/>
      <c r="TNM27" s="418"/>
      <c r="TNN27" s="418"/>
      <c r="TNO27" s="418"/>
      <c r="TNP27" s="418"/>
      <c r="TNQ27" s="418"/>
      <c r="TNR27" s="418"/>
      <c r="TNS27" s="418"/>
      <c r="TNT27" s="418"/>
      <c r="TNU27" s="418"/>
      <c r="TNV27" s="418"/>
      <c r="TNW27" s="418"/>
      <c r="TNX27" s="418"/>
      <c r="TNY27" s="418"/>
      <c r="TNZ27" s="418"/>
      <c r="TOA27" s="418"/>
      <c r="TOB27" s="418"/>
      <c r="TOC27" s="418"/>
      <c r="TOD27" s="418"/>
      <c r="TOE27" s="418"/>
      <c r="TOF27" s="418"/>
      <c r="TOG27" s="418"/>
      <c r="TOH27" s="418"/>
      <c r="TOI27" s="418"/>
      <c r="TOJ27" s="418"/>
      <c r="TOK27" s="418"/>
      <c r="TOL27" s="418"/>
      <c r="TOM27" s="418"/>
      <c r="TON27" s="418"/>
      <c r="TOO27" s="418"/>
      <c r="TOP27" s="418"/>
      <c r="TOQ27" s="418"/>
      <c r="TOR27" s="418"/>
      <c r="TOS27" s="418"/>
      <c r="TOT27" s="418"/>
      <c r="TOU27" s="418"/>
      <c r="TOV27" s="418"/>
      <c r="TOW27" s="418"/>
      <c r="TOX27" s="418"/>
      <c r="TOY27" s="418"/>
      <c r="TOZ27" s="418"/>
      <c r="TPA27" s="418"/>
      <c r="TPB27" s="418"/>
      <c r="TPC27" s="418"/>
      <c r="TPD27" s="418"/>
      <c r="TPE27" s="418"/>
      <c r="TPF27" s="418"/>
      <c r="TPG27" s="418"/>
      <c r="TPH27" s="418"/>
      <c r="TPI27" s="418"/>
      <c r="TPJ27" s="418"/>
      <c r="TPK27" s="418"/>
      <c r="TPL27" s="418"/>
      <c r="TPM27" s="418"/>
      <c r="TPN27" s="418"/>
      <c r="TPO27" s="418"/>
      <c r="TPP27" s="418"/>
      <c r="TPQ27" s="418"/>
      <c r="TPR27" s="418"/>
      <c r="TPS27" s="418"/>
      <c r="TPT27" s="418"/>
      <c r="TPU27" s="418"/>
      <c r="TPV27" s="418"/>
      <c r="TPW27" s="418"/>
      <c r="TPX27" s="418"/>
      <c r="TPY27" s="418"/>
      <c r="TPZ27" s="418"/>
      <c r="TQA27" s="418"/>
      <c r="TQB27" s="418"/>
      <c r="TQC27" s="418"/>
      <c r="TQD27" s="418"/>
      <c r="TQE27" s="418"/>
      <c r="TQF27" s="418"/>
      <c r="TQG27" s="418"/>
      <c r="TQH27" s="418"/>
      <c r="TQI27" s="418"/>
      <c r="TQJ27" s="418"/>
      <c r="TQK27" s="418"/>
      <c r="TQL27" s="418"/>
      <c r="TQM27" s="418"/>
      <c r="TQN27" s="418"/>
      <c r="TQO27" s="418"/>
      <c r="TQP27" s="418"/>
      <c r="TQQ27" s="418"/>
      <c r="TQR27" s="418"/>
      <c r="TQS27" s="418"/>
      <c r="TQT27" s="418"/>
      <c r="TQU27" s="418"/>
      <c r="TQV27" s="418"/>
      <c r="TQW27" s="418"/>
      <c r="TQX27" s="418"/>
      <c r="TQY27" s="418"/>
      <c r="TQZ27" s="418"/>
      <c r="TRA27" s="418"/>
      <c r="TRB27" s="418"/>
      <c r="TRC27" s="418"/>
      <c r="TRD27" s="418"/>
      <c r="TRE27" s="418"/>
      <c r="TRF27" s="418"/>
      <c r="TRG27" s="418"/>
      <c r="TRH27" s="418"/>
      <c r="TRI27" s="418"/>
      <c r="TRJ27" s="418"/>
      <c r="TRK27" s="418"/>
      <c r="TRL27" s="418"/>
      <c r="TRM27" s="418"/>
      <c r="TRN27" s="418"/>
      <c r="TRO27" s="418"/>
      <c r="TRP27" s="418"/>
      <c r="TRQ27" s="418"/>
      <c r="TRR27" s="418"/>
      <c r="TRS27" s="418"/>
      <c r="TRT27" s="418"/>
      <c r="TRU27" s="418"/>
      <c r="TRV27" s="418"/>
      <c r="TRW27" s="418"/>
      <c r="TRX27" s="418"/>
      <c r="TRY27" s="418"/>
      <c r="TRZ27" s="418"/>
      <c r="TSA27" s="418"/>
      <c r="TSB27" s="418"/>
      <c r="TSC27" s="418"/>
      <c r="TSD27" s="418"/>
      <c r="TSE27" s="418"/>
      <c r="TSF27" s="418"/>
      <c r="TSG27" s="418"/>
      <c r="TSH27" s="418"/>
      <c r="TSI27" s="418"/>
      <c r="TSJ27" s="418"/>
      <c r="TSK27" s="418"/>
      <c r="TSL27" s="418"/>
      <c r="TSM27" s="418"/>
      <c r="TSN27" s="418"/>
      <c r="TSO27" s="418"/>
      <c r="TSP27" s="418"/>
      <c r="TSQ27" s="418"/>
      <c r="TSR27" s="418"/>
      <c r="TSS27" s="418"/>
      <c r="TST27" s="418"/>
      <c r="TSU27" s="418"/>
      <c r="TSV27" s="418"/>
      <c r="TSW27" s="418"/>
      <c r="TSX27" s="418"/>
      <c r="TSY27" s="418"/>
      <c r="TSZ27" s="418"/>
      <c r="TTA27" s="418"/>
      <c r="TTB27" s="418"/>
      <c r="TTC27" s="418"/>
      <c r="TTD27" s="418"/>
      <c r="TTE27" s="418"/>
      <c r="TTF27" s="418"/>
      <c r="TTG27" s="418"/>
      <c r="TTH27" s="418"/>
      <c r="TTI27" s="418"/>
      <c r="TTJ27" s="418"/>
      <c r="TTK27" s="418"/>
      <c r="TTL27" s="418"/>
      <c r="TTM27" s="418"/>
      <c r="TTN27" s="418"/>
      <c r="TTO27" s="418"/>
      <c r="TTP27" s="418"/>
      <c r="TTQ27" s="418"/>
      <c r="TTR27" s="418"/>
      <c r="TTS27" s="418"/>
      <c r="TTT27" s="418"/>
      <c r="TTU27" s="418"/>
      <c r="TTV27" s="418"/>
      <c r="TTW27" s="418"/>
      <c r="TTX27" s="418"/>
      <c r="TTY27" s="418"/>
      <c r="TTZ27" s="418"/>
      <c r="TUA27" s="418"/>
      <c r="TUB27" s="418"/>
      <c r="TUC27" s="418"/>
      <c r="TUD27" s="418"/>
      <c r="TUE27" s="418"/>
      <c r="TUF27" s="418"/>
      <c r="TUG27" s="418"/>
      <c r="TUH27" s="418"/>
      <c r="TUI27" s="418"/>
      <c r="TUJ27" s="418"/>
      <c r="TUK27" s="418"/>
      <c r="TUL27" s="418"/>
      <c r="TUM27" s="418"/>
      <c r="TUN27" s="418"/>
      <c r="TUO27" s="418"/>
      <c r="TUP27" s="418"/>
      <c r="TUQ27" s="418"/>
      <c r="TUR27" s="418"/>
      <c r="TUS27" s="418"/>
      <c r="TUT27" s="418"/>
      <c r="TUU27" s="418"/>
      <c r="TUV27" s="418"/>
      <c r="TUW27" s="418"/>
      <c r="TUX27" s="418"/>
      <c r="TUY27" s="418"/>
      <c r="TUZ27" s="418"/>
      <c r="TVA27" s="418"/>
      <c r="TVB27" s="418"/>
      <c r="TVC27" s="418"/>
      <c r="TVD27" s="418"/>
      <c r="TVE27" s="418"/>
      <c r="TVF27" s="418"/>
      <c r="TVG27" s="418"/>
      <c r="TVH27" s="418"/>
      <c r="TVI27" s="418"/>
      <c r="TVJ27" s="418"/>
      <c r="TVK27" s="418"/>
      <c r="TVL27" s="418"/>
      <c r="TVM27" s="418"/>
      <c r="TVN27" s="418"/>
      <c r="TVO27" s="418"/>
      <c r="TVP27" s="418"/>
      <c r="TVQ27" s="418"/>
      <c r="TVR27" s="418"/>
      <c r="TVS27" s="418"/>
      <c r="TVT27" s="418"/>
      <c r="TVU27" s="418"/>
      <c r="TVV27" s="418"/>
      <c r="TVW27" s="418"/>
      <c r="TVX27" s="418"/>
      <c r="TVY27" s="418"/>
      <c r="TVZ27" s="418"/>
      <c r="TWA27" s="418"/>
      <c r="TWB27" s="418"/>
      <c r="TWC27" s="418"/>
      <c r="TWD27" s="418"/>
      <c r="TWE27" s="418"/>
      <c r="TWF27" s="418"/>
      <c r="TWG27" s="418"/>
      <c r="TWH27" s="418"/>
      <c r="TWI27" s="418"/>
      <c r="TWJ27" s="418"/>
      <c r="TWK27" s="418"/>
      <c r="TWL27" s="418"/>
      <c r="TWM27" s="418"/>
      <c r="TWN27" s="418"/>
      <c r="TWO27" s="418"/>
      <c r="TWP27" s="418"/>
      <c r="TWQ27" s="418"/>
      <c r="TWR27" s="418"/>
      <c r="TWS27" s="418"/>
      <c r="TWT27" s="418"/>
      <c r="TWU27" s="418"/>
      <c r="TWV27" s="418"/>
      <c r="TWW27" s="418"/>
      <c r="TWX27" s="418"/>
      <c r="TWY27" s="418"/>
      <c r="TWZ27" s="418"/>
      <c r="TXA27" s="418"/>
      <c r="TXB27" s="418"/>
      <c r="TXC27" s="418"/>
      <c r="TXD27" s="418"/>
      <c r="TXE27" s="418"/>
      <c r="TXF27" s="418"/>
      <c r="TXG27" s="418"/>
      <c r="TXH27" s="418"/>
      <c r="TXI27" s="418"/>
      <c r="TXJ27" s="418"/>
      <c r="TXK27" s="418"/>
      <c r="TXL27" s="418"/>
      <c r="TXM27" s="418"/>
      <c r="TXN27" s="418"/>
      <c r="TXO27" s="418"/>
      <c r="TXP27" s="418"/>
      <c r="TXQ27" s="418"/>
      <c r="TXR27" s="418"/>
      <c r="TXS27" s="418"/>
      <c r="TXT27" s="418"/>
      <c r="TXU27" s="418"/>
      <c r="TXV27" s="418"/>
      <c r="TXW27" s="418"/>
      <c r="TXX27" s="418"/>
      <c r="TXY27" s="418"/>
      <c r="TXZ27" s="418"/>
      <c r="TYA27" s="418"/>
      <c r="TYB27" s="418"/>
      <c r="TYC27" s="418"/>
      <c r="TYD27" s="418"/>
      <c r="TYE27" s="418"/>
      <c r="TYF27" s="418"/>
      <c r="TYG27" s="418"/>
      <c r="TYH27" s="418"/>
      <c r="TYI27" s="418"/>
      <c r="TYJ27" s="418"/>
      <c r="TYK27" s="418"/>
      <c r="TYL27" s="418"/>
      <c r="TYM27" s="418"/>
      <c r="TYN27" s="418"/>
      <c r="TYO27" s="418"/>
      <c r="TYP27" s="418"/>
      <c r="TYQ27" s="418"/>
      <c r="TYR27" s="418"/>
      <c r="TYS27" s="418"/>
      <c r="TYT27" s="418"/>
      <c r="TYU27" s="418"/>
      <c r="TYV27" s="418"/>
      <c r="TYW27" s="418"/>
      <c r="TYX27" s="418"/>
      <c r="TYY27" s="418"/>
      <c r="TYZ27" s="418"/>
      <c r="TZA27" s="418"/>
      <c r="TZB27" s="418"/>
      <c r="TZC27" s="418"/>
      <c r="TZD27" s="418"/>
      <c r="TZE27" s="418"/>
      <c r="TZF27" s="418"/>
      <c r="TZG27" s="418"/>
      <c r="TZH27" s="418"/>
      <c r="TZI27" s="418"/>
      <c r="TZJ27" s="418"/>
      <c r="TZK27" s="418"/>
      <c r="TZL27" s="418"/>
      <c r="TZM27" s="418"/>
      <c r="TZN27" s="418"/>
      <c r="TZO27" s="418"/>
      <c r="TZP27" s="418"/>
      <c r="TZQ27" s="418"/>
      <c r="TZR27" s="418"/>
      <c r="TZS27" s="418"/>
      <c r="TZT27" s="418"/>
      <c r="TZU27" s="418"/>
      <c r="TZV27" s="418"/>
      <c r="TZW27" s="418"/>
      <c r="TZX27" s="418"/>
      <c r="TZY27" s="418"/>
      <c r="TZZ27" s="418"/>
      <c r="UAA27" s="418"/>
      <c r="UAB27" s="418"/>
      <c r="UAC27" s="418"/>
      <c r="UAD27" s="418"/>
      <c r="UAE27" s="418"/>
      <c r="UAF27" s="418"/>
      <c r="UAG27" s="418"/>
      <c r="UAH27" s="418"/>
      <c r="UAI27" s="418"/>
      <c r="UAJ27" s="418"/>
      <c r="UAK27" s="418"/>
      <c r="UAL27" s="418"/>
      <c r="UAM27" s="418"/>
      <c r="UAN27" s="418"/>
      <c r="UAO27" s="418"/>
      <c r="UAP27" s="418"/>
      <c r="UAQ27" s="418"/>
      <c r="UAR27" s="418"/>
      <c r="UAS27" s="418"/>
      <c r="UAT27" s="418"/>
      <c r="UAU27" s="418"/>
      <c r="UAV27" s="418"/>
      <c r="UAW27" s="418"/>
      <c r="UAX27" s="418"/>
      <c r="UAY27" s="418"/>
      <c r="UAZ27" s="418"/>
      <c r="UBA27" s="418"/>
      <c r="UBB27" s="418"/>
      <c r="UBC27" s="418"/>
      <c r="UBD27" s="418"/>
      <c r="UBE27" s="418"/>
      <c r="UBF27" s="418"/>
      <c r="UBG27" s="418"/>
      <c r="UBH27" s="418"/>
      <c r="UBI27" s="418"/>
      <c r="UBJ27" s="418"/>
      <c r="UBK27" s="418"/>
      <c r="UBL27" s="418"/>
      <c r="UBM27" s="418"/>
      <c r="UBN27" s="418"/>
      <c r="UBO27" s="418"/>
      <c r="UBP27" s="418"/>
      <c r="UBQ27" s="418"/>
      <c r="UBR27" s="418"/>
      <c r="UBS27" s="418"/>
      <c r="UBT27" s="418"/>
      <c r="UBU27" s="418"/>
      <c r="UBV27" s="418"/>
      <c r="UBW27" s="418"/>
      <c r="UBX27" s="418"/>
      <c r="UBY27" s="418"/>
      <c r="UBZ27" s="418"/>
      <c r="UCA27" s="418"/>
      <c r="UCB27" s="418"/>
      <c r="UCC27" s="418"/>
      <c r="UCD27" s="418"/>
      <c r="UCE27" s="418"/>
      <c r="UCF27" s="418"/>
      <c r="UCG27" s="418"/>
      <c r="UCH27" s="418"/>
      <c r="UCI27" s="418"/>
      <c r="UCJ27" s="418"/>
      <c r="UCK27" s="418"/>
      <c r="UCL27" s="418"/>
      <c r="UCM27" s="418"/>
      <c r="UCN27" s="418"/>
      <c r="UCO27" s="418"/>
      <c r="UCP27" s="418"/>
      <c r="UCQ27" s="418"/>
      <c r="UCR27" s="418"/>
      <c r="UCS27" s="418"/>
      <c r="UCT27" s="418"/>
      <c r="UCU27" s="418"/>
      <c r="UCV27" s="418"/>
      <c r="UCW27" s="418"/>
      <c r="UCX27" s="418"/>
      <c r="UCY27" s="418"/>
      <c r="UCZ27" s="418"/>
      <c r="UDA27" s="418"/>
      <c r="UDB27" s="418"/>
      <c r="UDC27" s="418"/>
      <c r="UDD27" s="418"/>
      <c r="UDE27" s="418"/>
      <c r="UDF27" s="418"/>
      <c r="UDG27" s="418"/>
      <c r="UDH27" s="418"/>
      <c r="UDI27" s="418"/>
      <c r="UDJ27" s="418"/>
      <c r="UDK27" s="418"/>
      <c r="UDL27" s="418"/>
      <c r="UDM27" s="418"/>
      <c r="UDN27" s="418"/>
      <c r="UDO27" s="418"/>
      <c r="UDP27" s="418"/>
      <c r="UDQ27" s="418"/>
      <c r="UDR27" s="418"/>
      <c r="UDS27" s="418"/>
      <c r="UDT27" s="418"/>
      <c r="UDU27" s="418"/>
      <c r="UDV27" s="418"/>
      <c r="UDW27" s="418"/>
      <c r="UDX27" s="418"/>
      <c r="UDY27" s="418"/>
      <c r="UDZ27" s="418"/>
      <c r="UEA27" s="418"/>
      <c r="UEB27" s="418"/>
      <c r="UEC27" s="418"/>
      <c r="UED27" s="418"/>
      <c r="UEE27" s="418"/>
      <c r="UEF27" s="418"/>
      <c r="UEG27" s="418"/>
      <c r="UEH27" s="418"/>
      <c r="UEI27" s="418"/>
      <c r="UEJ27" s="418"/>
      <c r="UEK27" s="418"/>
      <c r="UEL27" s="418"/>
      <c r="UEM27" s="418"/>
      <c r="UEN27" s="418"/>
      <c r="UEO27" s="418"/>
      <c r="UEP27" s="418"/>
      <c r="UEQ27" s="418"/>
      <c r="UER27" s="418"/>
      <c r="UES27" s="418"/>
      <c r="UET27" s="418"/>
      <c r="UEU27" s="418"/>
      <c r="UEV27" s="418"/>
      <c r="UEW27" s="418"/>
      <c r="UEX27" s="418"/>
      <c r="UEY27" s="418"/>
      <c r="UEZ27" s="418"/>
      <c r="UFA27" s="418"/>
      <c r="UFB27" s="418"/>
      <c r="UFC27" s="418"/>
      <c r="UFD27" s="418"/>
      <c r="UFE27" s="418"/>
      <c r="UFF27" s="418"/>
      <c r="UFG27" s="418"/>
      <c r="UFH27" s="418"/>
      <c r="UFI27" s="418"/>
      <c r="UFJ27" s="418"/>
      <c r="UFK27" s="418"/>
      <c r="UFL27" s="418"/>
      <c r="UFM27" s="418"/>
      <c r="UFN27" s="418"/>
      <c r="UFO27" s="418"/>
      <c r="UFP27" s="418"/>
      <c r="UFQ27" s="418"/>
      <c r="UFR27" s="418"/>
      <c r="UFS27" s="418"/>
      <c r="UFT27" s="418"/>
      <c r="UFU27" s="418"/>
      <c r="UFV27" s="418"/>
      <c r="UFW27" s="418"/>
      <c r="UFX27" s="418"/>
      <c r="UFY27" s="418"/>
      <c r="UFZ27" s="418"/>
      <c r="UGA27" s="418"/>
      <c r="UGB27" s="418"/>
      <c r="UGC27" s="418"/>
      <c r="UGD27" s="418"/>
      <c r="UGE27" s="418"/>
      <c r="UGF27" s="418"/>
      <c r="UGG27" s="418"/>
      <c r="UGH27" s="418"/>
      <c r="UGI27" s="418"/>
      <c r="UGJ27" s="418"/>
      <c r="UGK27" s="418"/>
      <c r="UGL27" s="418"/>
      <c r="UGM27" s="418"/>
      <c r="UGN27" s="418"/>
      <c r="UGO27" s="418"/>
      <c r="UGP27" s="418"/>
      <c r="UGQ27" s="418"/>
      <c r="UGR27" s="418"/>
      <c r="UGS27" s="418"/>
      <c r="UGT27" s="418"/>
      <c r="UGU27" s="418"/>
      <c r="UGV27" s="418"/>
      <c r="UGW27" s="418"/>
      <c r="UGX27" s="418"/>
      <c r="UGY27" s="418"/>
      <c r="UGZ27" s="418"/>
      <c r="UHA27" s="418"/>
      <c r="UHB27" s="418"/>
      <c r="UHC27" s="418"/>
      <c r="UHD27" s="418"/>
      <c r="UHE27" s="418"/>
      <c r="UHF27" s="418"/>
      <c r="UHG27" s="418"/>
      <c r="UHH27" s="418"/>
      <c r="UHI27" s="418"/>
      <c r="UHJ27" s="418"/>
      <c r="UHK27" s="418"/>
      <c r="UHL27" s="418"/>
      <c r="UHM27" s="418"/>
      <c r="UHN27" s="418"/>
      <c r="UHO27" s="418"/>
      <c r="UHP27" s="418"/>
      <c r="UHQ27" s="418"/>
      <c r="UHR27" s="418"/>
      <c r="UHS27" s="418"/>
      <c r="UHT27" s="418"/>
      <c r="UHU27" s="418"/>
      <c r="UHV27" s="418"/>
      <c r="UHW27" s="418"/>
      <c r="UHX27" s="418"/>
      <c r="UHY27" s="418"/>
      <c r="UHZ27" s="418"/>
      <c r="UIA27" s="418"/>
      <c r="UIB27" s="418"/>
      <c r="UIC27" s="418"/>
      <c r="UID27" s="418"/>
      <c r="UIE27" s="418"/>
      <c r="UIF27" s="418"/>
      <c r="UIG27" s="418"/>
      <c r="UIH27" s="418"/>
      <c r="UII27" s="418"/>
      <c r="UIJ27" s="418"/>
      <c r="UIK27" s="418"/>
      <c r="UIL27" s="418"/>
      <c r="UIM27" s="418"/>
      <c r="UIN27" s="418"/>
      <c r="UIO27" s="418"/>
      <c r="UIP27" s="418"/>
      <c r="UIQ27" s="418"/>
      <c r="UIR27" s="418"/>
      <c r="UIS27" s="418"/>
      <c r="UIT27" s="418"/>
      <c r="UIU27" s="418"/>
      <c r="UIV27" s="418"/>
      <c r="UIW27" s="418"/>
      <c r="UIX27" s="418"/>
      <c r="UIY27" s="418"/>
      <c r="UIZ27" s="418"/>
      <c r="UJA27" s="418"/>
      <c r="UJB27" s="418"/>
      <c r="UJC27" s="418"/>
      <c r="UJD27" s="418"/>
      <c r="UJE27" s="418"/>
      <c r="UJF27" s="418"/>
      <c r="UJG27" s="418"/>
      <c r="UJH27" s="418"/>
      <c r="UJI27" s="418"/>
      <c r="UJJ27" s="418"/>
      <c r="UJK27" s="418"/>
      <c r="UJL27" s="418"/>
      <c r="UJM27" s="418"/>
      <c r="UJN27" s="418"/>
      <c r="UJO27" s="418"/>
      <c r="UJP27" s="418"/>
      <c r="UJQ27" s="418"/>
      <c r="UJR27" s="418"/>
      <c r="UJS27" s="418"/>
      <c r="UJT27" s="418"/>
      <c r="UJU27" s="418"/>
      <c r="UJV27" s="418"/>
      <c r="UJW27" s="418"/>
      <c r="UJX27" s="418"/>
      <c r="UJY27" s="418"/>
      <c r="UJZ27" s="418"/>
      <c r="UKA27" s="418"/>
      <c r="UKB27" s="418"/>
      <c r="UKC27" s="418"/>
      <c r="UKD27" s="418"/>
      <c r="UKE27" s="418"/>
      <c r="UKF27" s="418"/>
      <c r="UKG27" s="418"/>
      <c r="UKH27" s="418"/>
      <c r="UKI27" s="418"/>
      <c r="UKJ27" s="418"/>
      <c r="UKK27" s="418"/>
      <c r="UKL27" s="418"/>
      <c r="UKM27" s="418"/>
      <c r="UKN27" s="418"/>
      <c r="UKO27" s="418"/>
      <c r="UKP27" s="418"/>
      <c r="UKQ27" s="418"/>
      <c r="UKR27" s="418"/>
      <c r="UKS27" s="418"/>
      <c r="UKT27" s="418"/>
      <c r="UKU27" s="418"/>
      <c r="UKV27" s="418"/>
      <c r="UKW27" s="418"/>
      <c r="UKX27" s="418"/>
      <c r="UKY27" s="418"/>
      <c r="UKZ27" s="418"/>
      <c r="ULA27" s="418"/>
      <c r="ULB27" s="418"/>
      <c r="ULC27" s="418"/>
      <c r="ULD27" s="418"/>
      <c r="ULE27" s="418"/>
      <c r="ULF27" s="418"/>
      <c r="ULG27" s="418"/>
      <c r="ULH27" s="418"/>
      <c r="ULI27" s="418"/>
      <c r="ULJ27" s="418"/>
      <c r="ULK27" s="418"/>
      <c r="ULL27" s="418"/>
      <c r="ULM27" s="418"/>
      <c r="ULN27" s="418"/>
      <c r="ULO27" s="418"/>
      <c r="ULP27" s="418"/>
      <c r="ULQ27" s="418"/>
      <c r="ULR27" s="418"/>
      <c r="ULS27" s="418"/>
      <c r="ULT27" s="418"/>
      <c r="ULU27" s="418"/>
      <c r="ULV27" s="418"/>
      <c r="ULW27" s="418"/>
      <c r="ULX27" s="418"/>
      <c r="ULY27" s="418"/>
      <c r="ULZ27" s="418"/>
      <c r="UMA27" s="418"/>
      <c r="UMB27" s="418"/>
      <c r="UMC27" s="418"/>
      <c r="UMD27" s="418"/>
      <c r="UME27" s="418"/>
      <c r="UMF27" s="418"/>
      <c r="UMG27" s="418"/>
      <c r="UMH27" s="418"/>
      <c r="UMI27" s="418"/>
      <c r="UMJ27" s="418"/>
      <c r="UMK27" s="418"/>
      <c r="UML27" s="418"/>
      <c r="UMM27" s="418"/>
      <c r="UMN27" s="418"/>
      <c r="UMO27" s="418"/>
      <c r="UMP27" s="418"/>
      <c r="UMQ27" s="418"/>
      <c r="UMR27" s="418"/>
      <c r="UMS27" s="418"/>
      <c r="UMT27" s="418"/>
      <c r="UMU27" s="418"/>
      <c r="UMV27" s="418"/>
      <c r="UMW27" s="418"/>
      <c r="UMX27" s="418"/>
      <c r="UMY27" s="418"/>
      <c r="UMZ27" s="418"/>
      <c r="UNA27" s="418"/>
      <c r="UNB27" s="418"/>
      <c r="UNC27" s="418"/>
      <c r="UND27" s="418"/>
      <c r="UNE27" s="418"/>
      <c r="UNF27" s="418"/>
      <c r="UNG27" s="418"/>
      <c r="UNH27" s="418"/>
      <c r="UNI27" s="418"/>
      <c r="UNJ27" s="418"/>
      <c r="UNK27" s="418"/>
      <c r="UNL27" s="418"/>
      <c r="UNM27" s="418"/>
      <c r="UNN27" s="418"/>
      <c r="UNO27" s="418"/>
      <c r="UNP27" s="418"/>
      <c r="UNQ27" s="418"/>
      <c r="UNR27" s="418"/>
      <c r="UNS27" s="418"/>
      <c r="UNT27" s="418"/>
      <c r="UNU27" s="418"/>
      <c r="UNV27" s="418"/>
      <c r="UNW27" s="418"/>
      <c r="UNX27" s="418"/>
      <c r="UNY27" s="418"/>
      <c r="UNZ27" s="418"/>
      <c r="UOA27" s="418"/>
      <c r="UOB27" s="418"/>
      <c r="UOC27" s="418"/>
      <c r="UOD27" s="418"/>
      <c r="UOE27" s="418"/>
      <c r="UOF27" s="418"/>
      <c r="UOG27" s="418"/>
      <c r="UOH27" s="418"/>
      <c r="UOI27" s="418"/>
      <c r="UOJ27" s="418"/>
      <c r="UOK27" s="418"/>
      <c r="UOL27" s="418"/>
      <c r="UOM27" s="418"/>
      <c r="UON27" s="418"/>
      <c r="UOO27" s="418"/>
      <c r="UOP27" s="418"/>
      <c r="UOQ27" s="418"/>
      <c r="UOR27" s="418"/>
      <c r="UOS27" s="418"/>
      <c r="UOT27" s="418"/>
      <c r="UOU27" s="418"/>
      <c r="UOV27" s="418"/>
      <c r="UOW27" s="418"/>
      <c r="UOX27" s="418"/>
      <c r="UOY27" s="418"/>
      <c r="UOZ27" s="418"/>
      <c r="UPA27" s="418"/>
      <c r="UPB27" s="418"/>
      <c r="UPC27" s="418"/>
      <c r="UPD27" s="418"/>
      <c r="UPE27" s="418"/>
      <c r="UPF27" s="418"/>
      <c r="UPG27" s="418"/>
      <c r="UPH27" s="418"/>
      <c r="UPI27" s="418"/>
      <c r="UPJ27" s="418"/>
      <c r="UPK27" s="418"/>
      <c r="UPL27" s="418"/>
      <c r="UPM27" s="418"/>
      <c r="UPN27" s="418"/>
      <c r="UPO27" s="418"/>
      <c r="UPP27" s="418"/>
      <c r="UPQ27" s="418"/>
      <c r="UPR27" s="418"/>
      <c r="UPS27" s="418"/>
      <c r="UPT27" s="418"/>
      <c r="UPU27" s="418"/>
      <c r="UPV27" s="418"/>
      <c r="UPW27" s="418"/>
      <c r="UPX27" s="418"/>
      <c r="UPY27" s="418"/>
      <c r="UPZ27" s="418"/>
      <c r="UQA27" s="418"/>
      <c r="UQB27" s="418"/>
      <c r="UQC27" s="418"/>
      <c r="UQD27" s="418"/>
      <c r="UQE27" s="418"/>
      <c r="UQF27" s="418"/>
      <c r="UQG27" s="418"/>
      <c r="UQH27" s="418"/>
      <c r="UQI27" s="418"/>
      <c r="UQJ27" s="418"/>
      <c r="UQK27" s="418"/>
      <c r="UQL27" s="418"/>
      <c r="UQM27" s="418"/>
      <c r="UQN27" s="418"/>
      <c r="UQO27" s="418"/>
      <c r="UQP27" s="418"/>
      <c r="UQQ27" s="418"/>
      <c r="UQR27" s="418"/>
      <c r="UQS27" s="418"/>
      <c r="UQT27" s="418"/>
      <c r="UQU27" s="418"/>
      <c r="UQV27" s="418"/>
      <c r="UQW27" s="418"/>
      <c r="UQX27" s="418"/>
      <c r="UQY27" s="418"/>
      <c r="UQZ27" s="418"/>
      <c r="URA27" s="418"/>
      <c r="URB27" s="418"/>
      <c r="URC27" s="418"/>
      <c r="URD27" s="418"/>
      <c r="URE27" s="418"/>
      <c r="URF27" s="418"/>
      <c r="URG27" s="418"/>
      <c r="URH27" s="418"/>
      <c r="URI27" s="418"/>
      <c r="URJ27" s="418"/>
      <c r="URK27" s="418"/>
      <c r="URL27" s="418"/>
      <c r="URM27" s="418"/>
      <c r="URN27" s="418"/>
      <c r="URO27" s="418"/>
      <c r="URP27" s="418"/>
      <c r="URQ27" s="418"/>
      <c r="URR27" s="418"/>
      <c r="URS27" s="418"/>
      <c r="URT27" s="418"/>
      <c r="URU27" s="418"/>
      <c r="URV27" s="418"/>
      <c r="URW27" s="418"/>
      <c r="URX27" s="418"/>
      <c r="URY27" s="418"/>
      <c r="URZ27" s="418"/>
      <c r="USA27" s="418"/>
      <c r="USB27" s="418"/>
      <c r="USC27" s="418"/>
      <c r="USD27" s="418"/>
      <c r="USE27" s="418"/>
      <c r="USF27" s="418"/>
      <c r="USG27" s="418"/>
      <c r="USH27" s="418"/>
      <c r="USI27" s="418"/>
      <c r="USJ27" s="418"/>
      <c r="USK27" s="418"/>
      <c r="USL27" s="418"/>
      <c r="USM27" s="418"/>
      <c r="USN27" s="418"/>
      <c r="USO27" s="418"/>
      <c r="USP27" s="418"/>
      <c r="USQ27" s="418"/>
      <c r="USR27" s="418"/>
      <c r="USS27" s="418"/>
      <c r="UST27" s="418"/>
      <c r="USU27" s="418"/>
      <c r="USV27" s="418"/>
      <c r="USW27" s="418"/>
      <c r="USX27" s="418"/>
      <c r="USY27" s="418"/>
      <c r="USZ27" s="418"/>
      <c r="UTA27" s="418"/>
      <c r="UTB27" s="418"/>
      <c r="UTC27" s="418"/>
      <c r="UTD27" s="418"/>
      <c r="UTE27" s="418"/>
      <c r="UTF27" s="418"/>
      <c r="UTG27" s="418"/>
      <c r="UTH27" s="418"/>
      <c r="UTI27" s="418"/>
      <c r="UTJ27" s="418"/>
      <c r="UTK27" s="418"/>
      <c r="UTL27" s="418"/>
      <c r="UTM27" s="418"/>
      <c r="UTN27" s="418"/>
      <c r="UTO27" s="418"/>
      <c r="UTP27" s="418"/>
      <c r="UTQ27" s="418"/>
      <c r="UTR27" s="418"/>
      <c r="UTS27" s="418"/>
      <c r="UTT27" s="418"/>
      <c r="UTU27" s="418"/>
      <c r="UTV27" s="418"/>
      <c r="UTW27" s="418"/>
      <c r="UTX27" s="418"/>
      <c r="UTY27" s="418"/>
      <c r="UTZ27" s="418"/>
      <c r="UUA27" s="418"/>
      <c r="UUB27" s="418"/>
      <c r="UUC27" s="418"/>
      <c r="UUD27" s="418"/>
      <c r="UUE27" s="418"/>
      <c r="UUF27" s="418"/>
      <c r="UUG27" s="418"/>
      <c r="UUH27" s="418"/>
      <c r="UUI27" s="418"/>
      <c r="UUJ27" s="418"/>
      <c r="UUK27" s="418"/>
      <c r="UUL27" s="418"/>
      <c r="UUM27" s="418"/>
      <c r="UUN27" s="418"/>
      <c r="UUO27" s="418"/>
      <c r="UUP27" s="418"/>
      <c r="UUQ27" s="418"/>
      <c r="UUR27" s="418"/>
      <c r="UUS27" s="418"/>
      <c r="UUT27" s="418"/>
      <c r="UUU27" s="418"/>
      <c r="UUV27" s="418"/>
      <c r="UUW27" s="418"/>
      <c r="UUX27" s="418"/>
      <c r="UUY27" s="418"/>
      <c r="UUZ27" s="418"/>
      <c r="UVA27" s="418"/>
      <c r="UVB27" s="418"/>
      <c r="UVC27" s="418"/>
      <c r="UVD27" s="418"/>
      <c r="UVE27" s="418"/>
      <c r="UVF27" s="418"/>
      <c r="UVG27" s="418"/>
      <c r="UVH27" s="418"/>
      <c r="UVI27" s="418"/>
      <c r="UVJ27" s="418"/>
      <c r="UVK27" s="418"/>
      <c r="UVL27" s="418"/>
      <c r="UVM27" s="418"/>
      <c r="UVN27" s="418"/>
      <c r="UVO27" s="418"/>
      <c r="UVP27" s="418"/>
      <c r="UVQ27" s="418"/>
      <c r="UVR27" s="418"/>
      <c r="UVS27" s="418"/>
      <c r="UVT27" s="418"/>
      <c r="UVU27" s="418"/>
      <c r="UVV27" s="418"/>
      <c r="UVW27" s="418"/>
      <c r="UVX27" s="418"/>
      <c r="UVY27" s="418"/>
      <c r="UVZ27" s="418"/>
      <c r="UWA27" s="418"/>
      <c r="UWB27" s="418"/>
      <c r="UWC27" s="418"/>
      <c r="UWD27" s="418"/>
      <c r="UWE27" s="418"/>
      <c r="UWF27" s="418"/>
      <c r="UWG27" s="418"/>
      <c r="UWH27" s="418"/>
      <c r="UWI27" s="418"/>
      <c r="UWJ27" s="418"/>
      <c r="UWK27" s="418"/>
      <c r="UWL27" s="418"/>
      <c r="UWM27" s="418"/>
      <c r="UWN27" s="418"/>
      <c r="UWO27" s="418"/>
      <c r="UWP27" s="418"/>
      <c r="UWQ27" s="418"/>
      <c r="UWR27" s="418"/>
      <c r="UWS27" s="418"/>
      <c r="UWT27" s="418"/>
      <c r="UWU27" s="418"/>
      <c r="UWV27" s="418"/>
      <c r="UWW27" s="418"/>
      <c r="UWX27" s="418"/>
      <c r="UWY27" s="418"/>
      <c r="UWZ27" s="418"/>
      <c r="UXA27" s="418"/>
      <c r="UXB27" s="418"/>
      <c r="UXC27" s="418"/>
      <c r="UXD27" s="418"/>
      <c r="UXE27" s="418"/>
      <c r="UXF27" s="418"/>
      <c r="UXG27" s="418"/>
      <c r="UXH27" s="418"/>
      <c r="UXI27" s="418"/>
      <c r="UXJ27" s="418"/>
      <c r="UXK27" s="418"/>
      <c r="UXL27" s="418"/>
      <c r="UXM27" s="418"/>
      <c r="UXN27" s="418"/>
      <c r="UXO27" s="418"/>
      <c r="UXP27" s="418"/>
      <c r="UXQ27" s="418"/>
      <c r="UXR27" s="418"/>
      <c r="UXS27" s="418"/>
      <c r="UXT27" s="418"/>
      <c r="UXU27" s="418"/>
      <c r="UXV27" s="418"/>
      <c r="UXW27" s="418"/>
      <c r="UXX27" s="418"/>
      <c r="UXY27" s="418"/>
      <c r="UXZ27" s="418"/>
      <c r="UYA27" s="418"/>
      <c r="UYB27" s="418"/>
      <c r="UYC27" s="418"/>
      <c r="UYD27" s="418"/>
      <c r="UYE27" s="418"/>
      <c r="UYF27" s="418"/>
      <c r="UYG27" s="418"/>
      <c r="UYH27" s="418"/>
      <c r="UYI27" s="418"/>
      <c r="UYJ27" s="418"/>
      <c r="UYK27" s="418"/>
      <c r="UYL27" s="418"/>
      <c r="UYM27" s="418"/>
      <c r="UYN27" s="418"/>
      <c r="UYO27" s="418"/>
      <c r="UYP27" s="418"/>
      <c r="UYQ27" s="418"/>
      <c r="UYR27" s="418"/>
      <c r="UYS27" s="418"/>
      <c r="UYT27" s="418"/>
      <c r="UYU27" s="418"/>
      <c r="UYV27" s="418"/>
      <c r="UYW27" s="418"/>
      <c r="UYX27" s="418"/>
      <c r="UYY27" s="418"/>
      <c r="UYZ27" s="418"/>
      <c r="UZA27" s="418"/>
      <c r="UZB27" s="418"/>
      <c r="UZC27" s="418"/>
      <c r="UZD27" s="418"/>
      <c r="UZE27" s="418"/>
      <c r="UZF27" s="418"/>
      <c r="UZG27" s="418"/>
      <c r="UZH27" s="418"/>
      <c r="UZI27" s="418"/>
      <c r="UZJ27" s="418"/>
      <c r="UZK27" s="418"/>
      <c r="UZL27" s="418"/>
      <c r="UZM27" s="418"/>
      <c r="UZN27" s="418"/>
      <c r="UZO27" s="418"/>
      <c r="UZP27" s="418"/>
      <c r="UZQ27" s="418"/>
      <c r="UZR27" s="418"/>
      <c r="UZS27" s="418"/>
      <c r="UZT27" s="418"/>
      <c r="UZU27" s="418"/>
      <c r="UZV27" s="418"/>
      <c r="UZW27" s="418"/>
      <c r="UZX27" s="418"/>
      <c r="UZY27" s="418"/>
      <c r="UZZ27" s="418"/>
      <c r="VAA27" s="418"/>
      <c r="VAB27" s="418"/>
      <c r="VAC27" s="418"/>
      <c r="VAD27" s="418"/>
      <c r="VAE27" s="418"/>
      <c r="VAF27" s="418"/>
      <c r="VAG27" s="418"/>
      <c r="VAH27" s="418"/>
      <c r="VAI27" s="418"/>
      <c r="VAJ27" s="418"/>
      <c r="VAK27" s="418"/>
      <c r="VAL27" s="418"/>
      <c r="VAM27" s="418"/>
      <c r="VAN27" s="418"/>
      <c r="VAO27" s="418"/>
      <c r="VAP27" s="418"/>
      <c r="VAQ27" s="418"/>
      <c r="VAR27" s="418"/>
      <c r="VAS27" s="418"/>
      <c r="VAT27" s="418"/>
      <c r="VAU27" s="418"/>
      <c r="VAV27" s="418"/>
      <c r="VAW27" s="418"/>
      <c r="VAX27" s="418"/>
      <c r="VAY27" s="418"/>
      <c r="VAZ27" s="418"/>
      <c r="VBA27" s="418"/>
      <c r="VBB27" s="418"/>
      <c r="VBC27" s="418"/>
      <c r="VBD27" s="418"/>
      <c r="VBE27" s="418"/>
      <c r="VBF27" s="418"/>
      <c r="VBG27" s="418"/>
      <c r="VBH27" s="418"/>
      <c r="VBI27" s="418"/>
      <c r="VBJ27" s="418"/>
      <c r="VBK27" s="418"/>
      <c r="VBL27" s="418"/>
      <c r="VBM27" s="418"/>
      <c r="VBN27" s="418"/>
      <c r="VBO27" s="418"/>
      <c r="VBP27" s="418"/>
      <c r="VBQ27" s="418"/>
      <c r="VBR27" s="418"/>
      <c r="VBS27" s="418"/>
      <c r="VBT27" s="418"/>
      <c r="VBU27" s="418"/>
      <c r="VBV27" s="418"/>
      <c r="VBW27" s="418"/>
      <c r="VBX27" s="418"/>
      <c r="VBY27" s="418"/>
      <c r="VBZ27" s="418"/>
      <c r="VCA27" s="418"/>
      <c r="VCB27" s="418"/>
      <c r="VCC27" s="418"/>
      <c r="VCD27" s="418"/>
      <c r="VCE27" s="418"/>
      <c r="VCF27" s="418"/>
      <c r="VCG27" s="418"/>
      <c r="VCH27" s="418"/>
      <c r="VCI27" s="418"/>
      <c r="VCJ27" s="418"/>
      <c r="VCK27" s="418"/>
      <c r="VCL27" s="418"/>
      <c r="VCM27" s="418"/>
      <c r="VCN27" s="418"/>
      <c r="VCO27" s="418"/>
      <c r="VCP27" s="418"/>
      <c r="VCQ27" s="418"/>
      <c r="VCR27" s="418"/>
      <c r="VCS27" s="418"/>
      <c r="VCT27" s="418"/>
      <c r="VCU27" s="418"/>
      <c r="VCV27" s="418"/>
      <c r="VCW27" s="418"/>
      <c r="VCX27" s="418"/>
      <c r="VCY27" s="418"/>
      <c r="VCZ27" s="418"/>
      <c r="VDA27" s="418"/>
      <c r="VDB27" s="418"/>
      <c r="VDC27" s="418"/>
      <c r="VDD27" s="418"/>
      <c r="VDE27" s="418"/>
      <c r="VDF27" s="418"/>
      <c r="VDG27" s="418"/>
      <c r="VDH27" s="418"/>
      <c r="VDI27" s="418"/>
      <c r="VDJ27" s="418"/>
      <c r="VDK27" s="418"/>
      <c r="VDL27" s="418"/>
      <c r="VDM27" s="418"/>
      <c r="VDN27" s="418"/>
      <c r="VDO27" s="418"/>
      <c r="VDP27" s="418"/>
      <c r="VDQ27" s="418"/>
      <c r="VDR27" s="418"/>
      <c r="VDS27" s="418"/>
      <c r="VDT27" s="418"/>
      <c r="VDU27" s="418"/>
      <c r="VDV27" s="418"/>
      <c r="VDW27" s="418"/>
      <c r="VDX27" s="418"/>
      <c r="VDY27" s="418"/>
      <c r="VDZ27" s="418"/>
      <c r="VEA27" s="418"/>
      <c r="VEB27" s="418"/>
      <c r="VEC27" s="418"/>
      <c r="VED27" s="418"/>
      <c r="VEE27" s="418"/>
      <c r="VEF27" s="418"/>
      <c r="VEG27" s="418"/>
      <c r="VEH27" s="418"/>
      <c r="VEI27" s="418"/>
      <c r="VEJ27" s="418"/>
      <c r="VEK27" s="418"/>
      <c r="VEL27" s="418"/>
      <c r="VEM27" s="418"/>
      <c r="VEN27" s="418"/>
      <c r="VEO27" s="418"/>
      <c r="VEP27" s="418"/>
      <c r="VEQ27" s="418"/>
      <c r="VER27" s="418"/>
      <c r="VES27" s="418"/>
      <c r="VET27" s="418"/>
      <c r="VEU27" s="418"/>
      <c r="VEV27" s="418"/>
      <c r="VEW27" s="418"/>
      <c r="VEX27" s="418"/>
      <c r="VEY27" s="418"/>
      <c r="VEZ27" s="418"/>
      <c r="VFA27" s="418"/>
      <c r="VFB27" s="418"/>
      <c r="VFC27" s="418"/>
      <c r="VFD27" s="418"/>
      <c r="VFE27" s="418"/>
      <c r="VFF27" s="418"/>
      <c r="VFG27" s="418"/>
      <c r="VFH27" s="418"/>
      <c r="VFI27" s="418"/>
      <c r="VFJ27" s="418"/>
      <c r="VFK27" s="418"/>
      <c r="VFL27" s="418"/>
      <c r="VFM27" s="418"/>
      <c r="VFN27" s="418"/>
      <c r="VFO27" s="418"/>
      <c r="VFP27" s="418"/>
      <c r="VFQ27" s="418"/>
      <c r="VFR27" s="418"/>
      <c r="VFS27" s="418"/>
      <c r="VFT27" s="418"/>
      <c r="VFU27" s="418"/>
      <c r="VFV27" s="418"/>
      <c r="VFW27" s="418"/>
      <c r="VFX27" s="418"/>
      <c r="VFY27" s="418"/>
      <c r="VFZ27" s="418"/>
      <c r="VGA27" s="418"/>
      <c r="VGB27" s="418"/>
      <c r="VGC27" s="418"/>
      <c r="VGD27" s="418"/>
      <c r="VGE27" s="418"/>
      <c r="VGF27" s="418"/>
      <c r="VGG27" s="418"/>
      <c r="VGH27" s="418"/>
      <c r="VGI27" s="418"/>
      <c r="VGJ27" s="418"/>
      <c r="VGK27" s="418"/>
      <c r="VGL27" s="418"/>
      <c r="VGM27" s="418"/>
      <c r="VGN27" s="418"/>
      <c r="VGO27" s="418"/>
      <c r="VGP27" s="418"/>
      <c r="VGQ27" s="418"/>
      <c r="VGR27" s="418"/>
      <c r="VGS27" s="418"/>
      <c r="VGT27" s="418"/>
      <c r="VGU27" s="418"/>
      <c r="VGV27" s="418"/>
      <c r="VGW27" s="418"/>
      <c r="VGX27" s="418"/>
      <c r="VGY27" s="418"/>
      <c r="VGZ27" s="418"/>
      <c r="VHA27" s="418"/>
      <c r="VHB27" s="418"/>
      <c r="VHC27" s="418"/>
      <c r="VHD27" s="418"/>
      <c r="VHE27" s="418"/>
      <c r="VHF27" s="418"/>
      <c r="VHG27" s="418"/>
      <c r="VHH27" s="418"/>
      <c r="VHI27" s="418"/>
      <c r="VHJ27" s="418"/>
      <c r="VHK27" s="418"/>
      <c r="VHL27" s="418"/>
      <c r="VHM27" s="418"/>
      <c r="VHN27" s="418"/>
      <c r="VHO27" s="418"/>
      <c r="VHP27" s="418"/>
      <c r="VHQ27" s="418"/>
      <c r="VHR27" s="418"/>
      <c r="VHS27" s="418"/>
      <c r="VHT27" s="418"/>
      <c r="VHU27" s="418"/>
      <c r="VHV27" s="418"/>
      <c r="VHW27" s="418"/>
      <c r="VHX27" s="418"/>
      <c r="VHY27" s="418"/>
      <c r="VHZ27" s="418"/>
      <c r="VIA27" s="418"/>
      <c r="VIB27" s="418"/>
      <c r="VIC27" s="418"/>
      <c r="VID27" s="418"/>
      <c r="VIE27" s="418"/>
      <c r="VIF27" s="418"/>
      <c r="VIG27" s="418"/>
      <c r="VIH27" s="418"/>
      <c r="VII27" s="418"/>
      <c r="VIJ27" s="418"/>
      <c r="VIK27" s="418"/>
      <c r="VIL27" s="418"/>
      <c r="VIM27" s="418"/>
      <c r="VIN27" s="418"/>
      <c r="VIO27" s="418"/>
      <c r="VIP27" s="418"/>
      <c r="VIQ27" s="418"/>
      <c r="VIR27" s="418"/>
      <c r="VIS27" s="418"/>
      <c r="VIT27" s="418"/>
      <c r="VIU27" s="418"/>
      <c r="VIV27" s="418"/>
      <c r="VIW27" s="418"/>
      <c r="VIX27" s="418"/>
      <c r="VIY27" s="418"/>
      <c r="VIZ27" s="418"/>
      <c r="VJA27" s="418"/>
      <c r="VJB27" s="418"/>
      <c r="VJC27" s="418"/>
      <c r="VJD27" s="418"/>
      <c r="VJE27" s="418"/>
      <c r="VJF27" s="418"/>
      <c r="VJG27" s="418"/>
      <c r="VJH27" s="418"/>
      <c r="VJI27" s="418"/>
      <c r="VJJ27" s="418"/>
      <c r="VJK27" s="418"/>
      <c r="VJL27" s="418"/>
      <c r="VJM27" s="418"/>
      <c r="VJN27" s="418"/>
      <c r="VJO27" s="418"/>
      <c r="VJP27" s="418"/>
      <c r="VJQ27" s="418"/>
      <c r="VJR27" s="418"/>
      <c r="VJS27" s="418"/>
      <c r="VJT27" s="418"/>
      <c r="VJU27" s="418"/>
      <c r="VJV27" s="418"/>
      <c r="VJW27" s="418"/>
      <c r="VJX27" s="418"/>
      <c r="VJY27" s="418"/>
      <c r="VJZ27" s="418"/>
      <c r="VKA27" s="418"/>
      <c r="VKB27" s="418"/>
      <c r="VKC27" s="418"/>
      <c r="VKD27" s="418"/>
      <c r="VKE27" s="418"/>
      <c r="VKF27" s="418"/>
      <c r="VKG27" s="418"/>
      <c r="VKH27" s="418"/>
      <c r="VKI27" s="418"/>
      <c r="VKJ27" s="418"/>
      <c r="VKK27" s="418"/>
      <c r="VKL27" s="418"/>
      <c r="VKM27" s="418"/>
      <c r="VKN27" s="418"/>
      <c r="VKO27" s="418"/>
      <c r="VKP27" s="418"/>
      <c r="VKQ27" s="418"/>
      <c r="VKR27" s="418"/>
      <c r="VKS27" s="418"/>
      <c r="VKT27" s="418"/>
      <c r="VKU27" s="418"/>
      <c r="VKV27" s="418"/>
      <c r="VKW27" s="418"/>
      <c r="VKX27" s="418"/>
      <c r="VKY27" s="418"/>
      <c r="VKZ27" s="418"/>
      <c r="VLA27" s="418"/>
      <c r="VLB27" s="418"/>
      <c r="VLC27" s="418"/>
      <c r="VLD27" s="418"/>
      <c r="VLE27" s="418"/>
      <c r="VLF27" s="418"/>
      <c r="VLG27" s="418"/>
      <c r="VLH27" s="418"/>
      <c r="VLI27" s="418"/>
      <c r="VLJ27" s="418"/>
      <c r="VLK27" s="418"/>
      <c r="VLL27" s="418"/>
      <c r="VLM27" s="418"/>
      <c r="VLN27" s="418"/>
      <c r="VLO27" s="418"/>
      <c r="VLP27" s="418"/>
      <c r="VLQ27" s="418"/>
      <c r="VLR27" s="418"/>
      <c r="VLS27" s="418"/>
      <c r="VLT27" s="418"/>
      <c r="VLU27" s="418"/>
      <c r="VLV27" s="418"/>
      <c r="VLW27" s="418"/>
      <c r="VLX27" s="418"/>
      <c r="VLY27" s="418"/>
      <c r="VLZ27" s="418"/>
      <c r="VMA27" s="418"/>
      <c r="VMB27" s="418"/>
      <c r="VMC27" s="418"/>
      <c r="VMD27" s="418"/>
      <c r="VME27" s="418"/>
      <c r="VMF27" s="418"/>
      <c r="VMG27" s="418"/>
      <c r="VMH27" s="418"/>
      <c r="VMI27" s="418"/>
      <c r="VMJ27" s="418"/>
      <c r="VMK27" s="418"/>
      <c r="VML27" s="418"/>
      <c r="VMM27" s="418"/>
      <c r="VMN27" s="418"/>
      <c r="VMO27" s="418"/>
      <c r="VMP27" s="418"/>
      <c r="VMQ27" s="418"/>
      <c r="VMR27" s="418"/>
      <c r="VMS27" s="418"/>
      <c r="VMT27" s="418"/>
      <c r="VMU27" s="418"/>
      <c r="VMV27" s="418"/>
      <c r="VMW27" s="418"/>
      <c r="VMX27" s="418"/>
      <c r="VMY27" s="418"/>
      <c r="VMZ27" s="418"/>
      <c r="VNA27" s="418"/>
      <c r="VNB27" s="418"/>
      <c r="VNC27" s="418"/>
      <c r="VND27" s="418"/>
      <c r="VNE27" s="418"/>
      <c r="VNF27" s="418"/>
      <c r="VNG27" s="418"/>
      <c r="VNH27" s="418"/>
      <c r="VNI27" s="418"/>
      <c r="VNJ27" s="418"/>
      <c r="VNK27" s="418"/>
      <c r="VNL27" s="418"/>
      <c r="VNM27" s="418"/>
      <c r="VNN27" s="418"/>
      <c r="VNO27" s="418"/>
      <c r="VNP27" s="418"/>
      <c r="VNQ27" s="418"/>
      <c r="VNR27" s="418"/>
      <c r="VNS27" s="418"/>
      <c r="VNT27" s="418"/>
      <c r="VNU27" s="418"/>
      <c r="VNV27" s="418"/>
      <c r="VNW27" s="418"/>
      <c r="VNX27" s="418"/>
      <c r="VNY27" s="418"/>
      <c r="VNZ27" s="418"/>
      <c r="VOA27" s="418"/>
      <c r="VOB27" s="418"/>
      <c r="VOC27" s="418"/>
      <c r="VOD27" s="418"/>
      <c r="VOE27" s="418"/>
      <c r="VOF27" s="418"/>
      <c r="VOG27" s="418"/>
      <c r="VOH27" s="418"/>
      <c r="VOI27" s="418"/>
      <c r="VOJ27" s="418"/>
      <c r="VOK27" s="418"/>
      <c r="VOL27" s="418"/>
      <c r="VOM27" s="418"/>
      <c r="VON27" s="418"/>
      <c r="VOO27" s="418"/>
      <c r="VOP27" s="418"/>
      <c r="VOQ27" s="418"/>
      <c r="VOR27" s="418"/>
      <c r="VOS27" s="418"/>
      <c r="VOT27" s="418"/>
      <c r="VOU27" s="418"/>
      <c r="VOV27" s="418"/>
      <c r="VOW27" s="418"/>
      <c r="VOX27" s="418"/>
      <c r="VOY27" s="418"/>
      <c r="VOZ27" s="418"/>
      <c r="VPA27" s="418"/>
      <c r="VPB27" s="418"/>
      <c r="VPC27" s="418"/>
      <c r="VPD27" s="418"/>
      <c r="VPE27" s="418"/>
      <c r="VPF27" s="418"/>
      <c r="VPG27" s="418"/>
      <c r="VPH27" s="418"/>
      <c r="VPI27" s="418"/>
      <c r="VPJ27" s="418"/>
      <c r="VPK27" s="418"/>
      <c r="VPL27" s="418"/>
      <c r="VPM27" s="418"/>
      <c r="VPN27" s="418"/>
      <c r="VPO27" s="418"/>
      <c r="VPP27" s="418"/>
      <c r="VPQ27" s="418"/>
      <c r="VPR27" s="418"/>
      <c r="VPS27" s="418"/>
      <c r="VPT27" s="418"/>
      <c r="VPU27" s="418"/>
      <c r="VPV27" s="418"/>
      <c r="VPW27" s="418"/>
      <c r="VPX27" s="418"/>
      <c r="VPY27" s="418"/>
      <c r="VPZ27" s="418"/>
      <c r="VQA27" s="418"/>
      <c r="VQB27" s="418"/>
      <c r="VQC27" s="418"/>
      <c r="VQD27" s="418"/>
      <c r="VQE27" s="418"/>
      <c r="VQF27" s="418"/>
      <c r="VQG27" s="418"/>
      <c r="VQH27" s="418"/>
      <c r="VQI27" s="418"/>
      <c r="VQJ27" s="418"/>
      <c r="VQK27" s="418"/>
      <c r="VQL27" s="418"/>
      <c r="VQM27" s="418"/>
      <c r="VQN27" s="418"/>
      <c r="VQO27" s="418"/>
      <c r="VQP27" s="418"/>
      <c r="VQQ27" s="418"/>
      <c r="VQR27" s="418"/>
      <c r="VQS27" s="418"/>
      <c r="VQT27" s="418"/>
      <c r="VQU27" s="418"/>
      <c r="VQV27" s="418"/>
      <c r="VQW27" s="418"/>
      <c r="VQX27" s="418"/>
      <c r="VQY27" s="418"/>
      <c r="VQZ27" s="418"/>
      <c r="VRA27" s="418"/>
      <c r="VRB27" s="418"/>
      <c r="VRC27" s="418"/>
      <c r="VRD27" s="418"/>
      <c r="VRE27" s="418"/>
      <c r="VRF27" s="418"/>
      <c r="VRG27" s="418"/>
      <c r="VRH27" s="418"/>
      <c r="VRI27" s="418"/>
      <c r="VRJ27" s="418"/>
      <c r="VRK27" s="418"/>
      <c r="VRL27" s="418"/>
      <c r="VRM27" s="418"/>
      <c r="VRN27" s="418"/>
      <c r="VRO27" s="418"/>
      <c r="VRP27" s="418"/>
      <c r="VRQ27" s="418"/>
      <c r="VRR27" s="418"/>
      <c r="VRS27" s="418"/>
      <c r="VRT27" s="418"/>
      <c r="VRU27" s="418"/>
      <c r="VRV27" s="418"/>
      <c r="VRW27" s="418"/>
      <c r="VRX27" s="418"/>
      <c r="VRY27" s="418"/>
      <c r="VRZ27" s="418"/>
      <c r="VSA27" s="418"/>
      <c r="VSB27" s="418"/>
      <c r="VSC27" s="418"/>
      <c r="VSD27" s="418"/>
      <c r="VSE27" s="418"/>
      <c r="VSF27" s="418"/>
      <c r="VSG27" s="418"/>
      <c r="VSH27" s="418"/>
      <c r="VSI27" s="418"/>
      <c r="VSJ27" s="418"/>
      <c r="VSK27" s="418"/>
      <c r="VSL27" s="418"/>
      <c r="VSM27" s="418"/>
      <c r="VSN27" s="418"/>
      <c r="VSO27" s="418"/>
      <c r="VSP27" s="418"/>
      <c r="VSQ27" s="418"/>
      <c r="VSR27" s="418"/>
      <c r="VSS27" s="418"/>
      <c r="VST27" s="418"/>
      <c r="VSU27" s="418"/>
      <c r="VSV27" s="418"/>
      <c r="VSW27" s="418"/>
      <c r="VSX27" s="418"/>
      <c r="VSY27" s="418"/>
      <c r="VSZ27" s="418"/>
      <c r="VTA27" s="418"/>
      <c r="VTB27" s="418"/>
      <c r="VTC27" s="418"/>
      <c r="VTD27" s="418"/>
      <c r="VTE27" s="418"/>
      <c r="VTF27" s="418"/>
      <c r="VTG27" s="418"/>
      <c r="VTH27" s="418"/>
      <c r="VTI27" s="418"/>
      <c r="VTJ27" s="418"/>
      <c r="VTK27" s="418"/>
      <c r="VTL27" s="418"/>
      <c r="VTM27" s="418"/>
      <c r="VTN27" s="418"/>
      <c r="VTO27" s="418"/>
      <c r="VTP27" s="418"/>
      <c r="VTQ27" s="418"/>
      <c r="VTR27" s="418"/>
      <c r="VTS27" s="418"/>
      <c r="VTT27" s="418"/>
      <c r="VTU27" s="418"/>
      <c r="VTV27" s="418"/>
      <c r="VTW27" s="418"/>
      <c r="VTX27" s="418"/>
      <c r="VTY27" s="418"/>
      <c r="VTZ27" s="418"/>
      <c r="VUA27" s="418"/>
      <c r="VUB27" s="418"/>
      <c r="VUC27" s="418"/>
      <c r="VUD27" s="418"/>
      <c r="VUE27" s="418"/>
      <c r="VUF27" s="418"/>
      <c r="VUG27" s="418"/>
      <c r="VUH27" s="418"/>
      <c r="VUI27" s="418"/>
      <c r="VUJ27" s="418"/>
      <c r="VUK27" s="418"/>
      <c r="VUL27" s="418"/>
      <c r="VUM27" s="418"/>
      <c r="VUN27" s="418"/>
      <c r="VUO27" s="418"/>
      <c r="VUP27" s="418"/>
      <c r="VUQ27" s="418"/>
      <c r="VUR27" s="418"/>
      <c r="VUS27" s="418"/>
      <c r="VUT27" s="418"/>
      <c r="VUU27" s="418"/>
      <c r="VUV27" s="418"/>
      <c r="VUW27" s="418"/>
      <c r="VUX27" s="418"/>
      <c r="VUY27" s="418"/>
      <c r="VUZ27" s="418"/>
      <c r="VVA27" s="418"/>
      <c r="VVB27" s="418"/>
      <c r="VVC27" s="418"/>
      <c r="VVD27" s="418"/>
      <c r="VVE27" s="418"/>
      <c r="VVF27" s="418"/>
      <c r="VVG27" s="418"/>
      <c r="VVH27" s="418"/>
      <c r="VVI27" s="418"/>
      <c r="VVJ27" s="418"/>
      <c r="VVK27" s="418"/>
      <c r="VVL27" s="418"/>
      <c r="VVM27" s="418"/>
      <c r="VVN27" s="418"/>
      <c r="VVO27" s="418"/>
      <c r="VVP27" s="418"/>
      <c r="VVQ27" s="418"/>
      <c r="VVR27" s="418"/>
      <c r="VVS27" s="418"/>
      <c r="VVT27" s="418"/>
      <c r="VVU27" s="418"/>
      <c r="VVV27" s="418"/>
      <c r="VVW27" s="418"/>
      <c r="VVX27" s="418"/>
      <c r="VVY27" s="418"/>
      <c r="VVZ27" s="418"/>
      <c r="VWA27" s="418"/>
      <c r="VWB27" s="418"/>
      <c r="VWC27" s="418"/>
      <c r="VWD27" s="418"/>
      <c r="VWE27" s="418"/>
      <c r="VWF27" s="418"/>
      <c r="VWG27" s="418"/>
      <c r="VWH27" s="418"/>
      <c r="VWI27" s="418"/>
      <c r="VWJ27" s="418"/>
      <c r="VWK27" s="418"/>
      <c r="VWL27" s="418"/>
      <c r="VWM27" s="418"/>
      <c r="VWN27" s="418"/>
      <c r="VWO27" s="418"/>
      <c r="VWP27" s="418"/>
      <c r="VWQ27" s="418"/>
      <c r="VWR27" s="418"/>
      <c r="VWS27" s="418"/>
      <c r="VWT27" s="418"/>
      <c r="VWU27" s="418"/>
      <c r="VWV27" s="418"/>
      <c r="VWW27" s="418"/>
      <c r="VWX27" s="418"/>
      <c r="VWY27" s="418"/>
      <c r="VWZ27" s="418"/>
      <c r="VXA27" s="418"/>
      <c r="VXB27" s="418"/>
      <c r="VXC27" s="418"/>
      <c r="VXD27" s="418"/>
      <c r="VXE27" s="418"/>
      <c r="VXF27" s="418"/>
      <c r="VXG27" s="418"/>
      <c r="VXH27" s="418"/>
      <c r="VXI27" s="418"/>
      <c r="VXJ27" s="418"/>
      <c r="VXK27" s="418"/>
      <c r="VXL27" s="418"/>
      <c r="VXM27" s="418"/>
      <c r="VXN27" s="418"/>
      <c r="VXO27" s="418"/>
      <c r="VXP27" s="418"/>
      <c r="VXQ27" s="418"/>
      <c r="VXR27" s="418"/>
      <c r="VXS27" s="418"/>
      <c r="VXT27" s="418"/>
      <c r="VXU27" s="418"/>
      <c r="VXV27" s="418"/>
      <c r="VXW27" s="418"/>
      <c r="VXX27" s="418"/>
      <c r="VXY27" s="418"/>
      <c r="VXZ27" s="418"/>
      <c r="VYA27" s="418"/>
      <c r="VYB27" s="418"/>
      <c r="VYC27" s="418"/>
      <c r="VYD27" s="418"/>
      <c r="VYE27" s="418"/>
      <c r="VYF27" s="418"/>
      <c r="VYG27" s="418"/>
      <c r="VYH27" s="418"/>
      <c r="VYI27" s="418"/>
      <c r="VYJ27" s="418"/>
      <c r="VYK27" s="418"/>
      <c r="VYL27" s="418"/>
      <c r="VYM27" s="418"/>
      <c r="VYN27" s="418"/>
      <c r="VYO27" s="418"/>
      <c r="VYP27" s="418"/>
      <c r="VYQ27" s="418"/>
      <c r="VYR27" s="418"/>
      <c r="VYS27" s="418"/>
      <c r="VYT27" s="418"/>
      <c r="VYU27" s="418"/>
      <c r="VYV27" s="418"/>
      <c r="VYW27" s="418"/>
      <c r="VYX27" s="418"/>
      <c r="VYY27" s="418"/>
      <c r="VYZ27" s="418"/>
      <c r="VZA27" s="418"/>
      <c r="VZB27" s="418"/>
      <c r="VZC27" s="418"/>
      <c r="VZD27" s="418"/>
      <c r="VZE27" s="418"/>
      <c r="VZF27" s="418"/>
      <c r="VZG27" s="418"/>
      <c r="VZH27" s="418"/>
      <c r="VZI27" s="418"/>
      <c r="VZJ27" s="418"/>
      <c r="VZK27" s="418"/>
      <c r="VZL27" s="418"/>
      <c r="VZM27" s="418"/>
      <c r="VZN27" s="418"/>
      <c r="VZO27" s="418"/>
      <c r="VZP27" s="418"/>
      <c r="VZQ27" s="418"/>
      <c r="VZR27" s="418"/>
      <c r="VZS27" s="418"/>
      <c r="VZT27" s="418"/>
      <c r="VZU27" s="418"/>
      <c r="VZV27" s="418"/>
      <c r="VZW27" s="418"/>
      <c r="VZX27" s="418"/>
      <c r="VZY27" s="418"/>
      <c r="VZZ27" s="418"/>
      <c r="WAA27" s="418"/>
      <c r="WAB27" s="418"/>
      <c r="WAC27" s="418"/>
      <c r="WAD27" s="418"/>
      <c r="WAE27" s="418"/>
      <c r="WAF27" s="418"/>
      <c r="WAG27" s="418"/>
      <c r="WAH27" s="418"/>
      <c r="WAI27" s="418"/>
      <c r="WAJ27" s="418"/>
      <c r="WAK27" s="418"/>
      <c r="WAL27" s="418"/>
      <c r="WAM27" s="418"/>
      <c r="WAN27" s="418"/>
      <c r="WAO27" s="418"/>
      <c r="WAP27" s="418"/>
      <c r="WAQ27" s="418"/>
      <c r="WAR27" s="418"/>
      <c r="WAS27" s="418"/>
      <c r="WAT27" s="418"/>
      <c r="WAU27" s="418"/>
      <c r="WAV27" s="418"/>
      <c r="WAW27" s="418"/>
      <c r="WAX27" s="418"/>
      <c r="WAY27" s="418"/>
      <c r="WAZ27" s="418"/>
      <c r="WBA27" s="418"/>
      <c r="WBB27" s="418"/>
      <c r="WBC27" s="418"/>
      <c r="WBD27" s="418"/>
      <c r="WBE27" s="418"/>
      <c r="WBF27" s="418"/>
      <c r="WBG27" s="418"/>
      <c r="WBH27" s="418"/>
      <c r="WBI27" s="418"/>
      <c r="WBJ27" s="418"/>
      <c r="WBK27" s="418"/>
      <c r="WBL27" s="418"/>
      <c r="WBM27" s="418"/>
      <c r="WBN27" s="418"/>
      <c r="WBO27" s="418"/>
      <c r="WBP27" s="418"/>
      <c r="WBQ27" s="418"/>
      <c r="WBR27" s="418"/>
      <c r="WBS27" s="418"/>
      <c r="WBT27" s="418"/>
      <c r="WBU27" s="418"/>
      <c r="WBV27" s="418"/>
      <c r="WBW27" s="418"/>
      <c r="WBX27" s="418"/>
      <c r="WBY27" s="418"/>
      <c r="WBZ27" s="418"/>
      <c r="WCA27" s="418"/>
      <c r="WCB27" s="418"/>
      <c r="WCC27" s="418"/>
      <c r="WCD27" s="418"/>
      <c r="WCE27" s="418"/>
      <c r="WCF27" s="418"/>
      <c r="WCG27" s="418"/>
      <c r="WCH27" s="418"/>
      <c r="WCI27" s="418"/>
      <c r="WCJ27" s="418"/>
      <c r="WCK27" s="418"/>
      <c r="WCL27" s="418"/>
      <c r="WCM27" s="418"/>
      <c r="WCN27" s="418"/>
      <c r="WCO27" s="418"/>
      <c r="WCP27" s="418"/>
      <c r="WCQ27" s="418"/>
      <c r="WCR27" s="418"/>
      <c r="WCS27" s="418"/>
      <c r="WCT27" s="418"/>
      <c r="WCU27" s="418"/>
      <c r="WCV27" s="418"/>
      <c r="WCW27" s="418"/>
      <c r="WCX27" s="418"/>
      <c r="WCY27" s="418"/>
      <c r="WCZ27" s="418"/>
      <c r="WDA27" s="418"/>
      <c r="WDB27" s="418"/>
      <c r="WDC27" s="418"/>
      <c r="WDD27" s="418"/>
      <c r="WDE27" s="418"/>
      <c r="WDF27" s="418"/>
      <c r="WDG27" s="418"/>
      <c r="WDH27" s="418"/>
      <c r="WDI27" s="418"/>
      <c r="WDJ27" s="418"/>
      <c r="WDK27" s="418"/>
      <c r="WDL27" s="418"/>
      <c r="WDM27" s="418"/>
      <c r="WDN27" s="418"/>
      <c r="WDO27" s="418"/>
      <c r="WDP27" s="418"/>
      <c r="WDQ27" s="418"/>
      <c r="WDR27" s="418"/>
      <c r="WDS27" s="418"/>
      <c r="WDT27" s="418"/>
      <c r="WDU27" s="418"/>
      <c r="WDV27" s="418"/>
      <c r="WDW27" s="418"/>
      <c r="WDX27" s="418"/>
      <c r="WDY27" s="418"/>
      <c r="WDZ27" s="418"/>
      <c r="WEA27" s="418"/>
      <c r="WEB27" s="418"/>
      <c r="WEC27" s="418"/>
      <c r="WED27" s="418"/>
      <c r="WEE27" s="418"/>
      <c r="WEF27" s="418"/>
      <c r="WEG27" s="418"/>
      <c r="WEH27" s="418"/>
      <c r="WEI27" s="418"/>
      <c r="WEJ27" s="418"/>
      <c r="WEK27" s="418"/>
      <c r="WEL27" s="418"/>
      <c r="WEM27" s="418"/>
      <c r="WEN27" s="418"/>
      <c r="WEO27" s="418"/>
      <c r="WEP27" s="418"/>
      <c r="WEQ27" s="418"/>
      <c r="WER27" s="418"/>
      <c r="WES27" s="418"/>
      <c r="WET27" s="418"/>
      <c r="WEU27" s="418"/>
      <c r="WEV27" s="418"/>
      <c r="WEW27" s="418"/>
      <c r="WEX27" s="418"/>
      <c r="WEY27" s="418"/>
      <c r="WEZ27" s="418"/>
      <c r="WFA27" s="418"/>
      <c r="WFB27" s="418"/>
      <c r="WFC27" s="418"/>
      <c r="WFD27" s="418"/>
      <c r="WFE27" s="418"/>
      <c r="WFF27" s="418"/>
      <c r="WFG27" s="418"/>
      <c r="WFH27" s="418"/>
      <c r="WFI27" s="418"/>
      <c r="WFJ27" s="418"/>
      <c r="WFK27" s="418"/>
      <c r="WFL27" s="418"/>
      <c r="WFM27" s="418"/>
      <c r="WFN27" s="418"/>
      <c r="WFO27" s="418"/>
      <c r="WFP27" s="418"/>
      <c r="WFQ27" s="418"/>
      <c r="WFR27" s="418"/>
      <c r="WFS27" s="418"/>
      <c r="WFT27" s="418"/>
      <c r="WFU27" s="418"/>
      <c r="WFV27" s="418"/>
      <c r="WFW27" s="418"/>
      <c r="WFX27" s="418"/>
      <c r="WFY27" s="418"/>
      <c r="WFZ27" s="418"/>
      <c r="WGA27" s="418"/>
      <c r="WGB27" s="418"/>
      <c r="WGC27" s="418"/>
      <c r="WGD27" s="418"/>
      <c r="WGE27" s="418"/>
      <c r="WGF27" s="418"/>
      <c r="WGG27" s="418"/>
      <c r="WGH27" s="418"/>
      <c r="WGI27" s="418"/>
      <c r="WGJ27" s="418"/>
      <c r="WGK27" s="418"/>
      <c r="WGL27" s="418"/>
      <c r="WGM27" s="418"/>
      <c r="WGN27" s="418"/>
      <c r="WGO27" s="418"/>
      <c r="WGP27" s="418"/>
      <c r="WGQ27" s="418"/>
      <c r="WGR27" s="418"/>
      <c r="WGS27" s="418"/>
      <c r="WGT27" s="418"/>
      <c r="WGU27" s="418"/>
      <c r="WGV27" s="418"/>
      <c r="WGW27" s="418"/>
      <c r="WGX27" s="418"/>
      <c r="WGY27" s="418"/>
      <c r="WGZ27" s="418"/>
      <c r="WHA27" s="418"/>
      <c r="WHB27" s="418"/>
      <c r="WHC27" s="418"/>
      <c r="WHD27" s="418"/>
      <c r="WHE27" s="418"/>
      <c r="WHF27" s="418"/>
      <c r="WHG27" s="418"/>
      <c r="WHH27" s="418"/>
      <c r="WHI27" s="418"/>
      <c r="WHJ27" s="418"/>
      <c r="WHK27" s="418"/>
      <c r="WHL27" s="418"/>
      <c r="WHM27" s="418"/>
      <c r="WHN27" s="418"/>
      <c r="WHO27" s="418"/>
      <c r="WHP27" s="418"/>
      <c r="WHQ27" s="418"/>
      <c r="WHR27" s="418"/>
      <c r="WHS27" s="418"/>
      <c r="WHT27" s="418"/>
      <c r="WHU27" s="418"/>
      <c r="WHV27" s="418"/>
      <c r="WHW27" s="418"/>
      <c r="WHX27" s="418"/>
      <c r="WHY27" s="418"/>
      <c r="WHZ27" s="418"/>
      <c r="WIA27" s="418"/>
      <c r="WIB27" s="418"/>
      <c r="WIC27" s="418"/>
      <c r="WID27" s="418"/>
      <c r="WIE27" s="418"/>
      <c r="WIF27" s="418"/>
      <c r="WIG27" s="418"/>
      <c r="WIH27" s="418"/>
      <c r="WII27" s="418"/>
      <c r="WIJ27" s="418"/>
      <c r="WIK27" s="418"/>
      <c r="WIL27" s="418"/>
      <c r="WIM27" s="418"/>
      <c r="WIN27" s="418"/>
      <c r="WIO27" s="418"/>
      <c r="WIP27" s="418"/>
      <c r="WIQ27" s="418"/>
      <c r="WIR27" s="418"/>
      <c r="WIS27" s="418"/>
      <c r="WIT27" s="418"/>
      <c r="WIU27" s="418"/>
      <c r="WIV27" s="418"/>
      <c r="WIW27" s="418"/>
      <c r="WIX27" s="418"/>
      <c r="WIY27" s="418"/>
      <c r="WIZ27" s="418"/>
      <c r="WJA27" s="418"/>
      <c r="WJB27" s="418"/>
      <c r="WJC27" s="418"/>
      <c r="WJD27" s="418"/>
      <c r="WJE27" s="418"/>
      <c r="WJF27" s="418"/>
      <c r="WJG27" s="418"/>
      <c r="WJH27" s="418"/>
      <c r="WJI27" s="418"/>
      <c r="WJJ27" s="418"/>
      <c r="WJK27" s="418"/>
      <c r="WJL27" s="418"/>
      <c r="WJM27" s="418"/>
      <c r="WJN27" s="418"/>
      <c r="WJO27" s="418"/>
      <c r="WJP27" s="418"/>
      <c r="WJQ27" s="418"/>
      <c r="WJR27" s="418"/>
      <c r="WJS27" s="418"/>
      <c r="WJT27" s="418"/>
      <c r="WJU27" s="418"/>
      <c r="WJV27" s="418"/>
      <c r="WJW27" s="418"/>
      <c r="WJX27" s="418"/>
      <c r="WJY27" s="418"/>
      <c r="WJZ27" s="418"/>
      <c r="WKA27" s="418"/>
      <c r="WKB27" s="418"/>
      <c r="WKC27" s="418"/>
      <c r="WKD27" s="418"/>
      <c r="WKE27" s="418"/>
      <c r="WKF27" s="418"/>
      <c r="WKG27" s="418"/>
      <c r="WKH27" s="418"/>
      <c r="WKI27" s="418"/>
      <c r="WKJ27" s="418"/>
      <c r="WKK27" s="418"/>
      <c r="WKL27" s="418"/>
      <c r="WKM27" s="418"/>
      <c r="WKN27" s="418"/>
      <c r="WKO27" s="418"/>
      <c r="WKP27" s="418"/>
      <c r="WKQ27" s="418"/>
      <c r="WKR27" s="418"/>
      <c r="WKS27" s="418"/>
      <c r="WKT27" s="418"/>
      <c r="WKU27" s="418"/>
      <c r="WKV27" s="418"/>
      <c r="WKW27" s="418"/>
      <c r="WKX27" s="418"/>
      <c r="WKY27" s="418"/>
      <c r="WKZ27" s="418"/>
      <c r="WLA27" s="418"/>
      <c r="WLB27" s="418"/>
      <c r="WLC27" s="418"/>
      <c r="WLD27" s="418"/>
      <c r="WLE27" s="418"/>
      <c r="WLF27" s="418"/>
      <c r="WLG27" s="418"/>
      <c r="WLH27" s="418"/>
      <c r="WLI27" s="418"/>
      <c r="WLJ27" s="418"/>
      <c r="WLK27" s="418"/>
      <c r="WLL27" s="418"/>
      <c r="WLM27" s="418"/>
      <c r="WLN27" s="418"/>
      <c r="WLO27" s="418"/>
      <c r="WLP27" s="418"/>
      <c r="WLQ27" s="418"/>
      <c r="WLR27" s="418"/>
      <c r="WLS27" s="418"/>
      <c r="WLT27" s="418"/>
      <c r="WLU27" s="418"/>
      <c r="WLV27" s="418"/>
      <c r="WLW27" s="418"/>
      <c r="WLX27" s="418"/>
      <c r="WLY27" s="418"/>
      <c r="WLZ27" s="418"/>
      <c r="WMA27" s="418"/>
      <c r="WMB27" s="418"/>
      <c r="WMC27" s="418"/>
      <c r="WMD27" s="418"/>
      <c r="WME27" s="418"/>
      <c r="WMF27" s="418"/>
      <c r="WMG27" s="418"/>
      <c r="WMH27" s="418"/>
      <c r="WMI27" s="418"/>
      <c r="WMJ27" s="418"/>
      <c r="WMK27" s="418"/>
      <c r="WML27" s="418"/>
      <c r="WMM27" s="418"/>
      <c r="WMN27" s="418"/>
      <c r="WMO27" s="418"/>
      <c r="WMP27" s="418"/>
      <c r="WMQ27" s="418"/>
      <c r="WMR27" s="418"/>
      <c r="WMS27" s="418"/>
      <c r="WMT27" s="418"/>
      <c r="WMU27" s="418"/>
      <c r="WMV27" s="418"/>
      <c r="WMW27" s="418"/>
      <c r="WMX27" s="418"/>
      <c r="WMY27" s="418"/>
      <c r="WMZ27" s="418"/>
      <c r="WNA27" s="418"/>
      <c r="WNB27" s="418"/>
      <c r="WNC27" s="418"/>
      <c r="WND27" s="418"/>
      <c r="WNE27" s="418"/>
      <c r="WNF27" s="418"/>
      <c r="WNG27" s="418"/>
      <c r="WNH27" s="418"/>
      <c r="WNI27" s="418"/>
      <c r="WNJ27" s="418"/>
      <c r="WNK27" s="418"/>
      <c r="WNL27" s="418"/>
      <c r="WNM27" s="418"/>
      <c r="WNN27" s="418"/>
      <c r="WNO27" s="418"/>
      <c r="WNP27" s="418"/>
      <c r="WNQ27" s="418"/>
      <c r="WNR27" s="418"/>
      <c r="WNS27" s="418"/>
      <c r="WNT27" s="418"/>
      <c r="WNU27" s="418"/>
      <c r="WNV27" s="418"/>
      <c r="WNW27" s="418"/>
      <c r="WNX27" s="418"/>
      <c r="WNY27" s="418"/>
      <c r="WNZ27" s="418"/>
      <c r="WOA27" s="418"/>
      <c r="WOB27" s="418"/>
      <c r="WOC27" s="418"/>
      <c r="WOD27" s="418"/>
      <c r="WOE27" s="418"/>
      <c r="WOF27" s="418"/>
      <c r="WOG27" s="418"/>
      <c r="WOH27" s="418"/>
      <c r="WOI27" s="418"/>
      <c r="WOJ27" s="418"/>
      <c r="WOK27" s="418"/>
      <c r="WOL27" s="418"/>
      <c r="WOM27" s="418"/>
      <c r="WON27" s="418"/>
      <c r="WOO27" s="418"/>
      <c r="WOP27" s="418"/>
      <c r="WOQ27" s="418"/>
      <c r="WOR27" s="418"/>
      <c r="WOS27" s="418"/>
      <c r="WOT27" s="418"/>
      <c r="WOU27" s="418"/>
      <c r="WOV27" s="418"/>
      <c r="WOW27" s="418"/>
      <c r="WOX27" s="418"/>
      <c r="WOY27" s="418"/>
      <c r="WOZ27" s="418"/>
      <c r="WPA27" s="418"/>
      <c r="WPB27" s="418"/>
      <c r="WPC27" s="418"/>
      <c r="WPD27" s="418"/>
      <c r="WPE27" s="418"/>
      <c r="WPF27" s="418"/>
      <c r="WPG27" s="418"/>
      <c r="WPH27" s="418"/>
      <c r="WPI27" s="418"/>
      <c r="WPJ27" s="418"/>
      <c r="WPK27" s="418"/>
      <c r="WPL27" s="418"/>
      <c r="WPM27" s="418"/>
      <c r="WPN27" s="418"/>
      <c r="WPO27" s="418"/>
      <c r="WPP27" s="418"/>
      <c r="WPQ27" s="418"/>
      <c r="WPR27" s="418"/>
      <c r="WPS27" s="418"/>
      <c r="WPT27" s="418"/>
      <c r="WPU27" s="418"/>
      <c r="WPV27" s="418"/>
      <c r="WPW27" s="418"/>
      <c r="WPX27" s="418"/>
      <c r="WPY27" s="418"/>
      <c r="WPZ27" s="418"/>
      <c r="WQA27" s="418"/>
      <c r="WQB27" s="418"/>
      <c r="WQC27" s="418"/>
      <c r="WQD27" s="418"/>
      <c r="WQE27" s="418"/>
      <c r="WQF27" s="418"/>
      <c r="WQG27" s="418"/>
      <c r="WQH27" s="418"/>
      <c r="WQI27" s="418"/>
      <c r="WQJ27" s="418"/>
      <c r="WQK27" s="418"/>
      <c r="WQL27" s="418"/>
      <c r="WQM27" s="418"/>
      <c r="WQN27" s="418"/>
      <c r="WQO27" s="418"/>
      <c r="WQP27" s="418"/>
      <c r="WQQ27" s="418"/>
      <c r="WQR27" s="418"/>
      <c r="WQS27" s="418"/>
      <c r="WQT27" s="418"/>
      <c r="WQU27" s="418"/>
      <c r="WQV27" s="418"/>
      <c r="WQW27" s="418"/>
      <c r="WQX27" s="418"/>
      <c r="WQY27" s="418"/>
      <c r="WQZ27" s="418"/>
      <c r="WRA27" s="418"/>
      <c r="WRB27" s="418"/>
      <c r="WRC27" s="418"/>
      <c r="WRD27" s="418"/>
      <c r="WRE27" s="418"/>
      <c r="WRF27" s="418"/>
      <c r="WRG27" s="418"/>
      <c r="WRH27" s="418"/>
      <c r="WRI27" s="418"/>
      <c r="WRJ27" s="418"/>
      <c r="WRK27" s="418"/>
      <c r="WRL27" s="418"/>
      <c r="WRM27" s="418"/>
      <c r="WRN27" s="418"/>
      <c r="WRO27" s="418"/>
      <c r="WRP27" s="418"/>
      <c r="WRQ27" s="418"/>
      <c r="WRR27" s="418"/>
      <c r="WRS27" s="418"/>
      <c r="WRT27" s="418"/>
      <c r="WRU27" s="418"/>
      <c r="WRV27" s="418"/>
      <c r="WRW27" s="418"/>
      <c r="WRX27" s="418"/>
      <c r="WRY27" s="418"/>
      <c r="WRZ27" s="418"/>
      <c r="WSA27" s="418"/>
      <c r="WSB27" s="418"/>
      <c r="WSC27" s="418"/>
      <c r="WSD27" s="418"/>
      <c r="WSE27" s="418"/>
      <c r="WSF27" s="418"/>
      <c r="WSG27" s="418"/>
      <c r="WSH27" s="418"/>
      <c r="WSI27" s="418"/>
      <c r="WSJ27" s="418"/>
      <c r="WSK27" s="418"/>
      <c r="WSL27" s="418"/>
      <c r="WSM27" s="418"/>
      <c r="WSN27" s="418"/>
      <c r="WSO27" s="418"/>
      <c r="WSP27" s="418"/>
      <c r="WSQ27" s="418"/>
      <c r="WSR27" s="418"/>
      <c r="WSS27" s="418"/>
      <c r="WST27" s="418"/>
      <c r="WSU27" s="418"/>
      <c r="WSV27" s="418"/>
      <c r="WSW27" s="418"/>
      <c r="WSX27" s="418"/>
      <c r="WSY27" s="418"/>
      <c r="WSZ27" s="418"/>
      <c r="WTA27" s="418"/>
      <c r="WTB27" s="418"/>
      <c r="WTC27" s="418"/>
      <c r="WTD27" s="418"/>
      <c r="WTE27" s="418"/>
      <c r="WTF27" s="418"/>
      <c r="WTG27" s="418"/>
      <c r="WTH27" s="418"/>
      <c r="WTI27" s="418"/>
      <c r="WTJ27" s="418"/>
      <c r="WTK27" s="418"/>
      <c r="WTL27" s="418"/>
      <c r="WTM27" s="418"/>
      <c r="WTN27" s="418"/>
      <c r="WTO27" s="418"/>
      <c r="WTP27" s="418"/>
      <c r="WTQ27" s="418"/>
      <c r="WTR27" s="418"/>
      <c r="WTS27" s="418"/>
      <c r="WTT27" s="418"/>
      <c r="WTU27" s="418"/>
      <c r="WTV27" s="418"/>
      <c r="WTW27" s="418"/>
      <c r="WTX27" s="418"/>
      <c r="WTY27" s="418"/>
      <c r="WTZ27" s="418"/>
      <c r="WUA27" s="418"/>
      <c r="WUB27" s="418"/>
      <c r="WUC27" s="418"/>
      <c r="WUD27" s="418"/>
      <c r="WUE27" s="418"/>
      <c r="WUF27" s="418"/>
      <c r="WUG27" s="418"/>
      <c r="WUH27" s="418"/>
      <c r="WUI27" s="418"/>
      <c r="WUJ27" s="418"/>
      <c r="WUK27" s="418"/>
      <c r="WUL27" s="418"/>
      <c r="WUM27" s="418"/>
      <c r="WUN27" s="418"/>
      <c r="WUO27" s="418"/>
      <c r="WUP27" s="418"/>
      <c r="WUQ27" s="418"/>
      <c r="WUR27" s="418"/>
      <c r="WUS27" s="418"/>
      <c r="WUT27" s="418"/>
      <c r="WUU27" s="418"/>
      <c r="WUV27" s="418"/>
      <c r="WUW27" s="418"/>
      <c r="WUX27" s="418"/>
      <c r="WUY27" s="418"/>
      <c r="WUZ27" s="418"/>
      <c r="WVA27" s="418"/>
      <c r="WVB27" s="418"/>
      <c r="WVC27" s="418"/>
      <c r="WVD27" s="418"/>
      <c r="WVE27" s="418"/>
      <c r="WVF27" s="418"/>
      <c r="WVG27" s="418"/>
      <c r="WVH27" s="418"/>
      <c r="WVI27" s="418"/>
      <c r="WVJ27" s="418"/>
      <c r="WVK27" s="418"/>
      <c r="WVL27" s="418"/>
      <c r="WVM27" s="418"/>
      <c r="WVN27" s="418"/>
      <c r="WVO27" s="418"/>
      <c r="WVP27" s="418"/>
      <c r="WVQ27" s="418"/>
      <c r="WVR27" s="418"/>
      <c r="WVS27" s="418"/>
      <c r="WVT27" s="418"/>
      <c r="WVU27" s="418"/>
      <c r="WVV27" s="418"/>
      <c r="WVW27" s="418"/>
      <c r="WVX27" s="418"/>
      <c r="WVY27" s="418"/>
      <c r="WVZ27" s="418"/>
      <c r="WWA27" s="418"/>
      <c r="WWB27" s="418"/>
      <c r="WWC27" s="418"/>
      <c r="WWD27" s="418"/>
      <c r="WWE27" s="418"/>
      <c r="WWF27" s="418"/>
      <c r="WWG27" s="418"/>
      <c r="WWH27" s="418"/>
      <c r="WWI27" s="418"/>
      <c r="WWJ27" s="418"/>
      <c r="WWK27" s="418"/>
      <c r="WWL27" s="418"/>
      <c r="WWM27" s="418"/>
      <c r="WWN27" s="418"/>
      <c r="WWO27" s="418"/>
      <c r="WWP27" s="418"/>
      <c r="WWQ27" s="418"/>
      <c r="WWR27" s="418"/>
      <c r="WWS27" s="418"/>
      <c r="WWT27" s="418"/>
      <c r="WWU27" s="418"/>
      <c r="WWV27" s="418"/>
      <c r="WWW27" s="418"/>
      <c r="WWX27" s="418"/>
      <c r="WWY27" s="418"/>
      <c r="WWZ27" s="418"/>
      <c r="WXA27" s="418"/>
      <c r="WXB27" s="418"/>
      <c r="WXC27" s="418"/>
      <c r="WXD27" s="418"/>
      <c r="WXE27" s="418"/>
      <c r="WXF27" s="418"/>
      <c r="WXG27" s="418"/>
      <c r="WXH27" s="418"/>
      <c r="WXI27" s="418"/>
      <c r="WXJ27" s="418"/>
      <c r="WXK27" s="418"/>
      <c r="WXL27" s="418"/>
      <c r="WXM27" s="418"/>
      <c r="WXN27" s="418"/>
      <c r="WXO27" s="418"/>
      <c r="WXP27" s="418"/>
      <c r="WXQ27" s="418"/>
      <c r="WXR27" s="418"/>
      <c r="WXS27" s="418"/>
      <c r="WXT27" s="418"/>
      <c r="WXU27" s="418"/>
      <c r="WXV27" s="418"/>
      <c r="WXW27" s="418"/>
      <c r="WXX27" s="418"/>
      <c r="WXY27" s="418"/>
      <c r="WXZ27" s="418"/>
      <c r="WYA27" s="418"/>
      <c r="WYB27" s="418"/>
      <c r="WYC27" s="418"/>
      <c r="WYD27" s="418"/>
      <c r="WYE27" s="418"/>
      <c r="WYF27" s="418"/>
      <c r="WYG27" s="418"/>
      <c r="WYH27" s="418"/>
      <c r="WYI27" s="418"/>
      <c r="WYJ27" s="418"/>
      <c r="WYK27" s="418"/>
      <c r="WYL27" s="418"/>
      <c r="WYM27" s="418"/>
      <c r="WYN27" s="418"/>
      <c r="WYO27" s="418"/>
      <c r="WYP27" s="418"/>
      <c r="WYQ27" s="418"/>
      <c r="WYR27" s="418"/>
      <c r="WYS27" s="418"/>
      <c r="WYT27" s="418"/>
      <c r="WYU27" s="418"/>
      <c r="WYV27" s="418"/>
      <c r="WYW27" s="418"/>
      <c r="WYX27" s="418"/>
      <c r="WYY27" s="418"/>
      <c r="WYZ27" s="418"/>
      <c r="WZA27" s="418"/>
      <c r="WZB27" s="418"/>
      <c r="WZC27" s="418"/>
      <c r="WZD27" s="418"/>
      <c r="WZE27" s="418"/>
      <c r="WZF27" s="418"/>
      <c r="WZG27" s="418"/>
      <c r="WZH27" s="418"/>
      <c r="WZI27" s="418"/>
      <c r="WZJ27" s="418"/>
      <c r="WZK27" s="418"/>
      <c r="WZL27" s="418"/>
      <c r="WZM27" s="418"/>
      <c r="WZN27" s="418"/>
      <c r="WZO27" s="418"/>
      <c r="WZP27" s="418"/>
      <c r="WZQ27" s="418"/>
      <c r="WZR27" s="418"/>
      <c r="WZS27" s="418"/>
      <c r="WZT27" s="418"/>
      <c r="WZU27" s="418"/>
      <c r="WZV27" s="418"/>
      <c r="WZW27" s="418"/>
      <c r="WZX27" s="418"/>
      <c r="WZY27" s="418"/>
      <c r="WZZ27" s="418"/>
      <c r="XAA27" s="418"/>
      <c r="XAB27" s="418"/>
      <c r="XAC27" s="418"/>
      <c r="XAD27" s="418"/>
      <c r="XAE27" s="418"/>
      <c r="XAF27" s="418"/>
      <c r="XAG27" s="418"/>
      <c r="XAH27" s="418"/>
      <c r="XAI27" s="418"/>
      <c r="XAJ27" s="418"/>
      <c r="XAK27" s="418"/>
      <c r="XAL27" s="418"/>
      <c r="XAM27" s="418"/>
      <c r="XAN27" s="418"/>
      <c r="XAO27" s="418"/>
      <c r="XAP27" s="418"/>
      <c r="XAQ27" s="418"/>
      <c r="XAR27" s="418"/>
      <c r="XAS27" s="418"/>
      <c r="XAT27" s="418"/>
      <c r="XAU27" s="418"/>
      <c r="XAV27" s="418"/>
      <c r="XAW27" s="418"/>
      <c r="XAX27" s="418"/>
      <c r="XAY27" s="418"/>
      <c r="XAZ27" s="418"/>
      <c r="XBA27" s="418"/>
      <c r="XBB27" s="418"/>
      <c r="XBC27" s="418"/>
      <c r="XBD27" s="418"/>
      <c r="XBE27" s="418"/>
      <c r="XBF27" s="418"/>
      <c r="XBG27" s="418"/>
      <c r="XBH27" s="418"/>
      <c r="XBI27" s="418"/>
      <c r="XBJ27" s="418"/>
      <c r="XBK27" s="418"/>
      <c r="XBL27" s="418"/>
      <c r="XBM27" s="418"/>
      <c r="XBN27" s="418"/>
      <c r="XBO27" s="418"/>
      <c r="XBP27" s="418"/>
      <c r="XBQ27" s="418"/>
      <c r="XBR27" s="418"/>
      <c r="XBS27" s="418"/>
      <c r="XBT27" s="418"/>
      <c r="XBU27" s="418"/>
      <c r="XBV27" s="418"/>
      <c r="XBW27" s="418"/>
      <c r="XBX27" s="418"/>
      <c r="XBY27" s="418"/>
      <c r="XBZ27" s="418"/>
      <c r="XCA27" s="418"/>
      <c r="XCB27" s="418"/>
      <c r="XCC27" s="418"/>
      <c r="XCD27" s="418"/>
      <c r="XCE27" s="418"/>
      <c r="XCF27" s="418"/>
      <c r="XCG27" s="418"/>
      <c r="XCH27" s="418"/>
      <c r="XCI27" s="418"/>
      <c r="XCJ27" s="418"/>
      <c r="XCK27" s="418"/>
      <c r="XCL27" s="418"/>
      <c r="XCM27" s="418"/>
      <c r="XCN27" s="418"/>
      <c r="XCO27" s="418"/>
      <c r="XCP27" s="418"/>
      <c r="XCQ27" s="418"/>
      <c r="XCR27" s="418"/>
      <c r="XCS27" s="418"/>
      <c r="XCT27" s="418"/>
      <c r="XCU27" s="418"/>
      <c r="XCV27" s="418"/>
      <c r="XCW27" s="418"/>
      <c r="XCX27" s="418"/>
      <c r="XCY27" s="418"/>
      <c r="XCZ27" s="418"/>
      <c r="XDA27" s="418"/>
      <c r="XDB27" s="418"/>
      <c r="XDC27" s="418"/>
      <c r="XDD27" s="418"/>
      <c r="XDE27" s="418"/>
      <c r="XDF27" s="418"/>
      <c r="XDG27" s="418"/>
      <c r="XDH27" s="418"/>
      <c r="XDI27" s="418"/>
      <c r="XDJ27" s="418"/>
      <c r="XDK27" s="418"/>
      <c r="XDL27" s="418"/>
      <c r="XDM27" s="418"/>
      <c r="XDN27" s="418"/>
      <c r="XDO27" s="418"/>
      <c r="XDP27" s="418"/>
      <c r="XDQ27" s="418"/>
      <c r="XDR27" s="418"/>
      <c r="XDS27" s="418"/>
      <c r="XDT27" s="418"/>
      <c r="XDU27" s="418"/>
      <c r="XDV27" s="418"/>
      <c r="XDW27" s="418"/>
      <c r="XDX27" s="418"/>
      <c r="XDY27" s="418"/>
      <c r="XDZ27" s="418"/>
      <c r="XEA27" s="418"/>
      <c r="XEB27" s="418"/>
      <c r="XEC27" s="418"/>
      <c r="XED27" s="418"/>
      <c r="XEE27" s="418"/>
      <c r="XEF27" s="418"/>
      <c r="XEG27" s="418"/>
      <c r="XEH27" s="418"/>
      <c r="XEI27" s="418"/>
      <c r="XEJ27" s="418"/>
      <c r="XEK27" s="418"/>
      <c r="XEL27" s="418"/>
      <c r="XEM27" s="418"/>
      <c r="XEN27" s="418"/>
      <c r="XEO27" s="418"/>
      <c r="XEP27" s="418"/>
      <c r="XEQ27" s="418"/>
      <c r="XER27" s="418"/>
      <c r="XES27" s="418"/>
      <c r="XET27" s="418"/>
      <c r="XEU27" s="418"/>
      <c r="XEV27" s="418"/>
      <c r="XEW27" s="418"/>
      <c r="XEX27" s="418"/>
      <c r="XEY27" s="418"/>
      <c r="XEZ27" s="418"/>
      <c r="XFA27" s="418"/>
      <c r="XFB27" s="418"/>
      <c r="XFC27" s="420"/>
    </row>
    <row r="28" spans="1:16383">
      <c r="A28" s="368" t="str">
        <f>+A21</f>
        <v>Cónyuge</v>
      </c>
      <c r="B28" s="356"/>
      <c r="C28" s="416"/>
      <c r="D28" s="514" t="str">
        <f t="shared" si="1"/>
        <v>N/A</v>
      </c>
      <c r="E28" s="513"/>
      <c r="F28" s="514" t="str">
        <f t="shared" si="2"/>
        <v>N/A</v>
      </c>
      <c r="G28" s="529" t="str">
        <f>IFERROR((G21/2*1.055),"N/A")</f>
        <v>N/A</v>
      </c>
      <c r="H28" s="694"/>
      <c r="I28" s="530" t="str">
        <f>IFERROR((I21/2*1.055),"N/A")</f>
        <v>N/A</v>
      </c>
      <c r="J28" s="694"/>
      <c r="K28" s="530" t="str">
        <f>IFERROR((K21/2*1.055),"N/A")</f>
        <v>N/A</v>
      </c>
      <c r="L28" s="530"/>
      <c r="M28" s="530"/>
      <c r="XFC28" s="421"/>
    </row>
    <row r="29" spans="1:16383">
      <c r="A29" s="350" t="str">
        <f>+A22</f>
        <v>Niño(s)</v>
      </c>
      <c r="B29" s="367"/>
      <c r="C29" s="416"/>
      <c r="D29" s="518">
        <f t="shared" si="1"/>
        <v>1526.5849999999998</v>
      </c>
      <c r="E29" s="519"/>
      <c r="F29" s="518">
        <f t="shared" si="2"/>
        <v>1258.615</v>
      </c>
      <c r="G29" s="715">
        <f>IFERROR((G22/2*1.055),"N/A")</f>
        <v>578.14</v>
      </c>
      <c r="H29" s="716"/>
      <c r="I29" s="698">
        <f>IFERROR((I22/2*1.055),"N/A")</f>
        <v>455.76</v>
      </c>
      <c r="J29" s="716"/>
      <c r="K29" s="698">
        <f>IFERROR((K22/2*1.055),"N/A")</f>
        <v>339.1825</v>
      </c>
      <c r="L29" s="698"/>
      <c r="M29" s="698"/>
      <c r="XFC29" s="421"/>
    </row>
    <row r="30" spans="1:16383">
      <c r="A30" s="368" t="str">
        <f>+A23</f>
        <v>Asistencia médica en viajes</v>
      </c>
      <c r="B30" s="356"/>
      <c r="C30" s="416"/>
      <c r="D30" s="514">
        <f t="shared" ref="D30:K30" si="3">IF(RiderTrans="Si",319,"N/A")</f>
        <v>319</v>
      </c>
      <c r="E30" s="513"/>
      <c r="F30" s="520">
        <f t="shared" ref="F30" si="4">IF(RiderTrans="Si",319,"N/A")</f>
        <v>319</v>
      </c>
      <c r="G30" s="717">
        <f t="shared" si="3"/>
        <v>319</v>
      </c>
      <c r="H30" s="694"/>
      <c r="I30" s="530">
        <f t="shared" si="3"/>
        <v>319</v>
      </c>
      <c r="J30" s="694"/>
      <c r="K30" s="530">
        <f t="shared" si="3"/>
        <v>319</v>
      </c>
      <c r="L30" s="530"/>
      <c r="M30" s="530"/>
      <c r="XFC30" s="421"/>
    </row>
    <row r="31" spans="1:16383">
      <c r="A31" s="368" t="s">
        <v>388</v>
      </c>
      <c r="B31" s="367"/>
      <c r="C31" s="416"/>
      <c r="D31" s="518">
        <f>SUM(D27,D28,D29,D30)*0.005</f>
        <v>26.345299999999998</v>
      </c>
      <c r="E31" s="519"/>
      <c r="F31" s="521">
        <f>SUM(F27,F28,F29,F30)*0.005</f>
        <v>21.566149999999997</v>
      </c>
      <c r="G31" s="715">
        <f>SUM(G27,G28,G29,G30)*0.005</f>
        <v>13.1287875</v>
      </c>
      <c r="H31" s="716"/>
      <c r="I31" s="698">
        <f>SUM(I27,I28,I29,I30)*0.005</f>
        <v>9.7791625</v>
      </c>
      <c r="J31" s="716"/>
      <c r="K31" s="698">
        <f>SUM(K27,K28,K29,K30)*0.005</f>
        <v>7.7957624999999995</v>
      </c>
      <c r="L31" s="698"/>
      <c r="M31" s="698"/>
      <c r="XFC31" s="421"/>
    </row>
    <row r="32" spans="1:16383">
      <c r="A32" s="538" t="str">
        <f>+EVERLITE!A32</f>
        <v>Primer pago</v>
      </c>
      <c r="B32" s="539"/>
      <c r="C32" s="669"/>
      <c r="D32" s="515">
        <f>IF(D27="N/A","N/A",SUM(D27:D31))</f>
        <v>5295.4052999999994</v>
      </c>
      <c r="E32" s="516"/>
      <c r="F32" s="522">
        <f>IF(F27="N/A","N/A",SUM(F27:F31))</f>
        <v>4334.7961499999992</v>
      </c>
      <c r="G32" s="718">
        <f>IF(G27="N/A","N/A",SUM(G27:G31))</f>
        <v>2638.8862874999995</v>
      </c>
      <c r="H32" s="714"/>
      <c r="I32" s="696">
        <f>IF(I27="N/A","N/A",SUM(I27:I31))</f>
        <v>1965.6116625</v>
      </c>
      <c r="J32" s="714"/>
      <c r="K32" s="696">
        <f>IF(K27="N/A","N/A",SUM(K27:K31))</f>
        <v>1566.9482624999998</v>
      </c>
      <c r="L32" s="696"/>
      <c r="M32" s="696"/>
      <c r="XFC32" s="421"/>
    </row>
    <row r="33" spans="1:16383">
      <c r="A33" s="538" t="str">
        <f>+EVERLITE!A33</f>
        <v>Segundo pago</v>
      </c>
      <c r="B33" s="539"/>
      <c r="C33" s="669"/>
      <c r="D33" s="515">
        <f>IF(D$27="N/A","N/A",SUM(D$27,D$28:D$28,D$29:D$29,(SUM(D27,D28,D29)*0.005)))</f>
        <v>4974.8102999999992</v>
      </c>
      <c r="E33" s="515">
        <f t="shared" ref="E33" si="5">IF(E$27="N/A","N/A",SUM(E$27,E$28:E$28,E$29:E$29,(SUM(E27,E28,E29)*0.005)))</f>
        <v>0</v>
      </c>
      <c r="F33" s="515">
        <f>IF(F$27="N/A","N/A",SUM(F$27,F$28:F$28,F$29:F$29,(SUM(F27,F28,F29)*0.005)))</f>
        <v>4014.2011499999994</v>
      </c>
      <c r="G33" s="718">
        <f>IF(G$27="N/A","N/A",SUM(G$27,G$28:G$28,G$29:G$29,(SUM(G27,G28,G29)*0.005)))</f>
        <v>2318.2912874999997</v>
      </c>
      <c r="H33" s="714"/>
      <c r="I33" s="696">
        <f>IF(I$27="N/A","N/A",SUM(I$27,I$28:I$28,I$29:I$29,(SUM(I27,I28,I29)*0.005)))</f>
        <v>1645.0166624999999</v>
      </c>
      <c r="J33" s="714"/>
      <c r="K33" s="699">
        <f t="shared" ref="K33" si="6">IF(K$27="N/A","N/A",SUM(K$27,K$28:K$28,K$29:K$29,(SUM(K27,K28,K29)*0.005)))</f>
        <v>1246.3532625</v>
      </c>
      <c r="L33" s="699"/>
      <c r="M33" s="699"/>
      <c r="N33" s="422"/>
      <c r="O33" s="423"/>
      <c r="P33" s="423"/>
      <c r="Q33" s="423"/>
      <c r="R33" s="423"/>
      <c r="S33" s="423"/>
      <c r="T33" s="423"/>
      <c r="U33" s="423"/>
      <c r="V33" s="423"/>
      <c r="W33" s="423"/>
      <c r="X33" s="423"/>
      <c r="Y33" s="423"/>
      <c r="Z33" s="423"/>
      <c r="AA33" s="423"/>
      <c r="AB33" s="423"/>
      <c r="AC33" s="423"/>
      <c r="AD33" s="423"/>
      <c r="AE33" s="423"/>
      <c r="AF33" s="423"/>
      <c r="AG33" s="423"/>
      <c r="AH33" s="423"/>
      <c r="AI33" s="423"/>
      <c r="AJ33" s="423"/>
      <c r="AK33" s="423"/>
      <c r="AL33" s="423"/>
      <c r="AM33" s="423"/>
      <c r="AN33" s="423"/>
      <c r="AO33" s="423"/>
      <c r="AP33" s="423"/>
      <c r="AQ33" s="423"/>
      <c r="AR33" s="423"/>
      <c r="AS33" s="423"/>
      <c r="AT33" s="423"/>
      <c r="AU33" s="423"/>
      <c r="AV33" s="423"/>
      <c r="AW33" s="423"/>
      <c r="AX33" s="423"/>
      <c r="AY33" s="423"/>
      <c r="AZ33" s="423"/>
      <c r="BA33" s="423"/>
      <c r="BB33" s="423"/>
      <c r="BC33" s="423"/>
      <c r="BD33" s="423"/>
      <c r="BE33" s="423"/>
      <c r="BF33" s="423"/>
      <c r="BG33" s="423"/>
      <c r="BH33" s="423"/>
      <c r="BI33" s="423"/>
      <c r="BJ33" s="423"/>
      <c r="BK33" s="423"/>
      <c r="BL33" s="423"/>
      <c r="BM33" s="423"/>
      <c r="BN33" s="423"/>
      <c r="BO33" s="423"/>
      <c r="BP33" s="424"/>
      <c r="BQ33" s="424"/>
      <c r="BR33" s="424"/>
      <c r="BS33" s="424"/>
      <c r="BT33" s="424"/>
      <c r="BU33" s="424"/>
      <c r="BV33" s="424"/>
      <c r="BW33" s="424"/>
      <c r="BX33" s="424"/>
      <c r="BY33" s="424"/>
      <c r="BZ33" s="424"/>
      <c r="CA33" s="424"/>
      <c r="CB33" s="424"/>
      <c r="CC33" s="424"/>
      <c r="CD33" s="424"/>
      <c r="CE33" s="424"/>
      <c r="CF33" s="424"/>
      <c r="CG33" s="424"/>
      <c r="CH33" s="424"/>
      <c r="CI33" s="424"/>
      <c r="CJ33" s="424"/>
      <c r="CK33" s="424"/>
      <c r="CL33" s="424"/>
      <c r="CM33" s="424"/>
      <c r="CN33" s="424"/>
      <c r="CO33" s="424"/>
      <c r="CP33" s="424"/>
      <c r="CQ33" s="424"/>
      <c r="CR33" s="424"/>
      <c r="CS33" s="424"/>
      <c r="CT33" s="424"/>
      <c r="CU33" s="424"/>
      <c r="CV33" s="424"/>
      <c r="CW33" s="424"/>
      <c r="CX33" s="424"/>
      <c r="CY33" s="424"/>
      <c r="CZ33" s="424"/>
      <c r="DA33" s="424"/>
      <c r="DB33" s="424"/>
      <c r="DC33" s="424"/>
      <c r="DD33" s="424"/>
      <c r="DE33" s="424"/>
      <c r="DF33" s="424"/>
      <c r="DG33" s="424"/>
      <c r="DH33" s="424"/>
      <c r="DI33" s="424"/>
      <c r="DJ33" s="424"/>
      <c r="DK33" s="424"/>
      <c r="DL33" s="424"/>
      <c r="DM33" s="424"/>
      <c r="DN33" s="424"/>
      <c r="DO33" s="424"/>
      <c r="DP33" s="424"/>
      <c r="DQ33" s="424"/>
      <c r="DR33" s="424"/>
      <c r="DS33" s="424"/>
      <c r="DT33" s="424"/>
      <c r="DU33" s="424"/>
      <c r="DV33" s="424"/>
      <c r="DW33" s="424"/>
      <c r="DX33" s="423"/>
      <c r="DY33" s="423"/>
      <c r="DZ33" s="423"/>
      <c r="EA33" s="423"/>
      <c r="EB33" s="423"/>
      <c r="EC33" s="423"/>
      <c r="ED33" s="423"/>
      <c r="EE33" s="423"/>
      <c r="EF33" s="423"/>
      <c r="EG33" s="423"/>
      <c r="EH33" s="423"/>
      <c r="EI33" s="423"/>
      <c r="EJ33" s="423"/>
      <c r="EK33" s="423"/>
      <c r="EL33" s="423"/>
      <c r="EM33" s="423"/>
      <c r="EN33" s="423"/>
      <c r="EO33" s="423"/>
      <c r="EP33" s="423"/>
      <c r="EQ33" s="423"/>
      <c r="ER33" s="423"/>
      <c r="ES33" s="423"/>
      <c r="ET33" s="423"/>
      <c r="EU33" s="423"/>
      <c r="EV33" s="423"/>
      <c r="EW33" s="423"/>
      <c r="EX33" s="423"/>
      <c r="EY33" s="423"/>
      <c r="EZ33" s="423"/>
      <c r="FA33" s="423"/>
      <c r="FB33" s="423"/>
      <c r="FC33" s="423"/>
      <c r="FD33" s="423"/>
      <c r="FE33" s="423"/>
      <c r="FF33" s="423"/>
      <c r="FG33" s="423"/>
      <c r="FH33" s="423"/>
      <c r="FI33" s="423"/>
      <c r="FJ33" s="423"/>
      <c r="FK33" s="423"/>
      <c r="FL33" s="423"/>
      <c r="FM33" s="423"/>
      <c r="FN33" s="423"/>
      <c r="FO33" s="423"/>
      <c r="FP33" s="423"/>
      <c r="FQ33" s="423"/>
      <c r="FR33" s="423"/>
      <c r="FS33" s="423"/>
      <c r="FT33" s="423"/>
      <c r="FU33" s="423"/>
      <c r="FV33" s="423"/>
      <c r="FW33" s="423"/>
      <c r="FX33" s="423"/>
      <c r="FY33" s="423"/>
      <c r="FZ33" s="423"/>
      <c r="GA33" s="423"/>
      <c r="GB33" s="423"/>
      <c r="GC33" s="423"/>
      <c r="GD33" s="423"/>
      <c r="GE33" s="423"/>
      <c r="GF33" s="423"/>
      <c r="GG33" s="423"/>
      <c r="GH33" s="423"/>
      <c r="GI33" s="423"/>
      <c r="GJ33" s="423"/>
      <c r="GK33" s="423"/>
      <c r="GL33" s="423"/>
      <c r="GM33" s="423"/>
      <c r="GN33" s="423"/>
      <c r="GO33" s="423"/>
      <c r="GP33" s="423"/>
      <c r="GQ33" s="423"/>
      <c r="GR33" s="423"/>
      <c r="GS33" s="423"/>
      <c r="GT33" s="423"/>
      <c r="GU33" s="423"/>
      <c r="GV33" s="423"/>
      <c r="GW33" s="423"/>
      <c r="GX33" s="423"/>
      <c r="GY33" s="423"/>
      <c r="GZ33" s="423"/>
      <c r="HA33" s="423"/>
      <c r="HB33" s="423"/>
      <c r="HC33" s="423"/>
      <c r="HD33" s="423"/>
      <c r="HE33" s="423"/>
      <c r="HF33" s="423"/>
      <c r="HG33" s="423"/>
      <c r="HH33" s="423"/>
      <c r="HI33" s="423"/>
      <c r="HJ33" s="423"/>
      <c r="HK33" s="423"/>
      <c r="HL33" s="423"/>
      <c r="HM33" s="423"/>
      <c r="HN33" s="423"/>
      <c r="HO33" s="423"/>
      <c r="HP33" s="423"/>
      <c r="HQ33" s="423"/>
      <c r="HR33" s="423"/>
      <c r="HS33" s="423"/>
      <c r="HT33" s="423"/>
      <c r="HU33" s="423"/>
      <c r="HV33" s="423"/>
      <c r="HW33" s="423"/>
      <c r="HX33" s="423"/>
      <c r="HY33" s="423"/>
      <c r="HZ33" s="423"/>
      <c r="IA33" s="423"/>
      <c r="IB33" s="423"/>
      <c r="IC33" s="423"/>
      <c r="ID33" s="423"/>
      <c r="IE33" s="423"/>
      <c r="IF33" s="423"/>
      <c r="IG33" s="423"/>
      <c r="IH33" s="423"/>
      <c r="II33" s="423"/>
      <c r="IJ33" s="423"/>
      <c r="IK33" s="423"/>
      <c r="IL33" s="423"/>
      <c r="IM33" s="423"/>
      <c r="IN33" s="423"/>
      <c r="IO33" s="423"/>
      <c r="IP33" s="423"/>
      <c r="IQ33" s="423"/>
      <c r="IR33" s="423"/>
      <c r="IS33" s="423"/>
      <c r="IT33" s="423"/>
      <c r="IU33" s="423"/>
      <c r="IV33" s="423"/>
      <c r="IW33" s="423"/>
      <c r="IX33" s="423"/>
      <c r="IY33" s="423"/>
      <c r="IZ33" s="423"/>
      <c r="JA33" s="423"/>
      <c r="JB33" s="423"/>
      <c r="JC33" s="423"/>
      <c r="JD33" s="423"/>
      <c r="JE33" s="423"/>
      <c r="JF33" s="423"/>
      <c r="JG33" s="423"/>
      <c r="JH33" s="423"/>
      <c r="JI33" s="423"/>
      <c r="JJ33" s="423"/>
      <c r="JK33" s="423"/>
      <c r="JL33" s="423"/>
      <c r="JM33" s="423"/>
      <c r="JN33" s="423"/>
      <c r="JO33" s="423"/>
      <c r="JP33" s="423"/>
      <c r="JQ33" s="423"/>
      <c r="JR33" s="423"/>
      <c r="JS33" s="423"/>
      <c r="JT33" s="423"/>
      <c r="JU33" s="423"/>
      <c r="JV33" s="423"/>
      <c r="JW33" s="423"/>
      <c r="JX33" s="423"/>
      <c r="JY33" s="423"/>
      <c r="JZ33" s="423"/>
      <c r="KA33" s="423"/>
      <c r="KB33" s="423"/>
      <c r="KC33" s="423"/>
      <c r="KD33" s="423"/>
      <c r="KE33" s="423"/>
      <c r="KF33" s="423"/>
      <c r="KG33" s="423"/>
      <c r="KH33" s="423"/>
      <c r="KI33" s="423"/>
      <c r="KJ33" s="423"/>
      <c r="KK33" s="423"/>
      <c r="KL33" s="423"/>
      <c r="KM33" s="423"/>
      <c r="KN33" s="423"/>
      <c r="KO33" s="423"/>
      <c r="KP33" s="423"/>
      <c r="KQ33" s="423"/>
      <c r="KR33" s="423"/>
      <c r="KS33" s="423"/>
      <c r="KT33" s="423"/>
      <c r="KU33" s="423"/>
      <c r="KV33" s="423"/>
      <c r="KW33" s="423"/>
      <c r="KX33" s="423"/>
      <c r="KY33" s="423"/>
      <c r="KZ33" s="423"/>
      <c r="LA33" s="423"/>
      <c r="LB33" s="423"/>
      <c r="LC33" s="423"/>
      <c r="LD33" s="423"/>
      <c r="LE33" s="423"/>
      <c r="LF33" s="423"/>
      <c r="LG33" s="423"/>
      <c r="LH33" s="423"/>
      <c r="LI33" s="423"/>
      <c r="LJ33" s="423"/>
      <c r="LK33" s="423"/>
      <c r="LL33" s="423"/>
      <c r="LM33" s="423"/>
      <c r="LN33" s="423"/>
      <c r="LO33" s="423"/>
      <c r="LP33" s="423"/>
      <c r="LQ33" s="423"/>
      <c r="LR33" s="423"/>
      <c r="LS33" s="423"/>
      <c r="LT33" s="423"/>
      <c r="LU33" s="423"/>
      <c r="LV33" s="423"/>
      <c r="LW33" s="423"/>
      <c r="LX33" s="423"/>
      <c r="LY33" s="423"/>
      <c r="LZ33" s="423"/>
      <c r="MA33" s="423"/>
      <c r="MB33" s="423"/>
      <c r="MC33" s="423"/>
      <c r="MD33" s="423"/>
      <c r="ME33" s="423"/>
      <c r="MF33" s="423"/>
      <c r="MG33" s="423"/>
      <c r="MH33" s="423"/>
      <c r="MI33" s="423"/>
      <c r="MJ33" s="423"/>
      <c r="MK33" s="423"/>
      <c r="ML33" s="423"/>
      <c r="MM33" s="423"/>
      <c r="MN33" s="423"/>
      <c r="MO33" s="423"/>
      <c r="MP33" s="423"/>
      <c r="MQ33" s="423"/>
      <c r="MR33" s="423"/>
      <c r="MS33" s="423"/>
      <c r="MT33" s="423"/>
      <c r="MU33" s="423"/>
      <c r="MV33" s="423"/>
      <c r="MW33" s="423"/>
      <c r="MX33" s="423"/>
      <c r="MY33" s="423"/>
      <c r="MZ33" s="423"/>
      <c r="NA33" s="423"/>
      <c r="NB33" s="423"/>
      <c r="NC33" s="423"/>
      <c r="ND33" s="423"/>
      <c r="NE33" s="423"/>
      <c r="NF33" s="423"/>
      <c r="NG33" s="423"/>
      <c r="NH33" s="423"/>
      <c r="NI33" s="423"/>
      <c r="NJ33" s="423"/>
      <c r="NK33" s="423"/>
      <c r="NL33" s="423"/>
      <c r="NM33" s="423"/>
      <c r="NN33" s="423"/>
      <c r="NO33" s="423"/>
      <c r="NP33" s="423"/>
      <c r="NQ33" s="423"/>
      <c r="NR33" s="423"/>
      <c r="NS33" s="423"/>
      <c r="NT33" s="423"/>
      <c r="NU33" s="423"/>
      <c r="NV33" s="423"/>
      <c r="NW33" s="423"/>
      <c r="NX33" s="423"/>
      <c r="NY33" s="423"/>
      <c r="NZ33" s="423"/>
      <c r="OA33" s="423"/>
      <c r="OB33" s="423"/>
      <c r="OC33" s="423"/>
      <c r="OD33" s="423"/>
      <c r="OE33" s="423"/>
      <c r="OF33" s="423"/>
      <c r="OG33" s="423"/>
      <c r="OH33" s="423"/>
      <c r="OI33" s="423"/>
      <c r="OJ33" s="423"/>
      <c r="OK33" s="423"/>
      <c r="OL33" s="423"/>
      <c r="OM33" s="423"/>
      <c r="ON33" s="423"/>
      <c r="OO33" s="423"/>
      <c r="OP33" s="423"/>
      <c r="OQ33" s="423"/>
      <c r="OR33" s="423"/>
      <c r="OS33" s="423"/>
      <c r="OT33" s="423"/>
      <c r="OU33" s="423"/>
      <c r="OV33" s="423"/>
      <c r="OW33" s="423"/>
      <c r="OX33" s="423"/>
      <c r="OY33" s="423"/>
      <c r="OZ33" s="423"/>
      <c r="PA33" s="423"/>
      <c r="PB33" s="423"/>
      <c r="PC33" s="423"/>
      <c r="PD33" s="423"/>
      <c r="PE33" s="423"/>
      <c r="PF33" s="423"/>
      <c r="PG33" s="423"/>
      <c r="PH33" s="423"/>
      <c r="PI33" s="423"/>
      <c r="PJ33" s="423"/>
      <c r="PK33" s="423"/>
      <c r="PL33" s="423"/>
      <c r="PM33" s="423"/>
      <c r="PN33" s="423"/>
      <c r="PO33" s="423"/>
      <c r="PP33" s="423"/>
      <c r="PQ33" s="423"/>
      <c r="PR33" s="423"/>
      <c r="PS33" s="423"/>
      <c r="PT33" s="423"/>
      <c r="PU33" s="423"/>
      <c r="PV33" s="423"/>
      <c r="PW33" s="423"/>
      <c r="PX33" s="423"/>
      <c r="PY33" s="423"/>
      <c r="PZ33" s="423"/>
      <c r="QA33" s="423"/>
      <c r="QB33" s="423"/>
      <c r="QC33" s="423"/>
      <c r="QD33" s="423"/>
      <c r="QE33" s="423"/>
      <c r="QF33" s="423"/>
      <c r="QG33" s="423"/>
      <c r="QH33" s="423"/>
      <c r="QI33" s="423"/>
      <c r="QJ33" s="423"/>
      <c r="QK33" s="423"/>
      <c r="QL33" s="423"/>
      <c r="QM33" s="423"/>
      <c r="QN33" s="423"/>
      <c r="QO33" s="423"/>
      <c r="QP33" s="423"/>
      <c r="QQ33" s="423"/>
      <c r="QR33" s="423"/>
      <c r="QS33" s="423"/>
      <c r="QT33" s="423"/>
      <c r="QU33" s="423"/>
      <c r="QV33" s="423"/>
      <c r="QW33" s="423"/>
      <c r="QX33" s="423"/>
      <c r="QY33" s="423"/>
      <c r="QZ33" s="423"/>
      <c r="RA33" s="423"/>
      <c r="RB33" s="423"/>
      <c r="RC33" s="423"/>
      <c r="RD33" s="423"/>
      <c r="RE33" s="423"/>
      <c r="RF33" s="423"/>
      <c r="RG33" s="423"/>
      <c r="RH33" s="423"/>
      <c r="RI33" s="423"/>
      <c r="RJ33" s="423"/>
      <c r="RK33" s="423"/>
      <c r="RL33" s="423"/>
      <c r="RM33" s="423"/>
      <c r="RN33" s="423"/>
      <c r="RO33" s="423"/>
      <c r="RP33" s="423"/>
      <c r="RQ33" s="423"/>
      <c r="RR33" s="423"/>
      <c r="RS33" s="423"/>
      <c r="RT33" s="423"/>
      <c r="RU33" s="423"/>
      <c r="RV33" s="423"/>
      <c r="RW33" s="423"/>
      <c r="RX33" s="423"/>
      <c r="RY33" s="423"/>
      <c r="RZ33" s="423"/>
      <c r="SA33" s="423"/>
      <c r="SB33" s="423"/>
      <c r="SC33" s="423"/>
      <c r="SD33" s="423"/>
      <c r="SE33" s="423"/>
      <c r="SF33" s="423"/>
      <c r="SG33" s="423"/>
      <c r="SH33" s="423"/>
      <c r="SI33" s="423"/>
      <c r="SJ33" s="423"/>
      <c r="SK33" s="423"/>
      <c r="SL33" s="423"/>
      <c r="SM33" s="423"/>
      <c r="SN33" s="423"/>
      <c r="SO33" s="423"/>
      <c r="SP33" s="423"/>
      <c r="SQ33" s="423"/>
      <c r="SR33" s="423"/>
      <c r="SS33" s="423"/>
      <c r="ST33" s="423"/>
      <c r="SU33" s="423"/>
      <c r="SV33" s="423"/>
      <c r="SW33" s="423"/>
      <c r="SX33" s="423"/>
      <c r="SY33" s="423"/>
      <c r="SZ33" s="423"/>
      <c r="TA33" s="423"/>
      <c r="TB33" s="423"/>
      <c r="TC33" s="423"/>
      <c r="TD33" s="423"/>
      <c r="TE33" s="423"/>
      <c r="TF33" s="423"/>
      <c r="TG33" s="423"/>
      <c r="TH33" s="423"/>
      <c r="TI33" s="423"/>
      <c r="TJ33" s="423"/>
      <c r="TK33" s="423"/>
      <c r="TL33" s="423"/>
      <c r="TM33" s="423"/>
      <c r="TN33" s="423"/>
      <c r="TO33" s="423"/>
      <c r="TP33" s="423"/>
      <c r="TQ33" s="423"/>
      <c r="TR33" s="423"/>
      <c r="TS33" s="423"/>
      <c r="TT33" s="423"/>
      <c r="TU33" s="423"/>
      <c r="TV33" s="423"/>
      <c r="TW33" s="423"/>
      <c r="TX33" s="423"/>
      <c r="TY33" s="423"/>
      <c r="TZ33" s="423"/>
      <c r="UA33" s="423"/>
      <c r="UB33" s="423"/>
      <c r="UC33" s="423"/>
      <c r="UD33" s="423"/>
      <c r="UE33" s="423"/>
      <c r="UF33" s="423"/>
      <c r="UG33" s="423"/>
      <c r="UH33" s="423"/>
      <c r="UI33" s="423"/>
      <c r="UJ33" s="423"/>
      <c r="UK33" s="423"/>
      <c r="UL33" s="423"/>
      <c r="UM33" s="423"/>
      <c r="UN33" s="423"/>
      <c r="UO33" s="423"/>
      <c r="UP33" s="423"/>
      <c r="UQ33" s="423"/>
      <c r="UR33" s="423"/>
      <c r="US33" s="423"/>
      <c r="UT33" s="423"/>
      <c r="UU33" s="423"/>
      <c r="UV33" s="423"/>
      <c r="UW33" s="423"/>
      <c r="UX33" s="423"/>
      <c r="UY33" s="423"/>
      <c r="UZ33" s="423"/>
      <c r="VA33" s="423"/>
      <c r="VB33" s="423"/>
      <c r="VC33" s="423"/>
      <c r="VD33" s="423"/>
      <c r="VE33" s="423"/>
      <c r="VF33" s="423"/>
      <c r="VG33" s="423"/>
      <c r="VH33" s="423"/>
      <c r="VI33" s="423"/>
      <c r="VJ33" s="423"/>
      <c r="VK33" s="423"/>
      <c r="VL33" s="423"/>
      <c r="VM33" s="423"/>
      <c r="VN33" s="423"/>
      <c r="VO33" s="423"/>
      <c r="VP33" s="423"/>
      <c r="VQ33" s="423"/>
      <c r="VR33" s="423"/>
      <c r="VS33" s="423"/>
      <c r="VT33" s="423"/>
      <c r="VU33" s="423"/>
      <c r="VV33" s="423"/>
      <c r="VW33" s="423"/>
      <c r="VX33" s="423"/>
      <c r="VY33" s="423"/>
      <c r="VZ33" s="423"/>
      <c r="WA33" s="423"/>
      <c r="WB33" s="423"/>
      <c r="WC33" s="423"/>
      <c r="WD33" s="423"/>
      <c r="WE33" s="423"/>
      <c r="WF33" s="423"/>
      <c r="WG33" s="423"/>
      <c r="WH33" s="423"/>
      <c r="WI33" s="423"/>
      <c r="WJ33" s="423"/>
      <c r="WK33" s="423"/>
      <c r="WL33" s="423"/>
      <c r="WM33" s="423"/>
      <c r="WN33" s="423"/>
      <c r="WO33" s="423"/>
      <c r="WP33" s="423"/>
      <c r="WQ33" s="423"/>
      <c r="WR33" s="423"/>
      <c r="WS33" s="423"/>
      <c r="WT33" s="423"/>
      <c r="WU33" s="423"/>
      <c r="WV33" s="423"/>
      <c r="WW33" s="423"/>
      <c r="WX33" s="423"/>
      <c r="WY33" s="423"/>
      <c r="WZ33" s="423"/>
      <c r="XA33" s="423"/>
      <c r="XB33" s="423"/>
      <c r="XC33" s="423"/>
      <c r="XD33" s="423"/>
      <c r="XE33" s="423"/>
      <c r="XF33" s="423"/>
      <c r="XG33" s="423"/>
      <c r="XH33" s="423"/>
      <c r="XI33" s="423"/>
      <c r="XJ33" s="423"/>
      <c r="XK33" s="423"/>
      <c r="XL33" s="423"/>
      <c r="XM33" s="423"/>
      <c r="XN33" s="423"/>
      <c r="XO33" s="423"/>
      <c r="XP33" s="423"/>
      <c r="XQ33" s="423"/>
      <c r="XR33" s="423"/>
      <c r="XS33" s="423"/>
      <c r="XT33" s="423"/>
      <c r="XU33" s="423"/>
      <c r="XV33" s="423"/>
      <c r="XW33" s="423"/>
      <c r="XX33" s="423"/>
      <c r="XY33" s="423"/>
      <c r="XZ33" s="423"/>
      <c r="YA33" s="423"/>
      <c r="YB33" s="423"/>
      <c r="YC33" s="423"/>
      <c r="YD33" s="423"/>
      <c r="YE33" s="423"/>
      <c r="YF33" s="423"/>
      <c r="YG33" s="423"/>
      <c r="YH33" s="423"/>
      <c r="YI33" s="423"/>
      <c r="YJ33" s="423"/>
      <c r="YK33" s="423"/>
      <c r="YL33" s="423"/>
      <c r="YM33" s="423"/>
      <c r="YN33" s="423"/>
      <c r="YO33" s="423"/>
      <c r="YP33" s="423"/>
      <c r="YQ33" s="423"/>
      <c r="YR33" s="423"/>
      <c r="YS33" s="423"/>
      <c r="YT33" s="423"/>
      <c r="YU33" s="423"/>
      <c r="YV33" s="423"/>
      <c r="YW33" s="423"/>
      <c r="YX33" s="423"/>
      <c r="YY33" s="423"/>
      <c r="YZ33" s="423"/>
      <c r="ZA33" s="423"/>
      <c r="ZB33" s="423"/>
      <c r="ZC33" s="423"/>
      <c r="ZD33" s="423"/>
      <c r="ZE33" s="423"/>
      <c r="ZF33" s="423"/>
      <c r="ZG33" s="423"/>
      <c r="ZH33" s="423"/>
      <c r="ZI33" s="423"/>
      <c r="ZJ33" s="423"/>
      <c r="ZK33" s="423"/>
      <c r="ZL33" s="423"/>
      <c r="ZM33" s="423"/>
      <c r="ZN33" s="423"/>
      <c r="ZO33" s="423"/>
      <c r="ZP33" s="423"/>
      <c r="ZQ33" s="423"/>
      <c r="ZR33" s="423"/>
      <c r="ZS33" s="423"/>
      <c r="ZT33" s="423"/>
      <c r="ZU33" s="423"/>
      <c r="ZV33" s="423"/>
      <c r="ZW33" s="423"/>
      <c r="ZX33" s="423"/>
      <c r="ZY33" s="423"/>
      <c r="ZZ33" s="423"/>
      <c r="AAA33" s="423"/>
      <c r="AAB33" s="423"/>
      <c r="AAC33" s="423"/>
      <c r="AAD33" s="423"/>
      <c r="AAE33" s="423"/>
      <c r="AAF33" s="423"/>
      <c r="AAG33" s="423"/>
      <c r="AAH33" s="423"/>
      <c r="AAI33" s="423"/>
      <c r="AAJ33" s="423"/>
      <c r="AAK33" s="423"/>
      <c r="AAL33" s="423"/>
      <c r="AAM33" s="423"/>
      <c r="AAN33" s="423"/>
      <c r="AAO33" s="423"/>
      <c r="AAP33" s="423"/>
      <c r="AAQ33" s="423"/>
      <c r="AAR33" s="423"/>
      <c r="AAS33" s="423"/>
      <c r="AAT33" s="423"/>
      <c r="AAU33" s="423"/>
      <c r="AAV33" s="423"/>
      <c r="AAW33" s="423"/>
      <c r="AAX33" s="423"/>
      <c r="AAY33" s="423"/>
      <c r="AAZ33" s="423"/>
      <c r="ABA33" s="423"/>
      <c r="ABB33" s="423"/>
      <c r="ABC33" s="423"/>
      <c r="ABD33" s="423"/>
      <c r="ABE33" s="423"/>
      <c r="ABF33" s="423"/>
      <c r="ABG33" s="423"/>
      <c r="ABH33" s="423"/>
      <c r="ABI33" s="423"/>
      <c r="ABJ33" s="423"/>
      <c r="ABK33" s="423"/>
      <c r="ABL33" s="423"/>
      <c r="ABM33" s="423"/>
      <c r="ABN33" s="423"/>
      <c r="ABO33" s="423"/>
      <c r="ABP33" s="423"/>
      <c r="ABQ33" s="423"/>
      <c r="ABR33" s="423"/>
      <c r="ABS33" s="423"/>
      <c r="ABT33" s="423"/>
      <c r="ABU33" s="423"/>
      <c r="ABV33" s="423"/>
      <c r="ABW33" s="423"/>
      <c r="ABX33" s="423"/>
      <c r="ABY33" s="423"/>
      <c r="ABZ33" s="423"/>
      <c r="ACA33" s="423"/>
      <c r="ACB33" s="423"/>
      <c r="ACC33" s="423"/>
      <c r="ACD33" s="423"/>
      <c r="ACE33" s="423"/>
      <c r="ACF33" s="423"/>
      <c r="ACG33" s="423"/>
      <c r="ACH33" s="423"/>
      <c r="ACI33" s="423"/>
      <c r="ACJ33" s="423"/>
      <c r="ACK33" s="423"/>
      <c r="ACL33" s="423"/>
      <c r="ACM33" s="423"/>
      <c r="ACN33" s="423"/>
      <c r="ACO33" s="423"/>
      <c r="ACP33" s="423"/>
      <c r="ACQ33" s="423"/>
      <c r="ACR33" s="423"/>
      <c r="ACS33" s="423"/>
      <c r="ACT33" s="423"/>
      <c r="ACU33" s="423"/>
      <c r="ACV33" s="423"/>
      <c r="ACW33" s="423"/>
      <c r="ACX33" s="423"/>
      <c r="ACY33" s="423"/>
      <c r="ACZ33" s="423"/>
      <c r="ADA33" s="423"/>
      <c r="ADB33" s="423"/>
      <c r="ADC33" s="423"/>
      <c r="ADD33" s="423"/>
      <c r="ADE33" s="423"/>
      <c r="ADF33" s="423"/>
      <c r="ADG33" s="423"/>
      <c r="ADH33" s="423"/>
      <c r="ADI33" s="423"/>
      <c r="ADJ33" s="423"/>
      <c r="ADK33" s="423"/>
      <c r="ADL33" s="423"/>
      <c r="ADM33" s="423"/>
      <c r="ADN33" s="423"/>
      <c r="ADO33" s="423"/>
      <c r="ADP33" s="423"/>
      <c r="ADQ33" s="423"/>
      <c r="ADR33" s="423"/>
      <c r="ADS33" s="423"/>
      <c r="ADT33" s="423"/>
      <c r="ADU33" s="423"/>
      <c r="ADV33" s="423"/>
      <c r="ADW33" s="423"/>
      <c r="ADX33" s="423"/>
      <c r="ADY33" s="423"/>
      <c r="ADZ33" s="423"/>
      <c r="AEA33" s="423"/>
      <c r="AEB33" s="423"/>
      <c r="AEC33" s="423"/>
      <c r="AED33" s="423"/>
      <c r="AEE33" s="423"/>
      <c r="AEF33" s="423"/>
      <c r="AEG33" s="423"/>
      <c r="AEH33" s="423"/>
      <c r="AEI33" s="423"/>
      <c r="AEJ33" s="423"/>
      <c r="AEK33" s="423"/>
      <c r="AEL33" s="423"/>
      <c r="AEM33" s="423"/>
      <c r="AEN33" s="423"/>
      <c r="AEO33" s="423"/>
      <c r="AEP33" s="423"/>
      <c r="AEQ33" s="423"/>
      <c r="AER33" s="423"/>
      <c r="AES33" s="423"/>
      <c r="AET33" s="423"/>
      <c r="AEU33" s="423"/>
      <c r="AEV33" s="423"/>
      <c r="AEW33" s="423"/>
      <c r="AEX33" s="423"/>
      <c r="AEY33" s="423"/>
      <c r="AEZ33" s="423"/>
      <c r="AFA33" s="423"/>
      <c r="AFB33" s="423"/>
      <c r="AFC33" s="423"/>
      <c r="AFD33" s="423"/>
      <c r="AFE33" s="423"/>
      <c r="AFF33" s="423"/>
      <c r="AFG33" s="423"/>
      <c r="AFH33" s="423"/>
      <c r="AFI33" s="423"/>
      <c r="AFJ33" s="423"/>
      <c r="AFK33" s="423"/>
      <c r="AFL33" s="423"/>
      <c r="AFM33" s="423"/>
      <c r="AFN33" s="423"/>
      <c r="AFO33" s="423"/>
      <c r="AFP33" s="423"/>
      <c r="AFQ33" s="423"/>
      <c r="AFR33" s="423"/>
      <c r="AFS33" s="423"/>
      <c r="AFT33" s="423"/>
      <c r="AFU33" s="423"/>
      <c r="AFV33" s="423"/>
      <c r="AFW33" s="423"/>
      <c r="AFX33" s="423"/>
      <c r="AFY33" s="423"/>
      <c r="AFZ33" s="423"/>
      <c r="AGA33" s="423"/>
      <c r="AGB33" s="423"/>
      <c r="AGC33" s="423"/>
      <c r="AGD33" s="423"/>
      <c r="AGE33" s="423"/>
      <c r="AGF33" s="423"/>
      <c r="AGG33" s="423"/>
      <c r="AGH33" s="423"/>
      <c r="AGI33" s="423"/>
      <c r="AGJ33" s="423"/>
      <c r="AGK33" s="423"/>
      <c r="AGL33" s="423"/>
      <c r="AGM33" s="423"/>
      <c r="AGN33" s="423"/>
      <c r="AGO33" s="423"/>
      <c r="AGP33" s="423"/>
      <c r="AGQ33" s="423"/>
      <c r="AGR33" s="423"/>
      <c r="AGS33" s="423"/>
      <c r="AGT33" s="423"/>
      <c r="AGU33" s="423"/>
      <c r="AGV33" s="423"/>
      <c r="AGW33" s="423"/>
      <c r="AGX33" s="423"/>
      <c r="AGY33" s="423"/>
      <c r="AGZ33" s="423"/>
      <c r="AHA33" s="423"/>
      <c r="AHB33" s="423"/>
      <c r="AHC33" s="423"/>
      <c r="AHD33" s="423"/>
      <c r="AHE33" s="423"/>
      <c r="AHF33" s="423"/>
      <c r="AHG33" s="423"/>
      <c r="AHH33" s="423"/>
      <c r="AHI33" s="423"/>
      <c r="AHJ33" s="423"/>
      <c r="AHK33" s="423"/>
      <c r="AHL33" s="423"/>
      <c r="AHM33" s="423"/>
      <c r="AHN33" s="423"/>
      <c r="AHO33" s="423"/>
      <c r="AHP33" s="423"/>
      <c r="AHQ33" s="423"/>
      <c r="AHR33" s="423"/>
      <c r="AHS33" s="423"/>
      <c r="AHT33" s="423"/>
      <c r="AHU33" s="423"/>
      <c r="AHV33" s="423"/>
      <c r="AHW33" s="423"/>
      <c r="AHX33" s="423"/>
      <c r="AHY33" s="423"/>
      <c r="AHZ33" s="423"/>
      <c r="AIA33" s="423"/>
      <c r="AIB33" s="423"/>
      <c r="AIC33" s="423"/>
      <c r="AID33" s="423"/>
      <c r="AIE33" s="423"/>
      <c r="AIF33" s="423"/>
      <c r="AIG33" s="423"/>
      <c r="AIH33" s="423"/>
      <c r="AII33" s="423"/>
      <c r="AIJ33" s="423"/>
      <c r="AIK33" s="423"/>
      <c r="AIL33" s="423"/>
      <c r="AIM33" s="423"/>
      <c r="AIN33" s="423"/>
      <c r="AIO33" s="423"/>
      <c r="AIP33" s="423"/>
      <c r="AIQ33" s="423"/>
      <c r="AIR33" s="423"/>
      <c r="AIS33" s="423"/>
      <c r="AIT33" s="423"/>
      <c r="AIU33" s="423"/>
      <c r="AIV33" s="423"/>
      <c r="AIW33" s="423"/>
      <c r="AIX33" s="423"/>
      <c r="AIY33" s="423"/>
      <c r="AIZ33" s="423"/>
      <c r="AJA33" s="423"/>
      <c r="AJB33" s="423"/>
      <c r="AJC33" s="423"/>
      <c r="AJD33" s="423"/>
      <c r="AJE33" s="423"/>
      <c r="AJF33" s="423"/>
      <c r="AJG33" s="423"/>
      <c r="AJH33" s="423"/>
      <c r="AJI33" s="423"/>
      <c r="AJJ33" s="423"/>
      <c r="AJK33" s="423"/>
      <c r="AJL33" s="423"/>
      <c r="AJM33" s="423"/>
      <c r="AJN33" s="423"/>
      <c r="AJO33" s="423"/>
      <c r="AJP33" s="423"/>
      <c r="AJQ33" s="423"/>
      <c r="AJR33" s="423"/>
      <c r="AJS33" s="423"/>
      <c r="AJT33" s="423"/>
      <c r="AJU33" s="423"/>
      <c r="AJV33" s="423"/>
      <c r="AJW33" s="423"/>
      <c r="AJX33" s="423"/>
      <c r="AJY33" s="423"/>
      <c r="AJZ33" s="423"/>
      <c r="AKA33" s="423"/>
      <c r="AKB33" s="423"/>
      <c r="AKC33" s="423"/>
      <c r="AKD33" s="423"/>
      <c r="AKE33" s="423"/>
      <c r="AKF33" s="423"/>
      <c r="AKG33" s="423"/>
      <c r="AKH33" s="423"/>
      <c r="AKI33" s="423"/>
      <c r="AKJ33" s="423"/>
      <c r="AKK33" s="423"/>
      <c r="AKL33" s="423"/>
      <c r="AKM33" s="423"/>
      <c r="AKN33" s="423"/>
      <c r="AKO33" s="423"/>
      <c r="AKP33" s="423"/>
      <c r="AKQ33" s="423"/>
      <c r="AKR33" s="423"/>
      <c r="AKS33" s="423"/>
      <c r="AKT33" s="423"/>
      <c r="AKU33" s="423"/>
      <c r="AKV33" s="423"/>
      <c r="AKW33" s="423"/>
      <c r="AKX33" s="423"/>
      <c r="AKY33" s="423"/>
      <c r="AKZ33" s="423"/>
      <c r="ALA33" s="423"/>
      <c r="ALB33" s="423"/>
      <c r="ALC33" s="423"/>
      <c r="ALD33" s="423"/>
      <c r="ALE33" s="423"/>
      <c r="ALF33" s="423"/>
      <c r="ALG33" s="423"/>
      <c r="ALH33" s="423"/>
      <c r="ALI33" s="423"/>
      <c r="ALJ33" s="423"/>
      <c r="ALK33" s="423"/>
      <c r="ALL33" s="423"/>
      <c r="ALM33" s="423"/>
      <c r="ALN33" s="423"/>
      <c r="ALO33" s="423"/>
      <c r="ALP33" s="423"/>
      <c r="ALQ33" s="423"/>
      <c r="ALR33" s="423"/>
      <c r="ALS33" s="423"/>
      <c r="ALT33" s="423"/>
      <c r="ALU33" s="423"/>
      <c r="ALV33" s="423"/>
      <c r="ALW33" s="423"/>
      <c r="ALX33" s="423"/>
      <c r="ALY33" s="423"/>
      <c r="ALZ33" s="423"/>
      <c r="AMA33" s="423"/>
      <c r="AMB33" s="423"/>
      <c r="AMC33" s="423"/>
      <c r="AMD33" s="423"/>
      <c r="AME33" s="423"/>
      <c r="AMF33" s="423"/>
      <c r="AMG33" s="423"/>
      <c r="AMH33" s="423"/>
      <c r="AMI33" s="423"/>
      <c r="AMJ33" s="423"/>
      <c r="AMK33" s="423"/>
      <c r="AML33" s="423"/>
      <c r="AMM33" s="423"/>
      <c r="AMN33" s="423"/>
      <c r="AMO33" s="423"/>
      <c r="AMP33" s="423"/>
      <c r="AMQ33" s="423"/>
      <c r="AMR33" s="423"/>
      <c r="AMS33" s="423"/>
      <c r="AMT33" s="423"/>
      <c r="AMU33" s="423"/>
      <c r="AMV33" s="423"/>
      <c r="AMW33" s="423"/>
      <c r="AMX33" s="423"/>
      <c r="AMY33" s="423"/>
      <c r="AMZ33" s="423"/>
      <c r="ANA33" s="423"/>
      <c r="ANB33" s="423"/>
      <c r="ANC33" s="423"/>
      <c r="AND33" s="423"/>
      <c r="ANE33" s="423"/>
      <c r="ANF33" s="423"/>
      <c r="ANG33" s="423"/>
      <c r="ANH33" s="423"/>
      <c r="ANI33" s="423"/>
      <c r="ANJ33" s="423"/>
      <c r="ANK33" s="423"/>
      <c r="ANL33" s="423"/>
      <c r="ANM33" s="423"/>
      <c r="ANN33" s="423"/>
      <c r="ANO33" s="423"/>
      <c r="ANP33" s="423"/>
      <c r="ANQ33" s="423"/>
      <c r="ANR33" s="423"/>
      <c r="ANS33" s="423"/>
      <c r="ANT33" s="423"/>
      <c r="ANU33" s="423"/>
      <c r="ANV33" s="423"/>
      <c r="ANW33" s="423"/>
      <c r="ANX33" s="423"/>
      <c r="ANY33" s="423"/>
      <c r="ANZ33" s="423"/>
      <c r="AOA33" s="423"/>
      <c r="AOB33" s="423"/>
      <c r="AOC33" s="423"/>
      <c r="AOD33" s="423"/>
      <c r="AOE33" s="423"/>
      <c r="AOF33" s="423"/>
      <c r="AOG33" s="423"/>
      <c r="AOH33" s="423"/>
      <c r="AOI33" s="423"/>
      <c r="AOJ33" s="423"/>
      <c r="AOK33" s="423"/>
      <c r="AOL33" s="423"/>
      <c r="AOM33" s="423"/>
      <c r="AON33" s="423"/>
      <c r="AOO33" s="423"/>
      <c r="AOP33" s="423"/>
      <c r="AOQ33" s="423"/>
      <c r="AOR33" s="423"/>
      <c r="AOS33" s="423"/>
      <c r="AOT33" s="423"/>
      <c r="AOU33" s="423"/>
      <c r="AOV33" s="423"/>
      <c r="AOW33" s="423"/>
      <c r="AOX33" s="423"/>
      <c r="AOY33" s="423"/>
      <c r="AOZ33" s="423"/>
      <c r="APA33" s="423"/>
      <c r="APB33" s="423"/>
      <c r="APC33" s="423"/>
      <c r="APD33" s="423"/>
      <c r="APE33" s="423"/>
      <c r="APF33" s="423"/>
      <c r="APG33" s="423"/>
      <c r="APH33" s="423"/>
      <c r="API33" s="423"/>
      <c r="APJ33" s="423"/>
      <c r="APK33" s="423"/>
      <c r="APL33" s="423"/>
      <c r="APM33" s="423"/>
      <c r="APN33" s="423"/>
      <c r="APO33" s="423"/>
      <c r="APP33" s="423"/>
      <c r="APQ33" s="423"/>
      <c r="APR33" s="423"/>
      <c r="APS33" s="423"/>
      <c r="APT33" s="423"/>
      <c r="APU33" s="423"/>
      <c r="APV33" s="423"/>
      <c r="APW33" s="423"/>
      <c r="APX33" s="423"/>
      <c r="APY33" s="423"/>
      <c r="APZ33" s="423"/>
      <c r="AQA33" s="423"/>
      <c r="AQB33" s="423"/>
      <c r="AQC33" s="423"/>
      <c r="AQD33" s="423"/>
      <c r="AQE33" s="423"/>
      <c r="AQF33" s="423"/>
      <c r="AQG33" s="423"/>
      <c r="AQH33" s="423"/>
      <c r="AQI33" s="423"/>
      <c r="AQJ33" s="423"/>
      <c r="AQK33" s="423"/>
      <c r="AQL33" s="423"/>
      <c r="AQM33" s="423"/>
      <c r="AQN33" s="423"/>
      <c r="AQO33" s="423"/>
      <c r="AQP33" s="423"/>
      <c r="AQQ33" s="423"/>
      <c r="AQR33" s="423"/>
      <c r="AQS33" s="423"/>
      <c r="AQT33" s="423"/>
      <c r="AQU33" s="423"/>
      <c r="AQV33" s="423"/>
      <c r="AQW33" s="423"/>
      <c r="AQX33" s="423"/>
      <c r="AQY33" s="423"/>
      <c r="AQZ33" s="423"/>
      <c r="ARA33" s="423"/>
      <c r="ARB33" s="423"/>
      <c r="ARC33" s="423"/>
      <c r="ARD33" s="423"/>
      <c r="ARE33" s="423"/>
      <c r="ARF33" s="423"/>
      <c r="ARG33" s="423"/>
      <c r="ARH33" s="423"/>
      <c r="ARI33" s="423"/>
      <c r="ARJ33" s="423"/>
      <c r="ARK33" s="423"/>
      <c r="ARL33" s="423"/>
      <c r="ARM33" s="423"/>
      <c r="ARN33" s="423"/>
      <c r="ARO33" s="423"/>
      <c r="ARP33" s="423"/>
      <c r="ARQ33" s="423"/>
      <c r="ARR33" s="423"/>
      <c r="ARS33" s="423"/>
      <c r="ART33" s="423"/>
      <c r="ARU33" s="423"/>
      <c r="ARV33" s="423"/>
      <c r="ARW33" s="423"/>
      <c r="ARX33" s="423"/>
      <c r="ARY33" s="423"/>
      <c r="ARZ33" s="423"/>
      <c r="ASA33" s="423"/>
      <c r="ASB33" s="423"/>
      <c r="ASC33" s="423"/>
      <c r="ASD33" s="423"/>
      <c r="ASE33" s="423"/>
      <c r="ASF33" s="423"/>
      <c r="ASG33" s="423"/>
      <c r="ASH33" s="423"/>
      <c r="ASI33" s="423"/>
      <c r="ASJ33" s="423"/>
      <c r="ASK33" s="423"/>
      <c r="ASL33" s="423"/>
      <c r="ASM33" s="423"/>
      <c r="ASN33" s="423"/>
      <c r="ASO33" s="423"/>
      <c r="ASP33" s="423"/>
      <c r="ASQ33" s="423"/>
      <c r="ASR33" s="423"/>
      <c r="ASS33" s="423"/>
      <c r="AST33" s="423"/>
      <c r="ASU33" s="423"/>
      <c r="ASV33" s="423"/>
      <c r="ASW33" s="423"/>
      <c r="ASX33" s="423"/>
      <c r="ASY33" s="423"/>
      <c r="ASZ33" s="423"/>
      <c r="ATA33" s="423"/>
      <c r="ATB33" s="423"/>
      <c r="ATC33" s="423"/>
      <c r="ATD33" s="423"/>
      <c r="ATE33" s="423"/>
      <c r="ATF33" s="423"/>
      <c r="ATG33" s="423"/>
      <c r="ATH33" s="423"/>
      <c r="ATI33" s="423"/>
      <c r="ATJ33" s="423"/>
      <c r="ATK33" s="423"/>
      <c r="ATL33" s="423"/>
      <c r="ATM33" s="423"/>
      <c r="ATN33" s="423"/>
      <c r="ATO33" s="423"/>
      <c r="ATP33" s="423"/>
      <c r="ATQ33" s="423"/>
      <c r="ATR33" s="423"/>
      <c r="ATS33" s="423"/>
      <c r="ATT33" s="423"/>
      <c r="ATU33" s="423"/>
      <c r="ATV33" s="423"/>
      <c r="ATW33" s="423"/>
      <c r="ATX33" s="423"/>
      <c r="ATY33" s="423"/>
      <c r="ATZ33" s="423"/>
      <c r="AUA33" s="423"/>
      <c r="AUB33" s="423"/>
      <c r="AUC33" s="423"/>
      <c r="AUD33" s="423"/>
      <c r="AUE33" s="423"/>
      <c r="AUF33" s="423"/>
      <c r="AUG33" s="423"/>
      <c r="AUH33" s="423"/>
      <c r="AUI33" s="423"/>
      <c r="AUJ33" s="423"/>
      <c r="AUK33" s="423"/>
      <c r="AUL33" s="423"/>
      <c r="AUM33" s="423"/>
      <c r="AUN33" s="423"/>
      <c r="AUO33" s="423"/>
      <c r="AUP33" s="423"/>
      <c r="AUQ33" s="423"/>
      <c r="AUR33" s="423"/>
      <c r="AUS33" s="423"/>
      <c r="AUT33" s="423"/>
      <c r="AUU33" s="423"/>
      <c r="AUV33" s="423"/>
      <c r="AUW33" s="423"/>
      <c r="AUX33" s="423"/>
      <c r="AUY33" s="423"/>
      <c r="AUZ33" s="423"/>
      <c r="AVA33" s="423"/>
      <c r="AVB33" s="423"/>
      <c r="AVC33" s="423"/>
      <c r="AVD33" s="423"/>
      <c r="AVE33" s="423"/>
      <c r="AVF33" s="423"/>
      <c r="AVG33" s="423"/>
      <c r="AVH33" s="423"/>
      <c r="AVI33" s="423"/>
      <c r="AVJ33" s="423"/>
      <c r="AVK33" s="423"/>
      <c r="AVL33" s="423"/>
      <c r="AVM33" s="423"/>
      <c r="AVN33" s="423"/>
      <c r="AVO33" s="423"/>
      <c r="AVP33" s="423"/>
      <c r="AVQ33" s="423"/>
      <c r="AVR33" s="423"/>
      <c r="AVS33" s="423"/>
      <c r="AVT33" s="423"/>
      <c r="AVU33" s="423"/>
      <c r="AVV33" s="423"/>
      <c r="AVW33" s="423"/>
      <c r="AVX33" s="423"/>
      <c r="AVY33" s="423"/>
      <c r="AVZ33" s="423"/>
      <c r="AWA33" s="423"/>
      <c r="AWB33" s="423"/>
      <c r="AWC33" s="423"/>
      <c r="AWD33" s="423"/>
      <c r="AWE33" s="423"/>
      <c r="AWF33" s="423"/>
      <c r="AWG33" s="423"/>
      <c r="AWH33" s="423"/>
      <c r="AWI33" s="423"/>
      <c r="AWJ33" s="423"/>
      <c r="AWK33" s="423"/>
      <c r="AWL33" s="423"/>
      <c r="AWM33" s="423"/>
      <c r="AWN33" s="423"/>
      <c r="AWO33" s="423"/>
      <c r="AWP33" s="423"/>
      <c r="AWQ33" s="423"/>
      <c r="AWR33" s="423"/>
      <c r="AWS33" s="423"/>
      <c r="AWT33" s="423"/>
      <c r="AWU33" s="423"/>
      <c r="AWV33" s="423"/>
      <c r="AWW33" s="423"/>
      <c r="AWX33" s="423"/>
      <c r="AWY33" s="423"/>
      <c r="AWZ33" s="423"/>
      <c r="AXA33" s="423"/>
      <c r="AXB33" s="423"/>
      <c r="AXC33" s="423"/>
      <c r="AXD33" s="423"/>
      <c r="AXE33" s="423"/>
      <c r="AXF33" s="423"/>
      <c r="AXG33" s="423"/>
      <c r="AXH33" s="423"/>
      <c r="AXI33" s="423"/>
      <c r="AXJ33" s="423"/>
      <c r="AXK33" s="423"/>
      <c r="AXL33" s="423"/>
      <c r="AXM33" s="423"/>
      <c r="AXN33" s="423"/>
      <c r="AXO33" s="423"/>
      <c r="AXP33" s="423"/>
      <c r="AXQ33" s="423"/>
      <c r="AXR33" s="423"/>
      <c r="AXS33" s="423"/>
      <c r="AXT33" s="423"/>
      <c r="AXU33" s="423"/>
      <c r="AXV33" s="423"/>
      <c r="AXW33" s="423"/>
      <c r="AXX33" s="423"/>
      <c r="AXY33" s="423"/>
      <c r="AXZ33" s="423"/>
      <c r="AYA33" s="423"/>
      <c r="AYB33" s="423"/>
      <c r="AYC33" s="423"/>
      <c r="AYD33" s="423"/>
      <c r="AYE33" s="423"/>
      <c r="AYF33" s="423"/>
      <c r="AYG33" s="423"/>
      <c r="AYH33" s="423"/>
      <c r="AYI33" s="423"/>
      <c r="AYJ33" s="423"/>
      <c r="AYK33" s="423"/>
      <c r="AYL33" s="423"/>
      <c r="AYM33" s="423"/>
      <c r="AYN33" s="423"/>
      <c r="AYO33" s="423"/>
      <c r="AYP33" s="423"/>
      <c r="AYQ33" s="423"/>
      <c r="AYR33" s="423"/>
      <c r="AYS33" s="423"/>
      <c r="AYT33" s="423"/>
      <c r="AYU33" s="423"/>
      <c r="AYV33" s="423"/>
      <c r="AYW33" s="423"/>
      <c r="AYX33" s="423"/>
      <c r="AYY33" s="423"/>
      <c r="AYZ33" s="423"/>
      <c r="AZA33" s="423"/>
      <c r="AZB33" s="423"/>
      <c r="AZC33" s="423"/>
      <c r="AZD33" s="423"/>
      <c r="AZE33" s="423"/>
      <c r="AZF33" s="423"/>
      <c r="AZG33" s="423"/>
      <c r="AZH33" s="423"/>
      <c r="AZI33" s="423"/>
      <c r="AZJ33" s="423"/>
      <c r="AZK33" s="423"/>
      <c r="AZL33" s="423"/>
      <c r="AZM33" s="423"/>
      <c r="AZN33" s="423"/>
      <c r="AZO33" s="423"/>
      <c r="AZP33" s="423"/>
      <c r="AZQ33" s="423"/>
      <c r="AZR33" s="423"/>
      <c r="AZS33" s="423"/>
      <c r="AZT33" s="423"/>
      <c r="AZU33" s="423"/>
      <c r="AZV33" s="423"/>
      <c r="AZW33" s="423"/>
      <c r="AZX33" s="423"/>
      <c r="AZY33" s="423"/>
      <c r="AZZ33" s="423"/>
      <c r="BAA33" s="423"/>
      <c r="BAB33" s="423"/>
      <c r="BAC33" s="423"/>
      <c r="BAD33" s="423"/>
      <c r="BAE33" s="423"/>
      <c r="BAF33" s="423"/>
      <c r="BAG33" s="423"/>
      <c r="BAH33" s="423"/>
      <c r="BAI33" s="423"/>
      <c r="BAJ33" s="423"/>
      <c r="BAK33" s="423"/>
      <c r="BAL33" s="423"/>
      <c r="BAM33" s="423"/>
      <c r="BAN33" s="423"/>
      <c r="BAO33" s="423"/>
      <c r="BAP33" s="423"/>
      <c r="BAQ33" s="423"/>
      <c r="BAR33" s="423"/>
      <c r="BAS33" s="423"/>
      <c r="BAT33" s="423"/>
      <c r="BAU33" s="423"/>
      <c r="BAV33" s="423"/>
      <c r="BAW33" s="423"/>
      <c r="BAX33" s="423"/>
      <c r="BAY33" s="423"/>
      <c r="BAZ33" s="423"/>
      <c r="BBA33" s="423"/>
      <c r="BBB33" s="423"/>
      <c r="BBC33" s="423"/>
      <c r="BBD33" s="423"/>
      <c r="BBE33" s="423"/>
      <c r="BBF33" s="423"/>
      <c r="BBG33" s="423"/>
      <c r="BBH33" s="423"/>
      <c r="BBI33" s="423"/>
      <c r="BBJ33" s="423"/>
      <c r="BBK33" s="423"/>
      <c r="BBL33" s="423"/>
      <c r="BBM33" s="423"/>
      <c r="BBN33" s="423"/>
      <c r="BBO33" s="423"/>
      <c r="BBP33" s="423"/>
      <c r="BBQ33" s="423"/>
      <c r="BBR33" s="423"/>
      <c r="BBS33" s="423"/>
      <c r="BBT33" s="423"/>
      <c r="BBU33" s="423"/>
      <c r="BBV33" s="423"/>
      <c r="BBW33" s="423"/>
      <c r="BBX33" s="423"/>
      <c r="BBY33" s="423"/>
      <c r="BBZ33" s="423"/>
      <c r="BCA33" s="423"/>
      <c r="BCB33" s="423"/>
      <c r="BCC33" s="423"/>
      <c r="BCD33" s="423"/>
      <c r="BCE33" s="423"/>
      <c r="BCF33" s="423"/>
      <c r="BCG33" s="423"/>
      <c r="BCH33" s="423"/>
      <c r="BCI33" s="423"/>
      <c r="BCJ33" s="423"/>
      <c r="BCK33" s="423"/>
      <c r="BCL33" s="423"/>
      <c r="BCM33" s="423"/>
      <c r="BCN33" s="423"/>
      <c r="BCO33" s="423"/>
      <c r="BCP33" s="423"/>
      <c r="BCQ33" s="423"/>
      <c r="BCR33" s="423"/>
      <c r="BCS33" s="423"/>
      <c r="BCT33" s="423"/>
      <c r="BCU33" s="423"/>
      <c r="BCV33" s="423"/>
      <c r="BCW33" s="423"/>
      <c r="BCX33" s="423"/>
      <c r="BCY33" s="423"/>
      <c r="BCZ33" s="423"/>
      <c r="BDA33" s="423"/>
      <c r="BDB33" s="423"/>
      <c r="BDC33" s="423"/>
      <c r="BDD33" s="423"/>
      <c r="BDE33" s="423"/>
      <c r="BDF33" s="423"/>
      <c r="BDG33" s="423"/>
      <c r="BDH33" s="423"/>
      <c r="BDI33" s="423"/>
      <c r="BDJ33" s="423"/>
      <c r="BDK33" s="423"/>
      <c r="BDL33" s="423"/>
      <c r="BDM33" s="423"/>
      <c r="BDN33" s="423"/>
      <c r="BDO33" s="423"/>
      <c r="BDP33" s="423"/>
      <c r="BDQ33" s="423"/>
      <c r="BDR33" s="423"/>
      <c r="BDS33" s="423"/>
      <c r="BDT33" s="423"/>
      <c r="BDU33" s="423"/>
      <c r="BDV33" s="423"/>
      <c r="BDW33" s="423"/>
      <c r="BDX33" s="423"/>
      <c r="BDY33" s="423"/>
      <c r="BDZ33" s="423"/>
      <c r="BEA33" s="423"/>
      <c r="BEB33" s="423"/>
      <c r="BEC33" s="423"/>
      <c r="BED33" s="423"/>
      <c r="BEE33" s="423"/>
      <c r="BEF33" s="423"/>
      <c r="BEG33" s="423"/>
      <c r="BEH33" s="423"/>
      <c r="BEI33" s="423"/>
      <c r="BEJ33" s="423"/>
      <c r="BEK33" s="423"/>
      <c r="BEL33" s="423"/>
      <c r="BEM33" s="423"/>
      <c r="BEN33" s="423"/>
      <c r="BEO33" s="423"/>
      <c r="BEP33" s="423"/>
      <c r="BEQ33" s="423"/>
      <c r="BER33" s="423"/>
      <c r="BES33" s="423"/>
      <c r="BET33" s="423"/>
      <c r="BEU33" s="423"/>
      <c r="BEV33" s="423"/>
      <c r="BEW33" s="423"/>
      <c r="BEX33" s="423"/>
      <c r="BEY33" s="423"/>
      <c r="BEZ33" s="423"/>
      <c r="BFA33" s="423"/>
      <c r="BFB33" s="423"/>
      <c r="BFC33" s="423"/>
      <c r="BFD33" s="423"/>
      <c r="BFE33" s="423"/>
      <c r="BFF33" s="423"/>
      <c r="BFG33" s="423"/>
      <c r="BFH33" s="423"/>
      <c r="BFI33" s="423"/>
      <c r="BFJ33" s="423"/>
      <c r="BFK33" s="423"/>
      <c r="BFL33" s="423"/>
      <c r="BFM33" s="423"/>
      <c r="BFN33" s="423"/>
      <c r="BFO33" s="423"/>
      <c r="BFP33" s="423"/>
      <c r="BFQ33" s="423"/>
      <c r="BFR33" s="423"/>
      <c r="BFS33" s="423"/>
      <c r="BFT33" s="423"/>
      <c r="BFU33" s="423"/>
      <c r="BFV33" s="423"/>
      <c r="BFW33" s="423"/>
      <c r="BFX33" s="423"/>
      <c r="BFY33" s="423"/>
      <c r="BFZ33" s="423"/>
      <c r="BGA33" s="423"/>
      <c r="BGB33" s="423"/>
      <c r="BGC33" s="423"/>
      <c r="BGD33" s="423"/>
      <c r="BGE33" s="423"/>
      <c r="BGF33" s="423"/>
      <c r="BGG33" s="423"/>
      <c r="BGH33" s="423"/>
      <c r="BGI33" s="423"/>
      <c r="BGJ33" s="423"/>
      <c r="BGK33" s="423"/>
      <c r="BGL33" s="423"/>
      <c r="BGM33" s="423"/>
      <c r="BGN33" s="423"/>
      <c r="BGO33" s="423"/>
      <c r="BGP33" s="423"/>
      <c r="BGQ33" s="423"/>
      <c r="BGR33" s="423"/>
      <c r="BGS33" s="423"/>
      <c r="BGT33" s="423"/>
      <c r="BGU33" s="423"/>
      <c r="BGV33" s="423"/>
      <c r="BGW33" s="423"/>
      <c r="BGX33" s="423"/>
      <c r="BGY33" s="423"/>
      <c r="BGZ33" s="423"/>
      <c r="BHA33" s="423"/>
      <c r="BHB33" s="423"/>
      <c r="BHC33" s="423"/>
      <c r="BHD33" s="423"/>
      <c r="BHE33" s="423"/>
      <c r="BHF33" s="423"/>
      <c r="BHG33" s="423"/>
      <c r="BHH33" s="423"/>
      <c r="BHI33" s="423"/>
      <c r="BHJ33" s="423"/>
      <c r="BHK33" s="423"/>
      <c r="BHL33" s="423"/>
      <c r="BHM33" s="423"/>
      <c r="BHN33" s="423"/>
      <c r="BHO33" s="423"/>
      <c r="BHP33" s="423"/>
      <c r="BHQ33" s="423"/>
      <c r="BHR33" s="423"/>
      <c r="BHS33" s="423"/>
      <c r="BHT33" s="423"/>
      <c r="BHU33" s="423"/>
      <c r="BHV33" s="423"/>
      <c r="BHW33" s="423"/>
      <c r="BHX33" s="423"/>
      <c r="BHY33" s="423"/>
      <c r="BHZ33" s="423"/>
      <c r="BIA33" s="423"/>
      <c r="BIB33" s="423"/>
      <c r="BIC33" s="423"/>
      <c r="BID33" s="423"/>
      <c r="BIE33" s="423"/>
      <c r="BIF33" s="423"/>
      <c r="BIG33" s="423"/>
      <c r="BIH33" s="423"/>
      <c r="BII33" s="423"/>
      <c r="BIJ33" s="423"/>
      <c r="BIK33" s="423"/>
      <c r="BIL33" s="423"/>
      <c r="BIM33" s="423"/>
      <c r="BIN33" s="423"/>
      <c r="BIO33" s="423"/>
      <c r="BIP33" s="423"/>
      <c r="BIQ33" s="423"/>
      <c r="BIR33" s="423"/>
      <c r="BIS33" s="423"/>
      <c r="BIT33" s="423"/>
      <c r="BIU33" s="423"/>
      <c r="BIV33" s="423"/>
      <c r="BIW33" s="423"/>
      <c r="BIX33" s="423"/>
      <c r="BIY33" s="423"/>
      <c r="BIZ33" s="423"/>
      <c r="BJA33" s="423"/>
      <c r="BJB33" s="423"/>
      <c r="BJC33" s="423"/>
      <c r="BJD33" s="423"/>
      <c r="BJE33" s="423"/>
      <c r="BJF33" s="423"/>
      <c r="BJG33" s="423"/>
      <c r="BJH33" s="423"/>
      <c r="BJI33" s="423"/>
      <c r="BJJ33" s="423"/>
      <c r="BJK33" s="423"/>
      <c r="BJL33" s="423"/>
      <c r="BJM33" s="423"/>
      <c r="BJN33" s="423"/>
      <c r="BJO33" s="423"/>
      <c r="BJP33" s="423"/>
      <c r="BJQ33" s="423"/>
      <c r="BJR33" s="423"/>
      <c r="BJS33" s="423"/>
      <c r="BJT33" s="423"/>
      <c r="BJU33" s="423"/>
      <c r="BJV33" s="423"/>
      <c r="BJW33" s="423"/>
      <c r="BJX33" s="423"/>
      <c r="BJY33" s="423"/>
      <c r="BJZ33" s="423"/>
      <c r="BKA33" s="423"/>
      <c r="BKB33" s="423"/>
      <c r="BKC33" s="423"/>
      <c r="BKD33" s="423"/>
      <c r="BKE33" s="423"/>
      <c r="BKF33" s="423"/>
      <c r="BKG33" s="423"/>
      <c r="BKH33" s="423"/>
      <c r="BKI33" s="423"/>
      <c r="BKJ33" s="423"/>
      <c r="BKK33" s="423"/>
      <c r="BKL33" s="423"/>
      <c r="BKM33" s="423"/>
      <c r="BKN33" s="423"/>
      <c r="BKO33" s="423"/>
      <c r="BKP33" s="423"/>
      <c r="BKQ33" s="423"/>
      <c r="BKR33" s="423"/>
      <c r="BKS33" s="423"/>
      <c r="BKT33" s="423"/>
      <c r="BKU33" s="423"/>
      <c r="BKV33" s="423"/>
      <c r="BKW33" s="423"/>
      <c r="BKX33" s="423"/>
      <c r="BKY33" s="423"/>
      <c r="BKZ33" s="423"/>
      <c r="BLA33" s="423"/>
      <c r="BLB33" s="423"/>
      <c r="BLC33" s="423"/>
      <c r="BLD33" s="423"/>
      <c r="BLE33" s="423"/>
      <c r="BLF33" s="423"/>
      <c r="BLG33" s="423"/>
      <c r="BLH33" s="423"/>
      <c r="BLI33" s="423"/>
      <c r="BLJ33" s="423"/>
      <c r="BLK33" s="423"/>
      <c r="BLL33" s="423"/>
      <c r="BLM33" s="423"/>
      <c r="BLN33" s="423"/>
      <c r="BLO33" s="423"/>
      <c r="BLP33" s="423"/>
      <c r="BLQ33" s="423"/>
      <c r="BLR33" s="423"/>
      <c r="BLS33" s="423"/>
      <c r="BLT33" s="423"/>
      <c r="BLU33" s="423"/>
      <c r="BLV33" s="423"/>
      <c r="BLW33" s="423"/>
      <c r="BLX33" s="423"/>
      <c r="BLY33" s="423"/>
      <c r="BLZ33" s="423"/>
      <c r="BMA33" s="423"/>
      <c r="BMB33" s="423"/>
      <c r="BMC33" s="423"/>
      <c r="BMD33" s="423"/>
      <c r="BME33" s="423"/>
      <c r="BMF33" s="423"/>
      <c r="BMG33" s="423"/>
      <c r="BMH33" s="423"/>
      <c r="BMI33" s="423"/>
      <c r="BMJ33" s="423"/>
      <c r="BMK33" s="423"/>
      <c r="BML33" s="423"/>
      <c r="BMM33" s="423"/>
      <c r="BMN33" s="423"/>
      <c r="BMO33" s="423"/>
      <c r="BMP33" s="423"/>
      <c r="BMQ33" s="423"/>
      <c r="BMR33" s="423"/>
      <c r="BMS33" s="423"/>
      <c r="BMT33" s="423"/>
      <c r="BMU33" s="423"/>
      <c r="BMV33" s="423"/>
      <c r="BMW33" s="423"/>
      <c r="BMX33" s="423"/>
      <c r="BMY33" s="423"/>
      <c r="BMZ33" s="423"/>
      <c r="BNA33" s="423"/>
      <c r="BNB33" s="423"/>
      <c r="BNC33" s="423"/>
      <c r="BND33" s="423"/>
      <c r="BNE33" s="423"/>
      <c r="BNF33" s="423"/>
      <c r="BNG33" s="423"/>
      <c r="BNH33" s="423"/>
      <c r="BNI33" s="423"/>
      <c r="BNJ33" s="423"/>
      <c r="BNK33" s="423"/>
      <c r="BNL33" s="423"/>
      <c r="BNM33" s="423"/>
      <c r="BNN33" s="423"/>
      <c r="BNO33" s="423"/>
      <c r="BNP33" s="423"/>
      <c r="BNQ33" s="423"/>
      <c r="BNR33" s="423"/>
      <c r="BNS33" s="423"/>
      <c r="BNT33" s="423"/>
      <c r="BNU33" s="423"/>
      <c r="BNV33" s="423"/>
      <c r="BNW33" s="423"/>
      <c r="BNX33" s="423"/>
      <c r="BNY33" s="423"/>
      <c r="BNZ33" s="423"/>
      <c r="BOA33" s="423"/>
      <c r="BOB33" s="423"/>
      <c r="BOC33" s="423"/>
      <c r="BOD33" s="423"/>
      <c r="BOE33" s="423"/>
      <c r="BOF33" s="423"/>
      <c r="BOG33" s="423"/>
      <c r="BOH33" s="423"/>
      <c r="BOI33" s="423"/>
      <c r="BOJ33" s="423"/>
      <c r="BOK33" s="423"/>
      <c r="BOL33" s="423"/>
      <c r="BOM33" s="423"/>
      <c r="BON33" s="423"/>
      <c r="BOO33" s="423"/>
      <c r="BOP33" s="423"/>
      <c r="BOQ33" s="423"/>
      <c r="BOR33" s="423"/>
      <c r="BOS33" s="423"/>
      <c r="BOT33" s="423"/>
      <c r="BOU33" s="423"/>
      <c r="BOV33" s="423"/>
      <c r="BOW33" s="423"/>
      <c r="BOX33" s="423"/>
      <c r="BOY33" s="423"/>
      <c r="BOZ33" s="423"/>
      <c r="BPA33" s="423"/>
      <c r="BPB33" s="423"/>
      <c r="BPC33" s="423"/>
      <c r="BPD33" s="423"/>
      <c r="BPE33" s="423"/>
      <c r="BPF33" s="423"/>
      <c r="BPG33" s="423"/>
      <c r="BPH33" s="423"/>
      <c r="BPI33" s="423"/>
      <c r="BPJ33" s="423"/>
      <c r="BPK33" s="423"/>
      <c r="BPL33" s="423"/>
      <c r="BPM33" s="423"/>
      <c r="BPN33" s="423"/>
      <c r="BPO33" s="423"/>
      <c r="BPP33" s="423"/>
      <c r="BPQ33" s="423"/>
      <c r="BPR33" s="423"/>
      <c r="BPS33" s="423"/>
      <c r="BPT33" s="423"/>
      <c r="BPU33" s="423"/>
      <c r="BPV33" s="423"/>
      <c r="BPW33" s="423"/>
      <c r="BPX33" s="423"/>
      <c r="BPY33" s="423"/>
      <c r="BPZ33" s="423"/>
      <c r="BQA33" s="423"/>
      <c r="BQB33" s="423"/>
      <c r="BQC33" s="423"/>
      <c r="BQD33" s="423"/>
      <c r="BQE33" s="423"/>
      <c r="BQF33" s="423"/>
      <c r="BQG33" s="423"/>
      <c r="BQH33" s="423"/>
      <c r="BQI33" s="423"/>
      <c r="BQJ33" s="423"/>
      <c r="BQK33" s="423"/>
      <c r="BQL33" s="423"/>
      <c r="BQM33" s="423"/>
      <c r="BQN33" s="423"/>
      <c r="BQO33" s="423"/>
      <c r="BQP33" s="423"/>
      <c r="BQQ33" s="423"/>
      <c r="BQR33" s="423"/>
      <c r="BQS33" s="423"/>
      <c r="BQT33" s="423"/>
      <c r="BQU33" s="423"/>
      <c r="BQV33" s="423"/>
      <c r="BQW33" s="423"/>
      <c r="BQX33" s="423"/>
      <c r="BQY33" s="423"/>
      <c r="BQZ33" s="423"/>
      <c r="BRA33" s="423"/>
      <c r="BRB33" s="423"/>
      <c r="BRC33" s="423"/>
      <c r="BRD33" s="423"/>
      <c r="BRE33" s="423"/>
      <c r="BRF33" s="423"/>
      <c r="BRG33" s="423"/>
      <c r="BRH33" s="423"/>
      <c r="BRI33" s="423"/>
      <c r="BRJ33" s="423"/>
      <c r="BRK33" s="423"/>
      <c r="BRL33" s="423"/>
      <c r="BRM33" s="423"/>
      <c r="BRN33" s="423"/>
      <c r="BRO33" s="423"/>
      <c r="BRP33" s="423"/>
      <c r="BRQ33" s="423"/>
      <c r="BRR33" s="423"/>
      <c r="BRS33" s="423"/>
      <c r="BRT33" s="423"/>
      <c r="BRU33" s="423"/>
      <c r="BRV33" s="423"/>
      <c r="BRW33" s="423"/>
      <c r="BRX33" s="423"/>
      <c r="BRY33" s="423"/>
      <c r="BRZ33" s="423"/>
      <c r="BSA33" s="423"/>
      <c r="BSB33" s="423"/>
      <c r="BSC33" s="423"/>
      <c r="BSD33" s="423"/>
      <c r="BSE33" s="423"/>
      <c r="BSF33" s="423"/>
      <c r="BSG33" s="423"/>
      <c r="BSH33" s="423"/>
      <c r="BSI33" s="423"/>
      <c r="BSJ33" s="423"/>
      <c r="BSK33" s="423"/>
      <c r="BSL33" s="423"/>
      <c r="BSM33" s="423"/>
      <c r="BSN33" s="423"/>
      <c r="BSO33" s="423"/>
      <c r="BSP33" s="423"/>
      <c r="BSQ33" s="423"/>
      <c r="BSR33" s="423"/>
      <c r="BSS33" s="423"/>
      <c r="BST33" s="423"/>
      <c r="BSU33" s="423"/>
      <c r="BSV33" s="423"/>
      <c r="BSW33" s="423"/>
      <c r="BSX33" s="423"/>
      <c r="BSY33" s="423"/>
      <c r="BSZ33" s="423"/>
      <c r="BTA33" s="423"/>
      <c r="BTB33" s="423"/>
      <c r="BTC33" s="423"/>
      <c r="BTD33" s="423"/>
      <c r="BTE33" s="423"/>
      <c r="BTF33" s="423"/>
      <c r="BTG33" s="423"/>
      <c r="BTH33" s="423"/>
      <c r="BTI33" s="423"/>
      <c r="BTJ33" s="423"/>
      <c r="BTK33" s="423"/>
      <c r="BTL33" s="423"/>
      <c r="BTM33" s="423"/>
      <c r="BTN33" s="423"/>
      <c r="BTO33" s="423"/>
      <c r="BTP33" s="423"/>
      <c r="BTQ33" s="423"/>
      <c r="BTR33" s="423"/>
      <c r="BTS33" s="423"/>
      <c r="BTT33" s="423"/>
      <c r="BTU33" s="423"/>
      <c r="BTV33" s="423"/>
      <c r="BTW33" s="423"/>
      <c r="BTX33" s="423"/>
      <c r="BTY33" s="423"/>
      <c r="BTZ33" s="423"/>
      <c r="BUA33" s="423"/>
      <c r="BUB33" s="423"/>
      <c r="BUC33" s="423"/>
      <c r="BUD33" s="423"/>
      <c r="BUE33" s="423"/>
      <c r="BUF33" s="423"/>
      <c r="BUG33" s="423"/>
      <c r="BUH33" s="423"/>
      <c r="BUI33" s="423"/>
      <c r="BUJ33" s="423"/>
      <c r="BUK33" s="423"/>
      <c r="BUL33" s="423"/>
      <c r="BUM33" s="423"/>
      <c r="BUN33" s="423"/>
      <c r="BUO33" s="423"/>
      <c r="BUP33" s="423"/>
      <c r="BUQ33" s="423"/>
      <c r="BUR33" s="423"/>
      <c r="BUS33" s="423"/>
      <c r="BUT33" s="423"/>
      <c r="BUU33" s="423"/>
      <c r="BUV33" s="423"/>
      <c r="BUW33" s="423"/>
      <c r="BUX33" s="423"/>
      <c r="BUY33" s="423"/>
      <c r="BUZ33" s="423"/>
      <c r="BVA33" s="423"/>
      <c r="BVB33" s="423"/>
      <c r="BVC33" s="423"/>
      <c r="BVD33" s="423"/>
      <c r="BVE33" s="423"/>
      <c r="BVF33" s="423"/>
      <c r="BVG33" s="423"/>
      <c r="BVH33" s="423"/>
      <c r="BVI33" s="423"/>
      <c r="BVJ33" s="423"/>
      <c r="BVK33" s="423"/>
      <c r="BVL33" s="423"/>
      <c r="BVM33" s="423"/>
      <c r="BVN33" s="423"/>
      <c r="BVO33" s="423"/>
      <c r="BVP33" s="423"/>
      <c r="BVQ33" s="423"/>
      <c r="BVR33" s="423"/>
      <c r="BVS33" s="423"/>
      <c r="BVT33" s="423"/>
      <c r="BVU33" s="423"/>
      <c r="BVV33" s="423"/>
      <c r="BVW33" s="423"/>
      <c r="BVX33" s="423"/>
      <c r="BVY33" s="423"/>
      <c r="BVZ33" s="423"/>
      <c r="BWA33" s="423"/>
      <c r="BWB33" s="423"/>
      <c r="BWC33" s="423"/>
      <c r="BWD33" s="423"/>
      <c r="BWE33" s="423"/>
      <c r="BWF33" s="423"/>
      <c r="BWG33" s="423"/>
      <c r="BWH33" s="423"/>
      <c r="BWI33" s="423"/>
      <c r="BWJ33" s="423"/>
      <c r="BWK33" s="423"/>
      <c r="BWL33" s="423"/>
      <c r="BWM33" s="423"/>
      <c r="BWN33" s="423"/>
      <c r="BWO33" s="423"/>
      <c r="BWP33" s="423"/>
      <c r="BWQ33" s="423"/>
      <c r="BWR33" s="423"/>
      <c r="BWS33" s="423"/>
      <c r="BWT33" s="423"/>
      <c r="BWU33" s="423"/>
      <c r="BWV33" s="423"/>
      <c r="BWW33" s="423"/>
      <c r="BWX33" s="423"/>
      <c r="BWY33" s="423"/>
      <c r="BWZ33" s="423"/>
      <c r="BXA33" s="423"/>
      <c r="BXB33" s="423"/>
      <c r="BXC33" s="423"/>
      <c r="BXD33" s="423"/>
      <c r="BXE33" s="423"/>
      <c r="BXF33" s="423"/>
      <c r="BXG33" s="423"/>
      <c r="BXH33" s="423"/>
      <c r="BXI33" s="423"/>
      <c r="BXJ33" s="423"/>
      <c r="BXK33" s="423"/>
      <c r="BXL33" s="423"/>
      <c r="BXM33" s="423"/>
      <c r="BXN33" s="423"/>
      <c r="BXO33" s="423"/>
      <c r="BXP33" s="423"/>
      <c r="BXQ33" s="423"/>
      <c r="BXR33" s="423"/>
      <c r="BXS33" s="423"/>
      <c r="BXT33" s="423"/>
      <c r="BXU33" s="423"/>
      <c r="BXV33" s="423"/>
      <c r="BXW33" s="423"/>
      <c r="BXX33" s="423"/>
      <c r="BXY33" s="423"/>
      <c r="BXZ33" s="423"/>
      <c r="BYA33" s="423"/>
      <c r="BYB33" s="423"/>
      <c r="BYC33" s="423"/>
      <c r="BYD33" s="423"/>
      <c r="BYE33" s="423"/>
      <c r="BYF33" s="423"/>
      <c r="BYG33" s="423"/>
      <c r="BYH33" s="423"/>
      <c r="BYI33" s="423"/>
      <c r="BYJ33" s="423"/>
      <c r="BYK33" s="423"/>
      <c r="BYL33" s="423"/>
      <c r="BYM33" s="423"/>
      <c r="BYN33" s="423"/>
      <c r="BYO33" s="423"/>
      <c r="BYP33" s="423"/>
      <c r="BYQ33" s="423"/>
      <c r="BYR33" s="423"/>
      <c r="BYS33" s="423"/>
      <c r="BYT33" s="423"/>
      <c r="BYU33" s="423"/>
      <c r="BYV33" s="423"/>
      <c r="BYW33" s="423"/>
      <c r="BYX33" s="423"/>
      <c r="BYY33" s="423"/>
      <c r="BYZ33" s="423"/>
      <c r="BZA33" s="423"/>
      <c r="BZB33" s="423"/>
      <c r="BZC33" s="423"/>
      <c r="BZD33" s="423"/>
      <c r="BZE33" s="423"/>
      <c r="BZF33" s="423"/>
      <c r="BZG33" s="423"/>
      <c r="BZH33" s="423"/>
      <c r="BZI33" s="423"/>
      <c r="BZJ33" s="423"/>
      <c r="BZK33" s="423"/>
      <c r="BZL33" s="423"/>
      <c r="BZM33" s="423"/>
      <c r="BZN33" s="423"/>
      <c r="BZO33" s="423"/>
      <c r="BZP33" s="423"/>
      <c r="BZQ33" s="423"/>
      <c r="BZR33" s="423"/>
      <c r="BZS33" s="423"/>
      <c r="BZT33" s="423"/>
      <c r="BZU33" s="423"/>
      <c r="BZV33" s="423"/>
      <c r="BZW33" s="423"/>
      <c r="BZX33" s="423"/>
      <c r="BZY33" s="423"/>
      <c r="BZZ33" s="423"/>
      <c r="CAA33" s="423"/>
      <c r="CAB33" s="423"/>
      <c r="CAC33" s="423"/>
      <c r="CAD33" s="423"/>
      <c r="CAE33" s="423"/>
      <c r="CAF33" s="423"/>
      <c r="CAG33" s="423"/>
      <c r="CAH33" s="423"/>
      <c r="CAI33" s="423"/>
      <c r="CAJ33" s="423"/>
      <c r="CAK33" s="423"/>
      <c r="CAL33" s="423"/>
      <c r="CAM33" s="423"/>
      <c r="CAN33" s="423"/>
      <c r="CAO33" s="423"/>
      <c r="CAP33" s="423"/>
      <c r="CAQ33" s="423"/>
      <c r="CAR33" s="423"/>
      <c r="CAS33" s="423"/>
      <c r="CAT33" s="423"/>
      <c r="CAU33" s="423"/>
      <c r="CAV33" s="423"/>
      <c r="CAW33" s="423"/>
      <c r="CAX33" s="423"/>
      <c r="CAY33" s="423"/>
      <c r="CAZ33" s="423"/>
      <c r="CBA33" s="423"/>
      <c r="CBB33" s="423"/>
      <c r="CBC33" s="423"/>
      <c r="CBD33" s="423"/>
      <c r="CBE33" s="423"/>
      <c r="CBF33" s="423"/>
      <c r="CBG33" s="423"/>
      <c r="CBH33" s="423"/>
      <c r="CBI33" s="423"/>
      <c r="CBJ33" s="423"/>
      <c r="CBK33" s="423"/>
      <c r="CBL33" s="423"/>
      <c r="CBM33" s="423"/>
      <c r="CBN33" s="423"/>
      <c r="CBO33" s="423"/>
      <c r="CBP33" s="423"/>
      <c r="CBQ33" s="423"/>
      <c r="CBR33" s="423"/>
      <c r="CBS33" s="423"/>
      <c r="CBT33" s="423"/>
      <c r="CBU33" s="423"/>
      <c r="CBV33" s="423"/>
      <c r="CBW33" s="423"/>
      <c r="CBX33" s="423"/>
      <c r="CBY33" s="423"/>
      <c r="CBZ33" s="423"/>
      <c r="CCA33" s="423"/>
      <c r="CCB33" s="423"/>
      <c r="CCC33" s="423"/>
      <c r="CCD33" s="423"/>
      <c r="CCE33" s="423"/>
      <c r="CCF33" s="423"/>
      <c r="CCG33" s="423"/>
      <c r="CCH33" s="423"/>
      <c r="CCI33" s="423"/>
      <c r="CCJ33" s="423"/>
      <c r="CCK33" s="423"/>
      <c r="CCL33" s="423"/>
      <c r="CCM33" s="423"/>
      <c r="CCN33" s="423"/>
      <c r="CCO33" s="423"/>
      <c r="CCP33" s="423"/>
      <c r="CCQ33" s="423"/>
      <c r="CCR33" s="423"/>
      <c r="CCS33" s="423"/>
      <c r="CCT33" s="423"/>
      <c r="CCU33" s="423"/>
      <c r="CCV33" s="423"/>
      <c r="CCW33" s="423"/>
      <c r="CCX33" s="423"/>
      <c r="CCY33" s="423"/>
      <c r="CCZ33" s="423"/>
      <c r="CDA33" s="423"/>
      <c r="CDB33" s="423"/>
      <c r="CDC33" s="423"/>
      <c r="CDD33" s="423"/>
      <c r="CDE33" s="423"/>
      <c r="CDF33" s="423"/>
      <c r="CDG33" s="423"/>
      <c r="CDH33" s="423"/>
      <c r="CDI33" s="423"/>
      <c r="CDJ33" s="423"/>
      <c r="CDK33" s="423"/>
      <c r="CDL33" s="423"/>
      <c r="CDM33" s="423"/>
      <c r="CDN33" s="423"/>
      <c r="CDO33" s="423"/>
      <c r="CDP33" s="423"/>
      <c r="CDQ33" s="423"/>
      <c r="CDR33" s="423"/>
      <c r="CDS33" s="423"/>
      <c r="CDT33" s="423"/>
      <c r="CDU33" s="423"/>
      <c r="CDV33" s="423"/>
      <c r="CDW33" s="423"/>
      <c r="CDX33" s="423"/>
      <c r="CDY33" s="423"/>
      <c r="CDZ33" s="423"/>
      <c r="CEA33" s="423"/>
      <c r="CEB33" s="423"/>
      <c r="CEC33" s="423"/>
      <c r="CED33" s="423"/>
      <c r="CEE33" s="423"/>
      <c r="CEF33" s="423"/>
      <c r="CEG33" s="423"/>
      <c r="CEH33" s="423"/>
      <c r="CEI33" s="423"/>
      <c r="CEJ33" s="423"/>
      <c r="CEK33" s="423"/>
      <c r="CEL33" s="423"/>
      <c r="CEM33" s="423"/>
      <c r="CEN33" s="423"/>
      <c r="CEO33" s="423"/>
      <c r="CEP33" s="423"/>
      <c r="CEQ33" s="423"/>
      <c r="CER33" s="423"/>
      <c r="CES33" s="423"/>
      <c r="CET33" s="423"/>
      <c r="CEU33" s="423"/>
      <c r="CEV33" s="423"/>
      <c r="CEW33" s="423"/>
      <c r="CEX33" s="423"/>
      <c r="CEY33" s="423"/>
      <c r="CEZ33" s="423"/>
      <c r="CFA33" s="423"/>
      <c r="CFB33" s="423"/>
      <c r="CFC33" s="423"/>
      <c r="CFD33" s="423"/>
      <c r="CFE33" s="423"/>
      <c r="CFF33" s="423"/>
      <c r="CFG33" s="423"/>
      <c r="CFH33" s="423"/>
      <c r="CFI33" s="423"/>
      <c r="CFJ33" s="423"/>
      <c r="CFK33" s="423"/>
      <c r="CFL33" s="423"/>
      <c r="CFM33" s="423"/>
      <c r="CFN33" s="423"/>
      <c r="CFO33" s="423"/>
      <c r="CFP33" s="423"/>
      <c r="CFQ33" s="423"/>
      <c r="CFR33" s="423"/>
      <c r="CFS33" s="423"/>
      <c r="CFT33" s="423"/>
      <c r="CFU33" s="423"/>
      <c r="CFV33" s="423"/>
      <c r="CFW33" s="423"/>
      <c r="CFX33" s="423"/>
      <c r="CFY33" s="423"/>
      <c r="CFZ33" s="423"/>
      <c r="CGA33" s="423"/>
      <c r="CGB33" s="423"/>
      <c r="CGC33" s="423"/>
      <c r="CGD33" s="423"/>
      <c r="CGE33" s="423"/>
      <c r="CGF33" s="423"/>
      <c r="CGG33" s="423"/>
      <c r="CGH33" s="423"/>
      <c r="CGI33" s="423"/>
      <c r="CGJ33" s="423"/>
      <c r="CGK33" s="423"/>
      <c r="CGL33" s="423"/>
      <c r="CGM33" s="423"/>
      <c r="CGN33" s="423"/>
      <c r="CGO33" s="423"/>
      <c r="CGP33" s="423"/>
      <c r="CGQ33" s="423"/>
      <c r="CGR33" s="423"/>
      <c r="CGS33" s="423"/>
      <c r="CGT33" s="423"/>
      <c r="CGU33" s="423"/>
      <c r="CGV33" s="423"/>
      <c r="CGW33" s="423"/>
      <c r="CGX33" s="423"/>
      <c r="CGY33" s="423"/>
      <c r="CGZ33" s="423"/>
      <c r="CHA33" s="423"/>
      <c r="CHB33" s="423"/>
      <c r="CHC33" s="423"/>
      <c r="CHD33" s="423"/>
      <c r="CHE33" s="423"/>
      <c r="CHF33" s="423"/>
      <c r="CHG33" s="423"/>
      <c r="CHH33" s="423"/>
      <c r="CHI33" s="423"/>
      <c r="CHJ33" s="423"/>
      <c r="CHK33" s="423"/>
      <c r="CHL33" s="423"/>
      <c r="CHM33" s="423"/>
      <c r="CHN33" s="423"/>
      <c r="CHO33" s="423"/>
      <c r="CHP33" s="423"/>
      <c r="CHQ33" s="423"/>
      <c r="CHR33" s="423"/>
      <c r="CHS33" s="423"/>
      <c r="CHT33" s="423"/>
      <c r="CHU33" s="423"/>
      <c r="CHV33" s="423"/>
      <c r="CHW33" s="423"/>
      <c r="CHX33" s="423"/>
      <c r="CHY33" s="423"/>
      <c r="CHZ33" s="423"/>
      <c r="CIA33" s="423"/>
      <c r="CIB33" s="423"/>
      <c r="CIC33" s="423"/>
      <c r="CID33" s="423"/>
      <c r="CIE33" s="423"/>
      <c r="CIF33" s="423"/>
      <c r="CIG33" s="423"/>
      <c r="CIH33" s="423"/>
      <c r="CII33" s="423"/>
      <c r="CIJ33" s="423"/>
      <c r="CIK33" s="423"/>
      <c r="CIL33" s="423"/>
      <c r="CIM33" s="423"/>
      <c r="CIN33" s="423"/>
      <c r="CIO33" s="423"/>
      <c r="CIP33" s="423"/>
      <c r="CIQ33" s="423"/>
      <c r="CIR33" s="423"/>
      <c r="CIS33" s="423"/>
      <c r="CIT33" s="423"/>
      <c r="CIU33" s="423"/>
      <c r="CIV33" s="423"/>
      <c r="CIW33" s="423"/>
      <c r="CIX33" s="423"/>
      <c r="CIY33" s="423"/>
      <c r="CIZ33" s="423"/>
      <c r="CJA33" s="423"/>
      <c r="CJB33" s="423"/>
      <c r="CJC33" s="423"/>
      <c r="CJD33" s="423"/>
      <c r="CJE33" s="423"/>
      <c r="CJF33" s="423"/>
      <c r="CJG33" s="423"/>
      <c r="CJH33" s="423"/>
      <c r="CJI33" s="423"/>
      <c r="CJJ33" s="423"/>
      <c r="CJK33" s="423"/>
      <c r="CJL33" s="423"/>
      <c r="CJM33" s="423"/>
      <c r="CJN33" s="423"/>
      <c r="CJO33" s="423"/>
      <c r="CJP33" s="423"/>
      <c r="CJQ33" s="423"/>
      <c r="CJR33" s="423"/>
      <c r="CJS33" s="423"/>
      <c r="CJT33" s="423"/>
      <c r="CJU33" s="423"/>
      <c r="CJV33" s="423"/>
      <c r="CJW33" s="423"/>
      <c r="CJX33" s="423"/>
      <c r="CJY33" s="423"/>
      <c r="CJZ33" s="423"/>
      <c r="CKA33" s="423"/>
      <c r="CKB33" s="423"/>
      <c r="CKC33" s="423"/>
      <c r="CKD33" s="423"/>
      <c r="CKE33" s="423"/>
      <c r="CKF33" s="423"/>
      <c r="CKG33" s="423"/>
      <c r="CKH33" s="423"/>
      <c r="CKI33" s="423"/>
      <c r="CKJ33" s="423"/>
      <c r="CKK33" s="423"/>
      <c r="CKL33" s="423"/>
      <c r="CKM33" s="423"/>
      <c r="CKN33" s="423"/>
      <c r="CKO33" s="423"/>
      <c r="CKP33" s="423"/>
      <c r="CKQ33" s="423"/>
      <c r="CKR33" s="423"/>
      <c r="CKS33" s="423"/>
      <c r="CKT33" s="423"/>
      <c r="CKU33" s="423"/>
      <c r="CKV33" s="423"/>
      <c r="CKW33" s="423"/>
      <c r="CKX33" s="423"/>
      <c r="CKY33" s="423"/>
      <c r="CKZ33" s="423"/>
      <c r="CLA33" s="423"/>
      <c r="CLB33" s="423"/>
      <c r="CLC33" s="423"/>
      <c r="CLD33" s="423"/>
      <c r="CLE33" s="423"/>
      <c r="CLF33" s="423"/>
      <c r="CLG33" s="423"/>
      <c r="CLH33" s="423"/>
      <c r="CLI33" s="423"/>
      <c r="CLJ33" s="423"/>
      <c r="CLK33" s="423"/>
      <c r="CLL33" s="423"/>
      <c r="CLM33" s="423"/>
      <c r="CLN33" s="423"/>
      <c r="CLO33" s="423"/>
      <c r="CLP33" s="423"/>
      <c r="CLQ33" s="423"/>
      <c r="CLR33" s="423"/>
      <c r="CLS33" s="423"/>
      <c r="CLT33" s="423"/>
      <c r="CLU33" s="423"/>
      <c r="CLV33" s="423"/>
      <c r="CLW33" s="423"/>
      <c r="CLX33" s="423"/>
      <c r="CLY33" s="423"/>
      <c r="CLZ33" s="423"/>
      <c r="CMA33" s="423"/>
      <c r="CMB33" s="423"/>
      <c r="CMC33" s="423"/>
      <c r="CMD33" s="423"/>
      <c r="CME33" s="423"/>
      <c r="CMF33" s="423"/>
      <c r="CMG33" s="423"/>
      <c r="CMH33" s="423"/>
      <c r="CMI33" s="423"/>
      <c r="CMJ33" s="423"/>
      <c r="CMK33" s="423"/>
      <c r="CML33" s="423"/>
      <c r="CMM33" s="423"/>
      <c r="CMN33" s="423"/>
      <c r="CMO33" s="423"/>
      <c r="CMP33" s="423"/>
      <c r="CMQ33" s="423"/>
      <c r="CMR33" s="423"/>
      <c r="CMS33" s="423"/>
      <c r="CMT33" s="423"/>
      <c r="CMU33" s="423"/>
      <c r="CMV33" s="423"/>
      <c r="CMW33" s="423"/>
      <c r="CMX33" s="423"/>
      <c r="CMY33" s="423"/>
      <c r="CMZ33" s="423"/>
      <c r="CNA33" s="423"/>
      <c r="CNB33" s="423"/>
      <c r="CNC33" s="423"/>
      <c r="CND33" s="423"/>
      <c r="CNE33" s="423"/>
      <c r="CNF33" s="423"/>
      <c r="CNG33" s="423"/>
      <c r="CNH33" s="423"/>
      <c r="CNI33" s="423"/>
      <c r="CNJ33" s="423"/>
      <c r="CNK33" s="423"/>
      <c r="CNL33" s="423"/>
      <c r="CNM33" s="423"/>
      <c r="CNN33" s="423"/>
      <c r="CNO33" s="423"/>
      <c r="CNP33" s="423"/>
      <c r="CNQ33" s="423"/>
      <c r="CNR33" s="423"/>
      <c r="CNS33" s="423"/>
      <c r="CNT33" s="423"/>
      <c r="CNU33" s="423"/>
      <c r="CNV33" s="423"/>
      <c r="CNW33" s="423"/>
      <c r="CNX33" s="423"/>
      <c r="CNY33" s="423"/>
      <c r="CNZ33" s="423"/>
      <c r="COA33" s="423"/>
      <c r="COB33" s="423"/>
      <c r="COC33" s="423"/>
      <c r="COD33" s="423"/>
      <c r="COE33" s="423"/>
      <c r="COF33" s="423"/>
      <c r="COG33" s="423"/>
      <c r="COH33" s="423"/>
      <c r="COI33" s="423"/>
      <c r="COJ33" s="423"/>
      <c r="COK33" s="423"/>
      <c r="COL33" s="423"/>
      <c r="COM33" s="423"/>
      <c r="CON33" s="423"/>
      <c r="COO33" s="423"/>
      <c r="COP33" s="423"/>
      <c r="COQ33" s="423"/>
      <c r="COR33" s="423"/>
      <c r="COS33" s="423"/>
      <c r="COT33" s="423"/>
      <c r="COU33" s="423"/>
      <c r="COV33" s="423"/>
      <c r="COW33" s="423"/>
      <c r="COX33" s="423"/>
      <c r="COY33" s="423"/>
      <c r="COZ33" s="423"/>
      <c r="CPA33" s="423"/>
      <c r="CPB33" s="423"/>
      <c r="CPC33" s="423"/>
      <c r="CPD33" s="423"/>
      <c r="CPE33" s="423"/>
      <c r="CPF33" s="423"/>
      <c r="CPG33" s="423"/>
      <c r="CPH33" s="423"/>
      <c r="CPI33" s="423"/>
      <c r="CPJ33" s="423"/>
      <c r="CPK33" s="423"/>
      <c r="CPL33" s="423"/>
      <c r="CPM33" s="423"/>
      <c r="CPN33" s="423"/>
      <c r="CPO33" s="423"/>
      <c r="CPP33" s="423"/>
      <c r="CPQ33" s="423"/>
      <c r="CPR33" s="423"/>
      <c r="CPS33" s="423"/>
      <c r="CPT33" s="423"/>
      <c r="CPU33" s="423"/>
      <c r="CPV33" s="423"/>
      <c r="CPW33" s="423"/>
      <c r="CPX33" s="423"/>
      <c r="CPY33" s="423"/>
      <c r="CPZ33" s="423"/>
      <c r="CQA33" s="423"/>
      <c r="CQB33" s="423"/>
      <c r="CQC33" s="423"/>
      <c r="CQD33" s="423"/>
      <c r="CQE33" s="423"/>
      <c r="CQF33" s="423"/>
      <c r="CQG33" s="423"/>
      <c r="CQH33" s="423"/>
      <c r="CQI33" s="423"/>
      <c r="CQJ33" s="423"/>
      <c r="CQK33" s="423"/>
      <c r="CQL33" s="423"/>
      <c r="CQM33" s="423"/>
      <c r="CQN33" s="423"/>
      <c r="CQO33" s="423"/>
      <c r="CQP33" s="423"/>
      <c r="CQQ33" s="423"/>
      <c r="CQR33" s="423"/>
      <c r="CQS33" s="423"/>
      <c r="CQT33" s="423"/>
      <c r="CQU33" s="423"/>
      <c r="CQV33" s="423"/>
      <c r="CQW33" s="423"/>
      <c r="CQX33" s="423"/>
      <c r="CQY33" s="423"/>
      <c r="CQZ33" s="423"/>
      <c r="CRA33" s="423"/>
      <c r="CRB33" s="423"/>
      <c r="CRC33" s="423"/>
      <c r="CRD33" s="423"/>
      <c r="CRE33" s="423"/>
      <c r="CRF33" s="423"/>
      <c r="CRG33" s="423"/>
      <c r="CRH33" s="423"/>
      <c r="CRI33" s="423"/>
      <c r="CRJ33" s="423"/>
      <c r="CRK33" s="423"/>
      <c r="CRL33" s="423"/>
      <c r="CRM33" s="423"/>
      <c r="CRN33" s="423"/>
      <c r="CRO33" s="423"/>
      <c r="CRP33" s="423"/>
      <c r="CRQ33" s="423"/>
      <c r="CRR33" s="423"/>
      <c r="CRS33" s="423"/>
      <c r="CRT33" s="423"/>
      <c r="CRU33" s="423"/>
      <c r="CRV33" s="423"/>
      <c r="CRW33" s="423"/>
      <c r="CRX33" s="423"/>
      <c r="CRY33" s="423"/>
      <c r="CRZ33" s="423"/>
      <c r="CSA33" s="423"/>
      <c r="CSB33" s="423"/>
      <c r="CSC33" s="423"/>
      <c r="CSD33" s="423"/>
      <c r="CSE33" s="423"/>
      <c r="CSF33" s="423"/>
      <c r="CSG33" s="423"/>
      <c r="CSH33" s="423"/>
      <c r="CSI33" s="423"/>
      <c r="CSJ33" s="423"/>
      <c r="CSK33" s="423"/>
      <c r="CSL33" s="423"/>
      <c r="CSM33" s="423"/>
      <c r="CSN33" s="423"/>
      <c r="CSO33" s="423"/>
      <c r="CSP33" s="423"/>
      <c r="CSQ33" s="423"/>
      <c r="CSR33" s="423"/>
      <c r="CSS33" s="423"/>
      <c r="CST33" s="423"/>
      <c r="CSU33" s="423"/>
      <c r="CSV33" s="423"/>
      <c r="CSW33" s="423"/>
      <c r="CSX33" s="423"/>
      <c r="CSY33" s="423"/>
      <c r="CSZ33" s="423"/>
      <c r="CTA33" s="423"/>
      <c r="CTB33" s="423"/>
      <c r="CTC33" s="423"/>
      <c r="CTD33" s="423"/>
      <c r="CTE33" s="423"/>
      <c r="CTF33" s="423"/>
      <c r="CTG33" s="423"/>
      <c r="CTH33" s="423"/>
      <c r="CTI33" s="423"/>
      <c r="CTJ33" s="423"/>
      <c r="CTK33" s="423"/>
      <c r="CTL33" s="423"/>
      <c r="CTM33" s="423"/>
      <c r="CTN33" s="423"/>
      <c r="CTO33" s="423"/>
      <c r="CTP33" s="423"/>
      <c r="CTQ33" s="423"/>
      <c r="CTR33" s="423"/>
      <c r="CTS33" s="423"/>
      <c r="CTT33" s="423"/>
      <c r="CTU33" s="423"/>
      <c r="CTV33" s="423"/>
      <c r="CTW33" s="423"/>
      <c r="CTX33" s="423"/>
      <c r="CTY33" s="423"/>
      <c r="CTZ33" s="423"/>
      <c r="CUA33" s="423"/>
      <c r="CUB33" s="423"/>
      <c r="CUC33" s="423"/>
      <c r="CUD33" s="423"/>
      <c r="CUE33" s="423"/>
      <c r="CUF33" s="423"/>
      <c r="CUG33" s="423"/>
      <c r="CUH33" s="423"/>
      <c r="CUI33" s="423"/>
      <c r="CUJ33" s="423"/>
      <c r="CUK33" s="423"/>
      <c r="CUL33" s="423"/>
      <c r="CUM33" s="423"/>
      <c r="CUN33" s="423"/>
      <c r="CUO33" s="423"/>
      <c r="CUP33" s="423"/>
      <c r="CUQ33" s="423"/>
      <c r="CUR33" s="423"/>
      <c r="CUS33" s="423"/>
      <c r="CUT33" s="423"/>
      <c r="CUU33" s="423"/>
      <c r="CUV33" s="423"/>
      <c r="CUW33" s="423"/>
      <c r="CUX33" s="423"/>
      <c r="CUY33" s="423"/>
      <c r="CUZ33" s="423"/>
      <c r="CVA33" s="423"/>
      <c r="CVB33" s="423"/>
      <c r="CVC33" s="423"/>
      <c r="CVD33" s="423"/>
      <c r="CVE33" s="423"/>
      <c r="CVF33" s="423"/>
      <c r="CVG33" s="423"/>
      <c r="CVH33" s="423"/>
      <c r="CVI33" s="423"/>
      <c r="CVJ33" s="423"/>
      <c r="CVK33" s="423"/>
      <c r="CVL33" s="423"/>
      <c r="CVM33" s="423"/>
      <c r="CVN33" s="423"/>
      <c r="CVO33" s="423"/>
      <c r="CVP33" s="423"/>
      <c r="CVQ33" s="423"/>
      <c r="CVR33" s="423"/>
      <c r="CVS33" s="423"/>
      <c r="CVT33" s="423"/>
      <c r="CVU33" s="423"/>
      <c r="CVV33" s="423"/>
      <c r="CVW33" s="423"/>
      <c r="CVX33" s="423"/>
      <c r="CVY33" s="423"/>
      <c r="CVZ33" s="423"/>
      <c r="CWA33" s="423"/>
      <c r="CWB33" s="423"/>
      <c r="CWC33" s="423"/>
      <c r="CWD33" s="423"/>
      <c r="CWE33" s="423"/>
      <c r="CWF33" s="423"/>
      <c r="CWG33" s="423"/>
      <c r="CWH33" s="423"/>
      <c r="CWI33" s="423"/>
      <c r="CWJ33" s="423"/>
      <c r="CWK33" s="423"/>
      <c r="CWL33" s="423"/>
      <c r="CWM33" s="423"/>
      <c r="CWN33" s="423"/>
      <c r="CWO33" s="423"/>
      <c r="CWP33" s="423"/>
      <c r="CWQ33" s="423"/>
      <c r="CWR33" s="423"/>
      <c r="CWS33" s="423"/>
      <c r="CWT33" s="423"/>
      <c r="CWU33" s="423"/>
      <c r="CWV33" s="423"/>
      <c r="CWW33" s="423"/>
      <c r="CWX33" s="423"/>
      <c r="CWY33" s="423"/>
      <c r="CWZ33" s="423"/>
      <c r="CXA33" s="423"/>
      <c r="CXB33" s="423"/>
      <c r="CXC33" s="423"/>
      <c r="CXD33" s="423"/>
      <c r="CXE33" s="423"/>
      <c r="CXF33" s="423"/>
      <c r="CXG33" s="423"/>
      <c r="CXH33" s="423"/>
      <c r="CXI33" s="423"/>
      <c r="CXJ33" s="423"/>
      <c r="CXK33" s="423"/>
      <c r="CXL33" s="423"/>
      <c r="CXM33" s="423"/>
      <c r="CXN33" s="423"/>
      <c r="CXO33" s="423"/>
      <c r="CXP33" s="423"/>
      <c r="CXQ33" s="423"/>
      <c r="CXR33" s="423"/>
      <c r="CXS33" s="423"/>
      <c r="CXT33" s="423"/>
      <c r="CXU33" s="423"/>
      <c r="CXV33" s="423"/>
      <c r="CXW33" s="423"/>
      <c r="CXX33" s="423"/>
      <c r="CXY33" s="423"/>
      <c r="CXZ33" s="423"/>
      <c r="CYA33" s="423"/>
      <c r="CYB33" s="423"/>
      <c r="CYC33" s="423"/>
      <c r="CYD33" s="423"/>
      <c r="CYE33" s="423"/>
      <c r="CYF33" s="423"/>
      <c r="CYG33" s="423"/>
      <c r="CYH33" s="423"/>
      <c r="CYI33" s="423"/>
      <c r="CYJ33" s="423"/>
      <c r="CYK33" s="423"/>
      <c r="CYL33" s="423"/>
      <c r="CYM33" s="423"/>
      <c r="CYN33" s="423"/>
      <c r="CYO33" s="423"/>
      <c r="CYP33" s="423"/>
      <c r="CYQ33" s="423"/>
      <c r="CYR33" s="423"/>
      <c r="CYS33" s="423"/>
      <c r="CYT33" s="423"/>
      <c r="CYU33" s="423"/>
      <c r="CYV33" s="423"/>
      <c r="CYW33" s="423"/>
      <c r="CYX33" s="423"/>
      <c r="CYY33" s="423"/>
      <c r="CYZ33" s="423"/>
      <c r="CZA33" s="423"/>
      <c r="CZB33" s="423"/>
      <c r="CZC33" s="423"/>
      <c r="CZD33" s="423"/>
      <c r="CZE33" s="423"/>
      <c r="CZF33" s="423"/>
      <c r="CZG33" s="423"/>
      <c r="CZH33" s="423"/>
      <c r="CZI33" s="423"/>
      <c r="CZJ33" s="423"/>
      <c r="CZK33" s="423"/>
      <c r="CZL33" s="423"/>
      <c r="CZM33" s="423"/>
      <c r="CZN33" s="423"/>
      <c r="CZO33" s="423"/>
      <c r="CZP33" s="423"/>
      <c r="CZQ33" s="423"/>
      <c r="CZR33" s="423"/>
      <c r="CZS33" s="423"/>
      <c r="CZT33" s="423"/>
      <c r="CZU33" s="423"/>
      <c r="CZV33" s="423"/>
      <c r="CZW33" s="423"/>
      <c r="CZX33" s="423"/>
      <c r="CZY33" s="423"/>
      <c r="CZZ33" s="423"/>
      <c r="DAA33" s="423"/>
      <c r="DAB33" s="423"/>
      <c r="DAC33" s="423"/>
      <c r="DAD33" s="423"/>
      <c r="DAE33" s="423"/>
      <c r="DAF33" s="423"/>
      <c r="DAG33" s="423"/>
      <c r="DAH33" s="423"/>
      <c r="DAI33" s="423"/>
      <c r="DAJ33" s="423"/>
      <c r="DAK33" s="423"/>
      <c r="DAL33" s="423"/>
      <c r="DAM33" s="423"/>
      <c r="DAN33" s="423"/>
      <c r="DAO33" s="423"/>
      <c r="DAP33" s="423"/>
      <c r="DAQ33" s="423"/>
      <c r="DAR33" s="423"/>
      <c r="DAS33" s="423"/>
      <c r="DAT33" s="423"/>
      <c r="DAU33" s="423"/>
      <c r="DAV33" s="423"/>
      <c r="DAW33" s="423"/>
      <c r="DAX33" s="423"/>
      <c r="DAY33" s="423"/>
      <c r="DAZ33" s="423"/>
      <c r="DBA33" s="423"/>
      <c r="DBB33" s="423"/>
      <c r="DBC33" s="423"/>
      <c r="DBD33" s="423"/>
      <c r="DBE33" s="423"/>
      <c r="DBF33" s="423"/>
      <c r="DBG33" s="423"/>
      <c r="DBH33" s="423"/>
      <c r="DBI33" s="423"/>
      <c r="DBJ33" s="423"/>
      <c r="DBK33" s="423"/>
      <c r="DBL33" s="423"/>
      <c r="DBM33" s="423"/>
      <c r="DBN33" s="423"/>
      <c r="DBO33" s="423"/>
      <c r="DBP33" s="423"/>
      <c r="DBQ33" s="423"/>
      <c r="DBR33" s="423"/>
      <c r="DBS33" s="423"/>
      <c r="DBT33" s="423"/>
      <c r="DBU33" s="423"/>
      <c r="DBV33" s="423"/>
      <c r="DBW33" s="423"/>
      <c r="DBX33" s="423"/>
      <c r="DBY33" s="423"/>
      <c r="DBZ33" s="423"/>
      <c r="DCA33" s="423"/>
      <c r="DCB33" s="423"/>
      <c r="DCC33" s="423"/>
      <c r="DCD33" s="423"/>
      <c r="DCE33" s="423"/>
      <c r="DCF33" s="423"/>
      <c r="DCG33" s="423"/>
      <c r="DCH33" s="423"/>
      <c r="DCI33" s="423"/>
      <c r="DCJ33" s="423"/>
      <c r="DCK33" s="423"/>
      <c r="DCL33" s="423"/>
      <c r="DCM33" s="423"/>
      <c r="DCN33" s="423"/>
      <c r="DCO33" s="423"/>
      <c r="DCP33" s="423"/>
      <c r="DCQ33" s="423"/>
      <c r="DCR33" s="423"/>
      <c r="DCS33" s="423"/>
      <c r="DCT33" s="423"/>
      <c r="DCU33" s="423"/>
      <c r="DCV33" s="423"/>
      <c r="DCW33" s="423"/>
      <c r="DCX33" s="423"/>
      <c r="DCY33" s="423"/>
      <c r="DCZ33" s="423"/>
      <c r="DDA33" s="423"/>
      <c r="DDB33" s="423"/>
      <c r="DDC33" s="423"/>
      <c r="DDD33" s="423"/>
      <c r="DDE33" s="423"/>
      <c r="DDF33" s="423"/>
      <c r="DDG33" s="423"/>
      <c r="DDH33" s="423"/>
      <c r="DDI33" s="423"/>
      <c r="DDJ33" s="423"/>
      <c r="DDK33" s="423"/>
      <c r="DDL33" s="423"/>
      <c r="DDM33" s="423"/>
      <c r="DDN33" s="423"/>
      <c r="DDO33" s="423"/>
      <c r="DDP33" s="423"/>
      <c r="DDQ33" s="423"/>
      <c r="DDR33" s="423"/>
      <c r="DDS33" s="423"/>
      <c r="DDT33" s="423"/>
      <c r="DDU33" s="423"/>
      <c r="DDV33" s="423"/>
      <c r="DDW33" s="423"/>
      <c r="DDX33" s="423"/>
      <c r="DDY33" s="423"/>
      <c r="DDZ33" s="423"/>
      <c r="DEA33" s="423"/>
      <c r="DEB33" s="423"/>
      <c r="DEC33" s="423"/>
      <c r="DED33" s="423"/>
      <c r="DEE33" s="423"/>
      <c r="DEF33" s="423"/>
      <c r="DEG33" s="423"/>
      <c r="DEH33" s="423"/>
      <c r="DEI33" s="423"/>
      <c r="DEJ33" s="423"/>
      <c r="DEK33" s="423"/>
      <c r="DEL33" s="423"/>
      <c r="DEM33" s="423"/>
      <c r="DEN33" s="423"/>
      <c r="DEO33" s="423"/>
      <c r="DEP33" s="423"/>
      <c r="DEQ33" s="423"/>
      <c r="DER33" s="423"/>
      <c r="DES33" s="423"/>
      <c r="DET33" s="423"/>
      <c r="DEU33" s="423"/>
      <c r="DEV33" s="423"/>
      <c r="DEW33" s="423"/>
      <c r="DEX33" s="423"/>
      <c r="DEY33" s="423"/>
      <c r="DEZ33" s="423"/>
      <c r="DFA33" s="423"/>
      <c r="DFB33" s="423"/>
      <c r="DFC33" s="423"/>
      <c r="DFD33" s="423"/>
      <c r="DFE33" s="423"/>
      <c r="DFF33" s="423"/>
      <c r="DFG33" s="423"/>
      <c r="DFH33" s="423"/>
      <c r="DFI33" s="423"/>
      <c r="DFJ33" s="423"/>
      <c r="DFK33" s="423"/>
      <c r="DFL33" s="423"/>
      <c r="DFM33" s="423"/>
      <c r="DFN33" s="423"/>
      <c r="DFO33" s="423"/>
      <c r="DFP33" s="423"/>
      <c r="DFQ33" s="423"/>
      <c r="DFR33" s="423"/>
      <c r="DFS33" s="423"/>
      <c r="DFT33" s="423"/>
      <c r="DFU33" s="423"/>
      <c r="DFV33" s="423"/>
      <c r="DFW33" s="423"/>
      <c r="DFX33" s="423"/>
      <c r="DFY33" s="423"/>
      <c r="DFZ33" s="423"/>
      <c r="DGA33" s="423"/>
      <c r="DGB33" s="423"/>
      <c r="DGC33" s="423"/>
      <c r="DGD33" s="423"/>
      <c r="DGE33" s="423"/>
      <c r="DGF33" s="423"/>
      <c r="DGG33" s="423"/>
      <c r="DGH33" s="423"/>
      <c r="DGI33" s="423"/>
      <c r="DGJ33" s="423"/>
      <c r="DGK33" s="423"/>
      <c r="DGL33" s="423"/>
      <c r="DGM33" s="423"/>
      <c r="DGN33" s="423"/>
      <c r="DGO33" s="423"/>
      <c r="DGP33" s="423"/>
      <c r="DGQ33" s="423"/>
      <c r="DGR33" s="423"/>
      <c r="DGS33" s="423"/>
      <c r="DGT33" s="423"/>
      <c r="DGU33" s="423"/>
      <c r="DGV33" s="423"/>
      <c r="DGW33" s="423"/>
      <c r="DGX33" s="423"/>
      <c r="DGY33" s="423"/>
      <c r="DGZ33" s="423"/>
      <c r="DHA33" s="423"/>
      <c r="DHB33" s="423"/>
      <c r="DHC33" s="423"/>
      <c r="DHD33" s="423"/>
      <c r="DHE33" s="423"/>
      <c r="DHF33" s="423"/>
      <c r="DHG33" s="423"/>
      <c r="DHH33" s="423"/>
      <c r="DHI33" s="423"/>
      <c r="DHJ33" s="423"/>
      <c r="DHK33" s="423"/>
      <c r="DHL33" s="423"/>
      <c r="DHM33" s="423"/>
      <c r="DHN33" s="423"/>
      <c r="DHO33" s="423"/>
      <c r="DHP33" s="423"/>
      <c r="DHQ33" s="423"/>
      <c r="DHR33" s="423"/>
      <c r="DHS33" s="423"/>
      <c r="DHT33" s="423"/>
      <c r="DHU33" s="423"/>
      <c r="DHV33" s="423"/>
      <c r="DHW33" s="423"/>
      <c r="DHX33" s="423"/>
      <c r="DHY33" s="423"/>
      <c r="DHZ33" s="423"/>
      <c r="DIA33" s="423"/>
      <c r="DIB33" s="423"/>
      <c r="DIC33" s="423"/>
      <c r="DID33" s="423"/>
      <c r="DIE33" s="423"/>
      <c r="DIF33" s="423"/>
      <c r="DIG33" s="423"/>
      <c r="DIH33" s="423"/>
      <c r="DII33" s="423"/>
      <c r="DIJ33" s="423"/>
      <c r="DIK33" s="423"/>
      <c r="DIL33" s="423"/>
      <c r="DIM33" s="423"/>
      <c r="DIN33" s="423"/>
      <c r="DIO33" s="423"/>
      <c r="DIP33" s="423"/>
      <c r="DIQ33" s="423"/>
      <c r="DIR33" s="423"/>
      <c r="DIS33" s="423"/>
      <c r="DIT33" s="423"/>
      <c r="DIU33" s="423"/>
      <c r="DIV33" s="423"/>
      <c r="DIW33" s="423"/>
      <c r="DIX33" s="423"/>
      <c r="DIY33" s="423"/>
      <c r="DIZ33" s="423"/>
      <c r="DJA33" s="423"/>
      <c r="DJB33" s="423"/>
      <c r="DJC33" s="423"/>
      <c r="DJD33" s="423"/>
      <c r="DJE33" s="423"/>
      <c r="DJF33" s="423"/>
      <c r="DJG33" s="423"/>
      <c r="DJH33" s="423"/>
      <c r="DJI33" s="423"/>
      <c r="DJJ33" s="423"/>
      <c r="DJK33" s="423"/>
      <c r="DJL33" s="423"/>
      <c r="DJM33" s="423"/>
      <c r="DJN33" s="423"/>
      <c r="DJO33" s="423"/>
      <c r="DJP33" s="423"/>
      <c r="DJQ33" s="423"/>
      <c r="DJR33" s="423"/>
      <c r="DJS33" s="423"/>
      <c r="DJT33" s="423"/>
      <c r="DJU33" s="423"/>
      <c r="DJV33" s="423"/>
      <c r="DJW33" s="423"/>
      <c r="DJX33" s="423"/>
      <c r="DJY33" s="423"/>
      <c r="DJZ33" s="423"/>
      <c r="DKA33" s="423"/>
      <c r="DKB33" s="423"/>
      <c r="DKC33" s="423"/>
      <c r="DKD33" s="423"/>
      <c r="DKE33" s="423"/>
      <c r="DKF33" s="423"/>
      <c r="DKG33" s="423"/>
      <c r="DKH33" s="423"/>
      <c r="DKI33" s="423"/>
      <c r="DKJ33" s="423"/>
      <c r="DKK33" s="423"/>
      <c r="DKL33" s="423"/>
      <c r="DKM33" s="423"/>
      <c r="DKN33" s="423"/>
      <c r="DKO33" s="423"/>
      <c r="DKP33" s="423"/>
      <c r="DKQ33" s="423"/>
      <c r="DKR33" s="423"/>
      <c r="DKS33" s="423"/>
      <c r="DKT33" s="423"/>
      <c r="DKU33" s="423"/>
      <c r="DKV33" s="423"/>
      <c r="DKW33" s="423"/>
      <c r="DKX33" s="423"/>
      <c r="DKY33" s="423"/>
      <c r="DKZ33" s="423"/>
      <c r="DLA33" s="423"/>
      <c r="DLB33" s="423"/>
      <c r="DLC33" s="423"/>
      <c r="DLD33" s="423"/>
      <c r="DLE33" s="423"/>
      <c r="DLF33" s="423"/>
      <c r="DLG33" s="423"/>
      <c r="DLH33" s="423"/>
      <c r="DLI33" s="423"/>
      <c r="DLJ33" s="423"/>
      <c r="DLK33" s="423"/>
      <c r="DLL33" s="423"/>
      <c r="DLM33" s="423"/>
      <c r="DLN33" s="423"/>
      <c r="DLO33" s="423"/>
      <c r="DLP33" s="423"/>
      <c r="DLQ33" s="423"/>
      <c r="DLR33" s="423"/>
      <c r="DLS33" s="423"/>
      <c r="DLT33" s="423"/>
      <c r="DLU33" s="423"/>
      <c r="DLV33" s="423"/>
      <c r="DLW33" s="423"/>
      <c r="DLX33" s="423"/>
      <c r="DLY33" s="423"/>
      <c r="DLZ33" s="423"/>
      <c r="DMA33" s="423"/>
      <c r="DMB33" s="423"/>
      <c r="DMC33" s="423"/>
      <c r="DMD33" s="423"/>
      <c r="DME33" s="423"/>
      <c r="DMF33" s="423"/>
      <c r="DMG33" s="423"/>
      <c r="DMH33" s="423"/>
      <c r="DMI33" s="423"/>
      <c r="DMJ33" s="423"/>
      <c r="DMK33" s="423"/>
      <c r="DML33" s="423"/>
      <c r="DMM33" s="423"/>
      <c r="DMN33" s="423"/>
      <c r="DMO33" s="423"/>
      <c r="DMP33" s="423"/>
      <c r="DMQ33" s="423"/>
      <c r="DMR33" s="423"/>
      <c r="DMS33" s="423"/>
      <c r="DMT33" s="423"/>
      <c r="DMU33" s="423"/>
      <c r="DMV33" s="423"/>
      <c r="DMW33" s="423"/>
      <c r="DMX33" s="423"/>
      <c r="DMY33" s="423"/>
      <c r="DMZ33" s="423"/>
      <c r="DNA33" s="423"/>
      <c r="DNB33" s="423"/>
      <c r="DNC33" s="423"/>
      <c r="DND33" s="423"/>
      <c r="DNE33" s="423"/>
      <c r="DNF33" s="423"/>
      <c r="DNG33" s="423"/>
      <c r="DNH33" s="423"/>
      <c r="DNI33" s="423"/>
      <c r="DNJ33" s="423"/>
      <c r="DNK33" s="423"/>
      <c r="DNL33" s="423"/>
      <c r="DNM33" s="423"/>
      <c r="DNN33" s="423"/>
      <c r="DNO33" s="423"/>
      <c r="DNP33" s="423"/>
      <c r="DNQ33" s="423"/>
      <c r="DNR33" s="423"/>
      <c r="DNS33" s="423"/>
      <c r="DNT33" s="423"/>
      <c r="DNU33" s="423"/>
      <c r="DNV33" s="423"/>
      <c r="DNW33" s="423"/>
      <c r="DNX33" s="423"/>
      <c r="DNY33" s="423"/>
      <c r="DNZ33" s="423"/>
      <c r="DOA33" s="423"/>
      <c r="DOB33" s="423"/>
      <c r="DOC33" s="423"/>
      <c r="DOD33" s="423"/>
      <c r="DOE33" s="423"/>
      <c r="DOF33" s="423"/>
      <c r="DOG33" s="423"/>
      <c r="DOH33" s="423"/>
      <c r="DOI33" s="423"/>
      <c r="DOJ33" s="423"/>
      <c r="DOK33" s="423"/>
      <c r="DOL33" s="423"/>
      <c r="DOM33" s="423"/>
      <c r="DON33" s="423"/>
      <c r="DOO33" s="423"/>
      <c r="DOP33" s="423"/>
      <c r="DOQ33" s="423"/>
      <c r="DOR33" s="423"/>
      <c r="DOS33" s="423"/>
      <c r="DOT33" s="423"/>
      <c r="DOU33" s="423"/>
      <c r="DOV33" s="423"/>
      <c r="DOW33" s="423"/>
      <c r="DOX33" s="423"/>
      <c r="DOY33" s="423"/>
      <c r="DOZ33" s="423"/>
      <c r="DPA33" s="423"/>
      <c r="DPB33" s="423"/>
      <c r="DPC33" s="423"/>
      <c r="DPD33" s="423"/>
      <c r="DPE33" s="423"/>
      <c r="DPF33" s="423"/>
      <c r="DPG33" s="423"/>
      <c r="DPH33" s="423"/>
      <c r="DPI33" s="423"/>
      <c r="DPJ33" s="423"/>
      <c r="DPK33" s="423"/>
      <c r="DPL33" s="423"/>
      <c r="DPM33" s="423"/>
      <c r="DPN33" s="423"/>
      <c r="DPO33" s="423"/>
      <c r="DPP33" s="423"/>
      <c r="DPQ33" s="423"/>
      <c r="DPR33" s="423"/>
      <c r="DPS33" s="423"/>
      <c r="DPT33" s="423"/>
      <c r="DPU33" s="423"/>
      <c r="DPV33" s="423"/>
      <c r="DPW33" s="423"/>
      <c r="DPX33" s="423"/>
      <c r="DPY33" s="423"/>
      <c r="DPZ33" s="423"/>
      <c r="DQA33" s="423"/>
      <c r="DQB33" s="423"/>
      <c r="DQC33" s="423"/>
      <c r="DQD33" s="423"/>
      <c r="DQE33" s="423"/>
      <c r="DQF33" s="423"/>
      <c r="DQG33" s="423"/>
      <c r="DQH33" s="423"/>
      <c r="DQI33" s="423"/>
      <c r="DQJ33" s="423"/>
      <c r="DQK33" s="423"/>
      <c r="DQL33" s="423"/>
      <c r="DQM33" s="423"/>
      <c r="DQN33" s="423"/>
      <c r="DQO33" s="423"/>
      <c r="DQP33" s="423"/>
      <c r="DQQ33" s="423"/>
      <c r="DQR33" s="423"/>
      <c r="DQS33" s="423"/>
      <c r="DQT33" s="423"/>
      <c r="DQU33" s="423"/>
      <c r="DQV33" s="423"/>
      <c r="DQW33" s="423"/>
      <c r="DQX33" s="423"/>
      <c r="DQY33" s="423"/>
      <c r="DQZ33" s="423"/>
      <c r="DRA33" s="423"/>
      <c r="DRB33" s="423"/>
      <c r="DRC33" s="423"/>
      <c r="DRD33" s="423"/>
      <c r="DRE33" s="423"/>
      <c r="DRF33" s="423"/>
      <c r="DRG33" s="423"/>
      <c r="DRH33" s="423"/>
      <c r="DRI33" s="423"/>
      <c r="DRJ33" s="423"/>
      <c r="DRK33" s="423"/>
      <c r="DRL33" s="423"/>
      <c r="DRM33" s="423"/>
      <c r="DRN33" s="423"/>
      <c r="DRO33" s="423"/>
      <c r="DRP33" s="423"/>
      <c r="DRQ33" s="423"/>
      <c r="DRR33" s="423"/>
      <c r="DRS33" s="423"/>
      <c r="DRT33" s="423"/>
      <c r="DRU33" s="423"/>
      <c r="DRV33" s="423"/>
      <c r="DRW33" s="423"/>
      <c r="DRX33" s="423"/>
      <c r="DRY33" s="423"/>
      <c r="DRZ33" s="423"/>
      <c r="DSA33" s="423"/>
      <c r="DSB33" s="423"/>
      <c r="DSC33" s="423"/>
      <c r="DSD33" s="423"/>
      <c r="DSE33" s="423"/>
      <c r="DSF33" s="423"/>
      <c r="DSG33" s="423"/>
      <c r="DSH33" s="423"/>
      <c r="DSI33" s="423"/>
      <c r="DSJ33" s="423"/>
      <c r="DSK33" s="423"/>
      <c r="DSL33" s="423"/>
      <c r="DSM33" s="423"/>
      <c r="DSN33" s="423"/>
      <c r="DSO33" s="423"/>
      <c r="DSP33" s="423"/>
      <c r="DSQ33" s="423"/>
      <c r="DSR33" s="423"/>
      <c r="DSS33" s="423"/>
      <c r="DST33" s="423"/>
      <c r="DSU33" s="423"/>
      <c r="DSV33" s="423"/>
      <c r="DSW33" s="423"/>
      <c r="DSX33" s="423"/>
      <c r="DSY33" s="423"/>
      <c r="DSZ33" s="423"/>
      <c r="DTA33" s="423"/>
      <c r="DTB33" s="423"/>
      <c r="DTC33" s="423"/>
      <c r="DTD33" s="423"/>
      <c r="DTE33" s="423"/>
      <c r="DTF33" s="423"/>
      <c r="DTG33" s="423"/>
      <c r="DTH33" s="423"/>
      <c r="DTI33" s="423"/>
      <c r="DTJ33" s="423"/>
      <c r="DTK33" s="423"/>
      <c r="DTL33" s="423"/>
      <c r="DTM33" s="423"/>
      <c r="DTN33" s="423"/>
      <c r="DTO33" s="423"/>
      <c r="DTP33" s="423"/>
      <c r="DTQ33" s="423"/>
      <c r="DTR33" s="423"/>
      <c r="DTS33" s="423"/>
      <c r="DTT33" s="423"/>
      <c r="DTU33" s="423"/>
      <c r="DTV33" s="423"/>
      <c r="DTW33" s="423"/>
      <c r="DTX33" s="423"/>
      <c r="DTY33" s="423"/>
      <c r="DTZ33" s="423"/>
      <c r="DUA33" s="423"/>
      <c r="DUB33" s="423"/>
      <c r="DUC33" s="423"/>
      <c r="DUD33" s="423"/>
      <c r="DUE33" s="423"/>
      <c r="DUF33" s="423"/>
      <c r="DUG33" s="423"/>
      <c r="DUH33" s="423"/>
      <c r="DUI33" s="423"/>
      <c r="DUJ33" s="423"/>
      <c r="DUK33" s="423"/>
      <c r="DUL33" s="423"/>
      <c r="DUM33" s="423"/>
      <c r="DUN33" s="423"/>
      <c r="DUO33" s="423"/>
      <c r="DUP33" s="423"/>
      <c r="DUQ33" s="423"/>
      <c r="DUR33" s="423"/>
      <c r="DUS33" s="423"/>
      <c r="DUT33" s="423"/>
      <c r="DUU33" s="423"/>
      <c r="DUV33" s="423"/>
      <c r="DUW33" s="423"/>
      <c r="DUX33" s="423"/>
      <c r="DUY33" s="423"/>
      <c r="DUZ33" s="423"/>
      <c r="DVA33" s="423"/>
      <c r="DVB33" s="423"/>
      <c r="DVC33" s="423"/>
      <c r="DVD33" s="423"/>
      <c r="DVE33" s="423"/>
      <c r="DVF33" s="423"/>
      <c r="DVG33" s="423"/>
      <c r="DVH33" s="423"/>
      <c r="DVI33" s="423"/>
      <c r="DVJ33" s="423"/>
      <c r="DVK33" s="423"/>
      <c r="DVL33" s="423"/>
      <c r="DVM33" s="423"/>
      <c r="DVN33" s="423"/>
      <c r="DVO33" s="423"/>
      <c r="DVP33" s="423"/>
      <c r="DVQ33" s="423"/>
      <c r="DVR33" s="423"/>
      <c r="DVS33" s="423"/>
      <c r="DVT33" s="423"/>
      <c r="DVU33" s="423"/>
      <c r="DVV33" s="423"/>
      <c r="DVW33" s="423"/>
      <c r="DVX33" s="423"/>
      <c r="DVY33" s="423"/>
      <c r="DVZ33" s="423"/>
      <c r="DWA33" s="423"/>
      <c r="DWB33" s="423"/>
      <c r="DWC33" s="423"/>
      <c r="DWD33" s="423"/>
      <c r="DWE33" s="423"/>
      <c r="DWF33" s="423"/>
      <c r="DWG33" s="423"/>
      <c r="DWH33" s="423"/>
      <c r="DWI33" s="423"/>
      <c r="DWJ33" s="423"/>
      <c r="DWK33" s="423"/>
      <c r="DWL33" s="423"/>
      <c r="DWM33" s="423"/>
      <c r="DWN33" s="423"/>
      <c r="DWO33" s="423"/>
      <c r="DWP33" s="423"/>
      <c r="DWQ33" s="423"/>
      <c r="DWR33" s="423"/>
      <c r="DWS33" s="423"/>
      <c r="DWT33" s="423"/>
      <c r="DWU33" s="423"/>
      <c r="DWV33" s="423"/>
      <c r="DWW33" s="423"/>
      <c r="DWX33" s="423"/>
      <c r="DWY33" s="423"/>
      <c r="DWZ33" s="423"/>
      <c r="DXA33" s="423"/>
      <c r="DXB33" s="423"/>
      <c r="DXC33" s="423"/>
      <c r="DXD33" s="423"/>
      <c r="DXE33" s="423"/>
      <c r="DXF33" s="423"/>
      <c r="DXG33" s="423"/>
      <c r="DXH33" s="423"/>
      <c r="DXI33" s="423"/>
      <c r="DXJ33" s="423"/>
      <c r="DXK33" s="423"/>
      <c r="DXL33" s="423"/>
      <c r="DXM33" s="423"/>
      <c r="DXN33" s="423"/>
      <c r="DXO33" s="423"/>
      <c r="DXP33" s="423"/>
      <c r="DXQ33" s="423"/>
      <c r="DXR33" s="423"/>
      <c r="DXS33" s="423"/>
      <c r="DXT33" s="423"/>
      <c r="DXU33" s="423"/>
      <c r="DXV33" s="423"/>
      <c r="DXW33" s="423"/>
      <c r="DXX33" s="423"/>
      <c r="DXY33" s="423"/>
      <c r="DXZ33" s="423"/>
      <c r="DYA33" s="423"/>
      <c r="DYB33" s="423"/>
      <c r="DYC33" s="423"/>
      <c r="DYD33" s="423"/>
      <c r="DYE33" s="423"/>
      <c r="DYF33" s="423"/>
      <c r="DYG33" s="423"/>
      <c r="DYH33" s="423"/>
      <c r="DYI33" s="423"/>
      <c r="DYJ33" s="423"/>
      <c r="DYK33" s="423"/>
      <c r="DYL33" s="423"/>
      <c r="DYM33" s="423"/>
      <c r="DYN33" s="423"/>
      <c r="DYO33" s="423"/>
      <c r="DYP33" s="423"/>
      <c r="DYQ33" s="423"/>
      <c r="DYR33" s="423"/>
      <c r="DYS33" s="423"/>
      <c r="DYT33" s="423"/>
      <c r="DYU33" s="423"/>
      <c r="DYV33" s="423"/>
      <c r="DYW33" s="423"/>
      <c r="DYX33" s="423"/>
      <c r="DYY33" s="423"/>
      <c r="DYZ33" s="423"/>
      <c r="DZA33" s="423"/>
      <c r="DZB33" s="423"/>
      <c r="DZC33" s="423"/>
      <c r="DZD33" s="423"/>
      <c r="DZE33" s="423"/>
      <c r="DZF33" s="423"/>
      <c r="DZG33" s="423"/>
      <c r="DZH33" s="423"/>
      <c r="DZI33" s="423"/>
      <c r="DZJ33" s="423"/>
      <c r="DZK33" s="423"/>
      <c r="DZL33" s="423"/>
      <c r="DZM33" s="423"/>
      <c r="DZN33" s="423"/>
      <c r="DZO33" s="423"/>
      <c r="DZP33" s="423"/>
      <c r="DZQ33" s="423"/>
      <c r="DZR33" s="423"/>
      <c r="DZS33" s="423"/>
      <c r="DZT33" s="423"/>
      <c r="DZU33" s="423"/>
      <c r="DZV33" s="423"/>
      <c r="DZW33" s="423"/>
      <c r="DZX33" s="423"/>
      <c r="DZY33" s="423"/>
      <c r="DZZ33" s="423"/>
      <c r="EAA33" s="423"/>
      <c r="EAB33" s="423"/>
      <c r="EAC33" s="423"/>
      <c r="EAD33" s="423"/>
      <c r="EAE33" s="423"/>
      <c r="EAF33" s="423"/>
      <c r="EAG33" s="423"/>
      <c r="EAH33" s="423"/>
      <c r="EAI33" s="423"/>
      <c r="EAJ33" s="423"/>
      <c r="EAK33" s="423"/>
      <c r="EAL33" s="423"/>
      <c r="EAM33" s="423"/>
      <c r="EAN33" s="423"/>
      <c r="EAO33" s="423"/>
      <c r="EAP33" s="423"/>
      <c r="EAQ33" s="423"/>
      <c r="EAR33" s="423"/>
      <c r="EAS33" s="423"/>
      <c r="EAT33" s="423"/>
      <c r="EAU33" s="423"/>
      <c r="EAV33" s="423"/>
      <c r="EAW33" s="423"/>
      <c r="EAX33" s="423"/>
      <c r="EAY33" s="423"/>
      <c r="EAZ33" s="423"/>
      <c r="EBA33" s="423"/>
      <c r="EBB33" s="423"/>
      <c r="EBC33" s="423"/>
      <c r="EBD33" s="423"/>
      <c r="EBE33" s="423"/>
      <c r="EBF33" s="423"/>
      <c r="EBG33" s="423"/>
      <c r="EBH33" s="423"/>
      <c r="EBI33" s="423"/>
      <c r="EBJ33" s="423"/>
      <c r="EBK33" s="423"/>
      <c r="EBL33" s="423"/>
      <c r="EBM33" s="423"/>
      <c r="EBN33" s="423"/>
      <c r="EBO33" s="423"/>
      <c r="EBP33" s="423"/>
      <c r="EBQ33" s="423"/>
      <c r="EBR33" s="423"/>
      <c r="EBS33" s="423"/>
      <c r="EBT33" s="423"/>
      <c r="EBU33" s="423"/>
      <c r="EBV33" s="423"/>
      <c r="EBW33" s="423"/>
      <c r="EBX33" s="423"/>
      <c r="EBY33" s="423"/>
      <c r="EBZ33" s="423"/>
      <c r="ECA33" s="423"/>
      <c r="ECB33" s="423"/>
      <c r="ECC33" s="423"/>
      <c r="ECD33" s="423"/>
      <c r="ECE33" s="423"/>
      <c r="ECF33" s="423"/>
      <c r="ECG33" s="423"/>
      <c r="ECH33" s="423"/>
      <c r="ECI33" s="423"/>
      <c r="ECJ33" s="423"/>
      <c r="ECK33" s="423"/>
      <c r="ECL33" s="423"/>
      <c r="ECM33" s="423"/>
      <c r="ECN33" s="423"/>
      <c r="ECO33" s="423"/>
      <c r="ECP33" s="423"/>
      <c r="ECQ33" s="423"/>
      <c r="ECR33" s="423"/>
      <c r="ECS33" s="423"/>
      <c r="ECT33" s="423"/>
      <c r="ECU33" s="423"/>
      <c r="ECV33" s="423"/>
      <c r="ECW33" s="423"/>
      <c r="ECX33" s="423"/>
      <c r="ECY33" s="423"/>
      <c r="ECZ33" s="423"/>
      <c r="EDA33" s="423"/>
      <c r="EDB33" s="423"/>
      <c r="EDC33" s="423"/>
      <c r="EDD33" s="423"/>
      <c r="EDE33" s="423"/>
      <c r="EDF33" s="423"/>
      <c r="EDG33" s="423"/>
      <c r="EDH33" s="423"/>
      <c r="EDI33" s="423"/>
      <c r="EDJ33" s="423"/>
      <c r="EDK33" s="423"/>
      <c r="EDL33" s="423"/>
      <c r="EDM33" s="423"/>
      <c r="EDN33" s="423"/>
      <c r="EDO33" s="423"/>
      <c r="EDP33" s="423"/>
      <c r="EDQ33" s="423"/>
      <c r="EDR33" s="423"/>
      <c r="EDS33" s="423"/>
      <c r="EDT33" s="423"/>
      <c r="EDU33" s="423"/>
      <c r="EDV33" s="423"/>
      <c r="EDW33" s="423"/>
      <c r="EDX33" s="423"/>
      <c r="EDY33" s="423"/>
      <c r="EDZ33" s="423"/>
      <c r="EEA33" s="423"/>
      <c r="EEB33" s="423"/>
      <c r="EEC33" s="423"/>
      <c r="EED33" s="423"/>
      <c r="EEE33" s="423"/>
      <c r="EEF33" s="423"/>
      <c r="EEG33" s="423"/>
      <c r="EEH33" s="423"/>
      <c r="EEI33" s="423"/>
      <c r="EEJ33" s="423"/>
      <c r="EEK33" s="423"/>
      <c r="EEL33" s="423"/>
      <c r="EEM33" s="423"/>
      <c r="EEN33" s="423"/>
      <c r="EEO33" s="423"/>
      <c r="EEP33" s="423"/>
      <c r="EEQ33" s="423"/>
      <c r="EER33" s="423"/>
      <c r="EES33" s="423"/>
      <c r="EET33" s="423"/>
      <c r="EEU33" s="423"/>
      <c r="EEV33" s="423"/>
      <c r="EEW33" s="423"/>
      <c r="EEX33" s="423"/>
      <c r="EEY33" s="423"/>
      <c r="EEZ33" s="423"/>
      <c r="EFA33" s="423"/>
      <c r="EFB33" s="423"/>
      <c r="EFC33" s="423"/>
      <c r="EFD33" s="423"/>
      <c r="EFE33" s="423"/>
      <c r="EFF33" s="423"/>
      <c r="EFG33" s="423"/>
      <c r="EFH33" s="423"/>
      <c r="EFI33" s="423"/>
      <c r="EFJ33" s="423"/>
      <c r="EFK33" s="423"/>
      <c r="EFL33" s="423"/>
      <c r="EFM33" s="423"/>
      <c r="EFN33" s="423"/>
      <c r="EFO33" s="423"/>
      <c r="EFP33" s="423"/>
      <c r="EFQ33" s="423"/>
      <c r="EFR33" s="423"/>
      <c r="EFS33" s="423"/>
      <c r="EFT33" s="423"/>
      <c r="EFU33" s="423"/>
      <c r="EFV33" s="423"/>
      <c r="EFW33" s="423"/>
      <c r="EFX33" s="423"/>
      <c r="EFY33" s="423"/>
      <c r="EFZ33" s="423"/>
      <c r="EGA33" s="423"/>
      <c r="EGB33" s="423"/>
      <c r="EGC33" s="423"/>
      <c r="EGD33" s="423"/>
      <c r="EGE33" s="423"/>
      <c r="EGF33" s="423"/>
      <c r="EGG33" s="423"/>
      <c r="EGH33" s="423"/>
      <c r="EGI33" s="423"/>
      <c r="EGJ33" s="423"/>
      <c r="EGK33" s="423"/>
      <c r="EGL33" s="423"/>
      <c r="EGM33" s="423"/>
      <c r="EGN33" s="423"/>
      <c r="EGO33" s="423"/>
      <c r="EGP33" s="423"/>
      <c r="EGQ33" s="423"/>
      <c r="EGR33" s="423"/>
      <c r="EGS33" s="423"/>
      <c r="EGT33" s="423"/>
      <c r="EGU33" s="423"/>
      <c r="EGV33" s="423"/>
      <c r="EGW33" s="423"/>
      <c r="EGX33" s="423"/>
      <c r="EGY33" s="423"/>
      <c r="EGZ33" s="423"/>
      <c r="EHA33" s="423"/>
      <c r="EHB33" s="423"/>
      <c r="EHC33" s="423"/>
      <c r="EHD33" s="423"/>
      <c r="EHE33" s="423"/>
      <c r="EHF33" s="423"/>
      <c r="EHG33" s="423"/>
      <c r="EHH33" s="423"/>
      <c r="EHI33" s="423"/>
      <c r="EHJ33" s="423"/>
      <c r="EHK33" s="423"/>
      <c r="EHL33" s="423"/>
      <c r="EHM33" s="423"/>
      <c r="EHN33" s="423"/>
      <c r="EHO33" s="423"/>
      <c r="EHP33" s="423"/>
      <c r="EHQ33" s="423"/>
      <c r="EHR33" s="423"/>
      <c r="EHS33" s="423"/>
      <c r="EHT33" s="423"/>
      <c r="EHU33" s="423"/>
      <c r="EHV33" s="423"/>
      <c r="EHW33" s="423"/>
      <c r="EHX33" s="423"/>
      <c r="EHY33" s="423"/>
      <c r="EHZ33" s="423"/>
      <c r="EIA33" s="423"/>
      <c r="EIB33" s="423"/>
      <c r="EIC33" s="423"/>
      <c r="EID33" s="423"/>
      <c r="EIE33" s="423"/>
      <c r="EIF33" s="423"/>
      <c r="EIG33" s="423"/>
      <c r="EIH33" s="423"/>
      <c r="EII33" s="423"/>
      <c r="EIJ33" s="423"/>
      <c r="EIK33" s="423"/>
      <c r="EIL33" s="423"/>
      <c r="EIM33" s="423"/>
      <c r="EIN33" s="423"/>
      <c r="EIO33" s="423"/>
      <c r="EIP33" s="423"/>
      <c r="EIQ33" s="423"/>
      <c r="EIR33" s="423"/>
      <c r="EIS33" s="423"/>
      <c r="EIT33" s="423"/>
      <c r="EIU33" s="423"/>
      <c r="EIV33" s="423"/>
      <c r="EIW33" s="423"/>
      <c r="EIX33" s="423"/>
      <c r="EIY33" s="423"/>
      <c r="EIZ33" s="423"/>
      <c r="EJA33" s="423"/>
      <c r="EJB33" s="423"/>
      <c r="EJC33" s="423"/>
      <c r="EJD33" s="423"/>
      <c r="EJE33" s="423"/>
      <c r="EJF33" s="423"/>
      <c r="EJG33" s="423"/>
      <c r="EJH33" s="423"/>
      <c r="EJI33" s="423"/>
      <c r="EJJ33" s="423"/>
      <c r="EJK33" s="423"/>
      <c r="EJL33" s="423"/>
      <c r="EJM33" s="423"/>
      <c r="EJN33" s="423"/>
      <c r="EJO33" s="423"/>
      <c r="EJP33" s="423"/>
      <c r="EJQ33" s="423"/>
      <c r="EJR33" s="423"/>
      <c r="EJS33" s="423"/>
      <c r="EJT33" s="423"/>
      <c r="EJU33" s="423"/>
      <c r="EJV33" s="423"/>
      <c r="EJW33" s="423"/>
      <c r="EJX33" s="423"/>
      <c r="EJY33" s="423"/>
      <c r="EJZ33" s="423"/>
      <c r="EKA33" s="423"/>
      <c r="EKB33" s="423"/>
      <c r="EKC33" s="423"/>
      <c r="EKD33" s="423"/>
      <c r="EKE33" s="423"/>
      <c r="EKF33" s="423"/>
      <c r="EKG33" s="423"/>
      <c r="EKH33" s="423"/>
      <c r="EKI33" s="423"/>
      <c r="EKJ33" s="423"/>
      <c r="EKK33" s="423"/>
      <c r="EKL33" s="423"/>
      <c r="EKM33" s="423"/>
      <c r="EKN33" s="423"/>
      <c r="EKO33" s="423"/>
      <c r="EKP33" s="423"/>
      <c r="EKQ33" s="423"/>
      <c r="EKR33" s="423"/>
      <c r="EKS33" s="423"/>
      <c r="EKT33" s="423"/>
      <c r="EKU33" s="423"/>
      <c r="EKV33" s="423"/>
      <c r="EKW33" s="423"/>
      <c r="EKX33" s="423"/>
      <c r="EKY33" s="423"/>
      <c r="EKZ33" s="423"/>
      <c r="ELA33" s="423"/>
      <c r="ELB33" s="423"/>
      <c r="ELC33" s="423"/>
      <c r="ELD33" s="423"/>
      <c r="ELE33" s="423"/>
      <c r="ELF33" s="423"/>
      <c r="ELG33" s="423"/>
      <c r="ELH33" s="423"/>
      <c r="ELI33" s="423"/>
      <c r="ELJ33" s="423"/>
      <c r="ELK33" s="423"/>
      <c r="ELL33" s="423"/>
      <c r="ELM33" s="423"/>
      <c r="ELN33" s="423"/>
      <c r="ELO33" s="423"/>
      <c r="ELP33" s="423"/>
      <c r="ELQ33" s="423"/>
      <c r="ELR33" s="423"/>
      <c r="ELS33" s="423"/>
      <c r="ELT33" s="423"/>
      <c r="ELU33" s="423"/>
      <c r="ELV33" s="423"/>
      <c r="ELW33" s="423"/>
      <c r="ELX33" s="423"/>
      <c r="ELY33" s="423"/>
      <c r="ELZ33" s="423"/>
      <c r="EMA33" s="423"/>
      <c r="EMB33" s="423"/>
      <c r="EMC33" s="423"/>
      <c r="EMD33" s="423"/>
      <c r="EME33" s="423"/>
      <c r="EMF33" s="423"/>
      <c r="EMG33" s="423"/>
      <c r="EMH33" s="423"/>
      <c r="EMI33" s="423"/>
      <c r="EMJ33" s="423"/>
      <c r="EMK33" s="423"/>
      <c r="EML33" s="423"/>
      <c r="EMM33" s="423"/>
      <c r="EMN33" s="423"/>
      <c r="EMO33" s="423"/>
      <c r="EMP33" s="423"/>
      <c r="EMQ33" s="423"/>
      <c r="EMR33" s="423"/>
      <c r="EMS33" s="423"/>
      <c r="EMT33" s="423"/>
      <c r="EMU33" s="423"/>
      <c r="EMV33" s="423"/>
      <c r="EMW33" s="423"/>
      <c r="EMX33" s="423"/>
      <c r="EMY33" s="423"/>
      <c r="EMZ33" s="423"/>
      <c r="ENA33" s="423"/>
      <c r="ENB33" s="423"/>
      <c r="ENC33" s="423"/>
      <c r="END33" s="423"/>
      <c r="ENE33" s="423"/>
      <c r="ENF33" s="423"/>
      <c r="ENG33" s="423"/>
      <c r="ENH33" s="423"/>
      <c r="ENI33" s="423"/>
      <c r="ENJ33" s="423"/>
      <c r="ENK33" s="423"/>
      <c r="ENL33" s="423"/>
      <c r="ENM33" s="423"/>
      <c r="ENN33" s="423"/>
      <c r="ENO33" s="423"/>
      <c r="ENP33" s="423"/>
      <c r="ENQ33" s="423"/>
      <c r="ENR33" s="423"/>
      <c r="ENS33" s="423"/>
      <c r="ENT33" s="423"/>
      <c r="ENU33" s="423"/>
      <c r="ENV33" s="423"/>
      <c r="ENW33" s="423"/>
      <c r="ENX33" s="423"/>
      <c r="ENY33" s="423"/>
      <c r="ENZ33" s="423"/>
      <c r="EOA33" s="423"/>
      <c r="EOB33" s="423"/>
      <c r="EOC33" s="423"/>
      <c r="EOD33" s="423"/>
      <c r="EOE33" s="423"/>
      <c r="EOF33" s="423"/>
      <c r="EOG33" s="423"/>
      <c r="EOH33" s="423"/>
      <c r="EOI33" s="423"/>
      <c r="EOJ33" s="423"/>
      <c r="EOK33" s="423"/>
      <c r="EOL33" s="423"/>
      <c r="EOM33" s="423"/>
      <c r="EON33" s="423"/>
      <c r="EOO33" s="423"/>
      <c r="EOP33" s="423"/>
      <c r="EOQ33" s="423"/>
      <c r="EOR33" s="423"/>
      <c r="EOS33" s="423"/>
      <c r="EOT33" s="423"/>
      <c r="EOU33" s="423"/>
      <c r="EOV33" s="423"/>
      <c r="EOW33" s="423"/>
      <c r="EOX33" s="423"/>
      <c r="EOY33" s="423"/>
      <c r="EOZ33" s="423"/>
      <c r="EPA33" s="423"/>
      <c r="EPB33" s="423"/>
      <c r="EPC33" s="423"/>
      <c r="EPD33" s="423"/>
      <c r="EPE33" s="423"/>
      <c r="EPF33" s="423"/>
      <c r="EPG33" s="423"/>
      <c r="EPH33" s="423"/>
      <c r="EPI33" s="423"/>
      <c r="EPJ33" s="423"/>
      <c r="EPK33" s="423"/>
      <c r="EPL33" s="423"/>
      <c r="EPM33" s="423"/>
      <c r="EPN33" s="423"/>
      <c r="EPO33" s="423"/>
      <c r="EPP33" s="423"/>
      <c r="EPQ33" s="423"/>
      <c r="EPR33" s="423"/>
      <c r="EPS33" s="423"/>
      <c r="EPT33" s="423"/>
      <c r="EPU33" s="423"/>
      <c r="EPV33" s="423"/>
      <c r="EPW33" s="423"/>
      <c r="EPX33" s="423"/>
      <c r="EPY33" s="423"/>
      <c r="EPZ33" s="423"/>
      <c r="EQA33" s="423"/>
      <c r="EQB33" s="423"/>
      <c r="EQC33" s="423"/>
      <c r="EQD33" s="423"/>
      <c r="EQE33" s="423"/>
      <c r="EQF33" s="423"/>
      <c r="EQG33" s="423"/>
      <c r="EQH33" s="423"/>
      <c r="EQI33" s="423"/>
      <c r="EQJ33" s="423"/>
      <c r="EQK33" s="423"/>
      <c r="EQL33" s="423"/>
      <c r="EQM33" s="423"/>
      <c r="EQN33" s="423"/>
      <c r="EQO33" s="423"/>
      <c r="EQP33" s="423"/>
      <c r="EQQ33" s="423"/>
      <c r="EQR33" s="423"/>
      <c r="EQS33" s="423"/>
      <c r="EQT33" s="423"/>
      <c r="EQU33" s="423"/>
      <c r="EQV33" s="423"/>
      <c r="EQW33" s="423"/>
      <c r="EQX33" s="423"/>
      <c r="EQY33" s="423"/>
      <c r="EQZ33" s="423"/>
      <c r="ERA33" s="423"/>
      <c r="ERB33" s="423"/>
      <c r="ERC33" s="423"/>
      <c r="ERD33" s="423"/>
      <c r="ERE33" s="423"/>
      <c r="ERF33" s="423"/>
      <c r="ERG33" s="423"/>
      <c r="ERH33" s="423"/>
      <c r="ERI33" s="423"/>
      <c r="ERJ33" s="423"/>
      <c r="ERK33" s="423"/>
      <c r="ERL33" s="423"/>
      <c r="ERM33" s="423"/>
      <c r="ERN33" s="423"/>
      <c r="ERO33" s="423"/>
      <c r="ERP33" s="423"/>
      <c r="ERQ33" s="423"/>
      <c r="ERR33" s="423"/>
      <c r="ERS33" s="423"/>
      <c r="ERT33" s="423"/>
      <c r="ERU33" s="423"/>
      <c r="ERV33" s="423"/>
      <c r="ERW33" s="423"/>
      <c r="ERX33" s="423"/>
      <c r="ERY33" s="423"/>
      <c r="ERZ33" s="423"/>
      <c r="ESA33" s="423"/>
      <c r="ESB33" s="423"/>
      <c r="ESC33" s="423"/>
      <c r="ESD33" s="423"/>
      <c r="ESE33" s="423"/>
      <c r="ESF33" s="423"/>
      <c r="ESG33" s="423"/>
      <c r="ESH33" s="423"/>
      <c r="ESI33" s="423"/>
      <c r="ESJ33" s="423"/>
      <c r="ESK33" s="423"/>
      <c r="ESL33" s="423"/>
      <c r="ESM33" s="423"/>
      <c r="ESN33" s="423"/>
      <c r="ESO33" s="423"/>
      <c r="ESP33" s="423"/>
      <c r="ESQ33" s="423"/>
      <c r="ESR33" s="423"/>
      <c r="ESS33" s="423"/>
      <c r="EST33" s="423"/>
      <c r="ESU33" s="423"/>
      <c r="ESV33" s="423"/>
      <c r="ESW33" s="423"/>
      <c r="ESX33" s="423"/>
      <c r="ESY33" s="423"/>
      <c r="ESZ33" s="423"/>
      <c r="ETA33" s="423"/>
      <c r="ETB33" s="423"/>
      <c r="ETC33" s="423"/>
      <c r="ETD33" s="423"/>
      <c r="ETE33" s="423"/>
      <c r="ETF33" s="423"/>
      <c r="ETG33" s="423"/>
      <c r="ETH33" s="423"/>
      <c r="ETI33" s="423"/>
      <c r="ETJ33" s="423"/>
      <c r="ETK33" s="423"/>
      <c r="ETL33" s="423"/>
      <c r="ETM33" s="423"/>
      <c r="ETN33" s="423"/>
      <c r="ETO33" s="423"/>
      <c r="ETP33" s="423"/>
      <c r="ETQ33" s="423"/>
      <c r="ETR33" s="423"/>
      <c r="ETS33" s="423"/>
      <c r="ETT33" s="423"/>
      <c r="ETU33" s="423"/>
      <c r="ETV33" s="423"/>
      <c r="ETW33" s="423"/>
      <c r="ETX33" s="423"/>
      <c r="ETY33" s="423"/>
      <c r="ETZ33" s="423"/>
      <c r="EUA33" s="423"/>
      <c r="EUB33" s="423"/>
      <c r="EUC33" s="423"/>
      <c r="EUD33" s="423"/>
      <c r="EUE33" s="423"/>
      <c r="EUF33" s="423"/>
      <c r="EUG33" s="423"/>
      <c r="EUH33" s="423"/>
      <c r="EUI33" s="423"/>
      <c r="EUJ33" s="423"/>
      <c r="EUK33" s="423"/>
      <c r="EUL33" s="423"/>
      <c r="EUM33" s="423"/>
      <c r="EUN33" s="423"/>
      <c r="EUO33" s="423"/>
      <c r="EUP33" s="423"/>
      <c r="EUQ33" s="423"/>
      <c r="EUR33" s="423"/>
      <c r="EUS33" s="423"/>
      <c r="EUT33" s="423"/>
      <c r="EUU33" s="423"/>
      <c r="EUV33" s="423"/>
      <c r="EUW33" s="423"/>
      <c r="EUX33" s="423"/>
      <c r="EUY33" s="423"/>
      <c r="EUZ33" s="423"/>
      <c r="EVA33" s="423"/>
      <c r="EVB33" s="423"/>
      <c r="EVC33" s="423"/>
      <c r="EVD33" s="423"/>
      <c r="EVE33" s="423"/>
      <c r="EVF33" s="423"/>
      <c r="EVG33" s="423"/>
      <c r="EVH33" s="423"/>
      <c r="EVI33" s="423"/>
      <c r="EVJ33" s="423"/>
      <c r="EVK33" s="423"/>
      <c r="EVL33" s="423"/>
      <c r="EVM33" s="423"/>
      <c r="EVN33" s="423"/>
      <c r="EVO33" s="423"/>
      <c r="EVP33" s="423"/>
      <c r="EVQ33" s="423"/>
      <c r="EVR33" s="423"/>
      <c r="EVS33" s="423"/>
      <c r="EVT33" s="423"/>
      <c r="EVU33" s="423"/>
      <c r="EVV33" s="423"/>
      <c r="EVW33" s="423"/>
      <c r="EVX33" s="423"/>
      <c r="EVY33" s="423"/>
      <c r="EVZ33" s="423"/>
      <c r="EWA33" s="423"/>
      <c r="EWB33" s="423"/>
      <c r="EWC33" s="423"/>
      <c r="EWD33" s="423"/>
      <c r="EWE33" s="423"/>
      <c r="EWF33" s="423"/>
      <c r="EWG33" s="423"/>
      <c r="EWH33" s="423"/>
      <c r="EWI33" s="423"/>
      <c r="EWJ33" s="423"/>
      <c r="EWK33" s="423"/>
      <c r="EWL33" s="423"/>
      <c r="EWM33" s="423"/>
      <c r="EWN33" s="423"/>
      <c r="EWO33" s="423"/>
      <c r="EWP33" s="423"/>
      <c r="EWQ33" s="423"/>
      <c r="EWR33" s="423"/>
      <c r="EWS33" s="423"/>
      <c r="EWT33" s="423"/>
      <c r="EWU33" s="423"/>
      <c r="EWV33" s="423"/>
      <c r="EWW33" s="423"/>
      <c r="EWX33" s="423"/>
      <c r="EWY33" s="423"/>
      <c r="EWZ33" s="423"/>
      <c r="EXA33" s="423"/>
      <c r="EXB33" s="423"/>
      <c r="EXC33" s="423"/>
      <c r="EXD33" s="423"/>
      <c r="EXE33" s="423"/>
      <c r="EXF33" s="423"/>
      <c r="EXG33" s="423"/>
      <c r="EXH33" s="423"/>
      <c r="EXI33" s="423"/>
      <c r="EXJ33" s="423"/>
      <c r="EXK33" s="423"/>
      <c r="EXL33" s="423"/>
      <c r="EXM33" s="423"/>
      <c r="EXN33" s="423"/>
      <c r="EXO33" s="423"/>
      <c r="EXP33" s="423"/>
      <c r="EXQ33" s="423"/>
      <c r="EXR33" s="423"/>
      <c r="EXS33" s="423"/>
      <c r="EXT33" s="423"/>
      <c r="EXU33" s="423"/>
      <c r="EXV33" s="423"/>
      <c r="EXW33" s="423"/>
      <c r="EXX33" s="423"/>
      <c r="EXY33" s="423"/>
      <c r="EXZ33" s="423"/>
      <c r="EYA33" s="423"/>
      <c r="EYB33" s="423"/>
      <c r="EYC33" s="423"/>
      <c r="EYD33" s="423"/>
      <c r="EYE33" s="423"/>
      <c r="EYF33" s="423"/>
      <c r="EYG33" s="423"/>
      <c r="EYH33" s="423"/>
      <c r="EYI33" s="423"/>
      <c r="EYJ33" s="423"/>
      <c r="EYK33" s="423"/>
      <c r="EYL33" s="423"/>
      <c r="EYM33" s="423"/>
      <c r="EYN33" s="423"/>
      <c r="EYO33" s="423"/>
      <c r="EYP33" s="423"/>
      <c r="EYQ33" s="423"/>
      <c r="EYR33" s="423"/>
      <c r="EYS33" s="423"/>
      <c r="EYT33" s="423"/>
      <c r="EYU33" s="423"/>
      <c r="EYV33" s="423"/>
      <c r="EYW33" s="423"/>
      <c r="EYX33" s="423"/>
      <c r="EYY33" s="423"/>
      <c r="EYZ33" s="423"/>
      <c r="EZA33" s="423"/>
      <c r="EZB33" s="423"/>
      <c r="EZC33" s="423"/>
      <c r="EZD33" s="423"/>
      <c r="EZE33" s="423"/>
      <c r="EZF33" s="423"/>
      <c r="EZG33" s="423"/>
      <c r="EZH33" s="423"/>
      <c r="EZI33" s="423"/>
      <c r="EZJ33" s="423"/>
      <c r="EZK33" s="423"/>
      <c r="EZL33" s="423"/>
      <c r="EZM33" s="423"/>
      <c r="EZN33" s="423"/>
      <c r="EZO33" s="423"/>
      <c r="EZP33" s="423"/>
      <c r="EZQ33" s="423"/>
      <c r="EZR33" s="423"/>
      <c r="EZS33" s="423"/>
      <c r="EZT33" s="423"/>
      <c r="EZU33" s="423"/>
      <c r="EZV33" s="423"/>
      <c r="EZW33" s="423"/>
      <c r="EZX33" s="423"/>
      <c r="EZY33" s="423"/>
      <c r="EZZ33" s="423"/>
      <c r="FAA33" s="423"/>
      <c r="FAB33" s="423"/>
      <c r="FAC33" s="423"/>
      <c r="FAD33" s="423"/>
      <c r="FAE33" s="423"/>
      <c r="FAF33" s="423"/>
      <c r="FAG33" s="423"/>
      <c r="FAH33" s="423"/>
      <c r="FAI33" s="423"/>
      <c r="FAJ33" s="423"/>
      <c r="FAK33" s="423"/>
      <c r="FAL33" s="423"/>
      <c r="FAM33" s="423"/>
      <c r="FAN33" s="423"/>
      <c r="FAO33" s="423"/>
      <c r="FAP33" s="423"/>
      <c r="FAQ33" s="423"/>
      <c r="FAR33" s="423"/>
      <c r="FAS33" s="423"/>
      <c r="FAT33" s="423"/>
      <c r="FAU33" s="423"/>
      <c r="FAV33" s="423"/>
      <c r="FAW33" s="423"/>
      <c r="FAX33" s="423"/>
      <c r="FAY33" s="423"/>
      <c r="FAZ33" s="423"/>
      <c r="FBA33" s="423"/>
      <c r="FBB33" s="423"/>
      <c r="FBC33" s="423"/>
      <c r="FBD33" s="423"/>
      <c r="FBE33" s="423"/>
      <c r="FBF33" s="423"/>
      <c r="FBG33" s="423"/>
      <c r="FBH33" s="423"/>
      <c r="FBI33" s="423"/>
      <c r="FBJ33" s="423"/>
      <c r="FBK33" s="423"/>
      <c r="FBL33" s="423"/>
      <c r="FBM33" s="423"/>
      <c r="FBN33" s="423"/>
      <c r="FBO33" s="423"/>
      <c r="FBP33" s="423"/>
      <c r="FBQ33" s="423"/>
      <c r="FBR33" s="423"/>
      <c r="FBS33" s="423"/>
      <c r="FBT33" s="423"/>
      <c r="FBU33" s="423"/>
      <c r="FBV33" s="423"/>
      <c r="FBW33" s="423"/>
      <c r="FBX33" s="423"/>
      <c r="FBY33" s="423"/>
      <c r="FBZ33" s="423"/>
      <c r="FCA33" s="423"/>
      <c r="FCB33" s="423"/>
      <c r="FCC33" s="423"/>
      <c r="FCD33" s="423"/>
      <c r="FCE33" s="423"/>
      <c r="FCF33" s="423"/>
      <c r="FCG33" s="423"/>
      <c r="FCH33" s="423"/>
      <c r="FCI33" s="423"/>
      <c r="FCJ33" s="423"/>
      <c r="FCK33" s="423"/>
      <c r="FCL33" s="423"/>
      <c r="FCM33" s="423"/>
      <c r="FCN33" s="423"/>
      <c r="FCO33" s="423"/>
      <c r="FCP33" s="423"/>
      <c r="FCQ33" s="423"/>
      <c r="FCR33" s="423"/>
      <c r="FCS33" s="423"/>
      <c r="FCT33" s="423"/>
      <c r="FCU33" s="423"/>
      <c r="FCV33" s="423"/>
      <c r="FCW33" s="423"/>
      <c r="FCX33" s="423"/>
      <c r="FCY33" s="423"/>
      <c r="FCZ33" s="423"/>
      <c r="FDA33" s="423"/>
      <c r="FDB33" s="423"/>
      <c r="FDC33" s="423"/>
      <c r="FDD33" s="423"/>
      <c r="FDE33" s="423"/>
      <c r="FDF33" s="423"/>
      <c r="FDG33" s="423"/>
      <c r="FDH33" s="423"/>
      <c r="FDI33" s="423"/>
      <c r="FDJ33" s="423"/>
      <c r="FDK33" s="423"/>
      <c r="FDL33" s="423"/>
      <c r="FDM33" s="423"/>
      <c r="FDN33" s="423"/>
      <c r="FDO33" s="423"/>
      <c r="FDP33" s="423"/>
      <c r="FDQ33" s="423"/>
      <c r="FDR33" s="423"/>
      <c r="FDS33" s="423"/>
      <c r="FDT33" s="423"/>
      <c r="FDU33" s="423"/>
      <c r="FDV33" s="423"/>
      <c r="FDW33" s="423"/>
      <c r="FDX33" s="423"/>
      <c r="FDY33" s="423"/>
      <c r="FDZ33" s="423"/>
      <c r="FEA33" s="423"/>
      <c r="FEB33" s="423"/>
      <c r="FEC33" s="423"/>
      <c r="FED33" s="423"/>
      <c r="FEE33" s="423"/>
      <c r="FEF33" s="423"/>
      <c r="FEG33" s="423"/>
      <c r="FEH33" s="423"/>
      <c r="FEI33" s="423"/>
      <c r="FEJ33" s="423"/>
      <c r="FEK33" s="423"/>
      <c r="FEL33" s="423"/>
      <c r="FEM33" s="423"/>
      <c r="FEN33" s="423"/>
      <c r="FEO33" s="423"/>
      <c r="FEP33" s="423"/>
      <c r="FEQ33" s="423"/>
      <c r="FER33" s="423"/>
      <c r="FES33" s="423"/>
      <c r="FET33" s="423"/>
      <c r="FEU33" s="423"/>
      <c r="FEV33" s="423"/>
      <c r="FEW33" s="423"/>
      <c r="FEX33" s="423"/>
      <c r="FEY33" s="423"/>
      <c r="FEZ33" s="423"/>
      <c r="FFA33" s="423"/>
      <c r="FFB33" s="423"/>
      <c r="FFC33" s="423"/>
      <c r="FFD33" s="423"/>
      <c r="FFE33" s="423"/>
      <c r="FFF33" s="423"/>
      <c r="FFG33" s="423"/>
      <c r="FFH33" s="423"/>
      <c r="FFI33" s="423"/>
      <c r="FFJ33" s="423"/>
      <c r="FFK33" s="423"/>
      <c r="FFL33" s="423"/>
      <c r="FFM33" s="423"/>
      <c r="FFN33" s="423"/>
      <c r="FFO33" s="423"/>
      <c r="FFP33" s="423"/>
      <c r="FFQ33" s="423"/>
      <c r="FFR33" s="423"/>
      <c r="FFS33" s="423"/>
      <c r="FFT33" s="423"/>
      <c r="FFU33" s="423"/>
      <c r="FFV33" s="423"/>
      <c r="FFW33" s="423"/>
      <c r="FFX33" s="423"/>
      <c r="FFY33" s="423"/>
      <c r="FFZ33" s="423"/>
      <c r="FGA33" s="423"/>
      <c r="FGB33" s="423"/>
      <c r="FGC33" s="423"/>
      <c r="FGD33" s="423"/>
      <c r="FGE33" s="423"/>
      <c r="FGF33" s="423"/>
      <c r="FGG33" s="423"/>
      <c r="FGH33" s="423"/>
      <c r="FGI33" s="423"/>
      <c r="FGJ33" s="423"/>
      <c r="FGK33" s="423"/>
      <c r="FGL33" s="423"/>
      <c r="FGM33" s="423"/>
      <c r="FGN33" s="423"/>
      <c r="FGO33" s="423"/>
      <c r="FGP33" s="423"/>
      <c r="FGQ33" s="423"/>
      <c r="FGR33" s="423"/>
      <c r="FGS33" s="423"/>
      <c r="FGT33" s="423"/>
      <c r="FGU33" s="423"/>
      <c r="FGV33" s="423"/>
      <c r="FGW33" s="423"/>
      <c r="FGX33" s="423"/>
      <c r="FGY33" s="423"/>
      <c r="FGZ33" s="423"/>
      <c r="FHA33" s="423"/>
      <c r="FHB33" s="423"/>
      <c r="FHC33" s="423"/>
      <c r="FHD33" s="423"/>
      <c r="FHE33" s="423"/>
      <c r="FHF33" s="423"/>
      <c r="FHG33" s="423"/>
      <c r="FHH33" s="423"/>
      <c r="FHI33" s="423"/>
      <c r="FHJ33" s="423"/>
      <c r="FHK33" s="423"/>
      <c r="FHL33" s="423"/>
      <c r="FHM33" s="423"/>
      <c r="FHN33" s="423"/>
      <c r="FHO33" s="423"/>
      <c r="FHP33" s="423"/>
      <c r="FHQ33" s="423"/>
      <c r="FHR33" s="423"/>
      <c r="FHS33" s="423"/>
      <c r="FHT33" s="423"/>
      <c r="FHU33" s="423"/>
      <c r="FHV33" s="423"/>
      <c r="FHW33" s="423"/>
      <c r="FHX33" s="423"/>
      <c r="FHY33" s="423"/>
      <c r="FHZ33" s="423"/>
      <c r="FIA33" s="423"/>
      <c r="FIB33" s="423"/>
      <c r="FIC33" s="423"/>
      <c r="FID33" s="423"/>
      <c r="FIE33" s="423"/>
      <c r="FIF33" s="423"/>
      <c r="FIG33" s="423"/>
      <c r="FIH33" s="423"/>
      <c r="FII33" s="423"/>
      <c r="FIJ33" s="423"/>
      <c r="FIK33" s="423"/>
      <c r="FIL33" s="423"/>
      <c r="FIM33" s="423"/>
      <c r="FIN33" s="423"/>
      <c r="FIO33" s="423"/>
      <c r="FIP33" s="423"/>
      <c r="FIQ33" s="423"/>
      <c r="FIR33" s="423"/>
      <c r="FIS33" s="423"/>
      <c r="FIT33" s="423"/>
      <c r="FIU33" s="423"/>
      <c r="FIV33" s="423"/>
      <c r="FIW33" s="423"/>
      <c r="FIX33" s="423"/>
      <c r="FIY33" s="423"/>
      <c r="FIZ33" s="423"/>
      <c r="FJA33" s="423"/>
      <c r="FJB33" s="423"/>
      <c r="FJC33" s="423"/>
      <c r="FJD33" s="423"/>
      <c r="FJE33" s="423"/>
      <c r="FJF33" s="423"/>
      <c r="FJG33" s="423"/>
      <c r="FJH33" s="423"/>
      <c r="FJI33" s="423"/>
      <c r="FJJ33" s="423"/>
      <c r="FJK33" s="423"/>
      <c r="FJL33" s="423"/>
      <c r="FJM33" s="423"/>
      <c r="FJN33" s="423"/>
      <c r="FJO33" s="423"/>
      <c r="FJP33" s="423"/>
      <c r="FJQ33" s="423"/>
      <c r="FJR33" s="423"/>
      <c r="FJS33" s="423"/>
      <c r="FJT33" s="423"/>
      <c r="FJU33" s="423"/>
      <c r="FJV33" s="423"/>
      <c r="FJW33" s="423"/>
      <c r="FJX33" s="423"/>
      <c r="FJY33" s="423"/>
      <c r="FJZ33" s="423"/>
      <c r="FKA33" s="423"/>
      <c r="FKB33" s="423"/>
      <c r="FKC33" s="423"/>
      <c r="FKD33" s="423"/>
      <c r="FKE33" s="423"/>
      <c r="FKF33" s="423"/>
      <c r="FKG33" s="423"/>
      <c r="FKH33" s="423"/>
      <c r="FKI33" s="423"/>
      <c r="FKJ33" s="423"/>
      <c r="FKK33" s="423"/>
      <c r="FKL33" s="423"/>
      <c r="FKM33" s="423"/>
      <c r="FKN33" s="423"/>
      <c r="FKO33" s="423"/>
      <c r="FKP33" s="423"/>
      <c r="FKQ33" s="423"/>
      <c r="FKR33" s="423"/>
      <c r="FKS33" s="423"/>
      <c r="FKT33" s="423"/>
      <c r="FKU33" s="423"/>
      <c r="FKV33" s="423"/>
      <c r="FKW33" s="423"/>
      <c r="FKX33" s="423"/>
      <c r="FKY33" s="423"/>
      <c r="FKZ33" s="423"/>
      <c r="FLA33" s="423"/>
      <c r="FLB33" s="423"/>
      <c r="FLC33" s="423"/>
      <c r="FLD33" s="423"/>
      <c r="FLE33" s="423"/>
      <c r="FLF33" s="423"/>
      <c r="FLG33" s="423"/>
      <c r="FLH33" s="423"/>
      <c r="FLI33" s="423"/>
      <c r="FLJ33" s="423"/>
      <c r="FLK33" s="423"/>
      <c r="FLL33" s="423"/>
      <c r="FLM33" s="423"/>
      <c r="FLN33" s="423"/>
      <c r="FLO33" s="423"/>
      <c r="FLP33" s="423"/>
      <c r="FLQ33" s="423"/>
      <c r="FLR33" s="423"/>
      <c r="FLS33" s="423"/>
      <c r="FLT33" s="423"/>
      <c r="FLU33" s="423"/>
      <c r="FLV33" s="423"/>
      <c r="FLW33" s="423"/>
      <c r="FLX33" s="423"/>
      <c r="FLY33" s="423"/>
      <c r="FLZ33" s="423"/>
      <c r="FMA33" s="423"/>
      <c r="FMB33" s="423"/>
      <c r="FMC33" s="423"/>
      <c r="FMD33" s="423"/>
      <c r="FME33" s="423"/>
      <c r="FMF33" s="423"/>
      <c r="FMG33" s="423"/>
      <c r="FMH33" s="423"/>
      <c r="FMI33" s="423"/>
      <c r="FMJ33" s="423"/>
      <c r="FMK33" s="423"/>
      <c r="FML33" s="423"/>
      <c r="FMM33" s="423"/>
      <c r="FMN33" s="423"/>
      <c r="FMO33" s="423"/>
      <c r="FMP33" s="423"/>
      <c r="FMQ33" s="423"/>
      <c r="FMR33" s="423"/>
      <c r="FMS33" s="423"/>
      <c r="FMT33" s="423"/>
      <c r="FMU33" s="423"/>
      <c r="FMV33" s="423"/>
      <c r="FMW33" s="423"/>
      <c r="FMX33" s="423"/>
      <c r="FMY33" s="423"/>
      <c r="FMZ33" s="423"/>
      <c r="FNA33" s="423"/>
      <c r="FNB33" s="423"/>
      <c r="FNC33" s="423"/>
      <c r="FND33" s="423"/>
      <c r="FNE33" s="423"/>
      <c r="FNF33" s="423"/>
      <c r="FNG33" s="423"/>
      <c r="FNH33" s="423"/>
      <c r="FNI33" s="423"/>
      <c r="FNJ33" s="423"/>
      <c r="FNK33" s="423"/>
      <c r="FNL33" s="423"/>
      <c r="FNM33" s="423"/>
      <c r="FNN33" s="423"/>
      <c r="FNO33" s="423"/>
      <c r="FNP33" s="423"/>
      <c r="FNQ33" s="423"/>
      <c r="FNR33" s="423"/>
      <c r="FNS33" s="423"/>
      <c r="FNT33" s="423"/>
      <c r="FNU33" s="423"/>
      <c r="FNV33" s="423"/>
      <c r="FNW33" s="423"/>
      <c r="FNX33" s="423"/>
      <c r="FNY33" s="423"/>
      <c r="FNZ33" s="423"/>
      <c r="FOA33" s="423"/>
      <c r="FOB33" s="423"/>
      <c r="FOC33" s="423"/>
      <c r="FOD33" s="423"/>
      <c r="FOE33" s="423"/>
      <c r="FOF33" s="423"/>
      <c r="FOG33" s="423"/>
      <c r="FOH33" s="423"/>
      <c r="FOI33" s="423"/>
      <c r="FOJ33" s="423"/>
      <c r="FOK33" s="423"/>
      <c r="FOL33" s="423"/>
      <c r="FOM33" s="423"/>
      <c r="FON33" s="423"/>
      <c r="FOO33" s="423"/>
      <c r="FOP33" s="423"/>
      <c r="FOQ33" s="423"/>
      <c r="FOR33" s="423"/>
      <c r="FOS33" s="423"/>
      <c r="FOT33" s="423"/>
      <c r="FOU33" s="423"/>
      <c r="FOV33" s="423"/>
      <c r="FOW33" s="423"/>
      <c r="FOX33" s="423"/>
      <c r="FOY33" s="423"/>
      <c r="FOZ33" s="423"/>
      <c r="FPA33" s="423"/>
      <c r="FPB33" s="423"/>
      <c r="FPC33" s="423"/>
      <c r="FPD33" s="423"/>
      <c r="FPE33" s="423"/>
      <c r="FPF33" s="423"/>
      <c r="FPG33" s="423"/>
      <c r="FPH33" s="423"/>
      <c r="FPI33" s="423"/>
      <c r="FPJ33" s="423"/>
      <c r="FPK33" s="423"/>
      <c r="FPL33" s="423"/>
      <c r="FPM33" s="423"/>
      <c r="FPN33" s="423"/>
      <c r="FPO33" s="423"/>
      <c r="FPP33" s="423"/>
      <c r="FPQ33" s="423"/>
      <c r="FPR33" s="423"/>
      <c r="FPS33" s="423"/>
      <c r="FPT33" s="423"/>
      <c r="FPU33" s="423"/>
      <c r="FPV33" s="423"/>
      <c r="FPW33" s="423"/>
      <c r="FPX33" s="423"/>
      <c r="FPY33" s="423"/>
      <c r="FPZ33" s="423"/>
      <c r="FQA33" s="423"/>
      <c r="FQB33" s="423"/>
      <c r="FQC33" s="423"/>
      <c r="FQD33" s="423"/>
      <c r="FQE33" s="423"/>
      <c r="FQF33" s="423"/>
      <c r="FQG33" s="423"/>
      <c r="FQH33" s="423"/>
      <c r="FQI33" s="423"/>
      <c r="FQJ33" s="423"/>
      <c r="FQK33" s="423"/>
      <c r="FQL33" s="423"/>
      <c r="FQM33" s="423"/>
      <c r="FQN33" s="423"/>
      <c r="FQO33" s="423"/>
      <c r="FQP33" s="423"/>
      <c r="FQQ33" s="423"/>
      <c r="FQR33" s="423"/>
      <c r="FQS33" s="423"/>
      <c r="FQT33" s="423"/>
      <c r="FQU33" s="423"/>
      <c r="FQV33" s="423"/>
      <c r="FQW33" s="423"/>
      <c r="FQX33" s="423"/>
      <c r="FQY33" s="423"/>
      <c r="FQZ33" s="423"/>
      <c r="FRA33" s="423"/>
      <c r="FRB33" s="423"/>
      <c r="FRC33" s="423"/>
      <c r="FRD33" s="423"/>
      <c r="FRE33" s="423"/>
      <c r="FRF33" s="423"/>
      <c r="FRG33" s="423"/>
      <c r="FRH33" s="423"/>
      <c r="FRI33" s="423"/>
      <c r="FRJ33" s="423"/>
      <c r="FRK33" s="423"/>
      <c r="FRL33" s="423"/>
      <c r="FRM33" s="423"/>
      <c r="FRN33" s="423"/>
      <c r="FRO33" s="423"/>
      <c r="FRP33" s="423"/>
      <c r="FRQ33" s="423"/>
      <c r="FRR33" s="423"/>
      <c r="FRS33" s="423"/>
      <c r="FRT33" s="423"/>
      <c r="FRU33" s="423"/>
      <c r="FRV33" s="423"/>
      <c r="FRW33" s="423"/>
      <c r="FRX33" s="423"/>
      <c r="FRY33" s="423"/>
      <c r="FRZ33" s="423"/>
      <c r="FSA33" s="423"/>
      <c r="FSB33" s="423"/>
      <c r="FSC33" s="423"/>
      <c r="FSD33" s="423"/>
      <c r="FSE33" s="423"/>
      <c r="FSF33" s="423"/>
      <c r="FSG33" s="423"/>
      <c r="FSH33" s="423"/>
      <c r="FSI33" s="423"/>
      <c r="FSJ33" s="423"/>
      <c r="FSK33" s="423"/>
      <c r="FSL33" s="423"/>
      <c r="FSM33" s="423"/>
      <c r="FSN33" s="423"/>
      <c r="FSO33" s="423"/>
      <c r="FSP33" s="423"/>
      <c r="FSQ33" s="423"/>
      <c r="FSR33" s="423"/>
      <c r="FSS33" s="423"/>
      <c r="FST33" s="423"/>
      <c r="FSU33" s="423"/>
      <c r="FSV33" s="423"/>
      <c r="FSW33" s="423"/>
      <c r="FSX33" s="423"/>
      <c r="FSY33" s="423"/>
      <c r="FSZ33" s="423"/>
      <c r="FTA33" s="423"/>
      <c r="FTB33" s="423"/>
      <c r="FTC33" s="423"/>
      <c r="FTD33" s="423"/>
      <c r="FTE33" s="423"/>
      <c r="FTF33" s="423"/>
      <c r="FTG33" s="423"/>
      <c r="FTH33" s="423"/>
      <c r="FTI33" s="423"/>
      <c r="FTJ33" s="423"/>
      <c r="FTK33" s="423"/>
      <c r="FTL33" s="423"/>
      <c r="FTM33" s="423"/>
      <c r="FTN33" s="423"/>
      <c r="FTO33" s="423"/>
      <c r="FTP33" s="423"/>
      <c r="FTQ33" s="423"/>
      <c r="FTR33" s="423"/>
      <c r="FTS33" s="423"/>
      <c r="FTT33" s="423"/>
      <c r="FTU33" s="423"/>
      <c r="FTV33" s="423"/>
      <c r="FTW33" s="423"/>
      <c r="FTX33" s="423"/>
      <c r="FTY33" s="423"/>
      <c r="FTZ33" s="423"/>
      <c r="FUA33" s="423"/>
      <c r="FUB33" s="423"/>
      <c r="FUC33" s="423"/>
      <c r="FUD33" s="423"/>
      <c r="FUE33" s="423"/>
      <c r="FUF33" s="423"/>
      <c r="FUG33" s="423"/>
      <c r="FUH33" s="423"/>
      <c r="FUI33" s="423"/>
      <c r="FUJ33" s="423"/>
      <c r="FUK33" s="423"/>
      <c r="FUL33" s="423"/>
      <c r="FUM33" s="423"/>
      <c r="FUN33" s="423"/>
      <c r="FUO33" s="423"/>
      <c r="FUP33" s="423"/>
      <c r="FUQ33" s="423"/>
      <c r="FUR33" s="423"/>
      <c r="FUS33" s="423"/>
      <c r="FUT33" s="423"/>
      <c r="FUU33" s="423"/>
      <c r="FUV33" s="423"/>
      <c r="FUW33" s="423"/>
      <c r="FUX33" s="423"/>
      <c r="FUY33" s="423"/>
      <c r="FUZ33" s="423"/>
      <c r="FVA33" s="423"/>
      <c r="FVB33" s="423"/>
      <c r="FVC33" s="423"/>
      <c r="FVD33" s="423"/>
      <c r="FVE33" s="423"/>
      <c r="FVF33" s="423"/>
      <c r="FVG33" s="423"/>
      <c r="FVH33" s="423"/>
      <c r="FVI33" s="423"/>
      <c r="FVJ33" s="423"/>
      <c r="FVK33" s="423"/>
      <c r="FVL33" s="423"/>
      <c r="FVM33" s="423"/>
      <c r="FVN33" s="423"/>
      <c r="FVO33" s="423"/>
      <c r="FVP33" s="423"/>
      <c r="FVQ33" s="423"/>
      <c r="FVR33" s="423"/>
      <c r="FVS33" s="423"/>
      <c r="FVT33" s="423"/>
      <c r="FVU33" s="423"/>
      <c r="FVV33" s="423"/>
      <c r="FVW33" s="423"/>
      <c r="FVX33" s="423"/>
      <c r="FVY33" s="423"/>
      <c r="FVZ33" s="423"/>
      <c r="FWA33" s="423"/>
      <c r="FWB33" s="423"/>
      <c r="FWC33" s="423"/>
      <c r="FWD33" s="423"/>
      <c r="FWE33" s="423"/>
      <c r="FWF33" s="423"/>
      <c r="FWG33" s="423"/>
      <c r="FWH33" s="423"/>
      <c r="FWI33" s="423"/>
      <c r="FWJ33" s="423"/>
      <c r="FWK33" s="423"/>
      <c r="FWL33" s="423"/>
      <c r="FWM33" s="423"/>
      <c r="FWN33" s="423"/>
      <c r="FWO33" s="423"/>
      <c r="FWP33" s="423"/>
      <c r="FWQ33" s="423"/>
      <c r="FWR33" s="423"/>
      <c r="FWS33" s="423"/>
      <c r="FWT33" s="423"/>
      <c r="FWU33" s="423"/>
      <c r="FWV33" s="423"/>
      <c r="FWW33" s="423"/>
      <c r="FWX33" s="423"/>
      <c r="FWY33" s="423"/>
      <c r="FWZ33" s="423"/>
      <c r="FXA33" s="423"/>
      <c r="FXB33" s="423"/>
      <c r="FXC33" s="423"/>
      <c r="FXD33" s="423"/>
      <c r="FXE33" s="423"/>
      <c r="FXF33" s="423"/>
      <c r="FXG33" s="423"/>
      <c r="FXH33" s="423"/>
      <c r="FXI33" s="423"/>
      <c r="FXJ33" s="423"/>
      <c r="FXK33" s="423"/>
      <c r="FXL33" s="423"/>
      <c r="FXM33" s="423"/>
      <c r="FXN33" s="423"/>
      <c r="FXO33" s="423"/>
      <c r="FXP33" s="423"/>
      <c r="FXQ33" s="423"/>
      <c r="FXR33" s="423"/>
      <c r="FXS33" s="423"/>
      <c r="FXT33" s="423"/>
      <c r="FXU33" s="423"/>
      <c r="FXV33" s="423"/>
      <c r="FXW33" s="423"/>
      <c r="FXX33" s="423"/>
      <c r="FXY33" s="423"/>
      <c r="FXZ33" s="423"/>
      <c r="FYA33" s="423"/>
      <c r="FYB33" s="423"/>
      <c r="FYC33" s="423"/>
      <c r="FYD33" s="423"/>
      <c r="FYE33" s="423"/>
      <c r="FYF33" s="423"/>
      <c r="FYG33" s="423"/>
      <c r="FYH33" s="423"/>
      <c r="FYI33" s="423"/>
      <c r="FYJ33" s="423"/>
      <c r="FYK33" s="423"/>
      <c r="FYL33" s="423"/>
      <c r="FYM33" s="423"/>
      <c r="FYN33" s="423"/>
      <c r="FYO33" s="423"/>
      <c r="FYP33" s="423"/>
      <c r="FYQ33" s="423"/>
      <c r="FYR33" s="423"/>
      <c r="FYS33" s="423"/>
      <c r="FYT33" s="423"/>
      <c r="FYU33" s="423"/>
      <c r="FYV33" s="423"/>
      <c r="FYW33" s="423"/>
      <c r="FYX33" s="423"/>
      <c r="FYY33" s="423"/>
      <c r="FYZ33" s="423"/>
      <c r="FZA33" s="423"/>
      <c r="FZB33" s="423"/>
      <c r="FZC33" s="423"/>
      <c r="FZD33" s="423"/>
      <c r="FZE33" s="423"/>
      <c r="FZF33" s="423"/>
      <c r="FZG33" s="423"/>
      <c r="FZH33" s="423"/>
      <c r="FZI33" s="423"/>
      <c r="FZJ33" s="423"/>
      <c r="FZK33" s="423"/>
      <c r="FZL33" s="423"/>
      <c r="FZM33" s="423"/>
      <c r="FZN33" s="423"/>
      <c r="FZO33" s="423"/>
      <c r="FZP33" s="423"/>
      <c r="FZQ33" s="423"/>
      <c r="FZR33" s="423"/>
      <c r="FZS33" s="423"/>
      <c r="FZT33" s="423"/>
      <c r="FZU33" s="423"/>
      <c r="FZV33" s="423"/>
      <c r="FZW33" s="423"/>
      <c r="FZX33" s="423"/>
      <c r="FZY33" s="423"/>
      <c r="FZZ33" s="423"/>
      <c r="GAA33" s="423"/>
      <c r="GAB33" s="423"/>
      <c r="GAC33" s="423"/>
      <c r="GAD33" s="423"/>
      <c r="GAE33" s="423"/>
      <c r="GAF33" s="423"/>
      <c r="GAG33" s="423"/>
      <c r="GAH33" s="423"/>
      <c r="GAI33" s="423"/>
      <c r="GAJ33" s="423"/>
      <c r="GAK33" s="423"/>
      <c r="GAL33" s="423"/>
      <c r="GAM33" s="423"/>
      <c r="GAN33" s="423"/>
      <c r="GAO33" s="423"/>
      <c r="GAP33" s="423"/>
      <c r="GAQ33" s="423"/>
      <c r="GAR33" s="423"/>
      <c r="GAS33" s="423"/>
      <c r="GAT33" s="423"/>
      <c r="GAU33" s="423"/>
      <c r="GAV33" s="423"/>
      <c r="GAW33" s="423"/>
      <c r="GAX33" s="423"/>
      <c r="GAY33" s="423"/>
      <c r="GAZ33" s="423"/>
      <c r="GBA33" s="423"/>
      <c r="GBB33" s="423"/>
      <c r="GBC33" s="423"/>
      <c r="GBD33" s="423"/>
      <c r="GBE33" s="423"/>
      <c r="GBF33" s="423"/>
      <c r="GBG33" s="423"/>
      <c r="GBH33" s="423"/>
      <c r="GBI33" s="423"/>
      <c r="GBJ33" s="423"/>
      <c r="GBK33" s="423"/>
      <c r="GBL33" s="423"/>
      <c r="GBM33" s="423"/>
      <c r="GBN33" s="423"/>
      <c r="GBO33" s="423"/>
      <c r="GBP33" s="423"/>
      <c r="GBQ33" s="423"/>
      <c r="GBR33" s="423"/>
      <c r="GBS33" s="423"/>
      <c r="GBT33" s="423"/>
      <c r="GBU33" s="423"/>
      <c r="GBV33" s="423"/>
      <c r="GBW33" s="423"/>
      <c r="GBX33" s="423"/>
      <c r="GBY33" s="423"/>
      <c r="GBZ33" s="423"/>
      <c r="GCA33" s="423"/>
      <c r="GCB33" s="423"/>
      <c r="GCC33" s="423"/>
      <c r="GCD33" s="423"/>
      <c r="GCE33" s="423"/>
      <c r="GCF33" s="423"/>
      <c r="GCG33" s="423"/>
      <c r="GCH33" s="423"/>
      <c r="GCI33" s="423"/>
      <c r="GCJ33" s="423"/>
      <c r="GCK33" s="423"/>
      <c r="GCL33" s="423"/>
      <c r="GCM33" s="423"/>
      <c r="GCN33" s="423"/>
      <c r="GCO33" s="423"/>
      <c r="GCP33" s="423"/>
      <c r="GCQ33" s="423"/>
      <c r="GCR33" s="423"/>
      <c r="GCS33" s="423"/>
      <c r="GCT33" s="423"/>
      <c r="GCU33" s="423"/>
      <c r="GCV33" s="423"/>
      <c r="GCW33" s="423"/>
      <c r="GCX33" s="423"/>
      <c r="GCY33" s="423"/>
      <c r="GCZ33" s="423"/>
      <c r="GDA33" s="423"/>
      <c r="GDB33" s="423"/>
      <c r="GDC33" s="423"/>
      <c r="GDD33" s="423"/>
      <c r="GDE33" s="423"/>
      <c r="GDF33" s="423"/>
      <c r="GDG33" s="423"/>
      <c r="GDH33" s="423"/>
      <c r="GDI33" s="423"/>
      <c r="GDJ33" s="423"/>
      <c r="GDK33" s="423"/>
      <c r="GDL33" s="423"/>
      <c r="GDM33" s="423"/>
      <c r="GDN33" s="423"/>
      <c r="GDO33" s="423"/>
      <c r="GDP33" s="423"/>
      <c r="GDQ33" s="423"/>
      <c r="GDR33" s="423"/>
      <c r="GDS33" s="423"/>
      <c r="GDT33" s="423"/>
      <c r="GDU33" s="423"/>
      <c r="GDV33" s="423"/>
      <c r="GDW33" s="423"/>
      <c r="GDX33" s="423"/>
      <c r="GDY33" s="423"/>
      <c r="GDZ33" s="423"/>
      <c r="GEA33" s="423"/>
      <c r="GEB33" s="423"/>
      <c r="GEC33" s="423"/>
      <c r="GED33" s="423"/>
      <c r="GEE33" s="423"/>
      <c r="GEF33" s="423"/>
      <c r="GEG33" s="423"/>
      <c r="GEH33" s="423"/>
      <c r="GEI33" s="423"/>
      <c r="GEJ33" s="423"/>
      <c r="GEK33" s="423"/>
      <c r="GEL33" s="423"/>
      <c r="GEM33" s="423"/>
      <c r="GEN33" s="423"/>
      <c r="GEO33" s="423"/>
      <c r="GEP33" s="423"/>
      <c r="GEQ33" s="423"/>
      <c r="GER33" s="423"/>
      <c r="GES33" s="423"/>
      <c r="GET33" s="423"/>
      <c r="GEU33" s="423"/>
      <c r="GEV33" s="423"/>
      <c r="GEW33" s="423"/>
      <c r="GEX33" s="423"/>
      <c r="GEY33" s="423"/>
      <c r="GEZ33" s="423"/>
      <c r="GFA33" s="423"/>
      <c r="GFB33" s="423"/>
      <c r="GFC33" s="423"/>
      <c r="GFD33" s="423"/>
      <c r="GFE33" s="423"/>
      <c r="GFF33" s="423"/>
      <c r="GFG33" s="423"/>
      <c r="GFH33" s="423"/>
      <c r="GFI33" s="423"/>
      <c r="GFJ33" s="423"/>
      <c r="GFK33" s="423"/>
      <c r="GFL33" s="423"/>
      <c r="GFM33" s="423"/>
      <c r="GFN33" s="423"/>
      <c r="GFO33" s="423"/>
      <c r="GFP33" s="423"/>
      <c r="GFQ33" s="423"/>
      <c r="GFR33" s="423"/>
      <c r="GFS33" s="423"/>
      <c r="GFT33" s="423"/>
      <c r="GFU33" s="423"/>
      <c r="GFV33" s="423"/>
      <c r="GFW33" s="423"/>
      <c r="GFX33" s="423"/>
      <c r="GFY33" s="423"/>
      <c r="GFZ33" s="423"/>
      <c r="GGA33" s="423"/>
      <c r="GGB33" s="423"/>
      <c r="GGC33" s="423"/>
      <c r="GGD33" s="423"/>
      <c r="GGE33" s="423"/>
      <c r="GGF33" s="423"/>
      <c r="GGG33" s="423"/>
      <c r="GGH33" s="423"/>
      <c r="GGI33" s="423"/>
      <c r="GGJ33" s="423"/>
      <c r="GGK33" s="423"/>
      <c r="GGL33" s="423"/>
      <c r="GGM33" s="423"/>
      <c r="GGN33" s="423"/>
      <c r="GGO33" s="423"/>
      <c r="GGP33" s="423"/>
      <c r="GGQ33" s="423"/>
      <c r="GGR33" s="423"/>
      <c r="GGS33" s="423"/>
      <c r="GGT33" s="423"/>
      <c r="GGU33" s="423"/>
      <c r="GGV33" s="423"/>
      <c r="GGW33" s="423"/>
      <c r="GGX33" s="423"/>
      <c r="GGY33" s="423"/>
      <c r="GGZ33" s="423"/>
      <c r="GHA33" s="423"/>
      <c r="GHB33" s="423"/>
      <c r="GHC33" s="423"/>
      <c r="GHD33" s="423"/>
      <c r="GHE33" s="423"/>
      <c r="GHF33" s="423"/>
      <c r="GHG33" s="423"/>
      <c r="GHH33" s="423"/>
      <c r="GHI33" s="423"/>
      <c r="GHJ33" s="423"/>
      <c r="GHK33" s="423"/>
      <c r="GHL33" s="423"/>
      <c r="GHM33" s="423"/>
      <c r="GHN33" s="423"/>
      <c r="GHO33" s="423"/>
      <c r="GHP33" s="423"/>
      <c r="GHQ33" s="423"/>
      <c r="GHR33" s="423"/>
      <c r="GHS33" s="423"/>
      <c r="GHT33" s="423"/>
      <c r="GHU33" s="423"/>
      <c r="GHV33" s="423"/>
      <c r="GHW33" s="423"/>
      <c r="GHX33" s="423"/>
      <c r="GHY33" s="423"/>
      <c r="GHZ33" s="423"/>
      <c r="GIA33" s="423"/>
      <c r="GIB33" s="423"/>
      <c r="GIC33" s="423"/>
      <c r="GID33" s="423"/>
      <c r="GIE33" s="423"/>
      <c r="GIF33" s="423"/>
      <c r="GIG33" s="423"/>
      <c r="GIH33" s="423"/>
      <c r="GII33" s="423"/>
      <c r="GIJ33" s="423"/>
      <c r="GIK33" s="423"/>
      <c r="GIL33" s="423"/>
      <c r="GIM33" s="423"/>
      <c r="GIN33" s="423"/>
      <c r="GIO33" s="423"/>
      <c r="GIP33" s="423"/>
      <c r="GIQ33" s="423"/>
      <c r="GIR33" s="423"/>
      <c r="GIS33" s="423"/>
      <c r="GIT33" s="423"/>
      <c r="GIU33" s="423"/>
      <c r="GIV33" s="423"/>
      <c r="GIW33" s="423"/>
      <c r="GIX33" s="423"/>
      <c r="GIY33" s="423"/>
      <c r="GIZ33" s="423"/>
      <c r="GJA33" s="423"/>
      <c r="GJB33" s="423"/>
      <c r="GJC33" s="423"/>
      <c r="GJD33" s="423"/>
      <c r="GJE33" s="423"/>
      <c r="GJF33" s="423"/>
      <c r="GJG33" s="423"/>
      <c r="GJH33" s="423"/>
      <c r="GJI33" s="423"/>
      <c r="GJJ33" s="423"/>
      <c r="GJK33" s="423"/>
      <c r="GJL33" s="423"/>
      <c r="GJM33" s="423"/>
      <c r="GJN33" s="423"/>
      <c r="GJO33" s="423"/>
      <c r="GJP33" s="423"/>
      <c r="GJQ33" s="423"/>
      <c r="GJR33" s="423"/>
      <c r="GJS33" s="423"/>
      <c r="GJT33" s="423"/>
      <c r="GJU33" s="423"/>
      <c r="GJV33" s="423"/>
      <c r="GJW33" s="423"/>
      <c r="GJX33" s="423"/>
      <c r="GJY33" s="423"/>
      <c r="GJZ33" s="423"/>
      <c r="GKA33" s="423"/>
      <c r="GKB33" s="423"/>
      <c r="GKC33" s="423"/>
      <c r="GKD33" s="423"/>
      <c r="GKE33" s="423"/>
      <c r="GKF33" s="423"/>
      <c r="GKG33" s="423"/>
      <c r="GKH33" s="423"/>
      <c r="GKI33" s="423"/>
      <c r="GKJ33" s="423"/>
      <c r="GKK33" s="423"/>
      <c r="GKL33" s="423"/>
      <c r="GKM33" s="423"/>
      <c r="GKN33" s="423"/>
      <c r="GKO33" s="423"/>
      <c r="GKP33" s="423"/>
      <c r="GKQ33" s="423"/>
      <c r="GKR33" s="423"/>
      <c r="GKS33" s="423"/>
      <c r="GKT33" s="423"/>
      <c r="GKU33" s="423"/>
      <c r="GKV33" s="423"/>
      <c r="GKW33" s="423"/>
      <c r="GKX33" s="423"/>
      <c r="GKY33" s="423"/>
      <c r="GKZ33" s="423"/>
      <c r="GLA33" s="423"/>
      <c r="GLB33" s="423"/>
      <c r="GLC33" s="423"/>
      <c r="GLD33" s="423"/>
      <c r="GLE33" s="423"/>
      <c r="GLF33" s="423"/>
      <c r="GLG33" s="423"/>
      <c r="GLH33" s="423"/>
      <c r="GLI33" s="423"/>
      <c r="GLJ33" s="423"/>
      <c r="GLK33" s="423"/>
      <c r="GLL33" s="423"/>
      <c r="GLM33" s="423"/>
      <c r="GLN33" s="423"/>
      <c r="GLO33" s="423"/>
      <c r="GLP33" s="423"/>
      <c r="GLQ33" s="423"/>
      <c r="GLR33" s="423"/>
      <c r="GLS33" s="423"/>
      <c r="GLT33" s="423"/>
      <c r="GLU33" s="423"/>
      <c r="GLV33" s="423"/>
      <c r="GLW33" s="423"/>
      <c r="GLX33" s="423"/>
      <c r="GLY33" s="423"/>
      <c r="GLZ33" s="423"/>
      <c r="GMA33" s="423"/>
      <c r="GMB33" s="423"/>
      <c r="GMC33" s="423"/>
      <c r="GMD33" s="423"/>
      <c r="GME33" s="423"/>
      <c r="GMF33" s="423"/>
      <c r="GMG33" s="423"/>
      <c r="GMH33" s="423"/>
      <c r="GMI33" s="423"/>
      <c r="GMJ33" s="423"/>
      <c r="GMK33" s="423"/>
      <c r="GML33" s="423"/>
      <c r="GMM33" s="423"/>
      <c r="GMN33" s="423"/>
      <c r="GMO33" s="423"/>
      <c r="GMP33" s="423"/>
      <c r="GMQ33" s="423"/>
      <c r="GMR33" s="423"/>
      <c r="GMS33" s="423"/>
      <c r="GMT33" s="423"/>
      <c r="GMU33" s="423"/>
      <c r="GMV33" s="423"/>
      <c r="GMW33" s="423"/>
      <c r="GMX33" s="423"/>
      <c r="GMY33" s="423"/>
      <c r="GMZ33" s="423"/>
      <c r="GNA33" s="423"/>
      <c r="GNB33" s="423"/>
      <c r="GNC33" s="423"/>
      <c r="GND33" s="423"/>
      <c r="GNE33" s="423"/>
      <c r="GNF33" s="423"/>
      <c r="GNG33" s="423"/>
      <c r="GNH33" s="423"/>
      <c r="GNI33" s="423"/>
      <c r="GNJ33" s="423"/>
      <c r="GNK33" s="423"/>
      <c r="GNL33" s="423"/>
      <c r="GNM33" s="423"/>
      <c r="GNN33" s="423"/>
      <c r="GNO33" s="423"/>
      <c r="GNP33" s="423"/>
      <c r="GNQ33" s="423"/>
      <c r="GNR33" s="423"/>
      <c r="GNS33" s="423"/>
      <c r="GNT33" s="423"/>
      <c r="GNU33" s="423"/>
      <c r="GNV33" s="423"/>
      <c r="GNW33" s="423"/>
      <c r="GNX33" s="423"/>
      <c r="GNY33" s="423"/>
      <c r="GNZ33" s="423"/>
      <c r="GOA33" s="423"/>
      <c r="GOB33" s="423"/>
      <c r="GOC33" s="423"/>
      <c r="GOD33" s="423"/>
      <c r="GOE33" s="423"/>
      <c r="GOF33" s="423"/>
      <c r="GOG33" s="423"/>
      <c r="GOH33" s="423"/>
      <c r="GOI33" s="423"/>
      <c r="GOJ33" s="423"/>
      <c r="GOK33" s="423"/>
      <c r="GOL33" s="423"/>
      <c r="GOM33" s="423"/>
      <c r="GON33" s="423"/>
      <c r="GOO33" s="423"/>
      <c r="GOP33" s="423"/>
      <c r="GOQ33" s="423"/>
      <c r="GOR33" s="423"/>
      <c r="GOS33" s="423"/>
      <c r="GOT33" s="423"/>
      <c r="GOU33" s="423"/>
      <c r="GOV33" s="423"/>
      <c r="GOW33" s="423"/>
      <c r="GOX33" s="423"/>
      <c r="GOY33" s="423"/>
      <c r="GOZ33" s="423"/>
      <c r="GPA33" s="423"/>
      <c r="GPB33" s="423"/>
      <c r="GPC33" s="423"/>
      <c r="GPD33" s="423"/>
      <c r="GPE33" s="423"/>
      <c r="GPF33" s="423"/>
      <c r="GPG33" s="423"/>
      <c r="GPH33" s="423"/>
      <c r="GPI33" s="423"/>
      <c r="GPJ33" s="423"/>
      <c r="GPK33" s="423"/>
      <c r="GPL33" s="423"/>
      <c r="GPM33" s="423"/>
      <c r="GPN33" s="423"/>
      <c r="GPO33" s="423"/>
      <c r="GPP33" s="423"/>
      <c r="GPQ33" s="423"/>
      <c r="GPR33" s="423"/>
      <c r="GPS33" s="423"/>
      <c r="GPT33" s="423"/>
      <c r="GPU33" s="423"/>
      <c r="GPV33" s="423"/>
      <c r="GPW33" s="423"/>
      <c r="GPX33" s="423"/>
      <c r="GPY33" s="423"/>
      <c r="GPZ33" s="423"/>
      <c r="GQA33" s="423"/>
      <c r="GQB33" s="423"/>
      <c r="GQC33" s="423"/>
      <c r="GQD33" s="423"/>
      <c r="GQE33" s="423"/>
      <c r="GQF33" s="423"/>
      <c r="GQG33" s="423"/>
      <c r="GQH33" s="423"/>
      <c r="GQI33" s="423"/>
      <c r="GQJ33" s="423"/>
      <c r="GQK33" s="423"/>
      <c r="GQL33" s="423"/>
      <c r="GQM33" s="423"/>
      <c r="GQN33" s="423"/>
      <c r="GQO33" s="423"/>
      <c r="GQP33" s="423"/>
      <c r="GQQ33" s="423"/>
      <c r="GQR33" s="423"/>
      <c r="GQS33" s="423"/>
      <c r="GQT33" s="423"/>
      <c r="GQU33" s="423"/>
      <c r="GQV33" s="423"/>
      <c r="GQW33" s="423"/>
      <c r="GQX33" s="423"/>
      <c r="GQY33" s="423"/>
      <c r="GQZ33" s="423"/>
      <c r="GRA33" s="423"/>
      <c r="GRB33" s="423"/>
      <c r="GRC33" s="423"/>
      <c r="GRD33" s="423"/>
      <c r="GRE33" s="423"/>
      <c r="GRF33" s="423"/>
      <c r="GRG33" s="423"/>
      <c r="GRH33" s="423"/>
      <c r="GRI33" s="423"/>
      <c r="GRJ33" s="423"/>
      <c r="GRK33" s="423"/>
      <c r="GRL33" s="423"/>
      <c r="GRM33" s="423"/>
      <c r="GRN33" s="423"/>
      <c r="GRO33" s="423"/>
      <c r="GRP33" s="423"/>
      <c r="GRQ33" s="423"/>
      <c r="GRR33" s="423"/>
      <c r="GRS33" s="423"/>
      <c r="GRT33" s="423"/>
      <c r="GRU33" s="423"/>
      <c r="GRV33" s="423"/>
      <c r="GRW33" s="423"/>
      <c r="GRX33" s="423"/>
      <c r="GRY33" s="423"/>
      <c r="GRZ33" s="423"/>
      <c r="GSA33" s="423"/>
      <c r="GSB33" s="423"/>
      <c r="GSC33" s="423"/>
      <c r="GSD33" s="423"/>
      <c r="GSE33" s="423"/>
      <c r="GSF33" s="423"/>
      <c r="GSG33" s="423"/>
      <c r="GSH33" s="423"/>
      <c r="GSI33" s="423"/>
      <c r="GSJ33" s="423"/>
      <c r="GSK33" s="423"/>
      <c r="GSL33" s="423"/>
      <c r="GSM33" s="423"/>
      <c r="GSN33" s="423"/>
      <c r="GSO33" s="423"/>
      <c r="GSP33" s="423"/>
      <c r="GSQ33" s="423"/>
      <c r="GSR33" s="423"/>
      <c r="GSS33" s="423"/>
      <c r="GST33" s="423"/>
      <c r="GSU33" s="423"/>
      <c r="GSV33" s="423"/>
      <c r="GSW33" s="423"/>
      <c r="GSX33" s="423"/>
      <c r="GSY33" s="423"/>
      <c r="GSZ33" s="423"/>
      <c r="GTA33" s="423"/>
      <c r="GTB33" s="423"/>
      <c r="GTC33" s="423"/>
      <c r="GTD33" s="423"/>
      <c r="GTE33" s="423"/>
      <c r="GTF33" s="423"/>
      <c r="GTG33" s="423"/>
      <c r="GTH33" s="423"/>
      <c r="GTI33" s="423"/>
      <c r="GTJ33" s="423"/>
      <c r="GTK33" s="423"/>
      <c r="GTL33" s="423"/>
      <c r="GTM33" s="423"/>
      <c r="GTN33" s="423"/>
      <c r="GTO33" s="423"/>
      <c r="GTP33" s="423"/>
      <c r="GTQ33" s="423"/>
      <c r="GTR33" s="423"/>
      <c r="GTS33" s="423"/>
      <c r="GTT33" s="423"/>
      <c r="GTU33" s="423"/>
      <c r="GTV33" s="423"/>
      <c r="GTW33" s="423"/>
      <c r="GTX33" s="423"/>
      <c r="GTY33" s="423"/>
      <c r="GTZ33" s="423"/>
      <c r="GUA33" s="423"/>
      <c r="GUB33" s="423"/>
      <c r="GUC33" s="423"/>
      <c r="GUD33" s="423"/>
      <c r="GUE33" s="423"/>
      <c r="GUF33" s="423"/>
      <c r="GUG33" s="423"/>
      <c r="GUH33" s="423"/>
      <c r="GUI33" s="423"/>
      <c r="GUJ33" s="423"/>
      <c r="GUK33" s="423"/>
      <c r="GUL33" s="423"/>
      <c r="GUM33" s="423"/>
      <c r="GUN33" s="423"/>
      <c r="GUO33" s="423"/>
      <c r="GUP33" s="423"/>
      <c r="GUQ33" s="423"/>
      <c r="GUR33" s="423"/>
      <c r="GUS33" s="423"/>
      <c r="GUT33" s="423"/>
      <c r="GUU33" s="423"/>
      <c r="GUV33" s="423"/>
      <c r="GUW33" s="423"/>
      <c r="GUX33" s="423"/>
      <c r="GUY33" s="423"/>
      <c r="GUZ33" s="423"/>
      <c r="GVA33" s="423"/>
      <c r="GVB33" s="423"/>
      <c r="GVC33" s="423"/>
      <c r="GVD33" s="423"/>
      <c r="GVE33" s="423"/>
      <c r="GVF33" s="423"/>
      <c r="GVG33" s="423"/>
      <c r="GVH33" s="423"/>
      <c r="GVI33" s="423"/>
      <c r="GVJ33" s="423"/>
      <c r="GVK33" s="423"/>
      <c r="GVL33" s="423"/>
      <c r="GVM33" s="423"/>
      <c r="GVN33" s="423"/>
      <c r="GVO33" s="423"/>
      <c r="GVP33" s="423"/>
      <c r="GVQ33" s="423"/>
      <c r="GVR33" s="423"/>
      <c r="GVS33" s="423"/>
      <c r="GVT33" s="423"/>
      <c r="GVU33" s="423"/>
      <c r="GVV33" s="423"/>
      <c r="GVW33" s="423"/>
      <c r="GVX33" s="423"/>
      <c r="GVY33" s="423"/>
      <c r="GVZ33" s="423"/>
      <c r="GWA33" s="423"/>
      <c r="GWB33" s="423"/>
      <c r="GWC33" s="423"/>
      <c r="GWD33" s="423"/>
      <c r="GWE33" s="423"/>
      <c r="GWF33" s="423"/>
      <c r="GWG33" s="423"/>
      <c r="GWH33" s="423"/>
      <c r="GWI33" s="423"/>
      <c r="GWJ33" s="423"/>
      <c r="GWK33" s="423"/>
      <c r="GWL33" s="423"/>
      <c r="GWM33" s="423"/>
      <c r="GWN33" s="423"/>
      <c r="GWO33" s="423"/>
      <c r="GWP33" s="423"/>
      <c r="GWQ33" s="423"/>
      <c r="GWR33" s="423"/>
      <c r="GWS33" s="423"/>
      <c r="GWT33" s="423"/>
      <c r="GWU33" s="423"/>
      <c r="GWV33" s="423"/>
      <c r="GWW33" s="423"/>
      <c r="GWX33" s="423"/>
      <c r="GWY33" s="423"/>
      <c r="GWZ33" s="423"/>
      <c r="GXA33" s="423"/>
      <c r="GXB33" s="423"/>
      <c r="GXC33" s="423"/>
      <c r="GXD33" s="423"/>
      <c r="GXE33" s="423"/>
      <c r="GXF33" s="423"/>
      <c r="GXG33" s="423"/>
      <c r="GXH33" s="423"/>
      <c r="GXI33" s="423"/>
      <c r="GXJ33" s="423"/>
      <c r="GXK33" s="423"/>
      <c r="GXL33" s="423"/>
      <c r="GXM33" s="423"/>
      <c r="GXN33" s="423"/>
      <c r="GXO33" s="423"/>
      <c r="GXP33" s="423"/>
      <c r="GXQ33" s="423"/>
      <c r="GXR33" s="423"/>
      <c r="GXS33" s="423"/>
      <c r="GXT33" s="423"/>
      <c r="GXU33" s="423"/>
      <c r="GXV33" s="423"/>
      <c r="GXW33" s="423"/>
      <c r="GXX33" s="423"/>
      <c r="GXY33" s="423"/>
      <c r="GXZ33" s="423"/>
      <c r="GYA33" s="423"/>
      <c r="GYB33" s="423"/>
      <c r="GYC33" s="423"/>
      <c r="GYD33" s="423"/>
      <c r="GYE33" s="423"/>
      <c r="GYF33" s="423"/>
      <c r="GYG33" s="423"/>
      <c r="GYH33" s="423"/>
      <c r="GYI33" s="423"/>
      <c r="GYJ33" s="423"/>
      <c r="GYK33" s="423"/>
      <c r="GYL33" s="423"/>
      <c r="GYM33" s="423"/>
      <c r="GYN33" s="423"/>
      <c r="GYO33" s="423"/>
      <c r="GYP33" s="423"/>
      <c r="GYQ33" s="423"/>
      <c r="GYR33" s="423"/>
      <c r="GYS33" s="423"/>
      <c r="GYT33" s="423"/>
      <c r="GYU33" s="423"/>
      <c r="GYV33" s="423"/>
      <c r="GYW33" s="423"/>
      <c r="GYX33" s="423"/>
      <c r="GYY33" s="423"/>
      <c r="GYZ33" s="423"/>
      <c r="GZA33" s="423"/>
      <c r="GZB33" s="423"/>
      <c r="GZC33" s="423"/>
      <c r="GZD33" s="423"/>
      <c r="GZE33" s="423"/>
      <c r="GZF33" s="423"/>
      <c r="GZG33" s="423"/>
      <c r="GZH33" s="423"/>
      <c r="GZI33" s="423"/>
      <c r="GZJ33" s="423"/>
      <c r="GZK33" s="423"/>
      <c r="GZL33" s="423"/>
      <c r="GZM33" s="423"/>
      <c r="GZN33" s="423"/>
      <c r="GZO33" s="423"/>
      <c r="GZP33" s="423"/>
      <c r="GZQ33" s="423"/>
      <c r="GZR33" s="423"/>
      <c r="GZS33" s="423"/>
      <c r="GZT33" s="423"/>
      <c r="GZU33" s="423"/>
      <c r="GZV33" s="423"/>
      <c r="GZW33" s="423"/>
      <c r="GZX33" s="423"/>
      <c r="GZY33" s="423"/>
      <c r="GZZ33" s="423"/>
      <c r="HAA33" s="423"/>
      <c r="HAB33" s="423"/>
      <c r="HAC33" s="423"/>
      <c r="HAD33" s="423"/>
      <c r="HAE33" s="423"/>
      <c r="HAF33" s="423"/>
      <c r="HAG33" s="423"/>
      <c r="HAH33" s="423"/>
      <c r="HAI33" s="423"/>
      <c r="HAJ33" s="423"/>
      <c r="HAK33" s="423"/>
      <c r="HAL33" s="423"/>
      <c r="HAM33" s="423"/>
      <c r="HAN33" s="423"/>
      <c r="HAO33" s="423"/>
      <c r="HAP33" s="423"/>
      <c r="HAQ33" s="423"/>
      <c r="HAR33" s="423"/>
      <c r="HAS33" s="423"/>
      <c r="HAT33" s="423"/>
      <c r="HAU33" s="423"/>
      <c r="HAV33" s="423"/>
      <c r="HAW33" s="423"/>
      <c r="HAX33" s="423"/>
      <c r="HAY33" s="423"/>
      <c r="HAZ33" s="423"/>
      <c r="HBA33" s="423"/>
      <c r="HBB33" s="423"/>
      <c r="HBC33" s="423"/>
      <c r="HBD33" s="423"/>
      <c r="HBE33" s="423"/>
      <c r="HBF33" s="423"/>
      <c r="HBG33" s="423"/>
      <c r="HBH33" s="423"/>
      <c r="HBI33" s="423"/>
      <c r="HBJ33" s="423"/>
      <c r="HBK33" s="423"/>
      <c r="HBL33" s="423"/>
      <c r="HBM33" s="423"/>
      <c r="HBN33" s="423"/>
      <c r="HBO33" s="423"/>
      <c r="HBP33" s="423"/>
      <c r="HBQ33" s="423"/>
      <c r="HBR33" s="423"/>
      <c r="HBS33" s="423"/>
      <c r="HBT33" s="423"/>
      <c r="HBU33" s="423"/>
      <c r="HBV33" s="423"/>
      <c r="HBW33" s="423"/>
      <c r="HBX33" s="423"/>
      <c r="HBY33" s="423"/>
      <c r="HBZ33" s="423"/>
      <c r="HCA33" s="423"/>
      <c r="HCB33" s="423"/>
      <c r="HCC33" s="423"/>
      <c r="HCD33" s="423"/>
      <c r="HCE33" s="423"/>
      <c r="HCF33" s="423"/>
      <c r="HCG33" s="423"/>
      <c r="HCH33" s="423"/>
      <c r="HCI33" s="423"/>
      <c r="HCJ33" s="423"/>
      <c r="HCK33" s="423"/>
      <c r="HCL33" s="423"/>
      <c r="HCM33" s="423"/>
      <c r="HCN33" s="423"/>
      <c r="HCO33" s="423"/>
      <c r="HCP33" s="423"/>
      <c r="HCQ33" s="423"/>
      <c r="HCR33" s="423"/>
      <c r="HCS33" s="423"/>
      <c r="HCT33" s="423"/>
      <c r="HCU33" s="423"/>
      <c r="HCV33" s="423"/>
      <c r="HCW33" s="423"/>
      <c r="HCX33" s="423"/>
      <c r="HCY33" s="423"/>
      <c r="HCZ33" s="423"/>
      <c r="HDA33" s="423"/>
      <c r="HDB33" s="423"/>
      <c r="HDC33" s="423"/>
      <c r="HDD33" s="423"/>
      <c r="HDE33" s="423"/>
      <c r="HDF33" s="423"/>
      <c r="HDG33" s="423"/>
      <c r="HDH33" s="423"/>
      <c r="HDI33" s="423"/>
      <c r="HDJ33" s="423"/>
      <c r="HDK33" s="423"/>
      <c r="HDL33" s="423"/>
      <c r="HDM33" s="423"/>
      <c r="HDN33" s="423"/>
      <c r="HDO33" s="423"/>
      <c r="HDP33" s="423"/>
      <c r="HDQ33" s="423"/>
      <c r="HDR33" s="423"/>
      <c r="HDS33" s="423"/>
      <c r="HDT33" s="423"/>
      <c r="HDU33" s="423"/>
      <c r="HDV33" s="423"/>
      <c r="HDW33" s="423"/>
      <c r="HDX33" s="423"/>
      <c r="HDY33" s="423"/>
      <c r="HDZ33" s="423"/>
      <c r="HEA33" s="423"/>
      <c r="HEB33" s="423"/>
      <c r="HEC33" s="423"/>
      <c r="HED33" s="423"/>
      <c r="HEE33" s="423"/>
      <c r="HEF33" s="423"/>
      <c r="HEG33" s="423"/>
      <c r="HEH33" s="423"/>
      <c r="HEI33" s="423"/>
      <c r="HEJ33" s="423"/>
      <c r="HEK33" s="423"/>
      <c r="HEL33" s="423"/>
      <c r="HEM33" s="423"/>
      <c r="HEN33" s="423"/>
      <c r="HEO33" s="423"/>
      <c r="HEP33" s="423"/>
      <c r="HEQ33" s="423"/>
      <c r="HER33" s="423"/>
      <c r="HES33" s="423"/>
      <c r="HET33" s="423"/>
      <c r="HEU33" s="423"/>
      <c r="HEV33" s="423"/>
      <c r="HEW33" s="423"/>
      <c r="HEX33" s="423"/>
      <c r="HEY33" s="423"/>
      <c r="HEZ33" s="423"/>
      <c r="HFA33" s="423"/>
      <c r="HFB33" s="423"/>
      <c r="HFC33" s="423"/>
      <c r="HFD33" s="423"/>
      <c r="HFE33" s="423"/>
      <c r="HFF33" s="423"/>
      <c r="HFG33" s="423"/>
      <c r="HFH33" s="423"/>
      <c r="HFI33" s="423"/>
      <c r="HFJ33" s="423"/>
      <c r="HFK33" s="423"/>
      <c r="HFL33" s="423"/>
      <c r="HFM33" s="423"/>
      <c r="HFN33" s="423"/>
      <c r="HFO33" s="423"/>
      <c r="HFP33" s="423"/>
      <c r="HFQ33" s="423"/>
      <c r="HFR33" s="423"/>
      <c r="HFS33" s="423"/>
      <c r="HFT33" s="423"/>
      <c r="HFU33" s="423"/>
      <c r="HFV33" s="423"/>
      <c r="HFW33" s="423"/>
      <c r="HFX33" s="423"/>
      <c r="HFY33" s="423"/>
      <c r="HFZ33" s="423"/>
      <c r="HGA33" s="423"/>
      <c r="HGB33" s="423"/>
      <c r="HGC33" s="423"/>
      <c r="HGD33" s="423"/>
      <c r="HGE33" s="423"/>
      <c r="HGF33" s="423"/>
      <c r="HGG33" s="423"/>
      <c r="HGH33" s="423"/>
      <c r="HGI33" s="423"/>
      <c r="HGJ33" s="423"/>
      <c r="HGK33" s="423"/>
      <c r="HGL33" s="423"/>
      <c r="HGM33" s="423"/>
      <c r="HGN33" s="423"/>
      <c r="HGO33" s="423"/>
      <c r="HGP33" s="423"/>
      <c r="HGQ33" s="423"/>
      <c r="HGR33" s="423"/>
      <c r="HGS33" s="423"/>
      <c r="HGT33" s="423"/>
      <c r="HGU33" s="423"/>
      <c r="HGV33" s="423"/>
      <c r="HGW33" s="423"/>
      <c r="HGX33" s="423"/>
      <c r="HGY33" s="423"/>
      <c r="HGZ33" s="423"/>
      <c r="HHA33" s="423"/>
      <c r="HHB33" s="423"/>
      <c r="HHC33" s="423"/>
      <c r="HHD33" s="423"/>
      <c r="HHE33" s="423"/>
      <c r="HHF33" s="423"/>
      <c r="HHG33" s="423"/>
      <c r="HHH33" s="423"/>
      <c r="HHI33" s="423"/>
      <c r="HHJ33" s="423"/>
      <c r="HHK33" s="423"/>
      <c r="HHL33" s="423"/>
      <c r="HHM33" s="423"/>
      <c r="HHN33" s="423"/>
      <c r="HHO33" s="423"/>
      <c r="HHP33" s="423"/>
      <c r="HHQ33" s="423"/>
      <c r="HHR33" s="423"/>
      <c r="HHS33" s="423"/>
      <c r="HHT33" s="423"/>
      <c r="HHU33" s="423"/>
      <c r="HHV33" s="423"/>
      <c r="HHW33" s="423"/>
      <c r="HHX33" s="423"/>
      <c r="HHY33" s="423"/>
      <c r="HHZ33" s="423"/>
      <c r="HIA33" s="423"/>
      <c r="HIB33" s="423"/>
      <c r="HIC33" s="423"/>
      <c r="HID33" s="423"/>
      <c r="HIE33" s="423"/>
      <c r="HIF33" s="423"/>
      <c r="HIG33" s="423"/>
      <c r="HIH33" s="423"/>
      <c r="HII33" s="423"/>
      <c r="HIJ33" s="423"/>
      <c r="HIK33" s="423"/>
      <c r="HIL33" s="423"/>
      <c r="HIM33" s="423"/>
      <c r="HIN33" s="423"/>
      <c r="HIO33" s="423"/>
      <c r="HIP33" s="423"/>
      <c r="HIQ33" s="423"/>
      <c r="HIR33" s="423"/>
      <c r="HIS33" s="423"/>
      <c r="HIT33" s="423"/>
      <c r="HIU33" s="423"/>
      <c r="HIV33" s="423"/>
      <c r="HIW33" s="423"/>
      <c r="HIX33" s="423"/>
      <c r="HIY33" s="423"/>
      <c r="HIZ33" s="423"/>
      <c r="HJA33" s="423"/>
      <c r="HJB33" s="423"/>
      <c r="HJC33" s="423"/>
      <c r="HJD33" s="423"/>
      <c r="HJE33" s="423"/>
      <c r="HJF33" s="423"/>
      <c r="HJG33" s="423"/>
      <c r="HJH33" s="423"/>
      <c r="HJI33" s="423"/>
      <c r="HJJ33" s="423"/>
      <c r="HJK33" s="423"/>
      <c r="HJL33" s="423"/>
      <c r="HJM33" s="423"/>
      <c r="HJN33" s="423"/>
      <c r="HJO33" s="423"/>
      <c r="HJP33" s="423"/>
      <c r="HJQ33" s="423"/>
      <c r="HJR33" s="423"/>
      <c r="HJS33" s="423"/>
      <c r="HJT33" s="423"/>
      <c r="HJU33" s="423"/>
      <c r="HJV33" s="423"/>
      <c r="HJW33" s="423"/>
      <c r="HJX33" s="423"/>
      <c r="HJY33" s="423"/>
      <c r="HJZ33" s="423"/>
      <c r="HKA33" s="423"/>
      <c r="HKB33" s="423"/>
      <c r="HKC33" s="423"/>
      <c r="HKD33" s="423"/>
      <c r="HKE33" s="423"/>
      <c r="HKF33" s="423"/>
      <c r="HKG33" s="423"/>
      <c r="HKH33" s="423"/>
      <c r="HKI33" s="423"/>
      <c r="HKJ33" s="423"/>
      <c r="HKK33" s="423"/>
      <c r="HKL33" s="423"/>
      <c r="HKM33" s="423"/>
      <c r="HKN33" s="423"/>
      <c r="HKO33" s="423"/>
      <c r="HKP33" s="423"/>
      <c r="HKQ33" s="423"/>
      <c r="HKR33" s="423"/>
      <c r="HKS33" s="423"/>
      <c r="HKT33" s="423"/>
      <c r="HKU33" s="423"/>
      <c r="HKV33" s="423"/>
      <c r="HKW33" s="423"/>
      <c r="HKX33" s="423"/>
      <c r="HKY33" s="423"/>
      <c r="HKZ33" s="423"/>
      <c r="HLA33" s="423"/>
      <c r="HLB33" s="423"/>
      <c r="HLC33" s="423"/>
      <c r="HLD33" s="423"/>
      <c r="HLE33" s="423"/>
      <c r="HLF33" s="423"/>
      <c r="HLG33" s="423"/>
      <c r="HLH33" s="423"/>
      <c r="HLI33" s="423"/>
      <c r="HLJ33" s="423"/>
      <c r="HLK33" s="423"/>
      <c r="HLL33" s="423"/>
      <c r="HLM33" s="423"/>
      <c r="HLN33" s="423"/>
      <c r="HLO33" s="423"/>
      <c r="HLP33" s="423"/>
      <c r="HLQ33" s="423"/>
      <c r="HLR33" s="423"/>
      <c r="HLS33" s="423"/>
      <c r="HLT33" s="423"/>
      <c r="HLU33" s="423"/>
      <c r="HLV33" s="423"/>
      <c r="HLW33" s="423"/>
      <c r="HLX33" s="423"/>
      <c r="HLY33" s="423"/>
      <c r="HLZ33" s="423"/>
      <c r="HMA33" s="423"/>
      <c r="HMB33" s="423"/>
      <c r="HMC33" s="423"/>
      <c r="HMD33" s="423"/>
      <c r="HME33" s="423"/>
      <c r="HMF33" s="423"/>
      <c r="HMG33" s="423"/>
      <c r="HMH33" s="423"/>
      <c r="HMI33" s="423"/>
      <c r="HMJ33" s="423"/>
      <c r="HMK33" s="423"/>
      <c r="HML33" s="423"/>
      <c r="HMM33" s="423"/>
      <c r="HMN33" s="423"/>
      <c r="HMO33" s="423"/>
      <c r="HMP33" s="423"/>
      <c r="HMQ33" s="423"/>
      <c r="HMR33" s="423"/>
      <c r="HMS33" s="423"/>
      <c r="HMT33" s="423"/>
      <c r="HMU33" s="423"/>
      <c r="HMV33" s="423"/>
      <c r="HMW33" s="423"/>
      <c r="HMX33" s="423"/>
      <c r="HMY33" s="423"/>
      <c r="HMZ33" s="423"/>
      <c r="HNA33" s="423"/>
      <c r="HNB33" s="423"/>
      <c r="HNC33" s="423"/>
      <c r="HND33" s="423"/>
      <c r="HNE33" s="423"/>
      <c r="HNF33" s="423"/>
      <c r="HNG33" s="423"/>
      <c r="HNH33" s="423"/>
      <c r="HNI33" s="423"/>
      <c r="HNJ33" s="423"/>
      <c r="HNK33" s="423"/>
      <c r="HNL33" s="423"/>
      <c r="HNM33" s="423"/>
      <c r="HNN33" s="423"/>
      <c r="HNO33" s="423"/>
      <c r="HNP33" s="423"/>
      <c r="HNQ33" s="423"/>
      <c r="HNR33" s="423"/>
      <c r="HNS33" s="423"/>
      <c r="HNT33" s="423"/>
      <c r="HNU33" s="423"/>
      <c r="HNV33" s="423"/>
      <c r="HNW33" s="423"/>
      <c r="HNX33" s="423"/>
      <c r="HNY33" s="423"/>
      <c r="HNZ33" s="423"/>
      <c r="HOA33" s="423"/>
      <c r="HOB33" s="423"/>
      <c r="HOC33" s="423"/>
      <c r="HOD33" s="423"/>
      <c r="HOE33" s="423"/>
      <c r="HOF33" s="423"/>
      <c r="HOG33" s="423"/>
      <c r="HOH33" s="423"/>
      <c r="HOI33" s="423"/>
      <c r="HOJ33" s="423"/>
      <c r="HOK33" s="423"/>
      <c r="HOL33" s="423"/>
      <c r="HOM33" s="423"/>
      <c r="HON33" s="423"/>
      <c r="HOO33" s="423"/>
      <c r="HOP33" s="423"/>
      <c r="HOQ33" s="423"/>
      <c r="HOR33" s="423"/>
      <c r="HOS33" s="423"/>
      <c r="HOT33" s="423"/>
      <c r="HOU33" s="423"/>
      <c r="HOV33" s="423"/>
      <c r="HOW33" s="423"/>
      <c r="HOX33" s="423"/>
      <c r="HOY33" s="423"/>
      <c r="HOZ33" s="423"/>
      <c r="HPA33" s="423"/>
      <c r="HPB33" s="423"/>
      <c r="HPC33" s="423"/>
      <c r="HPD33" s="423"/>
      <c r="HPE33" s="423"/>
      <c r="HPF33" s="423"/>
      <c r="HPG33" s="423"/>
      <c r="HPH33" s="423"/>
      <c r="HPI33" s="423"/>
      <c r="HPJ33" s="423"/>
      <c r="HPK33" s="423"/>
      <c r="HPL33" s="423"/>
      <c r="HPM33" s="423"/>
      <c r="HPN33" s="423"/>
      <c r="HPO33" s="423"/>
      <c r="HPP33" s="423"/>
      <c r="HPQ33" s="423"/>
      <c r="HPR33" s="423"/>
      <c r="HPS33" s="423"/>
      <c r="HPT33" s="423"/>
      <c r="HPU33" s="423"/>
      <c r="HPV33" s="423"/>
      <c r="HPW33" s="423"/>
      <c r="HPX33" s="423"/>
      <c r="HPY33" s="423"/>
      <c r="HPZ33" s="423"/>
      <c r="HQA33" s="423"/>
      <c r="HQB33" s="423"/>
      <c r="HQC33" s="423"/>
      <c r="HQD33" s="423"/>
      <c r="HQE33" s="423"/>
      <c r="HQF33" s="423"/>
      <c r="HQG33" s="423"/>
      <c r="HQH33" s="423"/>
      <c r="HQI33" s="423"/>
      <c r="HQJ33" s="423"/>
      <c r="HQK33" s="423"/>
      <c r="HQL33" s="423"/>
      <c r="HQM33" s="423"/>
      <c r="HQN33" s="423"/>
      <c r="HQO33" s="423"/>
      <c r="HQP33" s="423"/>
      <c r="HQQ33" s="423"/>
      <c r="HQR33" s="423"/>
      <c r="HQS33" s="423"/>
      <c r="HQT33" s="423"/>
      <c r="HQU33" s="423"/>
      <c r="HQV33" s="423"/>
      <c r="HQW33" s="423"/>
      <c r="HQX33" s="423"/>
      <c r="HQY33" s="423"/>
      <c r="HQZ33" s="423"/>
      <c r="HRA33" s="423"/>
      <c r="HRB33" s="423"/>
      <c r="HRC33" s="423"/>
      <c r="HRD33" s="423"/>
      <c r="HRE33" s="423"/>
      <c r="HRF33" s="423"/>
      <c r="HRG33" s="423"/>
      <c r="HRH33" s="423"/>
      <c r="HRI33" s="423"/>
      <c r="HRJ33" s="423"/>
      <c r="HRK33" s="423"/>
      <c r="HRL33" s="423"/>
      <c r="HRM33" s="423"/>
      <c r="HRN33" s="423"/>
      <c r="HRO33" s="423"/>
      <c r="HRP33" s="423"/>
      <c r="HRQ33" s="423"/>
      <c r="HRR33" s="423"/>
      <c r="HRS33" s="423"/>
      <c r="HRT33" s="423"/>
      <c r="HRU33" s="423"/>
      <c r="HRV33" s="423"/>
      <c r="HRW33" s="423"/>
      <c r="HRX33" s="423"/>
      <c r="HRY33" s="423"/>
      <c r="HRZ33" s="423"/>
      <c r="HSA33" s="423"/>
      <c r="HSB33" s="423"/>
      <c r="HSC33" s="423"/>
      <c r="HSD33" s="423"/>
      <c r="HSE33" s="423"/>
      <c r="HSF33" s="423"/>
      <c r="HSG33" s="423"/>
      <c r="HSH33" s="423"/>
      <c r="HSI33" s="423"/>
      <c r="HSJ33" s="423"/>
      <c r="HSK33" s="423"/>
      <c r="HSL33" s="423"/>
      <c r="HSM33" s="423"/>
      <c r="HSN33" s="423"/>
      <c r="HSO33" s="423"/>
      <c r="HSP33" s="423"/>
      <c r="HSQ33" s="423"/>
      <c r="HSR33" s="423"/>
      <c r="HSS33" s="423"/>
      <c r="HST33" s="423"/>
      <c r="HSU33" s="423"/>
      <c r="HSV33" s="423"/>
      <c r="HSW33" s="423"/>
      <c r="HSX33" s="423"/>
      <c r="HSY33" s="423"/>
      <c r="HSZ33" s="423"/>
      <c r="HTA33" s="423"/>
      <c r="HTB33" s="423"/>
      <c r="HTC33" s="423"/>
      <c r="HTD33" s="423"/>
      <c r="HTE33" s="423"/>
      <c r="HTF33" s="423"/>
      <c r="HTG33" s="423"/>
      <c r="HTH33" s="423"/>
      <c r="HTI33" s="423"/>
      <c r="HTJ33" s="423"/>
      <c r="HTK33" s="423"/>
      <c r="HTL33" s="423"/>
      <c r="HTM33" s="423"/>
      <c r="HTN33" s="423"/>
      <c r="HTO33" s="423"/>
      <c r="HTP33" s="423"/>
      <c r="HTQ33" s="423"/>
      <c r="HTR33" s="423"/>
      <c r="HTS33" s="423"/>
      <c r="HTT33" s="423"/>
      <c r="HTU33" s="423"/>
      <c r="HTV33" s="423"/>
      <c r="HTW33" s="423"/>
      <c r="HTX33" s="423"/>
      <c r="HTY33" s="423"/>
      <c r="HTZ33" s="423"/>
      <c r="HUA33" s="423"/>
      <c r="HUB33" s="423"/>
      <c r="HUC33" s="423"/>
      <c r="HUD33" s="423"/>
      <c r="HUE33" s="423"/>
      <c r="HUF33" s="423"/>
      <c r="HUG33" s="423"/>
      <c r="HUH33" s="423"/>
      <c r="HUI33" s="423"/>
      <c r="HUJ33" s="423"/>
      <c r="HUK33" s="423"/>
      <c r="HUL33" s="423"/>
      <c r="HUM33" s="423"/>
      <c r="HUN33" s="423"/>
      <c r="HUO33" s="423"/>
      <c r="HUP33" s="423"/>
      <c r="HUQ33" s="423"/>
      <c r="HUR33" s="423"/>
      <c r="HUS33" s="423"/>
      <c r="HUT33" s="423"/>
      <c r="HUU33" s="423"/>
      <c r="HUV33" s="423"/>
      <c r="HUW33" s="423"/>
      <c r="HUX33" s="423"/>
      <c r="HUY33" s="423"/>
      <c r="HUZ33" s="423"/>
      <c r="HVA33" s="423"/>
      <c r="HVB33" s="423"/>
      <c r="HVC33" s="423"/>
      <c r="HVD33" s="423"/>
      <c r="HVE33" s="423"/>
      <c r="HVF33" s="423"/>
      <c r="HVG33" s="423"/>
      <c r="HVH33" s="423"/>
      <c r="HVI33" s="423"/>
      <c r="HVJ33" s="423"/>
      <c r="HVK33" s="423"/>
      <c r="HVL33" s="423"/>
      <c r="HVM33" s="423"/>
      <c r="HVN33" s="423"/>
      <c r="HVO33" s="423"/>
      <c r="HVP33" s="423"/>
      <c r="HVQ33" s="423"/>
      <c r="HVR33" s="423"/>
      <c r="HVS33" s="423"/>
      <c r="HVT33" s="423"/>
      <c r="HVU33" s="423"/>
      <c r="HVV33" s="423"/>
      <c r="HVW33" s="423"/>
      <c r="HVX33" s="423"/>
      <c r="HVY33" s="423"/>
      <c r="HVZ33" s="423"/>
      <c r="HWA33" s="423"/>
      <c r="HWB33" s="423"/>
      <c r="HWC33" s="423"/>
      <c r="HWD33" s="423"/>
      <c r="HWE33" s="423"/>
      <c r="HWF33" s="423"/>
      <c r="HWG33" s="423"/>
      <c r="HWH33" s="423"/>
      <c r="HWI33" s="423"/>
      <c r="HWJ33" s="423"/>
      <c r="HWK33" s="423"/>
      <c r="HWL33" s="423"/>
      <c r="HWM33" s="423"/>
      <c r="HWN33" s="423"/>
      <c r="HWO33" s="423"/>
      <c r="HWP33" s="423"/>
      <c r="HWQ33" s="423"/>
      <c r="HWR33" s="423"/>
      <c r="HWS33" s="423"/>
      <c r="HWT33" s="423"/>
      <c r="HWU33" s="423"/>
      <c r="HWV33" s="423"/>
      <c r="HWW33" s="423"/>
      <c r="HWX33" s="423"/>
      <c r="HWY33" s="423"/>
      <c r="HWZ33" s="423"/>
      <c r="HXA33" s="423"/>
      <c r="HXB33" s="423"/>
      <c r="HXC33" s="423"/>
      <c r="HXD33" s="423"/>
      <c r="HXE33" s="423"/>
      <c r="HXF33" s="423"/>
      <c r="HXG33" s="423"/>
      <c r="HXH33" s="423"/>
      <c r="HXI33" s="423"/>
      <c r="HXJ33" s="423"/>
      <c r="HXK33" s="423"/>
      <c r="HXL33" s="423"/>
      <c r="HXM33" s="423"/>
      <c r="HXN33" s="423"/>
      <c r="HXO33" s="423"/>
      <c r="HXP33" s="423"/>
      <c r="HXQ33" s="423"/>
      <c r="HXR33" s="423"/>
      <c r="HXS33" s="423"/>
      <c r="HXT33" s="423"/>
      <c r="HXU33" s="423"/>
      <c r="HXV33" s="423"/>
      <c r="HXW33" s="423"/>
      <c r="HXX33" s="423"/>
      <c r="HXY33" s="423"/>
      <c r="HXZ33" s="423"/>
      <c r="HYA33" s="423"/>
      <c r="HYB33" s="423"/>
      <c r="HYC33" s="423"/>
      <c r="HYD33" s="423"/>
      <c r="HYE33" s="423"/>
      <c r="HYF33" s="423"/>
      <c r="HYG33" s="423"/>
      <c r="HYH33" s="423"/>
      <c r="HYI33" s="423"/>
      <c r="HYJ33" s="423"/>
      <c r="HYK33" s="423"/>
      <c r="HYL33" s="423"/>
      <c r="HYM33" s="423"/>
      <c r="HYN33" s="423"/>
      <c r="HYO33" s="423"/>
      <c r="HYP33" s="423"/>
      <c r="HYQ33" s="423"/>
      <c r="HYR33" s="423"/>
      <c r="HYS33" s="423"/>
      <c r="HYT33" s="423"/>
      <c r="HYU33" s="423"/>
      <c r="HYV33" s="423"/>
      <c r="HYW33" s="423"/>
      <c r="HYX33" s="423"/>
      <c r="HYY33" s="423"/>
      <c r="HYZ33" s="423"/>
      <c r="HZA33" s="423"/>
      <c r="HZB33" s="423"/>
      <c r="HZC33" s="423"/>
      <c r="HZD33" s="423"/>
      <c r="HZE33" s="423"/>
      <c r="HZF33" s="423"/>
      <c r="HZG33" s="423"/>
      <c r="HZH33" s="423"/>
      <c r="HZI33" s="423"/>
      <c r="HZJ33" s="423"/>
      <c r="HZK33" s="423"/>
      <c r="HZL33" s="423"/>
      <c r="HZM33" s="423"/>
      <c r="HZN33" s="423"/>
      <c r="HZO33" s="423"/>
      <c r="HZP33" s="423"/>
      <c r="HZQ33" s="423"/>
      <c r="HZR33" s="423"/>
      <c r="HZS33" s="423"/>
      <c r="HZT33" s="423"/>
      <c r="HZU33" s="423"/>
      <c r="HZV33" s="423"/>
      <c r="HZW33" s="423"/>
      <c r="HZX33" s="423"/>
      <c r="HZY33" s="423"/>
      <c r="HZZ33" s="423"/>
      <c r="IAA33" s="423"/>
      <c r="IAB33" s="423"/>
      <c r="IAC33" s="423"/>
      <c r="IAD33" s="423"/>
      <c r="IAE33" s="423"/>
      <c r="IAF33" s="423"/>
      <c r="IAG33" s="423"/>
      <c r="IAH33" s="423"/>
      <c r="IAI33" s="423"/>
      <c r="IAJ33" s="423"/>
      <c r="IAK33" s="423"/>
      <c r="IAL33" s="423"/>
      <c r="IAM33" s="423"/>
      <c r="IAN33" s="423"/>
      <c r="IAO33" s="423"/>
      <c r="IAP33" s="423"/>
      <c r="IAQ33" s="423"/>
      <c r="IAR33" s="423"/>
      <c r="IAS33" s="423"/>
      <c r="IAT33" s="423"/>
      <c r="IAU33" s="423"/>
      <c r="IAV33" s="423"/>
      <c r="IAW33" s="423"/>
      <c r="IAX33" s="423"/>
      <c r="IAY33" s="423"/>
      <c r="IAZ33" s="423"/>
      <c r="IBA33" s="423"/>
      <c r="IBB33" s="423"/>
      <c r="IBC33" s="423"/>
      <c r="IBD33" s="423"/>
      <c r="IBE33" s="423"/>
      <c r="IBF33" s="423"/>
      <c r="IBG33" s="423"/>
      <c r="IBH33" s="423"/>
      <c r="IBI33" s="423"/>
      <c r="IBJ33" s="423"/>
      <c r="IBK33" s="423"/>
      <c r="IBL33" s="423"/>
      <c r="IBM33" s="423"/>
      <c r="IBN33" s="423"/>
      <c r="IBO33" s="423"/>
      <c r="IBP33" s="423"/>
      <c r="IBQ33" s="423"/>
      <c r="IBR33" s="423"/>
      <c r="IBS33" s="423"/>
      <c r="IBT33" s="423"/>
      <c r="IBU33" s="423"/>
      <c r="IBV33" s="423"/>
      <c r="IBW33" s="423"/>
      <c r="IBX33" s="423"/>
      <c r="IBY33" s="423"/>
      <c r="IBZ33" s="423"/>
      <c r="ICA33" s="423"/>
      <c r="ICB33" s="423"/>
      <c r="ICC33" s="423"/>
      <c r="ICD33" s="423"/>
      <c r="ICE33" s="423"/>
      <c r="ICF33" s="423"/>
      <c r="ICG33" s="423"/>
      <c r="ICH33" s="423"/>
      <c r="ICI33" s="423"/>
      <c r="ICJ33" s="423"/>
      <c r="ICK33" s="423"/>
      <c r="ICL33" s="423"/>
      <c r="ICM33" s="423"/>
      <c r="ICN33" s="423"/>
      <c r="ICO33" s="423"/>
      <c r="ICP33" s="423"/>
      <c r="ICQ33" s="423"/>
      <c r="ICR33" s="423"/>
      <c r="ICS33" s="423"/>
      <c r="ICT33" s="423"/>
      <c r="ICU33" s="423"/>
      <c r="ICV33" s="423"/>
      <c r="ICW33" s="423"/>
      <c r="ICX33" s="423"/>
      <c r="ICY33" s="423"/>
      <c r="ICZ33" s="423"/>
      <c r="IDA33" s="423"/>
      <c r="IDB33" s="423"/>
      <c r="IDC33" s="423"/>
      <c r="IDD33" s="423"/>
      <c r="IDE33" s="423"/>
      <c r="IDF33" s="423"/>
      <c r="IDG33" s="423"/>
      <c r="IDH33" s="423"/>
      <c r="IDI33" s="423"/>
      <c r="IDJ33" s="423"/>
      <c r="IDK33" s="423"/>
      <c r="IDL33" s="423"/>
      <c r="IDM33" s="423"/>
      <c r="IDN33" s="423"/>
      <c r="IDO33" s="423"/>
      <c r="IDP33" s="423"/>
      <c r="IDQ33" s="423"/>
      <c r="IDR33" s="423"/>
      <c r="IDS33" s="423"/>
      <c r="IDT33" s="423"/>
      <c r="IDU33" s="423"/>
      <c r="IDV33" s="423"/>
      <c r="IDW33" s="423"/>
      <c r="IDX33" s="423"/>
      <c r="IDY33" s="423"/>
      <c r="IDZ33" s="423"/>
      <c r="IEA33" s="423"/>
      <c r="IEB33" s="423"/>
      <c r="IEC33" s="423"/>
      <c r="IED33" s="423"/>
      <c r="IEE33" s="423"/>
      <c r="IEF33" s="423"/>
      <c r="IEG33" s="423"/>
      <c r="IEH33" s="423"/>
      <c r="IEI33" s="423"/>
      <c r="IEJ33" s="423"/>
      <c r="IEK33" s="423"/>
      <c r="IEL33" s="423"/>
      <c r="IEM33" s="423"/>
      <c r="IEN33" s="423"/>
      <c r="IEO33" s="423"/>
      <c r="IEP33" s="423"/>
      <c r="IEQ33" s="423"/>
      <c r="IER33" s="423"/>
      <c r="IES33" s="423"/>
      <c r="IET33" s="423"/>
      <c r="IEU33" s="423"/>
      <c r="IEV33" s="423"/>
      <c r="IEW33" s="423"/>
      <c r="IEX33" s="423"/>
      <c r="IEY33" s="423"/>
      <c r="IEZ33" s="423"/>
      <c r="IFA33" s="423"/>
      <c r="IFB33" s="423"/>
      <c r="IFC33" s="423"/>
      <c r="IFD33" s="423"/>
      <c r="IFE33" s="423"/>
      <c r="IFF33" s="423"/>
      <c r="IFG33" s="423"/>
      <c r="IFH33" s="423"/>
      <c r="IFI33" s="423"/>
      <c r="IFJ33" s="423"/>
      <c r="IFK33" s="423"/>
      <c r="IFL33" s="423"/>
      <c r="IFM33" s="423"/>
      <c r="IFN33" s="423"/>
      <c r="IFO33" s="423"/>
      <c r="IFP33" s="423"/>
      <c r="IFQ33" s="423"/>
      <c r="IFR33" s="423"/>
      <c r="IFS33" s="423"/>
      <c r="IFT33" s="423"/>
      <c r="IFU33" s="423"/>
      <c r="IFV33" s="423"/>
      <c r="IFW33" s="423"/>
      <c r="IFX33" s="423"/>
      <c r="IFY33" s="423"/>
      <c r="IFZ33" s="423"/>
      <c r="IGA33" s="423"/>
      <c r="IGB33" s="423"/>
      <c r="IGC33" s="423"/>
      <c r="IGD33" s="423"/>
      <c r="IGE33" s="423"/>
      <c r="IGF33" s="423"/>
      <c r="IGG33" s="423"/>
      <c r="IGH33" s="423"/>
      <c r="IGI33" s="423"/>
      <c r="IGJ33" s="423"/>
      <c r="IGK33" s="423"/>
      <c r="IGL33" s="423"/>
      <c r="IGM33" s="423"/>
      <c r="IGN33" s="423"/>
      <c r="IGO33" s="423"/>
      <c r="IGP33" s="423"/>
      <c r="IGQ33" s="423"/>
      <c r="IGR33" s="423"/>
      <c r="IGS33" s="423"/>
      <c r="IGT33" s="423"/>
      <c r="IGU33" s="423"/>
      <c r="IGV33" s="423"/>
      <c r="IGW33" s="423"/>
      <c r="IGX33" s="423"/>
      <c r="IGY33" s="423"/>
      <c r="IGZ33" s="423"/>
      <c r="IHA33" s="423"/>
      <c r="IHB33" s="423"/>
      <c r="IHC33" s="423"/>
      <c r="IHD33" s="423"/>
      <c r="IHE33" s="423"/>
      <c r="IHF33" s="423"/>
      <c r="IHG33" s="423"/>
      <c r="IHH33" s="423"/>
      <c r="IHI33" s="423"/>
      <c r="IHJ33" s="423"/>
      <c r="IHK33" s="423"/>
      <c r="IHL33" s="423"/>
      <c r="IHM33" s="423"/>
      <c r="IHN33" s="423"/>
      <c r="IHO33" s="423"/>
      <c r="IHP33" s="423"/>
      <c r="IHQ33" s="423"/>
      <c r="IHR33" s="423"/>
      <c r="IHS33" s="423"/>
      <c r="IHT33" s="423"/>
      <c r="IHU33" s="423"/>
      <c r="IHV33" s="423"/>
      <c r="IHW33" s="423"/>
      <c r="IHX33" s="423"/>
      <c r="IHY33" s="423"/>
      <c r="IHZ33" s="423"/>
      <c r="IIA33" s="423"/>
      <c r="IIB33" s="423"/>
      <c r="IIC33" s="423"/>
      <c r="IID33" s="423"/>
      <c r="IIE33" s="423"/>
      <c r="IIF33" s="423"/>
      <c r="IIG33" s="423"/>
      <c r="IIH33" s="423"/>
      <c r="III33" s="423"/>
      <c r="IIJ33" s="423"/>
      <c r="IIK33" s="423"/>
      <c r="IIL33" s="423"/>
      <c r="IIM33" s="423"/>
      <c r="IIN33" s="423"/>
      <c r="IIO33" s="423"/>
      <c r="IIP33" s="423"/>
      <c r="IIQ33" s="423"/>
      <c r="IIR33" s="423"/>
      <c r="IIS33" s="423"/>
      <c r="IIT33" s="423"/>
      <c r="IIU33" s="423"/>
      <c r="IIV33" s="423"/>
      <c r="IIW33" s="423"/>
      <c r="IIX33" s="423"/>
      <c r="IIY33" s="423"/>
      <c r="IIZ33" s="423"/>
      <c r="IJA33" s="423"/>
      <c r="IJB33" s="423"/>
      <c r="IJC33" s="423"/>
      <c r="IJD33" s="423"/>
      <c r="IJE33" s="423"/>
      <c r="IJF33" s="423"/>
      <c r="IJG33" s="423"/>
      <c r="IJH33" s="423"/>
      <c r="IJI33" s="423"/>
      <c r="IJJ33" s="423"/>
      <c r="IJK33" s="423"/>
      <c r="IJL33" s="423"/>
      <c r="IJM33" s="423"/>
      <c r="IJN33" s="423"/>
      <c r="IJO33" s="423"/>
      <c r="IJP33" s="423"/>
      <c r="IJQ33" s="423"/>
      <c r="IJR33" s="423"/>
      <c r="IJS33" s="423"/>
      <c r="IJT33" s="423"/>
      <c r="IJU33" s="423"/>
      <c r="IJV33" s="423"/>
      <c r="IJW33" s="423"/>
      <c r="IJX33" s="423"/>
      <c r="IJY33" s="423"/>
      <c r="IJZ33" s="423"/>
      <c r="IKA33" s="423"/>
      <c r="IKB33" s="423"/>
      <c r="IKC33" s="423"/>
      <c r="IKD33" s="423"/>
      <c r="IKE33" s="423"/>
      <c r="IKF33" s="423"/>
      <c r="IKG33" s="423"/>
      <c r="IKH33" s="423"/>
      <c r="IKI33" s="423"/>
      <c r="IKJ33" s="423"/>
      <c r="IKK33" s="423"/>
      <c r="IKL33" s="423"/>
      <c r="IKM33" s="423"/>
      <c r="IKN33" s="423"/>
      <c r="IKO33" s="423"/>
      <c r="IKP33" s="423"/>
      <c r="IKQ33" s="423"/>
      <c r="IKR33" s="423"/>
      <c r="IKS33" s="423"/>
      <c r="IKT33" s="423"/>
      <c r="IKU33" s="423"/>
      <c r="IKV33" s="423"/>
      <c r="IKW33" s="423"/>
      <c r="IKX33" s="423"/>
      <c r="IKY33" s="423"/>
      <c r="IKZ33" s="423"/>
      <c r="ILA33" s="423"/>
      <c r="ILB33" s="423"/>
      <c r="ILC33" s="423"/>
      <c r="ILD33" s="423"/>
      <c r="ILE33" s="423"/>
      <c r="ILF33" s="423"/>
      <c r="ILG33" s="423"/>
      <c r="ILH33" s="423"/>
      <c r="ILI33" s="423"/>
      <c r="ILJ33" s="423"/>
      <c r="ILK33" s="423"/>
      <c r="ILL33" s="423"/>
      <c r="ILM33" s="423"/>
      <c r="ILN33" s="423"/>
      <c r="ILO33" s="423"/>
      <c r="ILP33" s="423"/>
      <c r="ILQ33" s="423"/>
      <c r="ILR33" s="423"/>
      <c r="ILS33" s="423"/>
      <c r="ILT33" s="423"/>
      <c r="ILU33" s="423"/>
      <c r="ILV33" s="423"/>
      <c r="ILW33" s="423"/>
      <c r="ILX33" s="423"/>
      <c r="ILY33" s="423"/>
      <c r="ILZ33" s="423"/>
      <c r="IMA33" s="423"/>
      <c r="IMB33" s="423"/>
      <c r="IMC33" s="423"/>
      <c r="IMD33" s="423"/>
      <c r="IME33" s="423"/>
      <c r="IMF33" s="423"/>
      <c r="IMG33" s="423"/>
      <c r="IMH33" s="423"/>
      <c r="IMI33" s="423"/>
      <c r="IMJ33" s="423"/>
      <c r="IMK33" s="423"/>
      <c r="IML33" s="423"/>
      <c r="IMM33" s="423"/>
      <c r="IMN33" s="423"/>
      <c r="IMO33" s="423"/>
      <c r="IMP33" s="423"/>
      <c r="IMQ33" s="423"/>
      <c r="IMR33" s="423"/>
      <c r="IMS33" s="423"/>
      <c r="IMT33" s="423"/>
      <c r="IMU33" s="423"/>
      <c r="IMV33" s="423"/>
      <c r="IMW33" s="423"/>
      <c r="IMX33" s="423"/>
      <c r="IMY33" s="423"/>
      <c r="IMZ33" s="423"/>
      <c r="INA33" s="423"/>
      <c r="INB33" s="423"/>
      <c r="INC33" s="423"/>
      <c r="IND33" s="423"/>
      <c r="INE33" s="423"/>
      <c r="INF33" s="423"/>
      <c r="ING33" s="423"/>
      <c r="INH33" s="423"/>
      <c r="INI33" s="423"/>
      <c r="INJ33" s="423"/>
      <c r="INK33" s="423"/>
      <c r="INL33" s="423"/>
      <c r="INM33" s="423"/>
      <c r="INN33" s="423"/>
      <c r="INO33" s="423"/>
      <c r="INP33" s="423"/>
      <c r="INQ33" s="423"/>
      <c r="INR33" s="423"/>
      <c r="INS33" s="423"/>
      <c r="INT33" s="423"/>
      <c r="INU33" s="423"/>
      <c r="INV33" s="423"/>
      <c r="INW33" s="423"/>
      <c r="INX33" s="423"/>
      <c r="INY33" s="423"/>
      <c r="INZ33" s="423"/>
      <c r="IOA33" s="423"/>
      <c r="IOB33" s="423"/>
      <c r="IOC33" s="423"/>
      <c r="IOD33" s="423"/>
      <c r="IOE33" s="423"/>
      <c r="IOF33" s="423"/>
      <c r="IOG33" s="423"/>
      <c r="IOH33" s="423"/>
      <c r="IOI33" s="423"/>
      <c r="IOJ33" s="423"/>
      <c r="IOK33" s="423"/>
      <c r="IOL33" s="423"/>
      <c r="IOM33" s="423"/>
      <c r="ION33" s="423"/>
      <c r="IOO33" s="423"/>
      <c r="IOP33" s="423"/>
      <c r="IOQ33" s="423"/>
      <c r="IOR33" s="423"/>
      <c r="IOS33" s="423"/>
      <c r="IOT33" s="423"/>
      <c r="IOU33" s="423"/>
      <c r="IOV33" s="423"/>
      <c r="IOW33" s="423"/>
      <c r="IOX33" s="423"/>
      <c r="IOY33" s="423"/>
      <c r="IOZ33" s="423"/>
      <c r="IPA33" s="423"/>
      <c r="IPB33" s="423"/>
      <c r="IPC33" s="423"/>
      <c r="IPD33" s="423"/>
      <c r="IPE33" s="423"/>
      <c r="IPF33" s="423"/>
      <c r="IPG33" s="423"/>
      <c r="IPH33" s="423"/>
      <c r="IPI33" s="423"/>
      <c r="IPJ33" s="423"/>
      <c r="IPK33" s="423"/>
      <c r="IPL33" s="423"/>
      <c r="IPM33" s="423"/>
      <c r="IPN33" s="423"/>
      <c r="IPO33" s="423"/>
      <c r="IPP33" s="423"/>
      <c r="IPQ33" s="423"/>
      <c r="IPR33" s="423"/>
      <c r="IPS33" s="423"/>
      <c r="IPT33" s="423"/>
      <c r="IPU33" s="423"/>
      <c r="IPV33" s="423"/>
      <c r="IPW33" s="423"/>
      <c r="IPX33" s="423"/>
      <c r="IPY33" s="423"/>
      <c r="IPZ33" s="423"/>
      <c r="IQA33" s="423"/>
      <c r="IQB33" s="423"/>
      <c r="IQC33" s="423"/>
      <c r="IQD33" s="423"/>
      <c r="IQE33" s="423"/>
      <c r="IQF33" s="423"/>
      <c r="IQG33" s="423"/>
      <c r="IQH33" s="423"/>
      <c r="IQI33" s="423"/>
      <c r="IQJ33" s="423"/>
      <c r="IQK33" s="423"/>
      <c r="IQL33" s="423"/>
      <c r="IQM33" s="423"/>
      <c r="IQN33" s="423"/>
      <c r="IQO33" s="423"/>
      <c r="IQP33" s="423"/>
      <c r="IQQ33" s="423"/>
      <c r="IQR33" s="423"/>
      <c r="IQS33" s="423"/>
      <c r="IQT33" s="423"/>
      <c r="IQU33" s="423"/>
      <c r="IQV33" s="423"/>
      <c r="IQW33" s="423"/>
      <c r="IQX33" s="423"/>
      <c r="IQY33" s="423"/>
      <c r="IQZ33" s="423"/>
      <c r="IRA33" s="423"/>
      <c r="IRB33" s="423"/>
      <c r="IRC33" s="423"/>
      <c r="IRD33" s="423"/>
      <c r="IRE33" s="423"/>
      <c r="IRF33" s="423"/>
      <c r="IRG33" s="423"/>
      <c r="IRH33" s="423"/>
      <c r="IRI33" s="423"/>
      <c r="IRJ33" s="423"/>
      <c r="IRK33" s="423"/>
      <c r="IRL33" s="423"/>
      <c r="IRM33" s="423"/>
      <c r="IRN33" s="423"/>
      <c r="IRO33" s="423"/>
      <c r="IRP33" s="423"/>
      <c r="IRQ33" s="423"/>
      <c r="IRR33" s="423"/>
      <c r="IRS33" s="423"/>
      <c r="IRT33" s="423"/>
      <c r="IRU33" s="423"/>
      <c r="IRV33" s="423"/>
      <c r="IRW33" s="423"/>
      <c r="IRX33" s="423"/>
      <c r="IRY33" s="423"/>
      <c r="IRZ33" s="423"/>
      <c r="ISA33" s="423"/>
      <c r="ISB33" s="423"/>
      <c r="ISC33" s="423"/>
      <c r="ISD33" s="423"/>
      <c r="ISE33" s="423"/>
      <c r="ISF33" s="423"/>
      <c r="ISG33" s="423"/>
      <c r="ISH33" s="423"/>
      <c r="ISI33" s="423"/>
      <c r="ISJ33" s="423"/>
      <c r="ISK33" s="423"/>
      <c r="ISL33" s="423"/>
      <c r="ISM33" s="423"/>
      <c r="ISN33" s="423"/>
      <c r="ISO33" s="423"/>
      <c r="ISP33" s="423"/>
      <c r="ISQ33" s="423"/>
      <c r="ISR33" s="423"/>
      <c r="ISS33" s="423"/>
      <c r="IST33" s="423"/>
      <c r="ISU33" s="423"/>
      <c r="ISV33" s="423"/>
      <c r="ISW33" s="423"/>
      <c r="ISX33" s="423"/>
      <c r="ISY33" s="423"/>
      <c r="ISZ33" s="423"/>
      <c r="ITA33" s="423"/>
      <c r="ITB33" s="423"/>
      <c r="ITC33" s="423"/>
      <c r="ITD33" s="423"/>
      <c r="ITE33" s="423"/>
      <c r="ITF33" s="423"/>
      <c r="ITG33" s="423"/>
      <c r="ITH33" s="423"/>
      <c r="ITI33" s="423"/>
      <c r="ITJ33" s="423"/>
      <c r="ITK33" s="423"/>
      <c r="ITL33" s="423"/>
      <c r="ITM33" s="423"/>
      <c r="ITN33" s="423"/>
      <c r="ITO33" s="423"/>
      <c r="ITP33" s="423"/>
      <c r="ITQ33" s="423"/>
      <c r="ITR33" s="423"/>
      <c r="ITS33" s="423"/>
      <c r="ITT33" s="423"/>
      <c r="ITU33" s="423"/>
      <c r="ITV33" s="423"/>
      <c r="ITW33" s="423"/>
      <c r="ITX33" s="423"/>
      <c r="ITY33" s="423"/>
      <c r="ITZ33" s="423"/>
      <c r="IUA33" s="423"/>
      <c r="IUB33" s="423"/>
      <c r="IUC33" s="423"/>
      <c r="IUD33" s="423"/>
      <c r="IUE33" s="423"/>
      <c r="IUF33" s="423"/>
      <c r="IUG33" s="423"/>
      <c r="IUH33" s="423"/>
      <c r="IUI33" s="423"/>
      <c r="IUJ33" s="423"/>
      <c r="IUK33" s="423"/>
      <c r="IUL33" s="423"/>
      <c r="IUM33" s="423"/>
      <c r="IUN33" s="423"/>
      <c r="IUO33" s="423"/>
      <c r="IUP33" s="423"/>
      <c r="IUQ33" s="423"/>
      <c r="IUR33" s="423"/>
      <c r="IUS33" s="423"/>
      <c r="IUT33" s="423"/>
      <c r="IUU33" s="423"/>
      <c r="IUV33" s="423"/>
      <c r="IUW33" s="423"/>
      <c r="IUX33" s="423"/>
      <c r="IUY33" s="423"/>
      <c r="IUZ33" s="423"/>
      <c r="IVA33" s="423"/>
      <c r="IVB33" s="423"/>
      <c r="IVC33" s="423"/>
      <c r="IVD33" s="423"/>
      <c r="IVE33" s="423"/>
      <c r="IVF33" s="423"/>
      <c r="IVG33" s="423"/>
      <c r="IVH33" s="423"/>
      <c r="IVI33" s="423"/>
      <c r="IVJ33" s="423"/>
      <c r="IVK33" s="423"/>
      <c r="IVL33" s="423"/>
      <c r="IVM33" s="423"/>
      <c r="IVN33" s="423"/>
      <c r="IVO33" s="423"/>
      <c r="IVP33" s="423"/>
      <c r="IVQ33" s="423"/>
      <c r="IVR33" s="423"/>
      <c r="IVS33" s="423"/>
      <c r="IVT33" s="423"/>
      <c r="IVU33" s="423"/>
      <c r="IVV33" s="423"/>
      <c r="IVW33" s="423"/>
      <c r="IVX33" s="423"/>
      <c r="IVY33" s="423"/>
      <c r="IVZ33" s="423"/>
      <c r="IWA33" s="423"/>
      <c r="IWB33" s="423"/>
      <c r="IWC33" s="423"/>
      <c r="IWD33" s="423"/>
      <c r="IWE33" s="423"/>
      <c r="IWF33" s="423"/>
      <c r="IWG33" s="423"/>
      <c r="IWH33" s="423"/>
      <c r="IWI33" s="423"/>
      <c r="IWJ33" s="423"/>
      <c r="IWK33" s="423"/>
      <c r="IWL33" s="423"/>
      <c r="IWM33" s="423"/>
      <c r="IWN33" s="423"/>
      <c r="IWO33" s="423"/>
      <c r="IWP33" s="423"/>
      <c r="IWQ33" s="423"/>
      <c r="IWR33" s="423"/>
      <c r="IWS33" s="423"/>
      <c r="IWT33" s="423"/>
      <c r="IWU33" s="423"/>
      <c r="IWV33" s="423"/>
      <c r="IWW33" s="423"/>
      <c r="IWX33" s="423"/>
      <c r="IWY33" s="423"/>
      <c r="IWZ33" s="423"/>
      <c r="IXA33" s="423"/>
      <c r="IXB33" s="423"/>
      <c r="IXC33" s="423"/>
      <c r="IXD33" s="423"/>
      <c r="IXE33" s="423"/>
      <c r="IXF33" s="423"/>
      <c r="IXG33" s="423"/>
      <c r="IXH33" s="423"/>
      <c r="IXI33" s="423"/>
      <c r="IXJ33" s="423"/>
      <c r="IXK33" s="423"/>
      <c r="IXL33" s="423"/>
      <c r="IXM33" s="423"/>
      <c r="IXN33" s="423"/>
      <c r="IXO33" s="423"/>
      <c r="IXP33" s="423"/>
      <c r="IXQ33" s="423"/>
      <c r="IXR33" s="423"/>
      <c r="IXS33" s="423"/>
      <c r="IXT33" s="423"/>
      <c r="IXU33" s="423"/>
      <c r="IXV33" s="423"/>
      <c r="IXW33" s="423"/>
      <c r="IXX33" s="423"/>
      <c r="IXY33" s="423"/>
      <c r="IXZ33" s="423"/>
      <c r="IYA33" s="423"/>
      <c r="IYB33" s="423"/>
      <c r="IYC33" s="423"/>
      <c r="IYD33" s="423"/>
      <c r="IYE33" s="423"/>
      <c r="IYF33" s="423"/>
      <c r="IYG33" s="423"/>
      <c r="IYH33" s="423"/>
      <c r="IYI33" s="423"/>
      <c r="IYJ33" s="423"/>
      <c r="IYK33" s="423"/>
      <c r="IYL33" s="423"/>
      <c r="IYM33" s="423"/>
      <c r="IYN33" s="423"/>
      <c r="IYO33" s="423"/>
      <c r="IYP33" s="423"/>
      <c r="IYQ33" s="423"/>
      <c r="IYR33" s="423"/>
      <c r="IYS33" s="423"/>
      <c r="IYT33" s="423"/>
      <c r="IYU33" s="423"/>
      <c r="IYV33" s="423"/>
      <c r="IYW33" s="423"/>
      <c r="IYX33" s="423"/>
      <c r="IYY33" s="423"/>
      <c r="IYZ33" s="423"/>
      <c r="IZA33" s="423"/>
      <c r="IZB33" s="423"/>
      <c r="IZC33" s="423"/>
      <c r="IZD33" s="423"/>
      <c r="IZE33" s="423"/>
      <c r="IZF33" s="423"/>
      <c r="IZG33" s="423"/>
      <c r="IZH33" s="423"/>
      <c r="IZI33" s="423"/>
      <c r="IZJ33" s="423"/>
      <c r="IZK33" s="423"/>
      <c r="IZL33" s="423"/>
      <c r="IZM33" s="423"/>
      <c r="IZN33" s="423"/>
      <c r="IZO33" s="423"/>
      <c r="IZP33" s="423"/>
      <c r="IZQ33" s="423"/>
      <c r="IZR33" s="423"/>
      <c r="IZS33" s="423"/>
      <c r="IZT33" s="423"/>
      <c r="IZU33" s="423"/>
      <c r="IZV33" s="423"/>
      <c r="IZW33" s="423"/>
      <c r="IZX33" s="423"/>
      <c r="IZY33" s="423"/>
      <c r="IZZ33" s="423"/>
      <c r="JAA33" s="423"/>
      <c r="JAB33" s="423"/>
      <c r="JAC33" s="423"/>
      <c r="JAD33" s="423"/>
      <c r="JAE33" s="423"/>
      <c r="JAF33" s="423"/>
      <c r="JAG33" s="423"/>
      <c r="JAH33" s="423"/>
      <c r="JAI33" s="423"/>
      <c r="JAJ33" s="423"/>
      <c r="JAK33" s="423"/>
      <c r="JAL33" s="423"/>
      <c r="JAM33" s="423"/>
      <c r="JAN33" s="423"/>
      <c r="JAO33" s="423"/>
      <c r="JAP33" s="423"/>
      <c r="JAQ33" s="423"/>
      <c r="JAR33" s="423"/>
      <c r="JAS33" s="423"/>
      <c r="JAT33" s="423"/>
      <c r="JAU33" s="423"/>
      <c r="JAV33" s="423"/>
      <c r="JAW33" s="423"/>
      <c r="JAX33" s="423"/>
      <c r="JAY33" s="423"/>
      <c r="JAZ33" s="423"/>
      <c r="JBA33" s="423"/>
      <c r="JBB33" s="423"/>
      <c r="JBC33" s="423"/>
      <c r="JBD33" s="423"/>
      <c r="JBE33" s="423"/>
      <c r="JBF33" s="423"/>
      <c r="JBG33" s="423"/>
      <c r="JBH33" s="423"/>
      <c r="JBI33" s="423"/>
      <c r="JBJ33" s="423"/>
      <c r="JBK33" s="423"/>
      <c r="JBL33" s="423"/>
      <c r="JBM33" s="423"/>
      <c r="JBN33" s="423"/>
      <c r="JBO33" s="423"/>
      <c r="JBP33" s="423"/>
      <c r="JBQ33" s="423"/>
      <c r="JBR33" s="423"/>
      <c r="JBS33" s="423"/>
      <c r="JBT33" s="423"/>
      <c r="JBU33" s="423"/>
      <c r="JBV33" s="423"/>
      <c r="JBW33" s="423"/>
      <c r="JBX33" s="423"/>
      <c r="JBY33" s="423"/>
      <c r="JBZ33" s="423"/>
      <c r="JCA33" s="423"/>
      <c r="JCB33" s="423"/>
      <c r="JCC33" s="423"/>
      <c r="JCD33" s="423"/>
      <c r="JCE33" s="423"/>
      <c r="JCF33" s="423"/>
      <c r="JCG33" s="423"/>
      <c r="JCH33" s="423"/>
      <c r="JCI33" s="423"/>
      <c r="JCJ33" s="423"/>
      <c r="JCK33" s="423"/>
      <c r="JCL33" s="423"/>
      <c r="JCM33" s="423"/>
      <c r="JCN33" s="423"/>
      <c r="JCO33" s="423"/>
      <c r="JCP33" s="423"/>
      <c r="JCQ33" s="423"/>
      <c r="JCR33" s="423"/>
      <c r="JCS33" s="423"/>
      <c r="JCT33" s="423"/>
      <c r="JCU33" s="423"/>
      <c r="JCV33" s="423"/>
      <c r="JCW33" s="423"/>
      <c r="JCX33" s="423"/>
      <c r="JCY33" s="423"/>
      <c r="JCZ33" s="423"/>
      <c r="JDA33" s="423"/>
      <c r="JDB33" s="423"/>
      <c r="JDC33" s="423"/>
      <c r="JDD33" s="423"/>
      <c r="JDE33" s="423"/>
      <c r="JDF33" s="423"/>
      <c r="JDG33" s="423"/>
      <c r="JDH33" s="423"/>
      <c r="JDI33" s="423"/>
      <c r="JDJ33" s="423"/>
      <c r="JDK33" s="423"/>
      <c r="JDL33" s="423"/>
      <c r="JDM33" s="423"/>
      <c r="JDN33" s="423"/>
      <c r="JDO33" s="423"/>
      <c r="JDP33" s="423"/>
      <c r="JDQ33" s="423"/>
      <c r="JDR33" s="423"/>
      <c r="JDS33" s="423"/>
      <c r="JDT33" s="423"/>
      <c r="JDU33" s="423"/>
      <c r="JDV33" s="423"/>
      <c r="JDW33" s="423"/>
      <c r="JDX33" s="423"/>
      <c r="JDY33" s="423"/>
      <c r="JDZ33" s="423"/>
      <c r="JEA33" s="423"/>
      <c r="JEB33" s="423"/>
      <c r="JEC33" s="423"/>
      <c r="JED33" s="423"/>
      <c r="JEE33" s="423"/>
      <c r="JEF33" s="423"/>
      <c r="JEG33" s="423"/>
      <c r="JEH33" s="423"/>
      <c r="JEI33" s="423"/>
      <c r="JEJ33" s="423"/>
      <c r="JEK33" s="423"/>
      <c r="JEL33" s="423"/>
      <c r="JEM33" s="423"/>
      <c r="JEN33" s="423"/>
      <c r="JEO33" s="423"/>
      <c r="JEP33" s="423"/>
      <c r="JEQ33" s="423"/>
      <c r="JER33" s="423"/>
      <c r="JES33" s="423"/>
      <c r="JET33" s="423"/>
      <c r="JEU33" s="423"/>
      <c r="JEV33" s="423"/>
      <c r="JEW33" s="423"/>
      <c r="JEX33" s="423"/>
      <c r="JEY33" s="423"/>
      <c r="JEZ33" s="423"/>
      <c r="JFA33" s="423"/>
      <c r="JFB33" s="423"/>
      <c r="JFC33" s="423"/>
      <c r="JFD33" s="423"/>
      <c r="JFE33" s="423"/>
      <c r="JFF33" s="423"/>
      <c r="JFG33" s="423"/>
      <c r="JFH33" s="423"/>
      <c r="JFI33" s="423"/>
      <c r="JFJ33" s="423"/>
      <c r="JFK33" s="423"/>
      <c r="JFL33" s="423"/>
      <c r="JFM33" s="423"/>
      <c r="JFN33" s="423"/>
      <c r="JFO33" s="423"/>
      <c r="JFP33" s="423"/>
      <c r="JFQ33" s="423"/>
      <c r="JFR33" s="423"/>
      <c r="JFS33" s="423"/>
      <c r="JFT33" s="423"/>
      <c r="JFU33" s="423"/>
      <c r="JFV33" s="423"/>
      <c r="JFW33" s="423"/>
      <c r="JFX33" s="423"/>
      <c r="JFY33" s="423"/>
      <c r="JFZ33" s="423"/>
      <c r="JGA33" s="423"/>
      <c r="JGB33" s="423"/>
      <c r="JGC33" s="423"/>
      <c r="JGD33" s="423"/>
      <c r="JGE33" s="423"/>
      <c r="JGF33" s="423"/>
      <c r="JGG33" s="423"/>
      <c r="JGH33" s="423"/>
      <c r="JGI33" s="423"/>
      <c r="JGJ33" s="423"/>
      <c r="JGK33" s="423"/>
      <c r="JGL33" s="423"/>
      <c r="JGM33" s="423"/>
      <c r="JGN33" s="423"/>
      <c r="JGO33" s="423"/>
      <c r="JGP33" s="423"/>
      <c r="JGQ33" s="423"/>
      <c r="JGR33" s="423"/>
      <c r="JGS33" s="423"/>
      <c r="JGT33" s="423"/>
      <c r="JGU33" s="423"/>
      <c r="JGV33" s="423"/>
      <c r="JGW33" s="423"/>
      <c r="JGX33" s="423"/>
      <c r="JGY33" s="423"/>
      <c r="JGZ33" s="423"/>
      <c r="JHA33" s="423"/>
      <c r="JHB33" s="423"/>
      <c r="JHC33" s="423"/>
      <c r="JHD33" s="423"/>
      <c r="JHE33" s="423"/>
      <c r="JHF33" s="423"/>
      <c r="JHG33" s="423"/>
      <c r="JHH33" s="423"/>
      <c r="JHI33" s="423"/>
      <c r="JHJ33" s="423"/>
      <c r="JHK33" s="423"/>
      <c r="JHL33" s="423"/>
      <c r="JHM33" s="423"/>
      <c r="JHN33" s="423"/>
      <c r="JHO33" s="423"/>
      <c r="JHP33" s="423"/>
      <c r="JHQ33" s="423"/>
      <c r="JHR33" s="423"/>
      <c r="JHS33" s="423"/>
      <c r="JHT33" s="423"/>
      <c r="JHU33" s="423"/>
      <c r="JHV33" s="423"/>
      <c r="JHW33" s="423"/>
      <c r="JHX33" s="423"/>
      <c r="JHY33" s="423"/>
      <c r="JHZ33" s="423"/>
      <c r="JIA33" s="423"/>
      <c r="JIB33" s="423"/>
      <c r="JIC33" s="423"/>
      <c r="JID33" s="423"/>
      <c r="JIE33" s="423"/>
      <c r="JIF33" s="423"/>
      <c r="JIG33" s="423"/>
      <c r="JIH33" s="423"/>
      <c r="JII33" s="423"/>
      <c r="JIJ33" s="423"/>
      <c r="JIK33" s="423"/>
      <c r="JIL33" s="423"/>
      <c r="JIM33" s="423"/>
      <c r="JIN33" s="423"/>
      <c r="JIO33" s="423"/>
      <c r="JIP33" s="423"/>
      <c r="JIQ33" s="423"/>
      <c r="JIR33" s="423"/>
      <c r="JIS33" s="423"/>
      <c r="JIT33" s="423"/>
      <c r="JIU33" s="423"/>
      <c r="JIV33" s="423"/>
      <c r="JIW33" s="423"/>
      <c r="JIX33" s="423"/>
      <c r="JIY33" s="423"/>
      <c r="JIZ33" s="423"/>
      <c r="JJA33" s="423"/>
      <c r="JJB33" s="423"/>
      <c r="JJC33" s="423"/>
      <c r="JJD33" s="423"/>
      <c r="JJE33" s="423"/>
      <c r="JJF33" s="423"/>
      <c r="JJG33" s="423"/>
      <c r="JJH33" s="423"/>
      <c r="JJI33" s="423"/>
      <c r="JJJ33" s="423"/>
      <c r="JJK33" s="423"/>
      <c r="JJL33" s="423"/>
      <c r="JJM33" s="423"/>
      <c r="JJN33" s="423"/>
      <c r="JJO33" s="423"/>
      <c r="JJP33" s="423"/>
      <c r="JJQ33" s="423"/>
      <c r="JJR33" s="423"/>
      <c r="JJS33" s="423"/>
      <c r="JJT33" s="423"/>
      <c r="JJU33" s="423"/>
      <c r="JJV33" s="423"/>
      <c r="JJW33" s="423"/>
      <c r="JJX33" s="423"/>
      <c r="JJY33" s="423"/>
      <c r="JJZ33" s="423"/>
      <c r="JKA33" s="423"/>
      <c r="JKB33" s="423"/>
      <c r="JKC33" s="423"/>
      <c r="JKD33" s="423"/>
      <c r="JKE33" s="423"/>
      <c r="JKF33" s="423"/>
      <c r="JKG33" s="423"/>
      <c r="JKH33" s="423"/>
      <c r="JKI33" s="423"/>
      <c r="JKJ33" s="423"/>
      <c r="JKK33" s="423"/>
      <c r="JKL33" s="423"/>
      <c r="JKM33" s="423"/>
      <c r="JKN33" s="423"/>
      <c r="JKO33" s="423"/>
      <c r="JKP33" s="423"/>
      <c r="JKQ33" s="423"/>
      <c r="JKR33" s="423"/>
      <c r="JKS33" s="423"/>
      <c r="JKT33" s="423"/>
      <c r="JKU33" s="423"/>
      <c r="JKV33" s="423"/>
      <c r="JKW33" s="423"/>
      <c r="JKX33" s="423"/>
      <c r="JKY33" s="423"/>
      <c r="JKZ33" s="423"/>
      <c r="JLA33" s="423"/>
      <c r="JLB33" s="423"/>
      <c r="JLC33" s="423"/>
      <c r="JLD33" s="423"/>
      <c r="JLE33" s="423"/>
      <c r="JLF33" s="423"/>
      <c r="JLG33" s="423"/>
      <c r="JLH33" s="423"/>
      <c r="JLI33" s="423"/>
      <c r="JLJ33" s="423"/>
      <c r="JLK33" s="423"/>
      <c r="JLL33" s="423"/>
      <c r="JLM33" s="423"/>
      <c r="JLN33" s="423"/>
      <c r="JLO33" s="423"/>
      <c r="JLP33" s="423"/>
      <c r="JLQ33" s="423"/>
      <c r="JLR33" s="423"/>
      <c r="JLS33" s="423"/>
      <c r="JLT33" s="423"/>
      <c r="JLU33" s="423"/>
      <c r="JLV33" s="423"/>
      <c r="JLW33" s="423"/>
      <c r="JLX33" s="423"/>
      <c r="JLY33" s="423"/>
      <c r="JLZ33" s="423"/>
      <c r="JMA33" s="423"/>
      <c r="JMB33" s="423"/>
      <c r="JMC33" s="423"/>
      <c r="JMD33" s="423"/>
      <c r="JME33" s="423"/>
      <c r="JMF33" s="423"/>
      <c r="JMG33" s="423"/>
      <c r="JMH33" s="423"/>
      <c r="JMI33" s="423"/>
      <c r="JMJ33" s="423"/>
      <c r="JMK33" s="423"/>
      <c r="JML33" s="423"/>
      <c r="JMM33" s="423"/>
      <c r="JMN33" s="423"/>
      <c r="JMO33" s="423"/>
      <c r="JMP33" s="423"/>
      <c r="JMQ33" s="423"/>
      <c r="JMR33" s="423"/>
      <c r="JMS33" s="423"/>
      <c r="JMT33" s="423"/>
      <c r="JMU33" s="423"/>
      <c r="JMV33" s="423"/>
      <c r="JMW33" s="423"/>
      <c r="JMX33" s="423"/>
      <c r="JMY33" s="423"/>
      <c r="JMZ33" s="423"/>
      <c r="JNA33" s="423"/>
      <c r="JNB33" s="423"/>
      <c r="JNC33" s="423"/>
      <c r="JND33" s="423"/>
      <c r="JNE33" s="423"/>
      <c r="JNF33" s="423"/>
      <c r="JNG33" s="423"/>
      <c r="JNH33" s="423"/>
      <c r="JNI33" s="423"/>
      <c r="JNJ33" s="423"/>
      <c r="JNK33" s="423"/>
      <c r="JNL33" s="423"/>
      <c r="JNM33" s="423"/>
      <c r="JNN33" s="423"/>
      <c r="JNO33" s="423"/>
      <c r="JNP33" s="423"/>
      <c r="JNQ33" s="423"/>
      <c r="JNR33" s="423"/>
      <c r="JNS33" s="423"/>
      <c r="JNT33" s="423"/>
      <c r="JNU33" s="423"/>
      <c r="JNV33" s="423"/>
      <c r="JNW33" s="423"/>
      <c r="JNX33" s="423"/>
      <c r="JNY33" s="423"/>
      <c r="JNZ33" s="423"/>
      <c r="JOA33" s="423"/>
      <c r="JOB33" s="423"/>
      <c r="JOC33" s="423"/>
      <c r="JOD33" s="423"/>
      <c r="JOE33" s="423"/>
      <c r="JOF33" s="423"/>
      <c r="JOG33" s="423"/>
      <c r="JOH33" s="423"/>
      <c r="JOI33" s="423"/>
      <c r="JOJ33" s="423"/>
      <c r="JOK33" s="423"/>
      <c r="JOL33" s="423"/>
      <c r="JOM33" s="423"/>
      <c r="JON33" s="423"/>
      <c r="JOO33" s="423"/>
      <c r="JOP33" s="423"/>
      <c r="JOQ33" s="423"/>
      <c r="JOR33" s="423"/>
      <c r="JOS33" s="423"/>
      <c r="JOT33" s="423"/>
      <c r="JOU33" s="423"/>
      <c r="JOV33" s="423"/>
      <c r="JOW33" s="423"/>
      <c r="JOX33" s="423"/>
      <c r="JOY33" s="423"/>
      <c r="JOZ33" s="423"/>
      <c r="JPA33" s="423"/>
      <c r="JPB33" s="423"/>
      <c r="JPC33" s="423"/>
      <c r="JPD33" s="423"/>
      <c r="JPE33" s="423"/>
      <c r="JPF33" s="423"/>
      <c r="JPG33" s="423"/>
      <c r="JPH33" s="423"/>
      <c r="JPI33" s="423"/>
      <c r="JPJ33" s="423"/>
      <c r="JPK33" s="423"/>
      <c r="JPL33" s="423"/>
      <c r="JPM33" s="423"/>
      <c r="JPN33" s="423"/>
      <c r="JPO33" s="423"/>
      <c r="JPP33" s="423"/>
      <c r="JPQ33" s="423"/>
      <c r="JPR33" s="423"/>
      <c r="JPS33" s="423"/>
      <c r="JPT33" s="423"/>
      <c r="JPU33" s="423"/>
      <c r="JPV33" s="423"/>
      <c r="JPW33" s="423"/>
      <c r="JPX33" s="423"/>
      <c r="JPY33" s="423"/>
      <c r="JPZ33" s="423"/>
      <c r="JQA33" s="423"/>
      <c r="JQB33" s="423"/>
      <c r="JQC33" s="423"/>
      <c r="JQD33" s="423"/>
      <c r="JQE33" s="423"/>
      <c r="JQF33" s="423"/>
      <c r="JQG33" s="423"/>
      <c r="JQH33" s="423"/>
      <c r="JQI33" s="423"/>
      <c r="JQJ33" s="423"/>
      <c r="JQK33" s="423"/>
      <c r="JQL33" s="423"/>
      <c r="JQM33" s="423"/>
      <c r="JQN33" s="423"/>
      <c r="JQO33" s="423"/>
      <c r="JQP33" s="423"/>
      <c r="JQQ33" s="423"/>
      <c r="JQR33" s="423"/>
      <c r="JQS33" s="423"/>
      <c r="JQT33" s="423"/>
      <c r="JQU33" s="423"/>
      <c r="JQV33" s="423"/>
      <c r="JQW33" s="423"/>
      <c r="JQX33" s="423"/>
      <c r="JQY33" s="423"/>
      <c r="JQZ33" s="423"/>
      <c r="JRA33" s="423"/>
      <c r="JRB33" s="423"/>
      <c r="JRC33" s="423"/>
      <c r="JRD33" s="423"/>
      <c r="JRE33" s="423"/>
      <c r="JRF33" s="423"/>
      <c r="JRG33" s="423"/>
      <c r="JRH33" s="423"/>
      <c r="JRI33" s="423"/>
      <c r="JRJ33" s="423"/>
      <c r="JRK33" s="423"/>
      <c r="JRL33" s="423"/>
      <c r="JRM33" s="423"/>
      <c r="JRN33" s="423"/>
      <c r="JRO33" s="423"/>
      <c r="JRP33" s="423"/>
      <c r="JRQ33" s="423"/>
      <c r="JRR33" s="423"/>
      <c r="JRS33" s="423"/>
      <c r="JRT33" s="423"/>
      <c r="JRU33" s="423"/>
      <c r="JRV33" s="423"/>
      <c r="JRW33" s="423"/>
      <c r="JRX33" s="423"/>
      <c r="JRY33" s="423"/>
      <c r="JRZ33" s="423"/>
      <c r="JSA33" s="423"/>
      <c r="JSB33" s="423"/>
      <c r="JSC33" s="423"/>
      <c r="JSD33" s="423"/>
      <c r="JSE33" s="423"/>
      <c r="JSF33" s="423"/>
      <c r="JSG33" s="423"/>
      <c r="JSH33" s="423"/>
      <c r="JSI33" s="423"/>
      <c r="JSJ33" s="423"/>
      <c r="JSK33" s="423"/>
      <c r="JSL33" s="423"/>
      <c r="JSM33" s="423"/>
      <c r="JSN33" s="423"/>
      <c r="JSO33" s="423"/>
      <c r="JSP33" s="423"/>
      <c r="JSQ33" s="423"/>
      <c r="JSR33" s="423"/>
      <c r="JSS33" s="423"/>
      <c r="JST33" s="423"/>
      <c r="JSU33" s="423"/>
      <c r="JSV33" s="423"/>
      <c r="JSW33" s="423"/>
      <c r="JSX33" s="423"/>
      <c r="JSY33" s="423"/>
      <c r="JSZ33" s="423"/>
      <c r="JTA33" s="423"/>
      <c r="JTB33" s="423"/>
      <c r="JTC33" s="423"/>
      <c r="JTD33" s="423"/>
      <c r="JTE33" s="423"/>
      <c r="JTF33" s="423"/>
      <c r="JTG33" s="423"/>
      <c r="JTH33" s="423"/>
      <c r="JTI33" s="423"/>
      <c r="JTJ33" s="423"/>
      <c r="JTK33" s="423"/>
      <c r="JTL33" s="423"/>
      <c r="JTM33" s="423"/>
      <c r="JTN33" s="423"/>
      <c r="JTO33" s="423"/>
      <c r="JTP33" s="423"/>
      <c r="JTQ33" s="423"/>
      <c r="JTR33" s="423"/>
      <c r="JTS33" s="423"/>
      <c r="JTT33" s="423"/>
      <c r="JTU33" s="423"/>
      <c r="JTV33" s="423"/>
      <c r="JTW33" s="423"/>
      <c r="JTX33" s="423"/>
      <c r="JTY33" s="423"/>
      <c r="JTZ33" s="423"/>
      <c r="JUA33" s="423"/>
      <c r="JUB33" s="423"/>
      <c r="JUC33" s="423"/>
      <c r="JUD33" s="423"/>
      <c r="JUE33" s="423"/>
      <c r="JUF33" s="423"/>
      <c r="JUG33" s="423"/>
      <c r="JUH33" s="423"/>
      <c r="JUI33" s="423"/>
      <c r="JUJ33" s="423"/>
      <c r="JUK33" s="423"/>
      <c r="JUL33" s="423"/>
      <c r="JUM33" s="423"/>
      <c r="JUN33" s="423"/>
      <c r="JUO33" s="423"/>
      <c r="JUP33" s="423"/>
      <c r="JUQ33" s="423"/>
      <c r="JUR33" s="423"/>
      <c r="JUS33" s="423"/>
      <c r="JUT33" s="423"/>
      <c r="JUU33" s="423"/>
      <c r="JUV33" s="423"/>
      <c r="JUW33" s="423"/>
      <c r="JUX33" s="423"/>
      <c r="JUY33" s="423"/>
      <c r="JUZ33" s="423"/>
      <c r="JVA33" s="423"/>
      <c r="JVB33" s="423"/>
      <c r="JVC33" s="423"/>
      <c r="JVD33" s="423"/>
      <c r="JVE33" s="423"/>
      <c r="JVF33" s="423"/>
      <c r="JVG33" s="423"/>
      <c r="JVH33" s="423"/>
      <c r="JVI33" s="423"/>
      <c r="JVJ33" s="423"/>
      <c r="JVK33" s="423"/>
      <c r="JVL33" s="423"/>
      <c r="JVM33" s="423"/>
      <c r="JVN33" s="423"/>
      <c r="JVO33" s="423"/>
      <c r="JVP33" s="423"/>
      <c r="JVQ33" s="423"/>
      <c r="JVR33" s="423"/>
      <c r="JVS33" s="423"/>
      <c r="JVT33" s="423"/>
      <c r="JVU33" s="423"/>
      <c r="JVV33" s="423"/>
      <c r="JVW33" s="423"/>
      <c r="JVX33" s="423"/>
      <c r="JVY33" s="423"/>
      <c r="JVZ33" s="423"/>
      <c r="JWA33" s="423"/>
      <c r="JWB33" s="423"/>
      <c r="JWC33" s="423"/>
      <c r="JWD33" s="423"/>
      <c r="JWE33" s="423"/>
      <c r="JWF33" s="423"/>
      <c r="JWG33" s="423"/>
      <c r="JWH33" s="423"/>
      <c r="JWI33" s="423"/>
      <c r="JWJ33" s="423"/>
      <c r="JWK33" s="423"/>
      <c r="JWL33" s="423"/>
      <c r="JWM33" s="423"/>
      <c r="JWN33" s="423"/>
      <c r="JWO33" s="423"/>
      <c r="JWP33" s="423"/>
      <c r="JWQ33" s="423"/>
      <c r="JWR33" s="423"/>
      <c r="JWS33" s="423"/>
      <c r="JWT33" s="423"/>
      <c r="JWU33" s="423"/>
      <c r="JWV33" s="423"/>
      <c r="JWW33" s="423"/>
      <c r="JWX33" s="423"/>
      <c r="JWY33" s="423"/>
      <c r="JWZ33" s="423"/>
      <c r="JXA33" s="423"/>
      <c r="JXB33" s="423"/>
      <c r="JXC33" s="423"/>
      <c r="JXD33" s="423"/>
      <c r="JXE33" s="423"/>
      <c r="JXF33" s="423"/>
      <c r="JXG33" s="423"/>
      <c r="JXH33" s="423"/>
      <c r="JXI33" s="423"/>
      <c r="JXJ33" s="423"/>
      <c r="JXK33" s="423"/>
      <c r="JXL33" s="423"/>
      <c r="JXM33" s="423"/>
      <c r="JXN33" s="423"/>
      <c r="JXO33" s="423"/>
      <c r="JXP33" s="423"/>
      <c r="JXQ33" s="423"/>
      <c r="JXR33" s="423"/>
      <c r="JXS33" s="423"/>
      <c r="JXT33" s="423"/>
      <c r="JXU33" s="423"/>
      <c r="JXV33" s="423"/>
      <c r="JXW33" s="423"/>
      <c r="JXX33" s="423"/>
      <c r="JXY33" s="423"/>
      <c r="JXZ33" s="423"/>
      <c r="JYA33" s="423"/>
      <c r="JYB33" s="423"/>
      <c r="JYC33" s="423"/>
      <c r="JYD33" s="423"/>
      <c r="JYE33" s="423"/>
      <c r="JYF33" s="423"/>
      <c r="JYG33" s="423"/>
      <c r="JYH33" s="423"/>
      <c r="JYI33" s="423"/>
      <c r="JYJ33" s="423"/>
      <c r="JYK33" s="423"/>
      <c r="JYL33" s="423"/>
      <c r="JYM33" s="423"/>
      <c r="JYN33" s="423"/>
      <c r="JYO33" s="423"/>
      <c r="JYP33" s="423"/>
      <c r="JYQ33" s="423"/>
      <c r="JYR33" s="423"/>
      <c r="JYS33" s="423"/>
      <c r="JYT33" s="423"/>
      <c r="JYU33" s="423"/>
      <c r="JYV33" s="423"/>
      <c r="JYW33" s="423"/>
      <c r="JYX33" s="423"/>
      <c r="JYY33" s="423"/>
      <c r="JYZ33" s="423"/>
      <c r="JZA33" s="423"/>
      <c r="JZB33" s="423"/>
      <c r="JZC33" s="423"/>
      <c r="JZD33" s="423"/>
      <c r="JZE33" s="423"/>
      <c r="JZF33" s="423"/>
      <c r="JZG33" s="423"/>
      <c r="JZH33" s="423"/>
      <c r="JZI33" s="423"/>
      <c r="JZJ33" s="423"/>
      <c r="JZK33" s="423"/>
      <c r="JZL33" s="423"/>
      <c r="JZM33" s="423"/>
      <c r="JZN33" s="423"/>
      <c r="JZO33" s="423"/>
      <c r="JZP33" s="423"/>
      <c r="JZQ33" s="423"/>
      <c r="JZR33" s="423"/>
      <c r="JZS33" s="423"/>
      <c r="JZT33" s="423"/>
      <c r="JZU33" s="423"/>
      <c r="JZV33" s="423"/>
      <c r="JZW33" s="423"/>
      <c r="JZX33" s="423"/>
      <c r="JZY33" s="423"/>
      <c r="JZZ33" s="423"/>
      <c r="KAA33" s="423"/>
      <c r="KAB33" s="423"/>
      <c r="KAC33" s="423"/>
      <c r="KAD33" s="423"/>
      <c r="KAE33" s="423"/>
      <c r="KAF33" s="423"/>
      <c r="KAG33" s="423"/>
      <c r="KAH33" s="423"/>
      <c r="KAI33" s="423"/>
      <c r="KAJ33" s="423"/>
      <c r="KAK33" s="423"/>
      <c r="KAL33" s="423"/>
      <c r="KAM33" s="423"/>
      <c r="KAN33" s="423"/>
      <c r="KAO33" s="423"/>
      <c r="KAP33" s="423"/>
      <c r="KAQ33" s="423"/>
      <c r="KAR33" s="423"/>
      <c r="KAS33" s="423"/>
      <c r="KAT33" s="423"/>
      <c r="KAU33" s="423"/>
      <c r="KAV33" s="423"/>
      <c r="KAW33" s="423"/>
      <c r="KAX33" s="423"/>
      <c r="KAY33" s="423"/>
      <c r="KAZ33" s="423"/>
      <c r="KBA33" s="423"/>
      <c r="KBB33" s="423"/>
      <c r="KBC33" s="423"/>
      <c r="KBD33" s="423"/>
      <c r="KBE33" s="423"/>
      <c r="KBF33" s="423"/>
      <c r="KBG33" s="423"/>
      <c r="KBH33" s="423"/>
      <c r="KBI33" s="423"/>
      <c r="KBJ33" s="423"/>
      <c r="KBK33" s="423"/>
      <c r="KBL33" s="423"/>
      <c r="KBM33" s="423"/>
      <c r="KBN33" s="423"/>
      <c r="KBO33" s="423"/>
      <c r="KBP33" s="423"/>
      <c r="KBQ33" s="423"/>
      <c r="KBR33" s="423"/>
      <c r="KBS33" s="423"/>
      <c r="KBT33" s="423"/>
      <c r="KBU33" s="423"/>
      <c r="KBV33" s="423"/>
      <c r="KBW33" s="423"/>
      <c r="KBX33" s="423"/>
      <c r="KBY33" s="423"/>
      <c r="KBZ33" s="423"/>
      <c r="KCA33" s="423"/>
      <c r="KCB33" s="423"/>
      <c r="KCC33" s="423"/>
      <c r="KCD33" s="423"/>
      <c r="KCE33" s="423"/>
      <c r="KCF33" s="423"/>
      <c r="KCG33" s="423"/>
      <c r="KCH33" s="423"/>
      <c r="KCI33" s="423"/>
      <c r="KCJ33" s="423"/>
      <c r="KCK33" s="423"/>
      <c r="KCL33" s="423"/>
      <c r="KCM33" s="423"/>
      <c r="KCN33" s="423"/>
      <c r="KCO33" s="423"/>
      <c r="KCP33" s="423"/>
      <c r="KCQ33" s="423"/>
      <c r="KCR33" s="423"/>
      <c r="KCS33" s="423"/>
      <c r="KCT33" s="423"/>
      <c r="KCU33" s="423"/>
      <c r="KCV33" s="423"/>
      <c r="KCW33" s="423"/>
      <c r="KCX33" s="423"/>
      <c r="KCY33" s="423"/>
      <c r="KCZ33" s="423"/>
      <c r="KDA33" s="423"/>
      <c r="KDB33" s="423"/>
      <c r="KDC33" s="423"/>
      <c r="KDD33" s="423"/>
      <c r="KDE33" s="423"/>
      <c r="KDF33" s="423"/>
      <c r="KDG33" s="423"/>
      <c r="KDH33" s="423"/>
      <c r="KDI33" s="423"/>
      <c r="KDJ33" s="423"/>
      <c r="KDK33" s="423"/>
      <c r="KDL33" s="423"/>
      <c r="KDM33" s="423"/>
      <c r="KDN33" s="423"/>
      <c r="KDO33" s="423"/>
      <c r="KDP33" s="423"/>
      <c r="KDQ33" s="423"/>
      <c r="KDR33" s="423"/>
      <c r="KDS33" s="423"/>
      <c r="KDT33" s="423"/>
      <c r="KDU33" s="423"/>
      <c r="KDV33" s="423"/>
      <c r="KDW33" s="423"/>
      <c r="KDX33" s="423"/>
      <c r="KDY33" s="423"/>
      <c r="KDZ33" s="423"/>
      <c r="KEA33" s="423"/>
      <c r="KEB33" s="423"/>
      <c r="KEC33" s="423"/>
      <c r="KED33" s="423"/>
      <c r="KEE33" s="423"/>
      <c r="KEF33" s="423"/>
      <c r="KEG33" s="423"/>
      <c r="KEH33" s="423"/>
      <c r="KEI33" s="423"/>
      <c r="KEJ33" s="423"/>
      <c r="KEK33" s="423"/>
      <c r="KEL33" s="423"/>
      <c r="KEM33" s="423"/>
      <c r="KEN33" s="423"/>
      <c r="KEO33" s="423"/>
      <c r="KEP33" s="423"/>
      <c r="KEQ33" s="423"/>
      <c r="KER33" s="423"/>
      <c r="KES33" s="423"/>
      <c r="KET33" s="423"/>
      <c r="KEU33" s="423"/>
      <c r="KEV33" s="423"/>
      <c r="KEW33" s="423"/>
      <c r="KEX33" s="423"/>
      <c r="KEY33" s="423"/>
      <c r="KEZ33" s="423"/>
      <c r="KFA33" s="423"/>
      <c r="KFB33" s="423"/>
      <c r="KFC33" s="423"/>
      <c r="KFD33" s="423"/>
      <c r="KFE33" s="423"/>
      <c r="KFF33" s="423"/>
      <c r="KFG33" s="423"/>
      <c r="KFH33" s="423"/>
      <c r="KFI33" s="423"/>
      <c r="KFJ33" s="423"/>
      <c r="KFK33" s="423"/>
      <c r="KFL33" s="423"/>
      <c r="KFM33" s="423"/>
      <c r="KFN33" s="423"/>
      <c r="KFO33" s="423"/>
      <c r="KFP33" s="423"/>
      <c r="KFQ33" s="423"/>
      <c r="KFR33" s="423"/>
      <c r="KFS33" s="423"/>
      <c r="KFT33" s="423"/>
      <c r="KFU33" s="423"/>
      <c r="KFV33" s="423"/>
      <c r="KFW33" s="423"/>
      <c r="KFX33" s="423"/>
      <c r="KFY33" s="423"/>
      <c r="KFZ33" s="423"/>
      <c r="KGA33" s="423"/>
      <c r="KGB33" s="423"/>
      <c r="KGC33" s="423"/>
      <c r="KGD33" s="423"/>
      <c r="KGE33" s="423"/>
      <c r="KGF33" s="423"/>
      <c r="KGG33" s="423"/>
      <c r="KGH33" s="423"/>
      <c r="KGI33" s="423"/>
      <c r="KGJ33" s="423"/>
      <c r="KGK33" s="423"/>
      <c r="KGL33" s="423"/>
      <c r="KGM33" s="423"/>
      <c r="KGN33" s="423"/>
      <c r="KGO33" s="423"/>
      <c r="KGP33" s="423"/>
      <c r="KGQ33" s="423"/>
      <c r="KGR33" s="423"/>
      <c r="KGS33" s="423"/>
      <c r="KGT33" s="423"/>
      <c r="KGU33" s="423"/>
      <c r="KGV33" s="423"/>
      <c r="KGW33" s="423"/>
      <c r="KGX33" s="423"/>
      <c r="KGY33" s="423"/>
      <c r="KGZ33" s="423"/>
      <c r="KHA33" s="423"/>
      <c r="KHB33" s="423"/>
      <c r="KHC33" s="423"/>
      <c r="KHD33" s="423"/>
      <c r="KHE33" s="423"/>
      <c r="KHF33" s="423"/>
      <c r="KHG33" s="423"/>
      <c r="KHH33" s="423"/>
      <c r="KHI33" s="423"/>
      <c r="KHJ33" s="423"/>
      <c r="KHK33" s="423"/>
      <c r="KHL33" s="423"/>
      <c r="KHM33" s="423"/>
      <c r="KHN33" s="423"/>
      <c r="KHO33" s="423"/>
      <c r="KHP33" s="423"/>
      <c r="KHQ33" s="423"/>
      <c r="KHR33" s="423"/>
      <c r="KHS33" s="423"/>
      <c r="KHT33" s="423"/>
      <c r="KHU33" s="423"/>
      <c r="KHV33" s="423"/>
      <c r="KHW33" s="423"/>
      <c r="KHX33" s="423"/>
      <c r="KHY33" s="423"/>
      <c r="KHZ33" s="423"/>
      <c r="KIA33" s="423"/>
      <c r="KIB33" s="423"/>
      <c r="KIC33" s="423"/>
      <c r="KID33" s="423"/>
      <c r="KIE33" s="423"/>
      <c r="KIF33" s="423"/>
      <c r="KIG33" s="423"/>
      <c r="KIH33" s="423"/>
      <c r="KII33" s="423"/>
      <c r="KIJ33" s="423"/>
      <c r="KIK33" s="423"/>
      <c r="KIL33" s="423"/>
      <c r="KIM33" s="423"/>
      <c r="KIN33" s="423"/>
      <c r="KIO33" s="423"/>
      <c r="KIP33" s="423"/>
      <c r="KIQ33" s="423"/>
      <c r="KIR33" s="423"/>
      <c r="KIS33" s="423"/>
      <c r="KIT33" s="423"/>
      <c r="KIU33" s="423"/>
      <c r="KIV33" s="423"/>
      <c r="KIW33" s="423"/>
      <c r="KIX33" s="423"/>
      <c r="KIY33" s="423"/>
      <c r="KIZ33" s="423"/>
      <c r="KJA33" s="423"/>
      <c r="KJB33" s="423"/>
      <c r="KJC33" s="423"/>
      <c r="KJD33" s="423"/>
      <c r="KJE33" s="423"/>
      <c r="KJF33" s="423"/>
      <c r="KJG33" s="423"/>
      <c r="KJH33" s="423"/>
      <c r="KJI33" s="423"/>
      <c r="KJJ33" s="423"/>
      <c r="KJK33" s="423"/>
      <c r="KJL33" s="423"/>
      <c r="KJM33" s="423"/>
      <c r="KJN33" s="423"/>
      <c r="KJO33" s="423"/>
      <c r="KJP33" s="423"/>
      <c r="KJQ33" s="423"/>
      <c r="KJR33" s="423"/>
      <c r="KJS33" s="423"/>
      <c r="KJT33" s="423"/>
      <c r="KJU33" s="423"/>
      <c r="KJV33" s="423"/>
      <c r="KJW33" s="423"/>
      <c r="KJX33" s="423"/>
      <c r="KJY33" s="423"/>
      <c r="KJZ33" s="423"/>
      <c r="KKA33" s="423"/>
      <c r="KKB33" s="423"/>
      <c r="KKC33" s="423"/>
      <c r="KKD33" s="423"/>
      <c r="KKE33" s="423"/>
      <c r="KKF33" s="423"/>
      <c r="KKG33" s="423"/>
      <c r="KKH33" s="423"/>
      <c r="KKI33" s="423"/>
      <c r="KKJ33" s="423"/>
      <c r="KKK33" s="423"/>
      <c r="KKL33" s="423"/>
      <c r="KKM33" s="423"/>
      <c r="KKN33" s="423"/>
      <c r="KKO33" s="423"/>
      <c r="KKP33" s="423"/>
      <c r="KKQ33" s="423"/>
      <c r="KKR33" s="423"/>
      <c r="KKS33" s="423"/>
      <c r="KKT33" s="423"/>
      <c r="KKU33" s="423"/>
      <c r="KKV33" s="423"/>
      <c r="KKW33" s="423"/>
      <c r="KKX33" s="423"/>
      <c r="KKY33" s="423"/>
      <c r="KKZ33" s="423"/>
      <c r="KLA33" s="423"/>
      <c r="KLB33" s="423"/>
      <c r="KLC33" s="423"/>
      <c r="KLD33" s="423"/>
      <c r="KLE33" s="423"/>
      <c r="KLF33" s="423"/>
      <c r="KLG33" s="423"/>
      <c r="KLH33" s="423"/>
      <c r="KLI33" s="423"/>
      <c r="KLJ33" s="423"/>
      <c r="KLK33" s="423"/>
      <c r="KLL33" s="423"/>
      <c r="KLM33" s="423"/>
      <c r="KLN33" s="423"/>
      <c r="KLO33" s="423"/>
      <c r="KLP33" s="423"/>
      <c r="KLQ33" s="423"/>
      <c r="KLR33" s="423"/>
      <c r="KLS33" s="423"/>
      <c r="KLT33" s="423"/>
      <c r="KLU33" s="423"/>
      <c r="KLV33" s="423"/>
      <c r="KLW33" s="423"/>
      <c r="KLX33" s="423"/>
      <c r="KLY33" s="423"/>
      <c r="KLZ33" s="423"/>
      <c r="KMA33" s="423"/>
      <c r="KMB33" s="423"/>
      <c r="KMC33" s="423"/>
      <c r="KMD33" s="423"/>
      <c r="KME33" s="423"/>
      <c r="KMF33" s="423"/>
      <c r="KMG33" s="423"/>
      <c r="KMH33" s="423"/>
      <c r="KMI33" s="423"/>
      <c r="KMJ33" s="423"/>
      <c r="KMK33" s="423"/>
      <c r="KML33" s="423"/>
      <c r="KMM33" s="423"/>
      <c r="KMN33" s="423"/>
      <c r="KMO33" s="423"/>
      <c r="KMP33" s="423"/>
      <c r="KMQ33" s="423"/>
      <c r="KMR33" s="423"/>
      <c r="KMS33" s="423"/>
      <c r="KMT33" s="423"/>
      <c r="KMU33" s="423"/>
      <c r="KMV33" s="423"/>
      <c r="KMW33" s="423"/>
      <c r="KMX33" s="423"/>
      <c r="KMY33" s="423"/>
      <c r="KMZ33" s="423"/>
      <c r="KNA33" s="423"/>
      <c r="KNB33" s="423"/>
      <c r="KNC33" s="423"/>
      <c r="KND33" s="423"/>
      <c r="KNE33" s="423"/>
      <c r="KNF33" s="423"/>
      <c r="KNG33" s="423"/>
      <c r="KNH33" s="423"/>
      <c r="KNI33" s="423"/>
      <c r="KNJ33" s="423"/>
      <c r="KNK33" s="423"/>
      <c r="KNL33" s="423"/>
      <c r="KNM33" s="423"/>
      <c r="KNN33" s="423"/>
      <c r="KNO33" s="423"/>
      <c r="KNP33" s="423"/>
      <c r="KNQ33" s="423"/>
      <c r="KNR33" s="423"/>
      <c r="KNS33" s="423"/>
      <c r="KNT33" s="423"/>
      <c r="KNU33" s="423"/>
      <c r="KNV33" s="423"/>
      <c r="KNW33" s="423"/>
      <c r="KNX33" s="423"/>
      <c r="KNY33" s="423"/>
      <c r="KNZ33" s="423"/>
      <c r="KOA33" s="423"/>
      <c r="KOB33" s="423"/>
      <c r="KOC33" s="423"/>
      <c r="KOD33" s="423"/>
      <c r="KOE33" s="423"/>
      <c r="KOF33" s="423"/>
      <c r="KOG33" s="423"/>
      <c r="KOH33" s="423"/>
      <c r="KOI33" s="423"/>
      <c r="KOJ33" s="423"/>
      <c r="KOK33" s="423"/>
      <c r="KOL33" s="423"/>
      <c r="KOM33" s="423"/>
      <c r="KON33" s="423"/>
      <c r="KOO33" s="423"/>
      <c r="KOP33" s="423"/>
      <c r="KOQ33" s="423"/>
      <c r="KOR33" s="423"/>
      <c r="KOS33" s="423"/>
      <c r="KOT33" s="423"/>
      <c r="KOU33" s="423"/>
      <c r="KOV33" s="423"/>
      <c r="KOW33" s="423"/>
      <c r="KOX33" s="423"/>
      <c r="KOY33" s="423"/>
      <c r="KOZ33" s="423"/>
      <c r="KPA33" s="423"/>
      <c r="KPB33" s="423"/>
      <c r="KPC33" s="423"/>
      <c r="KPD33" s="423"/>
      <c r="KPE33" s="423"/>
      <c r="KPF33" s="423"/>
      <c r="KPG33" s="423"/>
      <c r="KPH33" s="423"/>
      <c r="KPI33" s="423"/>
      <c r="KPJ33" s="423"/>
      <c r="KPK33" s="423"/>
      <c r="KPL33" s="423"/>
      <c r="KPM33" s="423"/>
      <c r="KPN33" s="423"/>
      <c r="KPO33" s="423"/>
      <c r="KPP33" s="423"/>
      <c r="KPQ33" s="423"/>
      <c r="KPR33" s="423"/>
      <c r="KPS33" s="423"/>
      <c r="KPT33" s="423"/>
      <c r="KPU33" s="423"/>
      <c r="KPV33" s="423"/>
      <c r="KPW33" s="423"/>
      <c r="KPX33" s="423"/>
      <c r="KPY33" s="423"/>
      <c r="KPZ33" s="423"/>
      <c r="KQA33" s="423"/>
      <c r="KQB33" s="423"/>
      <c r="KQC33" s="423"/>
      <c r="KQD33" s="423"/>
      <c r="KQE33" s="423"/>
      <c r="KQF33" s="423"/>
      <c r="KQG33" s="423"/>
      <c r="KQH33" s="423"/>
      <c r="KQI33" s="423"/>
      <c r="KQJ33" s="423"/>
      <c r="KQK33" s="423"/>
      <c r="KQL33" s="423"/>
      <c r="KQM33" s="423"/>
      <c r="KQN33" s="423"/>
      <c r="KQO33" s="423"/>
      <c r="KQP33" s="423"/>
      <c r="KQQ33" s="423"/>
      <c r="KQR33" s="423"/>
      <c r="KQS33" s="423"/>
      <c r="KQT33" s="423"/>
      <c r="KQU33" s="423"/>
      <c r="KQV33" s="423"/>
      <c r="KQW33" s="423"/>
      <c r="KQX33" s="423"/>
      <c r="KQY33" s="423"/>
      <c r="KQZ33" s="423"/>
      <c r="KRA33" s="423"/>
      <c r="KRB33" s="423"/>
      <c r="KRC33" s="423"/>
      <c r="KRD33" s="423"/>
      <c r="KRE33" s="423"/>
      <c r="KRF33" s="423"/>
      <c r="KRG33" s="423"/>
      <c r="KRH33" s="423"/>
      <c r="KRI33" s="423"/>
      <c r="KRJ33" s="423"/>
      <c r="KRK33" s="423"/>
      <c r="KRL33" s="423"/>
      <c r="KRM33" s="423"/>
      <c r="KRN33" s="423"/>
      <c r="KRO33" s="423"/>
      <c r="KRP33" s="423"/>
      <c r="KRQ33" s="423"/>
      <c r="KRR33" s="423"/>
      <c r="KRS33" s="423"/>
      <c r="KRT33" s="423"/>
      <c r="KRU33" s="423"/>
      <c r="KRV33" s="423"/>
      <c r="KRW33" s="423"/>
      <c r="KRX33" s="423"/>
      <c r="KRY33" s="423"/>
      <c r="KRZ33" s="423"/>
      <c r="KSA33" s="423"/>
      <c r="KSB33" s="423"/>
      <c r="KSC33" s="423"/>
      <c r="KSD33" s="423"/>
      <c r="KSE33" s="423"/>
      <c r="KSF33" s="423"/>
      <c r="KSG33" s="423"/>
      <c r="KSH33" s="423"/>
      <c r="KSI33" s="423"/>
      <c r="KSJ33" s="423"/>
      <c r="KSK33" s="423"/>
      <c r="KSL33" s="423"/>
      <c r="KSM33" s="423"/>
      <c r="KSN33" s="423"/>
      <c r="KSO33" s="423"/>
      <c r="KSP33" s="423"/>
      <c r="KSQ33" s="423"/>
      <c r="KSR33" s="423"/>
      <c r="KSS33" s="423"/>
      <c r="KST33" s="423"/>
      <c r="KSU33" s="423"/>
      <c r="KSV33" s="423"/>
      <c r="KSW33" s="423"/>
      <c r="KSX33" s="423"/>
      <c r="KSY33" s="423"/>
      <c r="KSZ33" s="423"/>
      <c r="KTA33" s="423"/>
      <c r="KTB33" s="423"/>
      <c r="KTC33" s="423"/>
      <c r="KTD33" s="423"/>
      <c r="KTE33" s="423"/>
      <c r="KTF33" s="423"/>
      <c r="KTG33" s="423"/>
      <c r="KTH33" s="423"/>
      <c r="KTI33" s="423"/>
      <c r="KTJ33" s="423"/>
      <c r="KTK33" s="423"/>
      <c r="KTL33" s="423"/>
      <c r="KTM33" s="423"/>
      <c r="KTN33" s="423"/>
      <c r="KTO33" s="423"/>
      <c r="KTP33" s="423"/>
      <c r="KTQ33" s="423"/>
      <c r="KTR33" s="423"/>
      <c r="KTS33" s="423"/>
      <c r="KTT33" s="423"/>
      <c r="KTU33" s="423"/>
      <c r="KTV33" s="423"/>
      <c r="KTW33" s="423"/>
      <c r="KTX33" s="423"/>
      <c r="KTY33" s="423"/>
      <c r="KTZ33" s="423"/>
      <c r="KUA33" s="423"/>
      <c r="KUB33" s="423"/>
      <c r="KUC33" s="423"/>
      <c r="KUD33" s="423"/>
      <c r="KUE33" s="423"/>
      <c r="KUF33" s="423"/>
      <c r="KUG33" s="423"/>
      <c r="KUH33" s="423"/>
      <c r="KUI33" s="423"/>
      <c r="KUJ33" s="423"/>
      <c r="KUK33" s="423"/>
      <c r="KUL33" s="423"/>
      <c r="KUM33" s="423"/>
      <c r="KUN33" s="423"/>
      <c r="KUO33" s="423"/>
      <c r="KUP33" s="423"/>
      <c r="KUQ33" s="423"/>
      <c r="KUR33" s="423"/>
      <c r="KUS33" s="423"/>
      <c r="KUT33" s="423"/>
      <c r="KUU33" s="423"/>
      <c r="KUV33" s="423"/>
      <c r="KUW33" s="423"/>
      <c r="KUX33" s="423"/>
      <c r="KUY33" s="423"/>
      <c r="KUZ33" s="423"/>
      <c r="KVA33" s="423"/>
      <c r="KVB33" s="423"/>
      <c r="KVC33" s="423"/>
      <c r="KVD33" s="423"/>
      <c r="KVE33" s="423"/>
      <c r="KVF33" s="423"/>
      <c r="KVG33" s="423"/>
      <c r="KVH33" s="423"/>
      <c r="KVI33" s="423"/>
      <c r="KVJ33" s="423"/>
      <c r="KVK33" s="423"/>
      <c r="KVL33" s="423"/>
      <c r="KVM33" s="423"/>
      <c r="KVN33" s="423"/>
      <c r="KVO33" s="423"/>
      <c r="KVP33" s="423"/>
      <c r="KVQ33" s="423"/>
      <c r="KVR33" s="423"/>
      <c r="KVS33" s="423"/>
      <c r="KVT33" s="423"/>
      <c r="KVU33" s="423"/>
      <c r="KVV33" s="423"/>
      <c r="KVW33" s="423"/>
      <c r="KVX33" s="423"/>
      <c r="KVY33" s="423"/>
      <c r="KVZ33" s="423"/>
      <c r="KWA33" s="423"/>
      <c r="KWB33" s="423"/>
      <c r="KWC33" s="423"/>
      <c r="KWD33" s="423"/>
      <c r="KWE33" s="423"/>
      <c r="KWF33" s="423"/>
      <c r="KWG33" s="423"/>
      <c r="KWH33" s="423"/>
      <c r="KWI33" s="423"/>
      <c r="KWJ33" s="423"/>
      <c r="KWK33" s="423"/>
      <c r="KWL33" s="423"/>
      <c r="KWM33" s="423"/>
      <c r="KWN33" s="423"/>
      <c r="KWO33" s="423"/>
      <c r="KWP33" s="423"/>
      <c r="KWQ33" s="423"/>
      <c r="KWR33" s="423"/>
      <c r="KWS33" s="423"/>
      <c r="KWT33" s="423"/>
      <c r="KWU33" s="423"/>
      <c r="KWV33" s="423"/>
      <c r="KWW33" s="423"/>
      <c r="KWX33" s="423"/>
      <c r="KWY33" s="423"/>
      <c r="KWZ33" s="423"/>
      <c r="KXA33" s="423"/>
      <c r="KXB33" s="423"/>
      <c r="KXC33" s="423"/>
      <c r="KXD33" s="423"/>
      <c r="KXE33" s="423"/>
      <c r="KXF33" s="423"/>
      <c r="KXG33" s="423"/>
      <c r="KXH33" s="423"/>
      <c r="KXI33" s="423"/>
      <c r="KXJ33" s="423"/>
      <c r="KXK33" s="423"/>
      <c r="KXL33" s="423"/>
      <c r="KXM33" s="423"/>
      <c r="KXN33" s="423"/>
      <c r="KXO33" s="423"/>
      <c r="KXP33" s="423"/>
      <c r="KXQ33" s="423"/>
      <c r="KXR33" s="423"/>
      <c r="KXS33" s="423"/>
      <c r="KXT33" s="423"/>
      <c r="KXU33" s="423"/>
      <c r="KXV33" s="423"/>
      <c r="KXW33" s="423"/>
      <c r="KXX33" s="423"/>
      <c r="KXY33" s="423"/>
      <c r="KXZ33" s="423"/>
      <c r="KYA33" s="423"/>
      <c r="KYB33" s="423"/>
      <c r="KYC33" s="423"/>
      <c r="KYD33" s="423"/>
      <c r="KYE33" s="423"/>
      <c r="KYF33" s="423"/>
      <c r="KYG33" s="423"/>
      <c r="KYH33" s="423"/>
      <c r="KYI33" s="423"/>
      <c r="KYJ33" s="423"/>
      <c r="KYK33" s="423"/>
      <c r="KYL33" s="423"/>
      <c r="KYM33" s="423"/>
      <c r="KYN33" s="423"/>
      <c r="KYO33" s="423"/>
      <c r="KYP33" s="423"/>
      <c r="KYQ33" s="423"/>
      <c r="KYR33" s="423"/>
      <c r="KYS33" s="423"/>
      <c r="KYT33" s="423"/>
      <c r="KYU33" s="423"/>
      <c r="KYV33" s="423"/>
      <c r="KYW33" s="423"/>
      <c r="KYX33" s="423"/>
      <c r="KYY33" s="423"/>
      <c r="KYZ33" s="423"/>
      <c r="KZA33" s="423"/>
      <c r="KZB33" s="423"/>
      <c r="KZC33" s="423"/>
      <c r="KZD33" s="423"/>
      <c r="KZE33" s="423"/>
      <c r="KZF33" s="423"/>
      <c r="KZG33" s="423"/>
      <c r="KZH33" s="423"/>
      <c r="KZI33" s="423"/>
      <c r="KZJ33" s="423"/>
      <c r="KZK33" s="423"/>
      <c r="KZL33" s="423"/>
      <c r="KZM33" s="423"/>
      <c r="KZN33" s="423"/>
      <c r="KZO33" s="423"/>
      <c r="KZP33" s="423"/>
      <c r="KZQ33" s="423"/>
      <c r="KZR33" s="423"/>
      <c r="KZS33" s="423"/>
      <c r="KZT33" s="423"/>
      <c r="KZU33" s="423"/>
      <c r="KZV33" s="423"/>
      <c r="KZW33" s="423"/>
      <c r="KZX33" s="423"/>
      <c r="KZY33" s="423"/>
      <c r="KZZ33" s="423"/>
      <c r="LAA33" s="423"/>
      <c r="LAB33" s="423"/>
      <c r="LAC33" s="423"/>
      <c r="LAD33" s="423"/>
      <c r="LAE33" s="423"/>
      <c r="LAF33" s="423"/>
      <c r="LAG33" s="423"/>
      <c r="LAH33" s="423"/>
      <c r="LAI33" s="423"/>
      <c r="LAJ33" s="423"/>
      <c r="LAK33" s="423"/>
      <c r="LAL33" s="423"/>
      <c r="LAM33" s="423"/>
      <c r="LAN33" s="423"/>
      <c r="LAO33" s="423"/>
      <c r="LAP33" s="423"/>
      <c r="LAQ33" s="423"/>
      <c r="LAR33" s="423"/>
      <c r="LAS33" s="423"/>
      <c r="LAT33" s="423"/>
      <c r="LAU33" s="423"/>
      <c r="LAV33" s="423"/>
      <c r="LAW33" s="423"/>
      <c r="LAX33" s="423"/>
      <c r="LAY33" s="423"/>
      <c r="LAZ33" s="423"/>
      <c r="LBA33" s="423"/>
      <c r="LBB33" s="423"/>
      <c r="LBC33" s="423"/>
      <c r="LBD33" s="423"/>
      <c r="LBE33" s="423"/>
      <c r="LBF33" s="423"/>
      <c r="LBG33" s="423"/>
      <c r="LBH33" s="423"/>
      <c r="LBI33" s="423"/>
      <c r="LBJ33" s="423"/>
      <c r="LBK33" s="423"/>
      <c r="LBL33" s="423"/>
      <c r="LBM33" s="423"/>
      <c r="LBN33" s="423"/>
      <c r="LBO33" s="423"/>
      <c r="LBP33" s="423"/>
      <c r="LBQ33" s="423"/>
      <c r="LBR33" s="423"/>
      <c r="LBS33" s="423"/>
      <c r="LBT33" s="423"/>
      <c r="LBU33" s="423"/>
      <c r="LBV33" s="423"/>
      <c r="LBW33" s="423"/>
      <c r="LBX33" s="423"/>
      <c r="LBY33" s="423"/>
      <c r="LBZ33" s="423"/>
      <c r="LCA33" s="423"/>
      <c r="LCB33" s="423"/>
      <c r="LCC33" s="423"/>
      <c r="LCD33" s="423"/>
      <c r="LCE33" s="423"/>
      <c r="LCF33" s="423"/>
      <c r="LCG33" s="423"/>
      <c r="LCH33" s="423"/>
      <c r="LCI33" s="423"/>
      <c r="LCJ33" s="423"/>
      <c r="LCK33" s="423"/>
      <c r="LCL33" s="423"/>
      <c r="LCM33" s="423"/>
      <c r="LCN33" s="423"/>
      <c r="LCO33" s="423"/>
      <c r="LCP33" s="423"/>
      <c r="LCQ33" s="423"/>
      <c r="LCR33" s="423"/>
      <c r="LCS33" s="423"/>
      <c r="LCT33" s="423"/>
      <c r="LCU33" s="423"/>
      <c r="LCV33" s="423"/>
      <c r="LCW33" s="423"/>
      <c r="LCX33" s="423"/>
      <c r="LCY33" s="423"/>
      <c r="LCZ33" s="423"/>
      <c r="LDA33" s="423"/>
      <c r="LDB33" s="423"/>
      <c r="LDC33" s="423"/>
      <c r="LDD33" s="423"/>
      <c r="LDE33" s="423"/>
      <c r="LDF33" s="423"/>
      <c r="LDG33" s="423"/>
      <c r="LDH33" s="423"/>
      <c r="LDI33" s="423"/>
      <c r="LDJ33" s="423"/>
      <c r="LDK33" s="423"/>
      <c r="LDL33" s="423"/>
      <c r="LDM33" s="423"/>
      <c r="LDN33" s="423"/>
      <c r="LDO33" s="423"/>
      <c r="LDP33" s="423"/>
      <c r="LDQ33" s="423"/>
      <c r="LDR33" s="423"/>
      <c r="LDS33" s="423"/>
      <c r="LDT33" s="423"/>
      <c r="LDU33" s="423"/>
      <c r="LDV33" s="423"/>
      <c r="LDW33" s="423"/>
      <c r="LDX33" s="423"/>
      <c r="LDY33" s="423"/>
      <c r="LDZ33" s="423"/>
      <c r="LEA33" s="423"/>
      <c r="LEB33" s="423"/>
      <c r="LEC33" s="423"/>
      <c r="LED33" s="423"/>
      <c r="LEE33" s="423"/>
      <c r="LEF33" s="423"/>
      <c r="LEG33" s="423"/>
      <c r="LEH33" s="423"/>
      <c r="LEI33" s="423"/>
      <c r="LEJ33" s="423"/>
      <c r="LEK33" s="423"/>
      <c r="LEL33" s="423"/>
      <c r="LEM33" s="423"/>
      <c r="LEN33" s="423"/>
      <c r="LEO33" s="423"/>
      <c r="LEP33" s="423"/>
      <c r="LEQ33" s="423"/>
      <c r="LER33" s="423"/>
      <c r="LES33" s="423"/>
      <c r="LET33" s="423"/>
      <c r="LEU33" s="423"/>
      <c r="LEV33" s="423"/>
      <c r="LEW33" s="423"/>
      <c r="LEX33" s="423"/>
      <c r="LEY33" s="423"/>
      <c r="LEZ33" s="423"/>
      <c r="LFA33" s="423"/>
      <c r="LFB33" s="423"/>
      <c r="LFC33" s="423"/>
      <c r="LFD33" s="423"/>
      <c r="LFE33" s="423"/>
      <c r="LFF33" s="423"/>
      <c r="LFG33" s="423"/>
      <c r="LFH33" s="423"/>
      <c r="LFI33" s="423"/>
      <c r="LFJ33" s="423"/>
      <c r="LFK33" s="423"/>
      <c r="LFL33" s="423"/>
      <c r="LFM33" s="423"/>
      <c r="LFN33" s="423"/>
      <c r="LFO33" s="423"/>
      <c r="LFP33" s="423"/>
      <c r="LFQ33" s="423"/>
      <c r="LFR33" s="423"/>
      <c r="LFS33" s="423"/>
      <c r="LFT33" s="423"/>
      <c r="LFU33" s="423"/>
      <c r="LFV33" s="423"/>
      <c r="LFW33" s="423"/>
      <c r="LFX33" s="423"/>
      <c r="LFY33" s="423"/>
      <c r="LFZ33" s="423"/>
      <c r="LGA33" s="423"/>
      <c r="LGB33" s="423"/>
      <c r="LGC33" s="423"/>
      <c r="LGD33" s="423"/>
      <c r="LGE33" s="423"/>
      <c r="LGF33" s="423"/>
      <c r="LGG33" s="423"/>
      <c r="LGH33" s="423"/>
      <c r="LGI33" s="423"/>
      <c r="LGJ33" s="423"/>
      <c r="LGK33" s="423"/>
      <c r="LGL33" s="423"/>
      <c r="LGM33" s="423"/>
      <c r="LGN33" s="423"/>
      <c r="LGO33" s="423"/>
      <c r="LGP33" s="423"/>
      <c r="LGQ33" s="423"/>
      <c r="LGR33" s="423"/>
      <c r="LGS33" s="423"/>
      <c r="LGT33" s="423"/>
      <c r="LGU33" s="423"/>
      <c r="LGV33" s="423"/>
      <c r="LGW33" s="423"/>
      <c r="LGX33" s="423"/>
      <c r="LGY33" s="423"/>
      <c r="LGZ33" s="423"/>
      <c r="LHA33" s="423"/>
      <c r="LHB33" s="423"/>
      <c r="LHC33" s="423"/>
      <c r="LHD33" s="423"/>
      <c r="LHE33" s="423"/>
      <c r="LHF33" s="423"/>
      <c r="LHG33" s="423"/>
      <c r="LHH33" s="423"/>
      <c r="LHI33" s="423"/>
      <c r="LHJ33" s="423"/>
      <c r="LHK33" s="423"/>
      <c r="LHL33" s="423"/>
      <c r="LHM33" s="423"/>
      <c r="LHN33" s="423"/>
      <c r="LHO33" s="423"/>
      <c r="LHP33" s="423"/>
      <c r="LHQ33" s="423"/>
      <c r="LHR33" s="423"/>
      <c r="LHS33" s="423"/>
      <c r="LHT33" s="423"/>
      <c r="LHU33" s="423"/>
      <c r="LHV33" s="423"/>
      <c r="LHW33" s="423"/>
      <c r="LHX33" s="423"/>
      <c r="LHY33" s="423"/>
      <c r="LHZ33" s="423"/>
      <c r="LIA33" s="423"/>
      <c r="LIB33" s="423"/>
      <c r="LIC33" s="423"/>
      <c r="LID33" s="423"/>
      <c r="LIE33" s="423"/>
      <c r="LIF33" s="423"/>
      <c r="LIG33" s="423"/>
      <c r="LIH33" s="423"/>
      <c r="LII33" s="423"/>
      <c r="LIJ33" s="423"/>
      <c r="LIK33" s="423"/>
      <c r="LIL33" s="423"/>
      <c r="LIM33" s="423"/>
      <c r="LIN33" s="423"/>
      <c r="LIO33" s="423"/>
      <c r="LIP33" s="423"/>
      <c r="LIQ33" s="423"/>
      <c r="LIR33" s="423"/>
      <c r="LIS33" s="423"/>
      <c r="LIT33" s="423"/>
      <c r="LIU33" s="423"/>
      <c r="LIV33" s="423"/>
      <c r="LIW33" s="423"/>
      <c r="LIX33" s="423"/>
      <c r="LIY33" s="423"/>
      <c r="LIZ33" s="423"/>
      <c r="LJA33" s="423"/>
      <c r="LJB33" s="423"/>
      <c r="LJC33" s="423"/>
      <c r="LJD33" s="423"/>
      <c r="LJE33" s="423"/>
      <c r="LJF33" s="423"/>
      <c r="LJG33" s="423"/>
      <c r="LJH33" s="423"/>
      <c r="LJI33" s="423"/>
      <c r="LJJ33" s="423"/>
      <c r="LJK33" s="423"/>
      <c r="LJL33" s="423"/>
      <c r="LJM33" s="423"/>
      <c r="LJN33" s="423"/>
      <c r="LJO33" s="423"/>
      <c r="LJP33" s="423"/>
      <c r="LJQ33" s="423"/>
      <c r="LJR33" s="423"/>
      <c r="LJS33" s="423"/>
      <c r="LJT33" s="423"/>
      <c r="LJU33" s="423"/>
      <c r="LJV33" s="423"/>
      <c r="LJW33" s="423"/>
      <c r="LJX33" s="423"/>
      <c r="LJY33" s="423"/>
      <c r="LJZ33" s="423"/>
      <c r="LKA33" s="423"/>
      <c r="LKB33" s="423"/>
      <c r="LKC33" s="423"/>
      <c r="LKD33" s="423"/>
      <c r="LKE33" s="423"/>
      <c r="LKF33" s="423"/>
      <c r="LKG33" s="423"/>
      <c r="LKH33" s="423"/>
      <c r="LKI33" s="423"/>
      <c r="LKJ33" s="423"/>
      <c r="LKK33" s="423"/>
      <c r="LKL33" s="423"/>
      <c r="LKM33" s="423"/>
      <c r="LKN33" s="423"/>
      <c r="LKO33" s="423"/>
      <c r="LKP33" s="423"/>
      <c r="LKQ33" s="423"/>
      <c r="LKR33" s="423"/>
      <c r="LKS33" s="423"/>
      <c r="LKT33" s="423"/>
      <c r="LKU33" s="423"/>
      <c r="LKV33" s="423"/>
      <c r="LKW33" s="423"/>
      <c r="LKX33" s="423"/>
      <c r="LKY33" s="423"/>
      <c r="LKZ33" s="423"/>
      <c r="LLA33" s="423"/>
      <c r="LLB33" s="423"/>
      <c r="LLC33" s="423"/>
      <c r="LLD33" s="423"/>
      <c r="LLE33" s="423"/>
      <c r="LLF33" s="423"/>
      <c r="LLG33" s="423"/>
      <c r="LLH33" s="423"/>
      <c r="LLI33" s="423"/>
      <c r="LLJ33" s="423"/>
      <c r="LLK33" s="423"/>
      <c r="LLL33" s="423"/>
      <c r="LLM33" s="423"/>
      <c r="LLN33" s="423"/>
      <c r="LLO33" s="423"/>
      <c r="LLP33" s="423"/>
      <c r="LLQ33" s="423"/>
      <c r="LLR33" s="423"/>
      <c r="LLS33" s="423"/>
      <c r="LLT33" s="423"/>
      <c r="LLU33" s="423"/>
      <c r="LLV33" s="423"/>
      <c r="LLW33" s="423"/>
      <c r="LLX33" s="423"/>
      <c r="LLY33" s="423"/>
      <c r="LLZ33" s="423"/>
      <c r="LMA33" s="423"/>
      <c r="LMB33" s="423"/>
      <c r="LMC33" s="423"/>
      <c r="LMD33" s="423"/>
      <c r="LME33" s="423"/>
      <c r="LMF33" s="423"/>
      <c r="LMG33" s="423"/>
      <c r="LMH33" s="423"/>
      <c r="LMI33" s="423"/>
      <c r="LMJ33" s="423"/>
      <c r="LMK33" s="423"/>
      <c r="LML33" s="423"/>
      <c r="LMM33" s="423"/>
      <c r="LMN33" s="423"/>
      <c r="LMO33" s="423"/>
      <c r="LMP33" s="423"/>
      <c r="LMQ33" s="423"/>
      <c r="LMR33" s="423"/>
      <c r="LMS33" s="423"/>
      <c r="LMT33" s="423"/>
      <c r="LMU33" s="423"/>
      <c r="LMV33" s="423"/>
      <c r="LMW33" s="423"/>
      <c r="LMX33" s="423"/>
      <c r="LMY33" s="423"/>
      <c r="LMZ33" s="423"/>
      <c r="LNA33" s="423"/>
      <c r="LNB33" s="423"/>
      <c r="LNC33" s="423"/>
      <c r="LND33" s="423"/>
      <c r="LNE33" s="423"/>
      <c r="LNF33" s="423"/>
      <c r="LNG33" s="423"/>
      <c r="LNH33" s="423"/>
      <c r="LNI33" s="423"/>
      <c r="LNJ33" s="423"/>
      <c r="LNK33" s="423"/>
      <c r="LNL33" s="423"/>
      <c r="LNM33" s="423"/>
      <c r="LNN33" s="423"/>
      <c r="LNO33" s="423"/>
      <c r="LNP33" s="423"/>
      <c r="LNQ33" s="423"/>
      <c r="LNR33" s="423"/>
      <c r="LNS33" s="423"/>
      <c r="LNT33" s="423"/>
      <c r="LNU33" s="423"/>
      <c r="LNV33" s="423"/>
      <c r="LNW33" s="423"/>
      <c r="LNX33" s="423"/>
      <c r="LNY33" s="423"/>
      <c r="LNZ33" s="423"/>
      <c r="LOA33" s="423"/>
      <c r="LOB33" s="423"/>
      <c r="LOC33" s="423"/>
      <c r="LOD33" s="423"/>
      <c r="LOE33" s="423"/>
      <c r="LOF33" s="423"/>
      <c r="LOG33" s="423"/>
      <c r="LOH33" s="423"/>
      <c r="LOI33" s="423"/>
      <c r="LOJ33" s="423"/>
      <c r="LOK33" s="423"/>
      <c r="LOL33" s="423"/>
      <c r="LOM33" s="423"/>
      <c r="LON33" s="423"/>
      <c r="LOO33" s="423"/>
      <c r="LOP33" s="423"/>
      <c r="LOQ33" s="423"/>
      <c r="LOR33" s="423"/>
      <c r="LOS33" s="423"/>
      <c r="LOT33" s="423"/>
      <c r="LOU33" s="423"/>
      <c r="LOV33" s="423"/>
      <c r="LOW33" s="423"/>
      <c r="LOX33" s="423"/>
      <c r="LOY33" s="423"/>
      <c r="LOZ33" s="423"/>
      <c r="LPA33" s="423"/>
      <c r="LPB33" s="423"/>
      <c r="LPC33" s="423"/>
      <c r="LPD33" s="423"/>
      <c r="LPE33" s="423"/>
      <c r="LPF33" s="423"/>
      <c r="LPG33" s="423"/>
      <c r="LPH33" s="423"/>
      <c r="LPI33" s="423"/>
      <c r="LPJ33" s="423"/>
      <c r="LPK33" s="423"/>
      <c r="LPL33" s="423"/>
      <c r="LPM33" s="423"/>
      <c r="LPN33" s="423"/>
      <c r="LPO33" s="423"/>
      <c r="LPP33" s="423"/>
      <c r="LPQ33" s="423"/>
      <c r="LPR33" s="423"/>
      <c r="LPS33" s="423"/>
      <c r="LPT33" s="423"/>
      <c r="LPU33" s="423"/>
      <c r="LPV33" s="423"/>
      <c r="LPW33" s="423"/>
      <c r="LPX33" s="423"/>
      <c r="LPY33" s="423"/>
      <c r="LPZ33" s="423"/>
      <c r="LQA33" s="423"/>
      <c r="LQB33" s="423"/>
      <c r="LQC33" s="423"/>
      <c r="LQD33" s="423"/>
      <c r="LQE33" s="423"/>
      <c r="LQF33" s="423"/>
      <c r="LQG33" s="423"/>
      <c r="LQH33" s="423"/>
      <c r="LQI33" s="423"/>
      <c r="LQJ33" s="423"/>
      <c r="LQK33" s="423"/>
      <c r="LQL33" s="423"/>
      <c r="LQM33" s="423"/>
      <c r="LQN33" s="423"/>
      <c r="LQO33" s="423"/>
      <c r="LQP33" s="423"/>
      <c r="LQQ33" s="423"/>
      <c r="LQR33" s="423"/>
      <c r="LQS33" s="423"/>
      <c r="LQT33" s="423"/>
      <c r="LQU33" s="423"/>
      <c r="LQV33" s="423"/>
      <c r="LQW33" s="423"/>
      <c r="LQX33" s="423"/>
      <c r="LQY33" s="423"/>
      <c r="LQZ33" s="423"/>
      <c r="LRA33" s="423"/>
      <c r="LRB33" s="423"/>
      <c r="LRC33" s="423"/>
      <c r="LRD33" s="423"/>
      <c r="LRE33" s="423"/>
      <c r="LRF33" s="423"/>
      <c r="LRG33" s="423"/>
      <c r="LRH33" s="423"/>
      <c r="LRI33" s="423"/>
      <c r="LRJ33" s="423"/>
      <c r="LRK33" s="423"/>
      <c r="LRL33" s="423"/>
      <c r="LRM33" s="423"/>
      <c r="LRN33" s="423"/>
      <c r="LRO33" s="423"/>
      <c r="LRP33" s="423"/>
      <c r="LRQ33" s="423"/>
      <c r="LRR33" s="423"/>
      <c r="LRS33" s="423"/>
      <c r="LRT33" s="423"/>
      <c r="LRU33" s="423"/>
      <c r="LRV33" s="423"/>
      <c r="LRW33" s="423"/>
      <c r="LRX33" s="423"/>
      <c r="LRY33" s="423"/>
      <c r="LRZ33" s="423"/>
      <c r="LSA33" s="423"/>
      <c r="LSB33" s="423"/>
      <c r="LSC33" s="423"/>
      <c r="LSD33" s="423"/>
      <c r="LSE33" s="423"/>
      <c r="LSF33" s="423"/>
      <c r="LSG33" s="423"/>
      <c r="LSH33" s="423"/>
      <c r="LSI33" s="423"/>
      <c r="LSJ33" s="423"/>
      <c r="LSK33" s="423"/>
      <c r="LSL33" s="423"/>
      <c r="LSM33" s="423"/>
      <c r="LSN33" s="423"/>
      <c r="LSO33" s="423"/>
      <c r="LSP33" s="423"/>
      <c r="LSQ33" s="423"/>
      <c r="LSR33" s="423"/>
      <c r="LSS33" s="423"/>
      <c r="LST33" s="423"/>
      <c r="LSU33" s="423"/>
      <c r="LSV33" s="423"/>
      <c r="LSW33" s="423"/>
      <c r="LSX33" s="423"/>
      <c r="LSY33" s="423"/>
      <c r="LSZ33" s="423"/>
      <c r="LTA33" s="423"/>
      <c r="LTB33" s="423"/>
      <c r="LTC33" s="423"/>
      <c r="LTD33" s="423"/>
      <c r="LTE33" s="423"/>
      <c r="LTF33" s="423"/>
      <c r="LTG33" s="423"/>
      <c r="LTH33" s="423"/>
      <c r="LTI33" s="423"/>
      <c r="LTJ33" s="423"/>
      <c r="LTK33" s="423"/>
      <c r="LTL33" s="423"/>
      <c r="LTM33" s="423"/>
      <c r="LTN33" s="423"/>
      <c r="LTO33" s="423"/>
      <c r="LTP33" s="423"/>
      <c r="LTQ33" s="423"/>
      <c r="LTR33" s="423"/>
      <c r="LTS33" s="423"/>
      <c r="LTT33" s="423"/>
      <c r="LTU33" s="423"/>
      <c r="LTV33" s="423"/>
      <c r="LTW33" s="423"/>
      <c r="LTX33" s="423"/>
      <c r="LTY33" s="423"/>
      <c r="LTZ33" s="423"/>
      <c r="LUA33" s="423"/>
      <c r="LUB33" s="423"/>
      <c r="LUC33" s="423"/>
      <c r="LUD33" s="423"/>
      <c r="LUE33" s="423"/>
      <c r="LUF33" s="423"/>
      <c r="LUG33" s="423"/>
      <c r="LUH33" s="423"/>
      <c r="LUI33" s="423"/>
      <c r="LUJ33" s="423"/>
      <c r="LUK33" s="423"/>
      <c r="LUL33" s="423"/>
      <c r="LUM33" s="423"/>
      <c r="LUN33" s="423"/>
      <c r="LUO33" s="423"/>
      <c r="LUP33" s="423"/>
      <c r="LUQ33" s="423"/>
      <c r="LUR33" s="423"/>
      <c r="LUS33" s="423"/>
      <c r="LUT33" s="423"/>
      <c r="LUU33" s="423"/>
      <c r="LUV33" s="423"/>
      <c r="LUW33" s="423"/>
      <c r="LUX33" s="423"/>
      <c r="LUY33" s="423"/>
      <c r="LUZ33" s="423"/>
      <c r="LVA33" s="423"/>
      <c r="LVB33" s="423"/>
      <c r="LVC33" s="423"/>
      <c r="LVD33" s="423"/>
      <c r="LVE33" s="423"/>
      <c r="LVF33" s="423"/>
      <c r="LVG33" s="423"/>
      <c r="LVH33" s="423"/>
      <c r="LVI33" s="423"/>
      <c r="LVJ33" s="423"/>
      <c r="LVK33" s="423"/>
      <c r="LVL33" s="423"/>
      <c r="LVM33" s="423"/>
      <c r="LVN33" s="423"/>
      <c r="LVO33" s="423"/>
      <c r="LVP33" s="423"/>
      <c r="LVQ33" s="423"/>
      <c r="LVR33" s="423"/>
      <c r="LVS33" s="423"/>
      <c r="LVT33" s="423"/>
      <c r="LVU33" s="423"/>
      <c r="LVV33" s="423"/>
      <c r="LVW33" s="423"/>
      <c r="LVX33" s="423"/>
      <c r="LVY33" s="423"/>
      <c r="LVZ33" s="423"/>
      <c r="LWA33" s="423"/>
      <c r="LWB33" s="423"/>
      <c r="LWC33" s="423"/>
      <c r="LWD33" s="423"/>
      <c r="LWE33" s="423"/>
      <c r="LWF33" s="423"/>
      <c r="LWG33" s="423"/>
      <c r="LWH33" s="423"/>
      <c r="LWI33" s="423"/>
      <c r="LWJ33" s="423"/>
      <c r="LWK33" s="423"/>
      <c r="LWL33" s="423"/>
      <c r="LWM33" s="423"/>
      <c r="LWN33" s="423"/>
      <c r="LWO33" s="423"/>
      <c r="LWP33" s="423"/>
      <c r="LWQ33" s="423"/>
      <c r="LWR33" s="423"/>
      <c r="LWS33" s="423"/>
      <c r="LWT33" s="423"/>
      <c r="LWU33" s="423"/>
      <c r="LWV33" s="423"/>
      <c r="LWW33" s="423"/>
      <c r="LWX33" s="423"/>
      <c r="LWY33" s="423"/>
      <c r="LWZ33" s="423"/>
      <c r="LXA33" s="423"/>
      <c r="LXB33" s="423"/>
      <c r="LXC33" s="423"/>
      <c r="LXD33" s="423"/>
      <c r="LXE33" s="423"/>
      <c r="LXF33" s="423"/>
      <c r="LXG33" s="423"/>
      <c r="LXH33" s="423"/>
      <c r="LXI33" s="423"/>
      <c r="LXJ33" s="423"/>
      <c r="LXK33" s="423"/>
      <c r="LXL33" s="423"/>
      <c r="LXM33" s="423"/>
      <c r="LXN33" s="423"/>
      <c r="LXO33" s="423"/>
      <c r="LXP33" s="423"/>
      <c r="LXQ33" s="423"/>
      <c r="LXR33" s="423"/>
      <c r="LXS33" s="423"/>
      <c r="LXT33" s="423"/>
      <c r="LXU33" s="423"/>
      <c r="LXV33" s="423"/>
      <c r="LXW33" s="423"/>
      <c r="LXX33" s="423"/>
      <c r="LXY33" s="423"/>
      <c r="LXZ33" s="423"/>
      <c r="LYA33" s="423"/>
      <c r="LYB33" s="423"/>
      <c r="LYC33" s="423"/>
      <c r="LYD33" s="423"/>
      <c r="LYE33" s="423"/>
      <c r="LYF33" s="423"/>
      <c r="LYG33" s="423"/>
      <c r="LYH33" s="423"/>
      <c r="LYI33" s="423"/>
      <c r="LYJ33" s="423"/>
      <c r="LYK33" s="423"/>
      <c r="LYL33" s="423"/>
      <c r="LYM33" s="423"/>
      <c r="LYN33" s="423"/>
      <c r="LYO33" s="423"/>
      <c r="LYP33" s="423"/>
      <c r="LYQ33" s="423"/>
      <c r="LYR33" s="423"/>
      <c r="LYS33" s="423"/>
      <c r="LYT33" s="423"/>
      <c r="LYU33" s="423"/>
      <c r="LYV33" s="423"/>
      <c r="LYW33" s="423"/>
      <c r="LYX33" s="423"/>
      <c r="LYY33" s="423"/>
      <c r="LYZ33" s="423"/>
      <c r="LZA33" s="423"/>
      <c r="LZB33" s="423"/>
      <c r="LZC33" s="423"/>
      <c r="LZD33" s="423"/>
      <c r="LZE33" s="423"/>
      <c r="LZF33" s="423"/>
      <c r="LZG33" s="423"/>
      <c r="LZH33" s="423"/>
      <c r="LZI33" s="423"/>
      <c r="LZJ33" s="423"/>
      <c r="LZK33" s="423"/>
      <c r="LZL33" s="423"/>
      <c r="LZM33" s="423"/>
      <c r="LZN33" s="423"/>
      <c r="LZO33" s="423"/>
      <c r="LZP33" s="423"/>
      <c r="LZQ33" s="423"/>
      <c r="LZR33" s="423"/>
      <c r="LZS33" s="423"/>
      <c r="LZT33" s="423"/>
      <c r="LZU33" s="423"/>
      <c r="LZV33" s="423"/>
      <c r="LZW33" s="423"/>
      <c r="LZX33" s="423"/>
      <c r="LZY33" s="423"/>
      <c r="LZZ33" s="423"/>
      <c r="MAA33" s="423"/>
      <c r="MAB33" s="423"/>
      <c r="MAC33" s="423"/>
      <c r="MAD33" s="423"/>
      <c r="MAE33" s="423"/>
      <c r="MAF33" s="423"/>
      <c r="MAG33" s="423"/>
      <c r="MAH33" s="423"/>
      <c r="MAI33" s="423"/>
      <c r="MAJ33" s="423"/>
      <c r="MAK33" s="423"/>
      <c r="MAL33" s="423"/>
      <c r="MAM33" s="423"/>
      <c r="MAN33" s="423"/>
      <c r="MAO33" s="423"/>
      <c r="MAP33" s="423"/>
      <c r="MAQ33" s="423"/>
      <c r="MAR33" s="423"/>
      <c r="MAS33" s="423"/>
      <c r="MAT33" s="423"/>
      <c r="MAU33" s="423"/>
      <c r="MAV33" s="423"/>
      <c r="MAW33" s="423"/>
      <c r="MAX33" s="423"/>
      <c r="MAY33" s="423"/>
      <c r="MAZ33" s="423"/>
      <c r="MBA33" s="423"/>
      <c r="MBB33" s="423"/>
      <c r="MBC33" s="423"/>
      <c r="MBD33" s="423"/>
      <c r="MBE33" s="423"/>
      <c r="MBF33" s="423"/>
      <c r="MBG33" s="423"/>
      <c r="MBH33" s="423"/>
      <c r="MBI33" s="423"/>
      <c r="MBJ33" s="423"/>
      <c r="MBK33" s="423"/>
      <c r="MBL33" s="423"/>
      <c r="MBM33" s="423"/>
      <c r="MBN33" s="423"/>
      <c r="MBO33" s="423"/>
      <c r="MBP33" s="423"/>
      <c r="MBQ33" s="423"/>
      <c r="MBR33" s="423"/>
      <c r="MBS33" s="423"/>
      <c r="MBT33" s="423"/>
      <c r="MBU33" s="423"/>
      <c r="MBV33" s="423"/>
      <c r="MBW33" s="423"/>
      <c r="MBX33" s="423"/>
      <c r="MBY33" s="423"/>
      <c r="MBZ33" s="423"/>
      <c r="MCA33" s="423"/>
      <c r="MCB33" s="423"/>
      <c r="MCC33" s="423"/>
      <c r="MCD33" s="423"/>
      <c r="MCE33" s="423"/>
      <c r="MCF33" s="423"/>
      <c r="MCG33" s="423"/>
      <c r="MCH33" s="423"/>
      <c r="MCI33" s="423"/>
      <c r="MCJ33" s="423"/>
      <c r="MCK33" s="423"/>
      <c r="MCL33" s="423"/>
      <c r="MCM33" s="423"/>
      <c r="MCN33" s="423"/>
      <c r="MCO33" s="423"/>
      <c r="MCP33" s="423"/>
      <c r="MCQ33" s="423"/>
      <c r="MCR33" s="423"/>
      <c r="MCS33" s="423"/>
      <c r="MCT33" s="423"/>
      <c r="MCU33" s="423"/>
      <c r="MCV33" s="423"/>
      <c r="MCW33" s="423"/>
      <c r="MCX33" s="423"/>
      <c r="MCY33" s="423"/>
      <c r="MCZ33" s="423"/>
      <c r="MDA33" s="423"/>
      <c r="MDB33" s="423"/>
      <c r="MDC33" s="423"/>
      <c r="MDD33" s="423"/>
      <c r="MDE33" s="423"/>
      <c r="MDF33" s="423"/>
      <c r="MDG33" s="423"/>
      <c r="MDH33" s="423"/>
      <c r="MDI33" s="423"/>
      <c r="MDJ33" s="423"/>
      <c r="MDK33" s="423"/>
      <c r="MDL33" s="423"/>
      <c r="MDM33" s="423"/>
      <c r="MDN33" s="423"/>
      <c r="MDO33" s="423"/>
      <c r="MDP33" s="423"/>
      <c r="MDQ33" s="423"/>
      <c r="MDR33" s="423"/>
      <c r="MDS33" s="423"/>
      <c r="MDT33" s="423"/>
      <c r="MDU33" s="423"/>
      <c r="MDV33" s="423"/>
      <c r="MDW33" s="423"/>
      <c r="MDX33" s="423"/>
      <c r="MDY33" s="423"/>
      <c r="MDZ33" s="423"/>
      <c r="MEA33" s="423"/>
      <c r="MEB33" s="423"/>
      <c r="MEC33" s="423"/>
      <c r="MED33" s="423"/>
      <c r="MEE33" s="423"/>
      <c r="MEF33" s="423"/>
      <c r="MEG33" s="423"/>
      <c r="MEH33" s="423"/>
      <c r="MEI33" s="423"/>
      <c r="MEJ33" s="423"/>
      <c r="MEK33" s="423"/>
      <c r="MEL33" s="423"/>
      <c r="MEM33" s="423"/>
      <c r="MEN33" s="423"/>
      <c r="MEO33" s="423"/>
      <c r="MEP33" s="423"/>
      <c r="MEQ33" s="423"/>
      <c r="MER33" s="423"/>
      <c r="MES33" s="423"/>
      <c r="MET33" s="423"/>
      <c r="MEU33" s="423"/>
      <c r="MEV33" s="423"/>
      <c r="MEW33" s="423"/>
      <c r="MEX33" s="423"/>
      <c r="MEY33" s="423"/>
      <c r="MEZ33" s="423"/>
      <c r="MFA33" s="423"/>
      <c r="MFB33" s="423"/>
      <c r="MFC33" s="423"/>
      <c r="MFD33" s="423"/>
      <c r="MFE33" s="423"/>
      <c r="MFF33" s="423"/>
      <c r="MFG33" s="423"/>
      <c r="MFH33" s="423"/>
      <c r="MFI33" s="423"/>
      <c r="MFJ33" s="423"/>
      <c r="MFK33" s="423"/>
      <c r="MFL33" s="423"/>
      <c r="MFM33" s="423"/>
      <c r="MFN33" s="423"/>
      <c r="MFO33" s="423"/>
      <c r="MFP33" s="423"/>
      <c r="MFQ33" s="423"/>
      <c r="MFR33" s="423"/>
      <c r="MFS33" s="423"/>
      <c r="MFT33" s="423"/>
      <c r="MFU33" s="423"/>
      <c r="MFV33" s="423"/>
      <c r="MFW33" s="423"/>
      <c r="MFX33" s="423"/>
      <c r="MFY33" s="423"/>
      <c r="MFZ33" s="423"/>
      <c r="MGA33" s="423"/>
      <c r="MGB33" s="423"/>
      <c r="MGC33" s="423"/>
      <c r="MGD33" s="423"/>
      <c r="MGE33" s="423"/>
      <c r="MGF33" s="423"/>
      <c r="MGG33" s="423"/>
      <c r="MGH33" s="423"/>
      <c r="MGI33" s="423"/>
      <c r="MGJ33" s="423"/>
      <c r="MGK33" s="423"/>
      <c r="MGL33" s="423"/>
      <c r="MGM33" s="423"/>
      <c r="MGN33" s="423"/>
      <c r="MGO33" s="423"/>
      <c r="MGP33" s="423"/>
      <c r="MGQ33" s="423"/>
      <c r="MGR33" s="423"/>
      <c r="MGS33" s="423"/>
      <c r="MGT33" s="423"/>
      <c r="MGU33" s="423"/>
      <c r="MGV33" s="423"/>
      <c r="MGW33" s="423"/>
      <c r="MGX33" s="423"/>
      <c r="MGY33" s="423"/>
      <c r="MGZ33" s="423"/>
      <c r="MHA33" s="423"/>
      <c r="MHB33" s="423"/>
      <c r="MHC33" s="423"/>
      <c r="MHD33" s="423"/>
      <c r="MHE33" s="423"/>
      <c r="MHF33" s="423"/>
      <c r="MHG33" s="423"/>
      <c r="MHH33" s="423"/>
      <c r="MHI33" s="423"/>
      <c r="MHJ33" s="423"/>
      <c r="MHK33" s="423"/>
      <c r="MHL33" s="423"/>
      <c r="MHM33" s="423"/>
      <c r="MHN33" s="423"/>
      <c r="MHO33" s="423"/>
      <c r="MHP33" s="423"/>
      <c r="MHQ33" s="423"/>
      <c r="MHR33" s="423"/>
      <c r="MHS33" s="423"/>
      <c r="MHT33" s="423"/>
      <c r="MHU33" s="423"/>
      <c r="MHV33" s="423"/>
      <c r="MHW33" s="423"/>
      <c r="MHX33" s="423"/>
      <c r="MHY33" s="423"/>
      <c r="MHZ33" s="423"/>
      <c r="MIA33" s="423"/>
      <c r="MIB33" s="423"/>
      <c r="MIC33" s="423"/>
      <c r="MID33" s="423"/>
      <c r="MIE33" s="423"/>
      <c r="MIF33" s="423"/>
      <c r="MIG33" s="423"/>
      <c r="MIH33" s="423"/>
      <c r="MII33" s="423"/>
      <c r="MIJ33" s="423"/>
      <c r="MIK33" s="423"/>
      <c r="MIL33" s="423"/>
      <c r="MIM33" s="423"/>
      <c r="MIN33" s="423"/>
      <c r="MIO33" s="423"/>
      <c r="MIP33" s="423"/>
      <c r="MIQ33" s="423"/>
      <c r="MIR33" s="423"/>
      <c r="MIS33" s="423"/>
      <c r="MIT33" s="423"/>
      <c r="MIU33" s="423"/>
      <c r="MIV33" s="423"/>
      <c r="MIW33" s="423"/>
      <c r="MIX33" s="423"/>
      <c r="MIY33" s="423"/>
      <c r="MIZ33" s="423"/>
      <c r="MJA33" s="423"/>
      <c r="MJB33" s="423"/>
      <c r="MJC33" s="423"/>
      <c r="MJD33" s="423"/>
      <c r="MJE33" s="423"/>
      <c r="MJF33" s="423"/>
      <c r="MJG33" s="423"/>
      <c r="MJH33" s="423"/>
      <c r="MJI33" s="423"/>
      <c r="MJJ33" s="423"/>
      <c r="MJK33" s="423"/>
      <c r="MJL33" s="423"/>
      <c r="MJM33" s="423"/>
      <c r="MJN33" s="423"/>
      <c r="MJO33" s="423"/>
      <c r="MJP33" s="423"/>
      <c r="MJQ33" s="423"/>
      <c r="MJR33" s="423"/>
      <c r="MJS33" s="423"/>
      <c r="MJT33" s="423"/>
      <c r="MJU33" s="423"/>
      <c r="MJV33" s="423"/>
      <c r="MJW33" s="423"/>
      <c r="MJX33" s="423"/>
      <c r="MJY33" s="423"/>
      <c r="MJZ33" s="423"/>
      <c r="MKA33" s="423"/>
      <c r="MKB33" s="423"/>
      <c r="MKC33" s="423"/>
      <c r="MKD33" s="423"/>
      <c r="MKE33" s="423"/>
      <c r="MKF33" s="423"/>
      <c r="MKG33" s="423"/>
      <c r="MKH33" s="423"/>
      <c r="MKI33" s="423"/>
      <c r="MKJ33" s="423"/>
      <c r="MKK33" s="423"/>
      <c r="MKL33" s="423"/>
      <c r="MKM33" s="423"/>
      <c r="MKN33" s="423"/>
      <c r="MKO33" s="423"/>
      <c r="MKP33" s="423"/>
      <c r="MKQ33" s="423"/>
      <c r="MKR33" s="423"/>
      <c r="MKS33" s="423"/>
      <c r="MKT33" s="423"/>
      <c r="MKU33" s="423"/>
      <c r="MKV33" s="423"/>
      <c r="MKW33" s="423"/>
      <c r="MKX33" s="423"/>
      <c r="MKY33" s="423"/>
      <c r="MKZ33" s="423"/>
      <c r="MLA33" s="423"/>
      <c r="MLB33" s="423"/>
      <c r="MLC33" s="423"/>
      <c r="MLD33" s="423"/>
      <c r="MLE33" s="423"/>
      <c r="MLF33" s="423"/>
      <c r="MLG33" s="423"/>
      <c r="MLH33" s="423"/>
      <c r="MLI33" s="423"/>
      <c r="MLJ33" s="423"/>
      <c r="MLK33" s="423"/>
      <c r="MLL33" s="423"/>
      <c r="MLM33" s="423"/>
      <c r="MLN33" s="423"/>
      <c r="MLO33" s="423"/>
      <c r="MLP33" s="423"/>
      <c r="MLQ33" s="423"/>
      <c r="MLR33" s="423"/>
      <c r="MLS33" s="423"/>
      <c r="MLT33" s="423"/>
      <c r="MLU33" s="423"/>
      <c r="MLV33" s="423"/>
      <c r="MLW33" s="423"/>
      <c r="MLX33" s="423"/>
      <c r="MLY33" s="423"/>
      <c r="MLZ33" s="423"/>
      <c r="MMA33" s="423"/>
      <c r="MMB33" s="423"/>
      <c r="MMC33" s="423"/>
      <c r="MMD33" s="423"/>
      <c r="MME33" s="423"/>
      <c r="MMF33" s="423"/>
      <c r="MMG33" s="423"/>
      <c r="MMH33" s="423"/>
      <c r="MMI33" s="423"/>
      <c r="MMJ33" s="423"/>
      <c r="MMK33" s="423"/>
      <c r="MML33" s="423"/>
      <c r="MMM33" s="423"/>
      <c r="MMN33" s="423"/>
      <c r="MMO33" s="423"/>
      <c r="MMP33" s="423"/>
      <c r="MMQ33" s="423"/>
      <c r="MMR33" s="423"/>
      <c r="MMS33" s="423"/>
      <c r="MMT33" s="423"/>
      <c r="MMU33" s="423"/>
      <c r="MMV33" s="423"/>
      <c r="MMW33" s="423"/>
      <c r="MMX33" s="423"/>
      <c r="MMY33" s="423"/>
      <c r="MMZ33" s="423"/>
      <c r="MNA33" s="423"/>
      <c r="MNB33" s="423"/>
      <c r="MNC33" s="423"/>
      <c r="MND33" s="423"/>
      <c r="MNE33" s="423"/>
      <c r="MNF33" s="423"/>
      <c r="MNG33" s="423"/>
      <c r="MNH33" s="423"/>
      <c r="MNI33" s="423"/>
      <c r="MNJ33" s="423"/>
      <c r="MNK33" s="423"/>
      <c r="MNL33" s="423"/>
      <c r="MNM33" s="423"/>
      <c r="MNN33" s="423"/>
      <c r="MNO33" s="423"/>
      <c r="MNP33" s="423"/>
      <c r="MNQ33" s="423"/>
      <c r="MNR33" s="423"/>
      <c r="MNS33" s="423"/>
      <c r="MNT33" s="423"/>
      <c r="MNU33" s="423"/>
      <c r="MNV33" s="423"/>
      <c r="MNW33" s="423"/>
      <c r="MNX33" s="423"/>
      <c r="MNY33" s="423"/>
      <c r="MNZ33" s="423"/>
      <c r="MOA33" s="423"/>
      <c r="MOB33" s="423"/>
      <c r="MOC33" s="423"/>
      <c r="MOD33" s="423"/>
      <c r="MOE33" s="423"/>
      <c r="MOF33" s="423"/>
      <c r="MOG33" s="423"/>
      <c r="MOH33" s="423"/>
      <c r="MOI33" s="423"/>
      <c r="MOJ33" s="423"/>
      <c r="MOK33" s="423"/>
      <c r="MOL33" s="423"/>
      <c r="MOM33" s="423"/>
      <c r="MON33" s="423"/>
      <c r="MOO33" s="423"/>
      <c r="MOP33" s="423"/>
      <c r="MOQ33" s="423"/>
      <c r="MOR33" s="423"/>
      <c r="MOS33" s="423"/>
      <c r="MOT33" s="423"/>
      <c r="MOU33" s="423"/>
      <c r="MOV33" s="423"/>
      <c r="MOW33" s="423"/>
      <c r="MOX33" s="423"/>
      <c r="MOY33" s="423"/>
      <c r="MOZ33" s="423"/>
      <c r="MPA33" s="423"/>
      <c r="MPB33" s="423"/>
      <c r="MPC33" s="423"/>
      <c r="MPD33" s="423"/>
      <c r="MPE33" s="423"/>
      <c r="MPF33" s="423"/>
      <c r="MPG33" s="423"/>
      <c r="MPH33" s="423"/>
      <c r="MPI33" s="423"/>
      <c r="MPJ33" s="423"/>
      <c r="MPK33" s="423"/>
      <c r="MPL33" s="423"/>
      <c r="MPM33" s="423"/>
      <c r="MPN33" s="423"/>
      <c r="MPO33" s="423"/>
      <c r="MPP33" s="423"/>
      <c r="MPQ33" s="423"/>
      <c r="MPR33" s="423"/>
      <c r="MPS33" s="423"/>
      <c r="MPT33" s="423"/>
      <c r="MPU33" s="423"/>
      <c r="MPV33" s="423"/>
      <c r="MPW33" s="423"/>
      <c r="MPX33" s="423"/>
      <c r="MPY33" s="423"/>
      <c r="MPZ33" s="423"/>
      <c r="MQA33" s="423"/>
      <c r="MQB33" s="423"/>
      <c r="MQC33" s="423"/>
      <c r="MQD33" s="423"/>
      <c r="MQE33" s="423"/>
      <c r="MQF33" s="423"/>
      <c r="MQG33" s="423"/>
      <c r="MQH33" s="423"/>
      <c r="MQI33" s="423"/>
      <c r="MQJ33" s="423"/>
      <c r="MQK33" s="423"/>
      <c r="MQL33" s="423"/>
      <c r="MQM33" s="423"/>
      <c r="MQN33" s="423"/>
      <c r="MQO33" s="423"/>
      <c r="MQP33" s="423"/>
      <c r="MQQ33" s="423"/>
      <c r="MQR33" s="423"/>
      <c r="MQS33" s="423"/>
      <c r="MQT33" s="423"/>
      <c r="MQU33" s="423"/>
      <c r="MQV33" s="423"/>
      <c r="MQW33" s="423"/>
      <c r="MQX33" s="423"/>
      <c r="MQY33" s="423"/>
      <c r="MQZ33" s="423"/>
      <c r="MRA33" s="423"/>
      <c r="MRB33" s="423"/>
      <c r="MRC33" s="423"/>
      <c r="MRD33" s="423"/>
      <c r="MRE33" s="423"/>
      <c r="MRF33" s="423"/>
      <c r="MRG33" s="423"/>
      <c r="MRH33" s="423"/>
      <c r="MRI33" s="423"/>
      <c r="MRJ33" s="423"/>
      <c r="MRK33" s="423"/>
      <c r="MRL33" s="423"/>
      <c r="MRM33" s="423"/>
      <c r="MRN33" s="423"/>
      <c r="MRO33" s="423"/>
      <c r="MRP33" s="423"/>
      <c r="MRQ33" s="423"/>
      <c r="MRR33" s="423"/>
      <c r="MRS33" s="423"/>
      <c r="MRT33" s="423"/>
      <c r="MRU33" s="423"/>
      <c r="MRV33" s="423"/>
      <c r="MRW33" s="423"/>
      <c r="MRX33" s="423"/>
      <c r="MRY33" s="423"/>
      <c r="MRZ33" s="423"/>
      <c r="MSA33" s="423"/>
      <c r="MSB33" s="423"/>
      <c r="MSC33" s="423"/>
      <c r="MSD33" s="423"/>
      <c r="MSE33" s="423"/>
      <c r="MSF33" s="423"/>
      <c r="MSG33" s="423"/>
      <c r="MSH33" s="423"/>
      <c r="MSI33" s="423"/>
      <c r="MSJ33" s="423"/>
      <c r="MSK33" s="423"/>
      <c r="MSL33" s="423"/>
      <c r="MSM33" s="423"/>
      <c r="MSN33" s="423"/>
      <c r="MSO33" s="423"/>
      <c r="MSP33" s="423"/>
      <c r="MSQ33" s="423"/>
      <c r="MSR33" s="423"/>
      <c r="MSS33" s="423"/>
      <c r="MST33" s="423"/>
      <c r="MSU33" s="423"/>
      <c r="MSV33" s="423"/>
      <c r="MSW33" s="423"/>
      <c r="MSX33" s="423"/>
      <c r="MSY33" s="423"/>
      <c r="MSZ33" s="423"/>
      <c r="MTA33" s="423"/>
      <c r="MTB33" s="423"/>
      <c r="MTC33" s="423"/>
      <c r="MTD33" s="423"/>
      <c r="MTE33" s="423"/>
      <c r="MTF33" s="423"/>
      <c r="MTG33" s="423"/>
      <c r="MTH33" s="423"/>
      <c r="MTI33" s="423"/>
      <c r="MTJ33" s="423"/>
      <c r="MTK33" s="423"/>
      <c r="MTL33" s="423"/>
      <c r="MTM33" s="423"/>
      <c r="MTN33" s="423"/>
      <c r="MTO33" s="423"/>
      <c r="MTP33" s="423"/>
      <c r="MTQ33" s="423"/>
      <c r="MTR33" s="423"/>
      <c r="MTS33" s="423"/>
      <c r="MTT33" s="423"/>
      <c r="MTU33" s="423"/>
      <c r="MTV33" s="423"/>
      <c r="MTW33" s="423"/>
      <c r="MTX33" s="423"/>
      <c r="MTY33" s="423"/>
      <c r="MTZ33" s="423"/>
      <c r="MUA33" s="423"/>
      <c r="MUB33" s="423"/>
      <c r="MUC33" s="423"/>
      <c r="MUD33" s="423"/>
      <c r="MUE33" s="423"/>
      <c r="MUF33" s="423"/>
      <c r="MUG33" s="423"/>
      <c r="MUH33" s="423"/>
      <c r="MUI33" s="423"/>
      <c r="MUJ33" s="423"/>
      <c r="MUK33" s="423"/>
      <c r="MUL33" s="423"/>
      <c r="MUM33" s="423"/>
      <c r="MUN33" s="423"/>
      <c r="MUO33" s="423"/>
      <c r="MUP33" s="423"/>
      <c r="MUQ33" s="423"/>
      <c r="MUR33" s="423"/>
      <c r="MUS33" s="423"/>
      <c r="MUT33" s="423"/>
      <c r="MUU33" s="423"/>
      <c r="MUV33" s="423"/>
      <c r="MUW33" s="423"/>
      <c r="MUX33" s="423"/>
      <c r="MUY33" s="423"/>
      <c r="MUZ33" s="423"/>
      <c r="MVA33" s="423"/>
      <c r="MVB33" s="423"/>
      <c r="MVC33" s="423"/>
      <c r="MVD33" s="423"/>
      <c r="MVE33" s="423"/>
      <c r="MVF33" s="423"/>
      <c r="MVG33" s="423"/>
      <c r="MVH33" s="423"/>
      <c r="MVI33" s="423"/>
      <c r="MVJ33" s="423"/>
      <c r="MVK33" s="423"/>
      <c r="MVL33" s="423"/>
      <c r="MVM33" s="423"/>
      <c r="MVN33" s="423"/>
      <c r="MVO33" s="423"/>
      <c r="MVP33" s="423"/>
      <c r="MVQ33" s="423"/>
      <c r="MVR33" s="423"/>
      <c r="MVS33" s="423"/>
      <c r="MVT33" s="423"/>
      <c r="MVU33" s="423"/>
      <c r="MVV33" s="423"/>
      <c r="MVW33" s="423"/>
      <c r="MVX33" s="423"/>
      <c r="MVY33" s="423"/>
      <c r="MVZ33" s="423"/>
      <c r="MWA33" s="423"/>
      <c r="MWB33" s="423"/>
      <c r="MWC33" s="423"/>
      <c r="MWD33" s="423"/>
      <c r="MWE33" s="423"/>
      <c r="MWF33" s="423"/>
      <c r="MWG33" s="423"/>
      <c r="MWH33" s="423"/>
      <c r="MWI33" s="423"/>
      <c r="MWJ33" s="423"/>
      <c r="MWK33" s="423"/>
      <c r="MWL33" s="423"/>
      <c r="MWM33" s="423"/>
      <c r="MWN33" s="423"/>
      <c r="MWO33" s="423"/>
      <c r="MWP33" s="423"/>
      <c r="MWQ33" s="423"/>
      <c r="MWR33" s="423"/>
      <c r="MWS33" s="423"/>
      <c r="MWT33" s="423"/>
      <c r="MWU33" s="423"/>
      <c r="MWV33" s="423"/>
      <c r="MWW33" s="423"/>
      <c r="MWX33" s="423"/>
      <c r="MWY33" s="423"/>
      <c r="MWZ33" s="423"/>
      <c r="MXA33" s="423"/>
      <c r="MXB33" s="423"/>
      <c r="MXC33" s="423"/>
      <c r="MXD33" s="423"/>
      <c r="MXE33" s="423"/>
      <c r="MXF33" s="423"/>
      <c r="MXG33" s="423"/>
      <c r="MXH33" s="423"/>
      <c r="MXI33" s="423"/>
      <c r="MXJ33" s="423"/>
      <c r="MXK33" s="423"/>
      <c r="MXL33" s="423"/>
      <c r="MXM33" s="423"/>
      <c r="MXN33" s="423"/>
      <c r="MXO33" s="423"/>
      <c r="MXP33" s="423"/>
      <c r="MXQ33" s="423"/>
      <c r="MXR33" s="423"/>
      <c r="MXS33" s="423"/>
      <c r="MXT33" s="423"/>
      <c r="MXU33" s="423"/>
      <c r="MXV33" s="423"/>
      <c r="MXW33" s="423"/>
      <c r="MXX33" s="423"/>
      <c r="MXY33" s="423"/>
      <c r="MXZ33" s="423"/>
      <c r="MYA33" s="423"/>
      <c r="MYB33" s="423"/>
      <c r="MYC33" s="423"/>
      <c r="MYD33" s="423"/>
      <c r="MYE33" s="423"/>
      <c r="MYF33" s="423"/>
      <c r="MYG33" s="423"/>
      <c r="MYH33" s="423"/>
      <c r="MYI33" s="423"/>
      <c r="MYJ33" s="423"/>
      <c r="MYK33" s="423"/>
      <c r="MYL33" s="423"/>
      <c r="MYM33" s="423"/>
      <c r="MYN33" s="423"/>
      <c r="MYO33" s="423"/>
      <c r="MYP33" s="423"/>
      <c r="MYQ33" s="423"/>
      <c r="MYR33" s="423"/>
      <c r="MYS33" s="423"/>
      <c r="MYT33" s="423"/>
      <c r="MYU33" s="423"/>
      <c r="MYV33" s="423"/>
      <c r="MYW33" s="423"/>
      <c r="MYX33" s="423"/>
      <c r="MYY33" s="423"/>
      <c r="MYZ33" s="423"/>
      <c r="MZA33" s="423"/>
      <c r="MZB33" s="423"/>
      <c r="MZC33" s="423"/>
      <c r="MZD33" s="423"/>
      <c r="MZE33" s="423"/>
      <c r="MZF33" s="423"/>
      <c r="MZG33" s="423"/>
      <c r="MZH33" s="423"/>
      <c r="MZI33" s="423"/>
      <c r="MZJ33" s="423"/>
      <c r="MZK33" s="423"/>
      <c r="MZL33" s="423"/>
      <c r="MZM33" s="423"/>
      <c r="MZN33" s="423"/>
      <c r="MZO33" s="423"/>
      <c r="MZP33" s="423"/>
      <c r="MZQ33" s="423"/>
      <c r="MZR33" s="423"/>
      <c r="MZS33" s="423"/>
      <c r="MZT33" s="423"/>
      <c r="MZU33" s="423"/>
      <c r="MZV33" s="423"/>
      <c r="MZW33" s="423"/>
      <c r="MZX33" s="423"/>
      <c r="MZY33" s="423"/>
      <c r="MZZ33" s="423"/>
      <c r="NAA33" s="423"/>
      <c r="NAB33" s="423"/>
      <c r="NAC33" s="423"/>
      <c r="NAD33" s="423"/>
      <c r="NAE33" s="423"/>
      <c r="NAF33" s="423"/>
      <c r="NAG33" s="423"/>
      <c r="NAH33" s="423"/>
      <c r="NAI33" s="423"/>
      <c r="NAJ33" s="423"/>
      <c r="NAK33" s="423"/>
      <c r="NAL33" s="423"/>
      <c r="NAM33" s="423"/>
      <c r="NAN33" s="423"/>
      <c r="NAO33" s="423"/>
      <c r="NAP33" s="423"/>
      <c r="NAQ33" s="423"/>
      <c r="NAR33" s="423"/>
      <c r="NAS33" s="423"/>
      <c r="NAT33" s="423"/>
      <c r="NAU33" s="423"/>
      <c r="NAV33" s="423"/>
      <c r="NAW33" s="423"/>
      <c r="NAX33" s="423"/>
      <c r="NAY33" s="423"/>
      <c r="NAZ33" s="423"/>
      <c r="NBA33" s="423"/>
      <c r="NBB33" s="423"/>
      <c r="NBC33" s="423"/>
      <c r="NBD33" s="423"/>
      <c r="NBE33" s="423"/>
      <c r="NBF33" s="423"/>
      <c r="NBG33" s="423"/>
      <c r="NBH33" s="423"/>
      <c r="NBI33" s="423"/>
      <c r="NBJ33" s="423"/>
      <c r="NBK33" s="423"/>
      <c r="NBL33" s="423"/>
      <c r="NBM33" s="423"/>
      <c r="NBN33" s="423"/>
      <c r="NBO33" s="423"/>
      <c r="NBP33" s="423"/>
      <c r="NBQ33" s="423"/>
      <c r="NBR33" s="423"/>
      <c r="NBS33" s="423"/>
      <c r="NBT33" s="423"/>
      <c r="NBU33" s="423"/>
      <c r="NBV33" s="423"/>
      <c r="NBW33" s="423"/>
      <c r="NBX33" s="423"/>
      <c r="NBY33" s="423"/>
      <c r="NBZ33" s="423"/>
      <c r="NCA33" s="423"/>
      <c r="NCB33" s="423"/>
      <c r="NCC33" s="423"/>
      <c r="NCD33" s="423"/>
      <c r="NCE33" s="423"/>
      <c r="NCF33" s="423"/>
      <c r="NCG33" s="423"/>
      <c r="NCH33" s="423"/>
      <c r="NCI33" s="423"/>
      <c r="NCJ33" s="423"/>
      <c r="NCK33" s="423"/>
      <c r="NCL33" s="423"/>
      <c r="NCM33" s="423"/>
      <c r="NCN33" s="423"/>
      <c r="NCO33" s="423"/>
      <c r="NCP33" s="423"/>
      <c r="NCQ33" s="423"/>
      <c r="NCR33" s="423"/>
      <c r="NCS33" s="423"/>
      <c r="NCT33" s="423"/>
      <c r="NCU33" s="423"/>
      <c r="NCV33" s="423"/>
      <c r="NCW33" s="423"/>
      <c r="NCX33" s="423"/>
      <c r="NCY33" s="423"/>
      <c r="NCZ33" s="423"/>
      <c r="NDA33" s="423"/>
      <c r="NDB33" s="423"/>
      <c r="NDC33" s="423"/>
      <c r="NDD33" s="423"/>
      <c r="NDE33" s="423"/>
      <c r="NDF33" s="423"/>
      <c r="NDG33" s="423"/>
      <c r="NDH33" s="423"/>
      <c r="NDI33" s="423"/>
      <c r="NDJ33" s="423"/>
      <c r="NDK33" s="423"/>
      <c r="NDL33" s="423"/>
      <c r="NDM33" s="423"/>
      <c r="NDN33" s="423"/>
      <c r="NDO33" s="423"/>
      <c r="NDP33" s="423"/>
      <c r="NDQ33" s="423"/>
      <c r="NDR33" s="423"/>
      <c r="NDS33" s="423"/>
      <c r="NDT33" s="423"/>
      <c r="NDU33" s="423"/>
      <c r="NDV33" s="423"/>
      <c r="NDW33" s="423"/>
      <c r="NDX33" s="423"/>
      <c r="NDY33" s="423"/>
      <c r="NDZ33" s="423"/>
      <c r="NEA33" s="423"/>
      <c r="NEB33" s="423"/>
      <c r="NEC33" s="423"/>
      <c r="NED33" s="423"/>
      <c r="NEE33" s="423"/>
      <c r="NEF33" s="423"/>
      <c r="NEG33" s="423"/>
      <c r="NEH33" s="423"/>
      <c r="NEI33" s="423"/>
      <c r="NEJ33" s="423"/>
      <c r="NEK33" s="423"/>
      <c r="NEL33" s="423"/>
      <c r="NEM33" s="423"/>
      <c r="NEN33" s="423"/>
      <c r="NEO33" s="423"/>
      <c r="NEP33" s="423"/>
      <c r="NEQ33" s="423"/>
      <c r="NER33" s="423"/>
      <c r="NES33" s="423"/>
      <c r="NET33" s="423"/>
      <c r="NEU33" s="423"/>
      <c r="NEV33" s="423"/>
      <c r="NEW33" s="423"/>
      <c r="NEX33" s="423"/>
      <c r="NEY33" s="423"/>
      <c r="NEZ33" s="423"/>
      <c r="NFA33" s="423"/>
      <c r="NFB33" s="423"/>
      <c r="NFC33" s="423"/>
      <c r="NFD33" s="423"/>
      <c r="NFE33" s="423"/>
      <c r="NFF33" s="423"/>
      <c r="NFG33" s="423"/>
      <c r="NFH33" s="423"/>
      <c r="NFI33" s="423"/>
      <c r="NFJ33" s="423"/>
      <c r="NFK33" s="423"/>
      <c r="NFL33" s="423"/>
      <c r="NFM33" s="423"/>
      <c r="NFN33" s="423"/>
      <c r="NFO33" s="423"/>
      <c r="NFP33" s="423"/>
      <c r="NFQ33" s="423"/>
      <c r="NFR33" s="423"/>
      <c r="NFS33" s="423"/>
      <c r="NFT33" s="423"/>
      <c r="NFU33" s="423"/>
      <c r="NFV33" s="423"/>
      <c r="NFW33" s="423"/>
      <c r="NFX33" s="423"/>
      <c r="NFY33" s="423"/>
      <c r="NFZ33" s="423"/>
      <c r="NGA33" s="423"/>
      <c r="NGB33" s="423"/>
      <c r="NGC33" s="423"/>
      <c r="NGD33" s="423"/>
      <c r="NGE33" s="423"/>
      <c r="NGF33" s="423"/>
      <c r="NGG33" s="423"/>
      <c r="NGH33" s="423"/>
      <c r="NGI33" s="423"/>
      <c r="NGJ33" s="423"/>
      <c r="NGK33" s="423"/>
      <c r="NGL33" s="423"/>
      <c r="NGM33" s="423"/>
      <c r="NGN33" s="423"/>
      <c r="NGO33" s="423"/>
      <c r="NGP33" s="423"/>
      <c r="NGQ33" s="423"/>
      <c r="NGR33" s="423"/>
      <c r="NGS33" s="423"/>
      <c r="NGT33" s="423"/>
      <c r="NGU33" s="423"/>
      <c r="NGV33" s="423"/>
      <c r="NGW33" s="423"/>
      <c r="NGX33" s="423"/>
      <c r="NGY33" s="423"/>
      <c r="NGZ33" s="423"/>
      <c r="NHA33" s="423"/>
      <c r="NHB33" s="423"/>
      <c r="NHC33" s="423"/>
      <c r="NHD33" s="423"/>
      <c r="NHE33" s="423"/>
      <c r="NHF33" s="423"/>
      <c r="NHG33" s="423"/>
      <c r="NHH33" s="423"/>
      <c r="NHI33" s="423"/>
      <c r="NHJ33" s="423"/>
      <c r="NHK33" s="423"/>
      <c r="NHL33" s="423"/>
      <c r="NHM33" s="423"/>
      <c r="NHN33" s="423"/>
      <c r="NHO33" s="423"/>
      <c r="NHP33" s="423"/>
      <c r="NHQ33" s="423"/>
      <c r="NHR33" s="423"/>
      <c r="NHS33" s="423"/>
      <c r="NHT33" s="423"/>
      <c r="NHU33" s="423"/>
      <c r="NHV33" s="423"/>
      <c r="NHW33" s="423"/>
      <c r="NHX33" s="423"/>
      <c r="NHY33" s="423"/>
      <c r="NHZ33" s="423"/>
      <c r="NIA33" s="423"/>
      <c r="NIB33" s="423"/>
      <c r="NIC33" s="423"/>
      <c r="NID33" s="423"/>
      <c r="NIE33" s="423"/>
      <c r="NIF33" s="423"/>
      <c r="NIG33" s="423"/>
      <c r="NIH33" s="423"/>
      <c r="NII33" s="423"/>
      <c r="NIJ33" s="423"/>
      <c r="NIK33" s="423"/>
      <c r="NIL33" s="423"/>
      <c r="NIM33" s="423"/>
      <c r="NIN33" s="423"/>
      <c r="NIO33" s="423"/>
      <c r="NIP33" s="423"/>
      <c r="NIQ33" s="423"/>
      <c r="NIR33" s="423"/>
      <c r="NIS33" s="423"/>
      <c r="NIT33" s="423"/>
      <c r="NIU33" s="423"/>
      <c r="NIV33" s="423"/>
      <c r="NIW33" s="423"/>
      <c r="NIX33" s="423"/>
      <c r="NIY33" s="423"/>
      <c r="NIZ33" s="423"/>
      <c r="NJA33" s="423"/>
      <c r="NJB33" s="423"/>
      <c r="NJC33" s="423"/>
      <c r="NJD33" s="423"/>
      <c r="NJE33" s="423"/>
      <c r="NJF33" s="423"/>
      <c r="NJG33" s="423"/>
      <c r="NJH33" s="423"/>
      <c r="NJI33" s="423"/>
      <c r="NJJ33" s="423"/>
      <c r="NJK33" s="423"/>
      <c r="NJL33" s="423"/>
      <c r="NJM33" s="423"/>
      <c r="NJN33" s="423"/>
      <c r="NJO33" s="423"/>
      <c r="NJP33" s="423"/>
      <c r="NJQ33" s="423"/>
      <c r="NJR33" s="423"/>
      <c r="NJS33" s="423"/>
      <c r="NJT33" s="423"/>
      <c r="NJU33" s="423"/>
      <c r="NJV33" s="423"/>
      <c r="NJW33" s="423"/>
      <c r="NJX33" s="423"/>
      <c r="NJY33" s="423"/>
      <c r="NJZ33" s="423"/>
      <c r="NKA33" s="423"/>
      <c r="NKB33" s="423"/>
      <c r="NKC33" s="423"/>
      <c r="NKD33" s="423"/>
      <c r="NKE33" s="423"/>
      <c r="NKF33" s="423"/>
      <c r="NKG33" s="423"/>
      <c r="NKH33" s="423"/>
      <c r="NKI33" s="423"/>
      <c r="NKJ33" s="423"/>
      <c r="NKK33" s="423"/>
      <c r="NKL33" s="423"/>
      <c r="NKM33" s="423"/>
      <c r="NKN33" s="423"/>
      <c r="NKO33" s="423"/>
      <c r="NKP33" s="423"/>
      <c r="NKQ33" s="423"/>
      <c r="NKR33" s="423"/>
      <c r="NKS33" s="423"/>
      <c r="NKT33" s="423"/>
      <c r="NKU33" s="423"/>
      <c r="NKV33" s="423"/>
      <c r="NKW33" s="423"/>
      <c r="NKX33" s="423"/>
      <c r="NKY33" s="423"/>
      <c r="NKZ33" s="423"/>
      <c r="NLA33" s="423"/>
      <c r="NLB33" s="423"/>
      <c r="NLC33" s="423"/>
      <c r="NLD33" s="423"/>
      <c r="NLE33" s="423"/>
      <c r="NLF33" s="423"/>
      <c r="NLG33" s="423"/>
      <c r="NLH33" s="423"/>
      <c r="NLI33" s="423"/>
      <c r="NLJ33" s="423"/>
      <c r="NLK33" s="423"/>
      <c r="NLL33" s="423"/>
      <c r="NLM33" s="423"/>
      <c r="NLN33" s="423"/>
      <c r="NLO33" s="423"/>
      <c r="NLP33" s="423"/>
      <c r="NLQ33" s="423"/>
      <c r="NLR33" s="423"/>
      <c r="NLS33" s="423"/>
      <c r="NLT33" s="423"/>
      <c r="NLU33" s="423"/>
      <c r="NLV33" s="423"/>
      <c r="NLW33" s="423"/>
      <c r="NLX33" s="423"/>
      <c r="NLY33" s="423"/>
      <c r="NLZ33" s="423"/>
      <c r="NMA33" s="423"/>
      <c r="NMB33" s="423"/>
      <c r="NMC33" s="423"/>
      <c r="NMD33" s="423"/>
      <c r="NME33" s="423"/>
      <c r="NMF33" s="423"/>
      <c r="NMG33" s="423"/>
      <c r="NMH33" s="423"/>
      <c r="NMI33" s="423"/>
      <c r="NMJ33" s="423"/>
      <c r="NMK33" s="423"/>
      <c r="NML33" s="423"/>
      <c r="NMM33" s="423"/>
      <c r="NMN33" s="423"/>
      <c r="NMO33" s="423"/>
      <c r="NMP33" s="423"/>
      <c r="NMQ33" s="423"/>
      <c r="NMR33" s="423"/>
      <c r="NMS33" s="423"/>
      <c r="NMT33" s="423"/>
      <c r="NMU33" s="423"/>
      <c r="NMV33" s="423"/>
      <c r="NMW33" s="423"/>
      <c r="NMX33" s="423"/>
      <c r="NMY33" s="423"/>
      <c r="NMZ33" s="423"/>
      <c r="NNA33" s="423"/>
      <c r="NNB33" s="423"/>
      <c r="NNC33" s="423"/>
      <c r="NND33" s="423"/>
      <c r="NNE33" s="423"/>
      <c r="NNF33" s="423"/>
      <c r="NNG33" s="423"/>
      <c r="NNH33" s="423"/>
      <c r="NNI33" s="423"/>
      <c r="NNJ33" s="423"/>
      <c r="NNK33" s="423"/>
      <c r="NNL33" s="423"/>
      <c r="NNM33" s="423"/>
      <c r="NNN33" s="423"/>
      <c r="NNO33" s="423"/>
      <c r="NNP33" s="423"/>
      <c r="NNQ33" s="423"/>
      <c r="NNR33" s="423"/>
      <c r="NNS33" s="423"/>
      <c r="NNT33" s="423"/>
      <c r="NNU33" s="423"/>
      <c r="NNV33" s="423"/>
      <c r="NNW33" s="423"/>
      <c r="NNX33" s="423"/>
      <c r="NNY33" s="423"/>
      <c r="NNZ33" s="423"/>
      <c r="NOA33" s="423"/>
      <c r="NOB33" s="423"/>
      <c r="NOC33" s="423"/>
      <c r="NOD33" s="423"/>
      <c r="NOE33" s="423"/>
      <c r="NOF33" s="423"/>
      <c r="NOG33" s="423"/>
      <c r="NOH33" s="423"/>
      <c r="NOI33" s="423"/>
      <c r="NOJ33" s="423"/>
      <c r="NOK33" s="423"/>
      <c r="NOL33" s="423"/>
      <c r="NOM33" s="423"/>
      <c r="NON33" s="423"/>
      <c r="NOO33" s="423"/>
      <c r="NOP33" s="423"/>
      <c r="NOQ33" s="423"/>
      <c r="NOR33" s="423"/>
      <c r="NOS33" s="423"/>
      <c r="NOT33" s="423"/>
      <c r="NOU33" s="423"/>
      <c r="NOV33" s="423"/>
      <c r="NOW33" s="423"/>
      <c r="NOX33" s="423"/>
      <c r="NOY33" s="423"/>
      <c r="NOZ33" s="423"/>
      <c r="NPA33" s="423"/>
      <c r="NPB33" s="423"/>
      <c r="NPC33" s="423"/>
      <c r="NPD33" s="423"/>
      <c r="NPE33" s="423"/>
      <c r="NPF33" s="423"/>
      <c r="NPG33" s="423"/>
      <c r="NPH33" s="423"/>
      <c r="NPI33" s="423"/>
      <c r="NPJ33" s="423"/>
      <c r="NPK33" s="423"/>
      <c r="NPL33" s="423"/>
      <c r="NPM33" s="423"/>
      <c r="NPN33" s="423"/>
      <c r="NPO33" s="423"/>
      <c r="NPP33" s="423"/>
      <c r="NPQ33" s="423"/>
      <c r="NPR33" s="423"/>
      <c r="NPS33" s="423"/>
      <c r="NPT33" s="423"/>
      <c r="NPU33" s="423"/>
      <c r="NPV33" s="423"/>
      <c r="NPW33" s="423"/>
      <c r="NPX33" s="423"/>
      <c r="NPY33" s="423"/>
      <c r="NPZ33" s="423"/>
      <c r="NQA33" s="423"/>
      <c r="NQB33" s="423"/>
      <c r="NQC33" s="423"/>
      <c r="NQD33" s="423"/>
      <c r="NQE33" s="423"/>
      <c r="NQF33" s="423"/>
      <c r="NQG33" s="423"/>
      <c r="NQH33" s="423"/>
      <c r="NQI33" s="423"/>
      <c r="NQJ33" s="423"/>
      <c r="NQK33" s="423"/>
      <c r="NQL33" s="423"/>
      <c r="NQM33" s="423"/>
      <c r="NQN33" s="423"/>
      <c r="NQO33" s="423"/>
      <c r="NQP33" s="423"/>
      <c r="NQQ33" s="423"/>
      <c r="NQR33" s="423"/>
      <c r="NQS33" s="423"/>
      <c r="NQT33" s="423"/>
      <c r="NQU33" s="423"/>
      <c r="NQV33" s="423"/>
      <c r="NQW33" s="423"/>
      <c r="NQX33" s="423"/>
      <c r="NQY33" s="423"/>
      <c r="NQZ33" s="423"/>
      <c r="NRA33" s="423"/>
      <c r="NRB33" s="423"/>
      <c r="NRC33" s="423"/>
      <c r="NRD33" s="423"/>
      <c r="NRE33" s="423"/>
      <c r="NRF33" s="423"/>
      <c r="NRG33" s="423"/>
      <c r="NRH33" s="423"/>
      <c r="NRI33" s="423"/>
      <c r="NRJ33" s="423"/>
      <c r="NRK33" s="423"/>
      <c r="NRL33" s="423"/>
      <c r="NRM33" s="423"/>
      <c r="NRN33" s="423"/>
      <c r="NRO33" s="423"/>
      <c r="NRP33" s="423"/>
      <c r="NRQ33" s="423"/>
      <c r="NRR33" s="423"/>
      <c r="NRS33" s="423"/>
      <c r="NRT33" s="423"/>
      <c r="NRU33" s="423"/>
      <c r="NRV33" s="423"/>
      <c r="NRW33" s="423"/>
      <c r="NRX33" s="423"/>
      <c r="NRY33" s="423"/>
      <c r="NRZ33" s="423"/>
      <c r="NSA33" s="423"/>
      <c r="NSB33" s="423"/>
      <c r="NSC33" s="423"/>
      <c r="NSD33" s="423"/>
      <c r="NSE33" s="423"/>
      <c r="NSF33" s="423"/>
      <c r="NSG33" s="423"/>
      <c r="NSH33" s="423"/>
      <c r="NSI33" s="423"/>
      <c r="NSJ33" s="423"/>
      <c r="NSK33" s="423"/>
      <c r="NSL33" s="423"/>
      <c r="NSM33" s="423"/>
      <c r="NSN33" s="423"/>
      <c r="NSO33" s="423"/>
      <c r="NSP33" s="423"/>
      <c r="NSQ33" s="423"/>
      <c r="NSR33" s="423"/>
      <c r="NSS33" s="423"/>
      <c r="NST33" s="423"/>
      <c r="NSU33" s="423"/>
      <c r="NSV33" s="423"/>
      <c r="NSW33" s="423"/>
      <c r="NSX33" s="423"/>
      <c r="NSY33" s="423"/>
      <c r="NSZ33" s="423"/>
      <c r="NTA33" s="423"/>
      <c r="NTB33" s="423"/>
      <c r="NTC33" s="423"/>
      <c r="NTD33" s="423"/>
      <c r="NTE33" s="423"/>
      <c r="NTF33" s="423"/>
      <c r="NTG33" s="423"/>
      <c r="NTH33" s="423"/>
      <c r="NTI33" s="423"/>
      <c r="NTJ33" s="423"/>
      <c r="NTK33" s="423"/>
      <c r="NTL33" s="423"/>
      <c r="NTM33" s="423"/>
      <c r="NTN33" s="423"/>
      <c r="NTO33" s="423"/>
      <c r="NTP33" s="423"/>
      <c r="NTQ33" s="423"/>
      <c r="NTR33" s="423"/>
      <c r="NTS33" s="423"/>
      <c r="NTT33" s="423"/>
      <c r="NTU33" s="423"/>
      <c r="NTV33" s="423"/>
      <c r="NTW33" s="423"/>
      <c r="NTX33" s="423"/>
      <c r="NTY33" s="423"/>
      <c r="NTZ33" s="423"/>
      <c r="NUA33" s="423"/>
      <c r="NUB33" s="423"/>
      <c r="NUC33" s="423"/>
      <c r="NUD33" s="423"/>
      <c r="NUE33" s="423"/>
      <c r="NUF33" s="423"/>
      <c r="NUG33" s="423"/>
      <c r="NUH33" s="423"/>
      <c r="NUI33" s="423"/>
      <c r="NUJ33" s="423"/>
      <c r="NUK33" s="423"/>
      <c r="NUL33" s="423"/>
      <c r="NUM33" s="423"/>
      <c r="NUN33" s="423"/>
      <c r="NUO33" s="423"/>
      <c r="NUP33" s="423"/>
      <c r="NUQ33" s="423"/>
      <c r="NUR33" s="423"/>
      <c r="NUS33" s="423"/>
      <c r="NUT33" s="423"/>
      <c r="NUU33" s="423"/>
      <c r="NUV33" s="423"/>
      <c r="NUW33" s="423"/>
      <c r="NUX33" s="423"/>
      <c r="NUY33" s="423"/>
      <c r="NUZ33" s="423"/>
      <c r="NVA33" s="423"/>
      <c r="NVB33" s="423"/>
      <c r="NVC33" s="423"/>
      <c r="NVD33" s="423"/>
      <c r="NVE33" s="423"/>
      <c r="NVF33" s="423"/>
      <c r="NVG33" s="423"/>
      <c r="NVH33" s="423"/>
      <c r="NVI33" s="423"/>
      <c r="NVJ33" s="423"/>
      <c r="NVK33" s="423"/>
      <c r="NVL33" s="423"/>
      <c r="NVM33" s="423"/>
      <c r="NVN33" s="423"/>
      <c r="NVO33" s="423"/>
      <c r="NVP33" s="423"/>
      <c r="NVQ33" s="423"/>
      <c r="NVR33" s="423"/>
      <c r="NVS33" s="423"/>
      <c r="NVT33" s="423"/>
      <c r="NVU33" s="423"/>
      <c r="NVV33" s="423"/>
      <c r="NVW33" s="423"/>
      <c r="NVX33" s="423"/>
      <c r="NVY33" s="423"/>
      <c r="NVZ33" s="423"/>
      <c r="NWA33" s="423"/>
      <c r="NWB33" s="423"/>
      <c r="NWC33" s="423"/>
      <c r="NWD33" s="423"/>
      <c r="NWE33" s="423"/>
      <c r="NWF33" s="423"/>
      <c r="NWG33" s="423"/>
      <c r="NWH33" s="423"/>
      <c r="NWI33" s="423"/>
      <c r="NWJ33" s="423"/>
      <c r="NWK33" s="423"/>
      <c r="NWL33" s="423"/>
      <c r="NWM33" s="423"/>
      <c r="NWN33" s="423"/>
      <c r="NWO33" s="423"/>
      <c r="NWP33" s="423"/>
      <c r="NWQ33" s="423"/>
      <c r="NWR33" s="423"/>
      <c r="NWS33" s="423"/>
      <c r="NWT33" s="423"/>
      <c r="NWU33" s="423"/>
      <c r="NWV33" s="423"/>
      <c r="NWW33" s="423"/>
      <c r="NWX33" s="423"/>
      <c r="NWY33" s="423"/>
      <c r="NWZ33" s="423"/>
      <c r="NXA33" s="423"/>
      <c r="NXB33" s="423"/>
      <c r="NXC33" s="423"/>
      <c r="NXD33" s="423"/>
      <c r="NXE33" s="423"/>
      <c r="NXF33" s="423"/>
      <c r="NXG33" s="423"/>
      <c r="NXH33" s="423"/>
      <c r="NXI33" s="423"/>
      <c r="NXJ33" s="423"/>
      <c r="NXK33" s="423"/>
      <c r="NXL33" s="423"/>
      <c r="NXM33" s="423"/>
      <c r="NXN33" s="423"/>
      <c r="NXO33" s="423"/>
      <c r="NXP33" s="423"/>
      <c r="NXQ33" s="423"/>
      <c r="NXR33" s="423"/>
      <c r="NXS33" s="423"/>
      <c r="NXT33" s="423"/>
      <c r="NXU33" s="423"/>
      <c r="NXV33" s="423"/>
      <c r="NXW33" s="423"/>
      <c r="NXX33" s="423"/>
      <c r="NXY33" s="423"/>
      <c r="NXZ33" s="423"/>
      <c r="NYA33" s="423"/>
      <c r="NYB33" s="423"/>
      <c r="NYC33" s="423"/>
      <c r="NYD33" s="423"/>
      <c r="NYE33" s="423"/>
      <c r="NYF33" s="423"/>
      <c r="NYG33" s="423"/>
      <c r="NYH33" s="423"/>
      <c r="NYI33" s="423"/>
      <c r="NYJ33" s="423"/>
      <c r="NYK33" s="423"/>
      <c r="NYL33" s="423"/>
      <c r="NYM33" s="423"/>
      <c r="NYN33" s="423"/>
      <c r="NYO33" s="423"/>
      <c r="NYP33" s="423"/>
      <c r="NYQ33" s="423"/>
      <c r="NYR33" s="423"/>
      <c r="NYS33" s="423"/>
      <c r="NYT33" s="423"/>
      <c r="NYU33" s="423"/>
      <c r="NYV33" s="423"/>
      <c r="NYW33" s="423"/>
      <c r="NYX33" s="423"/>
      <c r="NYY33" s="423"/>
      <c r="NYZ33" s="423"/>
      <c r="NZA33" s="423"/>
      <c r="NZB33" s="423"/>
      <c r="NZC33" s="423"/>
      <c r="NZD33" s="423"/>
      <c r="NZE33" s="423"/>
      <c r="NZF33" s="423"/>
      <c r="NZG33" s="423"/>
      <c r="NZH33" s="423"/>
      <c r="NZI33" s="423"/>
      <c r="NZJ33" s="423"/>
      <c r="NZK33" s="423"/>
      <c r="NZL33" s="423"/>
      <c r="NZM33" s="423"/>
      <c r="NZN33" s="423"/>
      <c r="NZO33" s="423"/>
      <c r="NZP33" s="423"/>
      <c r="NZQ33" s="423"/>
      <c r="NZR33" s="423"/>
      <c r="NZS33" s="423"/>
      <c r="NZT33" s="423"/>
      <c r="NZU33" s="423"/>
      <c r="NZV33" s="423"/>
      <c r="NZW33" s="423"/>
      <c r="NZX33" s="423"/>
      <c r="NZY33" s="423"/>
      <c r="NZZ33" s="423"/>
      <c r="OAA33" s="423"/>
      <c r="OAB33" s="423"/>
      <c r="OAC33" s="423"/>
      <c r="OAD33" s="423"/>
      <c r="OAE33" s="423"/>
      <c r="OAF33" s="423"/>
      <c r="OAG33" s="423"/>
      <c r="OAH33" s="423"/>
      <c r="OAI33" s="423"/>
      <c r="OAJ33" s="423"/>
      <c r="OAK33" s="423"/>
      <c r="OAL33" s="423"/>
      <c r="OAM33" s="423"/>
      <c r="OAN33" s="423"/>
      <c r="OAO33" s="423"/>
      <c r="OAP33" s="423"/>
      <c r="OAQ33" s="423"/>
      <c r="OAR33" s="423"/>
      <c r="OAS33" s="423"/>
      <c r="OAT33" s="423"/>
      <c r="OAU33" s="423"/>
      <c r="OAV33" s="423"/>
      <c r="OAW33" s="423"/>
      <c r="OAX33" s="423"/>
      <c r="OAY33" s="423"/>
      <c r="OAZ33" s="423"/>
      <c r="OBA33" s="423"/>
      <c r="OBB33" s="423"/>
      <c r="OBC33" s="423"/>
      <c r="OBD33" s="423"/>
      <c r="OBE33" s="423"/>
      <c r="OBF33" s="423"/>
      <c r="OBG33" s="423"/>
      <c r="OBH33" s="423"/>
      <c r="OBI33" s="423"/>
      <c r="OBJ33" s="423"/>
      <c r="OBK33" s="423"/>
      <c r="OBL33" s="423"/>
      <c r="OBM33" s="423"/>
      <c r="OBN33" s="423"/>
      <c r="OBO33" s="423"/>
      <c r="OBP33" s="423"/>
      <c r="OBQ33" s="423"/>
      <c r="OBR33" s="423"/>
      <c r="OBS33" s="423"/>
      <c r="OBT33" s="423"/>
      <c r="OBU33" s="423"/>
      <c r="OBV33" s="423"/>
      <c r="OBW33" s="423"/>
      <c r="OBX33" s="423"/>
      <c r="OBY33" s="423"/>
      <c r="OBZ33" s="423"/>
      <c r="OCA33" s="423"/>
      <c r="OCB33" s="423"/>
      <c r="OCC33" s="423"/>
      <c r="OCD33" s="423"/>
      <c r="OCE33" s="423"/>
      <c r="OCF33" s="423"/>
      <c r="OCG33" s="423"/>
      <c r="OCH33" s="423"/>
      <c r="OCI33" s="423"/>
      <c r="OCJ33" s="423"/>
      <c r="OCK33" s="423"/>
      <c r="OCL33" s="423"/>
      <c r="OCM33" s="423"/>
      <c r="OCN33" s="423"/>
      <c r="OCO33" s="423"/>
      <c r="OCP33" s="423"/>
      <c r="OCQ33" s="423"/>
      <c r="OCR33" s="423"/>
      <c r="OCS33" s="423"/>
      <c r="OCT33" s="423"/>
      <c r="OCU33" s="423"/>
      <c r="OCV33" s="423"/>
      <c r="OCW33" s="423"/>
      <c r="OCX33" s="423"/>
      <c r="OCY33" s="423"/>
      <c r="OCZ33" s="423"/>
      <c r="ODA33" s="423"/>
      <c r="ODB33" s="423"/>
      <c r="ODC33" s="423"/>
      <c r="ODD33" s="423"/>
      <c r="ODE33" s="423"/>
      <c r="ODF33" s="423"/>
      <c r="ODG33" s="423"/>
      <c r="ODH33" s="423"/>
      <c r="ODI33" s="423"/>
      <c r="ODJ33" s="423"/>
      <c r="ODK33" s="423"/>
      <c r="ODL33" s="423"/>
      <c r="ODM33" s="423"/>
      <c r="ODN33" s="423"/>
      <c r="ODO33" s="423"/>
      <c r="ODP33" s="423"/>
      <c r="ODQ33" s="423"/>
      <c r="ODR33" s="423"/>
      <c r="ODS33" s="423"/>
      <c r="ODT33" s="423"/>
      <c r="ODU33" s="423"/>
      <c r="ODV33" s="423"/>
      <c r="ODW33" s="423"/>
      <c r="ODX33" s="423"/>
      <c r="ODY33" s="423"/>
      <c r="ODZ33" s="423"/>
      <c r="OEA33" s="423"/>
      <c r="OEB33" s="423"/>
      <c r="OEC33" s="423"/>
      <c r="OED33" s="423"/>
      <c r="OEE33" s="423"/>
      <c r="OEF33" s="423"/>
      <c r="OEG33" s="423"/>
      <c r="OEH33" s="423"/>
      <c r="OEI33" s="423"/>
      <c r="OEJ33" s="423"/>
      <c r="OEK33" s="423"/>
      <c r="OEL33" s="423"/>
      <c r="OEM33" s="423"/>
      <c r="OEN33" s="423"/>
      <c r="OEO33" s="423"/>
      <c r="OEP33" s="423"/>
      <c r="OEQ33" s="423"/>
      <c r="OER33" s="423"/>
      <c r="OES33" s="423"/>
      <c r="OET33" s="423"/>
      <c r="OEU33" s="423"/>
      <c r="OEV33" s="423"/>
      <c r="OEW33" s="423"/>
      <c r="OEX33" s="423"/>
      <c r="OEY33" s="423"/>
      <c r="OEZ33" s="423"/>
      <c r="OFA33" s="423"/>
      <c r="OFB33" s="423"/>
      <c r="OFC33" s="423"/>
      <c r="OFD33" s="423"/>
      <c r="OFE33" s="423"/>
      <c r="OFF33" s="423"/>
      <c r="OFG33" s="423"/>
      <c r="OFH33" s="423"/>
      <c r="OFI33" s="423"/>
      <c r="OFJ33" s="423"/>
      <c r="OFK33" s="423"/>
      <c r="OFL33" s="423"/>
      <c r="OFM33" s="423"/>
      <c r="OFN33" s="423"/>
      <c r="OFO33" s="423"/>
      <c r="OFP33" s="423"/>
      <c r="OFQ33" s="423"/>
      <c r="OFR33" s="423"/>
      <c r="OFS33" s="423"/>
      <c r="OFT33" s="423"/>
      <c r="OFU33" s="423"/>
      <c r="OFV33" s="423"/>
      <c r="OFW33" s="423"/>
      <c r="OFX33" s="423"/>
      <c r="OFY33" s="423"/>
      <c r="OFZ33" s="423"/>
      <c r="OGA33" s="423"/>
      <c r="OGB33" s="423"/>
      <c r="OGC33" s="423"/>
      <c r="OGD33" s="423"/>
      <c r="OGE33" s="423"/>
      <c r="OGF33" s="423"/>
      <c r="OGG33" s="423"/>
      <c r="OGH33" s="423"/>
      <c r="OGI33" s="423"/>
      <c r="OGJ33" s="423"/>
      <c r="OGK33" s="423"/>
      <c r="OGL33" s="423"/>
      <c r="OGM33" s="423"/>
      <c r="OGN33" s="423"/>
      <c r="OGO33" s="423"/>
      <c r="OGP33" s="423"/>
      <c r="OGQ33" s="423"/>
      <c r="OGR33" s="423"/>
      <c r="OGS33" s="423"/>
      <c r="OGT33" s="423"/>
      <c r="OGU33" s="423"/>
      <c r="OGV33" s="423"/>
      <c r="OGW33" s="423"/>
      <c r="OGX33" s="423"/>
      <c r="OGY33" s="423"/>
      <c r="OGZ33" s="423"/>
      <c r="OHA33" s="423"/>
      <c r="OHB33" s="423"/>
      <c r="OHC33" s="423"/>
      <c r="OHD33" s="423"/>
      <c r="OHE33" s="423"/>
      <c r="OHF33" s="423"/>
      <c r="OHG33" s="423"/>
      <c r="OHH33" s="423"/>
      <c r="OHI33" s="423"/>
      <c r="OHJ33" s="423"/>
      <c r="OHK33" s="423"/>
      <c r="OHL33" s="423"/>
      <c r="OHM33" s="423"/>
      <c r="OHN33" s="423"/>
      <c r="OHO33" s="423"/>
      <c r="OHP33" s="423"/>
      <c r="OHQ33" s="423"/>
      <c r="OHR33" s="423"/>
      <c r="OHS33" s="423"/>
      <c r="OHT33" s="423"/>
      <c r="OHU33" s="423"/>
      <c r="OHV33" s="423"/>
      <c r="OHW33" s="423"/>
      <c r="OHX33" s="423"/>
      <c r="OHY33" s="423"/>
      <c r="OHZ33" s="423"/>
      <c r="OIA33" s="423"/>
      <c r="OIB33" s="423"/>
      <c r="OIC33" s="423"/>
      <c r="OID33" s="423"/>
      <c r="OIE33" s="423"/>
      <c r="OIF33" s="423"/>
      <c r="OIG33" s="423"/>
      <c r="OIH33" s="423"/>
      <c r="OII33" s="423"/>
      <c r="OIJ33" s="423"/>
      <c r="OIK33" s="423"/>
      <c r="OIL33" s="423"/>
      <c r="OIM33" s="423"/>
      <c r="OIN33" s="423"/>
      <c r="OIO33" s="423"/>
      <c r="OIP33" s="423"/>
      <c r="OIQ33" s="423"/>
      <c r="OIR33" s="423"/>
      <c r="OIS33" s="423"/>
      <c r="OIT33" s="423"/>
      <c r="OIU33" s="423"/>
      <c r="OIV33" s="423"/>
      <c r="OIW33" s="423"/>
      <c r="OIX33" s="423"/>
      <c r="OIY33" s="423"/>
      <c r="OIZ33" s="423"/>
      <c r="OJA33" s="423"/>
      <c r="OJB33" s="423"/>
      <c r="OJC33" s="423"/>
      <c r="OJD33" s="423"/>
      <c r="OJE33" s="423"/>
      <c r="OJF33" s="423"/>
      <c r="OJG33" s="423"/>
      <c r="OJH33" s="423"/>
      <c r="OJI33" s="423"/>
      <c r="OJJ33" s="423"/>
      <c r="OJK33" s="423"/>
      <c r="OJL33" s="423"/>
      <c r="OJM33" s="423"/>
      <c r="OJN33" s="423"/>
      <c r="OJO33" s="423"/>
      <c r="OJP33" s="423"/>
      <c r="OJQ33" s="423"/>
      <c r="OJR33" s="423"/>
      <c r="OJS33" s="423"/>
      <c r="OJT33" s="423"/>
      <c r="OJU33" s="423"/>
      <c r="OJV33" s="423"/>
      <c r="OJW33" s="423"/>
      <c r="OJX33" s="423"/>
      <c r="OJY33" s="423"/>
      <c r="OJZ33" s="423"/>
      <c r="OKA33" s="423"/>
      <c r="OKB33" s="423"/>
      <c r="OKC33" s="423"/>
      <c r="OKD33" s="423"/>
      <c r="OKE33" s="423"/>
      <c r="OKF33" s="423"/>
      <c r="OKG33" s="423"/>
      <c r="OKH33" s="423"/>
      <c r="OKI33" s="423"/>
      <c r="OKJ33" s="423"/>
      <c r="OKK33" s="423"/>
      <c r="OKL33" s="423"/>
      <c r="OKM33" s="423"/>
      <c r="OKN33" s="423"/>
      <c r="OKO33" s="423"/>
      <c r="OKP33" s="423"/>
      <c r="OKQ33" s="423"/>
      <c r="OKR33" s="423"/>
      <c r="OKS33" s="423"/>
      <c r="OKT33" s="423"/>
      <c r="OKU33" s="423"/>
      <c r="OKV33" s="423"/>
      <c r="OKW33" s="423"/>
      <c r="OKX33" s="423"/>
      <c r="OKY33" s="423"/>
      <c r="OKZ33" s="423"/>
      <c r="OLA33" s="423"/>
      <c r="OLB33" s="423"/>
      <c r="OLC33" s="423"/>
      <c r="OLD33" s="423"/>
      <c r="OLE33" s="423"/>
      <c r="OLF33" s="423"/>
      <c r="OLG33" s="423"/>
      <c r="OLH33" s="423"/>
      <c r="OLI33" s="423"/>
      <c r="OLJ33" s="423"/>
      <c r="OLK33" s="423"/>
      <c r="OLL33" s="423"/>
      <c r="OLM33" s="423"/>
      <c r="OLN33" s="423"/>
      <c r="OLO33" s="423"/>
      <c r="OLP33" s="423"/>
      <c r="OLQ33" s="423"/>
      <c r="OLR33" s="423"/>
      <c r="OLS33" s="423"/>
      <c r="OLT33" s="423"/>
      <c r="OLU33" s="423"/>
      <c r="OLV33" s="423"/>
      <c r="OLW33" s="423"/>
      <c r="OLX33" s="423"/>
      <c r="OLY33" s="423"/>
      <c r="OLZ33" s="423"/>
      <c r="OMA33" s="423"/>
      <c r="OMB33" s="423"/>
      <c r="OMC33" s="423"/>
      <c r="OMD33" s="423"/>
      <c r="OME33" s="423"/>
      <c r="OMF33" s="423"/>
      <c r="OMG33" s="423"/>
      <c r="OMH33" s="423"/>
      <c r="OMI33" s="423"/>
      <c r="OMJ33" s="423"/>
      <c r="OMK33" s="423"/>
      <c r="OML33" s="423"/>
      <c r="OMM33" s="423"/>
      <c r="OMN33" s="423"/>
      <c r="OMO33" s="423"/>
      <c r="OMP33" s="423"/>
      <c r="OMQ33" s="423"/>
      <c r="OMR33" s="423"/>
      <c r="OMS33" s="423"/>
      <c r="OMT33" s="423"/>
      <c r="OMU33" s="423"/>
      <c r="OMV33" s="423"/>
      <c r="OMW33" s="423"/>
      <c r="OMX33" s="423"/>
      <c r="OMY33" s="423"/>
      <c r="OMZ33" s="423"/>
      <c r="ONA33" s="423"/>
      <c r="ONB33" s="423"/>
      <c r="ONC33" s="423"/>
      <c r="OND33" s="423"/>
      <c r="ONE33" s="423"/>
      <c r="ONF33" s="423"/>
      <c r="ONG33" s="423"/>
      <c r="ONH33" s="423"/>
      <c r="ONI33" s="423"/>
      <c r="ONJ33" s="423"/>
      <c r="ONK33" s="423"/>
      <c r="ONL33" s="423"/>
      <c r="ONM33" s="423"/>
      <c r="ONN33" s="423"/>
      <c r="ONO33" s="423"/>
      <c r="ONP33" s="423"/>
      <c r="ONQ33" s="423"/>
      <c r="ONR33" s="423"/>
      <c r="ONS33" s="423"/>
      <c r="ONT33" s="423"/>
      <c r="ONU33" s="423"/>
      <c r="ONV33" s="423"/>
      <c r="ONW33" s="423"/>
      <c r="ONX33" s="423"/>
      <c r="ONY33" s="423"/>
      <c r="ONZ33" s="423"/>
      <c r="OOA33" s="423"/>
      <c r="OOB33" s="423"/>
      <c r="OOC33" s="423"/>
      <c r="OOD33" s="423"/>
      <c r="OOE33" s="423"/>
      <c r="OOF33" s="423"/>
      <c r="OOG33" s="423"/>
      <c r="OOH33" s="423"/>
      <c r="OOI33" s="423"/>
      <c r="OOJ33" s="423"/>
      <c r="OOK33" s="423"/>
      <c r="OOL33" s="423"/>
      <c r="OOM33" s="423"/>
      <c r="OON33" s="423"/>
      <c r="OOO33" s="423"/>
      <c r="OOP33" s="423"/>
      <c r="OOQ33" s="423"/>
      <c r="OOR33" s="423"/>
      <c r="OOS33" s="423"/>
      <c r="OOT33" s="423"/>
      <c r="OOU33" s="423"/>
      <c r="OOV33" s="423"/>
      <c r="OOW33" s="423"/>
      <c r="OOX33" s="423"/>
      <c r="OOY33" s="423"/>
      <c r="OOZ33" s="423"/>
      <c r="OPA33" s="423"/>
      <c r="OPB33" s="423"/>
      <c r="OPC33" s="423"/>
      <c r="OPD33" s="423"/>
      <c r="OPE33" s="423"/>
      <c r="OPF33" s="423"/>
      <c r="OPG33" s="423"/>
      <c r="OPH33" s="423"/>
      <c r="OPI33" s="423"/>
      <c r="OPJ33" s="423"/>
      <c r="OPK33" s="423"/>
      <c r="OPL33" s="423"/>
      <c r="OPM33" s="423"/>
      <c r="OPN33" s="423"/>
      <c r="OPO33" s="423"/>
      <c r="OPP33" s="423"/>
      <c r="OPQ33" s="423"/>
      <c r="OPR33" s="423"/>
      <c r="OPS33" s="423"/>
      <c r="OPT33" s="423"/>
      <c r="OPU33" s="423"/>
      <c r="OPV33" s="423"/>
      <c r="OPW33" s="423"/>
      <c r="OPX33" s="423"/>
      <c r="OPY33" s="423"/>
      <c r="OPZ33" s="423"/>
      <c r="OQA33" s="423"/>
      <c r="OQB33" s="423"/>
      <c r="OQC33" s="423"/>
      <c r="OQD33" s="423"/>
      <c r="OQE33" s="423"/>
      <c r="OQF33" s="423"/>
      <c r="OQG33" s="423"/>
      <c r="OQH33" s="423"/>
      <c r="OQI33" s="423"/>
      <c r="OQJ33" s="423"/>
      <c r="OQK33" s="423"/>
      <c r="OQL33" s="423"/>
      <c r="OQM33" s="423"/>
      <c r="OQN33" s="423"/>
      <c r="OQO33" s="423"/>
      <c r="OQP33" s="423"/>
      <c r="OQQ33" s="423"/>
      <c r="OQR33" s="423"/>
      <c r="OQS33" s="423"/>
      <c r="OQT33" s="423"/>
      <c r="OQU33" s="423"/>
      <c r="OQV33" s="423"/>
      <c r="OQW33" s="423"/>
      <c r="OQX33" s="423"/>
      <c r="OQY33" s="423"/>
      <c r="OQZ33" s="423"/>
      <c r="ORA33" s="423"/>
      <c r="ORB33" s="423"/>
      <c r="ORC33" s="423"/>
      <c r="ORD33" s="423"/>
      <c r="ORE33" s="423"/>
      <c r="ORF33" s="423"/>
      <c r="ORG33" s="423"/>
      <c r="ORH33" s="423"/>
      <c r="ORI33" s="423"/>
      <c r="ORJ33" s="423"/>
      <c r="ORK33" s="423"/>
      <c r="ORL33" s="423"/>
      <c r="ORM33" s="423"/>
      <c r="ORN33" s="423"/>
      <c r="ORO33" s="423"/>
      <c r="ORP33" s="423"/>
      <c r="ORQ33" s="423"/>
      <c r="ORR33" s="423"/>
      <c r="ORS33" s="423"/>
      <c r="ORT33" s="423"/>
      <c r="ORU33" s="423"/>
      <c r="ORV33" s="423"/>
      <c r="ORW33" s="423"/>
      <c r="ORX33" s="423"/>
      <c r="ORY33" s="423"/>
      <c r="ORZ33" s="423"/>
      <c r="OSA33" s="423"/>
      <c r="OSB33" s="423"/>
      <c r="OSC33" s="423"/>
      <c r="OSD33" s="423"/>
      <c r="OSE33" s="423"/>
      <c r="OSF33" s="423"/>
      <c r="OSG33" s="423"/>
      <c r="OSH33" s="423"/>
      <c r="OSI33" s="423"/>
      <c r="OSJ33" s="423"/>
      <c r="OSK33" s="423"/>
      <c r="OSL33" s="423"/>
      <c r="OSM33" s="423"/>
      <c r="OSN33" s="423"/>
      <c r="OSO33" s="423"/>
      <c r="OSP33" s="423"/>
      <c r="OSQ33" s="423"/>
      <c r="OSR33" s="423"/>
      <c r="OSS33" s="423"/>
      <c r="OST33" s="423"/>
      <c r="OSU33" s="423"/>
      <c r="OSV33" s="423"/>
      <c r="OSW33" s="423"/>
      <c r="OSX33" s="423"/>
      <c r="OSY33" s="423"/>
      <c r="OSZ33" s="423"/>
      <c r="OTA33" s="423"/>
      <c r="OTB33" s="423"/>
      <c r="OTC33" s="423"/>
      <c r="OTD33" s="423"/>
      <c r="OTE33" s="423"/>
      <c r="OTF33" s="423"/>
      <c r="OTG33" s="423"/>
      <c r="OTH33" s="423"/>
      <c r="OTI33" s="423"/>
      <c r="OTJ33" s="423"/>
      <c r="OTK33" s="423"/>
      <c r="OTL33" s="423"/>
      <c r="OTM33" s="423"/>
      <c r="OTN33" s="423"/>
      <c r="OTO33" s="423"/>
      <c r="OTP33" s="423"/>
      <c r="OTQ33" s="423"/>
      <c r="OTR33" s="423"/>
      <c r="OTS33" s="423"/>
      <c r="OTT33" s="423"/>
      <c r="OTU33" s="423"/>
      <c r="OTV33" s="423"/>
      <c r="OTW33" s="423"/>
      <c r="OTX33" s="423"/>
      <c r="OTY33" s="423"/>
      <c r="OTZ33" s="423"/>
      <c r="OUA33" s="423"/>
      <c r="OUB33" s="423"/>
      <c r="OUC33" s="423"/>
      <c r="OUD33" s="423"/>
      <c r="OUE33" s="423"/>
      <c r="OUF33" s="423"/>
      <c r="OUG33" s="423"/>
      <c r="OUH33" s="423"/>
      <c r="OUI33" s="423"/>
      <c r="OUJ33" s="423"/>
      <c r="OUK33" s="423"/>
      <c r="OUL33" s="423"/>
      <c r="OUM33" s="423"/>
      <c r="OUN33" s="423"/>
      <c r="OUO33" s="423"/>
      <c r="OUP33" s="423"/>
      <c r="OUQ33" s="423"/>
      <c r="OUR33" s="423"/>
      <c r="OUS33" s="423"/>
      <c r="OUT33" s="423"/>
      <c r="OUU33" s="423"/>
      <c r="OUV33" s="423"/>
      <c r="OUW33" s="423"/>
      <c r="OUX33" s="423"/>
      <c r="OUY33" s="423"/>
      <c r="OUZ33" s="423"/>
      <c r="OVA33" s="423"/>
      <c r="OVB33" s="423"/>
      <c r="OVC33" s="423"/>
      <c r="OVD33" s="423"/>
      <c r="OVE33" s="423"/>
      <c r="OVF33" s="423"/>
      <c r="OVG33" s="423"/>
      <c r="OVH33" s="423"/>
      <c r="OVI33" s="423"/>
      <c r="OVJ33" s="423"/>
      <c r="OVK33" s="423"/>
      <c r="OVL33" s="423"/>
      <c r="OVM33" s="423"/>
      <c r="OVN33" s="423"/>
      <c r="OVO33" s="423"/>
      <c r="OVP33" s="423"/>
      <c r="OVQ33" s="423"/>
      <c r="OVR33" s="423"/>
      <c r="OVS33" s="423"/>
      <c r="OVT33" s="423"/>
      <c r="OVU33" s="423"/>
      <c r="OVV33" s="423"/>
      <c r="OVW33" s="423"/>
      <c r="OVX33" s="423"/>
      <c r="OVY33" s="423"/>
      <c r="OVZ33" s="423"/>
      <c r="OWA33" s="423"/>
      <c r="OWB33" s="423"/>
      <c r="OWC33" s="423"/>
      <c r="OWD33" s="423"/>
      <c r="OWE33" s="423"/>
      <c r="OWF33" s="423"/>
      <c r="OWG33" s="423"/>
      <c r="OWH33" s="423"/>
      <c r="OWI33" s="423"/>
      <c r="OWJ33" s="423"/>
      <c r="OWK33" s="423"/>
      <c r="OWL33" s="423"/>
      <c r="OWM33" s="423"/>
      <c r="OWN33" s="423"/>
      <c r="OWO33" s="423"/>
      <c r="OWP33" s="423"/>
      <c r="OWQ33" s="423"/>
      <c r="OWR33" s="423"/>
      <c r="OWS33" s="423"/>
      <c r="OWT33" s="423"/>
      <c r="OWU33" s="423"/>
      <c r="OWV33" s="423"/>
      <c r="OWW33" s="423"/>
      <c r="OWX33" s="423"/>
      <c r="OWY33" s="423"/>
      <c r="OWZ33" s="423"/>
      <c r="OXA33" s="423"/>
      <c r="OXB33" s="423"/>
      <c r="OXC33" s="423"/>
      <c r="OXD33" s="423"/>
      <c r="OXE33" s="423"/>
      <c r="OXF33" s="423"/>
      <c r="OXG33" s="423"/>
      <c r="OXH33" s="423"/>
      <c r="OXI33" s="423"/>
      <c r="OXJ33" s="423"/>
      <c r="OXK33" s="423"/>
      <c r="OXL33" s="423"/>
      <c r="OXM33" s="423"/>
      <c r="OXN33" s="423"/>
      <c r="OXO33" s="423"/>
      <c r="OXP33" s="423"/>
      <c r="OXQ33" s="423"/>
      <c r="OXR33" s="423"/>
      <c r="OXS33" s="423"/>
      <c r="OXT33" s="423"/>
      <c r="OXU33" s="423"/>
      <c r="OXV33" s="423"/>
      <c r="OXW33" s="423"/>
      <c r="OXX33" s="423"/>
      <c r="OXY33" s="423"/>
      <c r="OXZ33" s="423"/>
      <c r="OYA33" s="423"/>
      <c r="OYB33" s="423"/>
      <c r="OYC33" s="423"/>
      <c r="OYD33" s="423"/>
      <c r="OYE33" s="423"/>
      <c r="OYF33" s="423"/>
      <c r="OYG33" s="423"/>
      <c r="OYH33" s="423"/>
      <c r="OYI33" s="423"/>
      <c r="OYJ33" s="423"/>
      <c r="OYK33" s="423"/>
      <c r="OYL33" s="423"/>
      <c r="OYM33" s="423"/>
      <c r="OYN33" s="423"/>
      <c r="OYO33" s="423"/>
      <c r="OYP33" s="423"/>
      <c r="OYQ33" s="423"/>
      <c r="OYR33" s="423"/>
      <c r="OYS33" s="423"/>
      <c r="OYT33" s="423"/>
      <c r="OYU33" s="423"/>
      <c r="OYV33" s="423"/>
      <c r="OYW33" s="423"/>
      <c r="OYX33" s="423"/>
      <c r="OYY33" s="423"/>
      <c r="OYZ33" s="423"/>
      <c r="OZA33" s="423"/>
      <c r="OZB33" s="423"/>
      <c r="OZC33" s="423"/>
      <c r="OZD33" s="423"/>
      <c r="OZE33" s="423"/>
      <c r="OZF33" s="423"/>
      <c r="OZG33" s="423"/>
      <c r="OZH33" s="423"/>
      <c r="OZI33" s="423"/>
      <c r="OZJ33" s="423"/>
      <c r="OZK33" s="423"/>
      <c r="OZL33" s="423"/>
      <c r="OZM33" s="423"/>
      <c r="OZN33" s="423"/>
      <c r="OZO33" s="423"/>
      <c r="OZP33" s="423"/>
      <c r="OZQ33" s="423"/>
      <c r="OZR33" s="423"/>
      <c r="OZS33" s="423"/>
      <c r="OZT33" s="423"/>
      <c r="OZU33" s="423"/>
      <c r="OZV33" s="423"/>
      <c r="OZW33" s="423"/>
      <c r="OZX33" s="423"/>
      <c r="OZY33" s="423"/>
      <c r="OZZ33" s="423"/>
      <c r="PAA33" s="423"/>
      <c r="PAB33" s="423"/>
      <c r="PAC33" s="423"/>
      <c r="PAD33" s="423"/>
      <c r="PAE33" s="423"/>
      <c r="PAF33" s="423"/>
      <c r="PAG33" s="423"/>
      <c r="PAH33" s="423"/>
      <c r="PAI33" s="423"/>
      <c r="PAJ33" s="423"/>
      <c r="PAK33" s="423"/>
      <c r="PAL33" s="423"/>
      <c r="PAM33" s="423"/>
      <c r="PAN33" s="423"/>
      <c r="PAO33" s="423"/>
      <c r="PAP33" s="423"/>
      <c r="PAQ33" s="423"/>
      <c r="PAR33" s="423"/>
      <c r="PAS33" s="423"/>
      <c r="PAT33" s="423"/>
      <c r="PAU33" s="423"/>
      <c r="PAV33" s="423"/>
      <c r="PAW33" s="423"/>
      <c r="PAX33" s="423"/>
      <c r="PAY33" s="423"/>
      <c r="PAZ33" s="423"/>
      <c r="PBA33" s="423"/>
      <c r="PBB33" s="423"/>
      <c r="PBC33" s="423"/>
      <c r="PBD33" s="423"/>
      <c r="PBE33" s="423"/>
      <c r="PBF33" s="423"/>
      <c r="PBG33" s="423"/>
      <c r="PBH33" s="423"/>
      <c r="PBI33" s="423"/>
      <c r="PBJ33" s="423"/>
      <c r="PBK33" s="423"/>
      <c r="PBL33" s="423"/>
      <c r="PBM33" s="423"/>
      <c r="PBN33" s="423"/>
      <c r="PBO33" s="423"/>
      <c r="PBP33" s="423"/>
      <c r="PBQ33" s="423"/>
      <c r="PBR33" s="423"/>
      <c r="PBS33" s="423"/>
      <c r="PBT33" s="423"/>
      <c r="PBU33" s="423"/>
      <c r="PBV33" s="423"/>
      <c r="PBW33" s="423"/>
      <c r="PBX33" s="423"/>
      <c r="PBY33" s="423"/>
      <c r="PBZ33" s="423"/>
      <c r="PCA33" s="423"/>
      <c r="PCB33" s="423"/>
      <c r="PCC33" s="423"/>
      <c r="PCD33" s="423"/>
      <c r="PCE33" s="423"/>
      <c r="PCF33" s="423"/>
      <c r="PCG33" s="423"/>
      <c r="PCH33" s="423"/>
      <c r="PCI33" s="423"/>
      <c r="PCJ33" s="423"/>
      <c r="PCK33" s="423"/>
      <c r="PCL33" s="423"/>
      <c r="PCM33" s="423"/>
      <c r="PCN33" s="423"/>
      <c r="PCO33" s="423"/>
      <c r="PCP33" s="423"/>
      <c r="PCQ33" s="423"/>
      <c r="PCR33" s="423"/>
      <c r="PCS33" s="423"/>
      <c r="PCT33" s="423"/>
      <c r="PCU33" s="423"/>
      <c r="PCV33" s="423"/>
      <c r="PCW33" s="423"/>
      <c r="PCX33" s="423"/>
      <c r="PCY33" s="423"/>
      <c r="PCZ33" s="423"/>
      <c r="PDA33" s="423"/>
      <c r="PDB33" s="423"/>
      <c r="PDC33" s="423"/>
      <c r="PDD33" s="423"/>
      <c r="PDE33" s="423"/>
      <c r="PDF33" s="423"/>
      <c r="PDG33" s="423"/>
      <c r="PDH33" s="423"/>
      <c r="PDI33" s="423"/>
      <c r="PDJ33" s="423"/>
      <c r="PDK33" s="423"/>
      <c r="PDL33" s="423"/>
      <c r="PDM33" s="423"/>
      <c r="PDN33" s="423"/>
      <c r="PDO33" s="423"/>
      <c r="PDP33" s="423"/>
      <c r="PDQ33" s="423"/>
      <c r="PDR33" s="423"/>
      <c r="PDS33" s="423"/>
      <c r="PDT33" s="423"/>
      <c r="PDU33" s="423"/>
      <c r="PDV33" s="423"/>
      <c r="PDW33" s="423"/>
      <c r="PDX33" s="423"/>
      <c r="PDY33" s="423"/>
      <c r="PDZ33" s="423"/>
      <c r="PEA33" s="423"/>
      <c r="PEB33" s="423"/>
      <c r="PEC33" s="423"/>
      <c r="PED33" s="423"/>
      <c r="PEE33" s="423"/>
      <c r="PEF33" s="423"/>
      <c r="PEG33" s="423"/>
      <c r="PEH33" s="423"/>
      <c r="PEI33" s="423"/>
      <c r="PEJ33" s="423"/>
      <c r="PEK33" s="423"/>
      <c r="PEL33" s="423"/>
      <c r="PEM33" s="423"/>
      <c r="PEN33" s="423"/>
      <c r="PEO33" s="423"/>
      <c r="PEP33" s="423"/>
      <c r="PEQ33" s="423"/>
      <c r="PER33" s="423"/>
      <c r="PES33" s="423"/>
      <c r="PET33" s="423"/>
      <c r="PEU33" s="423"/>
      <c r="PEV33" s="423"/>
      <c r="PEW33" s="423"/>
      <c r="PEX33" s="423"/>
      <c r="PEY33" s="423"/>
      <c r="PEZ33" s="423"/>
      <c r="PFA33" s="423"/>
      <c r="PFB33" s="423"/>
      <c r="PFC33" s="423"/>
      <c r="PFD33" s="423"/>
      <c r="PFE33" s="423"/>
      <c r="PFF33" s="423"/>
      <c r="PFG33" s="423"/>
      <c r="PFH33" s="423"/>
      <c r="PFI33" s="423"/>
      <c r="PFJ33" s="423"/>
      <c r="PFK33" s="423"/>
      <c r="PFL33" s="423"/>
      <c r="PFM33" s="423"/>
      <c r="PFN33" s="423"/>
      <c r="PFO33" s="423"/>
      <c r="PFP33" s="423"/>
      <c r="PFQ33" s="423"/>
      <c r="PFR33" s="423"/>
      <c r="PFS33" s="423"/>
      <c r="PFT33" s="423"/>
      <c r="PFU33" s="423"/>
      <c r="PFV33" s="423"/>
      <c r="PFW33" s="423"/>
      <c r="PFX33" s="423"/>
      <c r="PFY33" s="423"/>
      <c r="PFZ33" s="423"/>
      <c r="PGA33" s="423"/>
      <c r="PGB33" s="423"/>
      <c r="PGC33" s="423"/>
      <c r="PGD33" s="423"/>
      <c r="PGE33" s="423"/>
      <c r="PGF33" s="423"/>
      <c r="PGG33" s="423"/>
      <c r="PGH33" s="423"/>
      <c r="PGI33" s="423"/>
      <c r="PGJ33" s="423"/>
      <c r="PGK33" s="423"/>
      <c r="PGL33" s="423"/>
      <c r="PGM33" s="423"/>
      <c r="PGN33" s="423"/>
      <c r="PGO33" s="423"/>
      <c r="PGP33" s="423"/>
      <c r="PGQ33" s="423"/>
      <c r="PGR33" s="423"/>
      <c r="PGS33" s="423"/>
      <c r="PGT33" s="423"/>
      <c r="PGU33" s="423"/>
      <c r="PGV33" s="423"/>
      <c r="PGW33" s="423"/>
      <c r="PGX33" s="423"/>
      <c r="PGY33" s="423"/>
      <c r="PGZ33" s="423"/>
      <c r="PHA33" s="423"/>
      <c r="PHB33" s="423"/>
      <c r="PHC33" s="423"/>
      <c r="PHD33" s="423"/>
      <c r="PHE33" s="423"/>
      <c r="PHF33" s="423"/>
      <c r="PHG33" s="423"/>
      <c r="PHH33" s="423"/>
      <c r="PHI33" s="423"/>
      <c r="PHJ33" s="423"/>
      <c r="PHK33" s="423"/>
      <c r="PHL33" s="423"/>
      <c r="PHM33" s="423"/>
      <c r="PHN33" s="423"/>
      <c r="PHO33" s="423"/>
      <c r="PHP33" s="423"/>
      <c r="PHQ33" s="423"/>
      <c r="PHR33" s="423"/>
      <c r="PHS33" s="423"/>
      <c r="PHT33" s="423"/>
      <c r="PHU33" s="423"/>
      <c r="PHV33" s="423"/>
      <c r="PHW33" s="423"/>
      <c r="PHX33" s="423"/>
      <c r="PHY33" s="423"/>
      <c r="PHZ33" s="423"/>
      <c r="PIA33" s="423"/>
      <c r="PIB33" s="423"/>
      <c r="PIC33" s="423"/>
      <c r="PID33" s="423"/>
      <c r="PIE33" s="423"/>
      <c r="PIF33" s="423"/>
      <c r="PIG33" s="423"/>
      <c r="PIH33" s="423"/>
      <c r="PII33" s="423"/>
      <c r="PIJ33" s="423"/>
      <c r="PIK33" s="423"/>
      <c r="PIL33" s="423"/>
      <c r="PIM33" s="423"/>
      <c r="PIN33" s="423"/>
      <c r="PIO33" s="423"/>
      <c r="PIP33" s="423"/>
      <c r="PIQ33" s="423"/>
      <c r="PIR33" s="423"/>
      <c r="PIS33" s="423"/>
      <c r="PIT33" s="423"/>
      <c r="PIU33" s="423"/>
      <c r="PIV33" s="423"/>
      <c r="PIW33" s="423"/>
      <c r="PIX33" s="423"/>
      <c r="PIY33" s="423"/>
      <c r="PIZ33" s="423"/>
      <c r="PJA33" s="423"/>
      <c r="PJB33" s="423"/>
      <c r="PJC33" s="423"/>
      <c r="PJD33" s="423"/>
      <c r="PJE33" s="423"/>
      <c r="PJF33" s="423"/>
      <c r="PJG33" s="423"/>
      <c r="PJH33" s="423"/>
      <c r="PJI33" s="423"/>
      <c r="PJJ33" s="423"/>
      <c r="PJK33" s="423"/>
      <c r="PJL33" s="423"/>
      <c r="PJM33" s="423"/>
      <c r="PJN33" s="423"/>
      <c r="PJO33" s="423"/>
      <c r="PJP33" s="423"/>
      <c r="PJQ33" s="423"/>
      <c r="PJR33" s="423"/>
      <c r="PJS33" s="423"/>
      <c r="PJT33" s="423"/>
      <c r="PJU33" s="423"/>
      <c r="PJV33" s="423"/>
      <c r="PJW33" s="423"/>
      <c r="PJX33" s="423"/>
      <c r="PJY33" s="423"/>
      <c r="PJZ33" s="423"/>
      <c r="PKA33" s="423"/>
      <c r="PKB33" s="423"/>
      <c r="PKC33" s="423"/>
      <c r="PKD33" s="423"/>
      <c r="PKE33" s="423"/>
      <c r="PKF33" s="423"/>
      <c r="PKG33" s="423"/>
      <c r="PKH33" s="423"/>
      <c r="PKI33" s="423"/>
      <c r="PKJ33" s="423"/>
      <c r="PKK33" s="423"/>
      <c r="PKL33" s="423"/>
      <c r="PKM33" s="423"/>
      <c r="PKN33" s="423"/>
      <c r="PKO33" s="423"/>
      <c r="PKP33" s="423"/>
      <c r="PKQ33" s="423"/>
      <c r="PKR33" s="423"/>
      <c r="PKS33" s="423"/>
      <c r="PKT33" s="423"/>
      <c r="PKU33" s="423"/>
      <c r="PKV33" s="423"/>
      <c r="PKW33" s="423"/>
      <c r="PKX33" s="423"/>
      <c r="PKY33" s="423"/>
      <c r="PKZ33" s="423"/>
      <c r="PLA33" s="423"/>
      <c r="PLB33" s="423"/>
      <c r="PLC33" s="423"/>
      <c r="PLD33" s="423"/>
      <c r="PLE33" s="423"/>
      <c r="PLF33" s="423"/>
      <c r="PLG33" s="423"/>
      <c r="PLH33" s="423"/>
      <c r="PLI33" s="423"/>
      <c r="PLJ33" s="423"/>
      <c r="PLK33" s="423"/>
      <c r="PLL33" s="423"/>
      <c r="PLM33" s="423"/>
      <c r="PLN33" s="423"/>
      <c r="PLO33" s="423"/>
      <c r="PLP33" s="423"/>
      <c r="PLQ33" s="423"/>
      <c r="PLR33" s="423"/>
      <c r="PLS33" s="423"/>
      <c r="PLT33" s="423"/>
      <c r="PLU33" s="423"/>
      <c r="PLV33" s="423"/>
      <c r="PLW33" s="423"/>
      <c r="PLX33" s="423"/>
      <c r="PLY33" s="423"/>
      <c r="PLZ33" s="423"/>
      <c r="PMA33" s="423"/>
      <c r="PMB33" s="423"/>
      <c r="PMC33" s="423"/>
      <c r="PMD33" s="423"/>
      <c r="PME33" s="423"/>
      <c r="PMF33" s="423"/>
      <c r="PMG33" s="423"/>
      <c r="PMH33" s="423"/>
      <c r="PMI33" s="423"/>
      <c r="PMJ33" s="423"/>
      <c r="PMK33" s="423"/>
      <c r="PML33" s="423"/>
      <c r="PMM33" s="423"/>
      <c r="PMN33" s="423"/>
      <c r="PMO33" s="423"/>
      <c r="PMP33" s="423"/>
      <c r="PMQ33" s="423"/>
      <c r="PMR33" s="423"/>
      <c r="PMS33" s="423"/>
      <c r="PMT33" s="423"/>
      <c r="PMU33" s="423"/>
      <c r="PMV33" s="423"/>
      <c r="PMW33" s="423"/>
      <c r="PMX33" s="423"/>
      <c r="PMY33" s="423"/>
      <c r="PMZ33" s="423"/>
      <c r="PNA33" s="423"/>
      <c r="PNB33" s="423"/>
      <c r="PNC33" s="423"/>
      <c r="PND33" s="423"/>
      <c r="PNE33" s="423"/>
      <c r="PNF33" s="423"/>
      <c r="PNG33" s="423"/>
      <c r="PNH33" s="423"/>
      <c r="PNI33" s="423"/>
      <c r="PNJ33" s="423"/>
      <c r="PNK33" s="423"/>
      <c r="PNL33" s="423"/>
      <c r="PNM33" s="423"/>
      <c r="PNN33" s="423"/>
      <c r="PNO33" s="423"/>
      <c r="PNP33" s="423"/>
      <c r="PNQ33" s="423"/>
      <c r="PNR33" s="423"/>
      <c r="PNS33" s="423"/>
      <c r="PNT33" s="423"/>
      <c r="PNU33" s="423"/>
      <c r="PNV33" s="423"/>
      <c r="PNW33" s="423"/>
      <c r="PNX33" s="423"/>
      <c r="PNY33" s="423"/>
      <c r="PNZ33" s="423"/>
      <c r="POA33" s="423"/>
      <c r="POB33" s="423"/>
      <c r="POC33" s="423"/>
      <c r="POD33" s="423"/>
      <c r="POE33" s="423"/>
      <c r="POF33" s="423"/>
      <c r="POG33" s="423"/>
      <c r="POH33" s="423"/>
      <c r="POI33" s="423"/>
      <c r="POJ33" s="423"/>
      <c r="POK33" s="423"/>
      <c r="POL33" s="423"/>
      <c r="POM33" s="423"/>
      <c r="PON33" s="423"/>
      <c r="POO33" s="423"/>
      <c r="POP33" s="423"/>
      <c r="POQ33" s="423"/>
      <c r="POR33" s="423"/>
      <c r="POS33" s="423"/>
      <c r="POT33" s="423"/>
      <c r="POU33" s="423"/>
      <c r="POV33" s="423"/>
      <c r="POW33" s="423"/>
      <c r="POX33" s="423"/>
      <c r="POY33" s="423"/>
      <c r="POZ33" s="423"/>
      <c r="PPA33" s="423"/>
      <c r="PPB33" s="423"/>
      <c r="PPC33" s="423"/>
      <c r="PPD33" s="423"/>
      <c r="PPE33" s="423"/>
      <c r="PPF33" s="423"/>
      <c r="PPG33" s="423"/>
      <c r="PPH33" s="423"/>
      <c r="PPI33" s="423"/>
      <c r="PPJ33" s="423"/>
      <c r="PPK33" s="423"/>
      <c r="PPL33" s="423"/>
      <c r="PPM33" s="423"/>
      <c r="PPN33" s="423"/>
      <c r="PPO33" s="423"/>
      <c r="PPP33" s="423"/>
      <c r="PPQ33" s="423"/>
      <c r="PPR33" s="423"/>
      <c r="PPS33" s="423"/>
      <c r="PPT33" s="423"/>
      <c r="PPU33" s="423"/>
      <c r="PPV33" s="423"/>
      <c r="PPW33" s="423"/>
      <c r="PPX33" s="423"/>
      <c r="PPY33" s="423"/>
      <c r="PPZ33" s="423"/>
      <c r="PQA33" s="423"/>
      <c r="PQB33" s="423"/>
      <c r="PQC33" s="423"/>
      <c r="PQD33" s="423"/>
      <c r="PQE33" s="423"/>
      <c r="PQF33" s="423"/>
      <c r="PQG33" s="423"/>
      <c r="PQH33" s="423"/>
      <c r="PQI33" s="423"/>
      <c r="PQJ33" s="423"/>
      <c r="PQK33" s="423"/>
      <c r="PQL33" s="423"/>
      <c r="PQM33" s="423"/>
      <c r="PQN33" s="423"/>
      <c r="PQO33" s="423"/>
      <c r="PQP33" s="423"/>
      <c r="PQQ33" s="423"/>
      <c r="PQR33" s="423"/>
      <c r="PQS33" s="423"/>
      <c r="PQT33" s="423"/>
      <c r="PQU33" s="423"/>
      <c r="PQV33" s="423"/>
      <c r="PQW33" s="423"/>
      <c r="PQX33" s="423"/>
      <c r="PQY33" s="423"/>
      <c r="PQZ33" s="423"/>
      <c r="PRA33" s="423"/>
      <c r="PRB33" s="423"/>
      <c r="PRC33" s="423"/>
      <c r="PRD33" s="423"/>
      <c r="PRE33" s="423"/>
      <c r="PRF33" s="423"/>
      <c r="PRG33" s="423"/>
      <c r="PRH33" s="423"/>
      <c r="PRI33" s="423"/>
      <c r="PRJ33" s="423"/>
      <c r="PRK33" s="423"/>
      <c r="PRL33" s="423"/>
      <c r="PRM33" s="423"/>
      <c r="PRN33" s="423"/>
      <c r="PRO33" s="423"/>
      <c r="PRP33" s="423"/>
      <c r="PRQ33" s="423"/>
      <c r="PRR33" s="423"/>
      <c r="PRS33" s="423"/>
      <c r="PRT33" s="423"/>
      <c r="PRU33" s="423"/>
      <c r="PRV33" s="423"/>
      <c r="PRW33" s="423"/>
      <c r="PRX33" s="423"/>
      <c r="PRY33" s="423"/>
      <c r="PRZ33" s="423"/>
      <c r="PSA33" s="423"/>
      <c r="PSB33" s="423"/>
      <c r="PSC33" s="423"/>
      <c r="PSD33" s="423"/>
      <c r="PSE33" s="423"/>
      <c r="PSF33" s="423"/>
      <c r="PSG33" s="423"/>
      <c r="PSH33" s="423"/>
      <c r="PSI33" s="423"/>
      <c r="PSJ33" s="423"/>
      <c r="PSK33" s="423"/>
      <c r="PSL33" s="423"/>
      <c r="PSM33" s="423"/>
      <c r="PSN33" s="423"/>
      <c r="PSO33" s="423"/>
      <c r="PSP33" s="423"/>
      <c r="PSQ33" s="423"/>
      <c r="PSR33" s="423"/>
      <c r="PSS33" s="423"/>
      <c r="PST33" s="423"/>
      <c r="PSU33" s="423"/>
      <c r="PSV33" s="423"/>
      <c r="PSW33" s="423"/>
      <c r="PSX33" s="423"/>
      <c r="PSY33" s="423"/>
      <c r="PSZ33" s="423"/>
      <c r="PTA33" s="423"/>
      <c r="PTB33" s="423"/>
      <c r="PTC33" s="423"/>
      <c r="PTD33" s="423"/>
      <c r="PTE33" s="423"/>
      <c r="PTF33" s="423"/>
      <c r="PTG33" s="423"/>
      <c r="PTH33" s="423"/>
      <c r="PTI33" s="423"/>
      <c r="PTJ33" s="423"/>
      <c r="PTK33" s="423"/>
      <c r="PTL33" s="423"/>
      <c r="PTM33" s="423"/>
      <c r="PTN33" s="423"/>
      <c r="PTO33" s="423"/>
      <c r="PTP33" s="423"/>
      <c r="PTQ33" s="423"/>
      <c r="PTR33" s="423"/>
      <c r="PTS33" s="423"/>
      <c r="PTT33" s="423"/>
      <c r="PTU33" s="423"/>
      <c r="PTV33" s="423"/>
      <c r="PTW33" s="423"/>
      <c r="PTX33" s="423"/>
      <c r="PTY33" s="423"/>
      <c r="PTZ33" s="423"/>
      <c r="PUA33" s="423"/>
      <c r="PUB33" s="423"/>
      <c r="PUC33" s="423"/>
      <c r="PUD33" s="423"/>
      <c r="PUE33" s="423"/>
      <c r="PUF33" s="423"/>
      <c r="PUG33" s="423"/>
      <c r="PUH33" s="423"/>
      <c r="PUI33" s="423"/>
      <c r="PUJ33" s="423"/>
      <c r="PUK33" s="423"/>
      <c r="PUL33" s="423"/>
      <c r="PUM33" s="423"/>
      <c r="PUN33" s="423"/>
      <c r="PUO33" s="423"/>
      <c r="PUP33" s="423"/>
      <c r="PUQ33" s="423"/>
      <c r="PUR33" s="423"/>
      <c r="PUS33" s="423"/>
      <c r="PUT33" s="423"/>
      <c r="PUU33" s="423"/>
      <c r="PUV33" s="423"/>
      <c r="PUW33" s="423"/>
      <c r="PUX33" s="423"/>
      <c r="PUY33" s="423"/>
      <c r="PUZ33" s="423"/>
      <c r="PVA33" s="423"/>
      <c r="PVB33" s="423"/>
      <c r="PVC33" s="423"/>
      <c r="PVD33" s="423"/>
      <c r="PVE33" s="423"/>
      <c r="PVF33" s="423"/>
      <c r="PVG33" s="423"/>
      <c r="PVH33" s="423"/>
      <c r="PVI33" s="423"/>
      <c r="PVJ33" s="423"/>
      <c r="PVK33" s="423"/>
      <c r="PVL33" s="423"/>
      <c r="PVM33" s="423"/>
      <c r="PVN33" s="423"/>
      <c r="PVO33" s="423"/>
      <c r="PVP33" s="423"/>
      <c r="PVQ33" s="423"/>
      <c r="PVR33" s="423"/>
      <c r="PVS33" s="423"/>
      <c r="PVT33" s="423"/>
      <c r="PVU33" s="423"/>
      <c r="PVV33" s="423"/>
      <c r="PVW33" s="423"/>
      <c r="PVX33" s="423"/>
      <c r="PVY33" s="423"/>
      <c r="PVZ33" s="423"/>
      <c r="PWA33" s="423"/>
      <c r="PWB33" s="423"/>
      <c r="PWC33" s="423"/>
      <c r="PWD33" s="423"/>
      <c r="PWE33" s="423"/>
      <c r="PWF33" s="423"/>
      <c r="PWG33" s="423"/>
      <c r="PWH33" s="423"/>
      <c r="PWI33" s="423"/>
      <c r="PWJ33" s="423"/>
      <c r="PWK33" s="423"/>
      <c r="PWL33" s="423"/>
      <c r="PWM33" s="423"/>
      <c r="PWN33" s="423"/>
      <c r="PWO33" s="423"/>
      <c r="PWP33" s="423"/>
      <c r="PWQ33" s="423"/>
      <c r="PWR33" s="423"/>
      <c r="PWS33" s="423"/>
      <c r="PWT33" s="423"/>
      <c r="PWU33" s="423"/>
      <c r="PWV33" s="423"/>
      <c r="PWW33" s="423"/>
      <c r="PWX33" s="423"/>
      <c r="PWY33" s="423"/>
      <c r="PWZ33" s="423"/>
      <c r="PXA33" s="423"/>
      <c r="PXB33" s="423"/>
      <c r="PXC33" s="423"/>
      <c r="PXD33" s="423"/>
      <c r="PXE33" s="423"/>
      <c r="PXF33" s="423"/>
      <c r="PXG33" s="423"/>
      <c r="PXH33" s="423"/>
      <c r="PXI33" s="423"/>
      <c r="PXJ33" s="423"/>
      <c r="PXK33" s="423"/>
      <c r="PXL33" s="423"/>
      <c r="PXM33" s="423"/>
      <c r="PXN33" s="423"/>
      <c r="PXO33" s="423"/>
      <c r="PXP33" s="423"/>
      <c r="PXQ33" s="423"/>
      <c r="PXR33" s="423"/>
      <c r="PXS33" s="423"/>
      <c r="PXT33" s="423"/>
      <c r="PXU33" s="423"/>
      <c r="PXV33" s="423"/>
      <c r="PXW33" s="423"/>
      <c r="PXX33" s="423"/>
      <c r="PXY33" s="423"/>
      <c r="PXZ33" s="423"/>
      <c r="PYA33" s="423"/>
      <c r="PYB33" s="423"/>
      <c r="PYC33" s="423"/>
      <c r="PYD33" s="423"/>
      <c r="PYE33" s="423"/>
      <c r="PYF33" s="423"/>
      <c r="PYG33" s="423"/>
      <c r="PYH33" s="423"/>
      <c r="PYI33" s="423"/>
      <c r="PYJ33" s="423"/>
      <c r="PYK33" s="423"/>
      <c r="PYL33" s="423"/>
      <c r="PYM33" s="423"/>
      <c r="PYN33" s="423"/>
      <c r="PYO33" s="423"/>
      <c r="PYP33" s="423"/>
      <c r="PYQ33" s="423"/>
      <c r="PYR33" s="423"/>
      <c r="PYS33" s="423"/>
      <c r="PYT33" s="423"/>
      <c r="PYU33" s="423"/>
      <c r="PYV33" s="423"/>
      <c r="PYW33" s="423"/>
      <c r="PYX33" s="423"/>
      <c r="PYY33" s="423"/>
      <c r="PYZ33" s="423"/>
      <c r="PZA33" s="423"/>
      <c r="PZB33" s="423"/>
      <c r="PZC33" s="423"/>
      <c r="PZD33" s="423"/>
      <c r="PZE33" s="423"/>
      <c r="PZF33" s="423"/>
      <c r="PZG33" s="423"/>
      <c r="PZH33" s="423"/>
      <c r="PZI33" s="423"/>
      <c r="PZJ33" s="423"/>
      <c r="PZK33" s="423"/>
      <c r="PZL33" s="423"/>
      <c r="PZM33" s="423"/>
      <c r="PZN33" s="423"/>
      <c r="PZO33" s="423"/>
      <c r="PZP33" s="423"/>
      <c r="PZQ33" s="423"/>
      <c r="PZR33" s="423"/>
      <c r="PZS33" s="423"/>
      <c r="PZT33" s="423"/>
      <c r="PZU33" s="423"/>
      <c r="PZV33" s="423"/>
      <c r="PZW33" s="423"/>
      <c r="PZX33" s="423"/>
      <c r="PZY33" s="423"/>
      <c r="PZZ33" s="423"/>
      <c r="QAA33" s="423"/>
      <c r="QAB33" s="423"/>
      <c r="QAC33" s="423"/>
      <c r="QAD33" s="423"/>
      <c r="QAE33" s="423"/>
      <c r="QAF33" s="423"/>
      <c r="QAG33" s="423"/>
      <c r="QAH33" s="423"/>
      <c r="QAI33" s="423"/>
      <c r="QAJ33" s="423"/>
      <c r="QAK33" s="423"/>
      <c r="QAL33" s="423"/>
      <c r="QAM33" s="423"/>
      <c r="QAN33" s="423"/>
      <c r="QAO33" s="423"/>
      <c r="QAP33" s="423"/>
      <c r="QAQ33" s="423"/>
      <c r="QAR33" s="423"/>
      <c r="QAS33" s="423"/>
      <c r="QAT33" s="423"/>
      <c r="QAU33" s="423"/>
      <c r="QAV33" s="423"/>
      <c r="QAW33" s="423"/>
      <c r="QAX33" s="423"/>
      <c r="QAY33" s="423"/>
      <c r="QAZ33" s="423"/>
      <c r="QBA33" s="423"/>
      <c r="QBB33" s="423"/>
      <c r="QBC33" s="423"/>
      <c r="QBD33" s="423"/>
      <c r="QBE33" s="423"/>
      <c r="QBF33" s="423"/>
      <c r="QBG33" s="423"/>
      <c r="QBH33" s="423"/>
      <c r="QBI33" s="423"/>
      <c r="QBJ33" s="423"/>
      <c r="QBK33" s="423"/>
      <c r="QBL33" s="423"/>
      <c r="QBM33" s="423"/>
      <c r="QBN33" s="423"/>
      <c r="QBO33" s="423"/>
      <c r="QBP33" s="423"/>
      <c r="QBQ33" s="423"/>
      <c r="QBR33" s="423"/>
      <c r="QBS33" s="423"/>
      <c r="QBT33" s="423"/>
      <c r="QBU33" s="423"/>
      <c r="QBV33" s="423"/>
      <c r="QBW33" s="423"/>
      <c r="QBX33" s="423"/>
      <c r="QBY33" s="423"/>
      <c r="QBZ33" s="423"/>
      <c r="QCA33" s="423"/>
      <c r="QCB33" s="423"/>
      <c r="QCC33" s="423"/>
      <c r="QCD33" s="423"/>
      <c r="QCE33" s="423"/>
      <c r="QCF33" s="423"/>
      <c r="QCG33" s="423"/>
      <c r="QCH33" s="423"/>
      <c r="QCI33" s="423"/>
      <c r="QCJ33" s="423"/>
      <c r="QCK33" s="423"/>
      <c r="QCL33" s="423"/>
      <c r="QCM33" s="423"/>
      <c r="QCN33" s="423"/>
      <c r="QCO33" s="423"/>
      <c r="QCP33" s="423"/>
      <c r="QCQ33" s="423"/>
      <c r="QCR33" s="423"/>
      <c r="QCS33" s="423"/>
      <c r="QCT33" s="423"/>
      <c r="QCU33" s="423"/>
      <c r="QCV33" s="423"/>
      <c r="QCW33" s="423"/>
      <c r="QCX33" s="423"/>
      <c r="QCY33" s="423"/>
      <c r="QCZ33" s="423"/>
      <c r="QDA33" s="423"/>
      <c r="QDB33" s="423"/>
      <c r="QDC33" s="423"/>
      <c r="QDD33" s="423"/>
      <c r="QDE33" s="423"/>
      <c r="QDF33" s="423"/>
      <c r="QDG33" s="423"/>
      <c r="QDH33" s="423"/>
      <c r="QDI33" s="423"/>
      <c r="QDJ33" s="423"/>
      <c r="QDK33" s="423"/>
      <c r="QDL33" s="423"/>
      <c r="QDM33" s="423"/>
      <c r="QDN33" s="423"/>
      <c r="QDO33" s="423"/>
      <c r="QDP33" s="423"/>
      <c r="QDQ33" s="423"/>
      <c r="QDR33" s="423"/>
      <c r="QDS33" s="423"/>
      <c r="QDT33" s="423"/>
      <c r="QDU33" s="423"/>
      <c r="QDV33" s="423"/>
      <c r="QDW33" s="423"/>
      <c r="QDX33" s="423"/>
      <c r="QDY33" s="423"/>
      <c r="QDZ33" s="423"/>
      <c r="QEA33" s="423"/>
      <c r="QEB33" s="423"/>
      <c r="QEC33" s="423"/>
      <c r="QED33" s="423"/>
      <c r="QEE33" s="423"/>
      <c r="QEF33" s="423"/>
      <c r="QEG33" s="423"/>
      <c r="QEH33" s="423"/>
      <c r="QEI33" s="423"/>
      <c r="QEJ33" s="423"/>
      <c r="QEK33" s="423"/>
      <c r="QEL33" s="423"/>
      <c r="QEM33" s="423"/>
      <c r="QEN33" s="423"/>
      <c r="QEO33" s="423"/>
      <c r="QEP33" s="423"/>
      <c r="QEQ33" s="423"/>
      <c r="QER33" s="423"/>
      <c r="QES33" s="423"/>
      <c r="QET33" s="423"/>
      <c r="QEU33" s="423"/>
      <c r="QEV33" s="423"/>
      <c r="QEW33" s="423"/>
      <c r="QEX33" s="423"/>
      <c r="QEY33" s="423"/>
      <c r="QEZ33" s="423"/>
      <c r="QFA33" s="423"/>
      <c r="QFB33" s="423"/>
      <c r="QFC33" s="423"/>
      <c r="QFD33" s="423"/>
      <c r="QFE33" s="423"/>
      <c r="QFF33" s="423"/>
      <c r="QFG33" s="423"/>
      <c r="QFH33" s="423"/>
      <c r="QFI33" s="423"/>
      <c r="QFJ33" s="423"/>
      <c r="QFK33" s="423"/>
      <c r="QFL33" s="423"/>
      <c r="QFM33" s="423"/>
      <c r="QFN33" s="423"/>
      <c r="QFO33" s="423"/>
      <c r="QFP33" s="423"/>
      <c r="QFQ33" s="423"/>
      <c r="QFR33" s="423"/>
      <c r="QFS33" s="423"/>
      <c r="QFT33" s="423"/>
      <c r="QFU33" s="423"/>
      <c r="QFV33" s="423"/>
      <c r="QFW33" s="423"/>
      <c r="QFX33" s="423"/>
      <c r="QFY33" s="423"/>
      <c r="QFZ33" s="423"/>
      <c r="QGA33" s="423"/>
      <c r="QGB33" s="423"/>
      <c r="QGC33" s="423"/>
      <c r="QGD33" s="423"/>
      <c r="QGE33" s="423"/>
      <c r="QGF33" s="423"/>
      <c r="QGG33" s="423"/>
      <c r="QGH33" s="423"/>
      <c r="QGI33" s="423"/>
      <c r="QGJ33" s="423"/>
      <c r="QGK33" s="423"/>
      <c r="QGL33" s="423"/>
      <c r="QGM33" s="423"/>
      <c r="QGN33" s="423"/>
      <c r="QGO33" s="423"/>
      <c r="QGP33" s="423"/>
      <c r="QGQ33" s="423"/>
      <c r="QGR33" s="423"/>
      <c r="QGS33" s="423"/>
      <c r="QGT33" s="423"/>
      <c r="QGU33" s="423"/>
      <c r="QGV33" s="423"/>
      <c r="QGW33" s="423"/>
      <c r="QGX33" s="423"/>
      <c r="QGY33" s="423"/>
      <c r="QGZ33" s="423"/>
      <c r="QHA33" s="423"/>
      <c r="QHB33" s="423"/>
      <c r="QHC33" s="423"/>
      <c r="QHD33" s="423"/>
      <c r="QHE33" s="423"/>
      <c r="QHF33" s="423"/>
      <c r="QHG33" s="423"/>
      <c r="QHH33" s="423"/>
      <c r="QHI33" s="423"/>
      <c r="QHJ33" s="423"/>
      <c r="QHK33" s="423"/>
      <c r="QHL33" s="423"/>
      <c r="QHM33" s="423"/>
      <c r="QHN33" s="423"/>
      <c r="QHO33" s="423"/>
      <c r="QHP33" s="423"/>
      <c r="QHQ33" s="423"/>
      <c r="QHR33" s="423"/>
      <c r="QHS33" s="423"/>
      <c r="QHT33" s="423"/>
      <c r="QHU33" s="423"/>
      <c r="QHV33" s="423"/>
      <c r="QHW33" s="423"/>
      <c r="QHX33" s="423"/>
      <c r="QHY33" s="423"/>
      <c r="QHZ33" s="423"/>
      <c r="QIA33" s="423"/>
      <c r="QIB33" s="423"/>
      <c r="QIC33" s="423"/>
      <c r="QID33" s="423"/>
      <c r="QIE33" s="423"/>
      <c r="QIF33" s="423"/>
      <c r="QIG33" s="423"/>
      <c r="QIH33" s="423"/>
      <c r="QII33" s="423"/>
      <c r="QIJ33" s="423"/>
      <c r="QIK33" s="423"/>
      <c r="QIL33" s="423"/>
      <c r="QIM33" s="423"/>
      <c r="QIN33" s="423"/>
      <c r="QIO33" s="423"/>
      <c r="QIP33" s="423"/>
      <c r="QIQ33" s="423"/>
      <c r="QIR33" s="423"/>
      <c r="QIS33" s="423"/>
      <c r="QIT33" s="423"/>
      <c r="QIU33" s="423"/>
      <c r="QIV33" s="423"/>
      <c r="QIW33" s="423"/>
      <c r="QIX33" s="423"/>
      <c r="QIY33" s="423"/>
      <c r="QIZ33" s="423"/>
      <c r="QJA33" s="423"/>
      <c r="QJB33" s="423"/>
      <c r="QJC33" s="423"/>
      <c r="QJD33" s="423"/>
      <c r="QJE33" s="423"/>
      <c r="QJF33" s="423"/>
      <c r="QJG33" s="423"/>
      <c r="QJH33" s="423"/>
      <c r="QJI33" s="423"/>
      <c r="QJJ33" s="423"/>
      <c r="QJK33" s="423"/>
      <c r="QJL33" s="423"/>
      <c r="QJM33" s="423"/>
      <c r="QJN33" s="423"/>
      <c r="QJO33" s="423"/>
      <c r="QJP33" s="423"/>
      <c r="QJQ33" s="423"/>
      <c r="QJR33" s="423"/>
      <c r="QJS33" s="423"/>
      <c r="QJT33" s="423"/>
      <c r="QJU33" s="423"/>
      <c r="QJV33" s="423"/>
      <c r="QJW33" s="423"/>
      <c r="QJX33" s="423"/>
      <c r="QJY33" s="423"/>
      <c r="QJZ33" s="423"/>
      <c r="QKA33" s="423"/>
      <c r="QKB33" s="423"/>
      <c r="QKC33" s="423"/>
      <c r="QKD33" s="423"/>
      <c r="QKE33" s="423"/>
      <c r="QKF33" s="423"/>
      <c r="QKG33" s="423"/>
      <c r="QKH33" s="423"/>
      <c r="QKI33" s="423"/>
      <c r="QKJ33" s="423"/>
      <c r="QKK33" s="423"/>
      <c r="QKL33" s="423"/>
      <c r="QKM33" s="423"/>
      <c r="QKN33" s="423"/>
      <c r="QKO33" s="423"/>
      <c r="QKP33" s="423"/>
      <c r="QKQ33" s="423"/>
      <c r="QKR33" s="423"/>
      <c r="QKS33" s="423"/>
      <c r="QKT33" s="423"/>
      <c r="QKU33" s="423"/>
      <c r="QKV33" s="423"/>
      <c r="QKW33" s="423"/>
      <c r="QKX33" s="423"/>
      <c r="QKY33" s="423"/>
      <c r="QKZ33" s="423"/>
      <c r="QLA33" s="423"/>
      <c r="QLB33" s="423"/>
      <c r="QLC33" s="423"/>
      <c r="QLD33" s="423"/>
      <c r="QLE33" s="423"/>
      <c r="QLF33" s="423"/>
      <c r="QLG33" s="423"/>
      <c r="QLH33" s="423"/>
      <c r="QLI33" s="423"/>
      <c r="QLJ33" s="423"/>
      <c r="QLK33" s="423"/>
      <c r="QLL33" s="423"/>
      <c r="QLM33" s="423"/>
      <c r="QLN33" s="423"/>
      <c r="QLO33" s="423"/>
      <c r="QLP33" s="423"/>
      <c r="QLQ33" s="423"/>
      <c r="QLR33" s="423"/>
      <c r="QLS33" s="423"/>
      <c r="QLT33" s="423"/>
      <c r="QLU33" s="423"/>
      <c r="QLV33" s="423"/>
      <c r="QLW33" s="423"/>
      <c r="QLX33" s="423"/>
      <c r="QLY33" s="423"/>
      <c r="QLZ33" s="423"/>
      <c r="QMA33" s="423"/>
      <c r="QMB33" s="423"/>
      <c r="QMC33" s="423"/>
      <c r="QMD33" s="423"/>
      <c r="QME33" s="423"/>
      <c r="QMF33" s="423"/>
      <c r="QMG33" s="423"/>
      <c r="QMH33" s="423"/>
      <c r="QMI33" s="423"/>
      <c r="QMJ33" s="423"/>
      <c r="QMK33" s="423"/>
      <c r="QML33" s="423"/>
      <c r="QMM33" s="423"/>
      <c r="QMN33" s="423"/>
      <c r="QMO33" s="423"/>
      <c r="QMP33" s="423"/>
      <c r="QMQ33" s="423"/>
      <c r="QMR33" s="423"/>
      <c r="QMS33" s="423"/>
      <c r="QMT33" s="423"/>
      <c r="QMU33" s="423"/>
      <c r="QMV33" s="423"/>
      <c r="QMW33" s="423"/>
      <c r="QMX33" s="423"/>
      <c r="QMY33" s="423"/>
      <c r="QMZ33" s="423"/>
      <c r="QNA33" s="423"/>
      <c r="QNB33" s="423"/>
      <c r="QNC33" s="423"/>
      <c r="QND33" s="423"/>
      <c r="QNE33" s="423"/>
      <c r="QNF33" s="423"/>
      <c r="QNG33" s="423"/>
      <c r="QNH33" s="423"/>
      <c r="QNI33" s="423"/>
      <c r="QNJ33" s="423"/>
      <c r="QNK33" s="423"/>
      <c r="QNL33" s="423"/>
      <c r="QNM33" s="423"/>
      <c r="QNN33" s="423"/>
      <c r="QNO33" s="423"/>
      <c r="QNP33" s="423"/>
      <c r="QNQ33" s="423"/>
      <c r="QNR33" s="423"/>
      <c r="QNS33" s="423"/>
      <c r="QNT33" s="423"/>
      <c r="QNU33" s="423"/>
      <c r="QNV33" s="423"/>
      <c r="QNW33" s="423"/>
      <c r="QNX33" s="423"/>
      <c r="QNY33" s="423"/>
      <c r="QNZ33" s="423"/>
      <c r="QOA33" s="423"/>
      <c r="QOB33" s="423"/>
      <c r="QOC33" s="423"/>
      <c r="QOD33" s="423"/>
      <c r="QOE33" s="423"/>
      <c r="QOF33" s="423"/>
      <c r="QOG33" s="423"/>
      <c r="QOH33" s="423"/>
      <c r="QOI33" s="423"/>
      <c r="QOJ33" s="423"/>
      <c r="QOK33" s="423"/>
      <c r="QOL33" s="423"/>
      <c r="QOM33" s="423"/>
      <c r="QON33" s="423"/>
      <c r="QOO33" s="423"/>
      <c r="QOP33" s="423"/>
      <c r="QOQ33" s="423"/>
      <c r="QOR33" s="423"/>
      <c r="QOS33" s="423"/>
      <c r="QOT33" s="423"/>
      <c r="QOU33" s="423"/>
      <c r="QOV33" s="423"/>
      <c r="QOW33" s="423"/>
      <c r="QOX33" s="423"/>
      <c r="QOY33" s="423"/>
      <c r="QOZ33" s="423"/>
      <c r="QPA33" s="423"/>
      <c r="QPB33" s="423"/>
      <c r="QPC33" s="423"/>
      <c r="QPD33" s="423"/>
      <c r="QPE33" s="423"/>
      <c r="QPF33" s="423"/>
      <c r="QPG33" s="423"/>
      <c r="QPH33" s="423"/>
      <c r="QPI33" s="423"/>
      <c r="QPJ33" s="423"/>
      <c r="QPK33" s="423"/>
      <c r="QPL33" s="423"/>
      <c r="QPM33" s="423"/>
      <c r="QPN33" s="423"/>
      <c r="QPO33" s="423"/>
      <c r="QPP33" s="423"/>
      <c r="QPQ33" s="423"/>
      <c r="QPR33" s="423"/>
      <c r="QPS33" s="423"/>
      <c r="QPT33" s="423"/>
      <c r="QPU33" s="423"/>
      <c r="QPV33" s="423"/>
      <c r="QPW33" s="423"/>
      <c r="QPX33" s="423"/>
      <c r="QPY33" s="423"/>
      <c r="QPZ33" s="423"/>
      <c r="QQA33" s="423"/>
      <c r="QQB33" s="423"/>
      <c r="QQC33" s="423"/>
      <c r="QQD33" s="423"/>
      <c r="QQE33" s="423"/>
      <c r="QQF33" s="423"/>
      <c r="QQG33" s="423"/>
      <c r="QQH33" s="423"/>
      <c r="QQI33" s="423"/>
      <c r="QQJ33" s="423"/>
      <c r="QQK33" s="423"/>
      <c r="QQL33" s="423"/>
      <c r="QQM33" s="423"/>
      <c r="QQN33" s="423"/>
      <c r="QQO33" s="423"/>
      <c r="QQP33" s="423"/>
      <c r="QQQ33" s="423"/>
      <c r="QQR33" s="423"/>
      <c r="QQS33" s="423"/>
      <c r="QQT33" s="423"/>
      <c r="QQU33" s="423"/>
      <c r="QQV33" s="423"/>
      <c r="QQW33" s="423"/>
      <c r="QQX33" s="423"/>
      <c r="QQY33" s="423"/>
      <c r="QQZ33" s="423"/>
      <c r="QRA33" s="423"/>
      <c r="QRB33" s="423"/>
      <c r="QRC33" s="423"/>
      <c r="QRD33" s="423"/>
      <c r="QRE33" s="423"/>
      <c r="QRF33" s="423"/>
      <c r="QRG33" s="423"/>
      <c r="QRH33" s="423"/>
      <c r="QRI33" s="423"/>
      <c r="QRJ33" s="423"/>
      <c r="QRK33" s="423"/>
      <c r="QRL33" s="423"/>
      <c r="QRM33" s="423"/>
      <c r="QRN33" s="423"/>
      <c r="QRO33" s="423"/>
      <c r="QRP33" s="423"/>
      <c r="QRQ33" s="423"/>
      <c r="QRR33" s="423"/>
      <c r="QRS33" s="423"/>
      <c r="QRT33" s="423"/>
      <c r="QRU33" s="423"/>
      <c r="QRV33" s="423"/>
      <c r="QRW33" s="423"/>
      <c r="QRX33" s="423"/>
      <c r="QRY33" s="423"/>
      <c r="QRZ33" s="423"/>
      <c r="QSA33" s="423"/>
      <c r="QSB33" s="423"/>
      <c r="QSC33" s="423"/>
      <c r="QSD33" s="423"/>
      <c r="QSE33" s="423"/>
      <c r="QSF33" s="423"/>
      <c r="QSG33" s="423"/>
      <c r="QSH33" s="423"/>
      <c r="QSI33" s="423"/>
      <c r="QSJ33" s="423"/>
      <c r="QSK33" s="423"/>
      <c r="QSL33" s="423"/>
      <c r="QSM33" s="423"/>
      <c r="QSN33" s="423"/>
      <c r="QSO33" s="423"/>
      <c r="QSP33" s="423"/>
      <c r="QSQ33" s="423"/>
      <c r="QSR33" s="423"/>
      <c r="QSS33" s="423"/>
      <c r="QST33" s="423"/>
      <c r="QSU33" s="423"/>
      <c r="QSV33" s="423"/>
      <c r="QSW33" s="423"/>
      <c r="QSX33" s="423"/>
      <c r="QSY33" s="423"/>
      <c r="QSZ33" s="423"/>
      <c r="QTA33" s="423"/>
      <c r="QTB33" s="423"/>
      <c r="QTC33" s="423"/>
      <c r="QTD33" s="423"/>
      <c r="QTE33" s="423"/>
      <c r="QTF33" s="423"/>
      <c r="QTG33" s="423"/>
      <c r="QTH33" s="423"/>
      <c r="QTI33" s="423"/>
      <c r="QTJ33" s="423"/>
      <c r="QTK33" s="423"/>
      <c r="QTL33" s="423"/>
      <c r="QTM33" s="423"/>
      <c r="QTN33" s="423"/>
      <c r="QTO33" s="423"/>
      <c r="QTP33" s="423"/>
      <c r="QTQ33" s="423"/>
      <c r="QTR33" s="423"/>
      <c r="QTS33" s="423"/>
      <c r="QTT33" s="423"/>
      <c r="QTU33" s="423"/>
      <c r="QTV33" s="423"/>
      <c r="QTW33" s="423"/>
      <c r="QTX33" s="423"/>
      <c r="QTY33" s="423"/>
      <c r="QTZ33" s="423"/>
      <c r="QUA33" s="423"/>
      <c r="QUB33" s="423"/>
      <c r="QUC33" s="423"/>
      <c r="QUD33" s="423"/>
      <c r="QUE33" s="423"/>
      <c r="QUF33" s="423"/>
      <c r="QUG33" s="423"/>
      <c r="QUH33" s="423"/>
      <c r="QUI33" s="423"/>
      <c r="QUJ33" s="423"/>
      <c r="QUK33" s="423"/>
      <c r="QUL33" s="423"/>
      <c r="QUM33" s="423"/>
      <c r="QUN33" s="423"/>
      <c r="QUO33" s="423"/>
      <c r="QUP33" s="423"/>
      <c r="QUQ33" s="423"/>
      <c r="QUR33" s="423"/>
      <c r="QUS33" s="423"/>
      <c r="QUT33" s="423"/>
      <c r="QUU33" s="423"/>
      <c r="QUV33" s="423"/>
      <c r="QUW33" s="423"/>
      <c r="QUX33" s="423"/>
      <c r="QUY33" s="423"/>
      <c r="QUZ33" s="423"/>
      <c r="QVA33" s="423"/>
      <c r="QVB33" s="423"/>
      <c r="QVC33" s="423"/>
      <c r="QVD33" s="423"/>
      <c r="QVE33" s="423"/>
      <c r="QVF33" s="423"/>
      <c r="QVG33" s="423"/>
      <c r="QVH33" s="423"/>
      <c r="QVI33" s="423"/>
      <c r="QVJ33" s="423"/>
      <c r="QVK33" s="423"/>
      <c r="QVL33" s="423"/>
      <c r="QVM33" s="423"/>
      <c r="QVN33" s="423"/>
      <c r="QVO33" s="423"/>
      <c r="QVP33" s="423"/>
      <c r="QVQ33" s="423"/>
      <c r="QVR33" s="423"/>
      <c r="QVS33" s="423"/>
      <c r="QVT33" s="423"/>
      <c r="QVU33" s="423"/>
      <c r="QVV33" s="423"/>
      <c r="QVW33" s="423"/>
      <c r="QVX33" s="423"/>
      <c r="QVY33" s="423"/>
      <c r="QVZ33" s="423"/>
      <c r="QWA33" s="423"/>
      <c r="QWB33" s="423"/>
      <c r="QWC33" s="423"/>
      <c r="QWD33" s="423"/>
      <c r="QWE33" s="423"/>
      <c r="QWF33" s="423"/>
      <c r="QWG33" s="423"/>
      <c r="QWH33" s="423"/>
      <c r="QWI33" s="423"/>
      <c r="QWJ33" s="423"/>
      <c r="QWK33" s="423"/>
      <c r="QWL33" s="423"/>
      <c r="QWM33" s="423"/>
      <c r="QWN33" s="423"/>
      <c r="QWO33" s="423"/>
      <c r="QWP33" s="423"/>
      <c r="QWQ33" s="423"/>
      <c r="QWR33" s="423"/>
      <c r="QWS33" s="423"/>
      <c r="QWT33" s="423"/>
      <c r="QWU33" s="423"/>
      <c r="QWV33" s="423"/>
      <c r="QWW33" s="423"/>
      <c r="QWX33" s="423"/>
      <c r="QWY33" s="423"/>
      <c r="QWZ33" s="423"/>
      <c r="QXA33" s="423"/>
      <c r="QXB33" s="423"/>
      <c r="QXC33" s="423"/>
      <c r="QXD33" s="423"/>
      <c r="QXE33" s="423"/>
      <c r="QXF33" s="423"/>
      <c r="QXG33" s="423"/>
      <c r="QXH33" s="423"/>
      <c r="QXI33" s="423"/>
      <c r="QXJ33" s="423"/>
      <c r="QXK33" s="423"/>
      <c r="QXL33" s="423"/>
      <c r="QXM33" s="423"/>
      <c r="QXN33" s="423"/>
      <c r="QXO33" s="423"/>
      <c r="QXP33" s="423"/>
      <c r="QXQ33" s="423"/>
      <c r="QXR33" s="423"/>
      <c r="QXS33" s="423"/>
      <c r="QXT33" s="423"/>
      <c r="QXU33" s="423"/>
      <c r="QXV33" s="423"/>
      <c r="QXW33" s="423"/>
      <c r="QXX33" s="423"/>
      <c r="QXY33" s="423"/>
      <c r="QXZ33" s="423"/>
      <c r="QYA33" s="423"/>
      <c r="QYB33" s="423"/>
      <c r="QYC33" s="423"/>
      <c r="QYD33" s="423"/>
      <c r="QYE33" s="423"/>
      <c r="QYF33" s="423"/>
      <c r="QYG33" s="423"/>
      <c r="QYH33" s="423"/>
      <c r="QYI33" s="423"/>
      <c r="QYJ33" s="423"/>
      <c r="QYK33" s="423"/>
      <c r="QYL33" s="423"/>
      <c r="QYM33" s="423"/>
      <c r="QYN33" s="423"/>
      <c r="QYO33" s="423"/>
      <c r="QYP33" s="423"/>
      <c r="QYQ33" s="423"/>
      <c r="QYR33" s="423"/>
      <c r="QYS33" s="423"/>
      <c r="QYT33" s="423"/>
      <c r="QYU33" s="423"/>
      <c r="QYV33" s="423"/>
      <c r="QYW33" s="423"/>
      <c r="QYX33" s="423"/>
      <c r="QYY33" s="423"/>
      <c r="QYZ33" s="423"/>
      <c r="QZA33" s="423"/>
      <c r="QZB33" s="423"/>
      <c r="QZC33" s="423"/>
      <c r="QZD33" s="423"/>
      <c r="QZE33" s="423"/>
      <c r="QZF33" s="423"/>
      <c r="QZG33" s="423"/>
      <c r="QZH33" s="423"/>
      <c r="QZI33" s="423"/>
      <c r="QZJ33" s="423"/>
      <c r="QZK33" s="423"/>
      <c r="QZL33" s="423"/>
      <c r="QZM33" s="423"/>
      <c r="QZN33" s="423"/>
      <c r="QZO33" s="423"/>
      <c r="QZP33" s="423"/>
      <c r="QZQ33" s="423"/>
      <c r="QZR33" s="423"/>
      <c r="QZS33" s="423"/>
      <c r="QZT33" s="423"/>
      <c r="QZU33" s="423"/>
      <c r="QZV33" s="423"/>
      <c r="QZW33" s="423"/>
      <c r="QZX33" s="423"/>
      <c r="QZY33" s="423"/>
      <c r="QZZ33" s="423"/>
      <c r="RAA33" s="423"/>
      <c r="RAB33" s="423"/>
      <c r="RAC33" s="423"/>
      <c r="RAD33" s="423"/>
      <c r="RAE33" s="423"/>
      <c r="RAF33" s="423"/>
      <c r="RAG33" s="423"/>
      <c r="RAH33" s="423"/>
      <c r="RAI33" s="423"/>
      <c r="RAJ33" s="423"/>
      <c r="RAK33" s="423"/>
      <c r="RAL33" s="423"/>
      <c r="RAM33" s="423"/>
      <c r="RAN33" s="423"/>
      <c r="RAO33" s="423"/>
      <c r="RAP33" s="423"/>
      <c r="RAQ33" s="423"/>
      <c r="RAR33" s="423"/>
      <c r="RAS33" s="423"/>
      <c r="RAT33" s="423"/>
      <c r="RAU33" s="423"/>
      <c r="RAV33" s="423"/>
      <c r="RAW33" s="423"/>
      <c r="RAX33" s="423"/>
      <c r="RAY33" s="423"/>
      <c r="RAZ33" s="423"/>
      <c r="RBA33" s="423"/>
      <c r="RBB33" s="423"/>
      <c r="RBC33" s="423"/>
      <c r="RBD33" s="423"/>
      <c r="RBE33" s="423"/>
      <c r="RBF33" s="423"/>
      <c r="RBG33" s="423"/>
      <c r="RBH33" s="423"/>
      <c r="RBI33" s="423"/>
      <c r="RBJ33" s="423"/>
      <c r="RBK33" s="423"/>
      <c r="RBL33" s="423"/>
      <c r="RBM33" s="423"/>
      <c r="RBN33" s="423"/>
      <c r="RBO33" s="423"/>
      <c r="RBP33" s="423"/>
      <c r="RBQ33" s="423"/>
      <c r="RBR33" s="423"/>
      <c r="RBS33" s="423"/>
      <c r="RBT33" s="423"/>
      <c r="RBU33" s="423"/>
      <c r="RBV33" s="423"/>
      <c r="RBW33" s="423"/>
      <c r="RBX33" s="423"/>
      <c r="RBY33" s="423"/>
      <c r="RBZ33" s="423"/>
      <c r="RCA33" s="423"/>
      <c r="RCB33" s="423"/>
      <c r="RCC33" s="423"/>
      <c r="RCD33" s="423"/>
      <c r="RCE33" s="423"/>
      <c r="RCF33" s="423"/>
      <c r="RCG33" s="423"/>
      <c r="RCH33" s="423"/>
      <c r="RCI33" s="423"/>
      <c r="RCJ33" s="423"/>
      <c r="RCK33" s="423"/>
      <c r="RCL33" s="423"/>
      <c r="RCM33" s="423"/>
      <c r="RCN33" s="423"/>
      <c r="RCO33" s="423"/>
      <c r="RCP33" s="423"/>
      <c r="RCQ33" s="423"/>
      <c r="RCR33" s="423"/>
      <c r="RCS33" s="423"/>
      <c r="RCT33" s="423"/>
      <c r="RCU33" s="423"/>
      <c r="RCV33" s="423"/>
      <c r="RCW33" s="423"/>
      <c r="RCX33" s="423"/>
      <c r="RCY33" s="423"/>
      <c r="RCZ33" s="423"/>
      <c r="RDA33" s="423"/>
      <c r="RDB33" s="423"/>
      <c r="RDC33" s="423"/>
      <c r="RDD33" s="423"/>
      <c r="RDE33" s="423"/>
      <c r="RDF33" s="423"/>
      <c r="RDG33" s="423"/>
      <c r="RDH33" s="423"/>
      <c r="RDI33" s="423"/>
      <c r="RDJ33" s="423"/>
      <c r="RDK33" s="423"/>
      <c r="RDL33" s="423"/>
      <c r="RDM33" s="423"/>
      <c r="RDN33" s="423"/>
      <c r="RDO33" s="423"/>
      <c r="RDP33" s="423"/>
      <c r="RDQ33" s="423"/>
      <c r="RDR33" s="423"/>
      <c r="RDS33" s="423"/>
      <c r="RDT33" s="423"/>
      <c r="RDU33" s="423"/>
      <c r="RDV33" s="423"/>
      <c r="RDW33" s="423"/>
      <c r="RDX33" s="423"/>
      <c r="RDY33" s="423"/>
      <c r="RDZ33" s="423"/>
      <c r="REA33" s="423"/>
      <c r="REB33" s="423"/>
      <c r="REC33" s="423"/>
      <c r="RED33" s="423"/>
      <c r="REE33" s="423"/>
      <c r="REF33" s="423"/>
      <c r="REG33" s="423"/>
      <c r="REH33" s="423"/>
      <c r="REI33" s="423"/>
      <c r="REJ33" s="423"/>
      <c r="REK33" s="423"/>
      <c r="REL33" s="423"/>
      <c r="REM33" s="423"/>
      <c r="REN33" s="423"/>
      <c r="REO33" s="423"/>
      <c r="REP33" s="423"/>
      <c r="REQ33" s="423"/>
      <c r="RER33" s="423"/>
      <c r="RES33" s="423"/>
      <c r="RET33" s="423"/>
      <c r="REU33" s="423"/>
      <c r="REV33" s="423"/>
      <c r="REW33" s="423"/>
      <c r="REX33" s="423"/>
      <c r="REY33" s="423"/>
      <c r="REZ33" s="423"/>
      <c r="RFA33" s="423"/>
      <c r="RFB33" s="423"/>
      <c r="RFC33" s="423"/>
      <c r="RFD33" s="423"/>
      <c r="RFE33" s="423"/>
      <c r="RFF33" s="423"/>
      <c r="RFG33" s="423"/>
      <c r="RFH33" s="423"/>
      <c r="RFI33" s="423"/>
      <c r="RFJ33" s="423"/>
      <c r="RFK33" s="423"/>
      <c r="RFL33" s="423"/>
      <c r="RFM33" s="423"/>
      <c r="RFN33" s="423"/>
      <c r="RFO33" s="423"/>
      <c r="RFP33" s="423"/>
      <c r="RFQ33" s="423"/>
      <c r="RFR33" s="423"/>
      <c r="RFS33" s="423"/>
      <c r="RFT33" s="423"/>
      <c r="RFU33" s="423"/>
      <c r="RFV33" s="423"/>
      <c r="RFW33" s="423"/>
      <c r="RFX33" s="423"/>
      <c r="RFY33" s="423"/>
      <c r="RFZ33" s="423"/>
      <c r="RGA33" s="423"/>
      <c r="RGB33" s="423"/>
      <c r="RGC33" s="423"/>
      <c r="RGD33" s="423"/>
      <c r="RGE33" s="423"/>
      <c r="RGF33" s="423"/>
      <c r="RGG33" s="423"/>
      <c r="RGH33" s="423"/>
      <c r="RGI33" s="423"/>
      <c r="RGJ33" s="423"/>
      <c r="RGK33" s="423"/>
      <c r="RGL33" s="423"/>
      <c r="RGM33" s="423"/>
      <c r="RGN33" s="423"/>
      <c r="RGO33" s="423"/>
      <c r="RGP33" s="423"/>
      <c r="RGQ33" s="423"/>
      <c r="RGR33" s="423"/>
      <c r="RGS33" s="423"/>
      <c r="RGT33" s="423"/>
      <c r="RGU33" s="423"/>
      <c r="RGV33" s="423"/>
      <c r="RGW33" s="423"/>
      <c r="RGX33" s="423"/>
      <c r="RGY33" s="423"/>
      <c r="RGZ33" s="423"/>
      <c r="RHA33" s="423"/>
      <c r="RHB33" s="423"/>
      <c r="RHC33" s="423"/>
      <c r="RHD33" s="423"/>
      <c r="RHE33" s="423"/>
      <c r="RHF33" s="423"/>
      <c r="RHG33" s="423"/>
      <c r="RHH33" s="423"/>
      <c r="RHI33" s="423"/>
      <c r="RHJ33" s="423"/>
      <c r="RHK33" s="423"/>
      <c r="RHL33" s="423"/>
      <c r="RHM33" s="423"/>
      <c r="RHN33" s="423"/>
      <c r="RHO33" s="423"/>
      <c r="RHP33" s="423"/>
      <c r="RHQ33" s="423"/>
      <c r="RHR33" s="423"/>
      <c r="RHS33" s="423"/>
      <c r="RHT33" s="423"/>
      <c r="RHU33" s="423"/>
      <c r="RHV33" s="423"/>
      <c r="RHW33" s="423"/>
      <c r="RHX33" s="423"/>
      <c r="RHY33" s="423"/>
      <c r="RHZ33" s="423"/>
      <c r="RIA33" s="423"/>
      <c r="RIB33" s="423"/>
      <c r="RIC33" s="423"/>
      <c r="RID33" s="423"/>
      <c r="RIE33" s="423"/>
      <c r="RIF33" s="423"/>
      <c r="RIG33" s="423"/>
      <c r="RIH33" s="423"/>
      <c r="RII33" s="423"/>
      <c r="RIJ33" s="423"/>
      <c r="RIK33" s="423"/>
      <c r="RIL33" s="423"/>
      <c r="RIM33" s="423"/>
      <c r="RIN33" s="423"/>
      <c r="RIO33" s="423"/>
      <c r="RIP33" s="423"/>
      <c r="RIQ33" s="423"/>
      <c r="RIR33" s="423"/>
      <c r="RIS33" s="423"/>
      <c r="RIT33" s="423"/>
      <c r="RIU33" s="423"/>
      <c r="RIV33" s="423"/>
      <c r="RIW33" s="423"/>
      <c r="RIX33" s="423"/>
      <c r="RIY33" s="423"/>
      <c r="RIZ33" s="423"/>
      <c r="RJA33" s="423"/>
      <c r="RJB33" s="423"/>
      <c r="RJC33" s="423"/>
      <c r="RJD33" s="423"/>
      <c r="RJE33" s="423"/>
      <c r="RJF33" s="423"/>
      <c r="RJG33" s="423"/>
      <c r="RJH33" s="423"/>
      <c r="RJI33" s="423"/>
      <c r="RJJ33" s="423"/>
      <c r="RJK33" s="423"/>
      <c r="RJL33" s="423"/>
      <c r="RJM33" s="423"/>
      <c r="RJN33" s="423"/>
      <c r="RJO33" s="423"/>
      <c r="RJP33" s="423"/>
      <c r="RJQ33" s="423"/>
      <c r="RJR33" s="423"/>
      <c r="RJS33" s="423"/>
      <c r="RJT33" s="423"/>
      <c r="RJU33" s="423"/>
      <c r="RJV33" s="423"/>
      <c r="RJW33" s="423"/>
      <c r="RJX33" s="423"/>
      <c r="RJY33" s="423"/>
      <c r="RJZ33" s="423"/>
      <c r="RKA33" s="423"/>
      <c r="RKB33" s="423"/>
      <c r="RKC33" s="423"/>
      <c r="RKD33" s="423"/>
      <c r="RKE33" s="423"/>
      <c r="RKF33" s="423"/>
      <c r="RKG33" s="423"/>
      <c r="RKH33" s="423"/>
      <c r="RKI33" s="423"/>
      <c r="RKJ33" s="423"/>
      <c r="RKK33" s="423"/>
      <c r="RKL33" s="423"/>
      <c r="RKM33" s="423"/>
      <c r="RKN33" s="423"/>
      <c r="RKO33" s="423"/>
      <c r="RKP33" s="423"/>
      <c r="RKQ33" s="423"/>
      <c r="RKR33" s="423"/>
      <c r="RKS33" s="423"/>
      <c r="RKT33" s="423"/>
      <c r="RKU33" s="423"/>
      <c r="RKV33" s="423"/>
      <c r="RKW33" s="423"/>
      <c r="RKX33" s="423"/>
      <c r="RKY33" s="423"/>
      <c r="RKZ33" s="423"/>
      <c r="RLA33" s="423"/>
      <c r="RLB33" s="423"/>
      <c r="RLC33" s="423"/>
      <c r="RLD33" s="423"/>
      <c r="RLE33" s="423"/>
      <c r="RLF33" s="423"/>
      <c r="RLG33" s="423"/>
      <c r="RLH33" s="423"/>
      <c r="RLI33" s="423"/>
      <c r="RLJ33" s="423"/>
      <c r="RLK33" s="423"/>
      <c r="RLL33" s="423"/>
      <c r="RLM33" s="423"/>
      <c r="RLN33" s="423"/>
      <c r="RLO33" s="423"/>
      <c r="RLP33" s="423"/>
      <c r="RLQ33" s="423"/>
      <c r="RLR33" s="423"/>
      <c r="RLS33" s="423"/>
      <c r="RLT33" s="423"/>
      <c r="RLU33" s="423"/>
      <c r="RLV33" s="423"/>
      <c r="RLW33" s="423"/>
      <c r="RLX33" s="423"/>
      <c r="RLY33" s="423"/>
      <c r="RLZ33" s="423"/>
      <c r="RMA33" s="423"/>
      <c r="RMB33" s="423"/>
      <c r="RMC33" s="423"/>
      <c r="RMD33" s="423"/>
      <c r="RME33" s="423"/>
      <c r="RMF33" s="423"/>
      <c r="RMG33" s="423"/>
      <c r="RMH33" s="423"/>
      <c r="RMI33" s="423"/>
      <c r="RMJ33" s="423"/>
      <c r="RMK33" s="423"/>
      <c r="RML33" s="423"/>
      <c r="RMM33" s="423"/>
      <c r="RMN33" s="423"/>
      <c r="RMO33" s="423"/>
      <c r="RMP33" s="423"/>
      <c r="RMQ33" s="423"/>
      <c r="RMR33" s="423"/>
      <c r="RMS33" s="423"/>
      <c r="RMT33" s="423"/>
      <c r="RMU33" s="423"/>
      <c r="RMV33" s="423"/>
      <c r="RMW33" s="423"/>
      <c r="RMX33" s="423"/>
      <c r="RMY33" s="423"/>
      <c r="RMZ33" s="423"/>
      <c r="RNA33" s="423"/>
      <c r="RNB33" s="423"/>
      <c r="RNC33" s="423"/>
      <c r="RND33" s="423"/>
      <c r="RNE33" s="423"/>
      <c r="RNF33" s="423"/>
      <c r="RNG33" s="423"/>
      <c r="RNH33" s="423"/>
      <c r="RNI33" s="423"/>
      <c r="RNJ33" s="423"/>
      <c r="RNK33" s="423"/>
      <c r="RNL33" s="423"/>
      <c r="RNM33" s="423"/>
      <c r="RNN33" s="423"/>
      <c r="RNO33" s="423"/>
      <c r="RNP33" s="423"/>
      <c r="RNQ33" s="423"/>
      <c r="RNR33" s="423"/>
      <c r="RNS33" s="423"/>
      <c r="RNT33" s="423"/>
      <c r="RNU33" s="423"/>
      <c r="RNV33" s="423"/>
      <c r="RNW33" s="423"/>
      <c r="RNX33" s="423"/>
      <c r="RNY33" s="423"/>
      <c r="RNZ33" s="423"/>
      <c r="ROA33" s="423"/>
      <c r="ROB33" s="423"/>
      <c r="ROC33" s="423"/>
      <c r="ROD33" s="423"/>
      <c r="ROE33" s="423"/>
      <c r="ROF33" s="423"/>
      <c r="ROG33" s="423"/>
      <c r="ROH33" s="423"/>
      <c r="ROI33" s="423"/>
      <c r="ROJ33" s="423"/>
      <c r="ROK33" s="423"/>
      <c r="ROL33" s="423"/>
      <c r="ROM33" s="423"/>
      <c r="RON33" s="423"/>
      <c r="ROO33" s="423"/>
      <c r="ROP33" s="423"/>
      <c r="ROQ33" s="423"/>
      <c r="ROR33" s="423"/>
      <c r="ROS33" s="423"/>
      <c r="ROT33" s="423"/>
      <c r="ROU33" s="423"/>
      <c r="ROV33" s="423"/>
      <c r="ROW33" s="423"/>
      <c r="ROX33" s="423"/>
      <c r="ROY33" s="423"/>
      <c r="ROZ33" s="423"/>
      <c r="RPA33" s="423"/>
      <c r="RPB33" s="423"/>
      <c r="RPC33" s="423"/>
      <c r="RPD33" s="423"/>
      <c r="RPE33" s="423"/>
      <c r="RPF33" s="423"/>
      <c r="RPG33" s="423"/>
      <c r="RPH33" s="423"/>
      <c r="RPI33" s="423"/>
      <c r="RPJ33" s="423"/>
      <c r="RPK33" s="423"/>
      <c r="RPL33" s="423"/>
      <c r="RPM33" s="423"/>
      <c r="RPN33" s="423"/>
      <c r="RPO33" s="423"/>
      <c r="RPP33" s="423"/>
      <c r="RPQ33" s="423"/>
      <c r="RPR33" s="423"/>
      <c r="RPS33" s="423"/>
      <c r="RPT33" s="423"/>
      <c r="RPU33" s="423"/>
      <c r="RPV33" s="423"/>
      <c r="RPW33" s="423"/>
      <c r="RPX33" s="423"/>
      <c r="RPY33" s="423"/>
      <c r="RPZ33" s="423"/>
      <c r="RQA33" s="423"/>
      <c r="RQB33" s="423"/>
      <c r="RQC33" s="423"/>
      <c r="RQD33" s="423"/>
      <c r="RQE33" s="423"/>
      <c r="RQF33" s="423"/>
      <c r="RQG33" s="423"/>
      <c r="RQH33" s="423"/>
      <c r="RQI33" s="423"/>
      <c r="RQJ33" s="423"/>
      <c r="RQK33" s="423"/>
      <c r="RQL33" s="423"/>
      <c r="RQM33" s="423"/>
      <c r="RQN33" s="423"/>
      <c r="RQO33" s="423"/>
      <c r="RQP33" s="423"/>
      <c r="RQQ33" s="423"/>
      <c r="RQR33" s="423"/>
      <c r="RQS33" s="423"/>
      <c r="RQT33" s="423"/>
      <c r="RQU33" s="423"/>
      <c r="RQV33" s="423"/>
      <c r="RQW33" s="423"/>
      <c r="RQX33" s="423"/>
      <c r="RQY33" s="423"/>
      <c r="RQZ33" s="423"/>
      <c r="RRA33" s="423"/>
      <c r="RRB33" s="423"/>
      <c r="RRC33" s="423"/>
      <c r="RRD33" s="423"/>
      <c r="RRE33" s="423"/>
      <c r="RRF33" s="423"/>
      <c r="RRG33" s="423"/>
      <c r="RRH33" s="423"/>
      <c r="RRI33" s="423"/>
      <c r="RRJ33" s="423"/>
      <c r="RRK33" s="423"/>
      <c r="RRL33" s="423"/>
      <c r="RRM33" s="423"/>
      <c r="RRN33" s="423"/>
      <c r="RRO33" s="423"/>
      <c r="RRP33" s="423"/>
      <c r="RRQ33" s="423"/>
      <c r="RRR33" s="423"/>
      <c r="RRS33" s="423"/>
      <c r="RRT33" s="423"/>
      <c r="RRU33" s="423"/>
      <c r="RRV33" s="423"/>
      <c r="RRW33" s="423"/>
      <c r="RRX33" s="423"/>
      <c r="RRY33" s="423"/>
      <c r="RRZ33" s="423"/>
      <c r="RSA33" s="423"/>
      <c r="RSB33" s="423"/>
      <c r="RSC33" s="423"/>
      <c r="RSD33" s="423"/>
      <c r="RSE33" s="423"/>
      <c r="RSF33" s="423"/>
      <c r="RSG33" s="423"/>
      <c r="RSH33" s="423"/>
      <c r="RSI33" s="423"/>
      <c r="RSJ33" s="423"/>
      <c r="RSK33" s="423"/>
      <c r="RSL33" s="423"/>
      <c r="RSM33" s="423"/>
      <c r="RSN33" s="423"/>
      <c r="RSO33" s="423"/>
      <c r="RSP33" s="423"/>
      <c r="RSQ33" s="423"/>
      <c r="RSR33" s="423"/>
      <c r="RSS33" s="423"/>
      <c r="RST33" s="423"/>
      <c r="RSU33" s="423"/>
      <c r="RSV33" s="423"/>
      <c r="RSW33" s="423"/>
      <c r="RSX33" s="423"/>
      <c r="RSY33" s="423"/>
      <c r="RSZ33" s="423"/>
      <c r="RTA33" s="423"/>
      <c r="RTB33" s="423"/>
      <c r="RTC33" s="423"/>
      <c r="RTD33" s="423"/>
      <c r="RTE33" s="423"/>
      <c r="RTF33" s="423"/>
      <c r="RTG33" s="423"/>
      <c r="RTH33" s="423"/>
      <c r="RTI33" s="423"/>
      <c r="RTJ33" s="423"/>
      <c r="RTK33" s="423"/>
      <c r="RTL33" s="423"/>
      <c r="RTM33" s="423"/>
      <c r="RTN33" s="423"/>
      <c r="RTO33" s="423"/>
      <c r="RTP33" s="423"/>
      <c r="RTQ33" s="423"/>
      <c r="RTR33" s="423"/>
      <c r="RTS33" s="423"/>
      <c r="RTT33" s="423"/>
      <c r="RTU33" s="423"/>
      <c r="RTV33" s="423"/>
      <c r="RTW33" s="423"/>
      <c r="RTX33" s="423"/>
      <c r="RTY33" s="423"/>
      <c r="RTZ33" s="423"/>
      <c r="RUA33" s="423"/>
      <c r="RUB33" s="423"/>
      <c r="RUC33" s="423"/>
      <c r="RUD33" s="423"/>
      <c r="RUE33" s="423"/>
      <c r="RUF33" s="423"/>
      <c r="RUG33" s="423"/>
      <c r="RUH33" s="423"/>
      <c r="RUI33" s="423"/>
      <c r="RUJ33" s="423"/>
      <c r="RUK33" s="423"/>
      <c r="RUL33" s="423"/>
      <c r="RUM33" s="423"/>
      <c r="RUN33" s="423"/>
      <c r="RUO33" s="423"/>
      <c r="RUP33" s="423"/>
      <c r="RUQ33" s="423"/>
      <c r="RUR33" s="423"/>
      <c r="RUS33" s="423"/>
      <c r="RUT33" s="423"/>
      <c r="RUU33" s="423"/>
      <c r="RUV33" s="423"/>
      <c r="RUW33" s="423"/>
      <c r="RUX33" s="423"/>
      <c r="RUY33" s="423"/>
      <c r="RUZ33" s="423"/>
      <c r="RVA33" s="423"/>
      <c r="RVB33" s="423"/>
      <c r="RVC33" s="423"/>
      <c r="RVD33" s="423"/>
      <c r="RVE33" s="423"/>
      <c r="RVF33" s="423"/>
      <c r="RVG33" s="423"/>
      <c r="RVH33" s="423"/>
      <c r="RVI33" s="423"/>
      <c r="RVJ33" s="423"/>
      <c r="RVK33" s="423"/>
      <c r="RVL33" s="423"/>
      <c r="RVM33" s="423"/>
      <c r="RVN33" s="423"/>
      <c r="RVO33" s="423"/>
      <c r="RVP33" s="423"/>
      <c r="RVQ33" s="423"/>
      <c r="RVR33" s="423"/>
      <c r="RVS33" s="423"/>
      <c r="RVT33" s="423"/>
      <c r="RVU33" s="423"/>
      <c r="RVV33" s="423"/>
      <c r="RVW33" s="423"/>
      <c r="RVX33" s="423"/>
      <c r="RVY33" s="423"/>
      <c r="RVZ33" s="423"/>
      <c r="RWA33" s="423"/>
      <c r="RWB33" s="423"/>
      <c r="RWC33" s="423"/>
      <c r="RWD33" s="423"/>
      <c r="RWE33" s="423"/>
      <c r="RWF33" s="423"/>
      <c r="RWG33" s="423"/>
      <c r="RWH33" s="423"/>
      <c r="RWI33" s="423"/>
      <c r="RWJ33" s="423"/>
      <c r="RWK33" s="423"/>
      <c r="RWL33" s="423"/>
      <c r="RWM33" s="423"/>
      <c r="RWN33" s="423"/>
      <c r="RWO33" s="423"/>
      <c r="RWP33" s="423"/>
      <c r="RWQ33" s="423"/>
      <c r="RWR33" s="423"/>
      <c r="RWS33" s="423"/>
      <c r="RWT33" s="423"/>
      <c r="RWU33" s="423"/>
      <c r="RWV33" s="423"/>
      <c r="RWW33" s="423"/>
      <c r="RWX33" s="423"/>
      <c r="RWY33" s="423"/>
      <c r="RWZ33" s="423"/>
      <c r="RXA33" s="423"/>
      <c r="RXB33" s="423"/>
      <c r="RXC33" s="423"/>
      <c r="RXD33" s="423"/>
      <c r="RXE33" s="423"/>
      <c r="RXF33" s="423"/>
      <c r="RXG33" s="423"/>
      <c r="RXH33" s="423"/>
      <c r="RXI33" s="423"/>
      <c r="RXJ33" s="423"/>
      <c r="RXK33" s="423"/>
      <c r="RXL33" s="423"/>
      <c r="RXM33" s="423"/>
      <c r="RXN33" s="423"/>
      <c r="RXO33" s="423"/>
      <c r="RXP33" s="423"/>
      <c r="RXQ33" s="423"/>
      <c r="RXR33" s="423"/>
      <c r="RXS33" s="423"/>
      <c r="RXT33" s="423"/>
      <c r="RXU33" s="423"/>
      <c r="RXV33" s="423"/>
      <c r="RXW33" s="423"/>
      <c r="RXX33" s="423"/>
      <c r="RXY33" s="423"/>
      <c r="RXZ33" s="423"/>
      <c r="RYA33" s="423"/>
      <c r="RYB33" s="423"/>
      <c r="RYC33" s="423"/>
      <c r="RYD33" s="423"/>
      <c r="RYE33" s="423"/>
      <c r="RYF33" s="423"/>
      <c r="RYG33" s="423"/>
      <c r="RYH33" s="423"/>
      <c r="RYI33" s="423"/>
      <c r="RYJ33" s="423"/>
      <c r="RYK33" s="423"/>
      <c r="RYL33" s="423"/>
      <c r="RYM33" s="423"/>
      <c r="RYN33" s="423"/>
      <c r="RYO33" s="423"/>
      <c r="RYP33" s="423"/>
      <c r="RYQ33" s="423"/>
      <c r="RYR33" s="423"/>
      <c r="RYS33" s="423"/>
      <c r="RYT33" s="423"/>
      <c r="RYU33" s="423"/>
      <c r="RYV33" s="423"/>
      <c r="RYW33" s="423"/>
      <c r="RYX33" s="423"/>
      <c r="RYY33" s="423"/>
      <c r="RYZ33" s="423"/>
      <c r="RZA33" s="423"/>
      <c r="RZB33" s="423"/>
      <c r="RZC33" s="423"/>
      <c r="RZD33" s="423"/>
      <c r="RZE33" s="423"/>
      <c r="RZF33" s="423"/>
      <c r="RZG33" s="423"/>
      <c r="RZH33" s="423"/>
      <c r="RZI33" s="423"/>
      <c r="RZJ33" s="423"/>
      <c r="RZK33" s="423"/>
      <c r="RZL33" s="423"/>
      <c r="RZM33" s="423"/>
      <c r="RZN33" s="423"/>
      <c r="RZO33" s="423"/>
      <c r="RZP33" s="423"/>
      <c r="RZQ33" s="423"/>
      <c r="RZR33" s="423"/>
      <c r="RZS33" s="423"/>
      <c r="RZT33" s="423"/>
      <c r="RZU33" s="423"/>
      <c r="RZV33" s="423"/>
      <c r="RZW33" s="423"/>
      <c r="RZX33" s="423"/>
      <c r="RZY33" s="423"/>
      <c r="RZZ33" s="423"/>
      <c r="SAA33" s="423"/>
      <c r="SAB33" s="423"/>
      <c r="SAC33" s="423"/>
      <c r="SAD33" s="423"/>
      <c r="SAE33" s="423"/>
      <c r="SAF33" s="423"/>
      <c r="SAG33" s="423"/>
      <c r="SAH33" s="423"/>
      <c r="SAI33" s="423"/>
      <c r="SAJ33" s="423"/>
      <c r="SAK33" s="423"/>
      <c r="SAL33" s="423"/>
      <c r="SAM33" s="423"/>
      <c r="SAN33" s="423"/>
      <c r="SAO33" s="423"/>
      <c r="SAP33" s="423"/>
      <c r="SAQ33" s="423"/>
      <c r="SAR33" s="423"/>
      <c r="SAS33" s="423"/>
      <c r="SAT33" s="423"/>
      <c r="SAU33" s="423"/>
      <c r="SAV33" s="423"/>
      <c r="SAW33" s="423"/>
      <c r="SAX33" s="423"/>
      <c r="SAY33" s="423"/>
      <c r="SAZ33" s="423"/>
      <c r="SBA33" s="423"/>
      <c r="SBB33" s="423"/>
      <c r="SBC33" s="423"/>
      <c r="SBD33" s="423"/>
      <c r="SBE33" s="423"/>
      <c r="SBF33" s="423"/>
      <c r="SBG33" s="423"/>
      <c r="SBH33" s="423"/>
      <c r="SBI33" s="423"/>
      <c r="SBJ33" s="423"/>
      <c r="SBK33" s="423"/>
      <c r="SBL33" s="423"/>
      <c r="SBM33" s="423"/>
      <c r="SBN33" s="423"/>
      <c r="SBO33" s="423"/>
      <c r="SBP33" s="423"/>
      <c r="SBQ33" s="423"/>
      <c r="SBR33" s="423"/>
      <c r="SBS33" s="423"/>
      <c r="SBT33" s="423"/>
      <c r="SBU33" s="423"/>
      <c r="SBV33" s="423"/>
      <c r="SBW33" s="423"/>
      <c r="SBX33" s="423"/>
      <c r="SBY33" s="423"/>
      <c r="SBZ33" s="423"/>
      <c r="SCA33" s="423"/>
      <c r="SCB33" s="423"/>
      <c r="SCC33" s="423"/>
      <c r="SCD33" s="423"/>
      <c r="SCE33" s="423"/>
      <c r="SCF33" s="423"/>
      <c r="SCG33" s="423"/>
      <c r="SCH33" s="423"/>
      <c r="SCI33" s="423"/>
      <c r="SCJ33" s="423"/>
      <c r="SCK33" s="423"/>
      <c r="SCL33" s="423"/>
      <c r="SCM33" s="423"/>
      <c r="SCN33" s="423"/>
      <c r="SCO33" s="423"/>
      <c r="SCP33" s="423"/>
      <c r="SCQ33" s="423"/>
      <c r="SCR33" s="423"/>
      <c r="SCS33" s="423"/>
      <c r="SCT33" s="423"/>
      <c r="SCU33" s="423"/>
      <c r="SCV33" s="423"/>
      <c r="SCW33" s="423"/>
      <c r="SCX33" s="423"/>
      <c r="SCY33" s="423"/>
      <c r="SCZ33" s="423"/>
      <c r="SDA33" s="423"/>
      <c r="SDB33" s="423"/>
      <c r="SDC33" s="423"/>
      <c r="SDD33" s="423"/>
      <c r="SDE33" s="423"/>
      <c r="SDF33" s="423"/>
      <c r="SDG33" s="423"/>
      <c r="SDH33" s="423"/>
      <c r="SDI33" s="423"/>
      <c r="SDJ33" s="423"/>
      <c r="SDK33" s="423"/>
      <c r="SDL33" s="423"/>
      <c r="SDM33" s="423"/>
      <c r="SDN33" s="423"/>
      <c r="SDO33" s="423"/>
      <c r="SDP33" s="423"/>
      <c r="SDQ33" s="423"/>
      <c r="SDR33" s="423"/>
      <c r="SDS33" s="423"/>
      <c r="SDT33" s="423"/>
      <c r="SDU33" s="423"/>
      <c r="SDV33" s="423"/>
      <c r="SDW33" s="423"/>
      <c r="SDX33" s="423"/>
      <c r="SDY33" s="423"/>
      <c r="SDZ33" s="423"/>
      <c r="SEA33" s="423"/>
      <c r="SEB33" s="423"/>
      <c r="SEC33" s="423"/>
      <c r="SED33" s="423"/>
      <c r="SEE33" s="423"/>
      <c r="SEF33" s="423"/>
      <c r="SEG33" s="423"/>
      <c r="SEH33" s="423"/>
      <c r="SEI33" s="423"/>
      <c r="SEJ33" s="423"/>
      <c r="SEK33" s="423"/>
      <c r="SEL33" s="423"/>
      <c r="SEM33" s="423"/>
      <c r="SEN33" s="423"/>
      <c r="SEO33" s="423"/>
      <c r="SEP33" s="423"/>
      <c r="SEQ33" s="423"/>
      <c r="SER33" s="423"/>
      <c r="SES33" s="423"/>
      <c r="SET33" s="423"/>
      <c r="SEU33" s="423"/>
      <c r="SEV33" s="423"/>
      <c r="SEW33" s="423"/>
      <c r="SEX33" s="423"/>
      <c r="SEY33" s="423"/>
      <c r="SEZ33" s="423"/>
      <c r="SFA33" s="423"/>
      <c r="SFB33" s="423"/>
      <c r="SFC33" s="423"/>
      <c r="SFD33" s="423"/>
      <c r="SFE33" s="423"/>
      <c r="SFF33" s="423"/>
      <c r="SFG33" s="423"/>
      <c r="SFH33" s="423"/>
      <c r="SFI33" s="423"/>
      <c r="SFJ33" s="423"/>
      <c r="SFK33" s="423"/>
      <c r="SFL33" s="423"/>
      <c r="SFM33" s="423"/>
      <c r="SFN33" s="423"/>
      <c r="SFO33" s="423"/>
      <c r="SFP33" s="423"/>
      <c r="SFQ33" s="423"/>
      <c r="SFR33" s="423"/>
      <c r="SFS33" s="423"/>
      <c r="SFT33" s="423"/>
      <c r="SFU33" s="423"/>
      <c r="SFV33" s="423"/>
      <c r="SFW33" s="423"/>
      <c r="SFX33" s="423"/>
      <c r="SFY33" s="423"/>
      <c r="SFZ33" s="423"/>
      <c r="SGA33" s="423"/>
      <c r="SGB33" s="423"/>
      <c r="SGC33" s="423"/>
      <c r="SGD33" s="423"/>
      <c r="SGE33" s="423"/>
      <c r="SGF33" s="423"/>
      <c r="SGG33" s="423"/>
      <c r="SGH33" s="423"/>
      <c r="SGI33" s="423"/>
      <c r="SGJ33" s="423"/>
      <c r="SGK33" s="423"/>
      <c r="SGL33" s="423"/>
      <c r="SGM33" s="423"/>
      <c r="SGN33" s="423"/>
      <c r="SGO33" s="423"/>
      <c r="SGP33" s="423"/>
      <c r="SGQ33" s="423"/>
      <c r="SGR33" s="423"/>
      <c r="SGS33" s="423"/>
      <c r="SGT33" s="423"/>
      <c r="SGU33" s="423"/>
      <c r="SGV33" s="423"/>
      <c r="SGW33" s="423"/>
      <c r="SGX33" s="423"/>
      <c r="SGY33" s="423"/>
      <c r="SGZ33" s="423"/>
      <c r="SHA33" s="423"/>
      <c r="SHB33" s="423"/>
      <c r="SHC33" s="423"/>
      <c r="SHD33" s="423"/>
      <c r="SHE33" s="423"/>
      <c r="SHF33" s="423"/>
      <c r="SHG33" s="423"/>
      <c r="SHH33" s="423"/>
      <c r="SHI33" s="423"/>
      <c r="SHJ33" s="423"/>
      <c r="SHK33" s="423"/>
      <c r="SHL33" s="423"/>
      <c r="SHM33" s="423"/>
      <c r="SHN33" s="423"/>
      <c r="SHO33" s="423"/>
      <c r="SHP33" s="423"/>
      <c r="SHQ33" s="423"/>
      <c r="SHR33" s="423"/>
      <c r="SHS33" s="423"/>
      <c r="SHT33" s="423"/>
      <c r="SHU33" s="423"/>
      <c r="SHV33" s="423"/>
      <c r="SHW33" s="423"/>
      <c r="SHX33" s="423"/>
      <c r="SHY33" s="423"/>
      <c r="SHZ33" s="423"/>
      <c r="SIA33" s="423"/>
      <c r="SIB33" s="423"/>
      <c r="SIC33" s="423"/>
      <c r="SID33" s="423"/>
      <c r="SIE33" s="423"/>
      <c r="SIF33" s="423"/>
      <c r="SIG33" s="423"/>
      <c r="SIH33" s="423"/>
      <c r="SII33" s="423"/>
      <c r="SIJ33" s="423"/>
      <c r="SIK33" s="423"/>
      <c r="SIL33" s="423"/>
      <c r="SIM33" s="423"/>
      <c r="SIN33" s="423"/>
      <c r="SIO33" s="423"/>
      <c r="SIP33" s="423"/>
      <c r="SIQ33" s="423"/>
      <c r="SIR33" s="423"/>
      <c r="SIS33" s="423"/>
      <c r="SIT33" s="423"/>
      <c r="SIU33" s="423"/>
      <c r="SIV33" s="423"/>
      <c r="SIW33" s="423"/>
      <c r="SIX33" s="423"/>
      <c r="SIY33" s="423"/>
      <c r="SIZ33" s="423"/>
      <c r="SJA33" s="423"/>
      <c r="SJB33" s="423"/>
      <c r="SJC33" s="423"/>
      <c r="SJD33" s="423"/>
      <c r="SJE33" s="423"/>
      <c r="SJF33" s="423"/>
      <c r="SJG33" s="423"/>
      <c r="SJH33" s="423"/>
      <c r="SJI33" s="423"/>
      <c r="SJJ33" s="423"/>
      <c r="SJK33" s="423"/>
      <c r="SJL33" s="423"/>
      <c r="SJM33" s="423"/>
      <c r="SJN33" s="423"/>
      <c r="SJO33" s="423"/>
      <c r="SJP33" s="423"/>
      <c r="SJQ33" s="423"/>
      <c r="SJR33" s="423"/>
      <c r="SJS33" s="423"/>
      <c r="SJT33" s="423"/>
      <c r="SJU33" s="423"/>
      <c r="SJV33" s="423"/>
      <c r="SJW33" s="423"/>
      <c r="SJX33" s="423"/>
      <c r="SJY33" s="423"/>
      <c r="SJZ33" s="423"/>
      <c r="SKA33" s="423"/>
      <c r="SKB33" s="423"/>
      <c r="SKC33" s="423"/>
      <c r="SKD33" s="423"/>
      <c r="SKE33" s="423"/>
      <c r="SKF33" s="423"/>
      <c r="SKG33" s="423"/>
      <c r="SKH33" s="423"/>
      <c r="SKI33" s="423"/>
      <c r="SKJ33" s="423"/>
      <c r="SKK33" s="423"/>
      <c r="SKL33" s="423"/>
      <c r="SKM33" s="423"/>
      <c r="SKN33" s="423"/>
      <c r="SKO33" s="423"/>
      <c r="SKP33" s="423"/>
      <c r="SKQ33" s="423"/>
      <c r="SKR33" s="423"/>
      <c r="SKS33" s="423"/>
      <c r="SKT33" s="423"/>
      <c r="SKU33" s="423"/>
      <c r="SKV33" s="423"/>
      <c r="SKW33" s="423"/>
      <c r="SKX33" s="423"/>
      <c r="SKY33" s="423"/>
      <c r="SKZ33" s="423"/>
      <c r="SLA33" s="423"/>
      <c r="SLB33" s="423"/>
      <c r="SLC33" s="423"/>
      <c r="SLD33" s="423"/>
      <c r="SLE33" s="423"/>
      <c r="SLF33" s="423"/>
      <c r="SLG33" s="423"/>
      <c r="SLH33" s="423"/>
      <c r="SLI33" s="423"/>
      <c r="SLJ33" s="423"/>
      <c r="SLK33" s="423"/>
      <c r="SLL33" s="423"/>
      <c r="SLM33" s="423"/>
      <c r="SLN33" s="423"/>
      <c r="SLO33" s="423"/>
      <c r="SLP33" s="423"/>
      <c r="SLQ33" s="423"/>
      <c r="SLR33" s="423"/>
      <c r="SLS33" s="423"/>
      <c r="SLT33" s="423"/>
      <c r="SLU33" s="423"/>
      <c r="SLV33" s="423"/>
      <c r="SLW33" s="423"/>
      <c r="SLX33" s="423"/>
      <c r="SLY33" s="423"/>
      <c r="SLZ33" s="423"/>
      <c r="SMA33" s="423"/>
      <c r="SMB33" s="423"/>
      <c r="SMC33" s="423"/>
      <c r="SMD33" s="423"/>
      <c r="SME33" s="423"/>
      <c r="SMF33" s="423"/>
      <c r="SMG33" s="423"/>
      <c r="SMH33" s="423"/>
      <c r="SMI33" s="423"/>
      <c r="SMJ33" s="423"/>
      <c r="SMK33" s="423"/>
      <c r="SML33" s="423"/>
      <c r="SMM33" s="423"/>
      <c r="SMN33" s="423"/>
      <c r="SMO33" s="423"/>
      <c r="SMP33" s="423"/>
      <c r="SMQ33" s="423"/>
      <c r="SMR33" s="423"/>
      <c r="SMS33" s="423"/>
      <c r="SMT33" s="423"/>
      <c r="SMU33" s="423"/>
      <c r="SMV33" s="423"/>
      <c r="SMW33" s="423"/>
      <c r="SMX33" s="423"/>
      <c r="SMY33" s="423"/>
      <c r="SMZ33" s="423"/>
      <c r="SNA33" s="423"/>
      <c r="SNB33" s="423"/>
      <c r="SNC33" s="423"/>
      <c r="SND33" s="423"/>
      <c r="SNE33" s="423"/>
      <c r="SNF33" s="423"/>
      <c r="SNG33" s="423"/>
      <c r="SNH33" s="423"/>
      <c r="SNI33" s="423"/>
      <c r="SNJ33" s="423"/>
      <c r="SNK33" s="423"/>
      <c r="SNL33" s="423"/>
      <c r="SNM33" s="423"/>
      <c r="SNN33" s="423"/>
      <c r="SNO33" s="423"/>
      <c r="SNP33" s="423"/>
      <c r="SNQ33" s="423"/>
      <c r="SNR33" s="423"/>
      <c r="SNS33" s="423"/>
      <c r="SNT33" s="423"/>
      <c r="SNU33" s="423"/>
      <c r="SNV33" s="423"/>
      <c r="SNW33" s="423"/>
      <c r="SNX33" s="423"/>
      <c r="SNY33" s="423"/>
      <c r="SNZ33" s="423"/>
      <c r="SOA33" s="423"/>
      <c r="SOB33" s="423"/>
      <c r="SOC33" s="423"/>
      <c r="SOD33" s="423"/>
      <c r="SOE33" s="423"/>
      <c r="SOF33" s="423"/>
      <c r="SOG33" s="423"/>
      <c r="SOH33" s="423"/>
      <c r="SOI33" s="423"/>
      <c r="SOJ33" s="423"/>
      <c r="SOK33" s="423"/>
      <c r="SOL33" s="423"/>
      <c r="SOM33" s="423"/>
      <c r="SON33" s="423"/>
      <c r="SOO33" s="423"/>
      <c r="SOP33" s="423"/>
      <c r="SOQ33" s="423"/>
      <c r="SOR33" s="423"/>
      <c r="SOS33" s="423"/>
      <c r="SOT33" s="423"/>
      <c r="SOU33" s="423"/>
      <c r="SOV33" s="423"/>
      <c r="SOW33" s="423"/>
      <c r="SOX33" s="423"/>
      <c r="SOY33" s="423"/>
      <c r="SOZ33" s="423"/>
      <c r="SPA33" s="423"/>
      <c r="SPB33" s="423"/>
      <c r="SPC33" s="423"/>
      <c r="SPD33" s="423"/>
      <c r="SPE33" s="423"/>
      <c r="SPF33" s="423"/>
      <c r="SPG33" s="423"/>
      <c r="SPH33" s="423"/>
      <c r="SPI33" s="423"/>
      <c r="SPJ33" s="423"/>
      <c r="SPK33" s="423"/>
      <c r="SPL33" s="423"/>
      <c r="SPM33" s="423"/>
      <c r="SPN33" s="423"/>
      <c r="SPO33" s="423"/>
      <c r="SPP33" s="423"/>
      <c r="SPQ33" s="423"/>
      <c r="SPR33" s="423"/>
      <c r="SPS33" s="423"/>
      <c r="SPT33" s="423"/>
      <c r="SPU33" s="423"/>
      <c r="SPV33" s="423"/>
      <c r="SPW33" s="423"/>
      <c r="SPX33" s="423"/>
      <c r="SPY33" s="423"/>
      <c r="SPZ33" s="423"/>
      <c r="SQA33" s="423"/>
      <c r="SQB33" s="423"/>
      <c r="SQC33" s="423"/>
      <c r="SQD33" s="423"/>
      <c r="SQE33" s="423"/>
      <c r="SQF33" s="423"/>
      <c r="SQG33" s="423"/>
      <c r="SQH33" s="423"/>
      <c r="SQI33" s="423"/>
      <c r="SQJ33" s="423"/>
      <c r="SQK33" s="423"/>
      <c r="SQL33" s="423"/>
      <c r="SQM33" s="423"/>
      <c r="SQN33" s="423"/>
      <c r="SQO33" s="423"/>
      <c r="SQP33" s="423"/>
      <c r="SQQ33" s="423"/>
      <c r="SQR33" s="423"/>
      <c r="SQS33" s="423"/>
      <c r="SQT33" s="423"/>
      <c r="SQU33" s="423"/>
      <c r="SQV33" s="423"/>
      <c r="SQW33" s="423"/>
      <c r="SQX33" s="423"/>
      <c r="SQY33" s="423"/>
      <c r="SQZ33" s="423"/>
      <c r="SRA33" s="423"/>
      <c r="SRB33" s="423"/>
      <c r="SRC33" s="423"/>
      <c r="SRD33" s="423"/>
      <c r="SRE33" s="423"/>
      <c r="SRF33" s="423"/>
      <c r="SRG33" s="423"/>
      <c r="SRH33" s="423"/>
      <c r="SRI33" s="423"/>
      <c r="SRJ33" s="423"/>
      <c r="SRK33" s="423"/>
      <c r="SRL33" s="423"/>
      <c r="SRM33" s="423"/>
      <c r="SRN33" s="423"/>
      <c r="SRO33" s="423"/>
      <c r="SRP33" s="423"/>
      <c r="SRQ33" s="423"/>
      <c r="SRR33" s="423"/>
      <c r="SRS33" s="423"/>
      <c r="SRT33" s="423"/>
      <c r="SRU33" s="423"/>
      <c r="SRV33" s="423"/>
      <c r="SRW33" s="423"/>
      <c r="SRX33" s="423"/>
      <c r="SRY33" s="423"/>
      <c r="SRZ33" s="423"/>
      <c r="SSA33" s="423"/>
      <c r="SSB33" s="423"/>
      <c r="SSC33" s="423"/>
      <c r="SSD33" s="423"/>
      <c r="SSE33" s="423"/>
      <c r="SSF33" s="423"/>
      <c r="SSG33" s="423"/>
      <c r="SSH33" s="423"/>
      <c r="SSI33" s="423"/>
      <c r="SSJ33" s="423"/>
      <c r="SSK33" s="423"/>
      <c r="SSL33" s="423"/>
      <c r="SSM33" s="423"/>
      <c r="SSN33" s="423"/>
      <c r="SSO33" s="423"/>
      <c r="SSP33" s="423"/>
      <c r="SSQ33" s="423"/>
      <c r="SSR33" s="423"/>
      <c r="SSS33" s="423"/>
      <c r="SST33" s="423"/>
      <c r="SSU33" s="423"/>
      <c r="SSV33" s="423"/>
      <c r="SSW33" s="423"/>
      <c r="SSX33" s="423"/>
      <c r="SSY33" s="423"/>
      <c r="SSZ33" s="423"/>
      <c r="STA33" s="423"/>
      <c r="STB33" s="423"/>
      <c r="STC33" s="423"/>
      <c r="STD33" s="423"/>
      <c r="STE33" s="423"/>
      <c r="STF33" s="423"/>
      <c r="STG33" s="423"/>
      <c r="STH33" s="423"/>
      <c r="STI33" s="423"/>
      <c r="STJ33" s="423"/>
      <c r="STK33" s="423"/>
      <c r="STL33" s="423"/>
      <c r="STM33" s="423"/>
      <c r="STN33" s="423"/>
      <c r="STO33" s="423"/>
      <c r="STP33" s="423"/>
      <c r="STQ33" s="423"/>
      <c r="STR33" s="423"/>
      <c r="STS33" s="423"/>
      <c r="STT33" s="423"/>
      <c r="STU33" s="423"/>
      <c r="STV33" s="423"/>
      <c r="STW33" s="423"/>
      <c r="STX33" s="423"/>
      <c r="STY33" s="423"/>
      <c r="STZ33" s="423"/>
      <c r="SUA33" s="423"/>
      <c r="SUB33" s="423"/>
      <c r="SUC33" s="423"/>
      <c r="SUD33" s="423"/>
      <c r="SUE33" s="423"/>
      <c r="SUF33" s="423"/>
      <c r="SUG33" s="423"/>
      <c r="SUH33" s="423"/>
      <c r="SUI33" s="423"/>
      <c r="SUJ33" s="423"/>
      <c r="SUK33" s="423"/>
      <c r="SUL33" s="423"/>
      <c r="SUM33" s="423"/>
      <c r="SUN33" s="423"/>
      <c r="SUO33" s="423"/>
      <c r="SUP33" s="423"/>
      <c r="SUQ33" s="423"/>
      <c r="SUR33" s="423"/>
      <c r="SUS33" s="423"/>
      <c r="SUT33" s="423"/>
      <c r="SUU33" s="423"/>
      <c r="SUV33" s="423"/>
      <c r="SUW33" s="423"/>
      <c r="SUX33" s="423"/>
      <c r="SUY33" s="423"/>
      <c r="SUZ33" s="423"/>
      <c r="SVA33" s="423"/>
      <c r="SVB33" s="423"/>
      <c r="SVC33" s="423"/>
      <c r="SVD33" s="423"/>
      <c r="SVE33" s="423"/>
      <c r="SVF33" s="423"/>
      <c r="SVG33" s="423"/>
      <c r="SVH33" s="423"/>
      <c r="SVI33" s="423"/>
      <c r="SVJ33" s="423"/>
      <c r="SVK33" s="423"/>
      <c r="SVL33" s="423"/>
      <c r="SVM33" s="423"/>
      <c r="SVN33" s="423"/>
      <c r="SVO33" s="423"/>
      <c r="SVP33" s="423"/>
      <c r="SVQ33" s="423"/>
      <c r="SVR33" s="423"/>
      <c r="SVS33" s="423"/>
      <c r="SVT33" s="423"/>
      <c r="SVU33" s="423"/>
      <c r="SVV33" s="423"/>
      <c r="SVW33" s="423"/>
      <c r="SVX33" s="423"/>
      <c r="SVY33" s="423"/>
      <c r="SVZ33" s="423"/>
      <c r="SWA33" s="423"/>
      <c r="SWB33" s="423"/>
      <c r="SWC33" s="423"/>
      <c r="SWD33" s="423"/>
      <c r="SWE33" s="423"/>
      <c r="SWF33" s="423"/>
      <c r="SWG33" s="423"/>
      <c r="SWH33" s="423"/>
      <c r="SWI33" s="423"/>
      <c r="SWJ33" s="423"/>
      <c r="SWK33" s="423"/>
      <c r="SWL33" s="423"/>
      <c r="SWM33" s="423"/>
      <c r="SWN33" s="423"/>
      <c r="SWO33" s="423"/>
      <c r="SWP33" s="423"/>
      <c r="SWQ33" s="423"/>
      <c r="SWR33" s="423"/>
      <c r="SWS33" s="423"/>
      <c r="SWT33" s="423"/>
      <c r="SWU33" s="423"/>
      <c r="SWV33" s="423"/>
      <c r="SWW33" s="423"/>
      <c r="SWX33" s="423"/>
      <c r="SWY33" s="423"/>
      <c r="SWZ33" s="423"/>
      <c r="SXA33" s="423"/>
      <c r="SXB33" s="423"/>
      <c r="SXC33" s="423"/>
      <c r="SXD33" s="423"/>
      <c r="SXE33" s="423"/>
      <c r="SXF33" s="423"/>
      <c r="SXG33" s="423"/>
      <c r="SXH33" s="423"/>
      <c r="SXI33" s="423"/>
      <c r="SXJ33" s="423"/>
      <c r="SXK33" s="423"/>
      <c r="SXL33" s="423"/>
      <c r="SXM33" s="423"/>
      <c r="SXN33" s="423"/>
      <c r="SXO33" s="423"/>
      <c r="SXP33" s="423"/>
      <c r="SXQ33" s="423"/>
      <c r="SXR33" s="423"/>
      <c r="SXS33" s="423"/>
      <c r="SXT33" s="423"/>
      <c r="SXU33" s="423"/>
      <c r="SXV33" s="423"/>
      <c r="SXW33" s="423"/>
      <c r="SXX33" s="423"/>
      <c r="SXY33" s="423"/>
      <c r="SXZ33" s="423"/>
      <c r="SYA33" s="423"/>
      <c r="SYB33" s="423"/>
      <c r="SYC33" s="423"/>
      <c r="SYD33" s="423"/>
      <c r="SYE33" s="423"/>
      <c r="SYF33" s="423"/>
      <c r="SYG33" s="423"/>
      <c r="SYH33" s="423"/>
      <c r="SYI33" s="423"/>
      <c r="SYJ33" s="423"/>
      <c r="SYK33" s="423"/>
      <c r="SYL33" s="423"/>
      <c r="SYM33" s="423"/>
      <c r="SYN33" s="423"/>
      <c r="SYO33" s="423"/>
      <c r="SYP33" s="423"/>
      <c r="SYQ33" s="423"/>
      <c r="SYR33" s="423"/>
      <c r="SYS33" s="423"/>
      <c r="SYT33" s="423"/>
      <c r="SYU33" s="423"/>
      <c r="SYV33" s="423"/>
      <c r="SYW33" s="423"/>
      <c r="SYX33" s="423"/>
      <c r="SYY33" s="423"/>
      <c r="SYZ33" s="423"/>
      <c r="SZA33" s="423"/>
      <c r="SZB33" s="423"/>
      <c r="SZC33" s="423"/>
      <c r="SZD33" s="423"/>
      <c r="SZE33" s="423"/>
      <c r="SZF33" s="423"/>
      <c r="SZG33" s="423"/>
      <c r="SZH33" s="423"/>
      <c r="SZI33" s="423"/>
      <c r="SZJ33" s="423"/>
      <c r="SZK33" s="423"/>
      <c r="SZL33" s="423"/>
      <c r="SZM33" s="423"/>
      <c r="SZN33" s="423"/>
      <c r="SZO33" s="423"/>
      <c r="SZP33" s="423"/>
      <c r="SZQ33" s="423"/>
      <c r="SZR33" s="423"/>
      <c r="SZS33" s="423"/>
      <c r="SZT33" s="423"/>
      <c r="SZU33" s="423"/>
      <c r="SZV33" s="423"/>
      <c r="SZW33" s="423"/>
      <c r="SZX33" s="423"/>
      <c r="SZY33" s="423"/>
      <c r="SZZ33" s="423"/>
      <c r="TAA33" s="423"/>
      <c r="TAB33" s="423"/>
      <c r="TAC33" s="423"/>
      <c r="TAD33" s="423"/>
      <c r="TAE33" s="423"/>
      <c r="TAF33" s="423"/>
      <c r="TAG33" s="423"/>
      <c r="TAH33" s="423"/>
      <c r="TAI33" s="423"/>
      <c r="TAJ33" s="423"/>
      <c r="TAK33" s="423"/>
      <c r="TAL33" s="423"/>
      <c r="TAM33" s="423"/>
      <c r="TAN33" s="423"/>
      <c r="TAO33" s="423"/>
      <c r="TAP33" s="423"/>
      <c r="TAQ33" s="423"/>
      <c r="TAR33" s="423"/>
      <c r="TAS33" s="423"/>
      <c r="TAT33" s="423"/>
      <c r="TAU33" s="423"/>
      <c r="TAV33" s="423"/>
      <c r="TAW33" s="423"/>
      <c r="TAX33" s="423"/>
      <c r="TAY33" s="423"/>
      <c r="TAZ33" s="423"/>
      <c r="TBA33" s="423"/>
      <c r="TBB33" s="423"/>
      <c r="TBC33" s="423"/>
      <c r="TBD33" s="423"/>
      <c r="TBE33" s="423"/>
      <c r="TBF33" s="423"/>
      <c r="TBG33" s="423"/>
      <c r="TBH33" s="423"/>
      <c r="TBI33" s="423"/>
      <c r="TBJ33" s="423"/>
      <c r="TBK33" s="423"/>
      <c r="TBL33" s="423"/>
      <c r="TBM33" s="423"/>
      <c r="TBN33" s="423"/>
      <c r="TBO33" s="423"/>
      <c r="TBP33" s="423"/>
      <c r="TBQ33" s="423"/>
      <c r="TBR33" s="423"/>
      <c r="TBS33" s="423"/>
      <c r="TBT33" s="423"/>
      <c r="TBU33" s="423"/>
      <c r="TBV33" s="423"/>
      <c r="TBW33" s="423"/>
      <c r="TBX33" s="423"/>
      <c r="TBY33" s="423"/>
      <c r="TBZ33" s="423"/>
      <c r="TCA33" s="423"/>
      <c r="TCB33" s="423"/>
      <c r="TCC33" s="423"/>
      <c r="TCD33" s="423"/>
      <c r="TCE33" s="423"/>
      <c r="TCF33" s="423"/>
      <c r="TCG33" s="423"/>
      <c r="TCH33" s="423"/>
      <c r="TCI33" s="423"/>
      <c r="TCJ33" s="423"/>
      <c r="TCK33" s="423"/>
      <c r="TCL33" s="423"/>
      <c r="TCM33" s="423"/>
      <c r="TCN33" s="423"/>
      <c r="TCO33" s="423"/>
      <c r="TCP33" s="423"/>
      <c r="TCQ33" s="423"/>
      <c r="TCR33" s="423"/>
      <c r="TCS33" s="423"/>
      <c r="TCT33" s="423"/>
      <c r="TCU33" s="423"/>
      <c r="TCV33" s="423"/>
      <c r="TCW33" s="423"/>
      <c r="TCX33" s="423"/>
      <c r="TCY33" s="423"/>
      <c r="TCZ33" s="423"/>
      <c r="TDA33" s="423"/>
      <c r="TDB33" s="423"/>
      <c r="TDC33" s="423"/>
      <c r="TDD33" s="423"/>
      <c r="TDE33" s="423"/>
      <c r="TDF33" s="423"/>
      <c r="TDG33" s="423"/>
      <c r="TDH33" s="423"/>
      <c r="TDI33" s="423"/>
      <c r="TDJ33" s="423"/>
      <c r="TDK33" s="423"/>
      <c r="TDL33" s="423"/>
      <c r="TDM33" s="423"/>
      <c r="TDN33" s="423"/>
      <c r="TDO33" s="423"/>
      <c r="TDP33" s="423"/>
      <c r="TDQ33" s="423"/>
      <c r="TDR33" s="423"/>
      <c r="TDS33" s="423"/>
      <c r="TDT33" s="423"/>
      <c r="TDU33" s="423"/>
      <c r="TDV33" s="423"/>
      <c r="TDW33" s="423"/>
      <c r="TDX33" s="423"/>
      <c r="TDY33" s="423"/>
      <c r="TDZ33" s="423"/>
      <c r="TEA33" s="423"/>
      <c r="TEB33" s="423"/>
      <c r="TEC33" s="423"/>
      <c r="TED33" s="423"/>
      <c r="TEE33" s="423"/>
      <c r="TEF33" s="423"/>
      <c r="TEG33" s="423"/>
      <c r="TEH33" s="423"/>
      <c r="TEI33" s="423"/>
      <c r="TEJ33" s="423"/>
      <c r="TEK33" s="423"/>
      <c r="TEL33" s="423"/>
      <c r="TEM33" s="423"/>
      <c r="TEN33" s="423"/>
      <c r="TEO33" s="423"/>
      <c r="TEP33" s="423"/>
      <c r="TEQ33" s="423"/>
      <c r="TER33" s="423"/>
      <c r="TES33" s="423"/>
      <c r="TET33" s="423"/>
      <c r="TEU33" s="423"/>
      <c r="TEV33" s="423"/>
      <c r="TEW33" s="423"/>
      <c r="TEX33" s="423"/>
      <c r="TEY33" s="423"/>
      <c r="TEZ33" s="423"/>
      <c r="TFA33" s="423"/>
      <c r="TFB33" s="423"/>
      <c r="TFC33" s="423"/>
      <c r="TFD33" s="423"/>
      <c r="TFE33" s="423"/>
      <c r="TFF33" s="423"/>
      <c r="TFG33" s="423"/>
      <c r="TFH33" s="423"/>
      <c r="TFI33" s="423"/>
      <c r="TFJ33" s="423"/>
      <c r="TFK33" s="423"/>
      <c r="TFL33" s="423"/>
      <c r="TFM33" s="423"/>
      <c r="TFN33" s="423"/>
      <c r="TFO33" s="423"/>
      <c r="TFP33" s="423"/>
      <c r="TFQ33" s="423"/>
      <c r="TFR33" s="423"/>
      <c r="TFS33" s="423"/>
      <c r="TFT33" s="423"/>
      <c r="TFU33" s="423"/>
      <c r="TFV33" s="423"/>
      <c r="TFW33" s="423"/>
      <c r="TFX33" s="423"/>
      <c r="TFY33" s="423"/>
      <c r="TFZ33" s="423"/>
      <c r="TGA33" s="423"/>
      <c r="TGB33" s="423"/>
      <c r="TGC33" s="423"/>
      <c r="TGD33" s="423"/>
      <c r="TGE33" s="423"/>
      <c r="TGF33" s="423"/>
      <c r="TGG33" s="423"/>
      <c r="TGH33" s="423"/>
      <c r="TGI33" s="423"/>
      <c r="TGJ33" s="423"/>
      <c r="TGK33" s="423"/>
      <c r="TGL33" s="423"/>
      <c r="TGM33" s="423"/>
      <c r="TGN33" s="423"/>
      <c r="TGO33" s="423"/>
      <c r="TGP33" s="423"/>
      <c r="TGQ33" s="423"/>
      <c r="TGR33" s="423"/>
      <c r="TGS33" s="423"/>
      <c r="TGT33" s="423"/>
      <c r="TGU33" s="423"/>
      <c r="TGV33" s="423"/>
      <c r="TGW33" s="423"/>
      <c r="TGX33" s="423"/>
      <c r="TGY33" s="423"/>
      <c r="TGZ33" s="423"/>
      <c r="THA33" s="423"/>
      <c r="THB33" s="423"/>
      <c r="THC33" s="423"/>
      <c r="THD33" s="423"/>
      <c r="THE33" s="423"/>
      <c r="THF33" s="423"/>
      <c r="THG33" s="423"/>
      <c r="THH33" s="423"/>
      <c r="THI33" s="423"/>
      <c r="THJ33" s="423"/>
      <c r="THK33" s="423"/>
      <c r="THL33" s="423"/>
      <c r="THM33" s="423"/>
      <c r="THN33" s="423"/>
      <c r="THO33" s="423"/>
      <c r="THP33" s="423"/>
      <c r="THQ33" s="423"/>
      <c r="THR33" s="423"/>
      <c r="THS33" s="423"/>
      <c r="THT33" s="423"/>
      <c r="THU33" s="423"/>
      <c r="THV33" s="423"/>
      <c r="THW33" s="423"/>
      <c r="THX33" s="423"/>
      <c r="THY33" s="423"/>
      <c r="THZ33" s="423"/>
      <c r="TIA33" s="423"/>
      <c r="TIB33" s="423"/>
      <c r="TIC33" s="423"/>
      <c r="TID33" s="423"/>
      <c r="TIE33" s="423"/>
      <c r="TIF33" s="423"/>
      <c r="TIG33" s="423"/>
      <c r="TIH33" s="423"/>
      <c r="TII33" s="423"/>
      <c r="TIJ33" s="423"/>
      <c r="TIK33" s="423"/>
      <c r="TIL33" s="423"/>
      <c r="TIM33" s="423"/>
      <c r="TIN33" s="423"/>
      <c r="TIO33" s="423"/>
      <c r="TIP33" s="423"/>
      <c r="TIQ33" s="423"/>
      <c r="TIR33" s="423"/>
      <c r="TIS33" s="423"/>
      <c r="TIT33" s="423"/>
      <c r="TIU33" s="423"/>
      <c r="TIV33" s="423"/>
      <c r="TIW33" s="423"/>
      <c r="TIX33" s="423"/>
      <c r="TIY33" s="423"/>
      <c r="TIZ33" s="423"/>
      <c r="TJA33" s="423"/>
      <c r="TJB33" s="423"/>
      <c r="TJC33" s="423"/>
      <c r="TJD33" s="423"/>
      <c r="TJE33" s="423"/>
      <c r="TJF33" s="423"/>
      <c r="TJG33" s="423"/>
      <c r="TJH33" s="423"/>
      <c r="TJI33" s="423"/>
      <c r="TJJ33" s="423"/>
      <c r="TJK33" s="423"/>
      <c r="TJL33" s="423"/>
      <c r="TJM33" s="423"/>
      <c r="TJN33" s="423"/>
      <c r="TJO33" s="423"/>
      <c r="TJP33" s="423"/>
      <c r="TJQ33" s="423"/>
      <c r="TJR33" s="423"/>
      <c r="TJS33" s="423"/>
      <c r="TJT33" s="423"/>
      <c r="TJU33" s="423"/>
      <c r="TJV33" s="423"/>
      <c r="TJW33" s="423"/>
      <c r="TJX33" s="423"/>
      <c r="TJY33" s="423"/>
      <c r="TJZ33" s="423"/>
      <c r="TKA33" s="423"/>
      <c r="TKB33" s="423"/>
      <c r="TKC33" s="423"/>
      <c r="TKD33" s="423"/>
      <c r="TKE33" s="423"/>
      <c r="TKF33" s="423"/>
      <c r="TKG33" s="423"/>
      <c r="TKH33" s="423"/>
      <c r="TKI33" s="423"/>
      <c r="TKJ33" s="423"/>
      <c r="TKK33" s="423"/>
      <c r="TKL33" s="423"/>
      <c r="TKM33" s="423"/>
      <c r="TKN33" s="423"/>
      <c r="TKO33" s="423"/>
      <c r="TKP33" s="423"/>
      <c r="TKQ33" s="423"/>
      <c r="TKR33" s="423"/>
      <c r="TKS33" s="423"/>
      <c r="TKT33" s="423"/>
      <c r="TKU33" s="423"/>
      <c r="TKV33" s="423"/>
      <c r="TKW33" s="423"/>
      <c r="TKX33" s="423"/>
      <c r="TKY33" s="423"/>
      <c r="TKZ33" s="423"/>
      <c r="TLA33" s="423"/>
      <c r="TLB33" s="423"/>
      <c r="TLC33" s="423"/>
      <c r="TLD33" s="423"/>
      <c r="TLE33" s="423"/>
      <c r="TLF33" s="423"/>
      <c r="TLG33" s="423"/>
      <c r="TLH33" s="423"/>
      <c r="TLI33" s="423"/>
      <c r="TLJ33" s="423"/>
      <c r="TLK33" s="423"/>
      <c r="TLL33" s="423"/>
      <c r="TLM33" s="423"/>
      <c r="TLN33" s="423"/>
      <c r="TLO33" s="423"/>
      <c r="TLP33" s="423"/>
      <c r="TLQ33" s="423"/>
      <c r="TLR33" s="423"/>
      <c r="TLS33" s="423"/>
      <c r="TLT33" s="423"/>
      <c r="TLU33" s="423"/>
      <c r="TLV33" s="423"/>
      <c r="TLW33" s="423"/>
      <c r="TLX33" s="423"/>
      <c r="TLY33" s="423"/>
      <c r="TLZ33" s="423"/>
      <c r="TMA33" s="423"/>
      <c r="TMB33" s="423"/>
      <c r="TMC33" s="423"/>
      <c r="TMD33" s="423"/>
      <c r="TME33" s="423"/>
      <c r="TMF33" s="423"/>
      <c r="TMG33" s="423"/>
      <c r="TMH33" s="423"/>
      <c r="TMI33" s="423"/>
      <c r="TMJ33" s="423"/>
      <c r="TMK33" s="423"/>
      <c r="TML33" s="423"/>
      <c r="TMM33" s="423"/>
      <c r="TMN33" s="423"/>
      <c r="TMO33" s="423"/>
      <c r="TMP33" s="423"/>
      <c r="TMQ33" s="423"/>
      <c r="TMR33" s="423"/>
      <c r="TMS33" s="423"/>
      <c r="TMT33" s="423"/>
      <c r="TMU33" s="423"/>
      <c r="TMV33" s="423"/>
      <c r="TMW33" s="423"/>
      <c r="TMX33" s="423"/>
      <c r="TMY33" s="423"/>
      <c r="TMZ33" s="423"/>
      <c r="TNA33" s="423"/>
      <c r="TNB33" s="423"/>
      <c r="TNC33" s="423"/>
      <c r="TND33" s="423"/>
      <c r="TNE33" s="423"/>
      <c r="TNF33" s="423"/>
      <c r="TNG33" s="423"/>
      <c r="TNH33" s="423"/>
      <c r="TNI33" s="423"/>
      <c r="TNJ33" s="423"/>
      <c r="TNK33" s="423"/>
      <c r="TNL33" s="423"/>
      <c r="TNM33" s="423"/>
      <c r="TNN33" s="423"/>
      <c r="TNO33" s="423"/>
      <c r="TNP33" s="423"/>
      <c r="TNQ33" s="423"/>
      <c r="TNR33" s="423"/>
      <c r="TNS33" s="423"/>
      <c r="TNT33" s="423"/>
      <c r="TNU33" s="423"/>
      <c r="TNV33" s="423"/>
      <c r="TNW33" s="423"/>
      <c r="TNX33" s="423"/>
      <c r="TNY33" s="423"/>
      <c r="TNZ33" s="423"/>
      <c r="TOA33" s="423"/>
      <c r="TOB33" s="423"/>
      <c r="TOC33" s="423"/>
      <c r="TOD33" s="423"/>
      <c r="TOE33" s="423"/>
      <c r="TOF33" s="423"/>
      <c r="TOG33" s="423"/>
      <c r="TOH33" s="423"/>
      <c r="TOI33" s="423"/>
      <c r="TOJ33" s="423"/>
      <c r="TOK33" s="423"/>
      <c r="TOL33" s="423"/>
      <c r="TOM33" s="423"/>
      <c r="TON33" s="423"/>
      <c r="TOO33" s="423"/>
      <c r="TOP33" s="423"/>
      <c r="TOQ33" s="423"/>
      <c r="TOR33" s="423"/>
      <c r="TOS33" s="423"/>
      <c r="TOT33" s="423"/>
      <c r="TOU33" s="423"/>
      <c r="TOV33" s="423"/>
      <c r="TOW33" s="423"/>
      <c r="TOX33" s="423"/>
      <c r="TOY33" s="423"/>
      <c r="TOZ33" s="423"/>
      <c r="TPA33" s="423"/>
      <c r="TPB33" s="423"/>
      <c r="TPC33" s="423"/>
      <c r="TPD33" s="423"/>
      <c r="TPE33" s="423"/>
      <c r="TPF33" s="423"/>
      <c r="TPG33" s="423"/>
      <c r="TPH33" s="423"/>
      <c r="TPI33" s="423"/>
      <c r="TPJ33" s="423"/>
      <c r="TPK33" s="423"/>
      <c r="TPL33" s="423"/>
      <c r="TPM33" s="423"/>
      <c r="TPN33" s="423"/>
      <c r="TPO33" s="423"/>
      <c r="TPP33" s="423"/>
      <c r="TPQ33" s="423"/>
      <c r="TPR33" s="423"/>
      <c r="TPS33" s="423"/>
      <c r="TPT33" s="423"/>
      <c r="TPU33" s="423"/>
      <c r="TPV33" s="423"/>
      <c r="TPW33" s="423"/>
      <c r="TPX33" s="423"/>
      <c r="TPY33" s="423"/>
      <c r="TPZ33" s="423"/>
      <c r="TQA33" s="423"/>
      <c r="TQB33" s="423"/>
      <c r="TQC33" s="423"/>
      <c r="TQD33" s="423"/>
      <c r="TQE33" s="423"/>
      <c r="TQF33" s="423"/>
      <c r="TQG33" s="423"/>
      <c r="TQH33" s="423"/>
      <c r="TQI33" s="423"/>
      <c r="TQJ33" s="423"/>
      <c r="TQK33" s="423"/>
      <c r="TQL33" s="423"/>
      <c r="TQM33" s="423"/>
      <c r="TQN33" s="423"/>
      <c r="TQO33" s="423"/>
      <c r="TQP33" s="423"/>
      <c r="TQQ33" s="423"/>
      <c r="TQR33" s="423"/>
      <c r="TQS33" s="423"/>
      <c r="TQT33" s="423"/>
      <c r="TQU33" s="423"/>
      <c r="TQV33" s="423"/>
      <c r="TQW33" s="423"/>
      <c r="TQX33" s="423"/>
      <c r="TQY33" s="423"/>
      <c r="TQZ33" s="423"/>
      <c r="TRA33" s="423"/>
      <c r="TRB33" s="423"/>
      <c r="TRC33" s="423"/>
      <c r="TRD33" s="423"/>
      <c r="TRE33" s="423"/>
      <c r="TRF33" s="423"/>
      <c r="TRG33" s="423"/>
      <c r="TRH33" s="423"/>
      <c r="TRI33" s="423"/>
      <c r="TRJ33" s="423"/>
      <c r="TRK33" s="423"/>
      <c r="TRL33" s="423"/>
      <c r="TRM33" s="423"/>
      <c r="TRN33" s="423"/>
      <c r="TRO33" s="423"/>
      <c r="TRP33" s="423"/>
      <c r="TRQ33" s="423"/>
      <c r="TRR33" s="423"/>
      <c r="TRS33" s="423"/>
      <c r="TRT33" s="423"/>
      <c r="TRU33" s="423"/>
      <c r="TRV33" s="423"/>
      <c r="TRW33" s="423"/>
      <c r="TRX33" s="423"/>
      <c r="TRY33" s="423"/>
      <c r="TRZ33" s="423"/>
      <c r="TSA33" s="423"/>
      <c r="TSB33" s="423"/>
      <c r="TSC33" s="423"/>
      <c r="TSD33" s="423"/>
      <c r="TSE33" s="423"/>
      <c r="TSF33" s="423"/>
      <c r="TSG33" s="423"/>
      <c r="TSH33" s="423"/>
      <c r="TSI33" s="423"/>
      <c r="TSJ33" s="423"/>
      <c r="TSK33" s="423"/>
      <c r="TSL33" s="423"/>
      <c r="TSM33" s="423"/>
      <c r="TSN33" s="423"/>
      <c r="TSO33" s="423"/>
      <c r="TSP33" s="423"/>
      <c r="TSQ33" s="423"/>
      <c r="TSR33" s="423"/>
      <c r="TSS33" s="423"/>
      <c r="TST33" s="423"/>
      <c r="TSU33" s="423"/>
      <c r="TSV33" s="423"/>
      <c r="TSW33" s="423"/>
      <c r="TSX33" s="423"/>
      <c r="TSY33" s="423"/>
      <c r="TSZ33" s="423"/>
      <c r="TTA33" s="423"/>
      <c r="TTB33" s="423"/>
      <c r="TTC33" s="423"/>
      <c r="TTD33" s="423"/>
      <c r="TTE33" s="423"/>
      <c r="TTF33" s="423"/>
      <c r="TTG33" s="423"/>
      <c r="TTH33" s="423"/>
      <c r="TTI33" s="423"/>
      <c r="TTJ33" s="423"/>
      <c r="TTK33" s="423"/>
      <c r="TTL33" s="423"/>
      <c r="TTM33" s="423"/>
      <c r="TTN33" s="423"/>
      <c r="TTO33" s="423"/>
      <c r="TTP33" s="423"/>
      <c r="TTQ33" s="423"/>
      <c r="TTR33" s="423"/>
      <c r="TTS33" s="423"/>
      <c r="TTT33" s="423"/>
      <c r="TTU33" s="423"/>
      <c r="TTV33" s="423"/>
      <c r="TTW33" s="423"/>
      <c r="TTX33" s="423"/>
      <c r="TTY33" s="423"/>
      <c r="TTZ33" s="423"/>
      <c r="TUA33" s="423"/>
      <c r="TUB33" s="423"/>
      <c r="TUC33" s="423"/>
      <c r="TUD33" s="423"/>
      <c r="TUE33" s="423"/>
      <c r="TUF33" s="423"/>
      <c r="TUG33" s="423"/>
      <c r="TUH33" s="423"/>
      <c r="TUI33" s="423"/>
      <c r="TUJ33" s="423"/>
      <c r="TUK33" s="423"/>
      <c r="TUL33" s="423"/>
      <c r="TUM33" s="423"/>
      <c r="TUN33" s="423"/>
      <c r="TUO33" s="423"/>
      <c r="TUP33" s="423"/>
      <c r="TUQ33" s="423"/>
      <c r="TUR33" s="423"/>
      <c r="TUS33" s="423"/>
      <c r="TUT33" s="423"/>
      <c r="TUU33" s="423"/>
      <c r="TUV33" s="423"/>
      <c r="TUW33" s="423"/>
      <c r="TUX33" s="423"/>
      <c r="TUY33" s="423"/>
      <c r="TUZ33" s="423"/>
      <c r="TVA33" s="423"/>
      <c r="TVB33" s="423"/>
      <c r="TVC33" s="423"/>
      <c r="TVD33" s="423"/>
      <c r="TVE33" s="423"/>
      <c r="TVF33" s="423"/>
      <c r="TVG33" s="423"/>
      <c r="TVH33" s="423"/>
      <c r="TVI33" s="423"/>
      <c r="TVJ33" s="423"/>
      <c r="TVK33" s="423"/>
      <c r="TVL33" s="423"/>
      <c r="TVM33" s="423"/>
      <c r="TVN33" s="423"/>
      <c r="TVO33" s="423"/>
      <c r="TVP33" s="423"/>
      <c r="TVQ33" s="423"/>
      <c r="TVR33" s="423"/>
      <c r="TVS33" s="423"/>
      <c r="TVT33" s="423"/>
      <c r="TVU33" s="423"/>
      <c r="TVV33" s="423"/>
      <c r="TVW33" s="423"/>
      <c r="TVX33" s="423"/>
      <c r="TVY33" s="423"/>
      <c r="TVZ33" s="423"/>
      <c r="TWA33" s="423"/>
      <c r="TWB33" s="423"/>
      <c r="TWC33" s="423"/>
      <c r="TWD33" s="423"/>
      <c r="TWE33" s="423"/>
      <c r="TWF33" s="423"/>
      <c r="TWG33" s="423"/>
      <c r="TWH33" s="423"/>
      <c r="TWI33" s="423"/>
      <c r="TWJ33" s="423"/>
      <c r="TWK33" s="423"/>
      <c r="TWL33" s="423"/>
      <c r="TWM33" s="423"/>
      <c r="TWN33" s="423"/>
      <c r="TWO33" s="423"/>
      <c r="TWP33" s="423"/>
      <c r="TWQ33" s="423"/>
      <c r="TWR33" s="423"/>
      <c r="TWS33" s="423"/>
      <c r="TWT33" s="423"/>
      <c r="TWU33" s="423"/>
      <c r="TWV33" s="423"/>
      <c r="TWW33" s="423"/>
      <c r="TWX33" s="423"/>
      <c r="TWY33" s="423"/>
      <c r="TWZ33" s="423"/>
      <c r="TXA33" s="423"/>
      <c r="TXB33" s="423"/>
      <c r="TXC33" s="423"/>
      <c r="TXD33" s="423"/>
      <c r="TXE33" s="423"/>
      <c r="TXF33" s="423"/>
      <c r="TXG33" s="423"/>
      <c r="TXH33" s="423"/>
      <c r="TXI33" s="423"/>
      <c r="TXJ33" s="423"/>
      <c r="TXK33" s="423"/>
      <c r="TXL33" s="423"/>
      <c r="TXM33" s="423"/>
      <c r="TXN33" s="423"/>
      <c r="TXO33" s="423"/>
      <c r="TXP33" s="423"/>
      <c r="TXQ33" s="423"/>
      <c r="TXR33" s="423"/>
      <c r="TXS33" s="423"/>
      <c r="TXT33" s="423"/>
      <c r="TXU33" s="423"/>
      <c r="TXV33" s="423"/>
      <c r="TXW33" s="423"/>
      <c r="TXX33" s="423"/>
      <c r="TXY33" s="423"/>
      <c r="TXZ33" s="423"/>
      <c r="TYA33" s="423"/>
      <c r="TYB33" s="423"/>
      <c r="TYC33" s="423"/>
      <c r="TYD33" s="423"/>
      <c r="TYE33" s="423"/>
      <c r="TYF33" s="423"/>
      <c r="TYG33" s="423"/>
      <c r="TYH33" s="423"/>
      <c r="TYI33" s="423"/>
      <c r="TYJ33" s="423"/>
      <c r="TYK33" s="423"/>
      <c r="TYL33" s="423"/>
      <c r="TYM33" s="423"/>
      <c r="TYN33" s="423"/>
      <c r="TYO33" s="423"/>
      <c r="TYP33" s="423"/>
      <c r="TYQ33" s="423"/>
      <c r="TYR33" s="423"/>
      <c r="TYS33" s="423"/>
      <c r="TYT33" s="423"/>
      <c r="TYU33" s="423"/>
      <c r="TYV33" s="423"/>
      <c r="TYW33" s="423"/>
      <c r="TYX33" s="423"/>
      <c r="TYY33" s="423"/>
      <c r="TYZ33" s="423"/>
      <c r="TZA33" s="423"/>
      <c r="TZB33" s="423"/>
      <c r="TZC33" s="423"/>
      <c r="TZD33" s="423"/>
      <c r="TZE33" s="423"/>
      <c r="TZF33" s="423"/>
      <c r="TZG33" s="423"/>
      <c r="TZH33" s="423"/>
      <c r="TZI33" s="423"/>
      <c r="TZJ33" s="423"/>
      <c r="TZK33" s="423"/>
      <c r="TZL33" s="423"/>
      <c r="TZM33" s="423"/>
      <c r="TZN33" s="423"/>
      <c r="TZO33" s="423"/>
      <c r="TZP33" s="423"/>
      <c r="TZQ33" s="423"/>
      <c r="TZR33" s="423"/>
      <c r="TZS33" s="423"/>
      <c r="TZT33" s="423"/>
      <c r="TZU33" s="423"/>
      <c r="TZV33" s="423"/>
      <c r="TZW33" s="423"/>
      <c r="TZX33" s="423"/>
      <c r="TZY33" s="423"/>
      <c r="TZZ33" s="423"/>
      <c r="UAA33" s="423"/>
      <c r="UAB33" s="423"/>
      <c r="UAC33" s="423"/>
      <c r="UAD33" s="423"/>
      <c r="UAE33" s="423"/>
      <c r="UAF33" s="423"/>
      <c r="UAG33" s="423"/>
      <c r="UAH33" s="423"/>
      <c r="UAI33" s="423"/>
      <c r="UAJ33" s="423"/>
      <c r="UAK33" s="423"/>
      <c r="UAL33" s="423"/>
      <c r="UAM33" s="423"/>
      <c r="UAN33" s="423"/>
      <c r="UAO33" s="423"/>
      <c r="UAP33" s="423"/>
      <c r="UAQ33" s="423"/>
      <c r="UAR33" s="423"/>
      <c r="UAS33" s="423"/>
      <c r="UAT33" s="423"/>
      <c r="UAU33" s="423"/>
      <c r="UAV33" s="423"/>
      <c r="UAW33" s="423"/>
      <c r="UAX33" s="423"/>
      <c r="UAY33" s="423"/>
      <c r="UAZ33" s="423"/>
      <c r="UBA33" s="423"/>
      <c r="UBB33" s="423"/>
      <c r="UBC33" s="423"/>
      <c r="UBD33" s="423"/>
      <c r="UBE33" s="423"/>
      <c r="UBF33" s="423"/>
      <c r="UBG33" s="423"/>
      <c r="UBH33" s="423"/>
      <c r="UBI33" s="423"/>
      <c r="UBJ33" s="423"/>
      <c r="UBK33" s="423"/>
      <c r="UBL33" s="423"/>
      <c r="UBM33" s="423"/>
      <c r="UBN33" s="423"/>
      <c r="UBO33" s="423"/>
      <c r="UBP33" s="423"/>
      <c r="UBQ33" s="423"/>
      <c r="UBR33" s="423"/>
      <c r="UBS33" s="423"/>
      <c r="UBT33" s="423"/>
      <c r="UBU33" s="423"/>
      <c r="UBV33" s="423"/>
      <c r="UBW33" s="423"/>
      <c r="UBX33" s="423"/>
      <c r="UBY33" s="423"/>
      <c r="UBZ33" s="423"/>
      <c r="UCA33" s="423"/>
      <c r="UCB33" s="423"/>
      <c r="UCC33" s="423"/>
      <c r="UCD33" s="423"/>
      <c r="UCE33" s="423"/>
      <c r="UCF33" s="423"/>
      <c r="UCG33" s="423"/>
      <c r="UCH33" s="423"/>
      <c r="UCI33" s="423"/>
      <c r="UCJ33" s="423"/>
      <c r="UCK33" s="423"/>
      <c r="UCL33" s="423"/>
      <c r="UCM33" s="423"/>
      <c r="UCN33" s="423"/>
      <c r="UCO33" s="423"/>
      <c r="UCP33" s="423"/>
      <c r="UCQ33" s="423"/>
      <c r="UCR33" s="423"/>
      <c r="UCS33" s="423"/>
      <c r="UCT33" s="423"/>
      <c r="UCU33" s="423"/>
      <c r="UCV33" s="423"/>
      <c r="UCW33" s="423"/>
      <c r="UCX33" s="423"/>
      <c r="UCY33" s="423"/>
      <c r="UCZ33" s="423"/>
      <c r="UDA33" s="423"/>
      <c r="UDB33" s="423"/>
      <c r="UDC33" s="423"/>
      <c r="UDD33" s="423"/>
      <c r="UDE33" s="423"/>
      <c r="UDF33" s="423"/>
      <c r="UDG33" s="423"/>
      <c r="UDH33" s="423"/>
      <c r="UDI33" s="423"/>
      <c r="UDJ33" s="423"/>
      <c r="UDK33" s="423"/>
      <c r="UDL33" s="423"/>
      <c r="UDM33" s="423"/>
      <c r="UDN33" s="423"/>
      <c r="UDO33" s="423"/>
      <c r="UDP33" s="423"/>
      <c r="UDQ33" s="423"/>
      <c r="UDR33" s="423"/>
      <c r="UDS33" s="423"/>
      <c r="UDT33" s="423"/>
      <c r="UDU33" s="423"/>
      <c r="UDV33" s="423"/>
      <c r="UDW33" s="423"/>
      <c r="UDX33" s="423"/>
      <c r="UDY33" s="423"/>
      <c r="UDZ33" s="423"/>
      <c r="UEA33" s="423"/>
      <c r="UEB33" s="423"/>
      <c r="UEC33" s="423"/>
      <c r="UED33" s="423"/>
      <c r="UEE33" s="423"/>
      <c r="UEF33" s="423"/>
      <c r="UEG33" s="423"/>
      <c r="UEH33" s="423"/>
      <c r="UEI33" s="423"/>
      <c r="UEJ33" s="423"/>
      <c r="UEK33" s="423"/>
      <c r="UEL33" s="423"/>
      <c r="UEM33" s="423"/>
      <c r="UEN33" s="423"/>
      <c r="UEO33" s="423"/>
      <c r="UEP33" s="423"/>
      <c r="UEQ33" s="423"/>
      <c r="UER33" s="423"/>
      <c r="UES33" s="423"/>
      <c r="UET33" s="423"/>
      <c r="UEU33" s="423"/>
      <c r="UEV33" s="423"/>
      <c r="UEW33" s="423"/>
      <c r="UEX33" s="423"/>
      <c r="UEY33" s="423"/>
      <c r="UEZ33" s="423"/>
      <c r="UFA33" s="423"/>
      <c r="UFB33" s="423"/>
      <c r="UFC33" s="423"/>
      <c r="UFD33" s="423"/>
      <c r="UFE33" s="423"/>
      <c r="UFF33" s="423"/>
      <c r="UFG33" s="423"/>
      <c r="UFH33" s="423"/>
      <c r="UFI33" s="423"/>
      <c r="UFJ33" s="423"/>
      <c r="UFK33" s="423"/>
      <c r="UFL33" s="423"/>
      <c r="UFM33" s="423"/>
      <c r="UFN33" s="423"/>
      <c r="UFO33" s="423"/>
      <c r="UFP33" s="423"/>
      <c r="UFQ33" s="423"/>
      <c r="UFR33" s="423"/>
      <c r="UFS33" s="423"/>
      <c r="UFT33" s="423"/>
      <c r="UFU33" s="423"/>
      <c r="UFV33" s="423"/>
      <c r="UFW33" s="423"/>
      <c r="UFX33" s="423"/>
      <c r="UFY33" s="423"/>
      <c r="UFZ33" s="423"/>
      <c r="UGA33" s="423"/>
      <c r="UGB33" s="423"/>
      <c r="UGC33" s="423"/>
      <c r="UGD33" s="423"/>
      <c r="UGE33" s="423"/>
      <c r="UGF33" s="423"/>
      <c r="UGG33" s="423"/>
      <c r="UGH33" s="423"/>
      <c r="UGI33" s="423"/>
      <c r="UGJ33" s="423"/>
      <c r="UGK33" s="423"/>
      <c r="UGL33" s="423"/>
      <c r="UGM33" s="423"/>
      <c r="UGN33" s="423"/>
      <c r="UGO33" s="423"/>
      <c r="UGP33" s="423"/>
      <c r="UGQ33" s="423"/>
      <c r="UGR33" s="423"/>
      <c r="UGS33" s="423"/>
      <c r="UGT33" s="423"/>
      <c r="UGU33" s="423"/>
      <c r="UGV33" s="423"/>
      <c r="UGW33" s="423"/>
      <c r="UGX33" s="423"/>
      <c r="UGY33" s="423"/>
      <c r="UGZ33" s="423"/>
      <c r="UHA33" s="423"/>
      <c r="UHB33" s="423"/>
      <c r="UHC33" s="423"/>
      <c r="UHD33" s="423"/>
      <c r="UHE33" s="423"/>
      <c r="UHF33" s="423"/>
      <c r="UHG33" s="423"/>
      <c r="UHH33" s="423"/>
      <c r="UHI33" s="423"/>
      <c r="UHJ33" s="423"/>
      <c r="UHK33" s="423"/>
      <c r="UHL33" s="423"/>
      <c r="UHM33" s="423"/>
      <c r="UHN33" s="423"/>
      <c r="UHO33" s="423"/>
      <c r="UHP33" s="423"/>
      <c r="UHQ33" s="423"/>
      <c r="UHR33" s="423"/>
      <c r="UHS33" s="423"/>
      <c r="UHT33" s="423"/>
      <c r="UHU33" s="423"/>
      <c r="UHV33" s="423"/>
      <c r="UHW33" s="423"/>
      <c r="UHX33" s="423"/>
      <c r="UHY33" s="423"/>
      <c r="UHZ33" s="423"/>
      <c r="UIA33" s="423"/>
      <c r="UIB33" s="423"/>
      <c r="UIC33" s="423"/>
      <c r="UID33" s="423"/>
      <c r="UIE33" s="423"/>
      <c r="UIF33" s="423"/>
      <c r="UIG33" s="423"/>
      <c r="UIH33" s="423"/>
      <c r="UII33" s="423"/>
      <c r="UIJ33" s="423"/>
      <c r="UIK33" s="423"/>
      <c r="UIL33" s="423"/>
      <c r="UIM33" s="423"/>
      <c r="UIN33" s="423"/>
      <c r="UIO33" s="423"/>
      <c r="UIP33" s="423"/>
      <c r="UIQ33" s="423"/>
      <c r="UIR33" s="423"/>
      <c r="UIS33" s="423"/>
      <c r="UIT33" s="423"/>
      <c r="UIU33" s="423"/>
      <c r="UIV33" s="423"/>
      <c r="UIW33" s="423"/>
      <c r="UIX33" s="423"/>
      <c r="UIY33" s="423"/>
      <c r="UIZ33" s="423"/>
      <c r="UJA33" s="423"/>
      <c r="UJB33" s="423"/>
      <c r="UJC33" s="423"/>
      <c r="UJD33" s="423"/>
      <c r="UJE33" s="423"/>
      <c r="UJF33" s="423"/>
      <c r="UJG33" s="423"/>
      <c r="UJH33" s="423"/>
      <c r="UJI33" s="423"/>
      <c r="UJJ33" s="423"/>
      <c r="UJK33" s="423"/>
      <c r="UJL33" s="423"/>
      <c r="UJM33" s="423"/>
      <c r="UJN33" s="423"/>
      <c r="UJO33" s="423"/>
      <c r="UJP33" s="423"/>
      <c r="UJQ33" s="423"/>
      <c r="UJR33" s="423"/>
      <c r="UJS33" s="423"/>
      <c r="UJT33" s="423"/>
      <c r="UJU33" s="423"/>
      <c r="UJV33" s="423"/>
      <c r="UJW33" s="423"/>
      <c r="UJX33" s="423"/>
      <c r="UJY33" s="423"/>
      <c r="UJZ33" s="423"/>
      <c r="UKA33" s="423"/>
      <c r="UKB33" s="423"/>
      <c r="UKC33" s="423"/>
      <c r="UKD33" s="423"/>
      <c r="UKE33" s="423"/>
      <c r="UKF33" s="423"/>
      <c r="UKG33" s="423"/>
      <c r="UKH33" s="423"/>
      <c r="UKI33" s="423"/>
      <c r="UKJ33" s="423"/>
      <c r="UKK33" s="423"/>
      <c r="UKL33" s="423"/>
      <c r="UKM33" s="423"/>
      <c r="UKN33" s="423"/>
      <c r="UKO33" s="423"/>
      <c r="UKP33" s="423"/>
      <c r="UKQ33" s="423"/>
      <c r="UKR33" s="423"/>
      <c r="UKS33" s="423"/>
      <c r="UKT33" s="423"/>
      <c r="UKU33" s="423"/>
      <c r="UKV33" s="423"/>
      <c r="UKW33" s="423"/>
      <c r="UKX33" s="423"/>
      <c r="UKY33" s="423"/>
      <c r="UKZ33" s="423"/>
      <c r="ULA33" s="423"/>
      <c r="ULB33" s="423"/>
      <c r="ULC33" s="423"/>
      <c r="ULD33" s="423"/>
      <c r="ULE33" s="423"/>
      <c r="ULF33" s="423"/>
      <c r="ULG33" s="423"/>
      <c r="ULH33" s="423"/>
      <c r="ULI33" s="423"/>
      <c r="ULJ33" s="423"/>
      <c r="ULK33" s="423"/>
      <c r="ULL33" s="423"/>
      <c r="ULM33" s="423"/>
      <c r="ULN33" s="423"/>
      <c r="ULO33" s="423"/>
      <c r="ULP33" s="423"/>
      <c r="ULQ33" s="423"/>
      <c r="ULR33" s="423"/>
      <c r="ULS33" s="423"/>
      <c r="ULT33" s="423"/>
      <c r="ULU33" s="423"/>
      <c r="ULV33" s="423"/>
      <c r="ULW33" s="423"/>
      <c r="ULX33" s="423"/>
      <c r="ULY33" s="423"/>
      <c r="ULZ33" s="423"/>
      <c r="UMA33" s="423"/>
      <c r="UMB33" s="423"/>
      <c r="UMC33" s="423"/>
      <c r="UMD33" s="423"/>
      <c r="UME33" s="423"/>
      <c r="UMF33" s="423"/>
      <c r="UMG33" s="423"/>
      <c r="UMH33" s="423"/>
      <c r="UMI33" s="423"/>
      <c r="UMJ33" s="423"/>
      <c r="UMK33" s="423"/>
      <c r="UML33" s="423"/>
      <c r="UMM33" s="423"/>
      <c r="UMN33" s="423"/>
      <c r="UMO33" s="423"/>
      <c r="UMP33" s="423"/>
      <c r="UMQ33" s="423"/>
      <c r="UMR33" s="423"/>
      <c r="UMS33" s="423"/>
      <c r="UMT33" s="423"/>
      <c r="UMU33" s="423"/>
      <c r="UMV33" s="423"/>
      <c r="UMW33" s="423"/>
      <c r="UMX33" s="423"/>
      <c r="UMY33" s="423"/>
      <c r="UMZ33" s="423"/>
      <c r="UNA33" s="423"/>
      <c r="UNB33" s="423"/>
      <c r="UNC33" s="423"/>
      <c r="UND33" s="423"/>
      <c r="UNE33" s="423"/>
      <c r="UNF33" s="423"/>
      <c r="UNG33" s="423"/>
      <c r="UNH33" s="423"/>
      <c r="UNI33" s="423"/>
      <c r="UNJ33" s="423"/>
      <c r="UNK33" s="423"/>
      <c r="UNL33" s="423"/>
      <c r="UNM33" s="423"/>
      <c r="UNN33" s="423"/>
      <c r="UNO33" s="423"/>
      <c r="UNP33" s="423"/>
      <c r="UNQ33" s="423"/>
      <c r="UNR33" s="423"/>
      <c r="UNS33" s="423"/>
      <c r="UNT33" s="423"/>
      <c r="UNU33" s="423"/>
      <c r="UNV33" s="423"/>
      <c r="UNW33" s="423"/>
      <c r="UNX33" s="423"/>
      <c r="UNY33" s="423"/>
      <c r="UNZ33" s="423"/>
      <c r="UOA33" s="423"/>
      <c r="UOB33" s="423"/>
      <c r="UOC33" s="423"/>
      <c r="UOD33" s="423"/>
      <c r="UOE33" s="423"/>
      <c r="UOF33" s="423"/>
      <c r="UOG33" s="423"/>
      <c r="UOH33" s="423"/>
      <c r="UOI33" s="423"/>
      <c r="UOJ33" s="423"/>
      <c r="UOK33" s="423"/>
      <c r="UOL33" s="423"/>
      <c r="UOM33" s="423"/>
      <c r="UON33" s="423"/>
      <c r="UOO33" s="423"/>
      <c r="UOP33" s="423"/>
      <c r="UOQ33" s="423"/>
      <c r="UOR33" s="423"/>
      <c r="UOS33" s="423"/>
      <c r="UOT33" s="423"/>
      <c r="UOU33" s="423"/>
      <c r="UOV33" s="423"/>
      <c r="UOW33" s="423"/>
      <c r="UOX33" s="423"/>
      <c r="UOY33" s="423"/>
      <c r="UOZ33" s="423"/>
      <c r="UPA33" s="423"/>
      <c r="UPB33" s="423"/>
      <c r="UPC33" s="423"/>
      <c r="UPD33" s="423"/>
      <c r="UPE33" s="423"/>
      <c r="UPF33" s="423"/>
      <c r="UPG33" s="423"/>
      <c r="UPH33" s="423"/>
      <c r="UPI33" s="423"/>
      <c r="UPJ33" s="423"/>
      <c r="UPK33" s="423"/>
      <c r="UPL33" s="423"/>
      <c r="UPM33" s="423"/>
      <c r="UPN33" s="423"/>
      <c r="UPO33" s="423"/>
      <c r="UPP33" s="423"/>
      <c r="UPQ33" s="423"/>
      <c r="UPR33" s="423"/>
      <c r="UPS33" s="423"/>
      <c r="UPT33" s="423"/>
      <c r="UPU33" s="423"/>
      <c r="UPV33" s="423"/>
      <c r="UPW33" s="423"/>
      <c r="UPX33" s="423"/>
      <c r="UPY33" s="423"/>
      <c r="UPZ33" s="423"/>
      <c r="UQA33" s="423"/>
      <c r="UQB33" s="423"/>
      <c r="UQC33" s="423"/>
      <c r="UQD33" s="423"/>
      <c r="UQE33" s="423"/>
      <c r="UQF33" s="423"/>
      <c r="UQG33" s="423"/>
      <c r="UQH33" s="423"/>
      <c r="UQI33" s="423"/>
      <c r="UQJ33" s="423"/>
      <c r="UQK33" s="423"/>
      <c r="UQL33" s="423"/>
      <c r="UQM33" s="423"/>
      <c r="UQN33" s="423"/>
      <c r="UQO33" s="423"/>
      <c r="UQP33" s="423"/>
      <c r="UQQ33" s="423"/>
      <c r="UQR33" s="423"/>
      <c r="UQS33" s="423"/>
      <c r="UQT33" s="423"/>
      <c r="UQU33" s="423"/>
      <c r="UQV33" s="423"/>
      <c r="UQW33" s="423"/>
      <c r="UQX33" s="423"/>
      <c r="UQY33" s="423"/>
      <c r="UQZ33" s="423"/>
      <c r="URA33" s="423"/>
      <c r="URB33" s="423"/>
      <c r="URC33" s="423"/>
      <c r="URD33" s="423"/>
      <c r="URE33" s="423"/>
      <c r="URF33" s="423"/>
      <c r="URG33" s="423"/>
      <c r="URH33" s="423"/>
      <c r="URI33" s="423"/>
      <c r="URJ33" s="423"/>
      <c r="URK33" s="423"/>
      <c r="URL33" s="423"/>
      <c r="URM33" s="423"/>
      <c r="URN33" s="423"/>
      <c r="URO33" s="423"/>
      <c r="URP33" s="423"/>
      <c r="URQ33" s="423"/>
      <c r="URR33" s="423"/>
      <c r="URS33" s="423"/>
      <c r="URT33" s="423"/>
      <c r="URU33" s="423"/>
      <c r="URV33" s="423"/>
      <c r="URW33" s="423"/>
      <c r="URX33" s="423"/>
      <c r="URY33" s="423"/>
      <c r="URZ33" s="423"/>
      <c r="USA33" s="423"/>
      <c r="USB33" s="423"/>
      <c r="USC33" s="423"/>
      <c r="USD33" s="423"/>
      <c r="USE33" s="423"/>
      <c r="USF33" s="423"/>
      <c r="USG33" s="423"/>
      <c r="USH33" s="423"/>
      <c r="USI33" s="423"/>
      <c r="USJ33" s="423"/>
      <c r="USK33" s="423"/>
      <c r="USL33" s="423"/>
      <c r="USM33" s="423"/>
      <c r="USN33" s="423"/>
      <c r="USO33" s="423"/>
      <c r="USP33" s="423"/>
      <c r="USQ33" s="423"/>
      <c r="USR33" s="423"/>
      <c r="USS33" s="423"/>
      <c r="UST33" s="423"/>
      <c r="USU33" s="423"/>
      <c r="USV33" s="423"/>
      <c r="USW33" s="423"/>
      <c r="USX33" s="423"/>
      <c r="USY33" s="423"/>
      <c r="USZ33" s="423"/>
      <c r="UTA33" s="423"/>
      <c r="UTB33" s="423"/>
      <c r="UTC33" s="423"/>
      <c r="UTD33" s="423"/>
      <c r="UTE33" s="423"/>
      <c r="UTF33" s="423"/>
      <c r="UTG33" s="423"/>
      <c r="UTH33" s="423"/>
      <c r="UTI33" s="423"/>
      <c r="UTJ33" s="423"/>
      <c r="UTK33" s="423"/>
      <c r="UTL33" s="423"/>
      <c r="UTM33" s="423"/>
      <c r="UTN33" s="423"/>
      <c r="UTO33" s="423"/>
      <c r="UTP33" s="423"/>
      <c r="UTQ33" s="423"/>
      <c r="UTR33" s="423"/>
      <c r="UTS33" s="423"/>
      <c r="UTT33" s="423"/>
      <c r="UTU33" s="423"/>
      <c r="UTV33" s="423"/>
      <c r="UTW33" s="423"/>
      <c r="UTX33" s="423"/>
      <c r="UTY33" s="423"/>
      <c r="UTZ33" s="423"/>
      <c r="UUA33" s="423"/>
      <c r="UUB33" s="423"/>
      <c r="UUC33" s="423"/>
      <c r="UUD33" s="423"/>
      <c r="UUE33" s="423"/>
      <c r="UUF33" s="423"/>
      <c r="UUG33" s="423"/>
      <c r="UUH33" s="423"/>
      <c r="UUI33" s="423"/>
      <c r="UUJ33" s="423"/>
      <c r="UUK33" s="423"/>
      <c r="UUL33" s="423"/>
      <c r="UUM33" s="423"/>
      <c r="UUN33" s="423"/>
      <c r="UUO33" s="423"/>
      <c r="UUP33" s="423"/>
      <c r="UUQ33" s="423"/>
      <c r="UUR33" s="423"/>
      <c r="UUS33" s="423"/>
      <c r="UUT33" s="423"/>
      <c r="UUU33" s="423"/>
      <c r="UUV33" s="423"/>
      <c r="UUW33" s="423"/>
      <c r="UUX33" s="423"/>
      <c r="UUY33" s="423"/>
      <c r="UUZ33" s="423"/>
      <c r="UVA33" s="423"/>
      <c r="UVB33" s="423"/>
      <c r="UVC33" s="423"/>
      <c r="UVD33" s="423"/>
      <c r="UVE33" s="423"/>
      <c r="UVF33" s="423"/>
      <c r="UVG33" s="423"/>
      <c r="UVH33" s="423"/>
      <c r="UVI33" s="423"/>
      <c r="UVJ33" s="423"/>
      <c r="UVK33" s="423"/>
      <c r="UVL33" s="423"/>
      <c r="UVM33" s="423"/>
      <c r="UVN33" s="423"/>
      <c r="UVO33" s="423"/>
      <c r="UVP33" s="423"/>
      <c r="UVQ33" s="423"/>
      <c r="UVR33" s="423"/>
      <c r="UVS33" s="423"/>
      <c r="UVT33" s="423"/>
      <c r="UVU33" s="423"/>
      <c r="UVV33" s="423"/>
      <c r="UVW33" s="423"/>
      <c r="UVX33" s="423"/>
      <c r="UVY33" s="423"/>
      <c r="UVZ33" s="423"/>
      <c r="UWA33" s="423"/>
      <c r="UWB33" s="423"/>
      <c r="UWC33" s="423"/>
      <c r="UWD33" s="423"/>
      <c r="UWE33" s="423"/>
      <c r="UWF33" s="423"/>
      <c r="UWG33" s="423"/>
      <c r="UWH33" s="423"/>
      <c r="UWI33" s="423"/>
      <c r="UWJ33" s="423"/>
      <c r="UWK33" s="423"/>
      <c r="UWL33" s="423"/>
      <c r="UWM33" s="423"/>
      <c r="UWN33" s="423"/>
      <c r="UWO33" s="423"/>
      <c r="UWP33" s="423"/>
      <c r="UWQ33" s="423"/>
      <c r="UWR33" s="423"/>
      <c r="UWS33" s="423"/>
      <c r="UWT33" s="423"/>
      <c r="UWU33" s="423"/>
      <c r="UWV33" s="423"/>
      <c r="UWW33" s="423"/>
      <c r="UWX33" s="423"/>
      <c r="UWY33" s="423"/>
      <c r="UWZ33" s="423"/>
      <c r="UXA33" s="423"/>
      <c r="UXB33" s="423"/>
      <c r="UXC33" s="423"/>
      <c r="UXD33" s="423"/>
      <c r="UXE33" s="423"/>
      <c r="UXF33" s="423"/>
      <c r="UXG33" s="423"/>
      <c r="UXH33" s="423"/>
      <c r="UXI33" s="423"/>
      <c r="UXJ33" s="423"/>
      <c r="UXK33" s="423"/>
      <c r="UXL33" s="423"/>
      <c r="UXM33" s="423"/>
      <c r="UXN33" s="423"/>
      <c r="UXO33" s="423"/>
      <c r="UXP33" s="423"/>
      <c r="UXQ33" s="423"/>
      <c r="UXR33" s="423"/>
      <c r="UXS33" s="423"/>
      <c r="UXT33" s="423"/>
      <c r="UXU33" s="423"/>
      <c r="UXV33" s="423"/>
      <c r="UXW33" s="423"/>
      <c r="UXX33" s="423"/>
      <c r="UXY33" s="423"/>
      <c r="UXZ33" s="423"/>
      <c r="UYA33" s="423"/>
      <c r="UYB33" s="423"/>
      <c r="UYC33" s="423"/>
      <c r="UYD33" s="423"/>
      <c r="UYE33" s="423"/>
      <c r="UYF33" s="423"/>
      <c r="UYG33" s="423"/>
      <c r="UYH33" s="423"/>
      <c r="UYI33" s="423"/>
      <c r="UYJ33" s="423"/>
      <c r="UYK33" s="423"/>
      <c r="UYL33" s="423"/>
      <c r="UYM33" s="423"/>
      <c r="UYN33" s="423"/>
      <c r="UYO33" s="423"/>
      <c r="UYP33" s="423"/>
      <c r="UYQ33" s="423"/>
      <c r="UYR33" s="423"/>
      <c r="UYS33" s="423"/>
      <c r="UYT33" s="423"/>
      <c r="UYU33" s="423"/>
      <c r="UYV33" s="423"/>
      <c r="UYW33" s="423"/>
      <c r="UYX33" s="423"/>
      <c r="UYY33" s="423"/>
      <c r="UYZ33" s="423"/>
      <c r="UZA33" s="423"/>
      <c r="UZB33" s="423"/>
      <c r="UZC33" s="423"/>
      <c r="UZD33" s="423"/>
      <c r="UZE33" s="423"/>
      <c r="UZF33" s="423"/>
      <c r="UZG33" s="423"/>
      <c r="UZH33" s="423"/>
      <c r="UZI33" s="423"/>
      <c r="UZJ33" s="423"/>
      <c r="UZK33" s="423"/>
      <c r="UZL33" s="423"/>
      <c r="UZM33" s="423"/>
      <c r="UZN33" s="423"/>
      <c r="UZO33" s="423"/>
      <c r="UZP33" s="423"/>
      <c r="UZQ33" s="423"/>
      <c r="UZR33" s="423"/>
      <c r="UZS33" s="423"/>
      <c r="UZT33" s="423"/>
      <c r="UZU33" s="423"/>
      <c r="UZV33" s="423"/>
      <c r="UZW33" s="423"/>
      <c r="UZX33" s="423"/>
      <c r="UZY33" s="423"/>
      <c r="UZZ33" s="423"/>
      <c r="VAA33" s="423"/>
      <c r="VAB33" s="423"/>
      <c r="VAC33" s="423"/>
      <c r="VAD33" s="423"/>
      <c r="VAE33" s="423"/>
      <c r="VAF33" s="423"/>
      <c r="VAG33" s="423"/>
      <c r="VAH33" s="423"/>
      <c r="VAI33" s="423"/>
      <c r="VAJ33" s="423"/>
      <c r="VAK33" s="423"/>
      <c r="VAL33" s="423"/>
      <c r="VAM33" s="423"/>
      <c r="VAN33" s="423"/>
      <c r="VAO33" s="423"/>
      <c r="VAP33" s="423"/>
      <c r="VAQ33" s="423"/>
      <c r="VAR33" s="423"/>
      <c r="VAS33" s="423"/>
      <c r="VAT33" s="423"/>
      <c r="VAU33" s="423"/>
      <c r="VAV33" s="423"/>
      <c r="VAW33" s="423"/>
      <c r="VAX33" s="423"/>
      <c r="VAY33" s="423"/>
      <c r="VAZ33" s="423"/>
      <c r="VBA33" s="423"/>
      <c r="VBB33" s="423"/>
      <c r="VBC33" s="423"/>
      <c r="VBD33" s="423"/>
      <c r="VBE33" s="423"/>
      <c r="VBF33" s="423"/>
      <c r="VBG33" s="423"/>
      <c r="VBH33" s="423"/>
      <c r="VBI33" s="423"/>
      <c r="VBJ33" s="423"/>
      <c r="VBK33" s="423"/>
      <c r="VBL33" s="423"/>
      <c r="VBM33" s="423"/>
      <c r="VBN33" s="423"/>
      <c r="VBO33" s="423"/>
      <c r="VBP33" s="423"/>
      <c r="VBQ33" s="423"/>
      <c r="VBR33" s="423"/>
      <c r="VBS33" s="423"/>
      <c r="VBT33" s="423"/>
      <c r="VBU33" s="423"/>
      <c r="VBV33" s="423"/>
      <c r="VBW33" s="423"/>
      <c r="VBX33" s="423"/>
      <c r="VBY33" s="423"/>
      <c r="VBZ33" s="423"/>
      <c r="VCA33" s="423"/>
      <c r="VCB33" s="423"/>
      <c r="VCC33" s="423"/>
      <c r="VCD33" s="423"/>
      <c r="VCE33" s="423"/>
      <c r="VCF33" s="423"/>
      <c r="VCG33" s="423"/>
      <c r="VCH33" s="423"/>
      <c r="VCI33" s="423"/>
      <c r="VCJ33" s="423"/>
      <c r="VCK33" s="423"/>
      <c r="VCL33" s="423"/>
      <c r="VCM33" s="423"/>
      <c r="VCN33" s="423"/>
      <c r="VCO33" s="423"/>
      <c r="VCP33" s="423"/>
      <c r="VCQ33" s="423"/>
      <c r="VCR33" s="423"/>
      <c r="VCS33" s="423"/>
      <c r="VCT33" s="423"/>
      <c r="VCU33" s="423"/>
      <c r="VCV33" s="423"/>
      <c r="VCW33" s="423"/>
      <c r="VCX33" s="423"/>
      <c r="VCY33" s="423"/>
      <c r="VCZ33" s="423"/>
      <c r="VDA33" s="423"/>
      <c r="VDB33" s="423"/>
      <c r="VDC33" s="423"/>
      <c r="VDD33" s="423"/>
      <c r="VDE33" s="423"/>
      <c r="VDF33" s="423"/>
      <c r="VDG33" s="423"/>
      <c r="VDH33" s="423"/>
      <c r="VDI33" s="423"/>
      <c r="VDJ33" s="423"/>
      <c r="VDK33" s="423"/>
      <c r="VDL33" s="423"/>
      <c r="VDM33" s="423"/>
      <c r="VDN33" s="423"/>
      <c r="VDO33" s="423"/>
      <c r="VDP33" s="423"/>
      <c r="VDQ33" s="423"/>
      <c r="VDR33" s="423"/>
      <c r="VDS33" s="423"/>
      <c r="VDT33" s="423"/>
      <c r="VDU33" s="423"/>
      <c r="VDV33" s="423"/>
      <c r="VDW33" s="423"/>
      <c r="VDX33" s="423"/>
      <c r="VDY33" s="423"/>
      <c r="VDZ33" s="423"/>
      <c r="VEA33" s="423"/>
      <c r="VEB33" s="423"/>
      <c r="VEC33" s="423"/>
      <c r="VED33" s="423"/>
      <c r="VEE33" s="423"/>
      <c r="VEF33" s="423"/>
      <c r="VEG33" s="423"/>
      <c r="VEH33" s="423"/>
      <c r="VEI33" s="423"/>
      <c r="VEJ33" s="423"/>
      <c r="VEK33" s="423"/>
      <c r="VEL33" s="423"/>
      <c r="VEM33" s="423"/>
      <c r="VEN33" s="423"/>
      <c r="VEO33" s="423"/>
      <c r="VEP33" s="423"/>
      <c r="VEQ33" s="423"/>
      <c r="VER33" s="423"/>
      <c r="VES33" s="423"/>
      <c r="VET33" s="423"/>
      <c r="VEU33" s="423"/>
      <c r="VEV33" s="423"/>
      <c r="VEW33" s="423"/>
      <c r="VEX33" s="423"/>
      <c r="VEY33" s="423"/>
      <c r="VEZ33" s="423"/>
      <c r="VFA33" s="423"/>
      <c r="VFB33" s="423"/>
      <c r="VFC33" s="423"/>
      <c r="VFD33" s="423"/>
      <c r="VFE33" s="423"/>
      <c r="VFF33" s="423"/>
      <c r="VFG33" s="423"/>
      <c r="VFH33" s="423"/>
      <c r="VFI33" s="423"/>
      <c r="VFJ33" s="423"/>
      <c r="VFK33" s="423"/>
      <c r="VFL33" s="423"/>
      <c r="VFM33" s="423"/>
      <c r="VFN33" s="423"/>
      <c r="VFO33" s="423"/>
      <c r="VFP33" s="423"/>
      <c r="VFQ33" s="423"/>
      <c r="VFR33" s="423"/>
      <c r="VFS33" s="423"/>
      <c r="VFT33" s="423"/>
      <c r="VFU33" s="423"/>
      <c r="VFV33" s="423"/>
      <c r="VFW33" s="423"/>
      <c r="VFX33" s="423"/>
      <c r="VFY33" s="423"/>
      <c r="VFZ33" s="423"/>
      <c r="VGA33" s="423"/>
      <c r="VGB33" s="423"/>
      <c r="VGC33" s="423"/>
      <c r="VGD33" s="423"/>
      <c r="VGE33" s="423"/>
      <c r="VGF33" s="423"/>
      <c r="VGG33" s="423"/>
      <c r="VGH33" s="423"/>
      <c r="VGI33" s="423"/>
      <c r="VGJ33" s="423"/>
      <c r="VGK33" s="423"/>
      <c r="VGL33" s="423"/>
      <c r="VGM33" s="423"/>
      <c r="VGN33" s="423"/>
      <c r="VGO33" s="423"/>
      <c r="VGP33" s="423"/>
      <c r="VGQ33" s="423"/>
      <c r="VGR33" s="423"/>
      <c r="VGS33" s="423"/>
      <c r="VGT33" s="423"/>
      <c r="VGU33" s="423"/>
      <c r="VGV33" s="423"/>
      <c r="VGW33" s="423"/>
      <c r="VGX33" s="423"/>
      <c r="VGY33" s="423"/>
      <c r="VGZ33" s="423"/>
      <c r="VHA33" s="423"/>
      <c r="VHB33" s="423"/>
      <c r="VHC33" s="423"/>
      <c r="VHD33" s="423"/>
      <c r="VHE33" s="423"/>
      <c r="VHF33" s="423"/>
      <c r="VHG33" s="423"/>
      <c r="VHH33" s="423"/>
      <c r="VHI33" s="423"/>
      <c r="VHJ33" s="423"/>
      <c r="VHK33" s="423"/>
      <c r="VHL33" s="423"/>
      <c r="VHM33" s="423"/>
      <c r="VHN33" s="423"/>
      <c r="VHO33" s="423"/>
      <c r="VHP33" s="423"/>
      <c r="VHQ33" s="423"/>
      <c r="VHR33" s="423"/>
      <c r="VHS33" s="423"/>
      <c r="VHT33" s="423"/>
      <c r="VHU33" s="423"/>
      <c r="VHV33" s="423"/>
      <c r="VHW33" s="423"/>
      <c r="VHX33" s="423"/>
      <c r="VHY33" s="423"/>
      <c r="VHZ33" s="423"/>
      <c r="VIA33" s="423"/>
      <c r="VIB33" s="423"/>
      <c r="VIC33" s="423"/>
      <c r="VID33" s="423"/>
      <c r="VIE33" s="423"/>
      <c r="VIF33" s="423"/>
      <c r="VIG33" s="423"/>
      <c r="VIH33" s="423"/>
      <c r="VII33" s="423"/>
      <c r="VIJ33" s="423"/>
      <c r="VIK33" s="423"/>
      <c r="VIL33" s="423"/>
      <c r="VIM33" s="423"/>
      <c r="VIN33" s="423"/>
      <c r="VIO33" s="423"/>
      <c r="VIP33" s="423"/>
      <c r="VIQ33" s="423"/>
      <c r="VIR33" s="423"/>
      <c r="VIS33" s="423"/>
      <c r="VIT33" s="423"/>
      <c r="VIU33" s="423"/>
      <c r="VIV33" s="423"/>
      <c r="VIW33" s="423"/>
      <c r="VIX33" s="423"/>
      <c r="VIY33" s="423"/>
      <c r="VIZ33" s="423"/>
      <c r="VJA33" s="423"/>
      <c r="VJB33" s="423"/>
      <c r="VJC33" s="423"/>
      <c r="VJD33" s="423"/>
      <c r="VJE33" s="423"/>
      <c r="VJF33" s="423"/>
      <c r="VJG33" s="423"/>
      <c r="VJH33" s="423"/>
      <c r="VJI33" s="423"/>
      <c r="VJJ33" s="423"/>
      <c r="VJK33" s="423"/>
      <c r="VJL33" s="423"/>
      <c r="VJM33" s="423"/>
      <c r="VJN33" s="423"/>
      <c r="VJO33" s="423"/>
      <c r="VJP33" s="423"/>
      <c r="VJQ33" s="423"/>
      <c r="VJR33" s="423"/>
      <c r="VJS33" s="423"/>
      <c r="VJT33" s="423"/>
      <c r="VJU33" s="423"/>
      <c r="VJV33" s="423"/>
      <c r="VJW33" s="423"/>
      <c r="VJX33" s="423"/>
      <c r="VJY33" s="423"/>
      <c r="VJZ33" s="423"/>
      <c r="VKA33" s="423"/>
      <c r="VKB33" s="423"/>
      <c r="VKC33" s="423"/>
      <c r="VKD33" s="423"/>
      <c r="VKE33" s="423"/>
      <c r="VKF33" s="423"/>
      <c r="VKG33" s="423"/>
      <c r="VKH33" s="423"/>
      <c r="VKI33" s="423"/>
      <c r="VKJ33" s="423"/>
      <c r="VKK33" s="423"/>
      <c r="VKL33" s="423"/>
      <c r="VKM33" s="423"/>
      <c r="VKN33" s="423"/>
      <c r="VKO33" s="423"/>
      <c r="VKP33" s="423"/>
      <c r="VKQ33" s="423"/>
      <c r="VKR33" s="423"/>
      <c r="VKS33" s="423"/>
      <c r="VKT33" s="423"/>
      <c r="VKU33" s="423"/>
      <c r="VKV33" s="423"/>
      <c r="VKW33" s="423"/>
      <c r="VKX33" s="423"/>
      <c r="VKY33" s="423"/>
      <c r="VKZ33" s="423"/>
      <c r="VLA33" s="423"/>
      <c r="VLB33" s="423"/>
      <c r="VLC33" s="423"/>
      <c r="VLD33" s="423"/>
      <c r="VLE33" s="423"/>
      <c r="VLF33" s="423"/>
      <c r="VLG33" s="423"/>
      <c r="VLH33" s="423"/>
      <c r="VLI33" s="423"/>
      <c r="VLJ33" s="423"/>
      <c r="VLK33" s="423"/>
      <c r="VLL33" s="423"/>
      <c r="VLM33" s="423"/>
      <c r="VLN33" s="423"/>
      <c r="VLO33" s="423"/>
      <c r="VLP33" s="423"/>
      <c r="VLQ33" s="423"/>
      <c r="VLR33" s="423"/>
      <c r="VLS33" s="423"/>
      <c r="VLT33" s="423"/>
      <c r="VLU33" s="423"/>
      <c r="VLV33" s="423"/>
      <c r="VLW33" s="423"/>
      <c r="VLX33" s="423"/>
      <c r="VLY33" s="423"/>
      <c r="VLZ33" s="423"/>
      <c r="VMA33" s="423"/>
      <c r="VMB33" s="423"/>
      <c r="VMC33" s="423"/>
      <c r="VMD33" s="423"/>
      <c r="VME33" s="423"/>
      <c r="VMF33" s="423"/>
      <c r="VMG33" s="423"/>
      <c r="VMH33" s="423"/>
      <c r="VMI33" s="423"/>
      <c r="VMJ33" s="423"/>
      <c r="VMK33" s="423"/>
      <c r="VML33" s="423"/>
      <c r="VMM33" s="423"/>
      <c r="VMN33" s="423"/>
      <c r="VMO33" s="423"/>
      <c r="VMP33" s="423"/>
      <c r="VMQ33" s="423"/>
      <c r="VMR33" s="423"/>
      <c r="VMS33" s="423"/>
      <c r="VMT33" s="423"/>
      <c r="VMU33" s="423"/>
      <c r="VMV33" s="423"/>
      <c r="VMW33" s="423"/>
      <c r="VMX33" s="423"/>
      <c r="VMY33" s="423"/>
      <c r="VMZ33" s="423"/>
      <c r="VNA33" s="423"/>
      <c r="VNB33" s="423"/>
      <c r="VNC33" s="423"/>
      <c r="VND33" s="423"/>
      <c r="VNE33" s="423"/>
      <c r="VNF33" s="423"/>
      <c r="VNG33" s="423"/>
      <c r="VNH33" s="423"/>
      <c r="VNI33" s="423"/>
      <c r="VNJ33" s="423"/>
      <c r="VNK33" s="423"/>
      <c r="VNL33" s="423"/>
      <c r="VNM33" s="423"/>
      <c r="VNN33" s="423"/>
      <c r="VNO33" s="423"/>
      <c r="VNP33" s="423"/>
      <c r="VNQ33" s="423"/>
      <c r="VNR33" s="423"/>
      <c r="VNS33" s="423"/>
      <c r="VNT33" s="423"/>
      <c r="VNU33" s="423"/>
      <c r="VNV33" s="423"/>
      <c r="VNW33" s="423"/>
      <c r="VNX33" s="423"/>
      <c r="VNY33" s="423"/>
      <c r="VNZ33" s="423"/>
      <c r="VOA33" s="423"/>
      <c r="VOB33" s="423"/>
      <c r="VOC33" s="423"/>
      <c r="VOD33" s="423"/>
      <c r="VOE33" s="423"/>
      <c r="VOF33" s="423"/>
      <c r="VOG33" s="423"/>
      <c r="VOH33" s="423"/>
      <c r="VOI33" s="423"/>
      <c r="VOJ33" s="423"/>
      <c r="VOK33" s="423"/>
      <c r="VOL33" s="423"/>
      <c r="VOM33" s="423"/>
      <c r="VON33" s="423"/>
      <c r="VOO33" s="423"/>
      <c r="VOP33" s="423"/>
      <c r="VOQ33" s="423"/>
      <c r="VOR33" s="423"/>
      <c r="VOS33" s="423"/>
      <c r="VOT33" s="423"/>
      <c r="VOU33" s="423"/>
      <c r="VOV33" s="423"/>
      <c r="VOW33" s="423"/>
      <c r="VOX33" s="423"/>
      <c r="VOY33" s="423"/>
      <c r="VOZ33" s="423"/>
      <c r="VPA33" s="423"/>
      <c r="VPB33" s="423"/>
      <c r="VPC33" s="423"/>
      <c r="VPD33" s="423"/>
      <c r="VPE33" s="423"/>
      <c r="VPF33" s="423"/>
      <c r="VPG33" s="423"/>
      <c r="VPH33" s="423"/>
      <c r="VPI33" s="423"/>
      <c r="VPJ33" s="423"/>
      <c r="VPK33" s="423"/>
      <c r="VPL33" s="423"/>
      <c r="VPM33" s="423"/>
      <c r="VPN33" s="423"/>
      <c r="VPO33" s="423"/>
      <c r="VPP33" s="423"/>
      <c r="VPQ33" s="423"/>
      <c r="VPR33" s="423"/>
      <c r="VPS33" s="423"/>
      <c r="VPT33" s="423"/>
      <c r="VPU33" s="423"/>
      <c r="VPV33" s="423"/>
      <c r="VPW33" s="423"/>
      <c r="VPX33" s="423"/>
      <c r="VPY33" s="423"/>
      <c r="VPZ33" s="423"/>
      <c r="VQA33" s="423"/>
      <c r="VQB33" s="423"/>
      <c r="VQC33" s="423"/>
      <c r="VQD33" s="423"/>
      <c r="VQE33" s="423"/>
      <c r="VQF33" s="423"/>
      <c r="VQG33" s="423"/>
      <c r="VQH33" s="423"/>
      <c r="VQI33" s="423"/>
      <c r="VQJ33" s="423"/>
      <c r="VQK33" s="423"/>
      <c r="VQL33" s="423"/>
      <c r="VQM33" s="423"/>
      <c r="VQN33" s="423"/>
      <c r="VQO33" s="423"/>
      <c r="VQP33" s="423"/>
      <c r="VQQ33" s="423"/>
      <c r="VQR33" s="423"/>
      <c r="VQS33" s="423"/>
      <c r="VQT33" s="423"/>
      <c r="VQU33" s="423"/>
      <c r="VQV33" s="423"/>
      <c r="VQW33" s="423"/>
      <c r="VQX33" s="423"/>
      <c r="VQY33" s="423"/>
      <c r="VQZ33" s="423"/>
      <c r="VRA33" s="423"/>
      <c r="VRB33" s="423"/>
      <c r="VRC33" s="423"/>
      <c r="VRD33" s="423"/>
      <c r="VRE33" s="423"/>
      <c r="VRF33" s="423"/>
      <c r="VRG33" s="423"/>
      <c r="VRH33" s="423"/>
      <c r="VRI33" s="423"/>
      <c r="VRJ33" s="423"/>
      <c r="VRK33" s="423"/>
      <c r="VRL33" s="423"/>
      <c r="VRM33" s="423"/>
      <c r="VRN33" s="423"/>
      <c r="VRO33" s="423"/>
      <c r="VRP33" s="423"/>
      <c r="VRQ33" s="423"/>
      <c r="VRR33" s="423"/>
      <c r="VRS33" s="423"/>
      <c r="VRT33" s="423"/>
      <c r="VRU33" s="423"/>
      <c r="VRV33" s="423"/>
      <c r="VRW33" s="423"/>
      <c r="VRX33" s="423"/>
      <c r="VRY33" s="423"/>
      <c r="VRZ33" s="423"/>
      <c r="VSA33" s="423"/>
      <c r="VSB33" s="423"/>
      <c r="VSC33" s="423"/>
      <c r="VSD33" s="423"/>
      <c r="VSE33" s="423"/>
      <c r="VSF33" s="423"/>
      <c r="VSG33" s="423"/>
      <c r="VSH33" s="423"/>
      <c r="VSI33" s="423"/>
      <c r="VSJ33" s="423"/>
      <c r="VSK33" s="423"/>
      <c r="VSL33" s="423"/>
      <c r="VSM33" s="423"/>
      <c r="VSN33" s="423"/>
      <c r="VSO33" s="423"/>
      <c r="VSP33" s="423"/>
      <c r="VSQ33" s="423"/>
      <c r="VSR33" s="423"/>
      <c r="VSS33" s="423"/>
      <c r="VST33" s="423"/>
      <c r="VSU33" s="423"/>
      <c r="VSV33" s="423"/>
      <c r="VSW33" s="423"/>
      <c r="VSX33" s="423"/>
      <c r="VSY33" s="423"/>
      <c r="VSZ33" s="423"/>
      <c r="VTA33" s="423"/>
      <c r="VTB33" s="423"/>
      <c r="VTC33" s="423"/>
      <c r="VTD33" s="423"/>
      <c r="VTE33" s="423"/>
      <c r="VTF33" s="423"/>
      <c r="VTG33" s="423"/>
      <c r="VTH33" s="423"/>
      <c r="VTI33" s="423"/>
      <c r="VTJ33" s="423"/>
      <c r="VTK33" s="423"/>
      <c r="VTL33" s="423"/>
      <c r="VTM33" s="423"/>
      <c r="VTN33" s="423"/>
      <c r="VTO33" s="423"/>
      <c r="VTP33" s="423"/>
      <c r="VTQ33" s="423"/>
      <c r="VTR33" s="423"/>
      <c r="VTS33" s="423"/>
      <c r="VTT33" s="423"/>
      <c r="VTU33" s="423"/>
      <c r="VTV33" s="423"/>
      <c r="VTW33" s="423"/>
      <c r="VTX33" s="423"/>
      <c r="VTY33" s="423"/>
      <c r="VTZ33" s="423"/>
      <c r="VUA33" s="423"/>
      <c r="VUB33" s="423"/>
      <c r="VUC33" s="423"/>
      <c r="VUD33" s="423"/>
      <c r="VUE33" s="423"/>
      <c r="VUF33" s="423"/>
      <c r="VUG33" s="423"/>
      <c r="VUH33" s="423"/>
      <c r="VUI33" s="423"/>
      <c r="VUJ33" s="423"/>
      <c r="VUK33" s="423"/>
      <c r="VUL33" s="423"/>
      <c r="VUM33" s="423"/>
      <c r="VUN33" s="423"/>
      <c r="VUO33" s="423"/>
      <c r="VUP33" s="423"/>
      <c r="VUQ33" s="423"/>
      <c r="VUR33" s="423"/>
      <c r="VUS33" s="423"/>
      <c r="VUT33" s="423"/>
      <c r="VUU33" s="423"/>
      <c r="VUV33" s="423"/>
      <c r="VUW33" s="423"/>
      <c r="VUX33" s="423"/>
      <c r="VUY33" s="423"/>
      <c r="VUZ33" s="423"/>
      <c r="VVA33" s="423"/>
      <c r="VVB33" s="423"/>
      <c r="VVC33" s="423"/>
      <c r="VVD33" s="423"/>
      <c r="VVE33" s="423"/>
      <c r="VVF33" s="423"/>
      <c r="VVG33" s="423"/>
      <c r="VVH33" s="423"/>
      <c r="VVI33" s="423"/>
      <c r="VVJ33" s="423"/>
      <c r="VVK33" s="423"/>
      <c r="VVL33" s="423"/>
      <c r="VVM33" s="423"/>
      <c r="VVN33" s="423"/>
      <c r="VVO33" s="423"/>
      <c r="VVP33" s="423"/>
      <c r="VVQ33" s="423"/>
      <c r="VVR33" s="423"/>
      <c r="VVS33" s="423"/>
      <c r="VVT33" s="423"/>
      <c r="VVU33" s="423"/>
      <c r="VVV33" s="423"/>
      <c r="VVW33" s="423"/>
      <c r="VVX33" s="423"/>
      <c r="VVY33" s="423"/>
      <c r="VVZ33" s="423"/>
      <c r="VWA33" s="423"/>
      <c r="VWB33" s="423"/>
      <c r="VWC33" s="423"/>
      <c r="VWD33" s="423"/>
      <c r="VWE33" s="423"/>
      <c r="VWF33" s="423"/>
      <c r="VWG33" s="423"/>
      <c r="VWH33" s="423"/>
      <c r="VWI33" s="423"/>
      <c r="VWJ33" s="423"/>
      <c r="VWK33" s="423"/>
      <c r="VWL33" s="423"/>
      <c r="VWM33" s="423"/>
      <c r="VWN33" s="423"/>
      <c r="VWO33" s="423"/>
      <c r="VWP33" s="423"/>
      <c r="VWQ33" s="423"/>
      <c r="VWR33" s="423"/>
      <c r="VWS33" s="423"/>
      <c r="VWT33" s="423"/>
      <c r="VWU33" s="423"/>
      <c r="VWV33" s="423"/>
      <c r="VWW33" s="423"/>
      <c r="VWX33" s="423"/>
      <c r="VWY33" s="423"/>
      <c r="VWZ33" s="423"/>
      <c r="VXA33" s="423"/>
      <c r="VXB33" s="423"/>
      <c r="VXC33" s="423"/>
      <c r="VXD33" s="423"/>
      <c r="VXE33" s="423"/>
      <c r="VXF33" s="423"/>
      <c r="VXG33" s="423"/>
      <c r="VXH33" s="423"/>
      <c r="VXI33" s="423"/>
      <c r="VXJ33" s="423"/>
      <c r="VXK33" s="423"/>
      <c r="VXL33" s="423"/>
      <c r="VXM33" s="423"/>
      <c r="VXN33" s="423"/>
      <c r="VXO33" s="423"/>
      <c r="VXP33" s="423"/>
      <c r="VXQ33" s="423"/>
      <c r="VXR33" s="423"/>
      <c r="VXS33" s="423"/>
      <c r="VXT33" s="423"/>
      <c r="VXU33" s="423"/>
      <c r="VXV33" s="423"/>
      <c r="VXW33" s="423"/>
      <c r="VXX33" s="423"/>
      <c r="VXY33" s="423"/>
      <c r="VXZ33" s="423"/>
      <c r="VYA33" s="423"/>
      <c r="VYB33" s="423"/>
      <c r="VYC33" s="423"/>
      <c r="VYD33" s="423"/>
      <c r="VYE33" s="423"/>
      <c r="VYF33" s="423"/>
      <c r="VYG33" s="423"/>
      <c r="VYH33" s="423"/>
      <c r="VYI33" s="423"/>
      <c r="VYJ33" s="423"/>
      <c r="VYK33" s="423"/>
      <c r="VYL33" s="423"/>
      <c r="VYM33" s="423"/>
      <c r="VYN33" s="423"/>
      <c r="VYO33" s="423"/>
      <c r="VYP33" s="423"/>
      <c r="VYQ33" s="423"/>
      <c r="VYR33" s="423"/>
      <c r="VYS33" s="423"/>
      <c r="VYT33" s="423"/>
      <c r="VYU33" s="423"/>
      <c r="VYV33" s="423"/>
      <c r="VYW33" s="423"/>
      <c r="VYX33" s="423"/>
      <c r="VYY33" s="423"/>
      <c r="VYZ33" s="423"/>
      <c r="VZA33" s="423"/>
      <c r="VZB33" s="423"/>
      <c r="VZC33" s="423"/>
      <c r="VZD33" s="423"/>
      <c r="VZE33" s="423"/>
      <c r="VZF33" s="423"/>
      <c r="VZG33" s="423"/>
      <c r="VZH33" s="423"/>
      <c r="VZI33" s="423"/>
      <c r="VZJ33" s="423"/>
      <c r="VZK33" s="423"/>
      <c r="VZL33" s="423"/>
      <c r="VZM33" s="423"/>
      <c r="VZN33" s="423"/>
      <c r="VZO33" s="423"/>
      <c r="VZP33" s="423"/>
      <c r="VZQ33" s="423"/>
      <c r="VZR33" s="423"/>
      <c r="VZS33" s="423"/>
      <c r="VZT33" s="423"/>
      <c r="VZU33" s="423"/>
      <c r="VZV33" s="423"/>
      <c r="VZW33" s="423"/>
      <c r="VZX33" s="423"/>
      <c r="VZY33" s="423"/>
      <c r="VZZ33" s="423"/>
      <c r="WAA33" s="423"/>
      <c r="WAB33" s="423"/>
      <c r="WAC33" s="423"/>
      <c r="WAD33" s="423"/>
      <c r="WAE33" s="423"/>
      <c r="WAF33" s="423"/>
      <c r="WAG33" s="423"/>
      <c r="WAH33" s="423"/>
      <c r="WAI33" s="423"/>
      <c r="WAJ33" s="423"/>
      <c r="WAK33" s="423"/>
      <c r="WAL33" s="423"/>
      <c r="WAM33" s="423"/>
      <c r="WAN33" s="423"/>
      <c r="WAO33" s="423"/>
      <c r="WAP33" s="423"/>
      <c r="WAQ33" s="423"/>
      <c r="WAR33" s="423"/>
      <c r="WAS33" s="423"/>
      <c r="WAT33" s="423"/>
      <c r="WAU33" s="423"/>
      <c r="WAV33" s="423"/>
      <c r="WAW33" s="423"/>
      <c r="WAX33" s="423"/>
      <c r="WAY33" s="423"/>
      <c r="WAZ33" s="423"/>
      <c r="WBA33" s="423"/>
      <c r="WBB33" s="423"/>
      <c r="WBC33" s="423"/>
      <c r="WBD33" s="423"/>
      <c r="WBE33" s="423"/>
      <c r="WBF33" s="423"/>
      <c r="WBG33" s="423"/>
      <c r="WBH33" s="423"/>
      <c r="WBI33" s="423"/>
      <c r="WBJ33" s="423"/>
      <c r="WBK33" s="423"/>
      <c r="WBL33" s="423"/>
      <c r="WBM33" s="423"/>
      <c r="WBN33" s="423"/>
      <c r="WBO33" s="423"/>
      <c r="WBP33" s="423"/>
      <c r="WBQ33" s="423"/>
      <c r="WBR33" s="423"/>
      <c r="WBS33" s="423"/>
      <c r="WBT33" s="423"/>
      <c r="WBU33" s="423"/>
      <c r="WBV33" s="423"/>
      <c r="WBW33" s="423"/>
      <c r="WBX33" s="423"/>
      <c r="WBY33" s="423"/>
      <c r="WBZ33" s="423"/>
      <c r="WCA33" s="423"/>
      <c r="WCB33" s="423"/>
      <c r="WCC33" s="423"/>
      <c r="WCD33" s="423"/>
      <c r="WCE33" s="423"/>
      <c r="WCF33" s="423"/>
      <c r="WCG33" s="423"/>
      <c r="WCH33" s="423"/>
      <c r="WCI33" s="423"/>
      <c r="WCJ33" s="423"/>
      <c r="WCK33" s="423"/>
      <c r="WCL33" s="423"/>
      <c r="WCM33" s="423"/>
      <c r="WCN33" s="423"/>
      <c r="WCO33" s="423"/>
      <c r="WCP33" s="423"/>
      <c r="WCQ33" s="423"/>
      <c r="WCR33" s="423"/>
      <c r="WCS33" s="423"/>
      <c r="WCT33" s="423"/>
      <c r="WCU33" s="423"/>
      <c r="WCV33" s="423"/>
      <c r="WCW33" s="423"/>
      <c r="WCX33" s="423"/>
      <c r="WCY33" s="423"/>
      <c r="WCZ33" s="423"/>
      <c r="WDA33" s="423"/>
      <c r="WDB33" s="423"/>
      <c r="WDC33" s="423"/>
      <c r="WDD33" s="423"/>
      <c r="WDE33" s="423"/>
      <c r="WDF33" s="423"/>
      <c r="WDG33" s="423"/>
      <c r="WDH33" s="423"/>
      <c r="WDI33" s="423"/>
      <c r="WDJ33" s="423"/>
      <c r="WDK33" s="423"/>
      <c r="WDL33" s="423"/>
      <c r="WDM33" s="423"/>
      <c r="WDN33" s="423"/>
      <c r="WDO33" s="423"/>
      <c r="WDP33" s="423"/>
      <c r="WDQ33" s="423"/>
      <c r="WDR33" s="423"/>
      <c r="WDS33" s="423"/>
      <c r="WDT33" s="423"/>
      <c r="WDU33" s="423"/>
      <c r="WDV33" s="423"/>
      <c r="WDW33" s="423"/>
      <c r="WDX33" s="423"/>
      <c r="WDY33" s="423"/>
      <c r="WDZ33" s="423"/>
      <c r="WEA33" s="423"/>
      <c r="WEB33" s="423"/>
      <c r="WEC33" s="423"/>
      <c r="WED33" s="423"/>
      <c r="WEE33" s="423"/>
      <c r="WEF33" s="423"/>
      <c r="WEG33" s="423"/>
      <c r="WEH33" s="423"/>
      <c r="WEI33" s="423"/>
      <c r="WEJ33" s="423"/>
      <c r="WEK33" s="423"/>
      <c r="WEL33" s="423"/>
      <c r="WEM33" s="423"/>
      <c r="WEN33" s="423"/>
      <c r="WEO33" s="423"/>
      <c r="WEP33" s="423"/>
      <c r="WEQ33" s="423"/>
      <c r="WER33" s="423"/>
      <c r="WES33" s="423"/>
      <c r="WET33" s="423"/>
      <c r="WEU33" s="423"/>
      <c r="WEV33" s="423"/>
      <c r="WEW33" s="423"/>
      <c r="WEX33" s="423"/>
      <c r="WEY33" s="423"/>
      <c r="WEZ33" s="423"/>
      <c r="WFA33" s="423"/>
      <c r="WFB33" s="423"/>
      <c r="WFC33" s="423"/>
      <c r="WFD33" s="423"/>
      <c r="WFE33" s="423"/>
      <c r="WFF33" s="423"/>
      <c r="WFG33" s="423"/>
      <c r="WFH33" s="423"/>
      <c r="WFI33" s="423"/>
      <c r="WFJ33" s="423"/>
      <c r="WFK33" s="423"/>
      <c r="WFL33" s="423"/>
      <c r="WFM33" s="423"/>
      <c r="WFN33" s="423"/>
      <c r="WFO33" s="423"/>
      <c r="WFP33" s="423"/>
      <c r="WFQ33" s="423"/>
      <c r="WFR33" s="423"/>
      <c r="WFS33" s="423"/>
      <c r="WFT33" s="423"/>
      <c r="WFU33" s="423"/>
      <c r="WFV33" s="423"/>
      <c r="WFW33" s="423"/>
      <c r="WFX33" s="423"/>
      <c r="WFY33" s="423"/>
      <c r="WFZ33" s="423"/>
      <c r="WGA33" s="423"/>
      <c r="WGB33" s="423"/>
      <c r="WGC33" s="423"/>
      <c r="WGD33" s="423"/>
      <c r="WGE33" s="423"/>
      <c r="WGF33" s="423"/>
      <c r="WGG33" s="423"/>
      <c r="WGH33" s="423"/>
      <c r="WGI33" s="423"/>
      <c r="WGJ33" s="423"/>
      <c r="WGK33" s="423"/>
      <c r="WGL33" s="423"/>
      <c r="WGM33" s="423"/>
      <c r="WGN33" s="423"/>
      <c r="WGO33" s="423"/>
      <c r="WGP33" s="423"/>
      <c r="WGQ33" s="423"/>
      <c r="WGR33" s="423"/>
      <c r="WGS33" s="423"/>
      <c r="WGT33" s="423"/>
      <c r="WGU33" s="423"/>
      <c r="WGV33" s="423"/>
      <c r="WGW33" s="423"/>
      <c r="WGX33" s="423"/>
      <c r="WGY33" s="423"/>
      <c r="WGZ33" s="423"/>
      <c r="WHA33" s="423"/>
      <c r="WHB33" s="423"/>
      <c r="WHC33" s="423"/>
      <c r="WHD33" s="423"/>
      <c r="WHE33" s="423"/>
      <c r="WHF33" s="423"/>
      <c r="WHG33" s="423"/>
      <c r="WHH33" s="423"/>
      <c r="WHI33" s="423"/>
      <c r="WHJ33" s="423"/>
      <c r="WHK33" s="423"/>
      <c r="WHL33" s="423"/>
      <c r="WHM33" s="423"/>
      <c r="WHN33" s="423"/>
      <c r="WHO33" s="423"/>
      <c r="WHP33" s="423"/>
      <c r="WHQ33" s="423"/>
      <c r="WHR33" s="423"/>
      <c r="WHS33" s="423"/>
      <c r="WHT33" s="423"/>
      <c r="WHU33" s="423"/>
      <c r="WHV33" s="423"/>
      <c r="WHW33" s="423"/>
      <c r="WHX33" s="423"/>
      <c r="WHY33" s="423"/>
      <c r="WHZ33" s="423"/>
      <c r="WIA33" s="423"/>
      <c r="WIB33" s="423"/>
      <c r="WIC33" s="423"/>
      <c r="WID33" s="423"/>
      <c r="WIE33" s="423"/>
      <c r="WIF33" s="423"/>
      <c r="WIG33" s="423"/>
      <c r="WIH33" s="423"/>
      <c r="WII33" s="423"/>
      <c r="WIJ33" s="423"/>
      <c r="WIK33" s="423"/>
      <c r="WIL33" s="423"/>
      <c r="WIM33" s="423"/>
      <c r="WIN33" s="423"/>
      <c r="WIO33" s="423"/>
      <c r="WIP33" s="423"/>
      <c r="WIQ33" s="423"/>
      <c r="WIR33" s="423"/>
      <c r="WIS33" s="423"/>
      <c r="WIT33" s="423"/>
      <c r="WIU33" s="423"/>
      <c r="WIV33" s="423"/>
      <c r="WIW33" s="423"/>
      <c r="WIX33" s="423"/>
      <c r="WIY33" s="423"/>
      <c r="WIZ33" s="423"/>
      <c r="WJA33" s="423"/>
      <c r="WJB33" s="423"/>
      <c r="WJC33" s="423"/>
      <c r="WJD33" s="423"/>
      <c r="WJE33" s="423"/>
      <c r="WJF33" s="423"/>
      <c r="WJG33" s="423"/>
      <c r="WJH33" s="423"/>
      <c r="WJI33" s="423"/>
      <c r="WJJ33" s="423"/>
      <c r="WJK33" s="423"/>
      <c r="WJL33" s="423"/>
      <c r="WJM33" s="423"/>
      <c r="WJN33" s="423"/>
      <c r="WJO33" s="423"/>
      <c r="WJP33" s="423"/>
      <c r="WJQ33" s="423"/>
      <c r="WJR33" s="423"/>
      <c r="WJS33" s="423"/>
      <c r="WJT33" s="423"/>
      <c r="WJU33" s="423"/>
      <c r="WJV33" s="423"/>
      <c r="WJW33" s="423"/>
      <c r="WJX33" s="423"/>
      <c r="WJY33" s="423"/>
      <c r="WJZ33" s="423"/>
      <c r="WKA33" s="423"/>
      <c r="WKB33" s="423"/>
      <c r="WKC33" s="423"/>
      <c r="WKD33" s="423"/>
      <c r="WKE33" s="423"/>
      <c r="WKF33" s="423"/>
      <c r="WKG33" s="423"/>
      <c r="WKH33" s="423"/>
      <c r="WKI33" s="423"/>
      <c r="WKJ33" s="423"/>
      <c r="WKK33" s="423"/>
      <c r="WKL33" s="423"/>
      <c r="WKM33" s="423"/>
      <c r="WKN33" s="423"/>
      <c r="WKO33" s="423"/>
      <c r="WKP33" s="423"/>
      <c r="WKQ33" s="423"/>
      <c r="WKR33" s="423"/>
      <c r="WKS33" s="423"/>
      <c r="WKT33" s="423"/>
      <c r="WKU33" s="423"/>
      <c r="WKV33" s="423"/>
      <c r="WKW33" s="423"/>
      <c r="WKX33" s="423"/>
      <c r="WKY33" s="423"/>
      <c r="WKZ33" s="423"/>
      <c r="WLA33" s="423"/>
      <c r="WLB33" s="423"/>
      <c r="WLC33" s="423"/>
      <c r="WLD33" s="423"/>
      <c r="WLE33" s="423"/>
      <c r="WLF33" s="423"/>
      <c r="WLG33" s="423"/>
      <c r="WLH33" s="423"/>
      <c r="WLI33" s="423"/>
      <c r="WLJ33" s="423"/>
      <c r="WLK33" s="423"/>
      <c r="WLL33" s="423"/>
      <c r="WLM33" s="423"/>
      <c r="WLN33" s="423"/>
      <c r="WLO33" s="423"/>
      <c r="WLP33" s="423"/>
      <c r="WLQ33" s="423"/>
      <c r="WLR33" s="423"/>
      <c r="WLS33" s="423"/>
      <c r="WLT33" s="423"/>
      <c r="WLU33" s="423"/>
      <c r="WLV33" s="423"/>
      <c r="WLW33" s="423"/>
      <c r="WLX33" s="423"/>
      <c r="WLY33" s="423"/>
      <c r="WLZ33" s="423"/>
      <c r="WMA33" s="423"/>
      <c r="WMB33" s="423"/>
      <c r="WMC33" s="423"/>
      <c r="WMD33" s="423"/>
      <c r="WME33" s="423"/>
      <c r="WMF33" s="423"/>
      <c r="WMG33" s="423"/>
      <c r="WMH33" s="423"/>
      <c r="WMI33" s="423"/>
      <c r="WMJ33" s="423"/>
      <c r="WMK33" s="423"/>
      <c r="WML33" s="423"/>
      <c r="WMM33" s="423"/>
      <c r="WMN33" s="423"/>
      <c r="WMO33" s="423"/>
      <c r="WMP33" s="423"/>
      <c r="WMQ33" s="423"/>
      <c r="WMR33" s="423"/>
      <c r="WMS33" s="423"/>
      <c r="WMT33" s="423"/>
      <c r="WMU33" s="423"/>
      <c r="WMV33" s="423"/>
      <c r="WMW33" s="423"/>
      <c r="WMX33" s="423"/>
      <c r="WMY33" s="423"/>
      <c r="WMZ33" s="423"/>
      <c r="WNA33" s="423"/>
      <c r="WNB33" s="423"/>
      <c r="WNC33" s="423"/>
      <c r="WND33" s="423"/>
      <c r="WNE33" s="423"/>
      <c r="WNF33" s="423"/>
      <c r="WNG33" s="423"/>
      <c r="WNH33" s="423"/>
      <c r="WNI33" s="423"/>
      <c r="WNJ33" s="423"/>
      <c r="WNK33" s="423"/>
      <c r="WNL33" s="423"/>
      <c r="WNM33" s="423"/>
      <c r="WNN33" s="423"/>
      <c r="WNO33" s="423"/>
      <c r="WNP33" s="423"/>
      <c r="WNQ33" s="423"/>
      <c r="WNR33" s="423"/>
      <c r="WNS33" s="423"/>
      <c r="WNT33" s="423"/>
      <c r="WNU33" s="423"/>
      <c r="WNV33" s="423"/>
      <c r="WNW33" s="423"/>
      <c r="WNX33" s="423"/>
      <c r="WNY33" s="423"/>
      <c r="WNZ33" s="423"/>
      <c r="WOA33" s="423"/>
      <c r="WOB33" s="423"/>
      <c r="WOC33" s="423"/>
      <c r="WOD33" s="423"/>
      <c r="WOE33" s="423"/>
      <c r="WOF33" s="423"/>
      <c r="WOG33" s="423"/>
      <c r="WOH33" s="423"/>
      <c r="WOI33" s="423"/>
      <c r="WOJ33" s="423"/>
      <c r="WOK33" s="423"/>
      <c r="WOL33" s="423"/>
      <c r="WOM33" s="423"/>
      <c r="WON33" s="423"/>
      <c r="WOO33" s="423"/>
      <c r="WOP33" s="423"/>
      <c r="WOQ33" s="423"/>
      <c r="WOR33" s="423"/>
      <c r="WOS33" s="423"/>
      <c r="WOT33" s="423"/>
      <c r="WOU33" s="423"/>
      <c r="WOV33" s="423"/>
      <c r="WOW33" s="423"/>
      <c r="WOX33" s="423"/>
      <c r="WOY33" s="423"/>
      <c r="WOZ33" s="423"/>
      <c r="WPA33" s="423"/>
      <c r="WPB33" s="423"/>
      <c r="WPC33" s="423"/>
      <c r="WPD33" s="423"/>
      <c r="WPE33" s="423"/>
      <c r="WPF33" s="423"/>
      <c r="WPG33" s="423"/>
      <c r="WPH33" s="423"/>
      <c r="WPI33" s="423"/>
      <c r="WPJ33" s="423"/>
      <c r="WPK33" s="423"/>
      <c r="WPL33" s="423"/>
      <c r="WPM33" s="423"/>
      <c r="WPN33" s="423"/>
      <c r="WPO33" s="423"/>
      <c r="WPP33" s="423"/>
      <c r="WPQ33" s="423"/>
      <c r="WPR33" s="423"/>
      <c r="WPS33" s="423"/>
      <c r="WPT33" s="423"/>
      <c r="WPU33" s="423"/>
      <c r="WPV33" s="423"/>
      <c r="WPW33" s="423"/>
      <c r="WPX33" s="423"/>
      <c r="WPY33" s="423"/>
      <c r="WPZ33" s="423"/>
      <c r="WQA33" s="423"/>
      <c r="WQB33" s="423"/>
      <c r="WQC33" s="423"/>
      <c r="WQD33" s="423"/>
      <c r="WQE33" s="423"/>
      <c r="WQF33" s="423"/>
      <c r="WQG33" s="423"/>
      <c r="WQH33" s="423"/>
      <c r="WQI33" s="423"/>
      <c r="WQJ33" s="423"/>
      <c r="WQK33" s="423"/>
      <c r="WQL33" s="423"/>
      <c r="WQM33" s="423"/>
      <c r="WQN33" s="423"/>
      <c r="WQO33" s="423"/>
      <c r="WQP33" s="423"/>
      <c r="WQQ33" s="423"/>
      <c r="WQR33" s="423"/>
      <c r="WQS33" s="423"/>
      <c r="WQT33" s="423"/>
      <c r="WQU33" s="423"/>
      <c r="WQV33" s="423"/>
      <c r="WQW33" s="423"/>
      <c r="WQX33" s="423"/>
      <c r="WQY33" s="423"/>
      <c r="WQZ33" s="423"/>
      <c r="WRA33" s="423"/>
      <c r="WRB33" s="423"/>
      <c r="WRC33" s="423"/>
      <c r="WRD33" s="423"/>
      <c r="WRE33" s="423"/>
      <c r="WRF33" s="423"/>
      <c r="WRG33" s="423"/>
      <c r="WRH33" s="423"/>
      <c r="WRI33" s="423"/>
      <c r="WRJ33" s="423"/>
      <c r="WRK33" s="423"/>
      <c r="WRL33" s="423"/>
      <c r="WRM33" s="423"/>
      <c r="WRN33" s="423"/>
      <c r="WRO33" s="423"/>
      <c r="WRP33" s="423"/>
      <c r="WRQ33" s="423"/>
      <c r="WRR33" s="423"/>
      <c r="WRS33" s="423"/>
      <c r="WRT33" s="423"/>
      <c r="WRU33" s="423"/>
      <c r="WRV33" s="423"/>
      <c r="WRW33" s="423"/>
      <c r="WRX33" s="423"/>
      <c r="WRY33" s="423"/>
      <c r="WRZ33" s="423"/>
      <c r="WSA33" s="423"/>
      <c r="WSB33" s="423"/>
      <c r="WSC33" s="423"/>
      <c r="WSD33" s="423"/>
      <c r="WSE33" s="423"/>
      <c r="WSF33" s="423"/>
      <c r="WSG33" s="423"/>
      <c r="WSH33" s="423"/>
      <c r="WSI33" s="423"/>
      <c r="WSJ33" s="423"/>
      <c r="WSK33" s="423"/>
      <c r="WSL33" s="423"/>
      <c r="WSM33" s="423"/>
      <c r="WSN33" s="423"/>
      <c r="WSO33" s="423"/>
      <c r="WSP33" s="423"/>
      <c r="WSQ33" s="423"/>
      <c r="WSR33" s="423"/>
      <c r="WSS33" s="423"/>
      <c r="WST33" s="423"/>
      <c r="WSU33" s="423"/>
      <c r="WSV33" s="423"/>
      <c r="WSW33" s="423"/>
      <c r="WSX33" s="423"/>
      <c r="WSY33" s="423"/>
      <c r="WSZ33" s="423"/>
      <c r="WTA33" s="423"/>
      <c r="WTB33" s="423"/>
      <c r="WTC33" s="423"/>
      <c r="WTD33" s="423"/>
      <c r="WTE33" s="423"/>
      <c r="WTF33" s="423"/>
      <c r="WTG33" s="423"/>
      <c r="WTH33" s="423"/>
      <c r="WTI33" s="423"/>
      <c r="WTJ33" s="423"/>
      <c r="WTK33" s="423"/>
      <c r="WTL33" s="423"/>
      <c r="WTM33" s="423"/>
      <c r="WTN33" s="423"/>
      <c r="WTO33" s="423"/>
      <c r="WTP33" s="423"/>
      <c r="WTQ33" s="423"/>
      <c r="WTR33" s="423"/>
      <c r="WTS33" s="423"/>
      <c r="WTT33" s="423"/>
      <c r="WTU33" s="423"/>
      <c r="WTV33" s="423"/>
      <c r="WTW33" s="423"/>
      <c r="WTX33" s="423"/>
      <c r="WTY33" s="423"/>
      <c r="WTZ33" s="423"/>
      <c r="WUA33" s="423"/>
      <c r="WUB33" s="423"/>
      <c r="WUC33" s="423"/>
      <c r="WUD33" s="423"/>
      <c r="WUE33" s="423"/>
      <c r="WUF33" s="423"/>
      <c r="WUG33" s="423"/>
      <c r="WUH33" s="423"/>
      <c r="WUI33" s="423"/>
      <c r="WUJ33" s="423"/>
      <c r="WUK33" s="423"/>
      <c r="WUL33" s="423"/>
      <c r="WUM33" s="423"/>
      <c r="WUN33" s="423"/>
      <c r="WUO33" s="423"/>
      <c r="WUP33" s="423"/>
      <c r="WUQ33" s="423"/>
      <c r="WUR33" s="423"/>
      <c r="WUS33" s="423"/>
      <c r="WUT33" s="423"/>
      <c r="WUU33" s="423"/>
      <c r="WUV33" s="423"/>
      <c r="WUW33" s="423"/>
      <c r="WUX33" s="423"/>
      <c r="WUY33" s="423"/>
      <c r="WUZ33" s="423"/>
      <c r="WVA33" s="423"/>
      <c r="WVB33" s="423"/>
      <c r="WVC33" s="423"/>
      <c r="WVD33" s="423"/>
      <c r="WVE33" s="423"/>
      <c r="WVF33" s="423"/>
      <c r="WVG33" s="423"/>
      <c r="WVH33" s="423"/>
      <c r="WVI33" s="423"/>
      <c r="WVJ33" s="423"/>
      <c r="WVK33" s="423"/>
      <c r="WVL33" s="423"/>
      <c r="WVM33" s="423"/>
      <c r="WVN33" s="423"/>
      <c r="WVO33" s="423"/>
      <c r="WVP33" s="423"/>
      <c r="WVQ33" s="423"/>
      <c r="WVR33" s="423"/>
      <c r="WVS33" s="423"/>
      <c r="WVT33" s="423"/>
      <c r="WVU33" s="423"/>
      <c r="WVV33" s="423"/>
      <c r="WVW33" s="423"/>
      <c r="WVX33" s="423"/>
      <c r="WVY33" s="423"/>
      <c r="WVZ33" s="423"/>
      <c r="WWA33" s="423"/>
      <c r="WWB33" s="423"/>
      <c r="WWC33" s="423"/>
      <c r="WWD33" s="423"/>
      <c r="WWE33" s="423"/>
      <c r="WWF33" s="423"/>
      <c r="WWG33" s="423"/>
      <c r="WWH33" s="423"/>
      <c r="WWI33" s="423"/>
      <c r="WWJ33" s="423"/>
      <c r="WWK33" s="423"/>
      <c r="WWL33" s="423"/>
      <c r="WWM33" s="423"/>
      <c r="WWN33" s="423"/>
      <c r="WWO33" s="423"/>
      <c r="WWP33" s="423"/>
      <c r="WWQ33" s="423"/>
      <c r="WWR33" s="423"/>
      <c r="WWS33" s="423"/>
      <c r="WWT33" s="423"/>
      <c r="WWU33" s="423"/>
      <c r="WWV33" s="423"/>
      <c r="WWW33" s="423"/>
      <c r="WWX33" s="423"/>
      <c r="WWY33" s="423"/>
      <c r="WWZ33" s="423"/>
      <c r="WXA33" s="423"/>
      <c r="WXB33" s="423"/>
      <c r="WXC33" s="423"/>
      <c r="WXD33" s="423"/>
      <c r="WXE33" s="423"/>
      <c r="WXF33" s="423"/>
      <c r="WXG33" s="423"/>
      <c r="WXH33" s="423"/>
      <c r="WXI33" s="423"/>
      <c r="WXJ33" s="423"/>
      <c r="WXK33" s="423"/>
      <c r="WXL33" s="423"/>
      <c r="WXM33" s="423"/>
      <c r="WXN33" s="423"/>
      <c r="WXO33" s="423"/>
      <c r="WXP33" s="423"/>
      <c r="WXQ33" s="423"/>
      <c r="WXR33" s="423"/>
      <c r="WXS33" s="423"/>
      <c r="WXT33" s="423"/>
      <c r="WXU33" s="423"/>
      <c r="WXV33" s="423"/>
      <c r="WXW33" s="423"/>
      <c r="WXX33" s="423"/>
      <c r="WXY33" s="423"/>
      <c r="WXZ33" s="423"/>
      <c r="WYA33" s="423"/>
      <c r="WYB33" s="423"/>
      <c r="WYC33" s="423"/>
      <c r="WYD33" s="423"/>
      <c r="WYE33" s="423"/>
      <c r="WYF33" s="423"/>
      <c r="WYG33" s="423"/>
      <c r="WYH33" s="423"/>
      <c r="WYI33" s="423"/>
      <c r="WYJ33" s="423"/>
      <c r="WYK33" s="423"/>
      <c r="WYL33" s="423"/>
      <c r="WYM33" s="423"/>
      <c r="WYN33" s="423"/>
      <c r="WYO33" s="423"/>
      <c r="WYP33" s="423"/>
      <c r="WYQ33" s="423"/>
      <c r="WYR33" s="423"/>
      <c r="WYS33" s="423"/>
      <c r="WYT33" s="423"/>
      <c r="WYU33" s="423"/>
      <c r="WYV33" s="423"/>
      <c r="WYW33" s="423"/>
      <c r="WYX33" s="423"/>
      <c r="WYY33" s="423"/>
      <c r="WYZ33" s="423"/>
      <c r="WZA33" s="423"/>
      <c r="WZB33" s="423"/>
      <c r="WZC33" s="423"/>
      <c r="WZD33" s="423"/>
      <c r="WZE33" s="423"/>
      <c r="WZF33" s="423"/>
      <c r="WZG33" s="423"/>
      <c r="WZH33" s="423"/>
      <c r="WZI33" s="423"/>
      <c r="WZJ33" s="423"/>
      <c r="WZK33" s="423"/>
      <c r="WZL33" s="423"/>
      <c r="WZM33" s="423"/>
      <c r="WZN33" s="423"/>
      <c r="WZO33" s="423"/>
      <c r="WZP33" s="423"/>
      <c r="WZQ33" s="423"/>
      <c r="WZR33" s="423"/>
      <c r="WZS33" s="423"/>
      <c r="WZT33" s="423"/>
      <c r="WZU33" s="423"/>
      <c r="WZV33" s="423"/>
      <c r="WZW33" s="423"/>
      <c r="WZX33" s="423"/>
      <c r="WZY33" s="423"/>
      <c r="WZZ33" s="423"/>
      <c r="XAA33" s="423"/>
      <c r="XAB33" s="423"/>
      <c r="XAC33" s="423"/>
      <c r="XAD33" s="423"/>
      <c r="XAE33" s="423"/>
      <c r="XAF33" s="423"/>
      <c r="XAG33" s="423"/>
      <c r="XAH33" s="423"/>
      <c r="XAI33" s="423"/>
      <c r="XAJ33" s="423"/>
      <c r="XAK33" s="423"/>
      <c r="XAL33" s="423"/>
      <c r="XAM33" s="423"/>
      <c r="XAN33" s="423"/>
      <c r="XAO33" s="423"/>
      <c r="XAP33" s="423"/>
      <c r="XAQ33" s="423"/>
      <c r="XAR33" s="423"/>
      <c r="XAS33" s="423"/>
      <c r="XAT33" s="423"/>
      <c r="XAU33" s="423"/>
      <c r="XAV33" s="423"/>
      <c r="XAW33" s="423"/>
      <c r="XAX33" s="423"/>
      <c r="XAY33" s="423"/>
      <c r="XAZ33" s="423"/>
      <c r="XBA33" s="423"/>
      <c r="XBB33" s="423"/>
      <c r="XBC33" s="423"/>
      <c r="XBD33" s="423"/>
      <c r="XBE33" s="423"/>
      <c r="XBF33" s="423"/>
      <c r="XBG33" s="423"/>
      <c r="XBH33" s="423"/>
      <c r="XBI33" s="423"/>
      <c r="XBJ33" s="423"/>
      <c r="XBK33" s="423"/>
      <c r="XBL33" s="423"/>
      <c r="XBM33" s="423"/>
      <c r="XBN33" s="423"/>
      <c r="XBO33" s="423"/>
      <c r="XBP33" s="423"/>
      <c r="XBQ33" s="423"/>
      <c r="XBR33" s="423"/>
      <c r="XBS33" s="423"/>
      <c r="XBT33" s="423"/>
      <c r="XBU33" s="423"/>
      <c r="XBV33" s="423"/>
      <c r="XBW33" s="423"/>
      <c r="XBX33" s="423"/>
      <c r="XBY33" s="423"/>
      <c r="XBZ33" s="423"/>
      <c r="XCA33" s="423"/>
      <c r="XCB33" s="423"/>
      <c r="XCC33" s="423"/>
      <c r="XCD33" s="423"/>
      <c r="XCE33" s="423"/>
      <c r="XCF33" s="423"/>
      <c r="XCG33" s="423"/>
      <c r="XCH33" s="423"/>
      <c r="XCI33" s="423"/>
      <c r="XCJ33" s="423"/>
      <c r="XCK33" s="423"/>
      <c r="XCL33" s="423"/>
      <c r="XCM33" s="423"/>
      <c r="XCN33" s="423"/>
      <c r="XCO33" s="423"/>
      <c r="XCP33" s="423"/>
      <c r="XCQ33" s="423"/>
      <c r="XCR33" s="423"/>
      <c r="XCS33" s="423"/>
      <c r="XCT33" s="423"/>
      <c r="XCU33" s="423"/>
      <c r="XCV33" s="423"/>
      <c r="XCW33" s="423"/>
      <c r="XCX33" s="423"/>
      <c r="XCY33" s="423"/>
      <c r="XCZ33" s="423"/>
      <c r="XDA33" s="423"/>
      <c r="XDB33" s="423"/>
      <c r="XDC33" s="423"/>
      <c r="XDD33" s="423"/>
      <c r="XDE33" s="423"/>
      <c r="XDF33" s="423"/>
      <c r="XDG33" s="423"/>
      <c r="XDH33" s="423"/>
      <c r="XDI33" s="423"/>
      <c r="XDJ33" s="423"/>
      <c r="XDK33" s="423"/>
      <c r="XDL33" s="423"/>
      <c r="XDM33" s="423"/>
      <c r="XDN33" s="423"/>
      <c r="XDO33" s="423"/>
      <c r="XDP33" s="423"/>
      <c r="XDQ33" s="423"/>
      <c r="XDR33" s="423"/>
      <c r="XDS33" s="423"/>
      <c r="XDT33" s="423"/>
      <c r="XDU33" s="423"/>
      <c r="XDV33" s="423"/>
      <c r="XDW33" s="423"/>
      <c r="XDX33" s="423"/>
      <c r="XDY33" s="423"/>
      <c r="XDZ33" s="423"/>
      <c r="XEA33" s="423"/>
      <c r="XEB33" s="423"/>
      <c r="XEC33" s="423"/>
      <c r="XED33" s="423"/>
      <c r="XEE33" s="423"/>
      <c r="XEF33" s="423"/>
      <c r="XEG33" s="423"/>
      <c r="XEH33" s="423"/>
      <c r="XEI33" s="423"/>
      <c r="XEJ33" s="423"/>
      <c r="XEK33" s="423"/>
      <c r="XEL33" s="423"/>
      <c r="XEM33" s="423"/>
      <c r="XEN33" s="423"/>
      <c r="XEO33" s="423"/>
      <c r="XEP33" s="423"/>
      <c r="XEQ33" s="423"/>
      <c r="XER33" s="423"/>
      <c r="XES33" s="423"/>
      <c r="XET33" s="423"/>
      <c r="XEU33" s="423"/>
      <c r="XEV33" s="423"/>
      <c r="XEW33" s="423"/>
      <c r="XEX33" s="423"/>
      <c r="XEY33" s="423"/>
      <c r="XEZ33" s="423"/>
      <c r="XFA33" s="423"/>
      <c r="XFB33" s="423"/>
      <c r="XFC33" s="425"/>
    </row>
    <row r="34" spans="1:16383" s="412" customFormat="1">
      <c r="A34" s="410" t="s">
        <v>132</v>
      </c>
    </row>
    <row r="35" spans="1:16383">
      <c r="A35" s="375" t="str">
        <f>+A27</f>
        <v>Titular</v>
      </c>
      <c r="B35" s="418"/>
      <c r="D35" s="371">
        <f>IFERROR((D20/4*1.12),"N/A")</f>
        <v>1817.2000000000003</v>
      </c>
      <c r="E35" s="371">
        <f t="shared" ref="E35:F35" si="7">IFERROR((E20/4*1.12),"N/A")</f>
        <v>0</v>
      </c>
      <c r="F35" s="371">
        <f t="shared" si="7"/>
        <v>1452.0800000000002</v>
      </c>
      <c r="G35" s="529">
        <f>IFERROR((G20/4*1.12),"N/A")</f>
        <v>917.56000000000006</v>
      </c>
      <c r="H35" s="694"/>
      <c r="I35" s="530">
        <f>IFERROR((I20/4*1.12),"N/A")</f>
        <v>626.92000000000007</v>
      </c>
      <c r="J35" s="694"/>
      <c r="K35" s="530">
        <f>IFERROR((K20/4*1.12),"N/A")</f>
        <v>478.24000000000007</v>
      </c>
      <c r="L35" s="530"/>
      <c r="M35" s="530"/>
    </row>
    <row r="36" spans="1:16383">
      <c r="A36" s="368" t="str">
        <f>+A28</f>
        <v>Cónyuge</v>
      </c>
      <c r="B36" s="356"/>
      <c r="C36" s="416"/>
      <c r="D36" s="371" t="str">
        <f t="shared" ref="D36:F37" si="8">IFERROR((D21/4*1.12),"N/A")</f>
        <v>N/A</v>
      </c>
      <c r="E36" s="371">
        <f t="shared" si="8"/>
        <v>0</v>
      </c>
      <c r="F36" s="371" t="str">
        <f t="shared" si="8"/>
        <v>N/A</v>
      </c>
      <c r="G36" s="529" t="str">
        <f>IFERROR((G21/4*1.12),"N/A")</f>
        <v>N/A</v>
      </c>
      <c r="H36" s="694"/>
      <c r="I36" s="530" t="str">
        <f>IFERROR((I21/4*1.12),"N/A")</f>
        <v>N/A</v>
      </c>
      <c r="J36" s="694"/>
      <c r="K36" s="530" t="str">
        <f>IFERROR((K21/4*1.12),"N/A")</f>
        <v>N/A</v>
      </c>
      <c r="L36" s="530"/>
      <c r="M36" s="530"/>
    </row>
    <row r="37" spans="1:16383">
      <c r="A37" s="368" t="str">
        <f>+A29</f>
        <v>Niño(s)</v>
      </c>
      <c r="B37" s="356"/>
      <c r="C37" s="416"/>
      <c r="D37" s="371">
        <f t="shared" si="8"/>
        <v>810.32</v>
      </c>
      <c r="E37" s="371">
        <f t="shared" si="8"/>
        <v>0</v>
      </c>
      <c r="F37" s="371">
        <f t="shared" si="8"/>
        <v>668.08</v>
      </c>
      <c r="G37" s="530">
        <f>IFERROR((G22/4*1.12),"N/A")</f>
        <v>306.88000000000005</v>
      </c>
      <c r="H37" s="694"/>
      <c r="I37" s="530">
        <f>IFERROR((I22/4*1.12),"N/A")</f>
        <v>241.92000000000002</v>
      </c>
      <c r="J37" s="694"/>
      <c r="K37" s="530">
        <f>IFERROR((K22/4*1.12),"N/A")</f>
        <v>180.04000000000002</v>
      </c>
      <c r="L37" s="530"/>
      <c r="M37" s="530"/>
    </row>
    <row r="38" spans="1:16383" ht="15" customHeight="1">
      <c r="A38" s="368" t="str">
        <f>+A30</f>
        <v>Asistencia médica en viajes</v>
      </c>
      <c r="B38" s="356"/>
      <c r="C38" s="369"/>
      <c r="D38" s="371">
        <f t="shared" ref="D38:K38" si="9">IF(RiderTrans="Si",319,"N/A")</f>
        <v>319</v>
      </c>
      <c r="E38" s="511"/>
      <c r="F38" s="370">
        <f t="shared" ref="F38" si="10">IF(RiderTrans="Si",319,"N/A")</f>
        <v>319</v>
      </c>
      <c r="G38" s="537">
        <f t="shared" si="9"/>
        <v>319</v>
      </c>
      <c r="H38" s="694"/>
      <c r="I38" s="530">
        <f t="shared" si="9"/>
        <v>319</v>
      </c>
      <c r="J38" s="694"/>
      <c r="K38" s="530">
        <f t="shared" si="9"/>
        <v>319</v>
      </c>
      <c r="L38" s="530"/>
      <c r="M38" s="530"/>
    </row>
    <row r="39" spans="1:16383">
      <c r="A39" s="368" t="s">
        <v>388</v>
      </c>
      <c r="B39" s="356"/>
      <c r="C39" s="369"/>
      <c r="D39" s="371">
        <f>SUM(D35,D36,D37,D38)*0.005</f>
        <v>14.732600000000003</v>
      </c>
      <c r="E39" s="371">
        <f t="shared" ref="E39:F39" si="11">SUM(E35,E36,E37,E38)*0.005</f>
        <v>0</v>
      </c>
      <c r="F39" s="371">
        <f t="shared" si="11"/>
        <v>12.195800000000002</v>
      </c>
      <c r="G39" s="529">
        <f>SUM(G35,G36,G37,G38)*0.005</f>
        <v>7.7172000000000001</v>
      </c>
      <c r="H39" s="694"/>
      <c r="I39" s="530">
        <f>SUM(I35,I36,I37,I38)*0.005</f>
        <v>5.9392000000000005</v>
      </c>
      <c r="J39" s="694"/>
      <c r="K39" s="530">
        <f>SUM(K35,K36,K37,K38)*0.005</f>
        <v>4.886400000000001</v>
      </c>
      <c r="L39" s="530"/>
      <c r="M39" s="530"/>
    </row>
    <row r="40" spans="1:16383">
      <c r="A40" s="538" t="str">
        <f>+EVERLITE!A39</f>
        <v>Primer pago</v>
      </c>
      <c r="B40" s="539"/>
      <c r="C40" s="669"/>
      <c r="D40" s="373">
        <f>IF(D35="N/A","N/A",SUM(D35:D39))</f>
        <v>2961.2526000000003</v>
      </c>
      <c r="E40" s="512"/>
      <c r="F40" s="373">
        <f>IF(F35="N/A","N/A",SUM(F35:F39))</f>
        <v>2451.3558000000003</v>
      </c>
      <c r="G40" s="718">
        <f>IF(G35="N/A","N/A",SUM(G35:G39))</f>
        <v>1551.1572000000001</v>
      </c>
      <c r="H40" s="714"/>
      <c r="I40" s="696">
        <f>IF(I35="N/A","N/A",SUM(I35:I39))</f>
        <v>1193.7792000000002</v>
      </c>
      <c r="J40" s="714"/>
      <c r="K40" s="696">
        <f>IF(K35="N/A","N/A",SUM(K35:K39))</f>
        <v>982.16640000000007</v>
      </c>
      <c r="L40" s="696"/>
      <c r="M40" s="696"/>
    </row>
    <row r="41" spans="1:16383">
      <c r="A41" s="670" t="str">
        <f>+EVERLITE!A40</f>
        <v>2do, 3er &amp; 4to pago</v>
      </c>
      <c r="B41" s="671"/>
      <c r="C41" s="672"/>
      <c r="D41" s="373">
        <f>IF(D$27="N/A","N/A",SUM(D$35,D$36,D$37,(SUM(D35,D36,D37)*0.005)))</f>
        <v>2640.6576000000005</v>
      </c>
      <c r="E41" s="373">
        <f t="shared" ref="E41:F41" si="12">IF(E$27="N/A","N/A",SUM(E$35,E$36,E$37,(SUM(E35,E36,E37)*0.005)))</f>
        <v>0</v>
      </c>
      <c r="F41" s="373">
        <f t="shared" si="12"/>
        <v>2130.7608000000005</v>
      </c>
      <c r="G41" s="718">
        <f>IF(G$27="N/A","N/A",SUM(G$35,G$36,G$37,(SUM(G35,G36,G37)*0.005)))</f>
        <v>1230.5622000000001</v>
      </c>
      <c r="H41" s="714"/>
      <c r="I41" s="696">
        <f>IF(I$27="N/A","N/A",SUM(I$35,I$36,I$37,(SUM(I35,I36,I37)*0.005)))</f>
        <v>873.18420000000015</v>
      </c>
      <c r="J41" s="714"/>
      <c r="K41" s="696">
        <f t="shared" ref="K41" si="13">IF(K$27="N/A","N/A",SUM(K$35,K$36,K$37,(SUM(K35,K36,K37)*0.005)))</f>
        <v>661.57140000000004</v>
      </c>
      <c r="L41" s="696"/>
      <c r="M41" s="696"/>
    </row>
    <row r="42" spans="1:16383" s="340" customFormat="1">
      <c r="A42" s="678" t="s">
        <v>806</v>
      </c>
      <c r="B42" s="679"/>
      <c r="C42" s="679"/>
      <c r="D42" s="412"/>
      <c r="E42" s="412"/>
      <c r="F42" s="412"/>
      <c r="G42" s="412"/>
      <c r="H42" s="412"/>
      <c r="I42" s="412"/>
      <c r="J42" s="412"/>
      <c r="K42" s="686"/>
      <c r="L42" s="686"/>
      <c r="M42" s="686"/>
      <c r="BO42" s="341"/>
      <c r="BP42" s="341"/>
      <c r="BQ42" s="341"/>
      <c r="BR42" s="341"/>
      <c r="BS42" s="341"/>
      <c r="BT42" s="341"/>
      <c r="BU42" s="341"/>
      <c r="BV42" s="341"/>
      <c r="BW42" s="341"/>
      <c r="BX42" s="341"/>
      <c r="BY42" s="341"/>
      <c r="BZ42" s="341"/>
      <c r="CA42" s="341"/>
      <c r="CB42" s="341"/>
      <c r="CC42" s="341"/>
      <c r="CD42" s="341"/>
      <c r="CE42" s="341"/>
      <c r="CF42" s="341"/>
      <c r="CG42" s="341"/>
      <c r="CH42" s="341"/>
      <c r="CI42" s="341"/>
      <c r="CJ42" s="341"/>
      <c r="CK42" s="341"/>
      <c r="CL42" s="341"/>
      <c r="CM42" s="341"/>
      <c r="CN42" s="341"/>
      <c r="CO42" s="341"/>
      <c r="CP42" s="341"/>
      <c r="CQ42" s="341"/>
      <c r="CR42" s="341"/>
      <c r="CS42" s="341"/>
      <c r="CT42" s="341"/>
      <c r="CU42" s="341"/>
      <c r="CV42" s="341"/>
      <c r="CW42" s="341"/>
      <c r="CX42" s="341"/>
      <c r="CY42" s="341"/>
      <c r="CZ42" s="341"/>
      <c r="DA42" s="341"/>
      <c r="DB42" s="341"/>
      <c r="DC42" s="341"/>
      <c r="DD42" s="341"/>
      <c r="DE42" s="341"/>
      <c r="DF42" s="341"/>
      <c r="DG42" s="341"/>
      <c r="DH42" s="341"/>
      <c r="DI42" s="341"/>
      <c r="DJ42" s="341"/>
      <c r="DK42" s="341"/>
      <c r="DL42" s="341"/>
      <c r="DM42" s="341"/>
      <c r="DN42" s="341"/>
      <c r="DO42" s="341"/>
      <c r="DP42" s="341"/>
      <c r="DQ42" s="341"/>
      <c r="DR42" s="341"/>
      <c r="DS42" s="341"/>
      <c r="DT42" s="341"/>
      <c r="DU42" s="341"/>
      <c r="DV42" s="341"/>
    </row>
    <row r="43" spans="1:16383" s="340" customFormat="1">
      <c r="A43" s="356" t="s">
        <v>111</v>
      </c>
      <c r="B43" s="442"/>
      <c r="C43" s="444"/>
      <c r="D43" s="371">
        <f>IFERROR((D20*0.09625),"N/A")</f>
        <v>624.66250000000002</v>
      </c>
      <c r="E43" s="371">
        <f t="shared" ref="E43:F43" si="14">IFERROR((E20*0.09625),"N/A")</f>
        <v>0</v>
      </c>
      <c r="F43" s="371">
        <f t="shared" si="14"/>
        <v>499.15250000000003</v>
      </c>
      <c r="G43" s="706">
        <f>IFERROR((G20*0.09625),"N/A")</f>
        <v>315.41125</v>
      </c>
      <c r="H43" s="706"/>
      <c r="I43" s="707">
        <f>IFERROR((I20*0.09625),"N/A")</f>
        <v>215.50375</v>
      </c>
      <c r="J43" s="537"/>
      <c r="K43" s="531">
        <f>IFERROR((K20*0.09625),"N/A")</f>
        <v>164.39500000000001</v>
      </c>
      <c r="L43" s="532"/>
      <c r="M43" s="532"/>
      <c r="BO43" s="341"/>
      <c r="BP43" s="341"/>
      <c r="BQ43" s="341"/>
      <c r="BR43" s="341"/>
      <c r="BS43" s="341"/>
      <c r="BT43" s="341"/>
      <c r="BU43" s="341"/>
      <c r="BV43" s="341"/>
      <c r="BW43" s="341"/>
      <c r="BX43" s="341"/>
      <c r="BY43" s="341"/>
      <c r="BZ43" s="341"/>
      <c r="CA43" s="341"/>
      <c r="CB43" s="341"/>
      <c r="CC43" s="341"/>
      <c r="CD43" s="341"/>
      <c r="CE43" s="341"/>
      <c r="CF43" s="341"/>
      <c r="CG43" s="341"/>
      <c r="CH43" s="341"/>
      <c r="CI43" s="341"/>
      <c r="CJ43" s="341"/>
      <c r="CK43" s="341"/>
      <c r="CL43" s="341"/>
      <c r="CM43" s="341"/>
      <c r="CN43" s="341"/>
      <c r="CO43" s="341"/>
      <c r="CP43" s="341"/>
      <c r="CQ43" s="341"/>
      <c r="CR43" s="341"/>
      <c r="CS43" s="341"/>
      <c r="CT43" s="341"/>
      <c r="CU43" s="341"/>
      <c r="CV43" s="341"/>
      <c r="CW43" s="341"/>
      <c r="CX43" s="341"/>
      <c r="CY43" s="341"/>
      <c r="CZ43" s="341"/>
      <c r="DA43" s="341"/>
      <c r="DB43" s="341"/>
      <c r="DC43" s="341"/>
      <c r="DD43" s="341"/>
      <c r="DE43" s="341"/>
      <c r="DF43" s="341"/>
      <c r="DG43" s="341"/>
      <c r="DH43" s="341"/>
      <c r="DI43" s="341"/>
      <c r="DJ43" s="341"/>
      <c r="DK43" s="341"/>
      <c r="DL43" s="341"/>
      <c r="DM43" s="341"/>
      <c r="DN43" s="341"/>
      <c r="DO43" s="341"/>
      <c r="DP43" s="341"/>
      <c r="DQ43" s="341"/>
      <c r="DR43" s="341"/>
      <c r="DS43" s="341"/>
      <c r="DT43" s="341"/>
      <c r="DU43" s="341"/>
      <c r="DV43" s="341"/>
    </row>
    <row r="44" spans="1:16383" s="340" customFormat="1">
      <c r="A44" s="356" t="s">
        <v>114</v>
      </c>
      <c r="B44" s="442"/>
      <c r="C44" s="444"/>
      <c r="D44" s="371" t="str">
        <f>IFERROR((D21*0.09625),"N/A")</f>
        <v>N/A</v>
      </c>
      <c r="E44" s="371">
        <f t="shared" ref="E44:F44" si="15">IFERROR((E21*0.09625),"N/A")</f>
        <v>0</v>
      </c>
      <c r="F44" s="371" t="str">
        <f t="shared" si="15"/>
        <v>N/A</v>
      </c>
      <c r="G44" s="706" t="str">
        <f>IFERROR((G21*0.09625),"N/A")</f>
        <v>N/A</v>
      </c>
      <c r="H44" s="706"/>
      <c r="I44" s="707" t="str">
        <f>IFERROR((I21*0.09625),"N/A")</f>
        <v>N/A</v>
      </c>
      <c r="J44" s="537"/>
      <c r="K44" s="531" t="str">
        <f t="shared" ref="K44:K45" si="16">IFERROR((K21*0.09625),"N/A")</f>
        <v>N/A</v>
      </c>
      <c r="L44" s="532"/>
      <c r="M44" s="532"/>
      <c r="BO44" s="341"/>
      <c r="BP44" s="341"/>
      <c r="BQ44" s="341"/>
      <c r="BR44" s="341"/>
      <c r="BS44" s="341"/>
      <c r="BT44" s="341"/>
      <c r="BU44" s="341"/>
      <c r="BV44" s="341"/>
      <c r="BW44" s="341"/>
      <c r="BX44" s="341"/>
      <c r="BY44" s="341"/>
      <c r="BZ44" s="341"/>
      <c r="CA44" s="341"/>
      <c r="CB44" s="341"/>
      <c r="CC44" s="341"/>
      <c r="CD44" s="341"/>
      <c r="CE44" s="341"/>
      <c r="CF44" s="341"/>
      <c r="CG44" s="341"/>
      <c r="CH44" s="341"/>
      <c r="CI44" s="341"/>
      <c r="CJ44" s="341"/>
      <c r="CK44" s="341"/>
      <c r="CL44" s="341"/>
      <c r="CM44" s="341"/>
      <c r="CN44" s="341"/>
      <c r="CO44" s="341"/>
      <c r="CP44" s="341"/>
      <c r="CQ44" s="341"/>
      <c r="CR44" s="341"/>
      <c r="CS44" s="341"/>
      <c r="CT44" s="341"/>
      <c r="CU44" s="341"/>
      <c r="CV44" s="341"/>
      <c r="CW44" s="341"/>
      <c r="CX44" s="341"/>
      <c r="CY44" s="341"/>
      <c r="CZ44" s="341"/>
      <c r="DA44" s="341"/>
      <c r="DB44" s="341"/>
      <c r="DC44" s="341"/>
      <c r="DD44" s="341"/>
      <c r="DE44" s="341"/>
      <c r="DF44" s="341"/>
      <c r="DG44" s="341"/>
      <c r="DH44" s="341"/>
      <c r="DI44" s="341"/>
      <c r="DJ44" s="341"/>
      <c r="DK44" s="341"/>
      <c r="DL44" s="341"/>
      <c r="DM44" s="341"/>
      <c r="DN44" s="341"/>
      <c r="DO44" s="341"/>
      <c r="DP44" s="341"/>
      <c r="DQ44" s="341"/>
      <c r="DR44" s="341"/>
      <c r="DS44" s="341"/>
      <c r="DT44" s="341"/>
      <c r="DU44" s="341"/>
      <c r="DV44" s="341"/>
    </row>
    <row r="45" spans="1:16383" s="340" customFormat="1">
      <c r="A45" s="356" t="s">
        <v>116</v>
      </c>
      <c r="B45" s="442"/>
      <c r="C45" s="444"/>
      <c r="D45" s="371">
        <f>IFERROR((D22*0.09625),"N/A")</f>
        <v>278.54750000000001</v>
      </c>
      <c r="E45" s="371">
        <f t="shared" ref="E45:F45" si="17">IFERROR((E22*0.09625),"N/A")</f>
        <v>0</v>
      </c>
      <c r="F45" s="371">
        <f t="shared" si="17"/>
        <v>229.6525</v>
      </c>
      <c r="G45" s="706">
        <f>IFERROR((G22*0.09625),"N/A")</f>
        <v>105.49000000000001</v>
      </c>
      <c r="H45" s="706"/>
      <c r="I45" s="707">
        <f>IFERROR((I22*0.09625),"N/A")</f>
        <v>83.16</v>
      </c>
      <c r="J45" s="537"/>
      <c r="K45" s="531">
        <f t="shared" si="16"/>
        <v>61.888750000000002</v>
      </c>
      <c r="L45" s="532"/>
      <c r="M45" s="532"/>
      <c r="BO45" s="341"/>
      <c r="BP45" s="341"/>
      <c r="BQ45" s="341"/>
      <c r="BR45" s="341"/>
      <c r="BS45" s="341"/>
      <c r="BT45" s="341"/>
      <c r="BU45" s="341"/>
      <c r="BV45" s="341"/>
      <c r="BW45" s="341"/>
      <c r="BX45" s="341"/>
      <c r="BY45" s="341"/>
      <c r="BZ45" s="341"/>
      <c r="CA45" s="341"/>
      <c r="CB45" s="341"/>
      <c r="CC45" s="341"/>
      <c r="CD45" s="341"/>
      <c r="CE45" s="341"/>
      <c r="CF45" s="341"/>
      <c r="CG45" s="341"/>
      <c r="CH45" s="341"/>
      <c r="CI45" s="341"/>
      <c r="CJ45" s="341"/>
      <c r="CK45" s="341"/>
      <c r="CL45" s="341"/>
      <c r="CM45" s="341"/>
      <c r="CN45" s="341"/>
      <c r="CO45" s="341"/>
      <c r="CP45" s="341"/>
      <c r="CQ45" s="341"/>
      <c r="CR45" s="341"/>
      <c r="CS45" s="341"/>
      <c r="CT45" s="341"/>
      <c r="CU45" s="341"/>
      <c r="CV45" s="341"/>
      <c r="CW45" s="341"/>
      <c r="CX45" s="341"/>
      <c r="CY45" s="341"/>
      <c r="CZ45" s="341"/>
      <c r="DA45" s="341"/>
      <c r="DB45" s="341"/>
      <c r="DC45" s="341"/>
      <c r="DD45" s="341"/>
      <c r="DE45" s="341"/>
      <c r="DF45" s="341"/>
      <c r="DG45" s="341"/>
      <c r="DH45" s="341"/>
      <c r="DI45" s="341"/>
      <c r="DJ45" s="341"/>
      <c r="DK45" s="341"/>
      <c r="DL45" s="341"/>
      <c r="DM45" s="341"/>
      <c r="DN45" s="341"/>
      <c r="DO45" s="341"/>
      <c r="DP45" s="341"/>
      <c r="DQ45" s="341"/>
      <c r="DR45" s="341"/>
      <c r="DS45" s="341"/>
      <c r="DT45" s="341"/>
      <c r="DU45" s="341"/>
      <c r="DV45" s="341"/>
    </row>
    <row r="46" spans="1:16383" s="340" customFormat="1">
      <c r="A46" s="356" t="s">
        <v>387</v>
      </c>
      <c r="B46" s="442"/>
      <c r="C46" s="444"/>
      <c r="D46" s="371">
        <f t="shared" ref="D46:I46" si="18">IF(RiderTrans="Si",319,"N/A")</f>
        <v>319</v>
      </c>
      <c r="E46" s="511"/>
      <c r="F46" s="370">
        <f t="shared" ref="F46" si="19">IF(RiderTrans="Si",319,"N/A")</f>
        <v>319</v>
      </c>
      <c r="G46" s="706">
        <f t="shared" si="18"/>
        <v>319</v>
      </c>
      <c r="H46" s="706"/>
      <c r="I46" s="707">
        <f t="shared" si="18"/>
        <v>319</v>
      </c>
      <c r="J46" s="537"/>
      <c r="K46" s="531">
        <f>IF(RiderTrans="Si",319,"N/A")</f>
        <v>319</v>
      </c>
      <c r="L46" s="532"/>
      <c r="M46" s="532"/>
      <c r="BO46" s="341"/>
      <c r="BP46" s="341"/>
      <c r="BQ46" s="341"/>
      <c r="BR46" s="341"/>
      <c r="BS46" s="341"/>
      <c r="BT46" s="341"/>
      <c r="BU46" s="341"/>
      <c r="BV46" s="341"/>
      <c r="BW46" s="341"/>
      <c r="BX46" s="341"/>
      <c r="BY46" s="341"/>
      <c r="BZ46" s="341"/>
      <c r="CA46" s="341"/>
      <c r="CB46" s="341"/>
      <c r="CC46" s="341"/>
      <c r="CD46" s="341"/>
      <c r="CE46" s="341"/>
      <c r="CF46" s="341"/>
      <c r="CG46" s="341"/>
      <c r="CH46" s="341"/>
      <c r="CI46" s="341"/>
      <c r="CJ46" s="341"/>
      <c r="CK46" s="341"/>
      <c r="CL46" s="341"/>
      <c r="CM46" s="341"/>
      <c r="CN46" s="341"/>
      <c r="CO46" s="341"/>
      <c r="CP46" s="341"/>
      <c r="CQ46" s="341"/>
      <c r="CR46" s="341"/>
      <c r="CS46" s="341"/>
      <c r="CT46" s="341"/>
      <c r="CU46" s="341"/>
      <c r="CV46" s="341"/>
      <c r="CW46" s="341"/>
      <c r="CX46" s="341"/>
      <c r="CY46" s="341"/>
      <c r="CZ46" s="341"/>
      <c r="DA46" s="341"/>
      <c r="DB46" s="341"/>
      <c r="DC46" s="341"/>
      <c r="DD46" s="341"/>
      <c r="DE46" s="341"/>
      <c r="DF46" s="341"/>
      <c r="DG46" s="341"/>
      <c r="DH46" s="341"/>
      <c r="DI46" s="341"/>
      <c r="DJ46" s="341"/>
      <c r="DK46" s="341"/>
      <c r="DL46" s="341"/>
      <c r="DM46" s="341"/>
      <c r="DN46" s="341"/>
      <c r="DO46" s="341"/>
      <c r="DP46" s="341"/>
      <c r="DQ46" s="341"/>
      <c r="DR46" s="341"/>
      <c r="DS46" s="341"/>
      <c r="DT46" s="341"/>
      <c r="DU46" s="341"/>
      <c r="DV46" s="341"/>
    </row>
    <row r="47" spans="1:16383" s="340" customFormat="1">
      <c r="A47" s="356" t="s">
        <v>388</v>
      </c>
      <c r="B47" s="442"/>
      <c r="C47" s="444"/>
      <c r="D47" s="371">
        <f>SUM(D43:D46)*0.005</f>
        <v>6.1110500000000005</v>
      </c>
      <c r="E47" s="371">
        <f t="shared" ref="E47:F47" si="20">SUM(E43:E46)*0.005</f>
        <v>0</v>
      </c>
      <c r="F47" s="371">
        <f t="shared" si="20"/>
        <v>5.2390250000000007</v>
      </c>
      <c r="G47" s="537">
        <f>SUM(G43:G46)*0.005</f>
        <v>3.6995062500000002</v>
      </c>
      <c r="H47" s="537"/>
      <c r="I47" s="537">
        <f>SUM(I43:I46)*0.005</f>
        <v>3.0883187499999996</v>
      </c>
      <c r="J47" s="537"/>
      <c r="K47" s="531">
        <f>SUM(K43:K46)*0.005</f>
        <v>2.7264187500000001</v>
      </c>
      <c r="L47" s="532"/>
      <c r="M47" s="532"/>
      <c r="BO47" s="341"/>
      <c r="BP47" s="341"/>
      <c r="BQ47" s="341"/>
      <c r="BR47" s="341"/>
      <c r="BS47" s="341"/>
      <c r="BT47" s="341"/>
      <c r="BU47" s="341"/>
      <c r="BV47" s="341"/>
      <c r="BW47" s="341"/>
      <c r="BX47" s="341"/>
      <c r="BY47" s="341"/>
      <c r="BZ47" s="341"/>
      <c r="CA47" s="341"/>
      <c r="CB47" s="341"/>
      <c r="CC47" s="341"/>
      <c r="CD47" s="341"/>
      <c r="CE47" s="341"/>
      <c r="CF47" s="341"/>
      <c r="CG47" s="341"/>
      <c r="CH47" s="341"/>
      <c r="CI47" s="341"/>
      <c r="CJ47" s="341"/>
      <c r="CK47" s="341"/>
      <c r="CL47" s="341"/>
      <c r="CM47" s="341"/>
      <c r="CN47" s="341"/>
      <c r="CO47" s="341"/>
      <c r="CP47" s="341"/>
      <c r="CQ47" s="341"/>
      <c r="CR47" s="341"/>
      <c r="CS47" s="341"/>
      <c r="CT47" s="341"/>
      <c r="CU47" s="341"/>
      <c r="CV47" s="341"/>
      <c r="CW47" s="341"/>
      <c r="CX47" s="341"/>
      <c r="CY47" s="341"/>
      <c r="CZ47" s="341"/>
      <c r="DA47" s="341"/>
      <c r="DB47" s="341"/>
      <c r="DC47" s="341"/>
      <c r="DD47" s="341"/>
      <c r="DE47" s="341"/>
      <c r="DF47" s="341"/>
      <c r="DG47" s="341"/>
      <c r="DH47" s="341"/>
      <c r="DI47" s="341"/>
      <c r="DJ47" s="341"/>
      <c r="DK47" s="341"/>
      <c r="DL47" s="341"/>
      <c r="DM47" s="341"/>
      <c r="DN47" s="341"/>
      <c r="DO47" s="341"/>
      <c r="DP47" s="341"/>
      <c r="DQ47" s="341"/>
      <c r="DR47" s="341"/>
      <c r="DS47" s="341"/>
      <c r="DT47" s="341"/>
      <c r="DU47" s="341"/>
      <c r="DV47" s="341"/>
    </row>
    <row r="48" spans="1:16383" s="340" customFormat="1">
      <c r="A48" s="445" t="s">
        <v>126</v>
      </c>
      <c r="B48" s="445"/>
      <c r="C48" s="446"/>
      <c r="D48" s="523">
        <f>IF(D43="N/A","N/A",IF(D20=0,"N/A",SUM(D43:D47)))</f>
        <v>1228.32105</v>
      </c>
      <c r="E48" s="523" t="str">
        <f t="shared" ref="E48" si="21">IF(E43="N/A","N/A",IF(E20=0,"N/A",SUM(E43:E47)))</f>
        <v>N/A</v>
      </c>
      <c r="F48" s="523">
        <f>IF(F43="N/A","N/A",IF(F20=0,"N/A",SUM(F43:F47)))</f>
        <v>1053.0440250000001</v>
      </c>
      <c r="G48" s="586">
        <f>IF(G43="N/A","N/A",IF(G20=0,"N/A",SUM(G43:G47)))</f>
        <v>743.60075625000002</v>
      </c>
      <c r="H48" s="586"/>
      <c r="I48" s="586">
        <f>IF(I43="N/A","N/A",IF(I20=0,"N/A",SUM(I43:I47)))</f>
        <v>620.75206874999992</v>
      </c>
      <c r="J48" s="586"/>
      <c r="K48" s="528">
        <f>IF(K43="N/A","N/A",IF(K20=0,"N/A",SUM(K43:K47)))</f>
        <v>548.01016875000005</v>
      </c>
      <c r="L48" s="528"/>
      <c r="M48" s="528"/>
      <c r="BO48" s="341"/>
      <c r="BP48" s="341"/>
      <c r="BQ48" s="341"/>
      <c r="BR48" s="341"/>
      <c r="BS48" s="341"/>
      <c r="BT48" s="341"/>
      <c r="BU48" s="341"/>
      <c r="BV48" s="341"/>
      <c r="BW48" s="341"/>
      <c r="BX48" s="341"/>
      <c r="BY48" s="341"/>
      <c r="BZ48" s="341"/>
      <c r="CA48" s="341"/>
      <c r="CB48" s="341"/>
      <c r="CC48" s="341"/>
      <c r="CD48" s="341"/>
      <c r="CE48" s="341"/>
      <c r="CF48" s="341"/>
      <c r="CG48" s="341"/>
      <c r="CH48" s="341"/>
      <c r="CI48" s="341"/>
      <c r="CJ48" s="341"/>
      <c r="CK48" s="341"/>
      <c r="CL48" s="341"/>
      <c r="CM48" s="341"/>
      <c r="CN48" s="341"/>
      <c r="CO48" s="341"/>
      <c r="CP48" s="341"/>
      <c r="CQ48" s="341"/>
      <c r="CR48" s="341"/>
      <c r="CS48" s="341"/>
      <c r="CT48" s="341"/>
      <c r="CU48" s="341"/>
      <c r="CV48" s="341"/>
      <c r="CW48" s="341"/>
      <c r="CX48" s="341"/>
      <c r="CY48" s="341"/>
      <c r="CZ48" s="341"/>
      <c r="DA48" s="341"/>
      <c r="DB48" s="341"/>
      <c r="DC48" s="341"/>
      <c r="DD48" s="341"/>
      <c r="DE48" s="341"/>
      <c r="DF48" s="341"/>
      <c r="DG48" s="341"/>
      <c r="DH48" s="341"/>
      <c r="DI48" s="341"/>
      <c r="DJ48" s="341"/>
      <c r="DK48" s="341"/>
      <c r="DL48" s="341"/>
      <c r="DM48" s="341"/>
      <c r="DN48" s="341"/>
      <c r="DO48" s="341"/>
      <c r="DP48" s="341"/>
      <c r="DQ48" s="341"/>
      <c r="DR48" s="341"/>
      <c r="DS48" s="341"/>
      <c r="DT48" s="341"/>
      <c r="DU48" s="341"/>
      <c r="DV48" s="341"/>
    </row>
    <row r="49" spans="1:16384" s="340" customFormat="1">
      <c r="A49" s="447" t="s">
        <v>807</v>
      </c>
      <c r="B49" s="447"/>
      <c r="C49" s="448"/>
      <c r="D49" s="524">
        <f>IF(D43="N/A","N/A",SUM(D43,D44,D45,(SUM(D43,D44,D45)*0.005)))</f>
        <v>907.72604999999999</v>
      </c>
      <c r="E49" s="524">
        <f t="shared" ref="E49" si="22">IF(E43="N/A","N/A",SUM(E43,E44,E45,(SUM(E43,E44,E45)*0.005)))</f>
        <v>0</v>
      </c>
      <c r="F49" s="524">
        <f>IF(F43="N/A","N/A",SUM(F43,F44,F45,(SUM(F43,F44,F45)*0.005)))</f>
        <v>732.44902500000012</v>
      </c>
      <c r="G49" s="699">
        <f>IF(G43="N/A","N/A",SUM(G43,G44,G45,(SUM(G43,G44,G45)*0.005)))</f>
        <v>423.00575624999999</v>
      </c>
      <c r="H49" s="699"/>
      <c r="I49" s="708">
        <f>IF(I43="N/A","N/A",SUM(I43,I44,I45,(SUM(I43,I44,I45)*0.005)))</f>
        <v>300.15706875000001</v>
      </c>
      <c r="J49" s="709"/>
      <c r="K49" s="704">
        <f>IF(K43="N/A","N/A",SUM(K43,K44,K45,(SUM(K43,K44,K45)*0.005)))</f>
        <v>227.41516874999999</v>
      </c>
      <c r="L49" s="705"/>
      <c r="M49" s="705"/>
      <c r="BO49" s="341"/>
      <c r="BP49" s="341"/>
      <c r="BQ49" s="341"/>
      <c r="BR49" s="341"/>
      <c r="BS49" s="341"/>
      <c r="BT49" s="341"/>
      <c r="BU49" s="341"/>
      <c r="BV49" s="341"/>
      <c r="BW49" s="341"/>
      <c r="BX49" s="341"/>
      <c r="BY49" s="341"/>
      <c r="BZ49" s="341"/>
      <c r="CA49" s="341"/>
      <c r="CB49" s="341"/>
      <c r="CC49" s="341"/>
      <c r="CD49" s="341"/>
      <c r="CE49" s="341"/>
      <c r="CF49" s="341"/>
      <c r="CG49" s="341"/>
      <c r="CH49" s="341"/>
      <c r="CI49" s="341"/>
      <c r="CJ49" s="341"/>
      <c r="CK49" s="341"/>
      <c r="CL49" s="341"/>
      <c r="CM49" s="341"/>
      <c r="CN49" s="341"/>
      <c r="CO49" s="341"/>
      <c r="CP49" s="341"/>
      <c r="CQ49" s="341"/>
      <c r="CR49" s="341"/>
      <c r="CS49" s="341"/>
      <c r="CT49" s="341"/>
      <c r="CU49" s="341"/>
      <c r="CV49" s="341"/>
      <c r="CW49" s="341"/>
      <c r="CX49" s="341"/>
      <c r="CY49" s="341"/>
      <c r="CZ49" s="341"/>
      <c r="DA49" s="341"/>
      <c r="DB49" s="341"/>
      <c r="DC49" s="341"/>
      <c r="DD49" s="341"/>
      <c r="DE49" s="341"/>
      <c r="DF49" s="341"/>
      <c r="DG49" s="341"/>
      <c r="DH49" s="341"/>
      <c r="DI49" s="341"/>
      <c r="DJ49" s="341"/>
      <c r="DK49" s="341"/>
      <c r="DL49" s="341"/>
      <c r="DM49" s="341"/>
      <c r="DN49" s="341"/>
      <c r="DO49" s="341"/>
      <c r="DP49" s="341"/>
      <c r="DQ49" s="341"/>
      <c r="DR49" s="341"/>
      <c r="DS49" s="341"/>
      <c r="DT49" s="341"/>
      <c r="DU49" s="341"/>
      <c r="DV49" s="341"/>
    </row>
    <row r="50" spans="1:16384" s="356" customFormat="1" ht="47.25" customHeight="1">
      <c r="A50" s="700" t="s">
        <v>389</v>
      </c>
      <c r="B50" s="701"/>
      <c r="C50" s="701"/>
      <c r="D50" s="701"/>
      <c r="E50" s="701"/>
      <c r="F50" s="701"/>
      <c r="G50" s="701"/>
      <c r="H50" s="701"/>
      <c r="I50" s="701"/>
      <c r="J50" s="701"/>
      <c r="K50" s="701"/>
      <c r="L50" s="701"/>
      <c r="M50" s="701"/>
      <c r="N50" s="376" t="e">
        <f>+IF('Data Input-Ingreso de Datos'!#REF!=1,EVERLITE!#REF!,"N/A")</f>
        <v>#REF!</v>
      </c>
      <c r="O50" s="351" t="e">
        <f>+IF('Data Input-Ingreso de Datos'!#REF!=1,EVERLITE!#REF!,"N/A")</f>
        <v>#REF!</v>
      </c>
      <c r="P50" s="351" t="e">
        <f>+IF('Data Input-Ingreso de Datos'!#REF!=1,EVERLITE!#REF!,"N/A")</f>
        <v>#REF!</v>
      </c>
      <c r="Q50" s="351" t="e">
        <f>+IF('Data Input-Ingreso de Datos'!#REF!=1,EVERLITE!#REF!,"N/A")</f>
        <v>#REF!</v>
      </c>
      <c r="R50" s="351" t="e">
        <f>+IF('Data Input-Ingreso de Datos'!#REF!=1,EVERLITE!#REF!,"N/A")</f>
        <v>#REF!</v>
      </c>
      <c r="S50" s="351" t="e">
        <f>+IF('Data Input-Ingreso de Datos'!#REF!=1,EVERLITE!#REF!,"N/A")</f>
        <v>#REF!</v>
      </c>
      <c r="T50" s="351" t="e">
        <f>+IF('Data Input-Ingreso de Datos'!#REF!=1,EVERLITE!#REF!,"N/A")</f>
        <v>#REF!</v>
      </c>
      <c r="U50" s="351" t="e">
        <f>+IF('Data Input-Ingreso de Datos'!#REF!=1,EVERLITE!#REF!,"N/A")</f>
        <v>#REF!</v>
      </c>
      <c r="V50" s="351" t="e">
        <f>+IF('Data Input-Ingreso de Datos'!#REF!=1,EVERLITE!#REF!,"N/A")</f>
        <v>#REF!</v>
      </c>
      <c r="W50" s="351" t="e">
        <f>+IF('Data Input-Ingreso de Datos'!#REF!=1,EVERLITE!#REF!,"N/A")</f>
        <v>#REF!</v>
      </c>
      <c r="X50" s="351" t="e">
        <f>+IF('Data Input-Ingreso de Datos'!#REF!=1,EVERLITE!#REF!,"N/A")</f>
        <v>#REF!</v>
      </c>
      <c r="Y50" s="351" t="e">
        <f>+IF('Data Input-Ingreso de Datos'!#REF!=1,EVERLITE!#REF!,"N/A")</f>
        <v>#REF!</v>
      </c>
      <c r="Z50" s="351" t="e">
        <f>+IF('Data Input-Ingreso de Datos'!#REF!=1,EVERLITE!#REF!,"N/A")</f>
        <v>#REF!</v>
      </c>
      <c r="AA50" s="351" t="e">
        <f>+IF('Data Input-Ingreso de Datos'!#REF!=1,EVERLITE!#REF!,"N/A")</f>
        <v>#REF!</v>
      </c>
      <c r="AB50" s="351" t="e">
        <f>+IF('Data Input-Ingreso de Datos'!#REF!=1,EVERLITE!#REF!,"N/A")</f>
        <v>#REF!</v>
      </c>
      <c r="AC50" s="351" t="e">
        <f>+IF('Data Input-Ingreso de Datos'!#REF!=1,EVERLITE!#REF!,"N/A")</f>
        <v>#REF!</v>
      </c>
      <c r="AD50" s="351" t="e">
        <f>+IF('Data Input-Ingreso de Datos'!#REF!=1,EVERLITE!#REF!,"N/A")</f>
        <v>#REF!</v>
      </c>
      <c r="AE50" s="351" t="e">
        <f>+IF('Data Input-Ingreso de Datos'!#REF!=1,EVERLITE!#REF!,"N/A")</f>
        <v>#REF!</v>
      </c>
      <c r="AF50" s="351" t="e">
        <f>+IF('Data Input-Ingreso de Datos'!#REF!=1,EVERLITE!#REF!,"N/A")</f>
        <v>#REF!</v>
      </c>
      <c r="AG50" s="351" t="e">
        <f>+IF('Data Input-Ingreso de Datos'!#REF!=1,EVERLITE!#REF!,"N/A")</f>
        <v>#REF!</v>
      </c>
      <c r="AH50" s="351" t="e">
        <f>+IF('Data Input-Ingreso de Datos'!#REF!=1,EVERLITE!#REF!,"N/A")</f>
        <v>#REF!</v>
      </c>
      <c r="AI50" s="351" t="e">
        <f>+IF('Data Input-Ingreso de Datos'!#REF!=1,EVERLITE!#REF!,"N/A")</f>
        <v>#REF!</v>
      </c>
      <c r="AJ50" s="351" t="e">
        <f>+IF('Data Input-Ingreso de Datos'!#REF!=1,EVERLITE!#REF!,"N/A")</f>
        <v>#REF!</v>
      </c>
      <c r="AK50" s="351" t="e">
        <f>+IF('Data Input-Ingreso de Datos'!#REF!=1,EVERLITE!#REF!,"N/A")</f>
        <v>#REF!</v>
      </c>
      <c r="AL50" s="351" t="e">
        <f>+IF('Data Input-Ingreso de Datos'!#REF!=1,EVERLITE!#REF!,"N/A")</f>
        <v>#REF!</v>
      </c>
      <c r="AM50" s="351" t="e">
        <f>+IF('Data Input-Ingreso de Datos'!#REF!=1,EVERLITE!#REF!,"N/A")</f>
        <v>#REF!</v>
      </c>
      <c r="AN50" s="351" t="e">
        <f>+IF('Data Input-Ingreso de Datos'!#REF!=1,EVERLITE!#REF!,"N/A")</f>
        <v>#REF!</v>
      </c>
      <c r="AO50" s="351" t="e">
        <f>+IF('Data Input-Ingreso de Datos'!#REF!=1,EVERLITE!#REF!,"N/A")</f>
        <v>#REF!</v>
      </c>
      <c r="AP50" s="351" t="e">
        <f>+IF('Data Input-Ingreso de Datos'!#REF!=1,EVERLITE!#REF!,"N/A")</f>
        <v>#REF!</v>
      </c>
      <c r="AQ50" s="351" t="e">
        <f>+IF('Data Input-Ingreso de Datos'!#REF!=1,EVERLITE!#REF!,"N/A")</f>
        <v>#REF!</v>
      </c>
      <c r="AR50" s="351" t="e">
        <f>+IF('Data Input-Ingreso de Datos'!#REF!=1,EVERLITE!#REF!,"N/A")</f>
        <v>#REF!</v>
      </c>
      <c r="AS50" s="351" t="e">
        <f>+IF('Data Input-Ingreso de Datos'!#REF!=1,EVERLITE!#REF!,"N/A")</f>
        <v>#REF!</v>
      </c>
      <c r="AT50" s="351" t="e">
        <f>+IF('Data Input-Ingreso de Datos'!#REF!=1,EVERLITE!#REF!,"N/A")</f>
        <v>#REF!</v>
      </c>
      <c r="AU50" s="351" t="e">
        <f>+IF('Data Input-Ingreso de Datos'!#REF!=1,EVERLITE!#REF!,"N/A")</f>
        <v>#REF!</v>
      </c>
      <c r="AV50" s="351" t="e">
        <f>+IF('Data Input-Ingreso de Datos'!#REF!=1,EVERLITE!#REF!,"N/A")</f>
        <v>#REF!</v>
      </c>
      <c r="AW50" s="351" t="e">
        <f>+IF('Data Input-Ingreso de Datos'!#REF!=1,EVERLITE!#REF!,"N/A")</f>
        <v>#REF!</v>
      </c>
      <c r="AX50" s="351" t="e">
        <f>+IF('Data Input-Ingreso de Datos'!#REF!=1,EVERLITE!#REF!,"N/A")</f>
        <v>#REF!</v>
      </c>
      <c r="AY50" s="351" t="e">
        <f>+IF('Data Input-Ingreso de Datos'!#REF!=1,EVERLITE!#REF!,"N/A")</f>
        <v>#REF!</v>
      </c>
      <c r="AZ50" s="351" t="e">
        <f>+IF('Data Input-Ingreso de Datos'!#REF!=1,EVERLITE!#REF!,"N/A")</f>
        <v>#REF!</v>
      </c>
      <c r="BA50" s="351" t="e">
        <f>+IF('Data Input-Ingreso de Datos'!#REF!=1,EVERLITE!#REF!,"N/A")</f>
        <v>#REF!</v>
      </c>
      <c r="BB50" s="351" t="e">
        <f>+IF('Data Input-Ingreso de Datos'!#REF!=1,EVERLITE!#REF!,"N/A")</f>
        <v>#REF!</v>
      </c>
      <c r="BC50" s="351" t="e">
        <f>+IF('Data Input-Ingreso de Datos'!#REF!=1,EVERLITE!#REF!,"N/A")</f>
        <v>#REF!</v>
      </c>
      <c r="BD50" s="351" t="e">
        <f>+IF('Data Input-Ingreso de Datos'!#REF!=1,EVERLITE!#REF!,"N/A")</f>
        <v>#REF!</v>
      </c>
      <c r="BE50" s="351" t="e">
        <f>+IF('Data Input-Ingreso de Datos'!#REF!=1,EVERLITE!#REF!,"N/A")</f>
        <v>#REF!</v>
      </c>
      <c r="BF50" s="351" t="e">
        <f>+IF('Data Input-Ingreso de Datos'!#REF!=1,EVERLITE!#REF!,"N/A")</f>
        <v>#REF!</v>
      </c>
      <c r="BG50" s="351" t="e">
        <f>+IF('Data Input-Ingreso de Datos'!#REF!=1,EVERLITE!#REF!,"N/A")</f>
        <v>#REF!</v>
      </c>
      <c r="BH50" s="351" t="e">
        <f>+IF('Data Input-Ingreso de Datos'!#REF!=1,EVERLITE!#REF!,"N/A")</f>
        <v>#REF!</v>
      </c>
      <c r="BI50" s="351" t="e">
        <f>+IF('Data Input-Ingreso de Datos'!#REF!=1,EVERLITE!#REF!,"N/A")</f>
        <v>#REF!</v>
      </c>
      <c r="BJ50" s="351" t="e">
        <f>+IF('Data Input-Ingreso de Datos'!#REF!=1,EVERLITE!#REF!,"N/A")</f>
        <v>#REF!</v>
      </c>
      <c r="BK50" s="351" t="e">
        <f>+IF('Data Input-Ingreso de Datos'!#REF!=1,EVERLITE!#REF!,"N/A")</f>
        <v>#REF!</v>
      </c>
      <c r="BL50" s="351" t="e">
        <f>+IF('Data Input-Ingreso de Datos'!#REF!=1,EVERLITE!#REF!,"N/A")</f>
        <v>#REF!</v>
      </c>
      <c r="BM50" s="351" t="e">
        <f>+IF('Data Input-Ingreso de Datos'!#REF!=1,EVERLITE!#REF!,"N/A")</f>
        <v>#REF!</v>
      </c>
      <c r="BN50" s="351" t="e">
        <f>+IF('Data Input-Ingreso de Datos'!#REF!=1,EVERLITE!#REF!,"N/A")</f>
        <v>#REF!</v>
      </c>
      <c r="BO50" s="351" t="e">
        <f>+IF('Data Input-Ingreso de Datos'!#REF!=1,EVERLITE!#REF!,"N/A")</f>
        <v>#REF!</v>
      </c>
      <c r="BP50" s="351" t="e">
        <f>+IF('Data Input-Ingreso de Datos'!#REF!=1,EVERLITE!#REF!,"N/A")</f>
        <v>#REF!</v>
      </c>
      <c r="BQ50" s="351" t="e">
        <f>+IF('Data Input-Ingreso de Datos'!#REF!=1,EVERLITE!#REF!,"N/A")</f>
        <v>#REF!</v>
      </c>
      <c r="BR50" s="351" t="e">
        <f>+IF('Data Input-Ingreso de Datos'!#REF!=1,EVERLITE!#REF!,"N/A")</f>
        <v>#REF!</v>
      </c>
      <c r="BS50" s="351" t="e">
        <f>+IF('Data Input-Ingreso de Datos'!#REF!=1,EVERLITE!#REF!,"N/A")</f>
        <v>#REF!</v>
      </c>
      <c r="BT50" s="351" t="e">
        <f>+IF('Data Input-Ingreso de Datos'!#REF!=1,EVERLITE!#REF!,"N/A")</f>
        <v>#REF!</v>
      </c>
      <c r="BU50" s="351" t="e">
        <f>+IF('Data Input-Ingreso de Datos'!#REF!=1,EVERLITE!#REF!,"N/A")</f>
        <v>#REF!</v>
      </c>
      <c r="BV50" s="351" t="e">
        <f>+IF('Data Input-Ingreso de Datos'!#REF!=1,EVERLITE!#REF!,"N/A")</f>
        <v>#REF!</v>
      </c>
      <c r="BW50" s="351" t="e">
        <f>+IF('Data Input-Ingreso de Datos'!#REF!=1,EVERLITE!#REF!,"N/A")</f>
        <v>#REF!</v>
      </c>
      <c r="BX50" s="351" t="e">
        <f>+IF('Data Input-Ingreso de Datos'!#REF!=1,EVERLITE!#REF!,"N/A")</f>
        <v>#REF!</v>
      </c>
      <c r="BY50" s="351" t="e">
        <f>+IF('Data Input-Ingreso de Datos'!#REF!=1,EVERLITE!#REF!,"N/A")</f>
        <v>#REF!</v>
      </c>
      <c r="BZ50" s="351" t="e">
        <f>+IF('Data Input-Ingreso de Datos'!#REF!=1,EVERLITE!#REF!,"N/A")</f>
        <v>#REF!</v>
      </c>
      <c r="CA50" s="351" t="e">
        <f>+IF('Data Input-Ingreso de Datos'!#REF!=1,EVERLITE!#REF!,"N/A")</f>
        <v>#REF!</v>
      </c>
      <c r="CB50" s="351" t="e">
        <f>+IF('Data Input-Ingreso de Datos'!#REF!=1,EVERLITE!#REF!,"N/A")</f>
        <v>#REF!</v>
      </c>
      <c r="CC50" s="351" t="e">
        <f>+IF('Data Input-Ingreso de Datos'!#REF!=1,EVERLITE!#REF!,"N/A")</f>
        <v>#REF!</v>
      </c>
      <c r="CD50" s="351" t="e">
        <f>+IF('Data Input-Ingreso de Datos'!#REF!=1,EVERLITE!#REF!,"N/A")</f>
        <v>#REF!</v>
      </c>
      <c r="CE50" s="351" t="e">
        <f>+IF('Data Input-Ingreso de Datos'!#REF!=1,EVERLITE!#REF!,"N/A")</f>
        <v>#REF!</v>
      </c>
      <c r="CF50" s="351" t="e">
        <f>+IF('Data Input-Ingreso de Datos'!#REF!=1,EVERLITE!#REF!,"N/A")</f>
        <v>#REF!</v>
      </c>
      <c r="CG50" s="351" t="e">
        <f>+IF('Data Input-Ingreso de Datos'!#REF!=1,EVERLITE!#REF!,"N/A")</f>
        <v>#REF!</v>
      </c>
      <c r="CH50" s="351" t="e">
        <f>+IF('Data Input-Ingreso de Datos'!#REF!=1,EVERLITE!#REF!,"N/A")</f>
        <v>#REF!</v>
      </c>
      <c r="CI50" s="351" t="e">
        <f>+IF('Data Input-Ingreso de Datos'!#REF!=1,EVERLITE!#REF!,"N/A")</f>
        <v>#REF!</v>
      </c>
      <c r="CJ50" s="351" t="e">
        <f>+IF('Data Input-Ingreso de Datos'!#REF!=1,EVERLITE!#REF!,"N/A")</f>
        <v>#REF!</v>
      </c>
      <c r="CK50" s="351" t="e">
        <f>+IF('Data Input-Ingreso de Datos'!#REF!=1,EVERLITE!#REF!,"N/A")</f>
        <v>#REF!</v>
      </c>
      <c r="CL50" s="351" t="e">
        <f>+IF('Data Input-Ingreso de Datos'!#REF!=1,EVERLITE!#REF!,"N/A")</f>
        <v>#REF!</v>
      </c>
      <c r="CM50" s="351" t="e">
        <f>+IF('Data Input-Ingreso de Datos'!#REF!=1,EVERLITE!#REF!,"N/A")</f>
        <v>#REF!</v>
      </c>
      <c r="CN50" s="351" t="e">
        <f>+IF('Data Input-Ingreso de Datos'!#REF!=1,EVERLITE!#REF!,"N/A")</f>
        <v>#REF!</v>
      </c>
      <c r="CO50" s="351" t="e">
        <f>+IF('Data Input-Ingreso de Datos'!#REF!=1,EVERLITE!#REF!,"N/A")</f>
        <v>#REF!</v>
      </c>
      <c r="CP50" s="351" t="e">
        <f>+IF('Data Input-Ingreso de Datos'!#REF!=1,EVERLITE!#REF!,"N/A")</f>
        <v>#REF!</v>
      </c>
      <c r="CQ50" s="351" t="e">
        <f>+IF('Data Input-Ingreso de Datos'!#REF!=1,EVERLITE!#REF!,"N/A")</f>
        <v>#REF!</v>
      </c>
      <c r="CR50" s="351" t="e">
        <f>+IF('Data Input-Ingreso de Datos'!#REF!=1,EVERLITE!#REF!,"N/A")</f>
        <v>#REF!</v>
      </c>
      <c r="CS50" s="351" t="e">
        <f>+IF('Data Input-Ingreso de Datos'!#REF!=1,EVERLITE!#REF!,"N/A")</f>
        <v>#REF!</v>
      </c>
      <c r="CT50" s="351" t="e">
        <f>+IF('Data Input-Ingreso de Datos'!#REF!=1,EVERLITE!#REF!,"N/A")</f>
        <v>#REF!</v>
      </c>
      <c r="CU50" s="351" t="e">
        <f>+IF('Data Input-Ingreso de Datos'!#REF!=1,EVERLITE!#REF!,"N/A")</f>
        <v>#REF!</v>
      </c>
      <c r="CV50" s="351" t="e">
        <f>+IF('Data Input-Ingreso de Datos'!#REF!=1,EVERLITE!#REF!,"N/A")</f>
        <v>#REF!</v>
      </c>
      <c r="CW50" s="351" t="e">
        <f>+IF('Data Input-Ingreso de Datos'!#REF!=1,EVERLITE!#REF!,"N/A")</f>
        <v>#REF!</v>
      </c>
      <c r="CX50" s="351" t="e">
        <f>+IF('Data Input-Ingreso de Datos'!#REF!=1,EVERLITE!#REF!,"N/A")</f>
        <v>#REF!</v>
      </c>
      <c r="CY50" s="351" t="e">
        <f>+IF('Data Input-Ingreso de Datos'!#REF!=1,EVERLITE!#REF!,"N/A")</f>
        <v>#REF!</v>
      </c>
      <c r="CZ50" s="351" t="e">
        <f>+IF('Data Input-Ingreso de Datos'!#REF!=1,EVERLITE!#REF!,"N/A")</f>
        <v>#REF!</v>
      </c>
      <c r="DA50" s="351" t="e">
        <f>+IF('Data Input-Ingreso de Datos'!#REF!=1,EVERLITE!#REF!,"N/A")</f>
        <v>#REF!</v>
      </c>
      <c r="DB50" s="351" t="e">
        <f>+IF('Data Input-Ingreso de Datos'!#REF!=1,EVERLITE!#REF!,"N/A")</f>
        <v>#REF!</v>
      </c>
      <c r="DC50" s="351" t="e">
        <f>+IF('Data Input-Ingreso de Datos'!#REF!=1,EVERLITE!#REF!,"N/A")</f>
        <v>#REF!</v>
      </c>
      <c r="DD50" s="351" t="e">
        <f>+IF('Data Input-Ingreso de Datos'!#REF!=1,EVERLITE!#REF!,"N/A")</f>
        <v>#REF!</v>
      </c>
      <c r="DE50" s="351" t="e">
        <f>+IF('Data Input-Ingreso de Datos'!#REF!=1,EVERLITE!#REF!,"N/A")</f>
        <v>#REF!</v>
      </c>
      <c r="DF50" s="351" t="e">
        <f>+IF('Data Input-Ingreso de Datos'!#REF!=1,EVERLITE!#REF!,"N/A")</f>
        <v>#REF!</v>
      </c>
      <c r="DG50" s="351" t="e">
        <f>+IF('Data Input-Ingreso de Datos'!#REF!=1,EVERLITE!#REF!,"N/A")</f>
        <v>#REF!</v>
      </c>
      <c r="DH50" s="351" t="e">
        <f>+IF('Data Input-Ingreso de Datos'!#REF!=1,EVERLITE!#REF!,"N/A")</f>
        <v>#REF!</v>
      </c>
      <c r="DI50" s="351" t="e">
        <f>+IF('Data Input-Ingreso de Datos'!#REF!=1,EVERLITE!#REF!,"N/A")</f>
        <v>#REF!</v>
      </c>
      <c r="DJ50" s="351" t="e">
        <f>+IF('Data Input-Ingreso de Datos'!#REF!=1,EVERLITE!#REF!,"N/A")</f>
        <v>#REF!</v>
      </c>
      <c r="DK50" s="351" t="e">
        <f>+IF('Data Input-Ingreso de Datos'!#REF!=1,EVERLITE!#REF!,"N/A")</f>
        <v>#REF!</v>
      </c>
      <c r="DL50" s="351" t="e">
        <f>+IF('Data Input-Ingreso de Datos'!#REF!=1,EVERLITE!#REF!,"N/A")</f>
        <v>#REF!</v>
      </c>
      <c r="DM50" s="351" t="e">
        <f>+IF('Data Input-Ingreso de Datos'!#REF!=1,EVERLITE!#REF!,"N/A")</f>
        <v>#REF!</v>
      </c>
      <c r="DN50" s="351" t="e">
        <f>+IF('Data Input-Ingreso de Datos'!#REF!=1,EVERLITE!#REF!,"N/A")</f>
        <v>#REF!</v>
      </c>
      <c r="DO50" s="351" t="e">
        <f>+IF('Data Input-Ingreso de Datos'!#REF!=1,EVERLITE!#REF!,"N/A")</f>
        <v>#REF!</v>
      </c>
      <c r="DP50" s="351" t="e">
        <f>+IF('Data Input-Ingreso de Datos'!#REF!=1,EVERLITE!#REF!,"N/A")</f>
        <v>#REF!</v>
      </c>
      <c r="DQ50" s="351" t="e">
        <f>+IF('Data Input-Ingreso de Datos'!#REF!=1,EVERLITE!#REF!,"N/A")</f>
        <v>#REF!</v>
      </c>
      <c r="DR50" s="351" t="e">
        <f>+IF('Data Input-Ingreso de Datos'!#REF!=1,EVERLITE!#REF!,"N/A")</f>
        <v>#REF!</v>
      </c>
      <c r="DS50" s="351" t="e">
        <f>+IF('Data Input-Ingreso de Datos'!#REF!=1,EVERLITE!#REF!,"N/A")</f>
        <v>#REF!</v>
      </c>
      <c r="DT50" s="351" t="e">
        <f>+IF('Data Input-Ingreso de Datos'!#REF!=1,EVERLITE!#REF!,"N/A")</f>
        <v>#REF!</v>
      </c>
      <c r="DU50" s="351" t="e">
        <f>+IF('Data Input-Ingreso de Datos'!#REF!=1,EVERLITE!#REF!,"N/A")</f>
        <v>#REF!</v>
      </c>
      <c r="DV50" s="351" t="e">
        <f>+IF('Data Input-Ingreso de Datos'!#REF!=1,EVERLITE!#REF!,"N/A")</f>
        <v>#REF!</v>
      </c>
      <c r="DW50" s="351" t="e">
        <f>+IF('Data Input-Ingreso de Datos'!#REF!=1,EVERLITE!#REF!,"N/A")</f>
        <v>#REF!</v>
      </c>
      <c r="DX50" s="351" t="e">
        <f>+IF('Data Input-Ingreso de Datos'!#REF!=1,EVERLITE!#REF!,"N/A")</f>
        <v>#REF!</v>
      </c>
      <c r="DY50" s="351" t="e">
        <f>+IF('Data Input-Ingreso de Datos'!#REF!=1,EVERLITE!#REF!,"N/A")</f>
        <v>#REF!</v>
      </c>
      <c r="DZ50" s="351" t="e">
        <f>+IF('Data Input-Ingreso de Datos'!#REF!=1,EVERLITE!#REF!,"N/A")</f>
        <v>#REF!</v>
      </c>
      <c r="EA50" s="351" t="e">
        <f>+IF('Data Input-Ingreso de Datos'!#REF!=1,EVERLITE!#REF!,"N/A")</f>
        <v>#REF!</v>
      </c>
      <c r="EB50" s="351" t="e">
        <f>+IF('Data Input-Ingreso de Datos'!#REF!=1,EVERLITE!#REF!,"N/A")</f>
        <v>#REF!</v>
      </c>
      <c r="EC50" s="351" t="e">
        <f>+IF('Data Input-Ingreso de Datos'!#REF!=1,EVERLITE!#REF!,"N/A")</f>
        <v>#REF!</v>
      </c>
      <c r="ED50" s="351" t="e">
        <f>+IF('Data Input-Ingreso de Datos'!#REF!=1,EVERLITE!#REF!,"N/A")</f>
        <v>#REF!</v>
      </c>
      <c r="EE50" s="351" t="e">
        <f>+IF('Data Input-Ingreso de Datos'!#REF!=1,EVERLITE!#REF!,"N/A")</f>
        <v>#REF!</v>
      </c>
      <c r="EF50" s="351" t="e">
        <f>+IF('Data Input-Ingreso de Datos'!#REF!=1,EVERLITE!#REF!,"N/A")</f>
        <v>#REF!</v>
      </c>
      <c r="EG50" s="351" t="e">
        <f>+IF('Data Input-Ingreso de Datos'!#REF!=1,EVERLITE!#REF!,"N/A")</f>
        <v>#REF!</v>
      </c>
      <c r="EH50" s="351" t="e">
        <f>+IF('Data Input-Ingreso de Datos'!#REF!=1,EVERLITE!#REF!,"N/A")</f>
        <v>#REF!</v>
      </c>
      <c r="EI50" s="351" t="e">
        <f>+IF('Data Input-Ingreso de Datos'!#REF!=1,EVERLITE!#REF!,"N/A")</f>
        <v>#REF!</v>
      </c>
      <c r="EJ50" s="351" t="e">
        <f>+IF('Data Input-Ingreso de Datos'!#REF!=1,EVERLITE!#REF!,"N/A")</f>
        <v>#REF!</v>
      </c>
      <c r="EK50" s="351" t="e">
        <f>+IF('Data Input-Ingreso de Datos'!#REF!=1,EVERLITE!#REF!,"N/A")</f>
        <v>#REF!</v>
      </c>
      <c r="EL50" s="351" t="e">
        <f>+IF('Data Input-Ingreso de Datos'!#REF!=1,EVERLITE!#REF!,"N/A")</f>
        <v>#REF!</v>
      </c>
      <c r="EM50" s="351" t="e">
        <f>+IF('Data Input-Ingreso de Datos'!#REF!=1,EVERLITE!#REF!,"N/A")</f>
        <v>#REF!</v>
      </c>
      <c r="EN50" s="351" t="e">
        <f>+IF('Data Input-Ingreso de Datos'!#REF!=1,EVERLITE!#REF!,"N/A")</f>
        <v>#REF!</v>
      </c>
      <c r="EO50" s="351" t="e">
        <f>+IF('Data Input-Ingreso de Datos'!#REF!=1,EVERLITE!#REF!,"N/A")</f>
        <v>#REF!</v>
      </c>
      <c r="EP50" s="351" t="e">
        <f>+IF('Data Input-Ingreso de Datos'!#REF!=1,EVERLITE!#REF!,"N/A")</f>
        <v>#REF!</v>
      </c>
      <c r="EQ50" s="351" t="e">
        <f>+IF('Data Input-Ingreso de Datos'!#REF!=1,EVERLITE!#REF!,"N/A")</f>
        <v>#REF!</v>
      </c>
      <c r="ER50" s="351" t="e">
        <f>+IF('Data Input-Ingreso de Datos'!#REF!=1,EVERLITE!#REF!,"N/A")</f>
        <v>#REF!</v>
      </c>
      <c r="ES50" s="351" t="e">
        <f>+IF('Data Input-Ingreso de Datos'!#REF!=1,EVERLITE!#REF!,"N/A")</f>
        <v>#REF!</v>
      </c>
      <c r="ET50" s="351" t="e">
        <f>+IF('Data Input-Ingreso de Datos'!#REF!=1,EVERLITE!#REF!,"N/A")</f>
        <v>#REF!</v>
      </c>
      <c r="EU50" s="351" t="e">
        <f>+IF('Data Input-Ingreso de Datos'!#REF!=1,EVERLITE!#REF!,"N/A")</f>
        <v>#REF!</v>
      </c>
      <c r="EV50" s="351" t="e">
        <f>+IF('Data Input-Ingreso de Datos'!#REF!=1,EVERLITE!#REF!,"N/A")</f>
        <v>#REF!</v>
      </c>
      <c r="EW50" s="351" t="e">
        <f>+IF('Data Input-Ingreso de Datos'!#REF!=1,EVERLITE!#REF!,"N/A")</f>
        <v>#REF!</v>
      </c>
      <c r="EX50" s="351" t="e">
        <f>+IF('Data Input-Ingreso de Datos'!#REF!=1,EVERLITE!#REF!,"N/A")</f>
        <v>#REF!</v>
      </c>
      <c r="EY50" s="351" t="e">
        <f>+IF('Data Input-Ingreso de Datos'!#REF!=1,EVERLITE!#REF!,"N/A")</f>
        <v>#REF!</v>
      </c>
      <c r="EZ50" s="351" t="e">
        <f>+IF('Data Input-Ingreso de Datos'!#REF!=1,EVERLITE!#REF!,"N/A")</f>
        <v>#REF!</v>
      </c>
      <c r="FA50" s="351" t="e">
        <f>+IF('Data Input-Ingreso de Datos'!#REF!=1,EVERLITE!#REF!,"N/A")</f>
        <v>#REF!</v>
      </c>
      <c r="FB50" s="351" t="e">
        <f>+IF('Data Input-Ingreso de Datos'!#REF!=1,EVERLITE!#REF!,"N/A")</f>
        <v>#REF!</v>
      </c>
      <c r="FC50" s="351" t="e">
        <f>+IF('Data Input-Ingreso de Datos'!#REF!=1,EVERLITE!#REF!,"N/A")</f>
        <v>#REF!</v>
      </c>
      <c r="FD50" s="351" t="e">
        <f>+IF('Data Input-Ingreso de Datos'!#REF!=1,EVERLITE!#REF!,"N/A")</f>
        <v>#REF!</v>
      </c>
      <c r="FE50" s="351" t="e">
        <f>+IF('Data Input-Ingreso de Datos'!#REF!=1,EVERLITE!#REF!,"N/A")</f>
        <v>#REF!</v>
      </c>
      <c r="FF50" s="351" t="e">
        <f>+IF('Data Input-Ingreso de Datos'!#REF!=1,EVERLITE!#REF!,"N/A")</f>
        <v>#REF!</v>
      </c>
      <c r="FG50" s="351" t="e">
        <f>+IF('Data Input-Ingreso de Datos'!#REF!=1,EVERLITE!#REF!,"N/A")</f>
        <v>#REF!</v>
      </c>
      <c r="FH50" s="351" t="e">
        <f>+IF('Data Input-Ingreso de Datos'!#REF!=1,EVERLITE!#REF!,"N/A")</f>
        <v>#REF!</v>
      </c>
      <c r="FI50" s="351" t="e">
        <f>+IF('Data Input-Ingreso de Datos'!#REF!=1,EVERLITE!#REF!,"N/A")</f>
        <v>#REF!</v>
      </c>
      <c r="FJ50" s="351" t="e">
        <f>+IF('Data Input-Ingreso de Datos'!#REF!=1,EVERLITE!#REF!,"N/A")</f>
        <v>#REF!</v>
      </c>
      <c r="FK50" s="351" t="e">
        <f>+IF('Data Input-Ingreso de Datos'!#REF!=1,EVERLITE!#REF!,"N/A")</f>
        <v>#REF!</v>
      </c>
      <c r="FL50" s="351" t="e">
        <f>+IF('Data Input-Ingreso de Datos'!#REF!=1,EVERLITE!#REF!,"N/A")</f>
        <v>#REF!</v>
      </c>
      <c r="FM50" s="351" t="e">
        <f>+IF('Data Input-Ingreso de Datos'!#REF!=1,EVERLITE!#REF!,"N/A")</f>
        <v>#REF!</v>
      </c>
      <c r="FN50" s="351" t="e">
        <f>+IF('Data Input-Ingreso de Datos'!#REF!=1,EVERLITE!#REF!,"N/A")</f>
        <v>#REF!</v>
      </c>
      <c r="FO50" s="351" t="e">
        <f>+IF('Data Input-Ingreso de Datos'!#REF!=1,EVERLITE!#REF!,"N/A")</f>
        <v>#REF!</v>
      </c>
      <c r="FP50" s="351" t="e">
        <f>+IF('Data Input-Ingreso de Datos'!#REF!=1,EVERLITE!#REF!,"N/A")</f>
        <v>#REF!</v>
      </c>
      <c r="FQ50" s="351" t="e">
        <f>+IF('Data Input-Ingreso de Datos'!#REF!=1,EVERLITE!#REF!,"N/A")</f>
        <v>#REF!</v>
      </c>
      <c r="FR50" s="351" t="e">
        <f>+IF('Data Input-Ingreso de Datos'!#REF!=1,EVERLITE!#REF!,"N/A")</f>
        <v>#REF!</v>
      </c>
      <c r="FS50" s="351" t="e">
        <f>+IF('Data Input-Ingreso de Datos'!#REF!=1,EVERLITE!#REF!,"N/A")</f>
        <v>#REF!</v>
      </c>
      <c r="FT50" s="351" t="e">
        <f>+IF('Data Input-Ingreso de Datos'!#REF!=1,EVERLITE!#REF!,"N/A")</f>
        <v>#REF!</v>
      </c>
      <c r="FU50" s="351" t="e">
        <f>+IF('Data Input-Ingreso de Datos'!#REF!=1,EVERLITE!#REF!,"N/A")</f>
        <v>#REF!</v>
      </c>
      <c r="FV50" s="351" t="e">
        <f>+IF('Data Input-Ingreso de Datos'!#REF!=1,EVERLITE!#REF!,"N/A")</f>
        <v>#REF!</v>
      </c>
      <c r="FW50" s="351" t="e">
        <f>+IF('Data Input-Ingreso de Datos'!#REF!=1,EVERLITE!#REF!,"N/A")</f>
        <v>#REF!</v>
      </c>
      <c r="FX50" s="351" t="e">
        <f>+IF('Data Input-Ingreso de Datos'!#REF!=1,EVERLITE!#REF!,"N/A")</f>
        <v>#REF!</v>
      </c>
      <c r="FY50" s="351" t="e">
        <f>+IF('Data Input-Ingreso de Datos'!#REF!=1,EVERLITE!#REF!,"N/A")</f>
        <v>#REF!</v>
      </c>
      <c r="FZ50" s="351" t="e">
        <f>+IF('Data Input-Ingreso de Datos'!#REF!=1,EVERLITE!#REF!,"N/A")</f>
        <v>#REF!</v>
      </c>
      <c r="GA50" s="351" t="e">
        <f>+IF('Data Input-Ingreso de Datos'!#REF!=1,EVERLITE!#REF!,"N/A")</f>
        <v>#REF!</v>
      </c>
      <c r="GB50" s="351" t="e">
        <f>+IF('Data Input-Ingreso de Datos'!#REF!=1,EVERLITE!#REF!,"N/A")</f>
        <v>#REF!</v>
      </c>
      <c r="GC50" s="351" t="e">
        <f>+IF('Data Input-Ingreso de Datos'!#REF!=1,EVERLITE!#REF!,"N/A")</f>
        <v>#REF!</v>
      </c>
      <c r="GD50" s="351" t="e">
        <f>+IF('Data Input-Ingreso de Datos'!#REF!=1,EVERLITE!#REF!,"N/A")</f>
        <v>#REF!</v>
      </c>
      <c r="GE50" s="351" t="e">
        <f>+IF('Data Input-Ingreso de Datos'!#REF!=1,EVERLITE!#REF!,"N/A")</f>
        <v>#REF!</v>
      </c>
      <c r="GF50" s="351" t="e">
        <f>+IF('Data Input-Ingreso de Datos'!#REF!=1,EVERLITE!#REF!,"N/A")</f>
        <v>#REF!</v>
      </c>
      <c r="GG50" s="351" t="e">
        <f>+IF('Data Input-Ingreso de Datos'!#REF!=1,EVERLITE!#REF!,"N/A")</f>
        <v>#REF!</v>
      </c>
      <c r="GH50" s="351" t="e">
        <f>+IF('Data Input-Ingreso de Datos'!#REF!=1,EVERLITE!#REF!,"N/A")</f>
        <v>#REF!</v>
      </c>
      <c r="GI50" s="351" t="e">
        <f>+IF('Data Input-Ingreso de Datos'!#REF!=1,EVERLITE!#REF!,"N/A")</f>
        <v>#REF!</v>
      </c>
      <c r="GJ50" s="351" t="e">
        <f>+IF('Data Input-Ingreso de Datos'!#REF!=1,EVERLITE!#REF!,"N/A")</f>
        <v>#REF!</v>
      </c>
      <c r="GK50" s="351" t="e">
        <f>+IF('Data Input-Ingreso de Datos'!#REF!=1,EVERLITE!#REF!,"N/A")</f>
        <v>#REF!</v>
      </c>
      <c r="GL50" s="351" t="e">
        <f>+IF('Data Input-Ingreso de Datos'!#REF!=1,EVERLITE!#REF!,"N/A")</f>
        <v>#REF!</v>
      </c>
      <c r="GM50" s="351" t="e">
        <f>+IF('Data Input-Ingreso de Datos'!#REF!=1,EVERLITE!#REF!,"N/A")</f>
        <v>#REF!</v>
      </c>
      <c r="GN50" s="351" t="e">
        <f>+IF('Data Input-Ingreso de Datos'!#REF!=1,EVERLITE!#REF!,"N/A")</f>
        <v>#REF!</v>
      </c>
      <c r="GO50" s="351" t="e">
        <f>+IF('Data Input-Ingreso de Datos'!#REF!=1,EVERLITE!#REF!,"N/A")</f>
        <v>#REF!</v>
      </c>
      <c r="GP50" s="351" t="e">
        <f>+IF('Data Input-Ingreso de Datos'!#REF!=1,EVERLITE!#REF!,"N/A")</f>
        <v>#REF!</v>
      </c>
      <c r="GQ50" s="351" t="e">
        <f>+IF('Data Input-Ingreso de Datos'!#REF!=1,EVERLITE!#REF!,"N/A")</f>
        <v>#REF!</v>
      </c>
      <c r="GR50" s="351" t="e">
        <f>+IF('Data Input-Ingreso de Datos'!#REF!=1,EVERLITE!#REF!,"N/A")</f>
        <v>#REF!</v>
      </c>
      <c r="GS50" s="351" t="e">
        <f>+IF('Data Input-Ingreso de Datos'!#REF!=1,EVERLITE!#REF!,"N/A")</f>
        <v>#REF!</v>
      </c>
      <c r="GT50" s="351" t="e">
        <f>+IF('Data Input-Ingreso de Datos'!#REF!=1,EVERLITE!#REF!,"N/A")</f>
        <v>#REF!</v>
      </c>
      <c r="GU50" s="351" t="e">
        <f>+IF('Data Input-Ingreso de Datos'!#REF!=1,EVERLITE!#REF!,"N/A")</f>
        <v>#REF!</v>
      </c>
      <c r="GV50" s="351" t="e">
        <f>+IF('Data Input-Ingreso de Datos'!#REF!=1,EVERLITE!#REF!,"N/A")</f>
        <v>#REF!</v>
      </c>
      <c r="GW50" s="351" t="e">
        <f>+IF('Data Input-Ingreso de Datos'!#REF!=1,EVERLITE!#REF!,"N/A")</f>
        <v>#REF!</v>
      </c>
      <c r="GX50" s="351" t="e">
        <f>+IF('Data Input-Ingreso de Datos'!#REF!=1,EVERLITE!#REF!,"N/A")</f>
        <v>#REF!</v>
      </c>
      <c r="GY50" s="351" t="e">
        <f>+IF('Data Input-Ingreso de Datos'!#REF!=1,EVERLITE!#REF!,"N/A")</f>
        <v>#REF!</v>
      </c>
      <c r="GZ50" s="351" t="e">
        <f>+IF('Data Input-Ingreso de Datos'!#REF!=1,EVERLITE!#REF!,"N/A")</f>
        <v>#REF!</v>
      </c>
      <c r="HA50" s="351" t="e">
        <f>+IF('Data Input-Ingreso de Datos'!#REF!=1,EVERLITE!#REF!,"N/A")</f>
        <v>#REF!</v>
      </c>
      <c r="HB50" s="351" t="e">
        <f>+IF('Data Input-Ingreso de Datos'!#REF!=1,EVERLITE!#REF!,"N/A")</f>
        <v>#REF!</v>
      </c>
      <c r="HC50" s="351" t="e">
        <f>+IF('Data Input-Ingreso de Datos'!#REF!=1,EVERLITE!#REF!,"N/A")</f>
        <v>#REF!</v>
      </c>
      <c r="HD50" s="351" t="e">
        <f>+IF('Data Input-Ingreso de Datos'!#REF!=1,EVERLITE!#REF!,"N/A")</f>
        <v>#REF!</v>
      </c>
      <c r="HE50" s="351" t="e">
        <f>+IF('Data Input-Ingreso de Datos'!#REF!=1,EVERLITE!#REF!,"N/A")</f>
        <v>#REF!</v>
      </c>
      <c r="HF50" s="351" t="e">
        <f>+IF('Data Input-Ingreso de Datos'!#REF!=1,EVERLITE!#REF!,"N/A")</f>
        <v>#REF!</v>
      </c>
      <c r="HG50" s="351" t="e">
        <f>+IF('Data Input-Ingreso de Datos'!#REF!=1,EVERLITE!#REF!,"N/A")</f>
        <v>#REF!</v>
      </c>
      <c r="HH50" s="351" t="e">
        <f>+IF('Data Input-Ingreso de Datos'!#REF!=1,EVERLITE!#REF!,"N/A")</f>
        <v>#REF!</v>
      </c>
      <c r="HI50" s="351" t="e">
        <f>+IF('Data Input-Ingreso de Datos'!#REF!=1,EVERLITE!#REF!,"N/A")</f>
        <v>#REF!</v>
      </c>
      <c r="HJ50" s="351" t="e">
        <f>+IF('Data Input-Ingreso de Datos'!#REF!=1,EVERLITE!#REF!,"N/A")</f>
        <v>#REF!</v>
      </c>
      <c r="HK50" s="351" t="e">
        <f>+IF('Data Input-Ingreso de Datos'!#REF!=1,EVERLITE!#REF!,"N/A")</f>
        <v>#REF!</v>
      </c>
      <c r="HL50" s="351" t="e">
        <f>+IF('Data Input-Ingreso de Datos'!#REF!=1,EVERLITE!#REF!,"N/A")</f>
        <v>#REF!</v>
      </c>
      <c r="HM50" s="351" t="e">
        <f>+IF('Data Input-Ingreso de Datos'!#REF!=1,EVERLITE!#REF!,"N/A")</f>
        <v>#REF!</v>
      </c>
      <c r="HN50" s="351" t="e">
        <f>+IF('Data Input-Ingreso de Datos'!#REF!=1,EVERLITE!#REF!,"N/A")</f>
        <v>#REF!</v>
      </c>
      <c r="HO50" s="351" t="e">
        <f>+IF('Data Input-Ingreso de Datos'!#REF!=1,EVERLITE!#REF!,"N/A")</f>
        <v>#REF!</v>
      </c>
      <c r="HP50" s="351" t="e">
        <f>+IF('Data Input-Ingreso de Datos'!#REF!=1,EVERLITE!#REF!,"N/A")</f>
        <v>#REF!</v>
      </c>
      <c r="HQ50" s="351" t="e">
        <f>+IF('Data Input-Ingreso de Datos'!#REF!=1,EVERLITE!#REF!,"N/A")</f>
        <v>#REF!</v>
      </c>
      <c r="HR50" s="351" t="e">
        <f>+IF('Data Input-Ingreso de Datos'!#REF!=1,EVERLITE!#REF!,"N/A")</f>
        <v>#REF!</v>
      </c>
      <c r="HS50" s="351" t="e">
        <f>+IF('Data Input-Ingreso de Datos'!#REF!=1,EVERLITE!#REF!,"N/A")</f>
        <v>#REF!</v>
      </c>
      <c r="HT50" s="351" t="e">
        <f>+IF('Data Input-Ingreso de Datos'!#REF!=1,EVERLITE!#REF!,"N/A")</f>
        <v>#REF!</v>
      </c>
      <c r="HU50" s="351" t="e">
        <f>+IF('Data Input-Ingreso de Datos'!#REF!=1,EVERLITE!#REF!,"N/A")</f>
        <v>#REF!</v>
      </c>
      <c r="HV50" s="351" t="e">
        <f>+IF('Data Input-Ingreso de Datos'!#REF!=1,EVERLITE!#REF!,"N/A")</f>
        <v>#REF!</v>
      </c>
      <c r="HW50" s="351" t="e">
        <f>+IF('Data Input-Ingreso de Datos'!#REF!=1,EVERLITE!#REF!,"N/A")</f>
        <v>#REF!</v>
      </c>
      <c r="HX50" s="351" t="e">
        <f>+IF('Data Input-Ingreso de Datos'!#REF!=1,EVERLITE!#REF!,"N/A")</f>
        <v>#REF!</v>
      </c>
      <c r="HY50" s="351" t="e">
        <f>+IF('Data Input-Ingreso de Datos'!#REF!=1,EVERLITE!#REF!,"N/A")</f>
        <v>#REF!</v>
      </c>
      <c r="HZ50" s="351" t="e">
        <f>+IF('Data Input-Ingreso de Datos'!#REF!=1,EVERLITE!#REF!,"N/A")</f>
        <v>#REF!</v>
      </c>
      <c r="IA50" s="351" t="e">
        <f>+IF('Data Input-Ingreso de Datos'!#REF!=1,EVERLITE!#REF!,"N/A")</f>
        <v>#REF!</v>
      </c>
      <c r="IB50" s="351" t="e">
        <f>+IF('Data Input-Ingreso de Datos'!#REF!=1,EVERLITE!#REF!,"N/A")</f>
        <v>#REF!</v>
      </c>
      <c r="IC50" s="351" t="e">
        <f>+IF('Data Input-Ingreso de Datos'!#REF!=1,EVERLITE!#REF!,"N/A")</f>
        <v>#REF!</v>
      </c>
      <c r="ID50" s="351" t="e">
        <f>+IF('Data Input-Ingreso de Datos'!#REF!=1,EVERLITE!#REF!,"N/A")</f>
        <v>#REF!</v>
      </c>
      <c r="IE50" s="351" t="e">
        <f>+IF('Data Input-Ingreso de Datos'!#REF!=1,EVERLITE!#REF!,"N/A")</f>
        <v>#REF!</v>
      </c>
      <c r="IF50" s="351" t="e">
        <f>+IF('Data Input-Ingreso de Datos'!#REF!=1,EVERLITE!#REF!,"N/A")</f>
        <v>#REF!</v>
      </c>
      <c r="IG50" s="351" t="e">
        <f>+IF('Data Input-Ingreso de Datos'!#REF!=1,EVERLITE!#REF!,"N/A")</f>
        <v>#REF!</v>
      </c>
      <c r="IH50" s="351" t="e">
        <f>+IF('Data Input-Ingreso de Datos'!#REF!=1,EVERLITE!#REF!,"N/A")</f>
        <v>#REF!</v>
      </c>
      <c r="II50" s="351" t="e">
        <f>+IF('Data Input-Ingreso de Datos'!#REF!=1,EVERLITE!#REF!,"N/A")</f>
        <v>#REF!</v>
      </c>
      <c r="IJ50" s="351" t="e">
        <f>+IF('Data Input-Ingreso de Datos'!#REF!=1,EVERLITE!#REF!,"N/A")</f>
        <v>#REF!</v>
      </c>
      <c r="IK50" s="351" t="e">
        <f>+IF('Data Input-Ingreso de Datos'!#REF!=1,EVERLITE!#REF!,"N/A")</f>
        <v>#REF!</v>
      </c>
      <c r="IL50" s="351" t="e">
        <f>+IF('Data Input-Ingreso de Datos'!#REF!=1,EVERLITE!#REF!,"N/A")</f>
        <v>#REF!</v>
      </c>
      <c r="IM50" s="351" t="e">
        <f>+IF('Data Input-Ingreso de Datos'!#REF!=1,EVERLITE!#REF!,"N/A")</f>
        <v>#REF!</v>
      </c>
      <c r="IN50" s="351" t="e">
        <f>+IF('Data Input-Ingreso de Datos'!#REF!=1,EVERLITE!#REF!,"N/A")</f>
        <v>#REF!</v>
      </c>
      <c r="IO50" s="351" t="e">
        <f>+IF('Data Input-Ingreso de Datos'!#REF!=1,EVERLITE!#REF!,"N/A")</f>
        <v>#REF!</v>
      </c>
      <c r="IP50" s="351" t="e">
        <f>+IF('Data Input-Ingreso de Datos'!#REF!=1,EVERLITE!#REF!,"N/A")</f>
        <v>#REF!</v>
      </c>
      <c r="IQ50" s="351" t="e">
        <f>+IF('Data Input-Ingreso de Datos'!#REF!=1,EVERLITE!#REF!,"N/A")</f>
        <v>#REF!</v>
      </c>
      <c r="IR50" s="351" t="e">
        <f>+IF('Data Input-Ingreso de Datos'!#REF!=1,EVERLITE!#REF!,"N/A")</f>
        <v>#REF!</v>
      </c>
      <c r="IS50" s="351" t="e">
        <f>+IF('Data Input-Ingreso de Datos'!#REF!=1,EVERLITE!#REF!,"N/A")</f>
        <v>#REF!</v>
      </c>
      <c r="IT50" s="351" t="e">
        <f>+IF('Data Input-Ingreso de Datos'!#REF!=1,EVERLITE!#REF!,"N/A")</f>
        <v>#REF!</v>
      </c>
      <c r="IU50" s="351" t="e">
        <f>+IF('Data Input-Ingreso de Datos'!#REF!=1,EVERLITE!#REF!,"N/A")</f>
        <v>#REF!</v>
      </c>
      <c r="IV50" s="351" t="e">
        <f>+IF('Data Input-Ingreso de Datos'!#REF!=1,EVERLITE!#REF!,"N/A")</f>
        <v>#REF!</v>
      </c>
      <c r="IW50" s="351" t="e">
        <f>+IF('Data Input-Ingreso de Datos'!#REF!=1,EVERLITE!#REF!,"N/A")</f>
        <v>#REF!</v>
      </c>
      <c r="IX50" s="351" t="e">
        <f>+IF('Data Input-Ingreso de Datos'!#REF!=1,EVERLITE!#REF!,"N/A")</f>
        <v>#REF!</v>
      </c>
      <c r="IY50" s="351" t="e">
        <f>+IF('Data Input-Ingreso de Datos'!#REF!=1,EVERLITE!#REF!,"N/A")</f>
        <v>#REF!</v>
      </c>
      <c r="IZ50" s="351" t="e">
        <f>+IF('Data Input-Ingreso de Datos'!#REF!=1,EVERLITE!#REF!,"N/A")</f>
        <v>#REF!</v>
      </c>
      <c r="JA50" s="351" t="e">
        <f>+IF('Data Input-Ingreso de Datos'!#REF!=1,EVERLITE!#REF!,"N/A")</f>
        <v>#REF!</v>
      </c>
      <c r="JB50" s="351" t="e">
        <f>+IF('Data Input-Ingreso de Datos'!#REF!=1,EVERLITE!#REF!,"N/A")</f>
        <v>#REF!</v>
      </c>
      <c r="JC50" s="351" t="e">
        <f>+IF('Data Input-Ingreso de Datos'!#REF!=1,EVERLITE!#REF!,"N/A")</f>
        <v>#REF!</v>
      </c>
      <c r="JD50" s="351" t="e">
        <f>+IF('Data Input-Ingreso de Datos'!#REF!=1,EVERLITE!#REF!,"N/A")</f>
        <v>#REF!</v>
      </c>
      <c r="JE50" s="351" t="e">
        <f>+IF('Data Input-Ingreso de Datos'!#REF!=1,EVERLITE!#REF!,"N/A")</f>
        <v>#REF!</v>
      </c>
      <c r="JF50" s="351" t="e">
        <f>+IF('Data Input-Ingreso de Datos'!#REF!=1,EVERLITE!#REF!,"N/A")</f>
        <v>#REF!</v>
      </c>
      <c r="JG50" s="351" t="e">
        <f>+IF('Data Input-Ingreso de Datos'!#REF!=1,EVERLITE!#REF!,"N/A")</f>
        <v>#REF!</v>
      </c>
      <c r="JH50" s="351" t="e">
        <f>+IF('Data Input-Ingreso de Datos'!#REF!=1,EVERLITE!#REF!,"N/A")</f>
        <v>#REF!</v>
      </c>
      <c r="JI50" s="351" t="e">
        <f>+IF('Data Input-Ingreso de Datos'!#REF!=1,EVERLITE!#REF!,"N/A")</f>
        <v>#REF!</v>
      </c>
      <c r="JJ50" s="351" t="e">
        <f>+IF('Data Input-Ingreso de Datos'!#REF!=1,EVERLITE!#REF!,"N/A")</f>
        <v>#REF!</v>
      </c>
      <c r="JK50" s="351" t="e">
        <f>+IF('Data Input-Ingreso de Datos'!#REF!=1,EVERLITE!#REF!,"N/A")</f>
        <v>#REF!</v>
      </c>
      <c r="JL50" s="351" t="e">
        <f>+IF('Data Input-Ingreso de Datos'!#REF!=1,EVERLITE!#REF!,"N/A")</f>
        <v>#REF!</v>
      </c>
      <c r="JM50" s="351" t="e">
        <f>+IF('Data Input-Ingreso de Datos'!#REF!=1,EVERLITE!#REF!,"N/A")</f>
        <v>#REF!</v>
      </c>
      <c r="JN50" s="351" t="e">
        <f>+IF('Data Input-Ingreso de Datos'!#REF!=1,EVERLITE!#REF!,"N/A")</f>
        <v>#REF!</v>
      </c>
      <c r="JO50" s="351" t="e">
        <f>+IF('Data Input-Ingreso de Datos'!#REF!=1,EVERLITE!#REF!,"N/A")</f>
        <v>#REF!</v>
      </c>
      <c r="JP50" s="351" t="e">
        <f>+IF('Data Input-Ingreso de Datos'!#REF!=1,EVERLITE!#REF!,"N/A")</f>
        <v>#REF!</v>
      </c>
      <c r="JQ50" s="351" t="e">
        <f>+IF('Data Input-Ingreso de Datos'!#REF!=1,EVERLITE!#REF!,"N/A")</f>
        <v>#REF!</v>
      </c>
      <c r="JR50" s="351" t="e">
        <f>+IF('Data Input-Ingreso de Datos'!#REF!=1,EVERLITE!#REF!,"N/A")</f>
        <v>#REF!</v>
      </c>
      <c r="JS50" s="351" t="e">
        <f>+IF('Data Input-Ingreso de Datos'!#REF!=1,EVERLITE!#REF!,"N/A")</f>
        <v>#REF!</v>
      </c>
      <c r="JT50" s="351" t="e">
        <f>+IF('Data Input-Ingreso de Datos'!#REF!=1,EVERLITE!#REF!,"N/A")</f>
        <v>#REF!</v>
      </c>
      <c r="JU50" s="351" t="e">
        <f>+IF('Data Input-Ingreso de Datos'!#REF!=1,EVERLITE!#REF!,"N/A")</f>
        <v>#REF!</v>
      </c>
      <c r="JV50" s="351" t="e">
        <f>+IF('Data Input-Ingreso de Datos'!#REF!=1,EVERLITE!#REF!,"N/A")</f>
        <v>#REF!</v>
      </c>
      <c r="JW50" s="351" t="e">
        <f>+IF('Data Input-Ingreso de Datos'!#REF!=1,EVERLITE!#REF!,"N/A")</f>
        <v>#REF!</v>
      </c>
      <c r="JX50" s="351" t="e">
        <f>+IF('Data Input-Ingreso de Datos'!#REF!=1,EVERLITE!#REF!,"N/A")</f>
        <v>#REF!</v>
      </c>
      <c r="JY50" s="351" t="e">
        <f>+IF('Data Input-Ingreso de Datos'!#REF!=1,EVERLITE!#REF!,"N/A")</f>
        <v>#REF!</v>
      </c>
      <c r="JZ50" s="351" t="e">
        <f>+IF('Data Input-Ingreso de Datos'!#REF!=1,EVERLITE!#REF!,"N/A")</f>
        <v>#REF!</v>
      </c>
      <c r="KA50" s="351" t="e">
        <f>+IF('Data Input-Ingreso de Datos'!#REF!=1,EVERLITE!#REF!,"N/A")</f>
        <v>#REF!</v>
      </c>
      <c r="KB50" s="351" t="e">
        <f>+IF('Data Input-Ingreso de Datos'!#REF!=1,EVERLITE!#REF!,"N/A")</f>
        <v>#REF!</v>
      </c>
      <c r="KC50" s="351" t="e">
        <f>+IF('Data Input-Ingreso de Datos'!#REF!=1,EVERLITE!#REF!,"N/A")</f>
        <v>#REF!</v>
      </c>
      <c r="KD50" s="351" t="e">
        <f>+IF('Data Input-Ingreso de Datos'!#REF!=1,EVERLITE!#REF!,"N/A")</f>
        <v>#REF!</v>
      </c>
      <c r="KE50" s="351" t="e">
        <f>+IF('Data Input-Ingreso de Datos'!#REF!=1,EVERLITE!#REF!,"N/A")</f>
        <v>#REF!</v>
      </c>
      <c r="KF50" s="351" t="e">
        <f>+IF('Data Input-Ingreso de Datos'!#REF!=1,EVERLITE!#REF!,"N/A")</f>
        <v>#REF!</v>
      </c>
      <c r="KG50" s="351" t="e">
        <f>+IF('Data Input-Ingreso de Datos'!#REF!=1,EVERLITE!#REF!,"N/A")</f>
        <v>#REF!</v>
      </c>
      <c r="KH50" s="351" t="e">
        <f>+IF('Data Input-Ingreso de Datos'!#REF!=1,EVERLITE!#REF!,"N/A")</f>
        <v>#REF!</v>
      </c>
      <c r="KI50" s="351" t="e">
        <f>+IF('Data Input-Ingreso de Datos'!#REF!=1,EVERLITE!#REF!,"N/A")</f>
        <v>#REF!</v>
      </c>
      <c r="KJ50" s="351" t="e">
        <f>+IF('Data Input-Ingreso de Datos'!#REF!=1,EVERLITE!#REF!,"N/A")</f>
        <v>#REF!</v>
      </c>
      <c r="KK50" s="351" t="e">
        <f>+IF('Data Input-Ingreso de Datos'!#REF!=1,EVERLITE!#REF!,"N/A")</f>
        <v>#REF!</v>
      </c>
      <c r="KL50" s="351" t="e">
        <f>+IF('Data Input-Ingreso de Datos'!#REF!=1,EVERLITE!#REF!,"N/A")</f>
        <v>#REF!</v>
      </c>
      <c r="KM50" s="351" t="e">
        <f>+IF('Data Input-Ingreso de Datos'!#REF!=1,EVERLITE!#REF!,"N/A")</f>
        <v>#REF!</v>
      </c>
      <c r="KN50" s="351" t="e">
        <f>+IF('Data Input-Ingreso de Datos'!#REF!=1,EVERLITE!#REF!,"N/A")</f>
        <v>#REF!</v>
      </c>
      <c r="KO50" s="351" t="e">
        <f>+IF('Data Input-Ingreso de Datos'!#REF!=1,EVERLITE!#REF!,"N/A")</f>
        <v>#REF!</v>
      </c>
      <c r="KP50" s="351" t="e">
        <f>+IF('Data Input-Ingreso de Datos'!#REF!=1,EVERLITE!#REF!,"N/A")</f>
        <v>#REF!</v>
      </c>
      <c r="KQ50" s="351" t="e">
        <f>+IF('Data Input-Ingreso de Datos'!#REF!=1,EVERLITE!#REF!,"N/A")</f>
        <v>#REF!</v>
      </c>
      <c r="KR50" s="351" t="e">
        <f>+IF('Data Input-Ingreso de Datos'!#REF!=1,EVERLITE!#REF!,"N/A")</f>
        <v>#REF!</v>
      </c>
      <c r="KS50" s="351" t="e">
        <f>+IF('Data Input-Ingreso de Datos'!#REF!=1,EVERLITE!#REF!,"N/A")</f>
        <v>#REF!</v>
      </c>
      <c r="KT50" s="351" t="e">
        <f>+IF('Data Input-Ingreso de Datos'!#REF!=1,EVERLITE!#REF!,"N/A")</f>
        <v>#REF!</v>
      </c>
      <c r="KU50" s="351" t="e">
        <f>+IF('Data Input-Ingreso de Datos'!#REF!=1,EVERLITE!#REF!,"N/A")</f>
        <v>#REF!</v>
      </c>
      <c r="KV50" s="351" t="e">
        <f>+IF('Data Input-Ingreso de Datos'!#REF!=1,EVERLITE!#REF!,"N/A")</f>
        <v>#REF!</v>
      </c>
      <c r="KW50" s="351" t="e">
        <f>+IF('Data Input-Ingreso de Datos'!#REF!=1,EVERLITE!#REF!,"N/A")</f>
        <v>#REF!</v>
      </c>
      <c r="KX50" s="351" t="e">
        <f>+IF('Data Input-Ingreso de Datos'!#REF!=1,EVERLITE!#REF!,"N/A")</f>
        <v>#REF!</v>
      </c>
      <c r="KY50" s="351" t="e">
        <f>+IF('Data Input-Ingreso de Datos'!#REF!=1,EVERLITE!#REF!,"N/A")</f>
        <v>#REF!</v>
      </c>
      <c r="KZ50" s="351" t="e">
        <f>+IF('Data Input-Ingreso de Datos'!#REF!=1,EVERLITE!#REF!,"N/A")</f>
        <v>#REF!</v>
      </c>
      <c r="LA50" s="351" t="e">
        <f>+IF('Data Input-Ingreso de Datos'!#REF!=1,EVERLITE!#REF!,"N/A")</f>
        <v>#REF!</v>
      </c>
      <c r="LB50" s="351" t="e">
        <f>+IF('Data Input-Ingreso de Datos'!#REF!=1,EVERLITE!#REF!,"N/A")</f>
        <v>#REF!</v>
      </c>
      <c r="LC50" s="351" t="e">
        <f>+IF('Data Input-Ingreso de Datos'!#REF!=1,EVERLITE!#REF!,"N/A")</f>
        <v>#REF!</v>
      </c>
      <c r="LD50" s="351" t="e">
        <f>+IF('Data Input-Ingreso de Datos'!#REF!=1,EVERLITE!#REF!,"N/A")</f>
        <v>#REF!</v>
      </c>
      <c r="LE50" s="351" t="e">
        <f>+IF('Data Input-Ingreso de Datos'!#REF!=1,EVERLITE!#REF!,"N/A")</f>
        <v>#REF!</v>
      </c>
      <c r="LF50" s="351" t="e">
        <f>+IF('Data Input-Ingreso de Datos'!#REF!=1,EVERLITE!#REF!,"N/A")</f>
        <v>#REF!</v>
      </c>
      <c r="LG50" s="351" t="e">
        <f>+IF('Data Input-Ingreso de Datos'!#REF!=1,EVERLITE!#REF!,"N/A")</f>
        <v>#REF!</v>
      </c>
      <c r="LH50" s="351" t="e">
        <f>+IF('Data Input-Ingreso de Datos'!#REF!=1,EVERLITE!#REF!,"N/A")</f>
        <v>#REF!</v>
      </c>
      <c r="LI50" s="351" t="e">
        <f>+IF('Data Input-Ingreso de Datos'!#REF!=1,EVERLITE!#REF!,"N/A")</f>
        <v>#REF!</v>
      </c>
      <c r="LJ50" s="351" t="e">
        <f>+IF('Data Input-Ingreso de Datos'!#REF!=1,EVERLITE!#REF!,"N/A")</f>
        <v>#REF!</v>
      </c>
      <c r="LK50" s="351" t="e">
        <f>+IF('Data Input-Ingreso de Datos'!#REF!=1,EVERLITE!#REF!,"N/A")</f>
        <v>#REF!</v>
      </c>
      <c r="LL50" s="351" t="e">
        <f>+IF('Data Input-Ingreso de Datos'!#REF!=1,EVERLITE!#REF!,"N/A")</f>
        <v>#REF!</v>
      </c>
      <c r="LM50" s="351" t="e">
        <f>+IF('Data Input-Ingreso de Datos'!#REF!=1,EVERLITE!#REF!,"N/A")</f>
        <v>#REF!</v>
      </c>
      <c r="LN50" s="351" t="e">
        <f>+IF('Data Input-Ingreso de Datos'!#REF!=1,EVERLITE!#REF!,"N/A")</f>
        <v>#REF!</v>
      </c>
      <c r="LO50" s="351" t="e">
        <f>+IF('Data Input-Ingreso de Datos'!#REF!=1,EVERLITE!#REF!,"N/A")</f>
        <v>#REF!</v>
      </c>
      <c r="LP50" s="351" t="e">
        <f>+IF('Data Input-Ingreso de Datos'!#REF!=1,EVERLITE!#REF!,"N/A")</f>
        <v>#REF!</v>
      </c>
      <c r="LQ50" s="351" t="e">
        <f>+IF('Data Input-Ingreso de Datos'!#REF!=1,EVERLITE!#REF!,"N/A")</f>
        <v>#REF!</v>
      </c>
      <c r="LR50" s="351" t="e">
        <f>+IF('Data Input-Ingreso de Datos'!#REF!=1,EVERLITE!#REF!,"N/A")</f>
        <v>#REF!</v>
      </c>
      <c r="LS50" s="351" t="e">
        <f>+IF('Data Input-Ingreso de Datos'!#REF!=1,EVERLITE!#REF!,"N/A")</f>
        <v>#REF!</v>
      </c>
      <c r="LT50" s="351" t="e">
        <f>+IF('Data Input-Ingreso de Datos'!#REF!=1,EVERLITE!#REF!,"N/A")</f>
        <v>#REF!</v>
      </c>
      <c r="LU50" s="351" t="e">
        <f>+IF('Data Input-Ingreso de Datos'!#REF!=1,EVERLITE!#REF!,"N/A")</f>
        <v>#REF!</v>
      </c>
      <c r="LV50" s="351" t="e">
        <f>+IF('Data Input-Ingreso de Datos'!#REF!=1,EVERLITE!#REF!,"N/A")</f>
        <v>#REF!</v>
      </c>
      <c r="LW50" s="351" t="e">
        <f>+IF('Data Input-Ingreso de Datos'!#REF!=1,EVERLITE!#REF!,"N/A")</f>
        <v>#REF!</v>
      </c>
      <c r="LX50" s="351" t="e">
        <f>+IF('Data Input-Ingreso de Datos'!#REF!=1,EVERLITE!#REF!,"N/A")</f>
        <v>#REF!</v>
      </c>
      <c r="LY50" s="351" t="e">
        <f>+IF('Data Input-Ingreso de Datos'!#REF!=1,EVERLITE!#REF!,"N/A")</f>
        <v>#REF!</v>
      </c>
      <c r="LZ50" s="351" t="e">
        <f>+IF('Data Input-Ingreso de Datos'!#REF!=1,EVERLITE!#REF!,"N/A")</f>
        <v>#REF!</v>
      </c>
      <c r="MA50" s="351" t="e">
        <f>+IF('Data Input-Ingreso de Datos'!#REF!=1,EVERLITE!#REF!,"N/A")</f>
        <v>#REF!</v>
      </c>
      <c r="MB50" s="351" t="e">
        <f>+IF('Data Input-Ingreso de Datos'!#REF!=1,EVERLITE!#REF!,"N/A")</f>
        <v>#REF!</v>
      </c>
      <c r="MC50" s="351" t="e">
        <f>+IF('Data Input-Ingreso de Datos'!#REF!=1,EVERLITE!#REF!,"N/A")</f>
        <v>#REF!</v>
      </c>
      <c r="MD50" s="351" t="e">
        <f>+IF('Data Input-Ingreso de Datos'!#REF!=1,EVERLITE!#REF!,"N/A")</f>
        <v>#REF!</v>
      </c>
      <c r="ME50" s="351" t="e">
        <f>+IF('Data Input-Ingreso de Datos'!#REF!=1,EVERLITE!#REF!,"N/A")</f>
        <v>#REF!</v>
      </c>
      <c r="MF50" s="351" t="e">
        <f>+IF('Data Input-Ingreso de Datos'!#REF!=1,EVERLITE!#REF!,"N/A")</f>
        <v>#REF!</v>
      </c>
      <c r="MG50" s="351" t="e">
        <f>+IF('Data Input-Ingreso de Datos'!#REF!=1,EVERLITE!#REF!,"N/A")</f>
        <v>#REF!</v>
      </c>
      <c r="MH50" s="351" t="e">
        <f>+IF('Data Input-Ingreso de Datos'!#REF!=1,EVERLITE!#REF!,"N/A")</f>
        <v>#REF!</v>
      </c>
      <c r="MI50" s="351" t="e">
        <f>+IF('Data Input-Ingreso de Datos'!#REF!=1,EVERLITE!#REF!,"N/A")</f>
        <v>#REF!</v>
      </c>
      <c r="MJ50" s="351" t="e">
        <f>+IF('Data Input-Ingreso de Datos'!#REF!=1,EVERLITE!#REF!,"N/A")</f>
        <v>#REF!</v>
      </c>
      <c r="MK50" s="351" t="e">
        <f>+IF('Data Input-Ingreso de Datos'!#REF!=1,EVERLITE!#REF!,"N/A")</f>
        <v>#REF!</v>
      </c>
      <c r="ML50" s="351" t="e">
        <f>+IF('Data Input-Ingreso de Datos'!#REF!=1,EVERLITE!#REF!,"N/A")</f>
        <v>#REF!</v>
      </c>
      <c r="MM50" s="351" t="e">
        <f>+IF('Data Input-Ingreso de Datos'!#REF!=1,EVERLITE!#REF!,"N/A")</f>
        <v>#REF!</v>
      </c>
      <c r="MN50" s="351" t="e">
        <f>+IF('Data Input-Ingreso de Datos'!#REF!=1,EVERLITE!#REF!,"N/A")</f>
        <v>#REF!</v>
      </c>
      <c r="MO50" s="351" t="e">
        <f>+IF('Data Input-Ingreso de Datos'!#REF!=1,EVERLITE!#REF!,"N/A")</f>
        <v>#REF!</v>
      </c>
      <c r="MP50" s="351" t="e">
        <f>+IF('Data Input-Ingreso de Datos'!#REF!=1,EVERLITE!#REF!,"N/A")</f>
        <v>#REF!</v>
      </c>
      <c r="MQ50" s="351" t="e">
        <f>+IF('Data Input-Ingreso de Datos'!#REF!=1,EVERLITE!#REF!,"N/A")</f>
        <v>#REF!</v>
      </c>
      <c r="MR50" s="351" t="e">
        <f>+IF('Data Input-Ingreso de Datos'!#REF!=1,EVERLITE!#REF!,"N/A")</f>
        <v>#REF!</v>
      </c>
      <c r="MS50" s="351" t="e">
        <f>+IF('Data Input-Ingreso de Datos'!#REF!=1,EVERLITE!#REF!,"N/A")</f>
        <v>#REF!</v>
      </c>
      <c r="MT50" s="351" t="e">
        <f>+IF('Data Input-Ingreso de Datos'!#REF!=1,EVERLITE!#REF!,"N/A")</f>
        <v>#REF!</v>
      </c>
      <c r="MU50" s="351" t="e">
        <f>+IF('Data Input-Ingreso de Datos'!#REF!=1,EVERLITE!#REF!,"N/A")</f>
        <v>#REF!</v>
      </c>
      <c r="MV50" s="351" t="e">
        <f>+IF('Data Input-Ingreso de Datos'!#REF!=1,EVERLITE!#REF!,"N/A")</f>
        <v>#REF!</v>
      </c>
      <c r="MW50" s="351" t="e">
        <f>+IF('Data Input-Ingreso de Datos'!#REF!=1,EVERLITE!#REF!,"N/A")</f>
        <v>#REF!</v>
      </c>
      <c r="MX50" s="351" t="e">
        <f>+IF('Data Input-Ingreso de Datos'!#REF!=1,EVERLITE!#REF!,"N/A")</f>
        <v>#REF!</v>
      </c>
      <c r="MY50" s="351" t="e">
        <f>+IF('Data Input-Ingreso de Datos'!#REF!=1,EVERLITE!#REF!,"N/A")</f>
        <v>#REF!</v>
      </c>
      <c r="MZ50" s="351" t="e">
        <f>+IF('Data Input-Ingreso de Datos'!#REF!=1,EVERLITE!#REF!,"N/A")</f>
        <v>#REF!</v>
      </c>
      <c r="NA50" s="351" t="e">
        <f>+IF('Data Input-Ingreso de Datos'!#REF!=1,EVERLITE!#REF!,"N/A")</f>
        <v>#REF!</v>
      </c>
      <c r="NB50" s="351" t="e">
        <f>+IF('Data Input-Ingreso de Datos'!#REF!=1,EVERLITE!#REF!,"N/A")</f>
        <v>#REF!</v>
      </c>
      <c r="NC50" s="351" t="e">
        <f>+IF('Data Input-Ingreso de Datos'!#REF!=1,EVERLITE!#REF!,"N/A")</f>
        <v>#REF!</v>
      </c>
      <c r="ND50" s="351" t="e">
        <f>+IF('Data Input-Ingreso de Datos'!#REF!=1,EVERLITE!#REF!,"N/A")</f>
        <v>#REF!</v>
      </c>
      <c r="NE50" s="351" t="e">
        <f>+IF('Data Input-Ingreso de Datos'!#REF!=1,EVERLITE!#REF!,"N/A")</f>
        <v>#REF!</v>
      </c>
      <c r="NF50" s="351" t="e">
        <f>+IF('Data Input-Ingreso de Datos'!#REF!=1,EVERLITE!#REF!,"N/A")</f>
        <v>#REF!</v>
      </c>
      <c r="NG50" s="351" t="e">
        <f>+IF('Data Input-Ingreso de Datos'!#REF!=1,EVERLITE!#REF!,"N/A")</f>
        <v>#REF!</v>
      </c>
      <c r="NH50" s="351" t="e">
        <f>+IF('Data Input-Ingreso de Datos'!#REF!=1,EVERLITE!#REF!,"N/A")</f>
        <v>#REF!</v>
      </c>
      <c r="NI50" s="351" t="e">
        <f>+IF('Data Input-Ingreso de Datos'!#REF!=1,EVERLITE!#REF!,"N/A")</f>
        <v>#REF!</v>
      </c>
      <c r="NJ50" s="351" t="e">
        <f>+IF('Data Input-Ingreso de Datos'!#REF!=1,EVERLITE!#REF!,"N/A")</f>
        <v>#REF!</v>
      </c>
      <c r="NK50" s="351" t="e">
        <f>+IF('Data Input-Ingreso de Datos'!#REF!=1,EVERLITE!#REF!,"N/A")</f>
        <v>#REF!</v>
      </c>
      <c r="NL50" s="351" t="e">
        <f>+IF('Data Input-Ingreso de Datos'!#REF!=1,EVERLITE!#REF!,"N/A")</f>
        <v>#REF!</v>
      </c>
      <c r="NM50" s="351" t="e">
        <f>+IF('Data Input-Ingreso de Datos'!#REF!=1,EVERLITE!#REF!,"N/A")</f>
        <v>#REF!</v>
      </c>
      <c r="NN50" s="351" t="e">
        <f>+IF('Data Input-Ingreso de Datos'!#REF!=1,EVERLITE!#REF!,"N/A")</f>
        <v>#REF!</v>
      </c>
      <c r="NO50" s="351" t="e">
        <f>+IF('Data Input-Ingreso de Datos'!#REF!=1,EVERLITE!#REF!,"N/A")</f>
        <v>#REF!</v>
      </c>
      <c r="NP50" s="351" t="e">
        <f>+IF('Data Input-Ingreso de Datos'!#REF!=1,EVERLITE!#REF!,"N/A")</f>
        <v>#REF!</v>
      </c>
      <c r="NQ50" s="351" t="e">
        <f>+IF('Data Input-Ingreso de Datos'!#REF!=1,EVERLITE!#REF!,"N/A")</f>
        <v>#REF!</v>
      </c>
      <c r="NR50" s="351" t="e">
        <f>+IF('Data Input-Ingreso de Datos'!#REF!=1,EVERLITE!#REF!,"N/A")</f>
        <v>#REF!</v>
      </c>
      <c r="NS50" s="351" t="e">
        <f>+IF('Data Input-Ingreso de Datos'!#REF!=1,EVERLITE!#REF!,"N/A")</f>
        <v>#REF!</v>
      </c>
      <c r="NT50" s="351" t="e">
        <f>+IF('Data Input-Ingreso de Datos'!#REF!=1,EVERLITE!#REF!,"N/A")</f>
        <v>#REF!</v>
      </c>
      <c r="NU50" s="351" t="e">
        <f>+IF('Data Input-Ingreso de Datos'!#REF!=1,EVERLITE!#REF!,"N/A")</f>
        <v>#REF!</v>
      </c>
      <c r="NV50" s="351" t="e">
        <f>+IF('Data Input-Ingreso de Datos'!#REF!=1,EVERLITE!#REF!,"N/A")</f>
        <v>#REF!</v>
      </c>
      <c r="NW50" s="351" t="e">
        <f>+IF('Data Input-Ingreso de Datos'!#REF!=1,EVERLITE!#REF!,"N/A")</f>
        <v>#REF!</v>
      </c>
      <c r="NX50" s="351" t="e">
        <f>+IF('Data Input-Ingreso de Datos'!#REF!=1,EVERLITE!#REF!,"N/A")</f>
        <v>#REF!</v>
      </c>
      <c r="NY50" s="351" t="e">
        <f>+IF('Data Input-Ingreso de Datos'!#REF!=1,EVERLITE!#REF!,"N/A")</f>
        <v>#REF!</v>
      </c>
      <c r="NZ50" s="351" t="e">
        <f>+IF('Data Input-Ingreso de Datos'!#REF!=1,EVERLITE!#REF!,"N/A")</f>
        <v>#REF!</v>
      </c>
      <c r="OA50" s="351" t="e">
        <f>+IF('Data Input-Ingreso de Datos'!#REF!=1,EVERLITE!#REF!,"N/A")</f>
        <v>#REF!</v>
      </c>
      <c r="OB50" s="351" t="e">
        <f>+IF('Data Input-Ingreso de Datos'!#REF!=1,EVERLITE!#REF!,"N/A")</f>
        <v>#REF!</v>
      </c>
      <c r="OC50" s="351" t="e">
        <f>+IF('Data Input-Ingreso de Datos'!#REF!=1,EVERLITE!#REF!,"N/A")</f>
        <v>#REF!</v>
      </c>
      <c r="OD50" s="351" t="e">
        <f>+IF('Data Input-Ingreso de Datos'!#REF!=1,EVERLITE!#REF!,"N/A")</f>
        <v>#REF!</v>
      </c>
      <c r="OE50" s="351" t="e">
        <f>+IF('Data Input-Ingreso de Datos'!#REF!=1,EVERLITE!#REF!,"N/A")</f>
        <v>#REF!</v>
      </c>
      <c r="OF50" s="351" t="e">
        <f>+IF('Data Input-Ingreso de Datos'!#REF!=1,EVERLITE!#REF!,"N/A")</f>
        <v>#REF!</v>
      </c>
      <c r="OG50" s="351" t="e">
        <f>+IF('Data Input-Ingreso de Datos'!#REF!=1,EVERLITE!#REF!,"N/A")</f>
        <v>#REF!</v>
      </c>
      <c r="OH50" s="351" t="e">
        <f>+IF('Data Input-Ingreso de Datos'!#REF!=1,EVERLITE!#REF!,"N/A")</f>
        <v>#REF!</v>
      </c>
      <c r="OI50" s="351" t="e">
        <f>+IF('Data Input-Ingreso de Datos'!#REF!=1,EVERLITE!#REF!,"N/A")</f>
        <v>#REF!</v>
      </c>
      <c r="OJ50" s="351" t="e">
        <f>+IF('Data Input-Ingreso de Datos'!#REF!=1,EVERLITE!#REF!,"N/A")</f>
        <v>#REF!</v>
      </c>
      <c r="OK50" s="351" t="e">
        <f>+IF('Data Input-Ingreso de Datos'!#REF!=1,EVERLITE!#REF!,"N/A")</f>
        <v>#REF!</v>
      </c>
      <c r="OL50" s="351" t="e">
        <f>+IF('Data Input-Ingreso de Datos'!#REF!=1,EVERLITE!#REF!,"N/A")</f>
        <v>#REF!</v>
      </c>
      <c r="OM50" s="351" t="e">
        <f>+IF('Data Input-Ingreso de Datos'!#REF!=1,EVERLITE!#REF!,"N/A")</f>
        <v>#REF!</v>
      </c>
      <c r="ON50" s="351" t="e">
        <f>+IF('Data Input-Ingreso de Datos'!#REF!=1,EVERLITE!#REF!,"N/A")</f>
        <v>#REF!</v>
      </c>
      <c r="OO50" s="351" t="e">
        <f>+IF('Data Input-Ingreso de Datos'!#REF!=1,EVERLITE!#REF!,"N/A")</f>
        <v>#REF!</v>
      </c>
      <c r="OP50" s="351" t="e">
        <f>+IF('Data Input-Ingreso de Datos'!#REF!=1,EVERLITE!#REF!,"N/A")</f>
        <v>#REF!</v>
      </c>
      <c r="OQ50" s="351" t="e">
        <f>+IF('Data Input-Ingreso de Datos'!#REF!=1,EVERLITE!#REF!,"N/A")</f>
        <v>#REF!</v>
      </c>
      <c r="OR50" s="351" t="e">
        <f>+IF('Data Input-Ingreso de Datos'!#REF!=1,EVERLITE!#REF!,"N/A")</f>
        <v>#REF!</v>
      </c>
      <c r="OS50" s="351" t="e">
        <f>+IF('Data Input-Ingreso de Datos'!#REF!=1,EVERLITE!#REF!,"N/A")</f>
        <v>#REF!</v>
      </c>
      <c r="OT50" s="351" t="e">
        <f>+IF('Data Input-Ingreso de Datos'!#REF!=1,EVERLITE!#REF!,"N/A")</f>
        <v>#REF!</v>
      </c>
      <c r="OU50" s="351" t="e">
        <f>+IF('Data Input-Ingreso de Datos'!#REF!=1,EVERLITE!#REF!,"N/A")</f>
        <v>#REF!</v>
      </c>
      <c r="OV50" s="351" t="e">
        <f>+IF('Data Input-Ingreso de Datos'!#REF!=1,EVERLITE!#REF!,"N/A")</f>
        <v>#REF!</v>
      </c>
      <c r="OW50" s="351" t="e">
        <f>+IF('Data Input-Ingreso de Datos'!#REF!=1,EVERLITE!#REF!,"N/A")</f>
        <v>#REF!</v>
      </c>
      <c r="OX50" s="351" t="e">
        <f>+IF('Data Input-Ingreso de Datos'!#REF!=1,EVERLITE!#REF!,"N/A")</f>
        <v>#REF!</v>
      </c>
      <c r="OY50" s="351" t="e">
        <f>+IF('Data Input-Ingreso de Datos'!#REF!=1,EVERLITE!#REF!,"N/A")</f>
        <v>#REF!</v>
      </c>
      <c r="OZ50" s="351" t="e">
        <f>+IF('Data Input-Ingreso de Datos'!#REF!=1,EVERLITE!#REF!,"N/A")</f>
        <v>#REF!</v>
      </c>
      <c r="PA50" s="351" t="e">
        <f>+IF('Data Input-Ingreso de Datos'!#REF!=1,EVERLITE!#REF!,"N/A")</f>
        <v>#REF!</v>
      </c>
      <c r="PB50" s="351" t="e">
        <f>+IF('Data Input-Ingreso de Datos'!#REF!=1,EVERLITE!#REF!,"N/A")</f>
        <v>#REF!</v>
      </c>
      <c r="PC50" s="351" t="e">
        <f>+IF('Data Input-Ingreso de Datos'!#REF!=1,EVERLITE!#REF!,"N/A")</f>
        <v>#REF!</v>
      </c>
      <c r="PD50" s="351" t="e">
        <f>+IF('Data Input-Ingreso de Datos'!#REF!=1,EVERLITE!#REF!,"N/A")</f>
        <v>#REF!</v>
      </c>
      <c r="PE50" s="351" t="e">
        <f>+IF('Data Input-Ingreso de Datos'!#REF!=1,EVERLITE!#REF!,"N/A")</f>
        <v>#REF!</v>
      </c>
      <c r="PF50" s="351" t="e">
        <f>+IF('Data Input-Ingreso de Datos'!#REF!=1,EVERLITE!#REF!,"N/A")</f>
        <v>#REF!</v>
      </c>
      <c r="PG50" s="351" t="e">
        <f>+IF('Data Input-Ingreso de Datos'!#REF!=1,EVERLITE!#REF!,"N/A")</f>
        <v>#REF!</v>
      </c>
      <c r="PH50" s="351" t="e">
        <f>+IF('Data Input-Ingreso de Datos'!#REF!=1,EVERLITE!#REF!,"N/A")</f>
        <v>#REF!</v>
      </c>
      <c r="PI50" s="351" t="e">
        <f>+IF('Data Input-Ingreso de Datos'!#REF!=1,EVERLITE!#REF!,"N/A")</f>
        <v>#REF!</v>
      </c>
      <c r="PJ50" s="351" t="e">
        <f>+IF('Data Input-Ingreso de Datos'!#REF!=1,EVERLITE!#REF!,"N/A")</f>
        <v>#REF!</v>
      </c>
      <c r="PK50" s="351" t="e">
        <f>+IF('Data Input-Ingreso de Datos'!#REF!=1,EVERLITE!#REF!,"N/A")</f>
        <v>#REF!</v>
      </c>
      <c r="PL50" s="351" t="e">
        <f>+IF('Data Input-Ingreso de Datos'!#REF!=1,EVERLITE!#REF!,"N/A")</f>
        <v>#REF!</v>
      </c>
      <c r="PM50" s="351" t="e">
        <f>+IF('Data Input-Ingreso de Datos'!#REF!=1,EVERLITE!#REF!,"N/A")</f>
        <v>#REF!</v>
      </c>
      <c r="PN50" s="351" t="e">
        <f>+IF('Data Input-Ingreso de Datos'!#REF!=1,EVERLITE!#REF!,"N/A")</f>
        <v>#REF!</v>
      </c>
      <c r="PO50" s="351" t="e">
        <f>+IF('Data Input-Ingreso de Datos'!#REF!=1,EVERLITE!#REF!,"N/A")</f>
        <v>#REF!</v>
      </c>
      <c r="PP50" s="351" t="e">
        <f>+IF('Data Input-Ingreso de Datos'!#REF!=1,EVERLITE!#REF!,"N/A")</f>
        <v>#REF!</v>
      </c>
      <c r="PQ50" s="351" t="e">
        <f>+IF('Data Input-Ingreso de Datos'!#REF!=1,EVERLITE!#REF!,"N/A")</f>
        <v>#REF!</v>
      </c>
      <c r="PR50" s="351" t="e">
        <f>+IF('Data Input-Ingreso de Datos'!#REF!=1,EVERLITE!#REF!,"N/A")</f>
        <v>#REF!</v>
      </c>
      <c r="PS50" s="351" t="e">
        <f>+IF('Data Input-Ingreso de Datos'!#REF!=1,EVERLITE!#REF!,"N/A")</f>
        <v>#REF!</v>
      </c>
      <c r="PT50" s="351" t="e">
        <f>+IF('Data Input-Ingreso de Datos'!#REF!=1,EVERLITE!#REF!,"N/A")</f>
        <v>#REF!</v>
      </c>
      <c r="PU50" s="351" t="e">
        <f>+IF('Data Input-Ingreso de Datos'!#REF!=1,EVERLITE!#REF!,"N/A")</f>
        <v>#REF!</v>
      </c>
      <c r="PV50" s="351" t="e">
        <f>+IF('Data Input-Ingreso de Datos'!#REF!=1,EVERLITE!#REF!,"N/A")</f>
        <v>#REF!</v>
      </c>
      <c r="PW50" s="351" t="e">
        <f>+IF('Data Input-Ingreso de Datos'!#REF!=1,EVERLITE!#REF!,"N/A")</f>
        <v>#REF!</v>
      </c>
      <c r="PX50" s="351" t="e">
        <f>+IF('Data Input-Ingreso de Datos'!#REF!=1,EVERLITE!#REF!,"N/A")</f>
        <v>#REF!</v>
      </c>
      <c r="PY50" s="351" t="e">
        <f>+IF('Data Input-Ingreso de Datos'!#REF!=1,EVERLITE!#REF!,"N/A")</f>
        <v>#REF!</v>
      </c>
      <c r="PZ50" s="351" t="e">
        <f>+IF('Data Input-Ingreso de Datos'!#REF!=1,EVERLITE!#REF!,"N/A")</f>
        <v>#REF!</v>
      </c>
      <c r="QA50" s="351" t="e">
        <f>+IF('Data Input-Ingreso de Datos'!#REF!=1,EVERLITE!#REF!,"N/A")</f>
        <v>#REF!</v>
      </c>
      <c r="QB50" s="351" t="e">
        <f>+IF('Data Input-Ingreso de Datos'!#REF!=1,EVERLITE!#REF!,"N/A")</f>
        <v>#REF!</v>
      </c>
      <c r="QC50" s="351" t="e">
        <f>+IF('Data Input-Ingreso de Datos'!#REF!=1,EVERLITE!#REF!,"N/A")</f>
        <v>#REF!</v>
      </c>
      <c r="QD50" s="351" t="e">
        <f>+IF('Data Input-Ingreso de Datos'!#REF!=1,EVERLITE!#REF!,"N/A")</f>
        <v>#REF!</v>
      </c>
      <c r="QE50" s="351" t="e">
        <f>+IF('Data Input-Ingreso de Datos'!#REF!=1,EVERLITE!#REF!,"N/A")</f>
        <v>#REF!</v>
      </c>
      <c r="QF50" s="351" t="e">
        <f>+IF('Data Input-Ingreso de Datos'!#REF!=1,EVERLITE!#REF!,"N/A")</f>
        <v>#REF!</v>
      </c>
      <c r="QG50" s="351" t="e">
        <f>+IF('Data Input-Ingreso de Datos'!#REF!=1,EVERLITE!#REF!,"N/A")</f>
        <v>#REF!</v>
      </c>
      <c r="QH50" s="351" t="e">
        <f>+IF('Data Input-Ingreso de Datos'!#REF!=1,EVERLITE!#REF!,"N/A")</f>
        <v>#REF!</v>
      </c>
      <c r="QI50" s="351" t="e">
        <f>+IF('Data Input-Ingreso de Datos'!#REF!=1,EVERLITE!#REF!,"N/A")</f>
        <v>#REF!</v>
      </c>
      <c r="QJ50" s="351" t="e">
        <f>+IF('Data Input-Ingreso de Datos'!#REF!=1,EVERLITE!#REF!,"N/A")</f>
        <v>#REF!</v>
      </c>
      <c r="QK50" s="351" t="e">
        <f>+IF('Data Input-Ingreso de Datos'!#REF!=1,EVERLITE!#REF!,"N/A")</f>
        <v>#REF!</v>
      </c>
      <c r="QL50" s="351" t="e">
        <f>+IF('Data Input-Ingreso de Datos'!#REF!=1,EVERLITE!#REF!,"N/A")</f>
        <v>#REF!</v>
      </c>
      <c r="QM50" s="351" t="e">
        <f>+IF('Data Input-Ingreso de Datos'!#REF!=1,EVERLITE!#REF!,"N/A")</f>
        <v>#REF!</v>
      </c>
      <c r="QN50" s="351" t="e">
        <f>+IF('Data Input-Ingreso de Datos'!#REF!=1,EVERLITE!#REF!,"N/A")</f>
        <v>#REF!</v>
      </c>
      <c r="QO50" s="351" t="e">
        <f>+IF('Data Input-Ingreso de Datos'!#REF!=1,EVERLITE!#REF!,"N/A")</f>
        <v>#REF!</v>
      </c>
      <c r="QP50" s="351" t="e">
        <f>+IF('Data Input-Ingreso de Datos'!#REF!=1,EVERLITE!#REF!,"N/A")</f>
        <v>#REF!</v>
      </c>
      <c r="QQ50" s="351" t="e">
        <f>+IF('Data Input-Ingreso de Datos'!#REF!=1,EVERLITE!#REF!,"N/A")</f>
        <v>#REF!</v>
      </c>
      <c r="QR50" s="351" t="e">
        <f>+IF('Data Input-Ingreso de Datos'!#REF!=1,EVERLITE!#REF!,"N/A")</f>
        <v>#REF!</v>
      </c>
      <c r="QS50" s="351" t="e">
        <f>+IF('Data Input-Ingreso de Datos'!#REF!=1,EVERLITE!#REF!,"N/A")</f>
        <v>#REF!</v>
      </c>
      <c r="QT50" s="351" t="e">
        <f>+IF('Data Input-Ingreso de Datos'!#REF!=1,EVERLITE!#REF!,"N/A")</f>
        <v>#REF!</v>
      </c>
      <c r="QU50" s="351" t="e">
        <f>+IF('Data Input-Ingreso de Datos'!#REF!=1,EVERLITE!#REF!,"N/A")</f>
        <v>#REF!</v>
      </c>
      <c r="QV50" s="351" t="e">
        <f>+IF('Data Input-Ingreso de Datos'!#REF!=1,EVERLITE!#REF!,"N/A")</f>
        <v>#REF!</v>
      </c>
      <c r="QW50" s="351" t="e">
        <f>+IF('Data Input-Ingreso de Datos'!#REF!=1,EVERLITE!#REF!,"N/A")</f>
        <v>#REF!</v>
      </c>
      <c r="QX50" s="351" t="e">
        <f>+IF('Data Input-Ingreso de Datos'!#REF!=1,EVERLITE!#REF!,"N/A")</f>
        <v>#REF!</v>
      </c>
      <c r="QY50" s="351" t="e">
        <f>+IF('Data Input-Ingreso de Datos'!#REF!=1,EVERLITE!#REF!,"N/A")</f>
        <v>#REF!</v>
      </c>
      <c r="QZ50" s="351" t="e">
        <f>+IF('Data Input-Ingreso de Datos'!#REF!=1,EVERLITE!#REF!,"N/A")</f>
        <v>#REF!</v>
      </c>
      <c r="RA50" s="351" t="e">
        <f>+IF('Data Input-Ingreso de Datos'!#REF!=1,EVERLITE!#REF!,"N/A")</f>
        <v>#REF!</v>
      </c>
      <c r="RB50" s="351" t="e">
        <f>+IF('Data Input-Ingreso de Datos'!#REF!=1,EVERLITE!#REF!,"N/A")</f>
        <v>#REF!</v>
      </c>
      <c r="RC50" s="351" t="e">
        <f>+IF('Data Input-Ingreso de Datos'!#REF!=1,EVERLITE!#REF!,"N/A")</f>
        <v>#REF!</v>
      </c>
      <c r="RD50" s="351" t="e">
        <f>+IF('Data Input-Ingreso de Datos'!#REF!=1,EVERLITE!#REF!,"N/A")</f>
        <v>#REF!</v>
      </c>
      <c r="RE50" s="351" t="e">
        <f>+IF('Data Input-Ingreso de Datos'!#REF!=1,EVERLITE!#REF!,"N/A")</f>
        <v>#REF!</v>
      </c>
      <c r="RF50" s="351" t="e">
        <f>+IF('Data Input-Ingreso de Datos'!#REF!=1,EVERLITE!#REF!,"N/A")</f>
        <v>#REF!</v>
      </c>
      <c r="RG50" s="351" t="e">
        <f>+IF('Data Input-Ingreso de Datos'!#REF!=1,EVERLITE!#REF!,"N/A")</f>
        <v>#REF!</v>
      </c>
      <c r="RH50" s="351" t="e">
        <f>+IF('Data Input-Ingreso de Datos'!#REF!=1,EVERLITE!#REF!,"N/A")</f>
        <v>#REF!</v>
      </c>
      <c r="RI50" s="351" t="e">
        <f>+IF('Data Input-Ingreso de Datos'!#REF!=1,EVERLITE!#REF!,"N/A")</f>
        <v>#REF!</v>
      </c>
      <c r="RJ50" s="351" t="e">
        <f>+IF('Data Input-Ingreso de Datos'!#REF!=1,EVERLITE!#REF!,"N/A")</f>
        <v>#REF!</v>
      </c>
      <c r="RK50" s="351" t="e">
        <f>+IF('Data Input-Ingreso de Datos'!#REF!=1,EVERLITE!#REF!,"N/A")</f>
        <v>#REF!</v>
      </c>
      <c r="RL50" s="351" t="e">
        <f>+IF('Data Input-Ingreso de Datos'!#REF!=1,EVERLITE!#REF!,"N/A")</f>
        <v>#REF!</v>
      </c>
      <c r="RM50" s="351" t="e">
        <f>+IF('Data Input-Ingreso de Datos'!#REF!=1,EVERLITE!#REF!,"N/A")</f>
        <v>#REF!</v>
      </c>
      <c r="RN50" s="351" t="e">
        <f>+IF('Data Input-Ingreso de Datos'!#REF!=1,EVERLITE!#REF!,"N/A")</f>
        <v>#REF!</v>
      </c>
      <c r="RO50" s="351" t="e">
        <f>+IF('Data Input-Ingreso de Datos'!#REF!=1,EVERLITE!#REF!,"N/A")</f>
        <v>#REF!</v>
      </c>
      <c r="RP50" s="351" t="e">
        <f>+IF('Data Input-Ingreso de Datos'!#REF!=1,EVERLITE!#REF!,"N/A")</f>
        <v>#REF!</v>
      </c>
      <c r="RQ50" s="351" t="e">
        <f>+IF('Data Input-Ingreso de Datos'!#REF!=1,EVERLITE!#REF!,"N/A")</f>
        <v>#REF!</v>
      </c>
      <c r="RR50" s="351" t="e">
        <f>+IF('Data Input-Ingreso de Datos'!#REF!=1,EVERLITE!#REF!,"N/A")</f>
        <v>#REF!</v>
      </c>
      <c r="RS50" s="351" t="e">
        <f>+IF('Data Input-Ingreso de Datos'!#REF!=1,EVERLITE!#REF!,"N/A")</f>
        <v>#REF!</v>
      </c>
      <c r="RT50" s="351" t="e">
        <f>+IF('Data Input-Ingreso de Datos'!#REF!=1,EVERLITE!#REF!,"N/A")</f>
        <v>#REF!</v>
      </c>
      <c r="RU50" s="351" t="e">
        <f>+IF('Data Input-Ingreso de Datos'!#REF!=1,EVERLITE!#REF!,"N/A")</f>
        <v>#REF!</v>
      </c>
      <c r="RV50" s="351" t="e">
        <f>+IF('Data Input-Ingreso de Datos'!#REF!=1,EVERLITE!#REF!,"N/A")</f>
        <v>#REF!</v>
      </c>
      <c r="RW50" s="351" t="e">
        <f>+IF('Data Input-Ingreso de Datos'!#REF!=1,EVERLITE!#REF!,"N/A")</f>
        <v>#REF!</v>
      </c>
      <c r="RX50" s="351" t="e">
        <f>+IF('Data Input-Ingreso de Datos'!#REF!=1,EVERLITE!#REF!,"N/A")</f>
        <v>#REF!</v>
      </c>
      <c r="RY50" s="351" t="e">
        <f>+IF('Data Input-Ingreso de Datos'!#REF!=1,EVERLITE!#REF!,"N/A")</f>
        <v>#REF!</v>
      </c>
      <c r="RZ50" s="351" t="e">
        <f>+IF('Data Input-Ingreso de Datos'!#REF!=1,EVERLITE!#REF!,"N/A")</f>
        <v>#REF!</v>
      </c>
      <c r="SA50" s="351" t="e">
        <f>+IF('Data Input-Ingreso de Datos'!#REF!=1,EVERLITE!#REF!,"N/A")</f>
        <v>#REF!</v>
      </c>
      <c r="SB50" s="351" t="e">
        <f>+IF('Data Input-Ingreso de Datos'!#REF!=1,EVERLITE!#REF!,"N/A")</f>
        <v>#REF!</v>
      </c>
      <c r="SC50" s="351" t="e">
        <f>+IF('Data Input-Ingreso de Datos'!#REF!=1,EVERLITE!#REF!,"N/A")</f>
        <v>#REF!</v>
      </c>
      <c r="SD50" s="351" t="e">
        <f>+IF('Data Input-Ingreso de Datos'!#REF!=1,EVERLITE!#REF!,"N/A")</f>
        <v>#REF!</v>
      </c>
      <c r="SE50" s="351" t="e">
        <f>+IF('Data Input-Ingreso de Datos'!#REF!=1,EVERLITE!#REF!,"N/A")</f>
        <v>#REF!</v>
      </c>
      <c r="SF50" s="351" t="e">
        <f>+IF('Data Input-Ingreso de Datos'!#REF!=1,EVERLITE!#REF!,"N/A")</f>
        <v>#REF!</v>
      </c>
      <c r="SG50" s="351" t="e">
        <f>+IF('Data Input-Ingreso de Datos'!#REF!=1,EVERLITE!#REF!,"N/A")</f>
        <v>#REF!</v>
      </c>
      <c r="SH50" s="351" t="e">
        <f>+IF('Data Input-Ingreso de Datos'!#REF!=1,EVERLITE!#REF!,"N/A")</f>
        <v>#REF!</v>
      </c>
      <c r="SI50" s="351" t="e">
        <f>+IF('Data Input-Ingreso de Datos'!#REF!=1,EVERLITE!#REF!,"N/A")</f>
        <v>#REF!</v>
      </c>
      <c r="SJ50" s="351" t="e">
        <f>+IF('Data Input-Ingreso de Datos'!#REF!=1,EVERLITE!#REF!,"N/A")</f>
        <v>#REF!</v>
      </c>
      <c r="SK50" s="351" t="e">
        <f>+IF('Data Input-Ingreso de Datos'!#REF!=1,EVERLITE!#REF!,"N/A")</f>
        <v>#REF!</v>
      </c>
      <c r="SL50" s="351" t="e">
        <f>+IF('Data Input-Ingreso de Datos'!#REF!=1,EVERLITE!#REF!,"N/A")</f>
        <v>#REF!</v>
      </c>
      <c r="SM50" s="351" t="e">
        <f>+IF('Data Input-Ingreso de Datos'!#REF!=1,EVERLITE!#REF!,"N/A")</f>
        <v>#REF!</v>
      </c>
      <c r="SN50" s="351" t="e">
        <f>+IF('Data Input-Ingreso de Datos'!#REF!=1,EVERLITE!#REF!,"N/A")</f>
        <v>#REF!</v>
      </c>
      <c r="SO50" s="351" t="e">
        <f>+IF('Data Input-Ingreso de Datos'!#REF!=1,EVERLITE!#REF!,"N/A")</f>
        <v>#REF!</v>
      </c>
      <c r="SP50" s="351" t="e">
        <f>+IF('Data Input-Ingreso de Datos'!#REF!=1,EVERLITE!#REF!,"N/A")</f>
        <v>#REF!</v>
      </c>
      <c r="SQ50" s="351" t="e">
        <f>+IF('Data Input-Ingreso de Datos'!#REF!=1,EVERLITE!#REF!,"N/A")</f>
        <v>#REF!</v>
      </c>
      <c r="SR50" s="351" t="e">
        <f>+IF('Data Input-Ingreso de Datos'!#REF!=1,EVERLITE!#REF!,"N/A")</f>
        <v>#REF!</v>
      </c>
      <c r="SS50" s="351" t="e">
        <f>+IF('Data Input-Ingreso de Datos'!#REF!=1,EVERLITE!#REF!,"N/A")</f>
        <v>#REF!</v>
      </c>
      <c r="ST50" s="351" t="e">
        <f>+IF('Data Input-Ingreso de Datos'!#REF!=1,EVERLITE!#REF!,"N/A")</f>
        <v>#REF!</v>
      </c>
      <c r="SU50" s="351" t="e">
        <f>+IF('Data Input-Ingreso de Datos'!#REF!=1,EVERLITE!#REF!,"N/A")</f>
        <v>#REF!</v>
      </c>
      <c r="SV50" s="351" t="e">
        <f>+IF('Data Input-Ingreso de Datos'!#REF!=1,EVERLITE!#REF!,"N/A")</f>
        <v>#REF!</v>
      </c>
      <c r="SW50" s="351" t="e">
        <f>+IF('Data Input-Ingreso de Datos'!#REF!=1,EVERLITE!#REF!,"N/A")</f>
        <v>#REF!</v>
      </c>
      <c r="SX50" s="351" t="e">
        <f>+IF('Data Input-Ingreso de Datos'!#REF!=1,EVERLITE!#REF!,"N/A")</f>
        <v>#REF!</v>
      </c>
      <c r="SY50" s="351" t="e">
        <f>+IF('Data Input-Ingreso de Datos'!#REF!=1,EVERLITE!#REF!,"N/A")</f>
        <v>#REF!</v>
      </c>
      <c r="SZ50" s="351" t="e">
        <f>+IF('Data Input-Ingreso de Datos'!#REF!=1,EVERLITE!#REF!,"N/A")</f>
        <v>#REF!</v>
      </c>
      <c r="TA50" s="351" t="e">
        <f>+IF('Data Input-Ingreso de Datos'!#REF!=1,EVERLITE!#REF!,"N/A")</f>
        <v>#REF!</v>
      </c>
      <c r="TB50" s="351" t="e">
        <f>+IF('Data Input-Ingreso de Datos'!#REF!=1,EVERLITE!#REF!,"N/A")</f>
        <v>#REF!</v>
      </c>
      <c r="TC50" s="351" t="e">
        <f>+IF('Data Input-Ingreso de Datos'!#REF!=1,EVERLITE!#REF!,"N/A")</f>
        <v>#REF!</v>
      </c>
      <c r="TD50" s="351" t="e">
        <f>+IF('Data Input-Ingreso de Datos'!#REF!=1,EVERLITE!#REF!,"N/A")</f>
        <v>#REF!</v>
      </c>
      <c r="TE50" s="351" t="e">
        <f>+IF('Data Input-Ingreso de Datos'!#REF!=1,EVERLITE!#REF!,"N/A")</f>
        <v>#REF!</v>
      </c>
      <c r="TF50" s="351" t="e">
        <f>+IF('Data Input-Ingreso de Datos'!#REF!=1,EVERLITE!#REF!,"N/A")</f>
        <v>#REF!</v>
      </c>
      <c r="TG50" s="351" t="e">
        <f>+IF('Data Input-Ingreso de Datos'!#REF!=1,EVERLITE!#REF!,"N/A")</f>
        <v>#REF!</v>
      </c>
      <c r="TH50" s="351" t="e">
        <f>+IF('Data Input-Ingreso de Datos'!#REF!=1,EVERLITE!#REF!,"N/A")</f>
        <v>#REF!</v>
      </c>
      <c r="TI50" s="351" t="e">
        <f>+IF('Data Input-Ingreso de Datos'!#REF!=1,EVERLITE!#REF!,"N/A")</f>
        <v>#REF!</v>
      </c>
      <c r="TJ50" s="351" t="e">
        <f>+IF('Data Input-Ingreso de Datos'!#REF!=1,EVERLITE!#REF!,"N/A")</f>
        <v>#REF!</v>
      </c>
      <c r="TK50" s="351" t="e">
        <f>+IF('Data Input-Ingreso de Datos'!#REF!=1,EVERLITE!#REF!,"N/A")</f>
        <v>#REF!</v>
      </c>
      <c r="TL50" s="351" t="e">
        <f>+IF('Data Input-Ingreso de Datos'!#REF!=1,EVERLITE!#REF!,"N/A")</f>
        <v>#REF!</v>
      </c>
      <c r="TM50" s="351" t="e">
        <f>+IF('Data Input-Ingreso de Datos'!#REF!=1,EVERLITE!#REF!,"N/A")</f>
        <v>#REF!</v>
      </c>
      <c r="TN50" s="351" t="e">
        <f>+IF('Data Input-Ingreso de Datos'!#REF!=1,EVERLITE!#REF!,"N/A")</f>
        <v>#REF!</v>
      </c>
      <c r="TO50" s="351" t="e">
        <f>+IF('Data Input-Ingreso de Datos'!#REF!=1,EVERLITE!#REF!,"N/A")</f>
        <v>#REF!</v>
      </c>
      <c r="TP50" s="351" t="e">
        <f>+IF('Data Input-Ingreso de Datos'!#REF!=1,EVERLITE!#REF!,"N/A")</f>
        <v>#REF!</v>
      </c>
      <c r="TQ50" s="351" t="e">
        <f>+IF('Data Input-Ingreso de Datos'!#REF!=1,EVERLITE!#REF!,"N/A")</f>
        <v>#REF!</v>
      </c>
      <c r="TR50" s="351" t="e">
        <f>+IF('Data Input-Ingreso de Datos'!#REF!=1,EVERLITE!#REF!,"N/A")</f>
        <v>#REF!</v>
      </c>
      <c r="TS50" s="351" t="e">
        <f>+IF('Data Input-Ingreso de Datos'!#REF!=1,EVERLITE!#REF!,"N/A")</f>
        <v>#REF!</v>
      </c>
      <c r="TT50" s="351" t="e">
        <f>+IF('Data Input-Ingreso de Datos'!#REF!=1,EVERLITE!#REF!,"N/A")</f>
        <v>#REF!</v>
      </c>
      <c r="TU50" s="351" t="e">
        <f>+IF('Data Input-Ingreso de Datos'!#REF!=1,EVERLITE!#REF!,"N/A")</f>
        <v>#REF!</v>
      </c>
      <c r="TV50" s="351" t="e">
        <f>+IF('Data Input-Ingreso de Datos'!#REF!=1,EVERLITE!#REF!,"N/A")</f>
        <v>#REF!</v>
      </c>
      <c r="TW50" s="351" t="e">
        <f>+IF('Data Input-Ingreso de Datos'!#REF!=1,EVERLITE!#REF!,"N/A")</f>
        <v>#REF!</v>
      </c>
      <c r="TX50" s="351" t="e">
        <f>+IF('Data Input-Ingreso de Datos'!#REF!=1,EVERLITE!#REF!,"N/A")</f>
        <v>#REF!</v>
      </c>
      <c r="TY50" s="351" t="e">
        <f>+IF('Data Input-Ingreso de Datos'!#REF!=1,EVERLITE!#REF!,"N/A")</f>
        <v>#REF!</v>
      </c>
      <c r="TZ50" s="351" t="e">
        <f>+IF('Data Input-Ingreso de Datos'!#REF!=1,EVERLITE!#REF!,"N/A")</f>
        <v>#REF!</v>
      </c>
      <c r="UA50" s="351" t="e">
        <f>+IF('Data Input-Ingreso de Datos'!#REF!=1,EVERLITE!#REF!,"N/A")</f>
        <v>#REF!</v>
      </c>
      <c r="UB50" s="351" t="e">
        <f>+IF('Data Input-Ingreso de Datos'!#REF!=1,EVERLITE!#REF!,"N/A")</f>
        <v>#REF!</v>
      </c>
      <c r="UC50" s="351" t="e">
        <f>+IF('Data Input-Ingreso de Datos'!#REF!=1,EVERLITE!#REF!,"N/A")</f>
        <v>#REF!</v>
      </c>
      <c r="UD50" s="351" t="e">
        <f>+IF('Data Input-Ingreso de Datos'!#REF!=1,EVERLITE!#REF!,"N/A")</f>
        <v>#REF!</v>
      </c>
      <c r="UE50" s="351" t="e">
        <f>+IF('Data Input-Ingreso de Datos'!#REF!=1,EVERLITE!#REF!,"N/A")</f>
        <v>#REF!</v>
      </c>
      <c r="UF50" s="351" t="e">
        <f>+IF('Data Input-Ingreso de Datos'!#REF!=1,EVERLITE!#REF!,"N/A")</f>
        <v>#REF!</v>
      </c>
      <c r="UG50" s="351" t="e">
        <f>+IF('Data Input-Ingreso de Datos'!#REF!=1,EVERLITE!#REF!,"N/A")</f>
        <v>#REF!</v>
      </c>
      <c r="UH50" s="351" t="e">
        <f>+IF('Data Input-Ingreso de Datos'!#REF!=1,EVERLITE!#REF!,"N/A")</f>
        <v>#REF!</v>
      </c>
      <c r="UI50" s="351" t="e">
        <f>+IF('Data Input-Ingreso de Datos'!#REF!=1,EVERLITE!#REF!,"N/A")</f>
        <v>#REF!</v>
      </c>
      <c r="UJ50" s="351" t="e">
        <f>+IF('Data Input-Ingreso de Datos'!#REF!=1,EVERLITE!#REF!,"N/A")</f>
        <v>#REF!</v>
      </c>
      <c r="UK50" s="351" t="e">
        <f>+IF('Data Input-Ingreso de Datos'!#REF!=1,EVERLITE!#REF!,"N/A")</f>
        <v>#REF!</v>
      </c>
      <c r="UL50" s="351" t="e">
        <f>+IF('Data Input-Ingreso de Datos'!#REF!=1,EVERLITE!#REF!,"N/A")</f>
        <v>#REF!</v>
      </c>
      <c r="UM50" s="351" t="e">
        <f>+IF('Data Input-Ingreso de Datos'!#REF!=1,EVERLITE!#REF!,"N/A")</f>
        <v>#REF!</v>
      </c>
      <c r="UN50" s="351" t="e">
        <f>+IF('Data Input-Ingreso de Datos'!#REF!=1,EVERLITE!#REF!,"N/A")</f>
        <v>#REF!</v>
      </c>
      <c r="UO50" s="351" t="e">
        <f>+IF('Data Input-Ingreso de Datos'!#REF!=1,EVERLITE!#REF!,"N/A")</f>
        <v>#REF!</v>
      </c>
      <c r="UP50" s="351" t="e">
        <f>+IF('Data Input-Ingreso de Datos'!#REF!=1,EVERLITE!#REF!,"N/A")</f>
        <v>#REF!</v>
      </c>
      <c r="UQ50" s="351" t="e">
        <f>+IF('Data Input-Ingreso de Datos'!#REF!=1,EVERLITE!#REF!,"N/A")</f>
        <v>#REF!</v>
      </c>
      <c r="UR50" s="351" t="e">
        <f>+IF('Data Input-Ingreso de Datos'!#REF!=1,EVERLITE!#REF!,"N/A")</f>
        <v>#REF!</v>
      </c>
      <c r="US50" s="351" t="e">
        <f>+IF('Data Input-Ingreso de Datos'!#REF!=1,EVERLITE!#REF!,"N/A")</f>
        <v>#REF!</v>
      </c>
      <c r="UT50" s="351" t="e">
        <f>+IF('Data Input-Ingreso de Datos'!#REF!=1,EVERLITE!#REF!,"N/A")</f>
        <v>#REF!</v>
      </c>
      <c r="UU50" s="351" t="e">
        <f>+IF('Data Input-Ingreso de Datos'!#REF!=1,EVERLITE!#REF!,"N/A")</f>
        <v>#REF!</v>
      </c>
      <c r="UV50" s="351" t="e">
        <f>+IF('Data Input-Ingreso de Datos'!#REF!=1,EVERLITE!#REF!,"N/A")</f>
        <v>#REF!</v>
      </c>
      <c r="UW50" s="351" t="e">
        <f>+IF('Data Input-Ingreso de Datos'!#REF!=1,EVERLITE!#REF!,"N/A")</f>
        <v>#REF!</v>
      </c>
      <c r="UX50" s="351" t="e">
        <f>+IF('Data Input-Ingreso de Datos'!#REF!=1,EVERLITE!#REF!,"N/A")</f>
        <v>#REF!</v>
      </c>
      <c r="UY50" s="351" t="e">
        <f>+IF('Data Input-Ingreso de Datos'!#REF!=1,EVERLITE!#REF!,"N/A")</f>
        <v>#REF!</v>
      </c>
      <c r="UZ50" s="351" t="e">
        <f>+IF('Data Input-Ingreso de Datos'!#REF!=1,EVERLITE!#REF!,"N/A")</f>
        <v>#REF!</v>
      </c>
      <c r="VA50" s="351" t="e">
        <f>+IF('Data Input-Ingreso de Datos'!#REF!=1,EVERLITE!#REF!,"N/A")</f>
        <v>#REF!</v>
      </c>
      <c r="VB50" s="351" t="e">
        <f>+IF('Data Input-Ingreso de Datos'!#REF!=1,EVERLITE!#REF!,"N/A")</f>
        <v>#REF!</v>
      </c>
      <c r="VC50" s="351" t="e">
        <f>+IF('Data Input-Ingreso de Datos'!#REF!=1,EVERLITE!#REF!,"N/A")</f>
        <v>#REF!</v>
      </c>
      <c r="VD50" s="351" t="e">
        <f>+IF('Data Input-Ingreso de Datos'!#REF!=1,EVERLITE!#REF!,"N/A")</f>
        <v>#REF!</v>
      </c>
      <c r="VE50" s="351" t="e">
        <f>+IF('Data Input-Ingreso de Datos'!#REF!=1,EVERLITE!#REF!,"N/A")</f>
        <v>#REF!</v>
      </c>
      <c r="VF50" s="351" t="e">
        <f>+IF('Data Input-Ingreso de Datos'!#REF!=1,EVERLITE!#REF!,"N/A")</f>
        <v>#REF!</v>
      </c>
      <c r="VG50" s="351" t="e">
        <f>+IF('Data Input-Ingreso de Datos'!#REF!=1,EVERLITE!#REF!,"N/A")</f>
        <v>#REF!</v>
      </c>
      <c r="VH50" s="351" t="e">
        <f>+IF('Data Input-Ingreso de Datos'!#REF!=1,EVERLITE!#REF!,"N/A")</f>
        <v>#REF!</v>
      </c>
      <c r="VI50" s="351" t="e">
        <f>+IF('Data Input-Ingreso de Datos'!#REF!=1,EVERLITE!#REF!,"N/A")</f>
        <v>#REF!</v>
      </c>
      <c r="VJ50" s="351" t="e">
        <f>+IF('Data Input-Ingreso de Datos'!#REF!=1,EVERLITE!#REF!,"N/A")</f>
        <v>#REF!</v>
      </c>
      <c r="VK50" s="351" t="e">
        <f>+IF('Data Input-Ingreso de Datos'!#REF!=1,EVERLITE!#REF!,"N/A")</f>
        <v>#REF!</v>
      </c>
      <c r="VL50" s="351" t="e">
        <f>+IF('Data Input-Ingreso de Datos'!#REF!=1,EVERLITE!#REF!,"N/A")</f>
        <v>#REF!</v>
      </c>
      <c r="VM50" s="351" t="e">
        <f>+IF('Data Input-Ingreso de Datos'!#REF!=1,EVERLITE!#REF!,"N/A")</f>
        <v>#REF!</v>
      </c>
      <c r="VN50" s="351" t="e">
        <f>+IF('Data Input-Ingreso de Datos'!#REF!=1,EVERLITE!#REF!,"N/A")</f>
        <v>#REF!</v>
      </c>
      <c r="VO50" s="351" t="e">
        <f>+IF('Data Input-Ingreso de Datos'!#REF!=1,EVERLITE!#REF!,"N/A")</f>
        <v>#REF!</v>
      </c>
      <c r="VP50" s="351" t="e">
        <f>+IF('Data Input-Ingreso de Datos'!#REF!=1,EVERLITE!#REF!,"N/A")</f>
        <v>#REF!</v>
      </c>
      <c r="VQ50" s="351" t="e">
        <f>+IF('Data Input-Ingreso de Datos'!#REF!=1,EVERLITE!#REF!,"N/A")</f>
        <v>#REF!</v>
      </c>
      <c r="VR50" s="351" t="e">
        <f>+IF('Data Input-Ingreso de Datos'!#REF!=1,EVERLITE!#REF!,"N/A")</f>
        <v>#REF!</v>
      </c>
      <c r="VS50" s="351" t="e">
        <f>+IF('Data Input-Ingreso de Datos'!#REF!=1,EVERLITE!#REF!,"N/A")</f>
        <v>#REF!</v>
      </c>
      <c r="VT50" s="351" t="e">
        <f>+IF('Data Input-Ingreso de Datos'!#REF!=1,EVERLITE!#REF!,"N/A")</f>
        <v>#REF!</v>
      </c>
      <c r="VU50" s="351" t="e">
        <f>+IF('Data Input-Ingreso de Datos'!#REF!=1,EVERLITE!#REF!,"N/A")</f>
        <v>#REF!</v>
      </c>
      <c r="VV50" s="351" t="e">
        <f>+IF('Data Input-Ingreso de Datos'!#REF!=1,EVERLITE!#REF!,"N/A")</f>
        <v>#REF!</v>
      </c>
      <c r="VW50" s="351" t="e">
        <f>+IF('Data Input-Ingreso de Datos'!#REF!=1,EVERLITE!#REF!,"N/A")</f>
        <v>#REF!</v>
      </c>
      <c r="VX50" s="351" t="e">
        <f>+IF('Data Input-Ingreso de Datos'!#REF!=1,EVERLITE!#REF!,"N/A")</f>
        <v>#REF!</v>
      </c>
      <c r="VY50" s="351" t="e">
        <f>+IF('Data Input-Ingreso de Datos'!#REF!=1,EVERLITE!#REF!,"N/A")</f>
        <v>#REF!</v>
      </c>
      <c r="VZ50" s="351" t="e">
        <f>+IF('Data Input-Ingreso de Datos'!#REF!=1,EVERLITE!#REF!,"N/A")</f>
        <v>#REF!</v>
      </c>
      <c r="WA50" s="351" t="e">
        <f>+IF('Data Input-Ingreso de Datos'!#REF!=1,EVERLITE!#REF!,"N/A")</f>
        <v>#REF!</v>
      </c>
      <c r="WB50" s="351" t="e">
        <f>+IF('Data Input-Ingreso de Datos'!#REF!=1,EVERLITE!#REF!,"N/A")</f>
        <v>#REF!</v>
      </c>
      <c r="WC50" s="351" t="e">
        <f>+IF('Data Input-Ingreso de Datos'!#REF!=1,EVERLITE!#REF!,"N/A")</f>
        <v>#REF!</v>
      </c>
      <c r="WD50" s="351" t="e">
        <f>+IF('Data Input-Ingreso de Datos'!#REF!=1,EVERLITE!#REF!,"N/A")</f>
        <v>#REF!</v>
      </c>
      <c r="WE50" s="351" t="e">
        <f>+IF('Data Input-Ingreso de Datos'!#REF!=1,EVERLITE!#REF!,"N/A")</f>
        <v>#REF!</v>
      </c>
      <c r="WF50" s="351" t="e">
        <f>+IF('Data Input-Ingreso de Datos'!#REF!=1,EVERLITE!#REF!,"N/A")</f>
        <v>#REF!</v>
      </c>
      <c r="WG50" s="351" t="e">
        <f>+IF('Data Input-Ingreso de Datos'!#REF!=1,EVERLITE!#REF!,"N/A")</f>
        <v>#REF!</v>
      </c>
      <c r="WH50" s="351" t="e">
        <f>+IF('Data Input-Ingreso de Datos'!#REF!=1,EVERLITE!#REF!,"N/A")</f>
        <v>#REF!</v>
      </c>
      <c r="WI50" s="351" t="e">
        <f>+IF('Data Input-Ingreso de Datos'!#REF!=1,EVERLITE!#REF!,"N/A")</f>
        <v>#REF!</v>
      </c>
      <c r="WJ50" s="351" t="e">
        <f>+IF('Data Input-Ingreso de Datos'!#REF!=1,EVERLITE!#REF!,"N/A")</f>
        <v>#REF!</v>
      </c>
      <c r="WK50" s="351" t="e">
        <f>+IF('Data Input-Ingreso de Datos'!#REF!=1,EVERLITE!#REF!,"N/A")</f>
        <v>#REF!</v>
      </c>
      <c r="WL50" s="351" t="e">
        <f>+IF('Data Input-Ingreso de Datos'!#REF!=1,EVERLITE!#REF!,"N/A")</f>
        <v>#REF!</v>
      </c>
      <c r="WM50" s="351" t="e">
        <f>+IF('Data Input-Ingreso de Datos'!#REF!=1,EVERLITE!#REF!,"N/A")</f>
        <v>#REF!</v>
      </c>
      <c r="WN50" s="351" t="e">
        <f>+IF('Data Input-Ingreso de Datos'!#REF!=1,EVERLITE!#REF!,"N/A")</f>
        <v>#REF!</v>
      </c>
      <c r="WO50" s="351" t="e">
        <f>+IF('Data Input-Ingreso de Datos'!#REF!=1,EVERLITE!#REF!,"N/A")</f>
        <v>#REF!</v>
      </c>
      <c r="WP50" s="351" t="e">
        <f>+IF('Data Input-Ingreso de Datos'!#REF!=1,EVERLITE!#REF!,"N/A")</f>
        <v>#REF!</v>
      </c>
      <c r="WQ50" s="351" t="e">
        <f>+IF('Data Input-Ingreso de Datos'!#REF!=1,EVERLITE!#REF!,"N/A")</f>
        <v>#REF!</v>
      </c>
      <c r="WR50" s="351" t="e">
        <f>+IF('Data Input-Ingreso de Datos'!#REF!=1,EVERLITE!#REF!,"N/A")</f>
        <v>#REF!</v>
      </c>
      <c r="WS50" s="351" t="e">
        <f>+IF('Data Input-Ingreso de Datos'!#REF!=1,EVERLITE!#REF!,"N/A")</f>
        <v>#REF!</v>
      </c>
      <c r="WT50" s="351" t="e">
        <f>+IF('Data Input-Ingreso de Datos'!#REF!=1,EVERLITE!#REF!,"N/A")</f>
        <v>#REF!</v>
      </c>
      <c r="WU50" s="351" t="e">
        <f>+IF('Data Input-Ingreso de Datos'!#REF!=1,EVERLITE!#REF!,"N/A")</f>
        <v>#REF!</v>
      </c>
      <c r="WV50" s="351" t="e">
        <f>+IF('Data Input-Ingreso de Datos'!#REF!=1,EVERLITE!#REF!,"N/A")</f>
        <v>#REF!</v>
      </c>
      <c r="WW50" s="351" t="e">
        <f>+IF('Data Input-Ingreso de Datos'!#REF!=1,EVERLITE!#REF!,"N/A")</f>
        <v>#REF!</v>
      </c>
      <c r="WX50" s="351" t="e">
        <f>+IF('Data Input-Ingreso de Datos'!#REF!=1,EVERLITE!#REF!,"N/A")</f>
        <v>#REF!</v>
      </c>
      <c r="WY50" s="351" t="e">
        <f>+IF('Data Input-Ingreso de Datos'!#REF!=1,EVERLITE!#REF!,"N/A")</f>
        <v>#REF!</v>
      </c>
      <c r="WZ50" s="351" t="e">
        <f>+IF('Data Input-Ingreso de Datos'!#REF!=1,EVERLITE!#REF!,"N/A")</f>
        <v>#REF!</v>
      </c>
      <c r="XA50" s="351" t="e">
        <f>+IF('Data Input-Ingreso de Datos'!#REF!=1,EVERLITE!#REF!,"N/A")</f>
        <v>#REF!</v>
      </c>
      <c r="XB50" s="351" t="e">
        <f>+IF('Data Input-Ingreso de Datos'!#REF!=1,EVERLITE!#REF!,"N/A")</f>
        <v>#REF!</v>
      </c>
      <c r="XC50" s="351" t="e">
        <f>+IF('Data Input-Ingreso de Datos'!#REF!=1,EVERLITE!#REF!,"N/A")</f>
        <v>#REF!</v>
      </c>
      <c r="XD50" s="351" t="e">
        <f>+IF('Data Input-Ingreso de Datos'!#REF!=1,EVERLITE!#REF!,"N/A")</f>
        <v>#REF!</v>
      </c>
      <c r="XE50" s="351" t="e">
        <f>+IF('Data Input-Ingreso de Datos'!#REF!=1,EVERLITE!#REF!,"N/A")</f>
        <v>#REF!</v>
      </c>
      <c r="XF50" s="351" t="e">
        <f>+IF('Data Input-Ingreso de Datos'!#REF!=1,EVERLITE!#REF!,"N/A")</f>
        <v>#REF!</v>
      </c>
      <c r="XG50" s="351" t="e">
        <f>+IF('Data Input-Ingreso de Datos'!#REF!=1,EVERLITE!#REF!,"N/A")</f>
        <v>#REF!</v>
      </c>
      <c r="XH50" s="351" t="e">
        <f>+IF('Data Input-Ingreso de Datos'!#REF!=1,EVERLITE!#REF!,"N/A")</f>
        <v>#REF!</v>
      </c>
      <c r="XI50" s="351" t="e">
        <f>+IF('Data Input-Ingreso de Datos'!#REF!=1,EVERLITE!#REF!,"N/A")</f>
        <v>#REF!</v>
      </c>
      <c r="XJ50" s="351" t="e">
        <f>+IF('Data Input-Ingreso de Datos'!#REF!=1,EVERLITE!#REF!,"N/A")</f>
        <v>#REF!</v>
      </c>
      <c r="XK50" s="351" t="e">
        <f>+IF('Data Input-Ingreso de Datos'!#REF!=1,EVERLITE!#REF!,"N/A")</f>
        <v>#REF!</v>
      </c>
      <c r="XL50" s="351" t="e">
        <f>+IF('Data Input-Ingreso de Datos'!#REF!=1,EVERLITE!#REF!,"N/A")</f>
        <v>#REF!</v>
      </c>
      <c r="XM50" s="351" t="e">
        <f>+IF('Data Input-Ingreso de Datos'!#REF!=1,EVERLITE!#REF!,"N/A")</f>
        <v>#REF!</v>
      </c>
      <c r="XN50" s="351" t="e">
        <f>+IF('Data Input-Ingreso de Datos'!#REF!=1,EVERLITE!#REF!,"N/A")</f>
        <v>#REF!</v>
      </c>
      <c r="XO50" s="351" t="e">
        <f>+IF('Data Input-Ingreso de Datos'!#REF!=1,EVERLITE!#REF!,"N/A")</f>
        <v>#REF!</v>
      </c>
      <c r="XP50" s="351" t="e">
        <f>+IF('Data Input-Ingreso de Datos'!#REF!=1,EVERLITE!#REF!,"N/A")</f>
        <v>#REF!</v>
      </c>
      <c r="XQ50" s="351" t="e">
        <f>+IF('Data Input-Ingreso de Datos'!#REF!=1,EVERLITE!#REF!,"N/A")</f>
        <v>#REF!</v>
      </c>
      <c r="XR50" s="351" t="e">
        <f>+IF('Data Input-Ingreso de Datos'!#REF!=1,EVERLITE!#REF!,"N/A")</f>
        <v>#REF!</v>
      </c>
      <c r="XS50" s="351" t="e">
        <f>+IF('Data Input-Ingreso de Datos'!#REF!=1,EVERLITE!#REF!,"N/A")</f>
        <v>#REF!</v>
      </c>
      <c r="XT50" s="351" t="e">
        <f>+IF('Data Input-Ingreso de Datos'!#REF!=1,EVERLITE!#REF!,"N/A")</f>
        <v>#REF!</v>
      </c>
      <c r="XU50" s="351" t="e">
        <f>+IF('Data Input-Ingreso de Datos'!#REF!=1,EVERLITE!#REF!,"N/A")</f>
        <v>#REF!</v>
      </c>
      <c r="XV50" s="351" t="e">
        <f>+IF('Data Input-Ingreso de Datos'!#REF!=1,EVERLITE!#REF!,"N/A")</f>
        <v>#REF!</v>
      </c>
      <c r="XW50" s="351" t="e">
        <f>+IF('Data Input-Ingreso de Datos'!#REF!=1,EVERLITE!#REF!,"N/A")</f>
        <v>#REF!</v>
      </c>
      <c r="XX50" s="351" t="e">
        <f>+IF('Data Input-Ingreso de Datos'!#REF!=1,EVERLITE!#REF!,"N/A")</f>
        <v>#REF!</v>
      </c>
      <c r="XY50" s="351" t="e">
        <f>+IF('Data Input-Ingreso de Datos'!#REF!=1,EVERLITE!#REF!,"N/A")</f>
        <v>#REF!</v>
      </c>
      <c r="XZ50" s="351" t="e">
        <f>+IF('Data Input-Ingreso de Datos'!#REF!=1,EVERLITE!#REF!,"N/A")</f>
        <v>#REF!</v>
      </c>
      <c r="YA50" s="351" t="e">
        <f>+IF('Data Input-Ingreso de Datos'!#REF!=1,EVERLITE!#REF!,"N/A")</f>
        <v>#REF!</v>
      </c>
      <c r="YB50" s="351" t="e">
        <f>+IF('Data Input-Ingreso de Datos'!#REF!=1,EVERLITE!#REF!,"N/A")</f>
        <v>#REF!</v>
      </c>
      <c r="YC50" s="351" t="e">
        <f>+IF('Data Input-Ingreso de Datos'!#REF!=1,EVERLITE!#REF!,"N/A")</f>
        <v>#REF!</v>
      </c>
      <c r="YD50" s="351" t="e">
        <f>+IF('Data Input-Ingreso de Datos'!#REF!=1,EVERLITE!#REF!,"N/A")</f>
        <v>#REF!</v>
      </c>
      <c r="YE50" s="351" t="e">
        <f>+IF('Data Input-Ingreso de Datos'!#REF!=1,EVERLITE!#REF!,"N/A")</f>
        <v>#REF!</v>
      </c>
      <c r="YF50" s="351" t="e">
        <f>+IF('Data Input-Ingreso de Datos'!#REF!=1,EVERLITE!#REF!,"N/A")</f>
        <v>#REF!</v>
      </c>
      <c r="YG50" s="351" t="e">
        <f>+IF('Data Input-Ingreso de Datos'!#REF!=1,EVERLITE!#REF!,"N/A")</f>
        <v>#REF!</v>
      </c>
      <c r="YH50" s="351" t="e">
        <f>+IF('Data Input-Ingreso de Datos'!#REF!=1,EVERLITE!#REF!,"N/A")</f>
        <v>#REF!</v>
      </c>
      <c r="YI50" s="351" t="e">
        <f>+IF('Data Input-Ingreso de Datos'!#REF!=1,EVERLITE!#REF!,"N/A")</f>
        <v>#REF!</v>
      </c>
      <c r="YJ50" s="351" t="e">
        <f>+IF('Data Input-Ingreso de Datos'!#REF!=1,EVERLITE!#REF!,"N/A")</f>
        <v>#REF!</v>
      </c>
      <c r="YK50" s="351" t="e">
        <f>+IF('Data Input-Ingreso de Datos'!#REF!=1,EVERLITE!#REF!,"N/A")</f>
        <v>#REF!</v>
      </c>
      <c r="YL50" s="351" t="e">
        <f>+IF('Data Input-Ingreso de Datos'!#REF!=1,EVERLITE!#REF!,"N/A")</f>
        <v>#REF!</v>
      </c>
      <c r="YM50" s="351" t="e">
        <f>+IF('Data Input-Ingreso de Datos'!#REF!=1,EVERLITE!#REF!,"N/A")</f>
        <v>#REF!</v>
      </c>
      <c r="YN50" s="351" t="e">
        <f>+IF('Data Input-Ingreso de Datos'!#REF!=1,EVERLITE!#REF!,"N/A")</f>
        <v>#REF!</v>
      </c>
      <c r="YO50" s="351" t="e">
        <f>+IF('Data Input-Ingreso de Datos'!#REF!=1,EVERLITE!#REF!,"N/A")</f>
        <v>#REF!</v>
      </c>
      <c r="YP50" s="351" t="e">
        <f>+IF('Data Input-Ingreso de Datos'!#REF!=1,EVERLITE!#REF!,"N/A")</f>
        <v>#REF!</v>
      </c>
      <c r="YQ50" s="351" t="e">
        <f>+IF('Data Input-Ingreso de Datos'!#REF!=1,EVERLITE!#REF!,"N/A")</f>
        <v>#REF!</v>
      </c>
      <c r="YR50" s="351" t="e">
        <f>+IF('Data Input-Ingreso de Datos'!#REF!=1,EVERLITE!#REF!,"N/A")</f>
        <v>#REF!</v>
      </c>
      <c r="YS50" s="351" t="e">
        <f>+IF('Data Input-Ingreso de Datos'!#REF!=1,EVERLITE!#REF!,"N/A")</f>
        <v>#REF!</v>
      </c>
      <c r="YT50" s="351" t="e">
        <f>+IF('Data Input-Ingreso de Datos'!#REF!=1,EVERLITE!#REF!,"N/A")</f>
        <v>#REF!</v>
      </c>
      <c r="YU50" s="351" t="e">
        <f>+IF('Data Input-Ingreso de Datos'!#REF!=1,EVERLITE!#REF!,"N/A")</f>
        <v>#REF!</v>
      </c>
      <c r="YV50" s="351" t="e">
        <f>+IF('Data Input-Ingreso de Datos'!#REF!=1,EVERLITE!#REF!,"N/A")</f>
        <v>#REF!</v>
      </c>
      <c r="YW50" s="351" t="e">
        <f>+IF('Data Input-Ingreso de Datos'!#REF!=1,EVERLITE!#REF!,"N/A")</f>
        <v>#REF!</v>
      </c>
      <c r="YX50" s="351" t="e">
        <f>+IF('Data Input-Ingreso de Datos'!#REF!=1,EVERLITE!#REF!,"N/A")</f>
        <v>#REF!</v>
      </c>
      <c r="YY50" s="351" t="e">
        <f>+IF('Data Input-Ingreso de Datos'!#REF!=1,EVERLITE!#REF!,"N/A")</f>
        <v>#REF!</v>
      </c>
      <c r="YZ50" s="351" t="e">
        <f>+IF('Data Input-Ingreso de Datos'!#REF!=1,EVERLITE!#REF!,"N/A")</f>
        <v>#REF!</v>
      </c>
      <c r="ZA50" s="351" t="e">
        <f>+IF('Data Input-Ingreso de Datos'!#REF!=1,EVERLITE!#REF!,"N/A")</f>
        <v>#REF!</v>
      </c>
      <c r="ZB50" s="351" t="e">
        <f>+IF('Data Input-Ingreso de Datos'!#REF!=1,EVERLITE!#REF!,"N/A")</f>
        <v>#REF!</v>
      </c>
      <c r="ZC50" s="351" t="e">
        <f>+IF('Data Input-Ingreso de Datos'!#REF!=1,EVERLITE!#REF!,"N/A")</f>
        <v>#REF!</v>
      </c>
      <c r="ZD50" s="351" t="e">
        <f>+IF('Data Input-Ingreso de Datos'!#REF!=1,EVERLITE!#REF!,"N/A")</f>
        <v>#REF!</v>
      </c>
      <c r="ZE50" s="351" t="e">
        <f>+IF('Data Input-Ingreso de Datos'!#REF!=1,EVERLITE!#REF!,"N/A")</f>
        <v>#REF!</v>
      </c>
      <c r="ZF50" s="351" t="e">
        <f>+IF('Data Input-Ingreso de Datos'!#REF!=1,EVERLITE!#REF!,"N/A")</f>
        <v>#REF!</v>
      </c>
      <c r="ZG50" s="351" t="e">
        <f>+IF('Data Input-Ingreso de Datos'!#REF!=1,EVERLITE!#REF!,"N/A")</f>
        <v>#REF!</v>
      </c>
      <c r="ZH50" s="351" t="e">
        <f>+IF('Data Input-Ingreso de Datos'!#REF!=1,EVERLITE!#REF!,"N/A")</f>
        <v>#REF!</v>
      </c>
      <c r="ZI50" s="351" t="e">
        <f>+IF('Data Input-Ingreso de Datos'!#REF!=1,EVERLITE!#REF!,"N/A")</f>
        <v>#REF!</v>
      </c>
      <c r="ZJ50" s="351" t="e">
        <f>+IF('Data Input-Ingreso de Datos'!#REF!=1,EVERLITE!#REF!,"N/A")</f>
        <v>#REF!</v>
      </c>
      <c r="ZK50" s="351" t="e">
        <f>+IF('Data Input-Ingreso de Datos'!#REF!=1,EVERLITE!#REF!,"N/A")</f>
        <v>#REF!</v>
      </c>
      <c r="ZL50" s="351" t="e">
        <f>+IF('Data Input-Ingreso de Datos'!#REF!=1,EVERLITE!#REF!,"N/A")</f>
        <v>#REF!</v>
      </c>
      <c r="ZM50" s="351" t="e">
        <f>+IF('Data Input-Ingreso de Datos'!#REF!=1,EVERLITE!#REF!,"N/A")</f>
        <v>#REF!</v>
      </c>
      <c r="ZN50" s="351" t="e">
        <f>+IF('Data Input-Ingreso de Datos'!#REF!=1,EVERLITE!#REF!,"N/A")</f>
        <v>#REF!</v>
      </c>
      <c r="ZO50" s="351" t="e">
        <f>+IF('Data Input-Ingreso de Datos'!#REF!=1,EVERLITE!#REF!,"N/A")</f>
        <v>#REF!</v>
      </c>
      <c r="ZP50" s="351" t="e">
        <f>+IF('Data Input-Ingreso de Datos'!#REF!=1,EVERLITE!#REF!,"N/A")</f>
        <v>#REF!</v>
      </c>
      <c r="ZQ50" s="351" t="e">
        <f>+IF('Data Input-Ingreso de Datos'!#REF!=1,EVERLITE!#REF!,"N/A")</f>
        <v>#REF!</v>
      </c>
      <c r="ZR50" s="351" t="e">
        <f>+IF('Data Input-Ingreso de Datos'!#REF!=1,EVERLITE!#REF!,"N/A")</f>
        <v>#REF!</v>
      </c>
      <c r="ZS50" s="351" t="e">
        <f>+IF('Data Input-Ingreso de Datos'!#REF!=1,EVERLITE!#REF!,"N/A")</f>
        <v>#REF!</v>
      </c>
      <c r="ZT50" s="351" t="e">
        <f>+IF('Data Input-Ingreso de Datos'!#REF!=1,EVERLITE!#REF!,"N/A")</f>
        <v>#REF!</v>
      </c>
      <c r="ZU50" s="351" t="e">
        <f>+IF('Data Input-Ingreso de Datos'!#REF!=1,EVERLITE!#REF!,"N/A")</f>
        <v>#REF!</v>
      </c>
      <c r="ZV50" s="351" t="e">
        <f>+IF('Data Input-Ingreso de Datos'!#REF!=1,EVERLITE!#REF!,"N/A")</f>
        <v>#REF!</v>
      </c>
      <c r="ZW50" s="351" t="e">
        <f>+IF('Data Input-Ingreso de Datos'!#REF!=1,EVERLITE!#REF!,"N/A")</f>
        <v>#REF!</v>
      </c>
      <c r="ZX50" s="351" t="e">
        <f>+IF('Data Input-Ingreso de Datos'!#REF!=1,EVERLITE!#REF!,"N/A")</f>
        <v>#REF!</v>
      </c>
      <c r="ZY50" s="351" t="e">
        <f>+IF('Data Input-Ingreso de Datos'!#REF!=1,EVERLITE!#REF!,"N/A")</f>
        <v>#REF!</v>
      </c>
      <c r="ZZ50" s="351" t="e">
        <f>+IF('Data Input-Ingreso de Datos'!#REF!=1,EVERLITE!#REF!,"N/A")</f>
        <v>#REF!</v>
      </c>
      <c r="AAA50" s="351" t="e">
        <f>+IF('Data Input-Ingreso de Datos'!#REF!=1,EVERLITE!#REF!,"N/A")</f>
        <v>#REF!</v>
      </c>
      <c r="AAB50" s="351" t="e">
        <f>+IF('Data Input-Ingreso de Datos'!#REF!=1,EVERLITE!#REF!,"N/A")</f>
        <v>#REF!</v>
      </c>
      <c r="AAC50" s="351" t="e">
        <f>+IF('Data Input-Ingreso de Datos'!#REF!=1,EVERLITE!#REF!,"N/A")</f>
        <v>#REF!</v>
      </c>
      <c r="AAD50" s="351" t="e">
        <f>+IF('Data Input-Ingreso de Datos'!#REF!=1,EVERLITE!#REF!,"N/A")</f>
        <v>#REF!</v>
      </c>
      <c r="AAE50" s="351" t="e">
        <f>+IF('Data Input-Ingreso de Datos'!#REF!=1,EVERLITE!#REF!,"N/A")</f>
        <v>#REF!</v>
      </c>
      <c r="AAF50" s="351" t="e">
        <f>+IF('Data Input-Ingreso de Datos'!#REF!=1,EVERLITE!#REF!,"N/A")</f>
        <v>#REF!</v>
      </c>
      <c r="AAG50" s="351" t="e">
        <f>+IF('Data Input-Ingreso de Datos'!#REF!=1,EVERLITE!#REF!,"N/A")</f>
        <v>#REF!</v>
      </c>
      <c r="AAH50" s="351" t="e">
        <f>+IF('Data Input-Ingreso de Datos'!#REF!=1,EVERLITE!#REF!,"N/A")</f>
        <v>#REF!</v>
      </c>
      <c r="AAI50" s="351" t="e">
        <f>+IF('Data Input-Ingreso de Datos'!#REF!=1,EVERLITE!#REF!,"N/A")</f>
        <v>#REF!</v>
      </c>
      <c r="AAJ50" s="351" t="e">
        <f>+IF('Data Input-Ingreso de Datos'!#REF!=1,EVERLITE!#REF!,"N/A")</f>
        <v>#REF!</v>
      </c>
      <c r="AAK50" s="351" t="e">
        <f>+IF('Data Input-Ingreso de Datos'!#REF!=1,EVERLITE!#REF!,"N/A")</f>
        <v>#REF!</v>
      </c>
      <c r="AAL50" s="351" t="e">
        <f>+IF('Data Input-Ingreso de Datos'!#REF!=1,EVERLITE!#REF!,"N/A")</f>
        <v>#REF!</v>
      </c>
      <c r="AAM50" s="351" t="e">
        <f>+IF('Data Input-Ingreso de Datos'!#REF!=1,EVERLITE!#REF!,"N/A")</f>
        <v>#REF!</v>
      </c>
      <c r="AAN50" s="351" t="e">
        <f>+IF('Data Input-Ingreso de Datos'!#REF!=1,EVERLITE!#REF!,"N/A")</f>
        <v>#REF!</v>
      </c>
      <c r="AAO50" s="351" t="e">
        <f>+IF('Data Input-Ingreso de Datos'!#REF!=1,EVERLITE!#REF!,"N/A")</f>
        <v>#REF!</v>
      </c>
      <c r="AAP50" s="351" t="e">
        <f>+IF('Data Input-Ingreso de Datos'!#REF!=1,EVERLITE!#REF!,"N/A")</f>
        <v>#REF!</v>
      </c>
      <c r="AAQ50" s="351" t="e">
        <f>+IF('Data Input-Ingreso de Datos'!#REF!=1,EVERLITE!#REF!,"N/A")</f>
        <v>#REF!</v>
      </c>
      <c r="AAR50" s="351" t="e">
        <f>+IF('Data Input-Ingreso de Datos'!#REF!=1,EVERLITE!#REF!,"N/A")</f>
        <v>#REF!</v>
      </c>
      <c r="AAS50" s="351" t="e">
        <f>+IF('Data Input-Ingreso de Datos'!#REF!=1,EVERLITE!#REF!,"N/A")</f>
        <v>#REF!</v>
      </c>
      <c r="AAT50" s="351" t="e">
        <f>+IF('Data Input-Ingreso de Datos'!#REF!=1,EVERLITE!#REF!,"N/A")</f>
        <v>#REF!</v>
      </c>
      <c r="AAU50" s="351" t="e">
        <f>+IF('Data Input-Ingreso de Datos'!#REF!=1,EVERLITE!#REF!,"N/A")</f>
        <v>#REF!</v>
      </c>
      <c r="AAV50" s="351" t="e">
        <f>+IF('Data Input-Ingreso de Datos'!#REF!=1,EVERLITE!#REF!,"N/A")</f>
        <v>#REF!</v>
      </c>
      <c r="AAW50" s="351" t="e">
        <f>+IF('Data Input-Ingreso de Datos'!#REF!=1,EVERLITE!#REF!,"N/A")</f>
        <v>#REF!</v>
      </c>
      <c r="AAX50" s="351" t="e">
        <f>+IF('Data Input-Ingreso de Datos'!#REF!=1,EVERLITE!#REF!,"N/A")</f>
        <v>#REF!</v>
      </c>
      <c r="AAY50" s="351" t="e">
        <f>+IF('Data Input-Ingreso de Datos'!#REF!=1,EVERLITE!#REF!,"N/A")</f>
        <v>#REF!</v>
      </c>
      <c r="AAZ50" s="351" t="e">
        <f>+IF('Data Input-Ingreso de Datos'!#REF!=1,EVERLITE!#REF!,"N/A")</f>
        <v>#REF!</v>
      </c>
      <c r="ABA50" s="351" t="e">
        <f>+IF('Data Input-Ingreso de Datos'!#REF!=1,EVERLITE!#REF!,"N/A")</f>
        <v>#REF!</v>
      </c>
      <c r="ABB50" s="351" t="e">
        <f>+IF('Data Input-Ingreso de Datos'!#REF!=1,EVERLITE!#REF!,"N/A")</f>
        <v>#REF!</v>
      </c>
      <c r="ABC50" s="351" t="e">
        <f>+IF('Data Input-Ingreso de Datos'!#REF!=1,EVERLITE!#REF!,"N/A")</f>
        <v>#REF!</v>
      </c>
      <c r="ABD50" s="351" t="e">
        <f>+IF('Data Input-Ingreso de Datos'!#REF!=1,EVERLITE!#REF!,"N/A")</f>
        <v>#REF!</v>
      </c>
      <c r="ABE50" s="351" t="e">
        <f>+IF('Data Input-Ingreso de Datos'!#REF!=1,EVERLITE!#REF!,"N/A")</f>
        <v>#REF!</v>
      </c>
      <c r="ABF50" s="351" t="e">
        <f>+IF('Data Input-Ingreso de Datos'!#REF!=1,EVERLITE!#REF!,"N/A")</f>
        <v>#REF!</v>
      </c>
      <c r="ABG50" s="351" t="e">
        <f>+IF('Data Input-Ingreso de Datos'!#REF!=1,EVERLITE!#REF!,"N/A")</f>
        <v>#REF!</v>
      </c>
      <c r="ABH50" s="351" t="e">
        <f>+IF('Data Input-Ingreso de Datos'!#REF!=1,EVERLITE!#REF!,"N/A")</f>
        <v>#REF!</v>
      </c>
      <c r="ABI50" s="351" t="e">
        <f>+IF('Data Input-Ingreso de Datos'!#REF!=1,EVERLITE!#REF!,"N/A")</f>
        <v>#REF!</v>
      </c>
      <c r="ABJ50" s="351" t="e">
        <f>+IF('Data Input-Ingreso de Datos'!#REF!=1,EVERLITE!#REF!,"N/A")</f>
        <v>#REF!</v>
      </c>
      <c r="ABK50" s="351" t="e">
        <f>+IF('Data Input-Ingreso de Datos'!#REF!=1,EVERLITE!#REF!,"N/A")</f>
        <v>#REF!</v>
      </c>
      <c r="ABL50" s="351" t="e">
        <f>+IF('Data Input-Ingreso de Datos'!#REF!=1,EVERLITE!#REF!,"N/A")</f>
        <v>#REF!</v>
      </c>
      <c r="ABM50" s="351" t="e">
        <f>+IF('Data Input-Ingreso de Datos'!#REF!=1,EVERLITE!#REF!,"N/A")</f>
        <v>#REF!</v>
      </c>
      <c r="ABN50" s="351" t="e">
        <f>+IF('Data Input-Ingreso de Datos'!#REF!=1,EVERLITE!#REF!,"N/A")</f>
        <v>#REF!</v>
      </c>
      <c r="ABO50" s="351" t="e">
        <f>+IF('Data Input-Ingreso de Datos'!#REF!=1,EVERLITE!#REF!,"N/A")</f>
        <v>#REF!</v>
      </c>
      <c r="ABP50" s="351" t="e">
        <f>+IF('Data Input-Ingreso de Datos'!#REF!=1,EVERLITE!#REF!,"N/A")</f>
        <v>#REF!</v>
      </c>
      <c r="ABQ50" s="351" t="e">
        <f>+IF('Data Input-Ingreso de Datos'!#REF!=1,EVERLITE!#REF!,"N/A")</f>
        <v>#REF!</v>
      </c>
      <c r="ABR50" s="351" t="e">
        <f>+IF('Data Input-Ingreso de Datos'!#REF!=1,EVERLITE!#REF!,"N/A")</f>
        <v>#REF!</v>
      </c>
      <c r="ABS50" s="351" t="e">
        <f>+IF('Data Input-Ingreso de Datos'!#REF!=1,EVERLITE!#REF!,"N/A")</f>
        <v>#REF!</v>
      </c>
      <c r="ABT50" s="351" t="e">
        <f>+IF('Data Input-Ingreso de Datos'!#REF!=1,EVERLITE!#REF!,"N/A")</f>
        <v>#REF!</v>
      </c>
      <c r="ABU50" s="351" t="e">
        <f>+IF('Data Input-Ingreso de Datos'!#REF!=1,EVERLITE!#REF!,"N/A")</f>
        <v>#REF!</v>
      </c>
      <c r="ABV50" s="351" t="e">
        <f>+IF('Data Input-Ingreso de Datos'!#REF!=1,EVERLITE!#REF!,"N/A")</f>
        <v>#REF!</v>
      </c>
      <c r="ABW50" s="351" t="e">
        <f>+IF('Data Input-Ingreso de Datos'!#REF!=1,EVERLITE!#REF!,"N/A")</f>
        <v>#REF!</v>
      </c>
      <c r="ABX50" s="351" t="e">
        <f>+IF('Data Input-Ingreso de Datos'!#REF!=1,EVERLITE!#REF!,"N/A")</f>
        <v>#REF!</v>
      </c>
      <c r="ABY50" s="351" t="e">
        <f>+IF('Data Input-Ingreso de Datos'!#REF!=1,EVERLITE!#REF!,"N/A")</f>
        <v>#REF!</v>
      </c>
      <c r="ABZ50" s="351" t="e">
        <f>+IF('Data Input-Ingreso de Datos'!#REF!=1,EVERLITE!#REF!,"N/A")</f>
        <v>#REF!</v>
      </c>
      <c r="ACA50" s="351" t="e">
        <f>+IF('Data Input-Ingreso de Datos'!#REF!=1,EVERLITE!#REF!,"N/A")</f>
        <v>#REF!</v>
      </c>
      <c r="ACB50" s="351" t="e">
        <f>+IF('Data Input-Ingreso de Datos'!#REF!=1,EVERLITE!#REF!,"N/A")</f>
        <v>#REF!</v>
      </c>
      <c r="ACC50" s="351" t="e">
        <f>+IF('Data Input-Ingreso de Datos'!#REF!=1,EVERLITE!#REF!,"N/A")</f>
        <v>#REF!</v>
      </c>
      <c r="ACD50" s="351" t="e">
        <f>+IF('Data Input-Ingreso de Datos'!#REF!=1,EVERLITE!#REF!,"N/A")</f>
        <v>#REF!</v>
      </c>
      <c r="ACE50" s="351" t="e">
        <f>+IF('Data Input-Ingreso de Datos'!#REF!=1,EVERLITE!#REF!,"N/A")</f>
        <v>#REF!</v>
      </c>
      <c r="ACF50" s="351" t="e">
        <f>+IF('Data Input-Ingreso de Datos'!#REF!=1,EVERLITE!#REF!,"N/A")</f>
        <v>#REF!</v>
      </c>
      <c r="ACG50" s="351" t="e">
        <f>+IF('Data Input-Ingreso de Datos'!#REF!=1,EVERLITE!#REF!,"N/A")</f>
        <v>#REF!</v>
      </c>
      <c r="ACH50" s="351" t="e">
        <f>+IF('Data Input-Ingreso de Datos'!#REF!=1,EVERLITE!#REF!,"N/A")</f>
        <v>#REF!</v>
      </c>
      <c r="ACI50" s="351" t="e">
        <f>+IF('Data Input-Ingreso de Datos'!#REF!=1,EVERLITE!#REF!,"N/A")</f>
        <v>#REF!</v>
      </c>
      <c r="ACJ50" s="351" t="e">
        <f>+IF('Data Input-Ingreso de Datos'!#REF!=1,EVERLITE!#REF!,"N/A")</f>
        <v>#REF!</v>
      </c>
      <c r="ACK50" s="351" t="e">
        <f>+IF('Data Input-Ingreso de Datos'!#REF!=1,EVERLITE!#REF!,"N/A")</f>
        <v>#REF!</v>
      </c>
      <c r="ACL50" s="351" t="e">
        <f>+IF('Data Input-Ingreso de Datos'!#REF!=1,EVERLITE!#REF!,"N/A")</f>
        <v>#REF!</v>
      </c>
      <c r="ACM50" s="351" t="e">
        <f>+IF('Data Input-Ingreso de Datos'!#REF!=1,EVERLITE!#REF!,"N/A")</f>
        <v>#REF!</v>
      </c>
      <c r="ACN50" s="351" t="e">
        <f>+IF('Data Input-Ingreso de Datos'!#REF!=1,EVERLITE!#REF!,"N/A")</f>
        <v>#REF!</v>
      </c>
      <c r="ACO50" s="351" t="e">
        <f>+IF('Data Input-Ingreso de Datos'!#REF!=1,EVERLITE!#REF!,"N/A")</f>
        <v>#REF!</v>
      </c>
      <c r="ACP50" s="351" t="e">
        <f>+IF('Data Input-Ingreso de Datos'!#REF!=1,EVERLITE!#REF!,"N/A")</f>
        <v>#REF!</v>
      </c>
      <c r="ACQ50" s="351" t="e">
        <f>+IF('Data Input-Ingreso de Datos'!#REF!=1,EVERLITE!#REF!,"N/A")</f>
        <v>#REF!</v>
      </c>
      <c r="ACR50" s="351" t="e">
        <f>+IF('Data Input-Ingreso de Datos'!#REF!=1,EVERLITE!#REF!,"N/A")</f>
        <v>#REF!</v>
      </c>
      <c r="ACS50" s="351" t="e">
        <f>+IF('Data Input-Ingreso de Datos'!#REF!=1,EVERLITE!#REF!,"N/A")</f>
        <v>#REF!</v>
      </c>
      <c r="ACT50" s="351" t="e">
        <f>+IF('Data Input-Ingreso de Datos'!#REF!=1,EVERLITE!#REF!,"N/A")</f>
        <v>#REF!</v>
      </c>
      <c r="ACU50" s="351" t="e">
        <f>+IF('Data Input-Ingreso de Datos'!#REF!=1,EVERLITE!#REF!,"N/A")</f>
        <v>#REF!</v>
      </c>
      <c r="ACV50" s="351" t="e">
        <f>+IF('Data Input-Ingreso de Datos'!#REF!=1,EVERLITE!#REF!,"N/A")</f>
        <v>#REF!</v>
      </c>
      <c r="ACW50" s="351" t="e">
        <f>+IF('Data Input-Ingreso de Datos'!#REF!=1,EVERLITE!#REF!,"N/A")</f>
        <v>#REF!</v>
      </c>
      <c r="ACX50" s="351" t="e">
        <f>+IF('Data Input-Ingreso de Datos'!#REF!=1,EVERLITE!#REF!,"N/A")</f>
        <v>#REF!</v>
      </c>
      <c r="ACY50" s="351" t="e">
        <f>+IF('Data Input-Ingreso de Datos'!#REF!=1,EVERLITE!#REF!,"N/A")</f>
        <v>#REF!</v>
      </c>
      <c r="ACZ50" s="351" t="e">
        <f>+IF('Data Input-Ingreso de Datos'!#REF!=1,EVERLITE!#REF!,"N/A")</f>
        <v>#REF!</v>
      </c>
      <c r="ADA50" s="351" t="e">
        <f>+IF('Data Input-Ingreso de Datos'!#REF!=1,EVERLITE!#REF!,"N/A")</f>
        <v>#REF!</v>
      </c>
      <c r="ADB50" s="351" t="e">
        <f>+IF('Data Input-Ingreso de Datos'!#REF!=1,EVERLITE!#REF!,"N/A")</f>
        <v>#REF!</v>
      </c>
      <c r="ADC50" s="351" t="e">
        <f>+IF('Data Input-Ingreso de Datos'!#REF!=1,EVERLITE!#REF!,"N/A")</f>
        <v>#REF!</v>
      </c>
      <c r="ADD50" s="351" t="e">
        <f>+IF('Data Input-Ingreso de Datos'!#REF!=1,EVERLITE!#REF!,"N/A")</f>
        <v>#REF!</v>
      </c>
      <c r="ADE50" s="351" t="e">
        <f>+IF('Data Input-Ingreso de Datos'!#REF!=1,EVERLITE!#REF!,"N/A")</f>
        <v>#REF!</v>
      </c>
      <c r="ADF50" s="351" t="e">
        <f>+IF('Data Input-Ingreso de Datos'!#REF!=1,EVERLITE!#REF!,"N/A")</f>
        <v>#REF!</v>
      </c>
      <c r="ADG50" s="351" t="e">
        <f>+IF('Data Input-Ingreso de Datos'!#REF!=1,EVERLITE!#REF!,"N/A")</f>
        <v>#REF!</v>
      </c>
      <c r="ADH50" s="351" t="e">
        <f>+IF('Data Input-Ingreso de Datos'!#REF!=1,EVERLITE!#REF!,"N/A")</f>
        <v>#REF!</v>
      </c>
      <c r="ADI50" s="351" t="e">
        <f>+IF('Data Input-Ingreso de Datos'!#REF!=1,EVERLITE!#REF!,"N/A")</f>
        <v>#REF!</v>
      </c>
      <c r="ADJ50" s="351" t="e">
        <f>+IF('Data Input-Ingreso de Datos'!#REF!=1,EVERLITE!#REF!,"N/A")</f>
        <v>#REF!</v>
      </c>
      <c r="ADK50" s="351" t="e">
        <f>+IF('Data Input-Ingreso de Datos'!#REF!=1,EVERLITE!#REF!,"N/A")</f>
        <v>#REF!</v>
      </c>
      <c r="ADL50" s="351" t="e">
        <f>+IF('Data Input-Ingreso de Datos'!#REF!=1,EVERLITE!#REF!,"N/A")</f>
        <v>#REF!</v>
      </c>
      <c r="ADM50" s="351" t="e">
        <f>+IF('Data Input-Ingreso de Datos'!#REF!=1,EVERLITE!#REF!,"N/A")</f>
        <v>#REF!</v>
      </c>
      <c r="ADN50" s="351" t="e">
        <f>+IF('Data Input-Ingreso de Datos'!#REF!=1,EVERLITE!#REF!,"N/A")</f>
        <v>#REF!</v>
      </c>
      <c r="ADO50" s="351" t="e">
        <f>+IF('Data Input-Ingreso de Datos'!#REF!=1,EVERLITE!#REF!,"N/A")</f>
        <v>#REF!</v>
      </c>
      <c r="ADP50" s="351" t="e">
        <f>+IF('Data Input-Ingreso de Datos'!#REF!=1,EVERLITE!#REF!,"N/A")</f>
        <v>#REF!</v>
      </c>
      <c r="ADQ50" s="351" t="e">
        <f>+IF('Data Input-Ingreso de Datos'!#REF!=1,EVERLITE!#REF!,"N/A")</f>
        <v>#REF!</v>
      </c>
      <c r="ADR50" s="351" t="e">
        <f>+IF('Data Input-Ingreso de Datos'!#REF!=1,EVERLITE!#REF!,"N/A")</f>
        <v>#REF!</v>
      </c>
      <c r="ADS50" s="351" t="e">
        <f>+IF('Data Input-Ingreso de Datos'!#REF!=1,EVERLITE!#REF!,"N/A")</f>
        <v>#REF!</v>
      </c>
      <c r="ADT50" s="351" t="e">
        <f>+IF('Data Input-Ingreso de Datos'!#REF!=1,EVERLITE!#REF!,"N/A")</f>
        <v>#REF!</v>
      </c>
      <c r="ADU50" s="351" t="e">
        <f>+IF('Data Input-Ingreso de Datos'!#REF!=1,EVERLITE!#REF!,"N/A")</f>
        <v>#REF!</v>
      </c>
      <c r="ADV50" s="351" t="e">
        <f>+IF('Data Input-Ingreso de Datos'!#REF!=1,EVERLITE!#REF!,"N/A")</f>
        <v>#REF!</v>
      </c>
      <c r="ADW50" s="351" t="e">
        <f>+IF('Data Input-Ingreso de Datos'!#REF!=1,EVERLITE!#REF!,"N/A")</f>
        <v>#REF!</v>
      </c>
      <c r="ADX50" s="351" t="e">
        <f>+IF('Data Input-Ingreso de Datos'!#REF!=1,EVERLITE!#REF!,"N/A")</f>
        <v>#REF!</v>
      </c>
      <c r="ADY50" s="351" t="e">
        <f>+IF('Data Input-Ingreso de Datos'!#REF!=1,EVERLITE!#REF!,"N/A")</f>
        <v>#REF!</v>
      </c>
      <c r="ADZ50" s="351" t="e">
        <f>+IF('Data Input-Ingreso de Datos'!#REF!=1,EVERLITE!#REF!,"N/A")</f>
        <v>#REF!</v>
      </c>
      <c r="AEA50" s="351" t="e">
        <f>+IF('Data Input-Ingreso de Datos'!#REF!=1,EVERLITE!#REF!,"N/A")</f>
        <v>#REF!</v>
      </c>
      <c r="AEB50" s="351" t="e">
        <f>+IF('Data Input-Ingreso de Datos'!#REF!=1,EVERLITE!#REF!,"N/A")</f>
        <v>#REF!</v>
      </c>
      <c r="AEC50" s="351" t="e">
        <f>+IF('Data Input-Ingreso de Datos'!#REF!=1,EVERLITE!#REF!,"N/A")</f>
        <v>#REF!</v>
      </c>
      <c r="AED50" s="351" t="e">
        <f>+IF('Data Input-Ingreso de Datos'!#REF!=1,EVERLITE!#REF!,"N/A")</f>
        <v>#REF!</v>
      </c>
      <c r="AEE50" s="351" t="e">
        <f>+IF('Data Input-Ingreso de Datos'!#REF!=1,EVERLITE!#REF!,"N/A")</f>
        <v>#REF!</v>
      </c>
      <c r="AEF50" s="351" t="e">
        <f>+IF('Data Input-Ingreso de Datos'!#REF!=1,EVERLITE!#REF!,"N/A")</f>
        <v>#REF!</v>
      </c>
      <c r="AEG50" s="351" t="e">
        <f>+IF('Data Input-Ingreso de Datos'!#REF!=1,EVERLITE!#REF!,"N/A")</f>
        <v>#REF!</v>
      </c>
      <c r="AEH50" s="351" t="e">
        <f>+IF('Data Input-Ingreso de Datos'!#REF!=1,EVERLITE!#REF!,"N/A")</f>
        <v>#REF!</v>
      </c>
      <c r="AEI50" s="351" t="e">
        <f>+IF('Data Input-Ingreso de Datos'!#REF!=1,EVERLITE!#REF!,"N/A")</f>
        <v>#REF!</v>
      </c>
      <c r="AEJ50" s="351" t="e">
        <f>+IF('Data Input-Ingreso de Datos'!#REF!=1,EVERLITE!#REF!,"N/A")</f>
        <v>#REF!</v>
      </c>
      <c r="AEK50" s="351" t="e">
        <f>+IF('Data Input-Ingreso de Datos'!#REF!=1,EVERLITE!#REF!,"N/A")</f>
        <v>#REF!</v>
      </c>
      <c r="AEL50" s="351" t="e">
        <f>+IF('Data Input-Ingreso de Datos'!#REF!=1,EVERLITE!#REF!,"N/A")</f>
        <v>#REF!</v>
      </c>
      <c r="AEM50" s="351" t="e">
        <f>+IF('Data Input-Ingreso de Datos'!#REF!=1,EVERLITE!#REF!,"N/A")</f>
        <v>#REF!</v>
      </c>
      <c r="AEN50" s="351" t="e">
        <f>+IF('Data Input-Ingreso de Datos'!#REF!=1,EVERLITE!#REF!,"N/A")</f>
        <v>#REF!</v>
      </c>
      <c r="AEO50" s="351" t="e">
        <f>+IF('Data Input-Ingreso de Datos'!#REF!=1,EVERLITE!#REF!,"N/A")</f>
        <v>#REF!</v>
      </c>
      <c r="AEP50" s="351" t="e">
        <f>+IF('Data Input-Ingreso de Datos'!#REF!=1,EVERLITE!#REF!,"N/A")</f>
        <v>#REF!</v>
      </c>
      <c r="AEQ50" s="351" t="e">
        <f>+IF('Data Input-Ingreso de Datos'!#REF!=1,EVERLITE!#REF!,"N/A")</f>
        <v>#REF!</v>
      </c>
      <c r="AER50" s="351" t="e">
        <f>+IF('Data Input-Ingreso de Datos'!#REF!=1,EVERLITE!#REF!,"N/A")</f>
        <v>#REF!</v>
      </c>
      <c r="AES50" s="351" t="e">
        <f>+IF('Data Input-Ingreso de Datos'!#REF!=1,EVERLITE!#REF!,"N/A")</f>
        <v>#REF!</v>
      </c>
      <c r="AET50" s="351" t="e">
        <f>+IF('Data Input-Ingreso de Datos'!#REF!=1,EVERLITE!#REF!,"N/A")</f>
        <v>#REF!</v>
      </c>
      <c r="AEU50" s="351" t="e">
        <f>+IF('Data Input-Ingreso de Datos'!#REF!=1,EVERLITE!#REF!,"N/A")</f>
        <v>#REF!</v>
      </c>
      <c r="AEV50" s="351" t="e">
        <f>+IF('Data Input-Ingreso de Datos'!#REF!=1,EVERLITE!#REF!,"N/A")</f>
        <v>#REF!</v>
      </c>
      <c r="AEW50" s="351" t="e">
        <f>+IF('Data Input-Ingreso de Datos'!#REF!=1,EVERLITE!#REF!,"N/A")</f>
        <v>#REF!</v>
      </c>
      <c r="AEX50" s="351" t="e">
        <f>+IF('Data Input-Ingreso de Datos'!#REF!=1,EVERLITE!#REF!,"N/A")</f>
        <v>#REF!</v>
      </c>
      <c r="AEY50" s="351" t="e">
        <f>+IF('Data Input-Ingreso de Datos'!#REF!=1,EVERLITE!#REF!,"N/A")</f>
        <v>#REF!</v>
      </c>
      <c r="AEZ50" s="351" t="e">
        <f>+IF('Data Input-Ingreso de Datos'!#REF!=1,EVERLITE!#REF!,"N/A")</f>
        <v>#REF!</v>
      </c>
      <c r="AFA50" s="351" t="e">
        <f>+IF('Data Input-Ingreso de Datos'!#REF!=1,EVERLITE!#REF!,"N/A")</f>
        <v>#REF!</v>
      </c>
      <c r="AFB50" s="351" t="e">
        <f>+IF('Data Input-Ingreso de Datos'!#REF!=1,EVERLITE!#REF!,"N/A")</f>
        <v>#REF!</v>
      </c>
      <c r="AFC50" s="351" t="e">
        <f>+IF('Data Input-Ingreso de Datos'!#REF!=1,EVERLITE!#REF!,"N/A")</f>
        <v>#REF!</v>
      </c>
      <c r="AFD50" s="351" t="e">
        <f>+IF('Data Input-Ingreso de Datos'!#REF!=1,EVERLITE!#REF!,"N/A")</f>
        <v>#REF!</v>
      </c>
      <c r="AFE50" s="351" t="e">
        <f>+IF('Data Input-Ingreso de Datos'!#REF!=1,EVERLITE!#REF!,"N/A")</f>
        <v>#REF!</v>
      </c>
      <c r="AFF50" s="351" t="e">
        <f>+IF('Data Input-Ingreso de Datos'!#REF!=1,EVERLITE!#REF!,"N/A")</f>
        <v>#REF!</v>
      </c>
      <c r="AFG50" s="351" t="e">
        <f>+IF('Data Input-Ingreso de Datos'!#REF!=1,EVERLITE!#REF!,"N/A")</f>
        <v>#REF!</v>
      </c>
      <c r="AFH50" s="351" t="e">
        <f>+IF('Data Input-Ingreso de Datos'!#REF!=1,EVERLITE!#REF!,"N/A")</f>
        <v>#REF!</v>
      </c>
      <c r="AFI50" s="351" t="e">
        <f>+IF('Data Input-Ingreso de Datos'!#REF!=1,EVERLITE!#REF!,"N/A")</f>
        <v>#REF!</v>
      </c>
      <c r="AFJ50" s="351" t="e">
        <f>+IF('Data Input-Ingreso de Datos'!#REF!=1,EVERLITE!#REF!,"N/A")</f>
        <v>#REF!</v>
      </c>
      <c r="AFK50" s="351" t="e">
        <f>+IF('Data Input-Ingreso de Datos'!#REF!=1,EVERLITE!#REF!,"N/A")</f>
        <v>#REF!</v>
      </c>
      <c r="AFL50" s="351" t="e">
        <f>+IF('Data Input-Ingreso de Datos'!#REF!=1,EVERLITE!#REF!,"N/A")</f>
        <v>#REF!</v>
      </c>
      <c r="AFM50" s="351" t="e">
        <f>+IF('Data Input-Ingreso de Datos'!#REF!=1,EVERLITE!#REF!,"N/A")</f>
        <v>#REF!</v>
      </c>
      <c r="AFN50" s="351" t="e">
        <f>+IF('Data Input-Ingreso de Datos'!#REF!=1,EVERLITE!#REF!,"N/A")</f>
        <v>#REF!</v>
      </c>
      <c r="AFO50" s="351" t="e">
        <f>+IF('Data Input-Ingreso de Datos'!#REF!=1,EVERLITE!#REF!,"N/A")</f>
        <v>#REF!</v>
      </c>
      <c r="AFP50" s="351" t="e">
        <f>+IF('Data Input-Ingreso de Datos'!#REF!=1,EVERLITE!#REF!,"N/A")</f>
        <v>#REF!</v>
      </c>
      <c r="AFQ50" s="351" t="e">
        <f>+IF('Data Input-Ingreso de Datos'!#REF!=1,EVERLITE!#REF!,"N/A")</f>
        <v>#REF!</v>
      </c>
      <c r="AFR50" s="351" t="e">
        <f>+IF('Data Input-Ingreso de Datos'!#REF!=1,EVERLITE!#REF!,"N/A")</f>
        <v>#REF!</v>
      </c>
      <c r="AFS50" s="351" t="e">
        <f>+IF('Data Input-Ingreso de Datos'!#REF!=1,EVERLITE!#REF!,"N/A")</f>
        <v>#REF!</v>
      </c>
      <c r="AFT50" s="351" t="e">
        <f>+IF('Data Input-Ingreso de Datos'!#REF!=1,EVERLITE!#REF!,"N/A")</f>
        <v>#REF!</v>
      </c>
      <c r="AFU50" s="351" t="e">
        <f>+IF('Data Input-Ingreso de Datos'!#REF!=1,EVERLITE!#REF!,"N/A")</f>
        <v>#REF!</v>
      </c>
      <c r="AFV50" s="351" t="e">
        <f>+IF('Data Input-Ingreso de Datos'!#REF!=1,EVERLITE!#REF!,"N/A")</f>
        <v>#REF!</v>
      </c>
      <c r="AFW50" s="351" t="e">
        <f>+IF('Data Input-Ingreso de Datos'!#REF!=1,EVERLITE!#REF!,"N/A")</f>
        <v>#REF!</v>
      </c>
      <c r="AFX50" s="351" t="e">
        <f>+IF('Data Input-Ingreso de Datos'!#REF!=1,EVERLITE!#REF!,"N/A")</f>
        <v>#REF!</v>
      </c>
      <c r="AFY50" s="351" t="e">
        <f>+IF('Data Input-Ingreso de Datos'!#REF!=1,EVERLITE!#REF!,"N/A")</f>
        <v>#REF!</v>
      </c>
      <c r="AFZ50" s="351" t="e">
        <f>+IF('Data Input-Ingreso de Datos'!#REF!=1,EVERLITE!#REF!,"N/A")</f>
        <v>#REF!</v>
      </c>
      <c r="AGA50" s="351" t="e">
        <f>+IF('Data Input-Ingreso de Datos'!#REF!=1,EVERLITE!#REF!,"N/A")</f>
        <v>#REF!</v>
      </c>
      <c r="AGB50" s="351" t="e">
        <f>+IF('Data Input-Ingreso de Datos'!#REF!=1,EVERLITE!#REF!,"N/A")</f>
        <v>#REF!</v>
      </c>
      <c r="AGC50" s="351" t="e">
        <f>+IF('Data Input-Ingreso de Datos'!#REF!=1,EVERLITE!#REF!,"N/A")</f>
        <v>#REF!</v>
      </c>
      <c r="AGD50" s="351" t="e">
        <f>+IF('Data Input-Ingreso de Datos'!#REF!=1,EVERLITE!#REF!,"N/A")</f>
        <v>#REF!</v>
      </c>
      <c r="AGE50" s="351" t="e">
        <f>+IF('Data Input-Ingreso de Datos'!#REF!=1,EVERLITE!#REF!,"N/A")</f>
        <v>#REF!</v>
      </c>
      <c r="AGF50" s="351" t="e">
        <f>+IF('Data Input-Ingreso de Datos'!#REF!=1,EVERLITE!#REF!,"N/A")</f>
        <v>#REF!</v>
      </c>
      <c r="AGG50" s="351" t="e">
        <f>+IF('Data Input-Ingreso de Datos'!#REF!=1,EVERLITE!#REF!,"N/A")</f>
        <v>#REF!</v>
      </c>
      <c r="AGH50" s="351" t="e">
        <f>+IF('Data Input-Ingreso de Datos'!#REF!=1,EVERLITE!#REF!,"N/A")</f>
        <v>#REF!</v>
      </c>
      <c r="AGI50" s="351" t="e">
        <f>+IF('Data Input-Ingreso de Datos'!#REF!=1,EVERLITE!#REF!,"N/A")</f>
        <v>#REF!</v>
      </c>
      <c r="AGJ50" s="351" t="e">
        <f>+IF('Data Input-Ingreso de Datos'!#REF!=1,EVERLITE!#REF!,"N/A")</f>
        <v>#REF!</v>
      </c>
      <c r="AGK50" s="351" t="e">
        <f>+IF('Data Input-Ingreso de Datos'!#REF!=1,EVERLITE!#REF!,"N/A")</f>
        <v>#REF!</v>
      </c>
      <c r="AGL50" s="351" t="e">
        <f>+IF('Data Input-Ingreso de Datos'!#REF!=1,EVERLITE!#REF!,"N/A")</f>
        <v>#REF!</v>
      </c>
      <c r="AGM50" s="351" t="e">
        <f>+IF('Data Input-Ingreso de Datos'!#REF!=1,EVERLITE!#REF!,"N/A")</f>
        <v>#REF!</v>
      </c>
      <c r="AGN50" s="351" t="e">
        <f>+IF('Data Input-Ingreso de Datos'!#REF!=1,EVERLITE!#REF!,"N/A")</f>
        <v>#REF!</v>
      </c>
      <c r="AGO50" s="351" t="e">
        <f>+IF('Data Input-Ingreso de Datos'!#REF!=1,EVERLITE!#REF!,"N/A")</f>
        <v>#REF!</v>
      </c>
      <c r="AGP50" s="351" t="e">
        <f>+IF('Data Input-Ingreso de Datos'!#REF!=1,EVERLITE!#REF!,"N/A")</f>
        <v>#REF!</v>
      </c>
      <c r="AGQ50" s="351" t="e">
        <f>+IF('Data Input-Ingreso de Datos'!#REF!=1,EVERLITE!#REF!,"N/A")</f>
        <v>#REF!</v>
      </c>
      <c r="AGR50" s="351" t="e">
        <f>+IF('Data Input-Ingreso de Datos'!#REF!=1,EVERLITE!#REF!,"N/A")</f>
        <v>#REF!</v>
      </c>
      <c r="AGS50" s="351" t="e">
        <f>+IF('Data Input-Ingreso de Datos'!#REF!=1,EVERLITE!#REF!,"N/A")</f>
        <v>#REF!</v>
      </c>
      <c r="AGT50" s="351" t="e">
        <f>+IF('Data Input-Ingreso de Datos'!#REF!=1,EVERLITE!#REF!,"N/A")</f>
        <v>#REF!</v>
      </c>
      <c r="AGU50" s="351" t="e">
        <f>+IF('Data Input-Ingreso de Datos'!#REF!=1,EVERLITE!#REF!,"N/A")</f>
        <v>#REF!</v>
      </c>
      <c r="AGV50" s="351" t="e">
        <f>+IF('Data Input-Ingreso de Datos'!#REF!=1,EVERLITE!#REF!,"N/A")</f>
        <v>#REF!</v>
      </c>
      <c r="AGW50" s="351" t="e">
        <f>+IF('Data Input-Ingreso de Datos'!#REF!=1,EVERLITE!#REF!,"N/A")</f>
        <v>#REF!</v>
      </c>
      <c r="AGX50" s="351" t="e">
        <f>+IF('Data Input-Ingreso de Datos'!#REF!=1,EVERLITE!#REF!,"N/A")</f>
        <v>#REF!</v>
      </c>
      <c r="AGY50" s="351" t="e">
        <f>+IF('Data Input-Ingreso de Datos'!#REF!=1,EVERLITE!#REF!,"N/A")</f>
        <v>#REF!</v>
      </c>
      <c r="AGZ50" s="351" t="e">
        <f>+IF('Data Input-Ingreso de Datos'!#REF!=1,EVERLITE!#REF!,"N/A")</f>
        <v>#REF!</v>
      </c>
      <c r="AHA50" s="351" t="e">
        <f>+IF('Data Input-Ingreso de Datos'!#REF!=1,EVERLITE!#REF!,"N/A")</f>
        <v>#REF!</v>
      </c>
      <c r="AHB50" s="351" t="e">
        <f>+IF('Data Input-Ingreso de Datos'!#REF!=1,EVERLITE!#REF!,"N/A")</f>
        <v>#REF!</v>
      </c>
      <c r="AHC50" s="351" t="e">
        <f>+IF('Data Input-Ingreso de Datos'!#REF!=1,EVERLITE!#REF!,"N/A")</f>
        <v>#REF!</v>
      </c>
      <c r="AHD50" s="351" t="e">
        <f>+IF('Data Input-Ingreso de Datos'!#REF!=1,EVERLITE!#REF!,"N/A")</f>
        <v>#REF!</v>
      </c>
      <c r="AHE50" s="351" t="e">
        <f>+IF('Data Input-Ingreso de Datos'!#REF!=1,EVERLITE!#REF!,"N/A")</f>
        <v>#REF!</v>
      </c>
      <c r="AHF50" s="351" t="e">
        <f>+IF('Data Input-Ingreso de Datos'!#REF!=1,EVERLITE!#REF!,"N/A")</f>
        <v>#REF!</v>
      </c>
      <c r="AHG50" s="351" t="e">
        <f>+IF('Data Input-Ingreso de Datos'!#REF!=1,EVERLITE!#REF!,"N/A")</f>
        <v>#REF!</v>
      </c>
      <c r="AHH50" s="351" t="e">
        <f>+IF('Data Input-Ingreso de Datos'!#REF!=1,EVERLITE!#REF!,"N/A")</f>
        <v>#REF!</v>
      </c>
      <c r="AHI50" s="351" t="e">
        <f>+IF('Data Input-Ingreso de Datos'!#REF!=1,EVERLITE!#REF!,"N/A")</f>
        <v>#REF!</v>
      </c>
      <c r="AHJ50" s="351" t="e">
        <f>+IF('Data Input-Ingreso de Datos'!#REF!=1,EVERLITE!#REF!,"N/A")</f>
        <v>#REF!</v>
      </c>
      <c r="AHK50" s="351" t="e">
        <f>+IF('Data Input-Ingreso de Datos'!#REF!=1,EVERLITE!#REF!,"N/A")</f>
        <v>#REF!</v>
      </c>
      <c r="AHL50" s="351" t="e">
        <f>+IF('Data Input-Ingreso de Datos'!#REF!=1,EVERLITE!#REF!,"N/A")</f>
        <v>#REF!</v>
      </c>
      <c r="AHM50" s="351" t="e">
        <f>+IF('Data Input-Ingreso de Datos'!#REF!=1,EVERLITE!#REF!,"N/A")</f>
        <v>#REF!</v>
      </c>
      <c r="AHN50" s="351" t="e">
        <f>+IF('Data Input-Ingreso de Datos'!#REF!=1,EVERLITE!#REF!,"N/A")</f>
        <v>#REF!</v>
      </c>
      <c r="AHO50" s="351" t="e">
        <f>+IF('Data Input-Ingreso de Datos'!#REF!=1,EVERLITE!#REF!,"N/A")</f>
        <v>#REF!</v>
      </c>
      <c r="AHP50" s="351" t="e">
        <f>+IF('Data Input-Ingreso de Datos'!#REF!=1,EVERLITE!#REF!,"N/A")</f>
        <v>#REF!</v>
      </c>
      <c r="AHQ50" s="351" t="e">
        <f>+IF('Data Input-Ingreso de Datos'!#REF!=1,EVERLITE!#REF!,"N/A")</f>
        <v>#REF!</v>
      </c>
      <c r="AHR50" s="351" t="e">
        <f>+IF('Data Input-Ingreso de Datos'!#REF!=1,EVERLITE!#REF!,"N/A")</f>
        <v>#REF!</v>
      </c>
      <c r="AHS50" s="351" t="e">
        <f>+IF('Data Input-Ingreso de Datos'!#REF!=1,EVERLITE!#REF!,"N/A")</f>
        <v>#REF!</v>
      </c>
      <c r="AHT50" s="351" t="e">
        <f>+IF('Data Input-Ingreso de Datos'!#REF!=1,EVERLITE!#REF!,"N/A")</f>
        <v>#REF!</v>
      </c>
      <c r="AHU50" s="351" t="e">
        <f>+IF('Data Input-Ingreso de Datos'!#REF!=1,EVERLITE!#REF!,"N/A")</f>
        <v>#REF!</v>
      </c>
      <c r="AHV50" s="351" t="e">
        <f>+IF('Data Input-Ingreso de Datos'!#REF!=1,EVERLITE!#REF!,"N/A")</f>
        <v>#REF!</v>
      </c>
      <c r="AHW50" s="351" t="e">
        <f>+IF('Data Input-Ingreso de Datos'!#REF!=1,EVERLITE!#REF!,"N/A")</f>
        <v>#REF!</v>
      </c>
      <c r="AHX50" s="351" t="e">
        <f>+IF('Data Input-Ingreso de Datos'!#REF!=1,EVERLITE!#REF!,"N/A")</f>
        <v>#REF!</v>
      </c>
      <c r="AHY50" s="351" t="e">
        <f>+IF('Data Input-Ingreso de Datos'!#REF!=1,EVERLITE!#REF!,"N/A")</f>
        <v>#REF!</v>
      </c>
      <c r="AHZ50" s="351" t="e">
        <f>+IF('Data Input-Ingreso de Datos'!#REF!=1,EVERLITE!#REF!,"N/A")</f>
        <v>#REF!</v>
      </c>
      <c r="AIA50" s="351" t="e">
        <f>+IF('Data Input-Ingreso de Datos'!#REF!=1,EVERLITE!#REF!,"N/A")</f>
        <v>#REF!</v>
      </c>
      <c r="AIB50" s="351" t="e">
        <f>+IF('Data Input-Ingreso de Datos'!#REF!=1,EVERLITE!#REF!,"N/A")</f>
        <v>#REF!</v>
      </c>
      <c r="AIC50" s="351" t="e">
        <f>+IF('Data Input-Ingreso de Datos'!#REF!=1,EVERLITE!#REF!,"N/A")</f>
        <v>#REF!</v>
      </c>
      <c r="AID50" s="351" t="e">
        <f>+IF('Data Input-Ingreso de Datos'!#REF!=1,EVERLITE!#REF!,"N/A")</f>
        <v>#REF!</v>
      </c>
      <c r="AIE50" s="351" t="e">
        <f>+IF('Data Input-Ingreso de Datos'!#REF!=1,EVERLITE!#REF!,"N/A")</f>
        <v>#REF!</v>
      </c>
      <c r="AIF50" s="351" t="e">
        <f>+IF('Data Input-Ingreso de Datos'!#REF!=1,EVERLITE!#REF!,"N/A")</f>
        <v>#REF!</v>
      </c>
      <c r="AIG50" s="351" t="e">
        <f>+IF('Data Input-Ingreso de Datos'!#REF!=1,EVERLITE!#REF!,"N/A")</f>
        <v>#REF!</v>
      </c>
      <c r="AIH50" s="351" t="e">
        <f>+IF('Data Input-Ingreso de Datos'!#REF!=1,EVERLITE!#REF!,"N/A")</f>
        <v>#REF!</v>
      </c>
      <c r="AII50" s="351" t="e">
        <f>+IF('Data Input-Ingreso de Datos'!#REF!=1,EVERLITE!#REF!,"N/A")</f>
        <v>#REF!</v>
      </c>
      <c r="AIJ50" s="351" t="e">
        <f>+IF('Data Input-Ingreso de Datos'!#REF!=1,EVERLITE!#REF!,"N/A")</f>
        <v>#REF!</v>
      </c>
      <c r="AIK50" s="351" t="e">
        <f>+IF('Data Input-Ingreso de Datos'!#REF!=1,EVERLITE!#REF!,"N/A")</f>
        <v>#REF!</v>
      </c>
      <c r="AIL50" s="351" t="e">
        <f>+IF('Data Input-Ingreso de Datos'!#REF!=1,EVERLITE!#REF!,"N/A")</f>
        <v>#REF!</v>
      </c>
      <c r="AIM50" s="351" t="e">
        <f>+IF('Data Input-Ingreso de Datos'!#REF!=1,EVERLITE!#REF!,"N/A")</f>
        <v>#REF!</v>
      </c>
      <c r="AIN50" s="351" t="e">
        <f>+IF('Data Input-Ingreso de Datos'!#REF!=1,EVERLITE!#REF!,"N/A")</f>
        <v>#REF!</v>
      </c>
      <c r="AIO50" s="351" t="e">
        <f>+IF('Data Input-Ingreso de Datos'!#REF!=1,EVERLITE!#REF!,"N/A")</f>
        <v>#REF!</v>
      </c>
      <c r="AIP50" s="351" t="e">
        <f>+IF('Data Input-Ingreso de Datos'!#REF!=1,EVERLITE!#REF!,"N/A")</f>
        <v>#REF!</v>
      </c>
      <c r="AIQ50" s="351" t="e">
        <f>+IF('Data Input-Ingreso de Datos'!#REF!=1,EVERLITE!#REF!,"N/A")</f>
        <v>#REF!</v>
      </c>
      <c r="AIR50" s="351" t="e">
        <f>+IF('Data Input-Ingreso de Datos'!#REF!=1,EVERLITE!#REF!,"N/A")</f>
        <v>#REF!</v>
      </c>
      <c r="AIS50" s="351" t="e">
        <f>+IF('Data Input-Ingreso de Datos'!#REF!=1,EVERLITE!#REF!,"N/A")</f>
        <v>#REF!</v>
      </c>
      <c r="AIT50" s="351" t="e">
        <f>+IF('Data Input-Ingreso de Datos'!#REF!=1,EVERLITE!#REF!,"N/A")</f>
        <v>#REF!</v>
      </c>
      <c r="AIU50" s="351" t="e">
        <f>+IF('Data Input-Ingreso de Datos'!#REF!=1,EVERLITE!#REF!,"N/A")</f>
        <v>#REF!</v>
      </c>
      <c r="AIV50" s="351" t="e">
        <f>+IF('Data Input-Ingreso de Datos'!#REF!=1,EVERLITE!#REF!,"N/A")</f>
        <v>#REF!</v>
      </c>
      <c r="AIW50" s="351" t="e">
        <f>+IF('Data Input-Ingreso de Datos'!#REF!=1,EVERLITE!#REF!,"N/A")</f>
        <v>#REF!</v>
      </c>
      <c r="AIX50" s="351" t="e">
        <f>+IF('Data Input-Ingreso de Datos'!#REF!=1,EVERLITE!#REF!,"N/A")</f>
        <v>#REF!</v>
      </c>
      <c r="AIY50" s="351" t="e">
        <f>+IF('Data Input-Ingreso de Datos'!#REF!=1,EVERLITE!#REF!,"N/A")</f>
        <v>#REF!</v>
      </c>
      <c r="AIZ50" s="351" t="e">
        <f>+IF('Data Input-Ingreso de Datos'!#REF!=1,EVERLITE!#REF!,"N/A")</f>
        <v>#REF!</v>
      </c>
      <c r="AJA50" s="351" t="e">
        <f>+IF('Data Input-Ingreso de Datos'!#REF!=1,EVERLITE!#REF!,"N/A")</f>
        <v>#REF!</v>
      </c>
      <c r="AJB50" s="351" t="e">
        <f>+IF('Data Input-Ingreso de Datos'!#REF!=1,EVERLITE!#REF!,"N/A")</f>
        <v>#REF!</v>
      </c>
      <c r="AJC50" s="351" t="e">
        <f>+IF('Data Input-Ingreso de Datos'!#REF!=1,EVERLITE!#REF!,"N/A")</f>
        <v>#REF!</v>
      </c>
      <c r="AJD50" s="351" t="e">
        <f>+IF('Data Input-Ingreso de Datos'!#REF!=1,EVERLITE!#REF!,"N/A")</f>
        <v>#REF!</v>
      </c>
      <c r="AJE50" s="351" t="e">
        <f>+IF('Data Input-Ingreso de Datos'!#REF!=1,EVERLITE!#REF!,"N/A")</f>
        <v>#REF!</v>
      </c>
      <c r="AJF50" s="351" t="e">
        <f>+IF('Data Input-Ingreso de Datos'!#REF!=1,EVERLITE!#REF!,"N/A")</f>
        <v>#REF!</v>
      </c>
      <c r="AJG50" s="351" t="e">
        <f>+IF('Data Input-Ingreso de Datos'!#REF!=1,EVERLITE!#REF!,"N/A")</f>
        <v>#REF!</v>
      </c>
      <c r="AJH50" s="351" t="e">
        <f>+IF('Data Input-Ingreso de Datos'!#REF!=1,EVERLITE!#REF!,"N/A")</f>
        <v>#REF!</v>
      </c>
      <c r="AJI50" s="351" t="e">
        <f>+IF('Data Input-Ingreso de Datos'!#REF!=1,EVERLITE!#REF!,"N/A")</f>
        <v>#REF!</v>
      </c>
      <c r="AJJ50" s="351" t="e">
        <f>+IF('Data Input-Ingreso de Datos'!#REF!=1,EVERLITE!#REF!,"N/A")</f>
        <v>#REF!</v>
      </c>
      <c r="AJK50" s="351" t="e">
        <f>+IF('Data Input-Ingreso de Datos'!#REF!=1,EVERLITE!#REF!,"N/A")</f>
        <v>#REF!</v>
      </c>
      <c r="AJL50" s="351" t="e">
        <f>+IF('Data Input-Ingreso de Datos'!#REF!=1,EVERLITE!#REF!,"N/A")</f>
        <v>#REF!</v>
      </c>
      <c r="AJM50" s="351" t="e">
        <f>+IF('Data Input-Ingreso de Datos'!#REF!=1,EVERLITE!#REF!,"N/A")</f>
        <v>#REF!</v>
      </c>
      <c r="AJN50" s="351" t="e">
        <f>+IF('Data Input-Ingreso de Datos'!#REF!=1,EVERLITE!#REF!,"N/A")</f>
        <v>#REF!</v>
      </c>
      <c r="AJO50" s="351" t="e">
        <f>+IF('Data Input-Ingreso de Datos'!#REF!=1,EVERLITE!#REF!,"N/A")</f>
        <v>#REF!</v>
      </c>
      <c r="AJP50" s="351" t="e">
        <f>+IF('Data Input-Ingreso de Datos'!#REF!=1,EVERLITE!#REF!,"N/A")</f>
        <v>#REF!</v>
      </c>
      <c r="AJQ50" s="351" t="e">
        <f>+IF('Data Input-Ingreso de Datos'!#REF!=1,EVERLITE!#REF!,"N/A")</f>
        <v>#REF!</v>
      </c>
      <c r="AJR50" s="351" t="e">
        <f>+IF('Data Input-Ingreso de Datos'!#REF!=1,EVERLITE!#REF!,"N/A")</f>
        <v>#REF!</v>
      </c>
      <c r="AJS50" s="351" t="e">
        <f>+IF('Data Input-Ingreso de Datos'!#REF!=1,EVERLITE!#REF!,"N/A")</f>
        <v>#REF!</v>
      </c>
      <c r="AJT50" s="351" t="e">
        <f>+IF('Data Input-Ingreso de Datos'!#REF!=1,EVERLITE!#REF!,"N/A")</f>
        <v>#REF!</v>
      </c>
      <c r="AJU50" s="351" t="e">
        <f>+IF('Data Input-Ingreso de Datos'!#REF!=1,EVERLITE!#REF!,"N/A")</f>
        <v>#REF!</v>
      </c>
      <c r="AJV50" s="351" t="e">
        <f>+IF('Data Input-Ingreso de Datos'!#REF!=1,EVERLITE!#REF!,"N/A")</f>
        <v>#REF!</v>
      </c>
      <c r="AJW50" s="351" t="e">
        <f>+IF('Data Input-Ingreso de Datos'!#REF!=1,EVERLITE!#REF!,"N/A")</f>
        <v>#REF!</v>
      </c>
      <c r="AJX50" s="351" t="e">
        <f>+IF('Data Input-Ingreso de Datos'!#REF!=1,EVERLITE!#REF!,"N/A")</f>
        <v>#REF!</v>
      </c>
      <c r="AJY50" s="351" t="e">
        <f>+IF('Data Input-Ingreso de Datos'!#REF!=1,EVERLITE!#REF!,"N/A")</f>
        <v>#REF!</v>
      </c>
      <c r="AJZ50" s="351" t="e">
        <f>+IF('Data Input-Ingreso de Datos'!#REF!=1,EVERLITE!#REF!,"N/A")</f>
        <v>#REF!</v>
      </c>
      <c r="AKA50" s="351" t="e">
        <f>+IF('Data Input-Ingreso de Datos'!#REF!=1,EVERLITE!#REF!,"N/A")</f>
        <v>#REF!</v>
      </c>
      <c r="AKB50" s="351" t="e">
        <f>+IF('Data Input-Ingreso de Datos'!#REF!=1,EVERLITE!#REF!,"N/A")</f>
        <v>#REF!</v>
      </c>
      <c r="AKC50" s="351" t="e">
        <f>+IF('Data Input-Ingreso de Datos'!#REF!=1,EVERLITE!#REF!,"N/A")</f>
        <v>#REF!</v>
      </c>
      <c r="AKD50" s="351" t="e">
        <f>+IF('Data Input-Ingreso de Datos'!#REF!=1,EVERLITE!#REF!,"N/A")</f>
        <v>#REF!</v>
      </c>
      <c r="AKE50" s="351" t="e">
        <f>+IF('Data Input-Ingreso de Datos'!#REF!=1,EVERLITE!#REF!,"N/A")</f>
        <v>#REF!</v>
      </c>
      <c r="AKF50" s="351" t="e">
        <f>+IF('Data Input-Ingreso de Datos'!#REF!=1,EVERLITE!#REF!,"N/A")</f>
        <v>#REF!</v>
      </c>
      <c r="AKG50" s="351" t="e">
        <f>+IF('Data Input-Ingreso de Datos'!#REF!=1,EVERLITE!#REF!,"N/A")</f>
        <v>#REF!</v>
      </c>
      <c r="AKH50" s="351" t="e">
        <f>+IF('Data Input-Ingreso de Datos'!#REF!=1,EVERLITE!#REF!,"N/A")</f>
        <v>#REF!</v>
      </c>
      <c r="AKI50" s="351" t="e">
        <f>+IF('Data Input-Ingreso de Datos'!#REF!=1,EVERLITE!#REF!,"N/A")</f>
        <v>#REF!</v>
      </c>
      <c r="AKJ50" s="351" t="e">
        <f>+IF('Data Input-Ingreso de Datos'!#REF!=1,EVERLITE!#REF!,"N/A")</f>
        <v>#REF!</v>
      </c>
      <c r="AKK50" s="351" t="e">
        <f>+IF('Data Input-Ingreso de Datos'!#REF!=1,EVERLITE!#REF!,"N/A")</f>
        <v>#REF!</v>
      </c>
      <c r="AKL50" s="351" t="e">
        <f>+IF('Data Input-Ingreso de Datos'!#REF!=1,EVERLITE!#REF!,"N/A")</f>
        <v>#REF!</v>
      </c>
      <c r="AKM50" s="351" t="e">
        <f>+IF('Data Input-Ingreso de Datos'!#REF!=1,EVERLITE!#REF!,"N/A")</f>
        <v>#REF!</v>
      </c>
      <c r="AKN50" s="351" t="e">
        <f>+IF('Data Input-Ingreso de Datos'!#REF!=1,EVERLITE!#REF!,"N/A")</f>
        <v>#REF!</v>
      </c>
      <c r="AKO50" s="351" t="e">
        <f>+IF('Data Input-Ingreso de Datos'!#REF!=1,EVERLITE!#REF!,"N/A")</f>
        <v>#REF!</v>
      </c>
      <c r="AKP50" s="351" t="e">
        <f>+IF('Data Input-Ingreso de Datos'!#REF!=1,EVERLITE!#REF!,"N/A")</f>
        <v>#REF!</v>
      </c>
      <c r="AKQ50" s="351" t="e">
        <f>+IF('Data Input-Ingreso de Datos'!#REF!=1,EVERLITE!#REF!,"N/A")</f>
        <v>#REF!</v>
      </c>
      <c r="AKR50" s="351" t="e">
        <f>+IF('Data Input-Ingreso de Datos'!#REF!=1,EVERLITE!#REF!,"N/A")</f>
        <v>#REF!</v>
      </c>
      <c r="AKS50" s="351" t="e">
        <f>+IF('Data Input-Ingreso de Datos'!#REF!=1,EVERLITE!#REF!,"N/A")</f>
        <v>#REF!</v>
      </c>
      <c r="AKT50" s="351" t="e">
        <f>+IF('Data Input-Ingreso de Datos'!#REF!=1,EVERLITE!#REF!,"N/A")</f>
        <v>#REF!</v>
      </c>
      <c r="AKU50" s="351" t="e">
        <f>+IF('Data Input-Ingreso de Datos'!#REF!=1,EVERLITE!#REF!,"N/A")</f>
        <v>#REF!</v>
      </c>
      <c r="AKV50" s="351" t="e">
        <f>+IF('Data Input-Ingreso de Datos'!#REF!=1,EVERLITE!#REF!,"N/A")</f>
        <v>#REF!</v>
      </c>
      <c r="AKW50" s="351" t="e">
        <f>+IF('Data Input-Ingreso de Datos'!#REF!=1,EVERLITE!#REF!,"N/A")</f>
        <v>#REF!</v>
      </c>
      <c r="AKX50" s="351" t="e">
        <f>+IF('Data Input-Ingreso de Datos'!#REF!=1,EVERLITE!#REF!,"N/A")</f>
        <v>#REF!</v>
      </c>
      <c r="AKY50" s="351" t="e">
        <f>+IF('Data Input-Ingreso de Datos'!#REF!=1,EVERLITE!#REF!,"N/A")</f>
        <v>#REF!</v>
      </c>
      <c r="AKZ50" s="351" t="e">
        <f>+IF('Data Input-Ingreso de Datos'!#REF!=1,EVERLITE!#REF!,"N/A")</f>
        <v>#REF!</v>
      </c>
      <c r="ALA50" s="351" t="e">
        <f>+IF('Data Input-Ingreso de Datos'!#REF!=1,EVERLITE!#REF!,"N/A")</f>
        <v>#REF!</v>
      </c>
      <c r="ALB50" s="351" t="e">
        <f>+IF('Data Input-Ingreso de Datos'!#REF!=1,EVERLITE!#REF!,"N/A")</f>
        <v>#REF!</v>
      </c>
      <c r="ALC50" s="351" t="e">
        <f>+IF('Data Input-Ingreso de Datos'!#REF!=1,EVERLITE!#REF!,"N/A")</f>
        <v>#REF!</v>
      </c>
      <c r="ALD50" s="351" t="e">
        <f>+IF('Data Input-Ingreso de Datos'!#REF!=1,EVERLITE!#REF!,"N/A")</f>
        <v>#REF!</v>
      </c>
      <c r="ALE50" s="351" t="e">
        <f>+IF('Data Input-Ingreso de Datos'!#REF!=1,EVERLITE!#REF!,"N/A")</f>
        <v>#REF!</v>
      </c>
      <c r="ALF50" s="351" t="e">
        <f>+IF('Data Input-Ingreso de Datos'!#REF!=1,EVERLITE!#REF!,"N/A")</f>
        <v>#REF!</v>
      </c>
      <c r="ALG50" s="351" t="e">
        <f>+IF('Data Input-Ingreso de Datos'!#REF!=1,EVERLITE!#REF!,"N/A")</f>
        <v>#REF!</v>
      </c>
      <c r="ALH50" s="351" t="e">
        <f>+IF('Data Input-Ingreso de Datos'!#REF!=1,EVERLITE!#REF!,"N/A")</f>
        <v>#REF!</v>
      </c>
      <c r="ALI50" s="351" t="e">
        <f>+IF('Data Input-Ingreso de Datos'!#REF!=1,EVERLITE!#REF!,"N/A")</f>
        <v>#REF!</v>
      </c>
      <c r="ALJ50" s="351" t="e">
        <f>+IF('Data Input-Ingreso de Datos'!#REF!=1,EVERLITE!#REF!,"N/A")</f>
        <v>#REF!</v>
      </c>
      <c r="ALK50" s="351" t="e">
        <f>+IF('Data Input-Ingreso de Datos'!#REF!=1,EVERLITE!#REF!,"N/A")</f>
        <v>#REF!</v>
      </c>
      <c r="ALL50" s="351" t="e">
        <f>+IF('Data Input-Ingreso de Datos'!#REF!=1,EVERLITE!#REF!,"N/A")</f>
        <v>#REF!</v>
      </c>
      <c r="ALM50" s="351" t="e">
        <f>+IF('Data Input-Ingreso de Datos'!#REF!=1,EVERLITE!#REF!,"N/A")</f>
        <v>#REF!</v>
      </c>
      <c r="ALN50" s="351" t="e">
        <f>+IF('Data Input-Ingreso de Datos'!#REF!=1,EVERLITE!#REF!,"N/A")</f>
        <v>#REF!</v>
      </c>
      <c r="ALO50" s="351" t="e">
        <f>+IF('Data Input-Ingreso de Datos'!#REF!=1,EVERLITE!#REF!,"N/A")</f>
        <v>#REF!</v>
      </c>
      <c r="ALP50" s="351" t="e">
        <f>+IF('Data Input-Ingreso de Datos'!#REF!=1,EVERLITE!#REF!,"N/A")</f>
        <v>#REF!</v>
      </c>
      <c r="ALQ50" s="351" t="e">
        <f>+IF('Data Input-Ingreso de Datos'!#REF!=1,EVERLITE!#REF!,"N/A")</f>
        <v>#REF!</v>
      </c>
      <c r="ALR50" s="351" t="e">
        <f>+IF('Data Input-Ingreso de Datos'!#REF!=1,EVERLITE!#REF!,"N/A")</f>
        <v>#REF!</v>
      </c>
      <c r="ALS50" s="351" t="e">
        <f>+IF('Data Input-Ingreso de Datos'!#REF!=1,EVERLITE!#REF!,"N/A")</f>
        <v>#REF!</v>
      </c>
      <c r="ALT50" s="351" t="e">
        <f>+IF('Data Input-Ingreso de Datos'!#REF!=1,EVERLITE!#REF!,"N/A")</f>
        <v>#REF!</v>
      </c>
      <c r="ALU50" s="351" t="e">
        <f>+IF('Data Input-Ingreso de Datos'!#REF!=1,EVERLITE!#REF!,"N/A")</f>
        <v>#REF!</v>
      </c>
      <c r="ALV50" s="351" t="e">
        <f>+IF('Data Input-Ingreso de Datos'!#REF!=1,EVERLITE!#REF!,"N/A")</f>
        <v>#REF!</v>
      </c>
      <c r="ALW50" s="351" t="e">
        <f>+IF('Data Input-Ingreso de Datos'!#REF!=1,EVERLITE!#REF!,"N/A")</f>
        <v>#REF!</v>
      </c>
      <c r="ALX50" s="351" t="e">
        <f>+IF('Data Input-Ingreso de Datos'!#REF!=1,EVERLITE!#REF!,"N/A")</f>
        <v>#REF!</v>
      </c>
      <c r="ALY50" s="351" t="e">
        <f>+IF('Data Input-Ingreso de Datos'!#REF!=1,EVERLITE!#REF!,"N/A")</f>
        <v>#REF!</v>
      </c>
      <c r="ALZ50" s="351" t="e">
        <f>+IF('Data Input-Ingreso de Datos'!#REF!=1,EVERLITE!#REF!,"N/A")</f>
        <v>#REF!</v>
      </c>
      <c r="AMA50" s="351" t="e">
        <f>+IF('Data Input-Ingreso de Datos'!#REF!=1,EVERLITE!#REF!,"N/A")</f>
        <v>#REF!</v>
      </c>
      <c r="AMB50" s="351" t="e">
        <f>+IF('Data Input-Ingreso de Datos'!#REF!=1,EVERLITE!#REF!,"N/A")</f>
        <v>#REF!</v>
      </c>
      <c r="AMC50" s="351" t="e">
        <f>+IF('Data Input-Ingreso de Datos'!#REF!=1,EVERLITE!#REF!,"N/A")</f>
        <v>#REF!</v>
      </c>
      <c r="AMD50" s="351" t="e">
        <f>+IF('Data Input-Ingreso de Datos'!#REF!=1,EVERLITE!#REF!,"N/A")</f>
        <v>#REF!</v>
      </c>
      <c r="AME50" s="351" t="e">
        <f>+IF('Data Input-Ingreso de Datos'!#REF!=1,EVERLITE!#REF!,"N/A")</f>
        <v>#REF!</v>
      </c>
      <c r="AMF50" s="351" t="e">
        <f>+IF('Data Input-Ingreso de Datos'!#REF!=1,EVERLITE!#REF!,"N/A")</f>
        <v>#REF!</v>
      </c>
      <c r="AMG50" s="351" t="e">
        <f>+IF('Data Input-Ingreso de Datos'!#REF!=1,EVERLITE!#REF!,"N/A")</f>
        <v>#REF!</v>
      </c>
      <c r="AMH50" s="351" t="e">
        <f>+IF('Data Input-Ingreso de Datos'!#REF!=1,EVERLITE!#REF!,"N/A")</f>
        <v>#REF!</v>
      </c>
      <c r="AMI50" s="351" t="e">
        <f>+IF('Data Input-Ingreso de Datos'!#REF!=1,EVERLITE!#REF!,"N/A")</f>
        <v>#REF!</v>
      </c>
      <c r="AMJ50" s="351" t="e">
        <f>+IF('Data Input-Ingreso de Datos'!#REF!=1,EVERLITE!#REF!,"N/A")</f>
        <v>#REF!</v>
      </c>
      <c r="AMK50" s="351" t="e">
        <f>+IF('Data Input-Ingreso de Datos'!#REF!=1,EVERLITE!#REF!,"N/A")</f>
        <v>#REF!</v>
      </c>
      <c r="AML50" s="351" t="e">
        <f>+IF('Data Input-Ingreso de Datos'!#REF!=1,EVERLITE!#REF!,"N/A")</f>
        <v>#REF!</v>
      </c>
      <c r="AMM50" s="351" t="e">
        <f>+IF('Data Input-Ingreso de Datos'!#REF!=1,EVERLITE!#REF!,"N/A")</f>
        <v>#REF!</v>
      </c>
      <c r="AMN50" s="351" t="e">
        <f>+IF('Data Input-Ingreso de Datos'!#REF!=1,EVERLITE!#REF!,"N/A")</f>
        <v>#REF!</v>
      </c>
      <c r="AMO50" s="351" t="e">
        <f>+IF('Data Input-Ingreso de Datos'!#REF!=1,EVERLITE!#REF!,"N/A")</f>
        <v>#REF!</v>
      </c>
      <c r="AMP50" s="351" t="e">
        <f>+IF('Data Input-Ingreso de Datos'!#REF!=1,EVERLITE!#REF!,"N/A")</f>
        <v>#REF!</v>
      </c>
      <c r="AMQ50" s="351" t="e">
        <f>+IF('Data Input-Ingreso de Datos'!#REF!=1,EVERLITE!#REF!,"N/A")</f>
        <v>#REF!</v>
      </c>
      <c r="AMR50" s="351" t="e">
        <f>+IF('Data Input-Ingreso de Datos'!#REF!=1,EVERLITE!#REF!,"N/A")</f>
        <v>#REF!</v>
      </c>
      <c r="AMS50" s="351" t="e">
        <f>+IF('Data Input-Ingreso de Datos'!#REF!=1,EVERLITE!#REF!,"N/A")</f>
        <v>#REF!</v>
      </c>
      <c r="AMT50" s="351" t="e">
        <f>+IF('Data Input-Ingreso de Datos'!#REF!=1,EVERLITE!#REF!,"N/A")</f>
        <v>#REF!</v>
      </c>
      <c r="AMU50" s="351" t="e">
        <f>+IF('Data Input-Ingreso de Datos'!#REF!=1,EVERLITE!#REF!,"N/A")</f>
        <v>#REF!</v>
      </c>
      <c r="AMV50" s="351" t="e">
        <f>+IF('Data Input-Ingreso de Datos'!#REF!=1,EVERLITE!#REF!,"N/A")</f>
        <v>#REF!</v>
      </c>
      <c r="AMW50" s="351" t="e">
        <f>+IF('Data Input-Ingreso de Datos'!#REF!=1,EVERLITE!#REF!,"N/A")</f>
        <v>#REF!</v>
      </c>
      <c r="AMX50" s="351" t="e">
        <f>+IF('Data Input-Ingreso de Datos'!#REF!=1,EVERLITE!#REF!,"N/A")</f>
        <v>#REF!</v>
      </c>
      <c r="AMY50" s="351" t="e">
        <f>+IF('Data Input-Ingreso de Datos'!#REF!=1,EVERLITE!#REF!,"N/A")</f>
        <v>#REF!</v>
      </c>
      <c r="AMZ50" s="351" t="e">
        <f>+IF('Data Input-Ingreso de Datos'!#REF!=1,EVERLITE!#REF!,"N/A")</f>
        <v>#REF!</v>
      </c>
      <c r="ANA50" s="351" t="e">
        <f>+IF('Data Input-Ingreso de Datos'!#REF!=1,EVERLITE!#REF!,"N/A")</f>
        <v>#REF!</v>
      </c>
      <c r="ANB50" s="351" t="e">
        <f>+IF('Data Input-Ingreso de Datos'!#REF!=1,EVERLITE!#REF!,"N/A")</f>
        <v>#REF!</v>
      </c>
      <c r="ANC50" s="351" t="e">
        <f>+IF('Data Input-Ingreso de Datos'!#REF!=1,EVERLITE!#REF!,"N/A")</f>
        <v>#REF!</v>
      </c>
      <c r="AND50" s="351" t="e">
        <f>+IF('Data Input-Ingreso de Datos'!#REF!=1,EVERLITE!#REF!,"N/A")</f>
        <v>#REF!</v>
      </c>
      <c r="ANE50" s="351" t="e">
        <f>+IF('Data Input-Ingreso de Datos'!#REF!=1,EVERLITE!#REF!,"N/A")</f>
        <v>#REF!</v>
      </c>
      <c r="ANF50" s="351" t="e">
        <f>+IF('Data Input-Ingreso de Datos'!#REF!=1,EVERLITE!#REF!,"N/A")</f>
        <v>#REF!</v>
      </c>
      <c r="ANG50" s="351" t="e">
        <f>+IF('Data Input-Ingreso de Datos'!#REF!=1,EVERLITE!#REF!,"N/A")</f>
        <v>#REF!</v>
      </c>
      <c r="ANH50" s="351" t="e">
        <f>+IF('Data Input-Ingreso de Datos'!#REF!=1,EVERLITE!#REF!,"N/A")</f>
        <v>#REF!</v>
      </c>
      <c r="ANI50" s="351" t="e">
        <f>+IF('Data Input-Ingreso de Datos'!#REF!=1,EVERLITE!#REF!,"N/A")</f>
        <v>#REF!</v>
      </c>
      <c r="ANJ50" s="351" t="e">
        <f>+IF('Data Input-Ingreso de Datos'!#REF!=1,EVERLITE!#REF!,"N/A")</f>
        <v>#REF!</v>
      </c>
      <c r="ANK50" s="351" t="e">
        <f>+IF('Data Input-Ingreso de Datos'!#REF!=1,EVERLITE!#REF!,"N/A")</f>
        <v>#REF!</v>
      </c>
      <c r="ANL50" s="351" t="e">
        <f>+IF('Data Input-Ingreso de Datos'!#REF!=1,EVERLITE!#REF!,"N/A")</f>
        <v>#REF!</v>
      </c>
      <c r="ANM50" s="351" t="e">
        <f>+IF('Data Input-Ingreso de Datos'!#REF!=1,EVERLITE!#REF!,"N/A")</f>
        <v>#REF!</v>
      </c>
      <c r="ANN50" s="351" t="e">
        <f>+IF('Data Input-Ingreso de Datos'!#REF!=1,EVERLITE!#REF!,"N/A")</f>
        <v>#REF!</v>
      </c>
      <c r="ANO50" s="351" t="e">
        <f>+IF('Data Input-Ingreso de Datos'!#REF!=1,EVERLITE!#REF!,"N/A")</f>
        <v>#REF!</v>
      </c>
      <c r="ANP50" s="351" t="e">
        <f>+IF('Data Input-Ingreso de Datos'!#REF!=1,EVERLITE!#REF!,"N/A")</f>
        <v>#REF!</v>
      </c>
      <c r="ANQ50" s="351" t="e">
        <f>+IF('Data Input-Ingreso de Datos'!#REF!=1,EVERLITE!#REF!,"N/A")</f>
        <v>#REF!</v>
      </c>
      <c r="ANR50" s="351" t="e">
        <f>+IF('Data Input-Ingreso de Datos'!#REF!=1,EVERLITE!#REF!,"N/A")</f>
        <v>#REF!</v>
      </c>
      <c r="ANS50" s="351" t="e">
        <f>+IF('Data Input-Ingreso de Datos'!#REF!=1,EVERLITE!#REF!,"N/A")</f>
        <v>#REF!</v>
      </c>
      <c r="ANT50" s="351" t="e">
        <f>+IF('Data Input-Ingreso de Datos'!#REF!=1,EVERLITE!#REF!,"N/A")</f>
        <v>#REF!</v>
      </c>
      <c r="ANU50" s="351" t="e">
        <f>+IF('Data Input-Ingreso de Datos'!#REF!=1,EVERLITE!#REF!,"N/A")</f>
        <v>#REF!</v>
      </c>
      <c r="ANV50" s="351" t="e">
        <f>+IF('Data Input-Ingreso de Datos'!#REF!=1,EVERLITE!#REF!,"N/A")</f>
        <v>#REF!</v>
      </c>
      <c r="ANW50" s="351" t="e">
        <f>+IF('Data Input-Ingreso de Datos'!#REF!=1,EVERLITE!#REF!,"N/A")</f>
        <v>#REF!</v>
      </c>
      <c r="ANX50" s="351" t="e">
        <f>+IF('Data Input-Ingreso de Datos'!#REF!=1,EVERLITE!#REF!,"N/A")</f>
        <v>#REF!</v>
      </c>
      <c r="ANY50" s="351" t="e">
        <f>+IF('Data Input-Ingreso de Datos'!#REF!=1,EVERLITE!#REF!,"N/A")</f>
        <v>#REF!</v>
      </c>
      <c r="ANZ50" s="351" t="e">
        <f>+IF('Data Input-Ingreso de Datos'!#REF!=1,EVERLITE!#REF!,"N/A")</f>
        <v>#REF!</v>
      </c>
      <c r="AOA50" s="351" t="e">
        <f>+IF('Data Input-Ingreso de Datos'!#REF!=1,EVERLITE!#REF!,"N/A")</f>
        <v>#REF!</v>
      </c>
      <c r="AOB50" s="351" t="e">
        <f>+IF('Data Input-Ingreso de Datos'!#REF!=1,EVERLITE!#REF!,"N/A")</f>
        <v>#REF!</v>
      </c>
      <c r="AOC50" s="351" t="e">
        <f>+IF('Data Input-Ingreso de Datos'!#REF!=1,EVERLITE!#REF!,"N/A")</f>
        <v>#REF!</v>
      </c>
      <c r="AOD50" s="351" t="e">
        <f>+IF('Data Input-Ingreso de Datos'!#REF!=1,EVERLITE!#REF!,"N/A")</f>
        <v>#REF!</v>
      </c>
      <c r="AOE50" s="351" t="e">
        <f>+IF('Data Input-Ingreso de Datos'!#REF!=1,EVERLITE!#REF!,"N/A")</f>
        <v>#REF!</v>
      </c>
      <c r="AOF50" s="351" t="e">
        <f>+IF('Data Input-Ingreso de Datos'!#REF!=1,EVERLITE!#REF!,"N/A")</f>
        <v>#REF!</v>
      </c>
      <c r="AOG50" s="351" t="e">
        <f>+IF('Data Input-Ingreso de Datos'!#REF!=1,EVERLITE!#REF!,"N/A")</f>
        <v>#REF!</v>
      </c>
      <c r="AOH50" s="351" t="e">
        <f>+IF('Data Input-Ingreso de Datos'!#REF!=1,EVERLITE!#REF!,"N/A")</f>
        <v>#REF!</v>
      </c>
      <c r="AOI50" s="351" t="e">
        <f>+IF('Data Input-Ingreso de Datos'!#REF!=1,EVERLITE!#REF!,"N/A")</f>
        <v>#REF!</v>
      </c>
      <c r="AOJ50" s="351" t="e">
        <f>+IF('Data Input-Ingreso de Datos'!#REF!=1,EVERLITE!#REF!,"N/A")</f>
        <v>#REF!</v>
      </c>
      <c r="AOK50" s="351" t="e">
        <f>+IF('Data Input-Ingreso de Datos'!#REF!=1,EVERLITE!#REF!,"N/A")</f>
        <v>#REF!</v>
      </c>
      <c r="AOL50" s="351" t="e">
        <f>+IF('Data Input-Ingreso de Datos'!#REF!=1,EVERLITE!#REF!,"N/A")</f>
        <v>#REF!</v>
      </c>
      <c r="AOM50" s="351" t="e">
        <f>+IF('Data Input-Ingreso de Datos'!#REF!=1,EVERLITE!#REF!,"N/A")</f>
        <v>#REF!</v>
      </c>
      <c r="AON50" s="351" t="e">
        <f>+IF('Data Input-Ingreso de Datos'!#REF!=1,EVERLITE!#REF!,"N/A")</f>
        <v>#REF!</v>
      </c>
      <c r="AOO50" s="351" t="e">
        <f>+IF('Data Input-Ingreso de Datos'!#REF!=1,EVERLITE!#REF!,"N/A")</f>
        <v>#REF!</v>
      </c>
      <c r="AOP50" s="351" t="e">
        <f>+IF('Data Input-Ingreso de Datos'!#REF!=1,EVERLITE!#REF!,"N/A")</f>
        <v>#REF!</v>
      </c>
      <c r="AOQ50" s="351" t="e">
        <f>+IF('Data Input-Ingreso de Datos'!#REF!=1,EVERLITE!#REF!,"N/A")</f>
        <v>#REF!</v>
      </c>
      <c r="AOR50" s="351" t="e">
        <f>+IF('Data Input-Ingreso de Datos'!#REF!=1,EVERLITE!#REF!,"N/A")</f>
        <v>#REF!</v>
      </c>
      <c r="AOS50" s="351" t="e">
        <f>+IF('Data Input-Ingreso de Datos'!#REF!=1,EVERLITE!#REF!,"N/A")</f>
        <v>#REF!</v>
      </c>
      <c r="AOT50" s="351" t="e">
        <f>+IF('Data Input-Ingreso de Datos'!#REF!=1,EVERLITE!#REF!,"N/A")</f>
        <v>#REF!</v>
      </c>
      <c r="AOU50" s="351" t="e">
        <f>+IF('Data Input-Ingreso de Datos'!#REF!=1,EVERLITE!#REF!,"N/A")</f>
        <v>#REF!</v>
      </c>
      <c r="AOV50" s="351" t="e">
        <f>+IF('Data Input-Ingreso de Datos'!#REF!=1,EVERLITE!#REF!,"N/A")</f>
        <v>#REF!</v>
      </c>
      <c r="AOW50" s="351" t="e">
        <f>+IF('Data Input-Ingreso de Datos'!#REF!=1,EVERLITE!#REF!,"N/A")</f>
        <v>#REF!</v>
      </c>
      <c r="AOX50" s="351" t="e">
        <f>+IF('Data Input-Ingreso de Datos'!#REF!=1,EVERLITE!#REF!,"N/A")</f>
        <v>#REF!</v>
      </c>
      <c r="AOY50" s="351" t="e">
        <f>+IF('Data Input-Ingreso de Datos'!#REF!=1,EVERLITE!#REF!,"N/A")</f>
        <v>#REF!</v>
      </c>
      <c r="AOZ50" s="351" t="e">
        <f>+IF('Data Input-Ingreso de Datos'!#REF!=1,EVERLITE!#REF!,"N/A")</f>
        <v>#REF!</v>
      </c>
      <c r="APA50" s="351" t="e">
        <f>+IF('Data Input-Ingreso de Datos'!#REF!=1,EVERLITE!#REF!,"N/A")</f>
        <v>#REF!</v>
      </c>
      <c r="APB50" s="351" t="e">
        <f>+IF('Data Input-Ingreso de Datos'!#REF!=1,EVERLITE!#REF!,"N/A")</f>
        <v>#REF!</v>
      </c>
      <c r="APC50" s="351" t="e">
        <f>+IF('Data Input-Ingreso de Datos'!#REF!=1,EVERLITE!#REF!,"N/A")</f>
        <v>#REF!</v>
      </c>
      <c r="APD50" s="351" t="e">
        <f>+IF('Data Input-Ingreso de Datos'!#REF!=1,EVERLITE!#REF!,"N/A")</f>
        <v>#REF!</v>
      </c>
      <c r="APE50" s="351" t="e">
        <f>+IF('Data Input-Ingreso de Datos'!#REF!=1,EVERLITE!#REF!,"N/A")</f>
        <v>#REF!</v>
      </c>
      <c r="APF50" s="351" t="e">
        <f>+IF('Data Input-Ingreso de Datos'!#REF!=1,EVERLITE!#REF!,"N/A")</f>
        <v>#REF!</v>
      </c>
      <c r="APG50" s="351" t="e">
        <f>+IF('Data Input-Ingreso de Datos'!#REF!=1,EVERLITE!#REF!,"N/A")</f>
        <v>#REF!</v>
      </c>
      <c r="APH50" s="351" t="e">
        <f>+IF('Data Input-Ingreso de Datos'!#REF!=1,EVERLITE!#REF!,"N/A")</f>
        <v>#REF!</v>
      </c>
      <c r="API50" s="351" t="e">
        <f>+IF('Data Input-Ingreso de Datos'!#REF!=1,EVERLITE!#REF!,"N/A")</f>
        <v>#REF!</v>
      </c>
      <c r="APJ50" s="351" t="e">
        <f>+IF('Data Input-Ingreso de Datos'!#REF!=1,EVERLITE!#REF!,"N/A")</f>
        <v>#REF!</v>
      </c>
      <c r="APK50" s="351" t="e">
        <f>+IF('Data Input-Ingreso de Datos'!#REF!=1,EVERLITE!#REF!,"N/A")</f>
        <v>#REF!</v>
      </c>
      <c r="APL50" s="351" t="e">
        <f>+IF('Data Input-Ingreso de Datos'!#REF!=1,EVERLITE!#REF!,"N/A")</f>
        <v>#REF!</v>
      </c>
      <c r="APM50" s="351" t="e">
        <f>+IF('Data Input-Ingreso de Datos'!#REF!=1,EVERLITE!#REF!,"N/A")</f>
        <v>#REF!</v>
      </c>
      <c r="APN50" s="351" t="e">
        <f>+IF('Data Input-Ingreso de Datos'!#REF!=1,EVERLITE!#REF!,"N/A")</f>
        <v>#REF!</v>
      </c>
      <c r="APO50" s="351" t="e">
        <f>+IF('Data Input-Ingreso de Datos'!#REF!=1,EVERLITE!#REF!,"N/A")</f>
        <v>#REF!</v>
      </c>
      <c r="APP50" s="351" t="e">
        <f>+IF('Data Input-Ingreso de Datos'!#REF!=1,EVERLITE!#REF!,"N/A")</f>
        <v>#REF!</v>
      </c>
      <c r="APQ50" s="351" t="e">
        <f>+IF('Data Input-Ingreso de Datos'!#REF!=1,EVERLITE!#REF!,"N/A")</f>
        <v>#REF!</v>
      </c>
      <c r="APR50" s="351" t="e">
        <f>+IF('Data Input-Ingreso de Datos'!#REF!=1,EVERLITE!#REF!,"N/A")</f>
        <v>#REF!</v>
      </c>
      <c r="APS50" s="351" t="e">
        <f>+IF('Data Input-Ingreso de Datos'!#REF!=1,EVERLITE!#REF!,"N/A")</f>
        <v>#REF!</v>
      </c>
      <c r="APT50" s="351" t="e">
        <f>+IF('Data Input-Ingreso de Datos'!#REF!=1,EVERLITE!#REF!,"N/A")</f>
        <v>#REF!</v>
      </c>
      <c r="APU50" s="351" t="e">
        <f>+IF('Data Input-Ingreso de Datos'!#REF!=1,EVERLITE!#REF!,"N/A")</f>
        <v>#REF!</v>
      </c>
      <c r="APV50" s="351" t="e">
        <f>+IF('Data Input-Ingreso de Datos'!#REF!=1,EVERLITE!#REF!,"N/A")</f>
        <v>#REF!</v>
      </c>
      <c r="APW50" s="351" t="e">
        <f>+IF('Data Input-Ingreso de Datos'!#REF!=1,EVERLITE!#REF!,"N/A")</f>
        <v>#REF!</v>
      </c>
      <c r="APX50" s="351" t="e">
        <f>+IF('Data Input-Ingreso de Datos'!#REF!=1,EVERLITE!#REF!,"N/A")</f>
        <v>#REF!</v>
      </c>
      <c r="APY50" s="351" t="e">
        <f>+IF('Data Input-Ingreso de Datos'!#REF!=1,EVERLITE!#REF!,"N/A")</f>
        <v>#REF!</v>
      </c>
      <c r="APZ50" s="351" t="e">
        <f>+IF('Data Input-Ingreso de Datos'!#REF!=1,EVERLITE!#REF!,"N/A")</f>
        <v>#REF!</v>
      </c>
      <c r="AQA50" s="351" t="e">
        <f>+IF('Data Input-Ingreso de Datos'!#REF!=1,EVERLITE!#REF!,"N/A")</f>
        <v>#REF!</v>
      </c>
      <c r="AQB50" s="351" t="e">
        <f>+IF('Data Input-Ingreso de Datos'!#REF!=1,EVERLITE!#REF!,"N/A")</f>
        <v>#REF!</v>
      </c>
      <c r="AQC50" s="351" t="e">
        <f>+IF('Data Input-Ingreso de Datos'!#REF!=1,EVERLITE!#REF!,"N/A")</f>
        <v>#REF!</v>
      </c>
      <c r="AQD50" s="351" t="e">
        <f>+IF('Data Input-Ingreso de Datos'!#REF!=1,EVERLITE!#REF!,"N/A")</f>
        <v>#REF!</v>
      </c>
      <c r="AQE50" s="351" t="e">
        <f>+IF('Data Input-Ingreso de Datos'!#REF!=1,EVERLITE!#REF!,"N/A")</f>
        <v>#REF!</v>
      </c>
      <c r="AQF50" s="351" t="e">
        <f>+IF('Data Input-Ingreso de Datos'!#REF!=1,EVERLITE!#REF!,"N/A")</f>
        <v>#REF!</v>
      </c>
      <c r="AQG50" s="351" t="e">
        <f>+IF('Data Input-Ingreso de Datos'!#REF!=1,EVERLITE!#REF!,"N/A")</f>
        <v>#REF!</v>
      </c>
      <c r="AQH50" s="351" t="e">
        <f>+IF('Data Input-Ingreso de Datos'!#REF!=1,EVERLITE!#REF!,"N/A")</f>
        <v>#REF!</v>
      </c>
      <c r="AQI50" s="351" t="e">
        <f>+IF('Data Input-Ingreso de Datos'!#REF!=1,EVERLITE!#REF!,"N/A")</f>
        <v>#REF!</v>
      </c>
      <c r="AQJ50" s="351" t="e">
        <f>+IF('Data Input-Ingreso de Datos'!#REF!=1,EVERLITE!#REF!,"N/A")</f>
        <v>#REF!</v>
      </c>
      <c r="AQK50" s="351" t="e">
        <f>+IF('Data Input-Ingreso de Datos'!#REF!=1,EVERLITE!#REF!,"N/A")</f>
        <v>#REF!</v>
      </c>
      <c r="AQL50" s="351" t="e">
        <f>+IF('Data Input-Ingreso de Datos'!#REF!=1,EVERLITE!#REF!,"N/A")</f>
        <v>#REF!</v>
      </c>
      <c r="AQM50" s="351" t="e">
        <f>+IF('Data Input-Ingreso de Datos'!#REF!=1,EVERLITE!#REF!,"N/A")</f>
        <v>#REF!</v>
      </c>
      <c r="AQN50" s="351" t="e">
        <f>+IF('Data Input-Ingreso de Datos'!#REF!=1,EVERLITE!#REF!,"N/A")</f>
        <v>#REF!</v>
      </c>
      <c r="AQO50" s="351" t="e">
        <f>+IF('Data Input-Ingreso de Datos'!#REF!=1,EVERLITE!#REF!,"N/A")</f>
        <v>#REF!</v>
      </c>
      <c r="AQP50" s="351" t="e">
        <f>+IF('Data Input-Ingreso de Datos'!#REF!=1,EVERLITE!#REF!,"N/A")</f>
        <v>#REF!</v>
      </c>
      <c r="AQQ50" s="351" t="e">
        <f>+IF('Data Input-Ingreso de Datos'!#REF!=1,EVERLITE!#REF!,"N/A")</f>
        <v>#REF!</v>
      </c>
      <c r="AQR50" s="351" t="e">
        <f>+IF('Data Input-Ingreso de Datos'!#REF!=1,EVERLITE!#REF!,"N/A")</f>
        <v>#REF!</v>
      </c>
      <c r="AQS50" s="351" t="e">
        <f>+IF('Data Input-Ingreso de Datos'!#REF!=1,EVERLITE!#REF!,"N/A")</f>
        <v>#REF!</v>
      </c>
      <c r="AQT50" s="351" t="e">
        <f>+IF('Data Input-Ingreso de Datos'!#REF!=1,EVERLITE!#REF!,"N/A")</f>
        <v>#REF!</v>
      </c>
      <c r="AQU50" s="351" t="e">
        <f>+IF('Data Input-Ingreso de Datos'!#REF!=1,EVERLITE!#REF!,"N/A")</f>
        <v>#REF!</v>
      </c>
      <c r="AQV50" s="351" t="e">
        <f>+IF('Data Input-Ingreso de Datos'!#REF!=1,EVERLITE!#REF!,"N/A")</f>
        <v>#REF!</v>
      </c>
      <c r="AQW50" s="351" t="e">
        <f>+IF('Data Input-Ingreso de Datos'!#REF!=1,EVERLITE!#REF!,"N/A")</f>
        <v>#REF!</v>
      </c>
      <c r="AQX50" s="351" t="e">
        <f>+IF('Data Input-Ingreso de Datos'!#REF!=1,EVERLITE!#REF!,"N/A")</f>
        <v>#REF!</v>
      </c>
      <c r="AQY50" s="351" t="e">
        <f>+IF('Data Input-Ingreso de Datos'!#REF!=1,EVERLITE!#REF!,"N/A")</f>
        <v>#REF!</v>
      </c>
      <c r="AQZ50" s="351" t="e">
        <f>+IF('Data Input-Ingreso de Datos'!#REF!=1,EVERLITE!#REF!,"N/A")</f>
        <v>#REF!</v>
      </c>
      <c r="ARA50" s="351" t="e">
        <f>+IF('Data Input-Ingreso de Datos'!#REF!=1,EVERLITE!#REF!,"N/A")</f>
        <v>#REF!</v>
      </c>
      <c r="ARB50" s="351" t="e">
        <f>+IF('Data Input-Ingreso de Datos'!#REF!=1,EVERLITE!#REF!,"N/A")</f>
        <v>#REF!</v>
      </c>
      <c r="ARC50" s="351" t="e">
        <f>+IF('Data Input-Ingreso de Datos'!#REF!=1,EVERLITE!#REF!,"N/A")</f>
        <v>#REF!</v>
      </c>
      <c r="ARD50" s="351" t="e">
        <f>+IF('Data Input-Ingreso de Datos'!#REF!=1,EVERLITE!#REF!,"N/A")</f>
        <v>#REF!</v>
      </c>
      <c r="ARE50" s="351" t="e">
        <f>+IF('Data Input-Ingreso de Datos'!#REF!=1,EVERLITE!#REF!,"N/A")</f>
        <v>#REF!</v>
      </c>
      <c r="ARF50" s="351" t="e">
        <f>+IF('Data Input-Ingreso de Datos'!#REF!=1,EVERLITE!#REF!,"N/A")</f>
        <v>#REF!</v>
      </c>
      <c r="ARG50" s="351" t="e">
        <f>+IF('Data Input-Ingreso de Datos'!#REF!=1,EVERLITE!#REF!,"N/A")</f>
        <v>#REF!</v>
      </c>
      <c r="ARH50" s="351" t="e">
        <f>+IF('Data Input-Ingreso de Datos'!#REF!=1,EVERLITE!#REF!,"N/A")</f>
        <v>#REF!</v>
      </c>
      <c r="ARI50" s="351" t="e">
        <f>+IF('Data Input-Ingreso de Datos'!#REF!=1,EVERLITE!#REF!,"N/A")</f>
        <v>#REF!</v>
      </c>
      <c r="ARJ50" s="351" t="e">
        <f>+IF('Data Input-Ingreso de Datos'!#REF!=1,EVERLITE!#REF!,"N/A")</f>
        <v>#REF!</v>
      </c>
      <c r="ARK50" s="351" t="e">
        <f>+IF('Data Input-Ingreso de Datos'!#REF!=1,EVERLITE!#REF!,"N/A")</f>
        <v>#REF!</v>
      </c>
      <c r="ARL50" s="351" t="e">
        <f>+IF('Data Input-Ingreso de Datos'!#REF!=1,EVERLITE!#REF!,"N/A")</f>
        <v>#REF!</v>
      </c>
      <c r="ARM50" s="351" t="e">
        <f>+IF('Data Input-Ingreso de Datos'!#REF!=1,EVERLITE!#REF!,"N/A")</f>
        <v>#REF!</v>
      </c>
      <c r="ARN50" s="351" t="e">
        <f>+IF('Data Input-Ingreso de Datos'!#REF!=1,EVERLITE!#REF!,"N/A")</f>
        <v>#REF!</v>
      </c>
      <c r="ARO50" s="351" t="e">
        <f>+IF('Data Input-Ingreso de Datos'!#REF!=1,EVERLITE!#REF!,"N/A")</f>
        <v>#REF!</v>
      </c>
      <c r="ARP50" s="351" t="e">
        <f>+IF('Data Input-Ingreso de Datos'!#REF!=1,EVERLITE!#REF!,"N/A")</f>
        <v>#REF!</v>
      </c>
      <c r="ARQ50" s="351" t="e">
        <f>+IF('Data Input-Ingreso de Datos'!#REF!=1,EVERLITE!#REF!,"N/A")</f>
        <v>#REF!</v>
      </c>
      <c r="ARR50" s="351" t="e">
        <f>+IF('Data Input-Ingreso de Datos'!#REF!=1,EVERLITE!#REF!,"N/A")</f>
        <v>#REF!</v>
      </c>
      <c r="ARS50" s="351" t="e">
        <f>+IF('Data Input-Ingreso de Datos'!#REF!=1,EVERLITE!#REF!,"N/A")</f>
        <v>#REF!</v>
      </c>
      <c r="ART50" s="351" t="e">
        <f>+IF('Data Input-Ingreso de Datos'!#REF!=1,EVERLITE!#REF!,"N/A")</f>
        <v>#REF!</v>
      </c>
      <c r="ARU50" s="351" t="e">
        <f>+IF('Data Input-Ingreso de Datos'!#REF!=1,EVERLITE!#REF!,"N/A")</f>
        <v>#REF!</v>
      </c>
      <c r="ARV50" s="351" t="e">
        <f>+IF('Data Input-Ingreso de Datos'!#REF!=1,EVERLITE!#REF!,"N/A")</f>
        <v>#REF!</v>
      </c>
      <c r="ARW50" s="351" t="e">
        <f>+IF('Data Input-Ingreso de Datos'!#REF!=1,EVERLITE!#REF!,"N/A")</f>
        <v>#REF!</v>
      </c>
      <c r="ARX50" s="351" t="e">
        <f>+IF('Data Input-Ingreso de Datos'!#REF!=1,EVERLITE!#REF!,"N/A")</f>
        <v>#REF!</v>
      </c>
      <c r="ARY50" s="351" t="e">
        <f>+IF('Data Input-Ingreso de Datos'!#REF!=1,EVERLITE!#REF!,"N/A")</f>
        <v>#REF!</v>
      </c>
      <c r="ARZ50" s="351" t="e">
        <f>+IF('Data Input-Ingreso de Datos'!#REF!=1,EVERLITE!#REF!,"N/A")</f>
        <v>#REF!</v>
      </c>
      <c r="ASA50" s="351" t="e">
        <f>+IF('Data Input-Ingreso de Datos'!#REF!=1,EVERLITE!#REF!,"N/A")</f>
        <v>#REF!</v>
      </c>
      <c r="ASB50" s="351" t="e">
        <f>+IF('Data Input-Ingreso de Datos'!#REF!=1,EVERLITE!#REF!,"N/A")</f>
        <v>#REF!</v>
      </c>
      <c r="ASC50" s="351" t="e">
        <f>+IF('Data Input-Ingreso de Datos'!#REF!=1,EVERLITE!#REF!,"N/A")</f>
        <v>#REF!</v>
      </c>
      <c r="ASD50" s="351" t="e">
        <f>+IF('Data Input-Ingreso de Datos'!#REF!=1,EVERLITE!#REF!,"N/A")</f>
        <v>#REF!</v>
      </c>
      <c r="ASE50" s="351" t="e">
        <f>+IF('Data Input-Ingreso de Datos'!#REF!=1,EVERLITE!#REF!,"N/A")</f>
        <v>#REF!</v>
      </c>
      <c r="ASF50" s="351" t="e">
        <f>+IF('Data Input-Ingreso de Datos'!#REF!=1,EVERLITE!#REF!,"N/A")</f>
        <v>#REF!</v>
      </c>
      <c r="ASG50" s="351" t="e">
        <f>+IF('Data Input-Ingreso de Datos'!#REF!=1,EVERLITE!#REF!,"N/A")</f>
        <v>#REF!</v>
      </c>
      <c r="ASH50" s="351" t="e">
        <f>+IF('Data Input-Ingreso de Datos'!#REF!=1,EVERLITE!#REF!,"N/A")</f>
        <v>#REF!</v>
      </c>
      <c r="ASI50" s="351" t="e">
        <f>+IF('Data Input-Ingreso de Datos'!#REF!=1,EVERLITE!#REF!,"N/A")</f>
        <v>#REF!</v>
      </c>
      <c r="ASJ50" s="351" t="e">
        <f>+IF('Data Input-Ingreso de Datos'!#REF!=1,EVERLITE!#REF!,"N/A")</f>
        <v>#REF!</v>
      </c>
      <c r="ASK50" s="351" t="e">
        <f>+IF('Data Input-Ingreso de Datos'!#REF!=1,EVERLITE!#REF!,"N/A")</f>
        <v>#REF!</v>
      </c>
      <c r="ASL50" s="351" t="e">
        <f>+IF('Data Input-Ingreso de Datos'!#REF!=1,EVERLITE!#REF!,"N/A")</f>
        <v>#REF!</v>
      </c>
      <c r="ASM50" s="351" t="e">
        <f>+IF('Data Input-Ingreso de Datos'!#REF!=1,EVERLITE!#REF!,"N/A")</f>
        <v>#REF!</v>
      </c>
      <c r="ASN50" s="351" t="e">
        <f>+IF('Data Input-Ingreso de Datos'!#REF!=1,EVERLITE!#REF!,"N/A")</f>
        <v>#REF!</v>
      </c>
      <c r="ASO50" s="351" t="e">
        <f>+IF('Data Input-Ingreso de Datos'!#REF!=1,EVERLITE!#REF!,"N/A")</f>
        <v>#REF!</v>
      </c>
      <c r="ASP50" s="351" t="e">
        <f>+IF('Data Input-Ingreso de Datos'!#REF!=1,EVERLITE!#REF!,"N/A")</f>
        <v>#REF!</v>
      </c>
      <c r="ASQ50" s="351" t="e">
        <f>+IF('Data Input-Ingreso de Datos'!#REF!=1,EVERLITE!#REF!,"N/A")</f>
        <v>#REF!</v>
      </c>
      <c r="ASR50" s="351" t="e">
        <f>+IF('Data Input-Ingreso de Datos'!#REF!=1,EVERLITE!#REF!,"N/A")</f>
        <v>#REF!</v>
      </c>
      <c r="ASS50" s="351" t="e">
        <f>+IF('Data Input-Ingreso de Datos'!#REF!=1,EVERLITE!#REF!,"N/A")</f>
        <v>#REF!</v>
      </c>
      <c r="AST50" s="351" t="e">
        <f>+IF('Data Input-Ingreso de Datos'!#REF!=1,EVERLITE!#REF!,"N/A")</f>
        <v>#REF!</v>
      </c>
      <c r="ASU50" s="351" t="e">
        <f>+IF('Data Input-Ingreso de Datos'!#REF!=1,EVERLITE!#REF!,"N/A")</f>
        <v>#REF!</v>
      </c>
      <c r="ASV50" s="351" t="e">
        <f>+IF('Data Input-Ingreso de Datos'!#REF!=1,EVERLITE!#REF!,"N/A")</f>
        <v>#REF!</v>
      </c>
      <c r="ASW50" s="351" t="e">
        <f>+IF('Data Input-Ingreso de Datos'!#REF!=1,EVERLITE!#REF!,"N/A")</f>
        <v>#REF!</v>
      </c>
      <c r="ASX50" s="351" t="e">
        <f>+IF('Data Input-Ingreso de Datos'!#REF!=1,EVERLITE!#REF!,"N/A")</f>
        <v>#REF!</v>
      </c>
      <c r="ASY50" s="351" t="e">
        <f>+IF('Data Input-Ingreso de Datos'!#REF!=1,EVERLITE!#REF!,"N/A")</f>
        <v>#REF!</v>
      </c>
      <c r="ASZ50" s="351" t="e">
        <f>+IF('Data Input-Ingreso de Datos'!#REF!=1,EVERLITE!#REF!,"N/A")</f>
        <v>#REF!</v>
      </c>
      <c r="ATA50" s="351" t="e">
        <f>+IF('Data Input-Ingreso de Datos'!#REF!=1,EVERLITE!#REF!,"N/A")</f>
        <v>#REF!</v>
      </c>
      <c r="ATB50" s="351" t="e">
        <f>+IF('Data Input-Ingreso de Datos'!#REF!=1,EVERLITE!#REF!,"N/A")</f>
        <v>#REF!</v>
      </c>
      <c r="ATC50" s="351" t="e">
        <f>+IF('Data Input-Ingreso de Datos'!#REF!=1,EVERLITE!#REF!,"N/A")</f>
        <v>#REF!</v>
      </c>
      <c r="ATD50" s="351" t="e">
        <f>+IF('Data Input-Ingreso de Datos'!#REF!=1,EVERLITE!#REF!,"N/A")</f>
        <v>#REF!</v>
      </c>
      <c r="ATE50" s="351" t="e">
        <f>+IF('Data Input-Ingreso de Datos'!#REF!=1,EVERLITE!#REF!,"N/A")</f>
        <v>#REF!</v>
      </c>
      <c r="ATF50" s="351" t="e">
        <f>+IF('Data Input-Ingreso de Datos'!#REF!=1,EVERLITE!#REF!,"N/A")</f>
        <v>#REF!</v>
      </c>
      <c r="ATG50" s="351" t="e">
        <f>+IF('Data Input-Ingreso de Datos'!#REF!=1,EVERLITE!#REF!,"N/A")</f>
        <v>#REF!</v>
      </c>
      <c r="ATH50" s="351" t="e">
        <f>+IF('Data Input-Ingreso de Datos'!#REF!=1,EVERLITE!#REF!,"N/A")</f>
        <v>#REF!</v>
      </c>
      <c r="ATI50" s="351" t="e">
        <f>+IF('Data Input-Ingreso de Datos'!#REF!=1,EVERLITE!#REF!,"N/A")</f>
        <v>#REF!</v>
      </c>
      <c r="ATJ50" s="351" t="e">
        <f>+IF('Data Input-Ingreso de Datos'!#REF!=1,EVERLITE!#REF!,"N/A")</f>
        <v>#REF!</v>
      </c>
      <c r="ATK50" s="351" t="e">
        <f>+IF('Data Input-Ingreso de Datos'!#REF!=1,EVERLITE!#REF!,"N/A")</f>
        <v>#REF!</v>
      </c>
      <c r="ATL50" s="351" t="e">
        <f>+IF('Data Input-Ingreso de Datos'!#REF!=1,EVERLITE!#REF!,"N/A")</f>
        <v>#REF!</v>
      </c>
      <c r="ATM50" s="351" t="e">
        <f>+IF('Data Input-Ingreso de Datos'!#REF!=1,EVERLITE!#REF!,"N/A")</f>
        <v>#REF!</v>
      </c>
      <c r="ATN50" s="351" t="e">
        <f>+IF('Data Input-Ingreso de Datos'!#REF!=1,EVERLITE!#REF!,"N/A")</f>
        <v>#REF!</v>
      </c>
      <c r="ATO50" s="351" t="e">
        <f>+IF('Data Input-Ingreso de Datos'!#REF!=1,EVERLITE!#REF!,"N/A")</f>
        <v>#REF!</v>
      </c>
      <c r="ATP50" s="351" t="e">
        <f>+IF('Data Input-Ingreso de Datos'!#REF!=1,EVERLITE!#REF!,"N/A")</f>
        <v>#REF!</v>
      </c>
      <c r="ATQ50" s="351" t="e">
        <f>+IF('Data Input-Ingreso de Datos'!#REF!=1,EVERLITE!#REF!,"N/A")</f>
        <v>#REF!</v>
      </c>
      <c r="ATR50" s="351" t="e">
        <f>+IF('Data Input-Ingreso de Datos'!#REF!=1,EVERLITE!#REF!,"N/A")</f>
        <v>#REF!</v>
      </c>
      <c r="ATS50" s="351" t="e">
        <f>+IF('Data Input-Ingreso de Datos'!#REF!=1,EVERLITE!#REF!,"N/A")</f>
        <v>#REF!</v>
      </c>
      <c r="ATT50" s="351" t="e">
        <f>+IF('Data Input-Ingreso de Datos'!#REF!=1,EVERLITE!#REF!,"N/A")</f>
        <v>#REF!</v>
      </c>
      <c r="ATU50" s="351" t="e">
        <f>+IF('Data Input-Ingreso de Datos'!#REF!=1,EVERLITE!#REF!,"N/A")</f>
        <v>#REF!</v>
      </c>
      <c r="ATV50" s="351" t="e">
        <f>+IF('Data Input-Ingreso de Datos'!#REF!=1,EVERLITE!#REF!,"N/A")</f>
        <v>#REF!</v>
      </c>
      <c r="ATW50" s="351" t="e">
        <f>+IF('Data Input-Ingreso de Datos'!#REF!=1,EVERLITE!#REF!,"N/A")</f>
        <v>#REF!</v>
      </c>
      <c r="ATX50" s="351" t="e">
        <f>+IF('Data Input-Ingreso de Datos'!#REF!=1,EVERLITE!#REF!,"N/A")</f>
        <v>#REF!</v>
      </c>
      <c r="ATY50" s="351" t="e">
        <f>+IF('Data Input-Ingreso de Datos'!#REF!=1,EVERLITE!#REF!,"N/A")</f>
        <v>#REF!</v>
      </c>
      <c r="ATZ50" s="351" t="e">
        <f>+IF('Data Input-Ingreso de Datos'!#REF!=1,EVERLITE!#REF!,"N/A")</f>
        <v>#REF!</v>
      </c>
      <c r="AUA50" s="351" t="e">
        <f>+IF('Data Input-Ingreso de Datos'!#REF!=1,EVERLITE!#REF!,"N/A")</f>
        <v>#REF!</v>
      </c>
      <c r="AUB50" s="351" t="e">
        <f>+IF('Data Input-Ingreso de Datos'!#REF!=1,EVERLITE!#REF!,"N/A")</f>
        <v>#REF!</v>
      </c>
      <c r="AUC50" s="351" t="e">
        <f>+IF('Data Input-Ingreso de Datos'!#REF!=1,EVERLITE!#REF!,"N/A")</f>
        <v>#REF!</v>
      </c>
      <c r="AUD50" s="351" t="e">
        <f>+IF('Data Input-Ingreso de Datos'!#REF!=1,EVERLITE!#REF!,"N/A")</f>
        <v>#REF!</v>
      </c>
      <c r="AUE50" s="351" t="e">
        <f>+IF('Data Input-Ingreso de Datos'!#REF!=1,EVERLITE!#REF!,"N/A")</f>
        <v>#REF!</v>
      </c>
      <c r="AUF50" s="351" t="e">
        <f>+IF('Data Input-Ingreso de Datos'!#REF!=1,EVERLITE!#REF!,"N/A")</f>
        <v>#REF!</v>
      </c>
      <c r="AUG50" s="351" t="e">
        <f>+IF('Data Input-Ingreso de Datos'!#REF!=1,EVERLITE!#REF!,"N/A")</f>
        <v>#REF!</v>
      </c>
      <c r="AUH50" s="351" t="e">
        <f>+IF('Data Input-Ingreso de Datos'!#REF!=1,EVERLITE!#REF!,"N/A")</f>
        <v>#REF!</v>
      </c>
      <c r="AUI50" s="351" t="e">
        <f>+IF('Data Input-Ingreso de Datos'!#REF!=1,EVERLITE!#REF!,"N/A")</f>
        <v>#REF!</v>
      </c>
      <c r="AUJ50" s="351" t="e">
        <f>+IF('Data Input-Ingreso de Datos'!#REF!=1,EVERLITE!#REF!,"N/A")</f>
        <v>#REF!</v>
      </c>
      <c r="AUK50" s="351" t="e">
        <f>+IF('Data Input-Ingreso de Datos'!#REF!=1,EVERLITE!#REF!,"N/A")</f>
        <v>#REF!</v>
      </c>
      <c r="AUL50" s="351" t="e">
        <f>+IF('Data Input-Ingreso de Datos'!#REF!=1,EVERLITE!#REF!,"N/A")</f>
        <v>#REF!</v>
      </c>
      <c r="AUM50" s="351" t="e">
        <f>+IF('Data Input-Ingreso de Datos'!#REF!=1,EVERLITE!#REF!,"N/A")</f>
        <v>#REF!</v>
      </c>
      <c r="AUN50" s="351" t="e">
        <f>+IF('Data Input-Ingreso de Datos'!#REF!=1,EVERLITE!#REF!,"N/A")</f>
        <v>#REF!</v>
      </c>
      <c r="AUO50" s="351" t="e">
        <f>+IF('Data Input-Ingreso de Datos'!#REF!=1,EVERLITE!#REF!,"N/A")</f>
        <v>#REF!</v>
      </c>
      <c r="AUP50" s="351" t="e">
        <f>+IF('Data Input-Ingreso de Datos'!#REF!=1,EVERLITE!#REF!,"N/A")</f>
        <v>#REF!</v>
      </c>
      <c r="AUQ50" s="351" t="e">
        <f>+IF('Data Input-Ingreso de Datos'!#REF!=1,EVERLITE!#REF!,"N/A")</f>
        <v>#REF!</v>
      </c>
      <c r="AUR50" s="351" t="e">
        <f>+IF('Data Input-Ingreso de Datos'!#REF!=1,EVERLITE!#REF!,"N/A")</f>
        <v>#REF!</v>
      </c>
      <c r="AUS50" s="351" t="e">
        <f>+IF('Data Input-Ingreso de Datos'!#REF!=1,EVERLITE!#REF!,"N/A")</f>
        <v>#REF!</v>
      </c>
      <c r="AUT50" s="351" t="e">
        <f>+IF('Data Input-Ingreso de Datos'!#REF!=1,EVERLITE!#REF!,"N/A")</f>
        <v>#REF!</v>
      </c>
      <c r="AUU50" s="351" t="e">
        <f>+IF('Data Input-Ingreso de Datos'!#REF!=1,EVERLITE!#REF!,"N/A")</f>
        <v>#REF!</v>
      </c>
      <c r="AUV50" s="351" t="e">
        <f>+IF('Data Input-Ingreso de Datos'!#REF!=1,EVERLITE!#REF!,"N/A")</f>
        <v>#REF!</v>
      </c>
      <c r="AUW50" s="351" t="e">
        <f>+IF('Data Input-Ingreso de Datos'!#REF!=1,EVERLITE!#REF!,"N/A")</f>
        <v>#REF!</v>
      </c>
      <c r="AUX50" s="351" t="e">
        <f>+IF('Data Input-Ingreso de Datos'!#REF!=1,EVERLITE!#REF!,"N/A")</f>
        <v>#REF!</v>
      </c>
      <c r="AUY50" s="351" t="e">
        <f>+IF('Data Input-Ingreso de Datos'!#REF!=1,EVERLITE!#REF!,"N/A")</f>
        <v>#REF!</v>
      </c>
      <c r="AUZ50" s="351" t="e">
        <f>+IF('Data Input-Ingreso de Datos'!#REF!=1,EVERLITE!#REF!,"N/A")</f>
        <v>#REF!</v>
      </c>
      <c r="AVA50" s="351" t="e">
        <f>+IF('Data Input-Ingreso de Datos'!#REF!=1,EVERLITE!#REF!,"N/A")</f>
        <v>#REF!</v>
      </c>
      <c r="AVB50" s="351" t="e">
        <f>+IF('Data Input-Ingreso de Datos'!#REF!=1,EVERLITE!#REF!,"N/A")</f>
        <v>#REF!</v>
      </c>
      <c r="AVC50" s="351" t="e">
        <f>+IF('Data Input-Ingreso de Datos'!#REF!=1,EVERLITE!#REF!,"N/A")</f>
        <v>#REF!</v>
      </c>
      <c r="AVD50" s="351" t="e">
        <f>+IF('Data Input-Ingreso de Datos'!#REF!=1,EVERLITE!#REF!,"N/A")</f>
        <v>#REF!</v>
      </c>
      <c r="AVE50" s="351" t="e">
        <f>+IF('Data Input-Ingreso de Datos'!#REF!=1,EVERLITE!#REF!,"N/A")</f>
        <v>#REF!</v>
      </c>
      <c r="AVF50" s="351" t="e">
        <f>+IF('Data Input-Ingreso de Datos'!#REF!=1,EVERLITE!#REF!,"N/A")</f>
        <v>#REF!</v>
      </c>
      <c r="AVG50" s="351" t="e">
        <f>+IF('Data Input-Ingreso de Datos'!#REF!=1,EVERLITE!#REF!,"N/A")</f>
        <v>#REF!</v>
      </c>
      <c r="AVH50" s="351" t="e">
        <f>+IF('Data Input-Ingreso de Datos'!#REF!=1,EVERLITE!#REF!,"N/A")</f>
        <v>#REF!</v>
      </c>
      <c r="AVI50" s="351" t="e">
        <f>+IF('Data Input-Ingreso de Datos'!#REF!=1,EVERLITE!#REF!,"N/A")</f>
        <v>#REF!</v>
      </c>
      <c r="AVJ50" s="351" t="e">
        <f>+IF('Data Input-Ingreso de Datos'!#REF!=1,EVERLITE!#REF!,"N/A")</f>
        <v>#REF!</v>
      </c>
      <c r="AVK50" s="351" t="e">
        <f>+IF('Data Input-Ingreso de Datos'!#REF!=1,EVERLITE!#REF!,"N/A")</f>
        <v>#REF!</v>
      </c>
      <c r="AVL50" s="351" t="e">
        <f>+IF('Data Input-Ingreso de Datos'!#REF!=1,EVERLITE!#REF!,"N/A")</f>
        <v>#REF!</v>
      </c>
      <c r="AVM50" s="351" t="e">
        <f>+IF('Data Input-Ingreso de Datos'!#REF!=1,EVERLITE!#REF!,"N/A")</f>
        <v>#REF!</v>
      </c>
      <c r="AVN50" s="351" t="e">
        <f>+IF('Data Input-Ingreso de Datos'!#REF!=1,EVERLITE!#REF!,"N/A")</f>
        <v>#REF!</v>
      </c>
      <c r="AVO50" s="351" t="e">
        <f>+IF('Data Input-Ingreso de Datos'!#REF!=1,EVERLITE!#REF!,"N/A")</f>
        <v>#REF!</v>
      </c>
      <c r="AVP50" s="351" t="e">
        <f>+IF('Data Input-Ingreso de Datos'!#REF!=1,EVERLITE!#REF!,"N/A")</f>
        <v>#REF!</v>
      </c>
      <c r="AVQ50" s="351" t="e">
        <f>+IF('Data Input-Ingreso de Datos'!#REF!=1,EVERLITE!#REF!,"N/A")</f>
        <v>#REF!</v>
      </c>
      <c r="AVR50" s="351" t="e">
        <f>+IF('Data Input-Ingreso de Datos'!#REF!=1,EVERLITE!#REF!,"N/A")</f>
        <v>#REF!</v>
      </c>
      <c r="AVS50" s="351" t="e">
        <f>+IF('Data Input-Ingreso de Datos'!#REF!=1,EVERLITE!#REF!,"N/A")</f>
        <v>#REF!</v>
      </c>
      <c r="AVT50" s="351" t="e">
        <f>+IF('Data Input-Ingreso de Datos'!#REF!=1,EVERLITE!#REF!,"N/A")</f>
        <v>#REF!</v>
      </c>
      <c r="AVU50" s="351" t="e">
        <f>+IF('Data Input-Ingreso de Datos'!#REF!=1,EVERLITE!#REF!,"N/A")</f>
        <v>#REF!</v>
      </c>
      <c r="AVV50" s="351" t="e">
        <f>+IF('Data Input-Ingreso de Datos'!#REF!=1,EVERLITE!#REF!,"N/A")</f>
        <v>#REF!</v>
      </c>
      <c r="AVW50" s="351" t="e">
        <f>+IF('Data Input-Ingreso de Datos'!#REF!=1,EVERLITE!#REF!,"N/A")</f>
        <v>#REF!</v>
      </c>
      <c r="AVX50" s="351" t="e">
        <f>+IF('Data Input-Ingreso de Datos'!#REF!=1,EVERLITE!#REF!,"N/A")</f>
        <v>#REF!</v>
      </c>
      <c r="AVY50" s="351" t="e">
        <f>+IF('Data Input-Ingreso de Datos'!#REF!=1,EVERLITE!#REF!,"N/A")</f>
        <v>#REF!</v>
      </c>
      <c r="AVZ50" s="351" t="e">
        <f>+IF('Data Input-Ingreso de Datos'!#REF!=1,EVERLITE!#REF!,"N/A")</f>
        <v>#REF!</v>
      </c>
      <c r="AWA50" s="351" t="e">
        <f>+IF('Data Input-Ingreso de Datos'!#REF!=1,EVERLITE!#REF!,"N/A")</f>
        <v>#REF!</v>
      </c>
      <c r="AWB50" s="351" t="e">
        <f>+IF('Data Input-Ingreso de Datos'!#REF!=1,EVERLITE!#REF!,"N/A")</f>
        <v>#REF!</v>
      </c>
      <c r="AWC50" s="351" t="e">
        <f>+IF('Data Input-Ingreso de Datos'!#REF!=1,EVERLITE!#REF!,"N/A")</f>
        <v>#REF!</v>
      </c>
      <c r="AWD50" s="351" t="e">
        <f>+IF('Data Input-Ingreso de Datos'!#REF!=1,EVERLITE!#REF!,"N/A")</f>
        <v>#REF!</v>
      </c>
      <c r="AWE50" s="351" t="e">
        <f>+IF('Data Input-Ingreso de Datos'!#REF!=1,EVERLITE!#REF!,"N/A")</f>
        <v>#REF!</v>
      </c>
      <c r="AWF50" s="351" t="e">
        <f>+IF('Data Input-Ingreso de Datos'!#REF!=1,EVERLITE!#REF!,"N/A")</f>
        <v>#REF!</v>
      </c>
      <c r="AWG50" s="351" t="e">
        <f>+IF('Data Input-Ingreso de Datos'!#REF!=1,EVERLITE!#REF!,"N/A")</f>
        <v>#REF!</v>
      </c>
      <c r="AWH50" s="351" t="e">
        <f>+IF('Data Input-Ingreso de Datos'!#REF!=1,EVERLITE!#REF!,"N/A")</f>
        <v>#REF!</v>
      </c>
      <c r="AWI50" s="351" t="e">
        <f>+IF('Data Input-Ingreso de Datos'!#REF!=1,EVERLITE!#REF!,"N/A")</f>
        <v>#REF!</v>
      </c>
      <c r="AWJ50" s="351" t="e">
        <f>+IF('Data Input-Ingreso de Datos'!#REF!=1,EVERLITE!#REF!,"N/A")</f>
        <v>#REF!</v>
      </c>
      <c r="AWK50" s="351" t="e">
        <f>+IF('Data Input-Ingreso de Datos'!#REF!=1,EVERLITE!#REF!,"N/A")</f>
        <v>#REF!</v>
      </c>
      <c r="AWL50" s="351" t="e">
        <f>+IF('Data Input-Ingreso de Datos'!#REF!=1,EVERLITE!#REF!,"N/A")</f>
        <v>#REF!</v>
      </c>
      <c r="AWM50" s="351" t="e">
        <f>+IF('Data Input-Ingreso de Datos'!#REF!=1,EVERLITE!#REF!,"N/A")</f>
        <v>#REF!</v>
      </c>
      <c r="AWN50" s="351" t="e">
        <f>+IF('Data Input-Ingreso de Datos'!#REF!=1,EVERLITE!#REF!,"N/A")</f>
        <v>#REF!</v>
      </c>
      <c r="AWO50" s="351" t="e">
        <f>+IF('Data Input-Ingreso de Datos'!#REF!=1,EVERLITE!#REF!,"N/A")</f>
        <v>#REF!</v>
      </c>
      <c r="AWP50" s="351" t="e">
        <f>+IF('Data Input-Ingreso de Datos'!#REF!=1,EVERLITE!#REF!,"N/A")</f>
        <v>#REF!</v>
      </c>
      <c r="AWQ50" s="351" t="e">
        <f>+IF('Data Input-Ingreso de Datos'!#REF!=1,EVERLITE!#REF!,"N/A")</f>
        <v>#REF!</v>
      </c>
      <c r="AWR50" s="351" t="e">
        <f>+IF('Data Input-Ingreso de Datos'!#REF!=1,EVERLITE!#REF!,"N/A")</f>
        <v>#REF!</v>
      </c>
      <c r="AWS50" s="351" t="e">
        <f>+IF('Data Input-Ingreso de Datos'!#REF!=1,EVERLITE!#REF!,"N/A")</f>
        <v>#REF!</v>
      </c>
      <c r="AWT50" s="351" t="e">
        <f>+IF('Data Input-Ingreso de Datos'!#REF!=1,EVERLITE!#REF!,"N/A")</f>
        <v>#REF!</v>
      </c>
      <c r="AWU50" s="351" t="e">
        <f>+IF('Data Input-Ingreso de Datos'!#REF!=1,EVERLITE!#REF!,"N/A")</f>
        <v>#REF!</v>
      </c>
      <c r="AWV50" s="351" t="e">
        <f>+IF('Data Input-Ingreso de Datos'!#REF!=1,EVERLITE!#REF!,"N/A")</f>
        <v>#REF!</v>
      </c>
      <c r="AWW50" s="351" t="e">
        <f>+IF('Data Input-Ingreso de Datos'!#REF!=1,EVERLITE!#REF!,"N/A")</f>
        <v>#REF!</v>
      </c>
      <c r="AWX50" s="351" t="e">
        <f>+IF('Data Input-Ingreso de Datos'!#REF!=1,EVERLITE!#REF!,"N/A")</f>
        <v>#REF!</v>
      </c>
      <c r="AWY50" s="351" t="e">
        <f>+IF('Data Input-Ingreso de Datos'!#REF!=1,EVERLITE!#REF!,"N/A")</f>
        <v>#REF!</v>
      </c>
      <c r="AWZ50" s="351" t="e">
        <f>+IF('Data Input-Ingreso de Datos'!#REF!=1,EVERLITE!#REF!,"N/A")</f>
        <v>#REF!</v>
      </c>
      <c r="AXA50" s="351" t="e">
        <f>+IF('Data Input-Ingreso de Datos'!#REF!=1,EVERLITE!#REF!,"N/A")</f>
        <v>#REF!</v>
      </c>
      <c r="AXB50" s="351" t="e">
        <f>+IF('Data Input-Ingreso de Datos'!#REF!=1,EVERLITE!#REF!,"N/A")</f>
        <v>#REF!</v>
      </c>
      <c r="AXC50" s="351" t="e">
        <f>+IF('Data Input-Ingreso de Datos'!#REF!=1,EVERLITE!#REF!,"N/A")</f>
        <v>#REF!</v>
      </c>
      <c r="AXD50" s="351" t="e">
        <f>+IF('Data Input-Ingreso de Datos'!#REF!=1,EVERLITE!#REF!,"N/A")</f>
        <v>#REF!</v>
      </c>
      <c r="AXE50" s="351" t="e">
        <f>+IF('Data Input-Ingreso de Datos'!#REF!=1,EVERLITE!#REF!,"N/A")</f>
        <v>#REF!</v>
      </c>
      <c r="AXF50" s="351" t="e">
        <f>+IF('Data Input-Ingreso de Datos'!#REF!=1,EVERLITE!#REF!,"N/A")</f>
        <v>#REF!</v>
      </c>
      <c r="AXG50" s="351" t="e">
        <f>+IF('Data Input-Ingreso de Datos'!#REF!=1,EVERLITE!#REF!,"N/A")</f>
        <v>#REF!</v>
      </c>
      <c r="AXH50" s="351" t="e">
        <f>+IF('Data Input-Ingreso de Datos'!#REF!=1,EVERLITE!#REF!,"N/A")</f>
        <v>#REF!</v>
      </c>
      <c r="AXI50" s="351" t="e">
        <f>+IF('Data Input-Ingreso de Datos'!#REF!=1,EVERLITE!#REF!,"N/A")</f>
        <v>#REF!</v>
      </c>
      <c r="AXJ50" s="351" t="e">
        <f>+IF('Data Input-Ingreso de Datos'!#REF!=1,EVERLITE!#REF!,"N/A")</f>
        <v>#REF!</v>
      </c>
      <c r="AXK50" s="351" t="e">
        <f>+IF('Data Input-Ingreso de Datos'!#REF!=1,EVERLITE!#REF!,"N/A")</f>
        <v>#REF!</v>
      </c>
      <c r="AXL50" s="351" t="e">
        <f>+IF('Data Input-Ingreso de Datos'!#REF!=1,EVERLITE!#REF!,"N/A")</f>
        <v>#REF!</v>
      </c>
      <c r="AXM50" s="351" t="e">
        <f>+IF('Data Input-Ingreso de Datos'!#REF!=1,EVERLITE!#REF!,"N/A")</f>
        <v>#REF!</v>
      </c>
      <c r="AXN50" s="351" t="e">
        <f>+IF('Data Input-Ingreso de Datos'!#REF!=1,EVERLITE!#REF!,"N/A")</f>
        <v>#REF!</v>
      </c>
      <c r="AXO50" s="351" t="e">
        <f>+IF('Data Input-Ingreso de Datos'!#REF!=1,EVERLITE!#REF!,"N/A")</f>
        <v>#REF!</v>
      </c>
      <c r="AXP50" s="351" t="e">
        <f>+IF('Data Input-Ingreso de Datos'!#REF!=1,EVERLITE!#REF!,"N/A")</f>
        <v>#REF!</v>
      </c>
      <c r="AXQ50" s="351" t="e">
        <f>+IF('Data Input-Ingreso de Datos'!#REF!=1,EVERLITE!#REF!,"N/A")</f>
        <v>#REF!</v>
      </c>
      <c r="AXR50" s="351" t="e">
        <f>+IF('Data Input-Ingreso de Datos'!#REF!=1,EVERLITE!#REF!,"N/A")</f>
        <v>#REF!</v>
      </c>
      <c r="AXS50" s="351" t="e">
        <f>+IF('Data Input-Ingreso de Datos'!#REF!=1,EVERLITE!#REF!,"N/A")</f>
        <v>#REF!</v>
      </c>
      <c r="AXT50" s="351" t="e">
        <f>+IF('Data Input-Ingreso de Datos'!#REF!=1,EVERLITE!#REF!,"N/A")</f>
        <v>#REF!</v>
      </c>
      <c r="AXU50" s="351" t="e">
        <f>+IF('Data Input-Ingreso de Datos'!#REF!=1,EVERLITE!#REF!,"N/A")</f>
        <v>#REF!</v>
      </c>
      <c r="AXV50" s="351" t="e">
        <f>+IF('Data Input-Ingreso de Datos'!#REF!=1,EVERLITE!#REF!,"N/A")</f>
        <v>#REF!</v>
      </c>
      <c r="AXW50" s="351" t="e">
        <f>+IF('Data Input-Ingreso de Datos'!#REF!=1,EVERLITE!#REF!,"N/A")</f>
        <v>#REF!</v>
      </c>
      <c r="AXX50" s="351" t="e">
        <f>+IF('Data Input-Ingreso de Datos'!#REF!=1,EVERLITE!#REF!,"N/A")</f>
        <v>#REF!</v>
      </c>
      <c r="AXY50" s="351" t="e">
        <f>+IF('Data Input-Ingreso de Datos'!#REF!=1,EVERLITE!#REF!,"N/A")</f>
        <v>#REF!</v>
      </c>
      <c r="AXZ50" s="351" t="e">
        <f>+IF('Data Input-Ingreso de Datos'!#REF!=1,EVERLITE!#REF!,"N/A")</f>
        <v>#REF!</v>
      </c>
      <c r="AYA50" s="351" t="e">
        <f>+IF('Data Input-Ingreso de Datos'!#REF!=1,EVERLITE!#REF!,"N/A")</f>
        <v>#REF!</v>
      </c>
      <c r="AYB50" s="351" t="e">
        <f>+IF('Data Input-Ingreso de Datos'!#REF!=1,EVERLITE!#REF!,"N/A")</f>
        <v>#REF!</v>
      </c>
      <c r="AYC50" s="351" t="e">
        <f>+IF('Data Input-Ingreso de Datos'!#REF!=1,EVERLITE!#REF!,"N/A")</f>
        <v>#REF!</v>
      </c>
      <c r="AYD50" s="351" t="e">
        <f>+IF('Data Input-Ingreso de Datos'!#REF!=1,EVERLITE!#REF!,"N/A")</f>
        <v>#REF!</v>
      </c>
      <c r="AYE50" s="351" t="e">
        <f>+IF('Data Input-Ingreso de Datos'!#REF!=1,EVERLITE!#REF!,"N/A")</f>
        <v>#REF!</v>
      </c>
      <c r="AYF50" s="351" t="e">
        <f>+IF('Data Input-Ingreso de Datos'!#REF!=1,EVERLITE!#REF!,"N/A")</f>
        <v>#REF!</v>
      </c>
      <c r="AYG50" s="351" t="e">
        <f>+IF('Data Input-Ingreso de Datos'!#REF!=1,EVERLITE!#REF!,"N/A")</f>
        <v>#REF!</v>
      </c>
      <c r="AYH50" s="351" t="e">
        <f>+IF('Data Input-Ingreso de Datos'!#REF!=1,EVERLITE!#REF!,"N/A")</f>
        <v>#REF!</v>
      </c>
      <c r="AYI50" s="351" t="e">
        <f>+IF('Data Input-Ingreso de Datos'!#REF!=1,EVERLITE!#REF!,"N/A")</f>
        <v>#REF!</v>
      </c>
      <c r="AYJ50" s="351" t="e">
        <f>+IF('Data Input-Ingreso de Datos'!#REF!=1,EVERLITE!#REF!,"N/A")</f>
        <v>#REF!</v>
      </c>
      <c r="AYK50" s="351" t="e">
        <f>+IF('Data Input-Ingreso de Datos'!#REF!=1,EVERLITE!#REF!,"N/A")</f>
        <v>#REF!</v>
      </c>
      <c r="AYL50" s="351" t="e">
        <f>+IF('Data Input-Ingreso de Datos'!#REF!=1,EVERLITE!#REF!,"N/A")</f>
        <v>#REF!</v>
      </c>
      <c r="AYM50" s="351" t="e">
        <f>+IF('Data Input-Ingreso de Datos'!#REF!=1,EVERLITE!#REF!,"N/A")</f>
        <v>#REF!</v>
      </c>
      <c r="AYN50" s="351" t="e">
        <f>+IF('Data Input-Ingreso de Datos'!#REF!=1,EVERLITE!#REF!,"N/A")</f>
        <v>#REF!</v>
      </c>
      <c r="AYO50" s="351" t="e">
        <f>+IF('Data Input-Ingreso de Datos'!#REF!=1,EVERLITE!#REF!,"N/A")</f>
        <v>#REF!</v>
      </c>
      <c r="AYP50" s="351" t="e">
        <f>+IF('Data Input-Ingreso de Datos'!#REF!=1,EVERLITE!#REF!,"N/A")</f>
        <v>#REF!</v>
      </c>
      <c r="AYQ50" s="351" t="e">
        <f>+IF('Data Input-Ingreso de Datos'!#REF!=1,EVERLITE!#REF!,"N/A")</f>
        <v>#REF!</v>
      </c>
      <c r="AYR50" s="351" t="e">
        <f>+IF('Data Input-Ingreso de Datos'!#REF!=1,EVERLITE!#REF!,"N/A")</f>
        <v>#REF!</v>
      </c>
      <c r="AYS50" s="351" t="e">
        <f>+IF('Data Input-Ingreso de Datos'!#REF!=1,EVERLITE!#REF!,"N/A")</f>
        <v>#REF!</v>
      </c>
      <c r="AYT50" s="351" t="e">
        <f>+IF('Data Input-Ingreso de Datos'!#REF!=1,EVERLITE!#REF!,"N/A")</f>
        <v>#REF!</v>
      </c>
      <c r="AYU50" s="351" t="e">
        <f>+IF('Data Input-Ingreso de Datos'!#REF!=1,EVERLITE!#REF!,"N/A")</f>
        <v>#REF!</v>
      </c>
      <c r="AYV50" s="351" t="e">
        <f>+IF('Data Input-Ingreso de Datos'!#REF!=1,EVERLITE!#REF!,"N/A")</f>
        <v>#REF!</v>
      </c>
      <c r="AYW50" s="351" t="e">
        <f>+IF('Data Input-Ingreso de Datos'!#REF!=1,EVERLITE!#REF!,"N/A")</f>
        <v>#REF!</v>
      </c>
      <c r="AYX50" s="351" t="e">
        <f>+IF('Data Input-Ingreso de Datos'!#REF!=1,EVERLITE!#REF!,"N/A")</f>
        <v>#REF!</v>
      </c>
      <c r="AYY50" s="351" t="e">
        <f>+IF('Data Input-Ingreso de Datos'!#REF!=1,EVERLITE!#REF!,"N/A")</f>
        <v>#REF!</v>
      </c>
      <c r="AYZ50" s="351" t="e">
        <f>+IF('Data Input-Ingreso de Datos'!#REF!=1,EVERLITE!#REF!,"N/A")</f>
        <v>#REF!</v>
      </c>
      <c r="AZA50" s="351" t="e">
        <f>+IF('Data Input-Ingreso de Datos'!#REF!=1,EVERLITE!#REF!,"N/A")</f>
        <v>#REF!</v>
      </c>
      <c r="AZB50" s="351" t="e">
        <f>+IF('Data Input-Ingreso de Datos'!#REF!=1,EVERLITE!#REF!,"N/A")</f>
        <v>#REF!</v>
      </c>
      <c r="AZC50" s="351" t="e">
        <f>+IF('Data Input-Ingreso de Datos'!#REF!=1,EVERLITE!#REF!,"N/A")</f>
        <v>#REF!</v>
      </c>
      <c r="AZD50" s="351" t="e">
        <f>+IF('Data Input-Ingreso de Datos'!#REF!=1,EVERLITE!#REF!,"N/A")</f>
        <v>#REF!</v>
      </c>
      <c r="AZE50" s="351" t="e">
        <f>+IF('Data Input-Ingreso de Datos'!#REF!=1,EVERLITE!#REF!,"N/A")</f>
        <v>#REF!</v>
      </c>
      <c r="AZF50" s="351" t="e">
        <f>+IF('Data Input-Ingreso de Datos'!#REF!=1,EVERLITE!#REF!,"N/A")</f>
        <v>#REF!</v>
      </c>
      <c r="AZG50" s="351" t="e">
        <f>+IF('Data Input-Ingreso de Datos'!#REF!=1,EVERLITE!#REF!,"N/A")</f>
        <v>#REF!</v>
      </c>
      <c r="AZH50" s="351" t="e">
        <f>+IF('Data Input-Ingreso de Datos'!#REF!=1,EVERLITE!#REF!,"N/A")</f>
        <v>#REF!</v>
      </c>
      <c r="AZI50" s="351" t="e">
        <f>+IF('Data Input-Ingreso de Datos'!#REF!=1,EVERLITE!#REF!,"N/A")</f>
        <v>#REF!</v>
      </c>
      <c r="AZJ50" s="351" t="e">
        <f>+IF('Data Input-Ingreso de Datos'!#REF!=1,EVERLITE!#REF!,"N/A")</f>
        <v>#REF!</v>
      </c>
      <c r="AZK50" s="351" t="e">
        <f>+IF('Data Input-Ingreso de Datos'!#REF!=1,EVERLITE!#REF!,"N/A")</f>
        <v>#REF!</v>
      </c>
      <c r="AZL50" s="351" t="e">
        <f>+IF('Data Input-Ingreso de Datos'!#REF!=1,EVERLITE!#REF!,"N/A")</f>
        <v>#REF!</v>
      </c>
      <c r="AZM50" s="351" t="e">
        <f>+IF('Data Input-Ingreso de Datos'!#REF!=1,EVERLITE!#REF!,"N/A")</f>
        <v>#REF!</v>
      </c>
      <c r="AZN50" s="351" t="e">
        <f>+IF('Data Input-Ingreso de Datos'!#REF!=1,EVERLITE!#REF!,"N/A")</f>
        <v>#REF!</v>
      </c>
      <c r="AZO50" s="351" t="e">
        <f>+IF('Data Input-Ingreso de Datos'!#REF!=1,EVERLITE!#REF!,"N/A")</f>
        <v>#REF!</v>
      </c>
      <c r="AZP50" s="351" t="e">
        <f>+IF('Data Input-Ingreso de Datos'!#REF!=1,EVERLITE!#REF!,"N/A")</f>
        <v>#REF!</v>
      </c>
      <c r="AZQ50" s="351" t="e">
        <f>+IF('Data Input-Ingreso de Datos'!#REF!=1,EVERLITE!#REF!,"N/A")</f>
        <v>#REF!</v>
      </c>
      <c r="AZR50" s="351" t="e">
        <f>+IF('Data Input-Ingreso de Datos'!#REF!=1,EVERLITE!#REF!,"N/A")</f>
        <v>#REF!</v>
      </c>
      <c r="AZS50" s="351" t="e">
        <f>+IF('Data Input-Ingreso de Datos'!#REF!=1,EVERLITE!#REF!,"N/A")</f>
        <v>#REF!</v>
      </c>
      <c r="AZT50" s="351" t="e">
        <f>+IF('Data Input-Ingreso de Datos'!#REF!=1,EVERLITE!#REF!,"N/A")</f>
        <v>#REF!</v>
      </c>
      <c r="AZU50" s="351" t="e">
        <f>+IF('Data Input-Ingreso de Datos'!#REF!=1,EVERLITE!#REF!,"N/A")</f>
        <v>#REF!</v>
      </c>
      <c r="AZV50" s="351" t="e">
        <f>+IF('Data Input-Ingreso de Datos'!#REF!=1,EVERLITE!#REF!,"N/A")</f>
        <v>#REF!</v>
      </c>
      <c r="AZW50" s="351" t="e">
        <f>+IF('Data Input-Ingreso de Datos'!#REF!=1,EVERLITE!#REF!,"N/A")</f>
        <v>#REF!</v>
      </c>
      <c r="AZX50" s="351" t="e">
        <f>+IF('Data Input-Ingreso de Datos'!#REF!=1,EVERLITE!#REF!,"N/A")</f>
        <v>#REF!</v>
      </c>
      <c r="AZY50" s="351" t="e">
        <f>+IF('Data Input-Ingreso de Datos'!#REF!=1,EVERLITE!#REF!,"N/A")</f>
        <v>#REF!</v>
      </c>
      <c r="AZZ50" s="351" t="e">
        <f>+IF('Data Input-Ingreso de Datos'!#REF!=1,EVERLITE!#REF!,"N/A")</f>
        <v>#REF!</v>
      </c>
      <c r="BAA50" s="351" t="e">
        <f>+IF('Data Input-Ingreso de Datos'!#REF!=1,EVERLITE!#REF!,"N/A")</f>
        <v>#REF!</v>
      </c>
      <c r="BAB50" s="351" t="e">
        <f>+IF('Data Input-Ingreso de Datos'!#REF!=1,EVERLITE!#REF!,"N/A")</f>
        <v>#REF!</v>
      </c>
      <c r="BAC50" s="351" t="e">
        <f>+IF('Data Input-Ingreso de Datos'!#REF!=1,EVERLITE!#REF!,"N/A")</f>
        <v>#REF!</v>
      </c>
      <c r="BAD50" s="351" t="e">
        <f>+IF('Data Input-Ingreso de Datos'!#REF!=1,EVERLITE!#REF!,"N/A")</f>
        <v>#REF!</v>
      </c>
      <c r="BAE50" s="351" t="e">
        <f>+IF('Data Input-Ingreso de Datos'!#REF!=1,EVERLITE!#REF!,"N/A")</f>
        <v>#REF!</v>
      </c>
      <c r="BAF50" s="351" t="e">
        <f>+IF('Data Input-Ingreso de Datos'!#REF!=1,EVERLITE!#REF!,"N/A")</f>
        <v>#REF!</v>
      </c>
      <c r="BAG50" s="351" t="e">
        <f>+IF('Data Input-Ingreso de Datos'!#REF!=1,EVERLITE!#REF!,"N/A")</f>
        <v>#REF!</v>
      </c>
      <c r="BAH50" s="351" t="e">
        <f>+IF('Data Input-Ingreso de Datos'!#REF!=1,EVERLITE!#REF!,"N/A")</f>
        <v>#REF!</v>
      </c>
      <c r="BAI50" s="351" t="e">
        <f>+IF('Data Input-Ingreso de Datos'!#REF!=1,EVERLITE!#REF!,"N/A")</f>
        <v>#REF!</v>
      </c>
      <c r="BAJ50" s="351" t="e">
        <f>+IF('Data Input-Ingreso de Datos'!#REF!=1,EVERLITE!#REF!,"N/A")</f>
        <v>#REF!</v>
      </c>
      <c r="BAK50" s="351" t="e">
        <f>+IF('Data Input-Ingreso de Datos'!#REF!=1,EVERLITE!#REF!,"N/A")</f>
        <v>#REF!</v>
      </c>
      <c r="BAL50" s="351" t="e">
        <f>+IF('Data Input-Ingreso de Datos'!#REF!=1,EVERLITE!#REF!,"N/A")</f>
        <v>#REF!</v>
      </c>
      <c r="BAM50" s="351" t="e">
        <f>+IF('Data Input-Ingreso de Datos'!#REF!=1,EVERLITE!#REF!,"N/A")</f>
        <v>#REF!</v>
      </c>
      <c r="BAN50" s="351" t="e">
        <f>+IF('Data Input-Ingreso de Datos'!#REF!=1,EVERLITE!#REF!,"N/A")</f>
        <v>#REF!</v>
      </c>
      <c r="BAO50" s="351" t="e">
        <f>+IF('Data Input-Ingreso de Datos'!#REF!=1,EVERLITE!#REF!,"N/A")</f>
        <v>#REF!</v>
      </c>
      <c r="BAP50" s="351" t="e">
        <f>+IF('Data Input-Ingreso de Datos'!#REF!=1,EVERLITE!#REF!,"N/A")</f>
        <v>#REF!</v>
      </c>
      <c r="BAQ50" s="351" t="e">
        <f>+IF('Data Input-Ingreso de Datos'!#REF!=1,EVERLITE!#REF!,"N/A")</f>
        <v>#REF!</v>
      </c>
      <c r="BAR50" s="351" t="e">
        <f>+IF('Data Input-Ingreso de Datos'!#REF!=1,EVERLITE!#REF!,"N/A")</f>
        <v>#REF!</v>
      </c>
      <c r="BAS50" s="351" t="e">
        <f>+IF('Data Input-Ingreso de Datos'!#REF!=1,EVERLITE!#REF!,"N/A")</f>
        <v>#REF!</v>
      </c>
      <c r="BAT50" s="351" t="e">
        <f>+IF('Data Input-Ingreso de Datos'!#REF!=1,EVERLITE!#REF!,"N/A")</f>
        <v>#REF!</v>
      </c>
      <c r="BAU50" s="351" t="e">
        <f>+IF('Data Input-Ingreso de Datos'!#REF!=1,EVERLITE!#REF!,"N/A")</f>
        <v>#REF!</v>
      </c>
      <c r="BAV50" s="351" t="e">
        <f>+IF('Data Input-Ingreso de Datos'!#REF!=1,EVERLITE!#REF!,"N/A")</f>
        <v>#REF!</v>
      </c>
      <c r="BAW50" s="351" t="e">
        <f>+IF('Data Input-Ingreso de Datos'!#REF!=1,EVERLITE!#REF!,"N/A")</f>
        <v>#REF!</v>
      </c>
      <c r="BAX50" s="351" t="e">
        <f>+IF('Data Input-Ingreso de Datos'!#REF!=1,EVERLITE!#REF!,"N/A")</f>
        <v>#REF!</v>
      </c>
      <c r="BAY50" s="351" t="e">
        <f>+IF('Data Input-Ingreso de Datos'!#REF!=1,EVERLITE!#REF!,"N/A")</f>
        <v>#REF!</v>
      </c>
      <c r="BAZ50" s="351" t="e">
        <f>+IF('Data Input-Ingreso de Datos'!#REF!=1,EVERLITE!#REF!,"N/A")</f>
        <v>#REF!</v>
      </c>
      <c r="BBA50" s="351" t="e">
        <f>+IF('Data Input-Ingreso de Datos'!#REF!=1,EVERLITE!#REF!,"N/A")</f>
        <v>#REF!</v>
      </c>
      <c r="BBB50" s="351" t="e">
        <f>+IF('Data Input-Ingreso de Datos'!#REF!=1,EVERLITE!#REF!,"N/A")</f>
        <v>#REF!</v>
      </c>
      <c r="BBC50" s="351" t="e">
        <f>+IF('Data Input-Ingreso de Datos'!#REF!=1,EVERLITE!#REF!,"N/A")</f>
        <v>#REF!</v>
      </c>
      <c r="BBD50" s="351" t="e">
        <f>+IF('Data Input-Ingreso de Datos'!#REF!=1,EVERLITE!#REF!,"N/A")</f>
        <v>#REF!</v>
      </c>
      <c r="BBE50" s="351" t="e">
        <f>+IF('Data Input-Ingreso de Datos'!#REF!=1,EVERLITE!#REF!,"N/A")</f>
        <v>#REF!</v>
      </c>
      <c r="BBF50" s="351" t="e">
        <f>+IF('Data Input-Ingreso de Datos'!#REF!=1,EVERLITE!#REF!,"N/A")</f>
        <v>#REF!</v>
      </c>
      <c r="BBG50" s="351" t="e">
        <f>+IF('Data Input-Ingreso de Datos'!#REF!=1,EVERLITE!#REF!,"N/A")</f>
        <v>#REF!</v>
      </c>
      <c r="BBH50" s="351" t="e">
        <f>+IF('Data Input-Ingreso de Datos'!#REF!=1,EVERLITE!#REF!,"N/A")</f>
        <v>#REF!</v>
      </c>
      <c r="BBI50" s="351" t="e">
        <f>+IF('Data Input-Ingreso de Datos'!#REF!=1,EVERLITE!#REF!,"N/A")</f>
        <v>#REF!</v>
      </c>
      <c r="BBJ50" s="351" t="e">
        <f>+IF('Data Input-Ingreso de Datos'!#REF!=1,EVERLITE!#REF!,"N/A")</f>
        <v>#REF!</v>
      </c>
      <c r="BBK50" s="351" t="e">
        <f>+IF('Data Input-Ingreso de Datos'!#REF!=1,EVERLITE!#REF!,"N/A")</f>
        <v>#REF!</v>
      </c>
      <c r="BBL50" s="351" t="e">
        <f>+IF('Data Input-Ingreso de Datos'!#REF!=1,EVERLITE!#REF!,"N/A")</f>
        <v>#REF!</v>
      </c>
      <c r="BBM50" s="351" t="e">
        <f>+IF('Data Input-Ingreso de Datos'!#REF!=1,EVERLITE!#REF!,"N/A")</f>
        <v>#REF!</v>
      </c>
      <c r="BBN50" s="351" t="e">
        <f>+IF('Data Input-Ingreso de Datos'!#REF!=1,EVERLITE!#REF!,"N/A")</f>
        <v>#REF!</v>
      </c>
      <c r="BBO50" s="351" t="e">
        <f>+IF('Data Input-Ingreso de Datos'!#REF!=1,EVERLITE!#REF!,"N/A")</f>
        <v>#REF!</v>
      </c>
      <c r="BBP50" s="351" t="e">
        <f>+IF('Data Input-Ingreso de Datos'!#REF!=1,EVERLITE!#REF!,"N/A")</f>
        <v>#REF!</v>
      </c>
      <c r="BBQ50" s="351" t="e">
        <f>+IF('Data Input-Ingreso de Datos'!#REF!=1,EVERLITE!#REF!,"N/A")</f>
        <v>#REF!</v>
      </c>
      <c r="BBR50" s="351" t="e">
        <f>+IF('Data Input-Ingreso de Datos'!#REF!=1,EVERLITE!#REF!,"N/A")</f>
        <v>#REF!</v>
      </c>
      <c r="BBS50" s="351" t="e">
        <f>+IF('Data Input-Ingreso de Datos'!#REF!=1,EVERLITE!#REF!,"N/A")</f>
        <v>#REF!</v>
      </c>
      <c r="BBT50" s="351" t="e">
        <f>+IF('Data Input-Ingreso de Datos'!#REF!=1,EVERLITE!#REF!,"N/A")</f>
        <v>#REF!</v>
      </c>
      <c r="BBU50" s="351" t="e">
        <f>+IF('Data Input-Ingreso de Datos'!#REF!=1,EVERLITE!#REF!,"N/A")</f>
        <v>#REF!</v>
      </c>
      <c r="BBV50" s="351" t="e">
        <f>+IF('Data Input-Ingreso de Datos'!#REF!=1,EVERLITE!#REF!,"N/A")</f>
        <v>#REF!</v>
      </c>
      <c r="BBW50" s="351" t="e">
        <f>+IF('Data Input-Ingreso de Datos'!#REF!=1,EVERLITE!#REF!,"N/A")</f>
        <v>#REF!</v>
      </c>
      <c r="BBX50" s="351" t="e">
        <f>+IF('Data Input-Ingreso de Datos'!#REF!=1,EVERLITE!#REF!,"N/A")</f>
        <v>#REF!</v>
      </c>
      <c r="BBY50" s="351" t="e">
        <f>+IF('Data Input-Ingreso de Datos'!#REF!=1,EVERLITE!#REF!,"N/A")</f>
        <v>#REF!</v>
      </c>
      <c r="BBZ50" s="351" t="e">
        <f>+IF('Data Input-Ingreso de Datos'!#REF!=1,EVERLITE!#REF!,"N/A")</f>
        <v>#REF!</v>
      </c>
      <c r="BCA50" s="351" t="e">
        <f>+IF('Data Input-Ingreso de Datos'!#REF!=1,EVERLITE!#REF!,"N/A")</f>
        <v>#REF!</v>
      </c>
      <c r="BCB50" s="351" t="e">
        <f>+IF('Data Input-Ingreso de Datos'!#REF!=1,EVERLITE!#REF!,"N/A")</f>
        <v>#REF!</v>
      </c>
      <c r="BCC50" s="351" t="e">
        <f>+IF('Data Input-Ingreso de Datos'!#REF!=1,EVERLITE!#REF!,"N/A")</f>
        <v>#REF!</v>
      </c>
      <c r="BCD50" s="351" t="e">
        <f>+IF('Data Input-Ingreso de Datos'!#REF!=1,EVERLITE!#REF!,"N/A")</f>
        <v>#REF!</v>
      </c>
      <c r="BCE50" s="351" t="e">
        <f>+IF('Data Input-Ingreso de Datos'!#REF!=1,EVERLITE!#REF!,"N/A")</f>
        <v>#REF!</v>
      </c>
      <c r="BCF50" s="351" t="e">
        <f>+IF('Data Input-Ingreso de Datos'!#REF!=1,EVERLITE!#REF!,"N/A")</f>
        <v>#REF!</v>
      </c>
      <c r="BCG50" s="351" t="e">
        <f>+IF('Data Input-Ingreso de Datos'!#REF!=1,EVERLITE!#REF!,"N/A")</f>
        <v>#REF!</v>
      </c>
      <c r="BCH50" s="351" t="e">
        <f>+IF('Data Input-Ingreso de Datos'!#REF!=1,EVERLITE!#REF!,"N/A")</f>
        <v>#REF!</v>
      </c>
      <c r="BCI50" s="351" t="e">
        <f>+IF('Data Input-Ingreso de Datos'!#REF!=1,EVERLITE!#REF!,"N/A")</f>
        <v>#REF!</v>
      </c>
      <c r="BCJ50" s="351" t="e">
        <f>+IF('Data Input-Ingreso de Datos'!#REF!=1,EVERLITE!#REF!,"N/A")</f>
        <v>#REF!</v>
      </c>
      <c r="BCK50" s="351" t="e">
        <f>+IF('Data Input-Ingreso de Datos'!#REF!=1,EVERLITE!#REF!,"N/A")</f>
        <v>#REF!</v>
      </c>
      <c r="BCL50" s="351" t="e">
        <f>+IF('Data Input-Ingreso de Datos'!#REF!=1,EVERLITE!#REF!,"N/A")</f>
        <v>#REF!</v>
      </c>
      <c r="BCM50" s="351" t="e">
        <f>+IF('Data Input-Ingreso de Datos'!#REF!=1,EVERLITE!#REF!,"N/A")</f>
        <v>#REF!</v>
      </c>
      <c r="BCN50" s="351" t="e">
        <f>+IF('Data Input-Ingreso de Datos'!#REF!=1,EVERLITE!#REF!,"N/A")</f>
        <v>#REF!</v>
      </c>
      <c r="BCO50" s="351" t="e">
        <f>+IF('Data Input-Ingreso de Datos'!#REF!=1,EVERLITE!#REF!,"N/A")</f>
        <v>#REF!</v>
      </c>
      <c r="BCP50" s="351" t="e">
        <f>+IF('Data Input-Ingreso de Datos'!#REF!=1,EVERLITE!#REF!,"N/A")</f>
        <v>#REF!</v>
      </c>
      <c r="BCQ50" s="351" t="e">
        <f>+IF('Data Input-Ingreso de Datos'!#REF!=1,EVERLITE!#REF!,"N/A")</f>
        <v>#REF!</v>
      </c>
      <c r="BCR50" s="351" t="e">
        <f>+IF('Data Input-Ingreso de Datos'!#REF!=1,EVERLITE!#REF!,"N/A")</f>
        <v>#REF!</v>
      </c>
      <c r="BCS50" s="351" t="e">
        <f>+IF('Data Input-Ingreso de Datos'!#REF!=1,EVERLITE!#REF!,"N/A")</f>
        <v>#REF!</v>
      </c>
      <c r="BCT50" s="351" t="e">
        <f>+IF('Data Input-Ingreso de Datos'!#REF!=1,EVERLITE!#REF!,"N/A")</f>
        <v>#REF!</v>
      </c>
      <c r="BCU50" s="351" t="e">
        <f>+IF('Data Input-Ingreso de Datos'!#REF!=1,EVERLITE!#REF!,"N/A")</f>
        <v>#REF!</v>
      </c>
      <c r="BCV50" s="351" t="e">
        <f>+IF('Data Input-Ingreso de Datos'!#REF!=1,EVERLITE!#REF!,"N/A")</f>
        <v>#REF!</v>
      </c>
      <c r="BCW50" s="351" t="e">
        <f>+IF('Data Input-Ingreso de Datos'!#REF!=1,EVERLITE!#REF!,"N/A")</f>
        <v>#REF!</v>
      </c>
      <c r="BCX50" s="351" t="e">
        <f>+IF('Data Input-Ingreso de Datos'!#REF!=1,EVERLITE!#REF!,"N/A")</f>
        <v>#REF!</v>
      </c>
      <c r="BCY50" s="351" t="e">
        <f>+IF('Data Input-Ingreso de Datos'!#REF!=1,EVERLITE!#REF!,"N/A")</f>
        <v>#REF!</v>
      </c>
      <c r="BCZ50" s="351" t="e">
        <f>+IF('Data Input-Ingreso de Datos'!#REF!=1,EVERLITE!#REF!,"N/A")</f>
        <v>#REF!</v>
      </c>
      <c r="BDA50" s="351" t="e">
        <f>+IF('Data Input-Ingreso de Datos'!#REF!=1,EVERLITE!#REF!,"N/A")</f>
        <v>#REF!</v>
      </c>
      <c r="BDB50" s="351" t="e">
        <f>+IF('Data Input-Ingreso de Datos'!#REF!=1,EVERLITE!#REF!,"N/A")</f>
        <v>#REF!</v>
      </c>
      <c r="BDC50" s="351" t="e">
        <f>+IF('Data Input-Ingreso de Datos'!#REF!=1,EVERLITE!#REF!,"N/A")</f>
        <v>#REF!</v>
      </c>
      <c r="BDD50" s="351" t="e">
        <f>+IF('Data Input-Ingreso de Datos'!#REF!=1,EVERLITE!#REF!,"N/A")</f>
        <v>#REF!</v>
      </c>
      <c r="BDE50" s="351" t="e">
        <f>+IF('Data Input-Ingreso de Datos'!#REF!=1,EVERLITE!#REF!,"N/A")</f>
        <v>#REF!</v>
      </c>
      <c r="BDF50" s="351" t="e">
        <f>+IF('Data Input-Ingreso de Datos'!#REF!=1,EVERLITE!#REF!,"N/A")</f>
        <v>#REF!</v>
      </c>
      <c r="BDG50" s="351" t="e">
        <f>+IF('Data Input-Ingreso de Datos'!#REF!=1,EVERLITE!#REF!,"N/A")</f>
        <v>#REF!</v>
      </c>
      <c r="BDH50" s="351" t="e">
        <f>+IF('Data Input-Ingreso de Datos'!#REF!=1,EVERLITE!#REF!,"N/A")</f>
        <v>#REF!</v>
      </c>
      <c r="BDI50" s="351" t="e">
        <f>+IF('Data Input-Ingreso de Datos'!#REF!=1,EVERLITE!#REF!,"N/A")</f>
        <v>#REF!</v>
      </c>
      <c r="BDJ50" s="351" t="e">
        <f>+IF('Data Input-Ingreso de Datos'!#REF!=1,EVERLITE!#REF!,"N/A")</f>
        <v>#REF!</v>
      </c>
      <c r="BDK50" s="351" t="e">
        <f>+IF('Data Input-Ingreso de Datos'!#REF!=1,EVERLITE!#REF!,"N/A")</f>
        <v>#REF!</v>
      </c>
      <c r="BDL50" s="351" t="e">
        <f>+IF('Data Input-Ingreso de Datos'!#REF!=1,EVERLITE!#REF!,"N/A")</f>
        <v>#REF!</v>
      </c>
      <c r="BDM50" s="351" t="e">
        <f>+IF('Data Input-Ingreso de Datos'!#REF!=1,EVERLITE!#REF!,"N/A")</f>
        <v>#REF!</v>
      </c>
      <c r="BDN50" s="351" t="e">
        <f>+IF('Data Input-Ingreso de Datos'!#REF!=1,EVERLITE!#REF!,"N/A")</f>
        <v>#REF!</v>
      </c>
      <c r="BDO50" s="351" t="e">
        <f>+IF('Data Input-Ingreso de Datos'!#REF!=1,EVERLITE!#REF!,"N/A")</f>
        <v>#REF!</v>
      </c>
      <c r="BDP50" s="351" t="e">
        <f>+IF('Data Input-Ingreso de Datos'!#REF!=1,EVERLITE!#REF!,"N/A")</f>
        <v>#REF!</v>
      </c>
      <c r="BDQ50" s="351" t="e">
        <f>+IF('Data Input-Ingreso de Datos'!#REF!=1,EVERLITE!#REF!,"N/A")</f>
        <v>#REF!</v>
      </c>
      <c r="BDR50" s="351" t="e">
        <f>+IF('Data Input-Ingreso de Datos'!#REF!=1,EVERLITE!#REF!,"N/A")</f>
        <v>#REF!</v>
      </c>
      <c r="BDS50" s="351" t="e">
        <f>+IF('Data Input-Ingreso de Datos'!#REF!=1,EVERLITE!#REF!,"N/A")</f>
        <v>#REF!</v>
      </c>
      <c r="BDT50" s="351" t="e">
        <f>+IF('Data Input-Ingreso de Datos'!#REF!=1,EVERLITE!#REF!,"N/A")</f>
        <v>#REF!</v>
      </c>
      <c r="BDU50" s="351" t="e">
        <f>+IF('Data Input-Ingreso de Datos'!#REF!=1,EVERLITE!#REF!,"N/A")</f>
        <v>#REF!</v>
      </c>
      <c r="BDV50" s="351" t="e">
        <f>+IF('Data Input-Ingreso de Datos'!#REF!=1,EVERLITE!#REF!,"N/A")</f>
        <v>#REF!</v>
      </c>
      <c r="BDW50" s="351" t="e">
        <f>+IF('Data Input-Ingreso de Datos'!#REF!=1,EVERLITE!#REF!,"N/A")</f>
        <v>#REF!</v>
      </c>
      <c r="BDX50" s="351" t="e">
        <f>+IF('Data Input-Ingreso de Datos'!#REF!=1,EVERLITE!#REF!,"N/A")</f>
        <v>#REF!</v>
      </c>
      <c r="BDY50" s="351" t="e">
        <f>+IF('Data Input-Ingreso de Datos'!#REF!=1,EVERLITE!#REF!,"N/A")</f>
        <v>#REF!</v>
      </c>
      <c r="BDZ50" s="351" t="e">
        <f>+IF('Data Input-Ingreso de Datos'!#REF!=1,EVERLITE!#REF!,"N/A")</f>
        <v>#REF!</v>
      </c>
      <c r="BEA50" s="351" t="e">
        <f>+IF('Data Input-Ingreso de Datos'!#REF!=1,EVERLITE!#REF!,"N/A")</f>
        <v>#REF!</v>
      </c>
      <c r="BEB50" s="351" t="e">
        <f>+IF('Data Input-Ingreso de Datos'!#REF!=1,EVERLITE!#REF!,"N/A")</f>
        <v>#REF!</v>
      </c>
      <c r="BEC50" s="351" t="e">
        <f>+IF('Data Input-Ingreso de Datos'!#REF!=1,EVERLITE!#REF!,"N/A")</f>
        <v>#REF!</v>
      </c>
      <c r="BED50" s="351" t="e">
        <f>+IF('Data Input-Ingreso de Datos'!#REF!=1,EVERLITE!#REF!,"N/A")</f>
        <v>#REF!</v>
      </c>
      <c r="BEE50" s="351" t="e">
        <f>+IF('Data Input-Ingreso de Datos'!#REF!=1,EVERLITE!#REF!,"N/A")</f>
        <v>#REF!</v>
      </c>
      <c r="BEF50" s="351" t="e">
        <f>+IF('Data Input-Ingreso de Datos'!#REF!=1,EVERLITE!#REF!,"N/A")</f>
        <v>#REF!</v>
      </c>
      <c r="BEG50" s="351" t="e">
        <f>+IF('Data Input-Ingreso de Datos'!#REF!=1,EVERLITE!#REF!,"N/A")</f>
        <v>#REF!</v>
      </c>
      <c r="BEH50" s="351" t="e">
        <f>+IF('Data Input-Ingreso de Datos'!#REF!=1,EVERLITE!#REF!,"N/A")</f>
        <v>#REF!</v>
      </c>
      <c r="BEI50" s="351" t="e">
        <f>+IF('Data Input-Ingreso de Datos'!#REF!=1,EVERLITE!#REF!,"N/A")</f>
        <v>#REF!</v>
      </c>
      <c r="BEJ50" s="351" t="e">
        <f>+IF('Data Input-Ingreso de Datos'!#REF!=1,EVERLITE!#REF!,"N/A")</f>
        <v>#REF!</v>
      </c>
      <c r="BEK50" s="351" t="e">
        <f>+IF('Data Input-Ingreso de Datos'!#REF!=1,EVERLITE!#REF!,"N/A")</f>
        <v>#REF!</v>
      </c>
      <c r="BEL50" s="351" t="e">
        <f>+IF('Data Input-Ingreso de Datos'!#REF!=1,EVERLITE!#REF!,"N/A")</f>
        <v>#REF!</v>
      </c>
      <c r="BEM50" s="351" t="e">
        <f>+IF('Data Input-Ingreso de Datos'!#REF!=1,EVERLITE!#REF!,"N/A")</f>
        <v>#REF!</v>
      </c>
      <c r="BEN50" s="351" t="e">
        <f>+IF('Data Input-Ingreso de Datos'!#REF!=1,EVERLITE!#REF!,"N/A")</f>
        <v>#REF!</v>
      </c>
      <c r="BEO50" s="351" t="e">
        <f>+IF('Data Input-Ingreso de Datos'!#REF!=1,EVERLITE!#REF!,"N/A")</f>
        <v>#REF!</v>
      </c>
      <c r="BEP50" s="351" t="e">
        <f>+IF('Data Input-Ingreso de Datos'!#REF!=1,EVERLITE!#REF!,"N/A")</f>
        <v>#REF!</v>
      </c>
      <c r="BEQ50" s="351" t="e">
        <f>+IF('Data Input-Ingreso de Datos'!#REF!=1,EVERLITE!#REF!,"N/A")</f>
        <v>#REF!</v>
      </c>
      <c r="BER50" s="351" t="e">
        <f>+IF('Data Input-Ingreso de Datos'!#REF!=1,EVERLITE!#REF!,"N/A")</f>
        <v>#REF!</v>
      </c>
      <c r="BES50" s="351" t="e">
        <f>+IF('Data Input-Ingreso de Datos'!#REF!=1,EVERLITE!#REF!,"N/A")</f>
        <v>#REF!</v>
      </c>
      <c r="BET50" s="351" t="e">
        <f>+IF('Data Input-Ingreso de Datos'!#REF!=1,EVERLITE!#REF!,"N/A")</f>
        <v>#REF!</v>
      </c>
      <c r="BEU50" s="351" t="e">
        <f>+IF('Data Input-Ingreso de Datos'!#REF!=1,EVERLITE!#REF!,"N/A")</f>
        <v>#REF!</v>
      </c>
      <c r="BEV50" s="351" t="e">
        <f>+IF('Data Input-Ingreso de Datos'!#REF!=1,EVERLITE!#REF!,"N/A")</f>
        <v>#REF!</v>
      </c>
      <c r="BEW50" s="351" t="e">
        <f>+IF('Data Input-Ingreso de Datos'!#REF!=1,EVERLITE!#REF!,"N/A")</f>
        <v>#REF!</v>
      </c>
      <c r="BEX50" s="351" t="e">
        <f>+IF('Data Input-Ingreso de Datos'!#REF!=1,EVERLITE!#REF!,"N/A")</f>
        <v>#REF!</v>
      </c>
      <c r="BEY50" s="351" t="e">
        <f>+IF('Data Input-Ingreso de Datos'!#REF!=1,EVERLITE!#REF!,"N/A")</f>
        <v>#REF!</v>
      </c>
      <c r="BEZ50" s="351" t="e">
        <f>+IF('Data Input-Ingreso de Datos'!#REF!=1,EVERLITE!#REF!,"N/A")</f>
        <v>#REF!</v>
      </c>
      <c r="BFA50" s="351" t="e">
        <f>+IF('Data Input-Ingreso de Datos'!#REF!=1,EVERLITE!#REF!,"N/A")</f>
        <v>#REF!</v>
      </c>
      <c r="BFB50" s="351" t="e">
        <f>+IF('Data Input-Ingreso de Datos'!#REF!=1,EVERLITE!#REF!,"N/A")</f>
        <v>#REF!</v>
      </c>
      <c r="BFC50" s="351" t="e">
        <f>+IF('Data Input-Ingreso de Datos'!#REF!=1,EVERLITE!#REF!,"N/A")</f>
        <v>#REF!</v>
      </c>
      <c r="BFD50" s="351" t="e">
        <f>+IF('Data Input-Ingreso de Datos'!#REF!=1,EVERLITE!#REF!,"N/A")</f>
        <v>#REF!</v>
      </c>
      <c r="BFE50" s="351" t="e">
        <f>+IF('Data Input-Ingreso de Datos'!#REF!=1,EVERLITE!#REF!,"N/A")</f>
        <v>#REF!</v>
      </c>
      <c r="BFF50" s="351" t="e">
        <f>+IF('Data Input-Ingreso de Datos'!#REF!=1,EVERLITE!#REF!,"N/A")</f>
        <v>#REF!</v>
      </c>
      <c r="BFG50" s="351" t="e">
        <f>+IF('Data Input-Ingreso de Datos'!#REF!=1,EVERLITE!#REF!,"N/A")</f>
        <v>#REF!</v>
      </c>
      <c r="BFH50" s="351" t="e">
        <f>+IF('Data Input-Ingreso de Datos'!#REF!=1,EVERLITE!#REF!,"N/A")</f>
        <v>#REF!</v>
      </c>
      <c r="BFI50" s="351" t="e">
        <f>+IF('Data Input-Ingreso de Datos'!#REF!=1,EVERLITE!#REF!,"N/A")</f>
        <v>#REF!</v>
      </c>
      <c r="BFJ50" s="351" t="e">
        <f>+IF('Data Input-Ingreso de Datos'!#REF!=1,EVERLITE!#REF!,"N/A")</f>
        <v>#REF!</v>
      </c>
      <c r="BFK50" s="351" t="e">
        <f>+IF('Data Input-Ingreso de Datos'!#REF!=1,EVERLITE!#REF!,"N/A")</f>
        <v>#REF!</v>
      </c>
      <c r="BFL50" s="351" t="e">
        <f>+IF('Data Input-Ingreso de Datos'!#REF!=1,EVERLITE!#REF!,"N/A")</f>
        <v>#REF!</v>
      </c>
      <c r="BFM50" s="351" t="e">
        <f>+IF('Data Input-Ingreso de Datos'!#REF!=1,EVERLITE!#REF!,"N/A")</f>
        <v>#REF!</v>
      </c>
      <c r="BFN50" s="351" t="e">
        <f>+IF('Data Input-Ingreso de Datos'!#REF!=1,EVERLITE!#REF!,"N/A")</f>
        <v>#REF!</v>
      </c>
      <c r="BFO50" s="351" t="e">
        <f>+IF('Data Input-Ingreso de Datos'!#REF!=1,EVERLITE!#REF!,"N/A")</f>
        <v>#REF!</v>
      </c>
      <c r="BFP50" s="351" t="e">
        <f>+IF('Data Input-Ingreso de Datos'!#REF!=1,EVERLITE!#REF!,"N/A")</f>
        <v>#REF!</v>
      </c>
      <c r="BFQ50" s="351" t="e">
        <f>+IF('Data Input-Ingreso de Datos'!#REF!=1,EVERLITE!#REF!,"N/A")</f>
        <v>#REF!</v>
      </c>
      <c r="BFR50" s="351" t="e">
        <f>+IF('Data Input-Ingreso de Datos'!#REF!=1,EVERLITE!#REF!,"N/A")</f>
        <v>#REF!</v>
      </c>
      <c r="BFS50" s="351" t="e">
        <f>+IF('Data Input-Ingreso de Datos'!#REF!=1,EVERLITE!#REF!,"N/A")</f>
        <v>#REF!</v>
      </c>
      <c r="BFT50" s="351" t="e">
        <f>+IF('Data Input-Ingreso de Datos'!#REF!=1,EVERLITE!#REF!,"N/A")</f>
        <v>#REF!</v>
      </c>
      <c r="BFU50" s="351" t="e">
        <f>+IF('Data Input-Ingreso de Datos'!#REF!=1,EVERLITE!#REF!,"N/A")</f>
        <v>#REF!</v>
      </c>
      <c r="BFV50" s="351" t="e">
        <f>+IF('Data Input-Ingreso de Datos'!#REF!=1,EVERLITE!#REF!,"N/A")</f>
        <v>#REF!</v>
      </c>
      <c r="BFW50" s="351" t="e">
        <f>+IF('Data Input-Ingreso de Datos'!#REF!=1,EVERLITE!#REF!,"N/A")</f>
        <v>#REF!</v>
      </c>
      <c r="BFX50" s="351" t="e">
        <f>+IF('Data Input-Ingreso de Datos'!#REF!=1,EVERLITE!#REF!,"N/A")</f>
        <v>#REF!</v>
      </c>
      <c r="BFY50" s="351" t="e">
        <f>+IF('Data Input-Ingreso de Datos'!#REF!=1,EVERLITE!#REF!,"N/A")</f>
        <v>#REF!</v>
      </c>
      <c r="BFZ50" s="351" t="e">
        <f>+IF('Data Input-Ingreso de Datos'!#REF!=1,EVERLITE!#REF!,"N/A")</f>
        <v>#REF!</v>
      </c>
      <c r="BGA50" s="351" t="e">
        <f>+IF('Data Input-Ingreso de Datos'!#REF!=1,EVERLITE!#REF!,"N/A")</f>
        <v>#REF!</v>
      </c>
      <c r="BGB50" s="351" t="e">
        <f>+IF('Data Input-Ingreso de Datos'!#REF!=1,EVERLITE!#REF!,"N/A")</f>
        <v>#REF!</v>
      </c>
      <c r="BGC50" s="351" t="e">
        <f>+IF('Data Input-Ingreso de Datos'!#REF!=1,EVERLITE!#REF!,"N/A")</f>
        <v>#REF!</v>
      </c>
      <c r="BGD50" s="351" t="e">
        <f>+IF('Data Input-Ingreso de Datos'!#REF!=1,EVERLITE!#REF!,"N/A")</f>
        <v>#REF!</v>
      </c>
      <c r="BGE50" s="351" t="e">
        <f>+IF('Data Input-Ingreso de Datos'!#REF!=1,EVERLITE!#REF!,"N/A")</f>
        <v>#REF!</v>
      </c>
      <c r="BGF50" s="351" t="e">
        <f>+IF('Data Input-Ingreso de Datos'!#REF!=1,EVERLITE!#REF!,"N/A")</f>
        <v>#REF!</v>
      </c>
      <c r="BGG50" s="351" t="e">
        <f>+IF('Data Input-Ingreso de Datos'!#REF!=1,EVERLITE!#REF!,"N/A")</f>
        <v>#REF!</v>
      </c>
      <c r="BGH50" s="351" t="e">
        <f>+IF('Data Input-Ingreso de Datos'!#REF!=1,EVERLITE!#REF!,"N/A")</f>
        <v>#REF!</v>
      </c>
      <c r="BGI50" s="351" t="e">
        <f>+IF('Data Input-Ingreso de Datos'!#REF!=1,EVERLITE!#REF!,"N/A")</f>
        <v>#REF!</v>
      </c>
      <c r="BGJ50" s="351" t="e">
        <f>+IF('Data Input-Ingreso de Datos'!#REF!=1,EVERLITE!#REF!,"N/A")</f>
        <v>#REF!</v>
      </c>
      <c r="BGK50" s="351" t="e">
        <f>+IF('Data Input-Ingreso de Datos'!#REF!=1,EVERLITE!#REF!,"N/A")</f>
        <v>#REF!</v>
      </c>
      <c r="BGL50" s="351" t="e">
        <f>+IF('Data Input-Ingreso de Datos'!#REF!=1,EVERLITE!#REF!,"N/A")</f>
        <v>#REF!</v>
      </c>
      <c r="BGM50" s="351" t="e">
        <f>+IF('Data Input-Ingreso de Datos'!#REF!=1,EVERLITE!#REF!,"N/A")</f>
        <v>#REF!</v>
      </c>
      <c r="BGN50" s="351" t="e">
        <f>+IF('Data Input-Ingreso de Datos'!#REF!=1,EVERLITE!#REF!,"N/A")</f>
        <v>#REF!</v>
      </c>
      <c r="BGO50" s="351" t="e">
        <f>+IF('Data Input-Ingreso de Datos'!#REF!=1,EVERLITE!#REF!,"N/A")</f>
        <v>#REF!</v>
      </c>
      <c r="BGP50" s="351" t="e">
        <f>+IF('Data Input-Ingreso de Datos'!#REF!=1,EVERLITE!#REF!,"N/A")</f>
        <v>#REF!</v>
      </c>
      <c r="BGQ50" s="351" t="e">
        <f>+IF('Data Input-Ingreso de Datos'!#REF!=1,EVERLITE!#REF!,"N/A")</f>
        <v>#REF!</v>
      </c>
      <c r="BGR50" s="351" t="e">
        <f>+IF('Data Input-Ingreso de Datos'!#REF!=1,EVERLITE!#REF!,"N/A")</f>
        <v>#REF!</v>
      </c>
      <c r="BGS50" s="351" t="e">
        <f>+IF('Data Input-Ingreso de Datos'!#REF!=1,EVERLITE!#REF!,"N/A")</f>
        <v>#REF!</v>
      </c>
      <c r="BGT50" s="351" t="e">
        <f>+IF('Data Input-Ingreso de Datos'!#REF!=1,EVERLITE!#REF!,"N/A")</f>
        <v>#REF!</v>
      </c>
      <c r="BGU50" s="351" t="e">
        <f>+IF('Data Input-Ingreso de Datos'!#REF!=1,EVERLITE!#REF!,"N/A")</f>
        <v>#REF!</v>
      </c>
      <c r="BGV50" s="351" t="e">
        <f>+IF('Data Input-Ingreso de Datos'!#REF!=1,EVERLITE!#REF!,"N/A")</f>
        <v>#REF!</v>
      </c>
      <c r="BGW50" s="351" t="e">
        <f>+IF('Data Input-Ingreso de Datos'!#REF!=1,EVERLITE!#REF!,"N/A")</f>
        <v>#REF!</v>
      </c>
      <c r="BGX50" s="351" t="e">
        <f>+IF('Data Input-Ingreso de Datos'!#REF!=1,EVERLITE!#REF!,"N/A")</f>
        <v>#REF!</v>
      </c>
      <c r="BGY50" s="351" t="e">
        <f>+IF('Data Input-Ingreso de Datos'!#REF!=1,EVERLITE!#REF!,"N/A")</f>
        <v>#REF!</v>
      </c>
      <c r="BGZ50" s="351" t="e">
        <f>+IF('Data Input-Ingreso de Datos'!#REF!=1,EVERLITE!#REF!,"N/A")</f>
        <v>#REF!</v>
      </c>
      <c r="BHA50" s="351" t="e">
        <f>+IF('Data Input-Ingreso de Datos'!#REF!=1,EVERLITE!#REF!,"N/A")</f>
        <v>#REF!</v>
      </c>
      <c r="BHB50" s="351" t="e">
        <f>+IF('Data Input-Ingreso de Datos'!#REF!=1,EVERLITE!#REF!,"N/A")</f>
        <v>#REF!</v>
      </c>
      <c r="BHC50" s="351" t="e">
        <f>+IF('Data Input-Ingreso de Datos'!#REF!=1,EVERLITE!#REF!,"N/A")</f>
        <v>#REF!</v>
      </c>
      <c r="BHD50" s="351" t="e">
        <f>+IF('Data Input-Ingreso de Datos'!#REF!=1,EVERLITE!#REF!,"N/A")</f>
        <v>#REF!</v>
      </c>
      <c r="BHE50" s="351" t="e">
        <f>+IF('Data Input-Ingreso de Datos'!#REF!=1,EVERLITE!#REF!,"N/A")</f>
        <v>#REF!</v>
      </c>
      <c r="BHF50" s="351" t="e">
        <f>+IF('Data Input-Ingreso de Datos'!#REF!=1,EVERLITE!#REF!,"N/A")</f>
        <v>#REF!</v>
      </c>
      <c r="BHG50" s="351" t="e">
        <f>+IF('Data Input-Ingreso de Datos'!#REF!=1,EVERLITE!#REF!,"N/A")</f>
        <v>#REF!</v>
      </c>
      <c r="BHH50" s="351" t="e">
        <f>+IF('Data Input-Ingreso de Datos'!#REF!=1,EVERLITE!#REF!,"N/A")</f>
        <v>#REF!</v>
      </c>
      <c r="BHI50" s="351" t="e">
        <f>+IF('Data Input-Ingreso de Datos'!#REF!=1,EVERLITE!#REF!,"N/A")</f>
        <v>#REF!</v>
      </c>
      <c r="BHJ50" s="351" t="e">
        <f>+IF('Data Input-Ingreso de Datos'!#REF!=1,EVERLITE!#REF!,"N/A")</f>
        <v>#REF!</v>
      </c>
      <c r="BHK50" s="351" t="e">
        <f>+IF('Data Input-Ingreso de Datos'!#REF!=1,EVERLITE!#REF!,"N/A")</f>
        <v>#REF!</v>
      </c>
      <c r="BHL50" s="351" t="e">
        <f>+IF('Data Input-Ingreso de Datos'!#REF!=1,EVERLITE!#REF!,"N/A")</f>
        <v>#REF!</v>
      </c>
      <c r="BHM50" s="351" t="e">
        <f>+IF('Data Input-Ingreso de Datos'!#REF!=1,EVERLITE!#REF!,"N/A")</f>
        <v>#REF!</v>
      </c>
      <c r="BHN50" s="351" t="e">
        <f>+IF('Data Input-Ingreso de Datos'!#REF!=1,EVERLITE!#REF!,"N/A")</f>
        <v>#REF!</v>
      </c>
      <c r="BHO50" s="351" t="e">
        <f>+IF('Data Input-Ingreso de Datos'!#REF!=1,EVERLITE!#REF!,"N/A")</f>
        <v>#REF!</v>
      </c>
      <c r="BHP50" s="351" t="e">
        <f>+IF('Data Input-Ingreso de Datos'!#REF!=1,EVERLITE!#REF!,"N/A")</f>
        <v>#REF!</v>
      </c>
      <c r="BHQ50" s="351" t="e">
        <f>+IF('Data Input-Ingreso de Datos'!#REF!=1,EVERLITE!#REF!,"N/A")</f>
        <v>#REF!</v>
      </c>
      <c r="BHR50" s="351" t="e">
        <f>+IF('Data Input-Ingreso de Datos'!#REF!=1,EVERLITE!#REF!,"N/A")</f>
        <v>#REF!</v>
      </c>
      <c r="BHS50" s="351" t="e">
        <f>+IF('Data Input-Ingreso de Datos'!#REF!=1,EVERLITE!#REF!,"N/A")</f>
        <v>#REF!</v>
      </c>
      <c r="BHT50" s="351" t="e">
        <f>+IF('Data Input-Ingreso de Datos'!#REF!=1,EVERLITE!#REF!,"N/A")</f>
        <v>#REF!</v>
      </c>
      <c r="BHU50" s="351" t="e">
        <f>+IF('Data Input-Ingreso de Datos'!#REF!=1,EVERLITE!#REF!,"N/A")</f>
        <v>#REF!</v>
      </c>
      <c r="BHV50" s="351" t="e">
        <f>+IF('Data Input-Ingreso de Datos'!#REF!=1,EVERLITE!#REF!,"N/A")</f>
        <v>#REF!</v>
      </c>
      <c r="BHW50" s="351" t="e">
        <f>+IF('Data Input-Ingreso de Datos'!#REF!=1,EVERLITE!#REF!,"N/A")</f>
        <v>#REF!</v>
      </c>
      <c r="BHX50" s="351" t="e">
        <f>+IF('Data Input-Ingreso de Datos'!#REF!=1,EVERLITE!#REF!,"N/A")</f>
        <v>#REF!</v>
      </c>
      <c r="BHY50" s="351" t="e">
        <f>+IF('Data Input-Ingreso de Datos'!#REF!=1,EVERLITE!#REF!,"N/A")</f>
        <v>#REF!</v>
      </c>
      <c r="BHZ50" s="351" t="e">
        <f>+IF('Data Input-Ingreso de Datos'!#REF!=1,EVERLITE!#REF!,"N/A")</f>
        <v>#REF!</v>
      </c>
      <c r="BIA50" s="351" t="e">
        <f>+IF('Data Input-Ingreso de Datos'!#REF!=1,EVERLITE!#REF!,"N/A")</f>
        <v>#REF!</v>
      </c>
      <c r="BIB50" s="351" t="e">
        <f>+IF('Data Input-Ingreso de Datos'!#REF!=1,EVERLITE!#REF!,"N/A")</f>
        <v>#REF!</v>
      </c>
      <c r="BIC50" s="351" t="e">
        <f>+IF('Data Input-Ingreso de Datos'!#REF!=1,EVERLITE!#REF!,"N/A")</f>
        <v>#REF!</v>
      </c>
      <c r="BID50" s="351" t="e">
        <f>+IF('Data Input-Ingreso de Datos'!#REF!=1,EVERLITE!#REF!,"N/A")</f>
        <v>#REF!</v>
      </c>
      <c r="BIE50" s="351" t="e">
        <f>+IF('Data Input-Ingreso de Datos'!#REF!=1,EVERLITE!#REF!,"N/A")</f>
        <v>#REF!</v>
      </c>
      <c r="BIF50" s="351" t="e">
        <f>+IF('Data Input-Ingreso de Datos'!#REF!=1,EVERLITE!#REF!,"N/A")</f>
        <v>#REF!</v>
      </c>
      <c r="BIG50" s="351" t="e">
        <f>+IF('Data Input-Ingreso de Datos'!#REF!=1,EVERLITE!#REF!,"N/A")</f>
        <v>#REF!</v>
      </c>
      <c r="BIH50" s="351" t="e">
        <f>+IF('Data Input-Ingreso de Datos'!#REF!=1,EVERLITE!#REF!,"N/A")</f>
        <v>#REF!</v>
      </c>
      <c r="BII50" s="351" t="e">
        <f>+IF('Data Input-Ingreso de Datos'!#REF!=1,EVERLITE!#REF!,"N/A")</f>
        <v>#REF!</v>
      </c>
      <c r="BIJ50" s="351" t="e">
        <f>+IF('Data Input-Ingreso de Datos'!#REF!=1,EVERLITE!#REF!,"N/A")</f>
        <v>#REF!</v>
      </c>
      <c r="BIK50" s="351" t="e">
        <f>+IF('Data Input-Ingreso de Datos'!#REF!=1,EVERLITE!#REF!,"N/A")</f>
        <v>#REF!</v>
      </c>
      <c r="BIL50" s="351" t="e">
        <f>+IF('Data Input-Ingreso de Datos'!#REF!=1,EVERLITE!#REF!,"N/A")</f>
        <v>#REF!</v>
      </c>
      <c r="BIM50" s="351" t="e">
        <f>+IF('Data Input-Ingreso de Datos'!#REF!=1,EVERLITE!#REF!,"N/A")</f>
        <v>#REF!</v>
      </c>
      <c r="BIN50" s="351" t="e">
        <f>+IF('Data Input-Ingreso de Datos'!#REF!=1,EVERLITE!#REF!,"N/A")</f>
        <v>#REF!</v>
      </c>
      <c r="BIO50" s="351" t="e">
        <f>+IF('Data Input-Ingreso de Datos'!#REF!=1,EVERLITE!#REF!,"N/A")</f>
        <v>#REF!</v>
      </c>
      <c r="BIP50" s="351" t="e">
        <f>+IF('Data Input-Ingreso de Datos'!#REF!=1,EVERLITE!#REF!,"N/A")</f>
        <v>#REF!</v>
      </c>
      <c r="BIQ50" s="351" t="e">
        <f>+IF('Data Input-Ingreso de Datos'!#REF!=1,EVERLITE!#REF!,"N/A")</f>
        <v>#REF!</v>
      </c>
      <c r="BIR50" s="351" t="e">
        <f>+IF('Data Input-Ingreso de Datos'!#REF!=1,EVERLITE!#REF!,"N/A")</f>
        <v>#REF!</v>
      </c>
      <c r="BIS50" s="351" t="e">
        <f>+IF('Data Input-Ingreso de Datos'!#REF!=1,EVERLITE!#REF!,"N/A")</f>
        <v>#REF!</v>
      </c>
      <c r="BIT50" s="351" t="e">
        <f>+IF('Data Input-Ingreso de Datos'!#REF!=1,EVERLITE!#REF!,"N/A")</f>
        <v>#REF!</v>
      </c>
      <c r="BIU50" s="351" t="e">
        <f>+IF('Data Input-Ingreso de Datos'!#REF!=1,EVERLITE!#REF!,"N/A")</f>
        <v>#REF!</v>
      </c>
      <c r="BIV50" s="351" t="e">
        <f>+IF('Data Input-Ingreso de Datos'!#REF!=1,EVERLITE!#REF!,"N/A")</f>
        <v>#REF!</v>
      </c>
      <c r="BIW50" s="351" t="e">
        <f>+IF('Data Input-Ingreso de Datos'!#REF!=1,EVERLITE!#REF!,"N/A")</f>
        <v>#REF!</v>
      </c>
      <c r="BIX50" s="351" t="e">
        <f>+IF('Data Input-Ingreso de Datos'!#REF!=1,EVERLITE!#REF!,"N/A")</f>
        <v>#REF!</v>
      </c>
      <c r="BIY50" s="351" t="e">
        <f>+IF('Data Input-Ingreso de Datos'!#REF!=1,EVERLITE!#REF!,"N/A")</f>
        <v>#REF!</v>
      </c>
      <c r="BIZ50" s="351" t="e">
        <f>+IF('Data Input-Ingreso de Datos'!#REF!=1,EVERLITE!#REF!,"N/A")</f>
        <v>#REF!</v>
      </c>
      <c r="BJA50" s="351" t="e">
        <f>+IF('Data Input-Ingreso de Datos'!#REF!=1,EVERLITE!#REF!,"N/A")</f>
        <v>#REF!</v>
      </c>
      <c r="BJB50" s="351" t="e">
        <f>+IF('Data Input-Ingreso de Datos'!#REF!=1,EVERLITE!#REF!,"N/A")</f>
        <v>#REF!</v>
      </c>
      <c r="BJC50" s="351" t="e">
        <f>+IF('Data Input-Ingreso de Datos'!#REF!=1,EVERLITE!#REF!,"N/A")</f>
        <v>#REF!</v>
      </c>
      <c r="BJD50" s="351" t="e">
        <f>+IF('Data Input-Ingreso de Datos'!#REF!=1,EVERLITE!#REF!,"N/A")</f>
        <v>#REF!</v>
      </c>
      <c r="BJE50" s="351" t="e">
        <f>+IF('Data Input-Ingreso de Datos'!#REF!=1,EVERLITE!#REF!,"N/A")</f>
        <v>#REF!</v>
      </c>
      <c r="BJF50" s="351" t="e">
        <f>+IF('Data Input-Ingreso de Datos'!#REF!=1,EVERLITE!#REF!,"N/A")</f>
        <v>#REF!</v>
      </c>
      <c r="BJG50" s="351" t="e">
        <f>+IF('Data Input-Ingreso de Datos'!#REF!=1,EVERLITE!#REF!,"N/A")</f>
        <v>#REF!</v>
      </c>
      <c r="BJH50" s="351" t="e">
        <f>+IF('Data Input-Ingreso de Datos'!#REF!=1,EVERLITE!#REF!,"N/A")</f>
        <v>#REF!</v>
      </c>
      <c r="BJI50" s="351" t="e">
        <f>+IF('Data Input-Ingreso de Datos'!#REF!=1,EVERLITE!#REF!,"N/A")</f>
        <v>#REF!</v>
      </c>
      <c r="BJJ50" s="351" t="e">
        <f>+IF('Data Input-Ingreso de Datos'!#REF!=1,EVERLITE!#REF!,"N/A")</f>
        <v>#REF!</v>
      </c>
      <c r="BJK50" s="351" t="e">
        <f>+IF('Data Input-Ingreso de Datos'!#REF!=1,EVERLITE!#REF!,"N/A")</f>
        <v>#REF!</v>
      </c>
      <c r="BJL50" s="351" t="e">
        <f>+IF('Data Input-Ingreso de Datos'!#REF!=1,EVERLITE!#REF!,"N/A")</f>
        <v>#REF!</v>
      </c>
      <c r="BJM50" s="351" t="e">
        <f>+IF('Data Input-Ingreso de Datos'!#REF!=1,EVERLITE!#REF!,"N/A")</f>
        <v>#REF!</v>
      </c>
      <c r="BJN50" s="351" t="e">
        <f>+IF('Data Input-Ingreso de Datos'!#REF!=1,EVERLITE!#REF!,"N/A")</f>
        <v>#REF!</v>
      </c>
      <c r="BJO50" s="351" t="e">
        <f>+IF('Data Input-Ingreso de Datos'!#REF!=1,EVERLITE!#REF!,"N/A")</f>
        <v>#REF!</v>
      </c>
      <c r="BJP50" s="351" t="e">
        <f>+IF('Data Input-Ingreso de Datos'!#REF!=1,EVERLITE!#REF!,"N/A")</f>
        <v>#REF!</v>
      </c>
      <c r="BJQ50" s="351" t="e">
        <f>+IF('Data Input-Ingreso de Datos'!#REF!=1,EVERLITE!#REF!,"N/A")</f>
        <v>#REF!</v>
      </c>
      <c r="BJR50" s="351" t="e">
        <f>+IF('Data Input-Ingreso de Datos'!#REF!=1,EVERLITE!#REF!,"N/A")</f>
        <v>#REF!</v>
      </c>
      <c r="BJS50" s="351" t="e">
        <f>+IF('Data Input-Ingreso de Datos'!#REF!=1,EVERLITE!#REF!,"N/A")</f>
        <v>#REF!</v>
      </c>
      <c r="BJT50" s="351" t="e">
        <f>+IF('Data Input-Ingreso de Datos'!#REF!=1,EVERLITE!#REF!,"N/A")</f>
        <v>#REF!</v>
      </c>
      <c r="BJU50" s="351" t="e">
        <f>+IF('Data Input-Ingreso de Datos'!#REF!=1,EVERLITE!#REF!,"N/A")</f>
        <v>#REF!</v>
      </c>
      <c r="BJV50" s="351" t="e">
        <f>+IF('Data Input-Ingreso de Datos'!#REF!=1,EVERLITE!#REF!,"N/A")</f>
        <v>#REF!</v>
      </c>
      <c r="BJW50" s="351" t="e">
        <f>+IF('Data Input-Ingreso de Datos'!#REF!=1,EVERLITE!#REF!,"N/A")</f>
        <v>#REF!</v>
      </c>
      <c r="BJX50" s="351" t="e">
        <f>+IF('Data Input-Ingreso de Datos'!#REF!=1,EVERLITE!#REF!,"N/A")</f>
        <v>#REF!</v>
      </c>
      <c r="BJY50" s="351" t="e">
        <f>+IF('Data Input-Ingreso de Datos'!#REF!=1,EVERLITE!#REF!,"N/A")</f>
        <v>#REF!</v>
      </c>
      <c r="BJZ50" s="351" t="e">
        <f>+IF('Data Input-Ingreso de Datos'!#REF!=1,EVERLITE!#REF!,"N/A")</f>
        <v>#REF!</v>
      </c>
      <c r="BKA50" s="351" t="e">
        <f>+IF('Data Input-Ingreso de Datos'!#REF!=1,EVERLITE!#REF!,"N/A")</f>
        <v>#REF!</v>
      </c>
      <c r="BKB50" s="351" t="e">
        <f>+IF('Data Input-Ingreso de Datos'!#REF!=1,EVERLITE!#REF!,"N/A")</f>
        <v>#REF!</v>
      </c>
      <c r="BKC50" s="351" t="e">
        <f>+IF('Data Input-Ingreso de Datos'!#REF!=1,EVERLITE!#REF!,"N/A")</f>
        <v>#REF!</v>
      </c>
      <c r="BKD50" s="351" t="e">
        <f>+IF('Data Input-Ingreso de Datos'!#REF!=1,EVERLITE!#REF!,"N/A")</f>
        <v>#REF!</v>
      </c>
      <c r="BKE50" s="351" t="e">
        <f>+IF('Data Input-Ingreso de Datos'!#REF!=1,EVERLITE!#REF!,"N/A")</f>
        <v>#REF!</v>
      </c>
      <c r="BKF50" s="351" t="e">
        <f>+IF('Data Input-Ingreso de Datos'!#REF!=1,EVERLITE!#REF!,"N/A")</f>
        <v>#REF!</v>
      </c>
      <c r="BKG50" s="351" t="e">
        <f>+IF('Data Input-Ingreso de Datos'!#REF!=1,EVERLITE!#REF!,"N/A")</f>
        <v>#REF!</v>
      </c>
      <c r="BKH50" s="351" t="e">
        <f>+IF('Data Input-Ingreso de Datos'!#REF!=1,EVERLITE!#REF!,"N/A")</f>
        <v>#REF!</v>
      </c>
      <c r="BKI50" s="351" t="e">
        <f>+IF('Data Input-Ingreso de Datos'!#REF!=1,EVERLITE!#REF!,"N/A")</f>
        <v>#REF!</v>
      </c>
      <c r="BKJ50" s="351" t="e">
        <f>+IF('Data Input-Ingreso de Datos'!#REF!=1,EVERLITE!#REF!,"N/A")</f>
        <v>#REF!</v>
      </c>
      <c r="BKK50" s="351" t="e">
        <f>+IF('Data Input-Ingreso de Datos'!#REF!=1,EVERLITE!#REF!,"N/A")</f>
        <v>#REF!</v>
      </c>
      <c r="BKL50" s="351" t="e">
        <f>+IF('Data Input-Ingreso de Datos'!#REF!=1,EVERLITE!#REF!,"N/A")</f>
        <v>#REF!</v>
      </c>
      <c r="BKM50" s="351" t="e">
        <f>+IF('Data Input-Ingreso de Datos'!#REF!=1,EVERLITE!#REF!,"N/A")</f>
        <v>#REF!</v>
      </c>
      <c r="BKN50" s="351" t="e">
        <f>+IF('Data Input-Ingreso de Datos'!#REF!=1,EVERLITE!#REF!,"N/A")</f>
        <v>#REF!</v>
      </c>
      <c r="BKO50" s="351" t="e">
        <f>+IF('Data Input-Ingreso de Datos'!#REF!=1,EVERLITE!#REF!,"N/A")</f>
        <v>#REF!</v>
      </c>
      <c r="BKP50" s="351" t="e">
        <f>+IF('Data Input-Ingreso de Datos'!#REF!=1,EVERLITE!#REF!,"N/A")</f>
        <v>#REF!</v>
      </c>
      <c r="BKQ50" s="351" t="e">
        <f>+IF('Data Input-Ingreso de Datos'!#REF!=1,EVERLITE!#REF!,"N/A")</f>
        <v>#REF!</v>
      </c>
      <c r="BKR50" s="351" t="e">
        <f>+IF('Data Input-Ingreso de Datos'!#REF!=1,EVERLITE!#REF!,"N/A")</f>
        <v>#REF!</v>
      </c>
      <c r="BKS50" s="351" t="e">
        <f>+IF('Data Input-Ingreso de Datos'!#REF!=1,EVERLITE!#REF!,"N/A")</f>
        <v>#REF!</v>
      </c>
      <c r="BKT50" s="351" t="e">
        <f>+IF('Data Input-Ingreso de Datos'!#REF!=1,EVERLITE!#REF!,"N/A")</f>
        <v>#REF!</v>
      </c>
      <c r="BKU50" s="351" t="e">
        <f>+IF('Data Input-Ingreso de Datos'!#REF!=1,EVERLITE!#REF!,"N/A")</f>
        <v>#REF!</v>
      </c>
      <c r="BKV50" s="351" t="e">
        <f>+IF('Data Input-Ingreso de Datos'!#REF!=1,EVERLITE!#REF!,"N/A")</f>
        <v>#REF!</v>
      </c>
      <c r="BKW50" s="351" t="e">
        <f>+IF('Data Input-Ingreso de Datos'!#REF!=1,EVERLITE!#REF!,"N/A")</f>
        <v>#REF!</v>
      </c>
      <c r="BKX50" s="351" t="e">
        <f>+IF('Data Input-Ingreso de Datos'!#REF!=1,EVERLITE!#REF!,"N/A")</f>
        <v>#REF!</v>
      </c>
      <c r="BKY50" s="351" t="e">
        <f>+IF('Data Input-Ingreso de Datos'!#REF!=1,EVERLITE!#REF!,"N/A")</f>
        <v>#REF!</v>
      </c>
      <c r="BKZ50" s="351" t="e">
        <f>+IF('Data Input-Ingreso de Datos'!#REF!=1,EVERLITE!#REF!,"N/A")</f>
        <v>#REF!</v>
      </c>
      <c r="BLA50" s="351" t="e">
        <f>+IF('Data Input-Ingreso de Datos'!#REF!=1,EVERLITE!#REF!,"N/A")</f>
        <v>#REF!</v>
      </c>
      <c r="BLB50" s="351" t="e">
        <f>+IF('Data Input-Ingreso de Datos'!#REF!=1,EVERLITE!#REF!,"N/A")</f>
        <v>#REF!</v>
      </c>
      <c r="BLC50" s="351" t="e">
        <f>+IF('Data Input-Ingreso de Datos'!#REF!=1,EVERLITE!#REF!,"N/A")</f>
        <v>#REF!</v>
      </c>
      <c r="BLD50" s="351" t="e">
        <f>+IF('Data Input-Ingreso de Datos'!#REF!=1,EVERLITE!#REF!,"N/A")</f>
        <v>#REF!</v>
      </c>
      <c r="BLE50" s="351" t="e">
        <f>+IF('Data Input-Ingreso de Datos'!#REF!=1,EVERLITE!#REF!,"N/A")</f>
        <v>#REF!</v>
      </c>
      <c r="BLF50" s="351" t="e">
        <f>+IF('Data Input-Ingreso de Datos'!#REF!=1,EVERLITE!#REF!,"N/A")</f>
        <v>#REF!</v>
      </c>
      <c r="BLG50" s="351" t="e">
        <f>+IF('Data Input-Ingreso de Datos'!#REF!=1,EVERLITE!#REF!,"N/A")</f>
        <v>#REF!</v>
      </c>
      <c r="BLH50" s="351" t="e">
        <f>+IF('Data Input-Ingreso de Datos'!#REF!=1,EVERLITE!#REF!,"N/A")</f>
        <v>#REF!</v>
      </c>
      <c r="BLI50" s="351" t="e">
        <f>+IF('Data Input-Ingreso de Datos'!#REF!=1,EVERLITE!#REF!,"N/A")</f>
        <v>#REF!</v>
      </c>
      <c r="BLJ50" s="351" t="e">
        <f>+IF('Data Input-Ingreso de Datos'!#REF!=1,EVERLITE!#REF!,"N/A")</f>
        <v>#REF!</v>
      </c>
      <c r="BLK50" s="351" t="e">
        <f>+IF('Data Input-Ingreso de Datos'!#REF!=1,EVERLITE!#REF!,"N/A")</f>
        <v>#REF!</v>
      </c>
      <c r="BLL50" s="351" t="e">
        <f>+IF('Data Input-Ingreso de Datos'!#REF!=1,EVERLITE!#REF!,"N/A")</f>
        <v>#REF!</v>
      </c>
      <c r="BLM50" s="351" t="e">
        <f>+IF('Data Input-Ingreso de Datos'!#REF!=1,EVERLITE!#REF!,"N/A")</f>
        <v>#REF!</v>
      </c>
      <c r="BLN50" s="351" t="e">
        <f>+IF('Data Input-Ingreso de Datos'!#REF!=1,EVERLITE!#REF!,"N/A")</f>
        <v>#REF!</v>
      </c>
      <c r="BLO50" s="351" t="e">
        <f>+IF('Data Input-Ingreso de Datos'!#REF!=1,EVERLITE!#REF!,"N/A")</f>
        <v>#REF!</v>
      </c>
      <c r="BLP50" s="351" t="e">
        <f>+IF('Data Input-Ingreso de Datos'!#REF!=1,EVERLITE!#REF!,"N/A")</f>
        <v>#REF!</v>
      </c>
      <c r="BLQ50" s="351" t="e">
        <f>+IF('Data Input-Ingreso de Datos'!#REF!=1,EVERLITE!#REF!,"N/A")</f>
        <v>#REF!</v>
      </c>
      <c r="BLR50" s="351" t="e">
        <f>+IF('Data Input-Ingreso de Datos'!#REF!=1,EVERLITE!#REF!,"N/A")</f>
        <v>#REF!</v>
      </c>
      <c r="BLS50" s="351" t="e">
        <f>+IF('Data Input-Ingreso de Datos'!#REF!=1,EVERLITE!#REF!,"N/A")</f>
        <v>#REF!</v>
      </c>
      <c r="BLT50" s="351" t="e">
        <f>+IF('Data Input-Ingreso de Datos'!#REF!=1,EVERLITE!#REF!,"N/A")</f>
        <v>#REF!</v>
      </c>
      <c r="BLU50" s="351" t="e">
        <f>+IF('Data Input-Ingreso de Datos'!#REF!=1,EVERLITE!#REF!,"N/A")</f>
        <v>#REF!</v>
      </c>
      <c r="BLV50" s="351" t="e">
        <f>+IF('Data Input-Ingreso de Datos'!#REF!=1,EVERLITE!#REF!,"N/A")</f>
        <v>#REF!</v>
      </c>
      <c r="BLW50" s="351" t="e">
        <f>+IF('Data Input-Ingreso de Datos'!#REF!=1,EVERLITE!#REF!,"N/A")</f>
        <v>#REF!</v>
      </c>
      <c r="BLX50" s="351" t="e">
        <f>+IF('Data Input-Ingreso de Datos'!#REF!=1,EVERLITE!#REF!,"N/A")</f>
        <v>#REF!</v>
      </c>
      <c r="BLY50" s="351" t="e">
        <f>+IF('Data Input-Ingreso de Datos'!#REF!=1,EVERLITE!#REF!,"N/A")</f>
        <v>#REF!</v>
      </c>
      <c r="BLZ50" s="351" t="e">
        <f>+IF('Data Input-Ingreso de Datos'!#REF!=1,EVERLITE!#REF!,"N/A")</f>
        <v>#REF!</v>
      </c>
      <c r="BMA50" s="351" t="e">
        <f>+IF('Data Input-Ingreso de Datos'!#REF!=1,EVERLITE!#REF!,"N/A")</f>
        <v>#REF!</v>
      </c>
      <c r="BMB50" s="351" t="e">
        <f>+IF('Data Input-Ingreso de Datos'!#REF!=1,EVERLITE!#REF!,"N/A")</f>
        <v>#REF!</v>
      </c>
      <c r="BMC50" s="351" t="e">
        <f>+IF('Data Input-Ingreso de Datos'!#REF!=1,EVERLITE!#REF!,"N/A")</f>
        <v>#REF!</v>
      </c>
      <c r="BMD50" s="351" t="e">
        <f>+IF('Data Input-Ingreso de Datos'!#REF!=1,EVERLITE!#REF!,"N/A")</f>
        <v>#REF!</v>
      </c>
      <c r="BME50" s="351" t="e">
        <f>+IF('Data Input-Ingreso de Datos'!#REF!=1,EVERLITE!#REF!,"N/A")</f>
        <v>#REF!</v>
      </c>
      <c r="BMF50" s="351" t="e">
        <f>+IF('Data Input-Ingreso de Datos'!#REF!=1,EVERLITE!#REF!,"N/A")</f>
        <v>#REF!</v>
      </c>
      <c r="BMG50" s="351" t="e">
        <f>+IF('Data Input-Ingreso de Datos'!#REF!=1,EVERLITE!#REF!,"N/A")</f>
        <v>#REF!</v>
      </c>
      <c r="BMH50" s="351" t="e">
        <f>+IF('Data Input-Ingreso de Datos'!#REF!=1,EVERLITE!#REF!,"N/A")</f>
        <v>#REF!</v>
      </c>
      <c r="BMI50" s="351" t="e">
        <f>+IF('Data Input-Ingreso de Datos'!#REF!=1,EVERLITE!#REF!,"N/A")</f>
        <v>#REF!</v>
      </c>
      <c r="BMJ50" s="351" t="e">
        <f>+IF('Data Input-Ingreso de Datos'!#REF!=1,EVERLITE!#REF!,"N/A")</f>
        <v>#REF!</v>
      </c>
      <c r="BMK50" s="351" t="e">
        <f>+IF('Data Input-Ingreso de Datos'!#REF!=1,EVERLITE!#REF!,"N/A")</f>
        <v>#REF!</v>
      </c>
      <c r="BML50" s="351" t="e">
        <f>+IF('Data Input-Ingreso de Datos'!#REF!=1,EVERLITE!#REF!,"N/A")</f>
        <v>#REF!</v>
      </c>
      <c r="BMM50" s="351" t="e">
        <f>+IF('Data Input-Ingreso de Datos'!#REF!=1,EVERLITE!#REF!,"N/A")</f>
        <v>#REF!</v>
      </c>
      <c r="BMN50" s="351" t="e">
        <f>+IF('Data Input-Ingreso de Datos'!#REF!=1,EVERLITE!#REF!,"N/A")</f>
        <v>#REF!</v>
      </c>
      <c r="BMO50" s="351" t="e">
        <f>+IF('Data Input-Ingreso de Datos'!#REF!=1,EVERLITE!#REF!,"N/A")</f>
        <v>#REF!</v>
      </c>
      <c r="BMP50" s="351" t="e">
        <f>+IF('Data Input-Ingreso de Datos'!#REF!=1,EVERLITE!#REF!,"N/A")</f>
        <v>#REF!</v>
      </c>
      <c r="BMQ50" s="351" t="e">
        <f>+IF('Data Input-Ingreso de Datos'!#REF!=1,EVERLITE!#REF!,"N/A")</f>
        <v>#REF!</v>
      </c>
      <c r="BMR50" s="351" t="e">
        <f>+IF('Data Input-Ingreso de Datos'!#REF!=1,EVERLITE!#REF!,"N/A")</f>
        <v>#REF!</v>
      </c>
      <c r="BMS50" s="351" t="e">
        <f>+IF('Data Input-Ingreso de Datos'!#REF!=1,EVERLITE!#REF!,"N/A")</f>
        <v>#REF!</v>
      </c>
      <c r="BMT50" s="351" t="e">
        <f>+IF('Data Input-Ingreso de Datos'!#REF!=1,EVERLITE!#REF!,"N/A")</f>
        <v>#REF!</v>
      </c>
      <c r="BMU50" s="351" t="e">
        <f>+IF('Data Input-Ingreso de Datos'!#REF!=1,EVERLITE!#REF!,"N/A")</f>
        <v>#REF!</v>
      </c>
      <c r="BMV50" s="351" t="e">
        <f>+IF('Data Input-Ingreso de Datos'!#REF!=1,EVERLITE!#REF!,"N/A")</f>
        <v>#REF!</v>
      </c>
      <c r="BMW50" s="351" t="e">
        <f>+IF('Data Input-Ingreso de Datos'!#REF!=1,EVERLITE!#REF!,"N/A")</f>
        <v>#REF!</v>
      </c>
      <c r="BMX50" s="351" t="e">
        <f>+IF('Data Input-Ingreso de Datos'!#REF!=1,EVERLITE!#REF!,"N/A")</f>
        <v>#REF!</v>
      </c>
      <c r="BMY50" s="351" t="e">
        <f>+IF('Data Input-Ingreso de Datos'!#REF!=1,EVERLITE!#REF!,"N/A")</f>
        <v>#REF!</v>
      </c>
      <c r="BMZ50" s="351" t="e">
        <f>+IF('Data Input-Ingreso de Datos'!#REF!=1,EVERLITE!#REF!,"N/A")</f>
        <v>#REF!</v>
      </c>
      <c r="BNA50" s="351" t="e">
        <f>+IF('Data Input-Ingreso de Datos'!#REF!=1,EVERLITE!#REF!,"N/A")</f>
        <v>#REF!</v>
      </c>
      <c r="BNB50" s="351" t="e">
        <f>+IF('Data Input-Ingreso de Datos'!#REF!=1,EVERLITE!#REF!,"N/A")</f>
        <v>#REF!</v>
      </c>
      <c r="BNC50" s="351" t="e">
        <f>+IF('Data Input-Ingreso de Datos'!#REF!=1,EVERLITE!#REF!,"N/A")</f>
        <v>#REF!</v>
      </c>
      <c r="BND50" s="351" t="e">
        <f>+IF('Data Input-Ingreso de Datos'!#REF!=1,EVERLITE!#REF!,"N/A")</f>
        <v>#REF!</v>
      </c>
      <c r="BNE50" s="351" t="e">
        <f>+IF('Data Input-Ingreso de Datos'!#REF!=1,EVERLITE!#REF!,"N/A")</f>
        <v>#REF!</v>
      </c>
      <c r="BNF50" s="351" t="e">
        <f>+IF('Data Input-Ingreso de Datos'!#REF!=1,EVERLITE!#REF!,"N/A")</f>
        <v>#REF!</v>
      </c>
      <c r="BNG50" s="351" t="e">
        <f>+IF('Data Input-Ingreso de Datos'!#REF!=1,EVERLITE!#REF!,"N/A")</f>
        <v>#REF!</v>
      </c>
      <c r="BNH50" s="351" t="e">
        <f>+IF('Data Input-Ingreso de Datos'!#REF!=1,EVERLITE!#REF!,"N/A")</f>
        <v>#REF!</v>
      </c>
      <c r="BNI50" s="351" t="e">
        <f>+IF('Data Input-Ingreso de Datos'!#REF!=1,EVERLITE!#REF!,"N/A")</f>
        <v>#REF!</v>
      </c>
      <c r="BNJ50" s="351" t="e">
        <f>+IF('Data Input-Ingreso de Datos'!#REF!=1,EVERLITE!#REF!,"N/A")</f>
        <v>#REF!</v>
      </c>
      <c r="BNK50" s="351" t="e">
        <f>+IF('Data Input-Ingreso de Datos'!#REF!=1,EVERLITE!#REF!,"N/A")</f>
        <v>#REF!</v>
      </c>
      <c r="BNL50" s="351" t="e">
        <f>+IF('Data Input-Ingreso de Datos'!#REF!=1,EVERLITE!#REF!,"N/A")</f>
        <v>#REF!</v>
      </c>
      <c r="BNM50" s="351" t="e">
        <f>+IF('Data Input-Ingreso de Datos'!#REF!=1,EVERLITE!#REF!,"N/A")</f>
        <v>#REF!</v>
      </c>
      <c r="BNN50" s="351" t="e">
        <f>+IF('Data Input-Ingreso de Datos'!#REF!=1,EVERLITE!#REF!,"N/A")</f>
        <v>#REF!</v>
      </c>
      <c r="BNO50" s="351" t="e">
        <f>+IF('Data Input-Ingreso de Datos'!#REF!=1,EVERLITE!#REF!,"N/A")</f>
        <v>#REF!</v>
      </c>
      <c r="BNP50" s="351" t="e">
        <f>+IF('Data Input-Ingreso de Datos'!#REF!=1,EVERLITE!#REF!,"N/A")</f>
        <v>#REF!</v>
      </c>
      <c r="BNQ50" s="351" t="e">
        <f>+IF('Data Input-Ingreso de Datos'!#REF!=1,EVERLITE!#REF!,"N/A")</f>
        <v>#REF!</v>
      </c>
      <c r="BNR50" s="351" t="e">
        <f>+IF('Data Input-Ingreso de Datos'!#REF!=1,EVERLITE!#REF!,"N/A")</f>
        <v>#REF!</v>
      </c>
      <c r="BNS50" s="351" t="e">
        <f>+IF('Data Input-Ingreso de Datos'!#REF!=1,EVERLITE!#REF!,"N/A")</f>
        <v>#REF!</v>
      </c>
      <c r="BNT50" s="351" t="e">
        <f>+IF('Data Input-Ingreso de Datos'!#REF!=1,EVERLITE!#REF!,"N/A")</f>
        <v>#REF!</v>
      </c>
      <c r="BNU50" s="351" t="e">
        <f>+IF('Data Input-Ingreso de Datos'!#REF!=1,EVERLITE!#REF!,"N/A")</f>
        <v>#REF!</v>
      </c>
      <c r="BNV50" s="351" t="e">
        <f>+IF('Data Input-Ingreso de Datos'!#REF!=1,EVERLITE!#REF!,"N/A")</f>
        <v>#REF!</v>
      </c>
      <c r="BNW50" s="351" t="e">
        <f>+IF('Data Input-Ingreso de Datos'!#REF!=1,EVERLITE!#REF!,"N/A")</f>
        <v>#REF!</v>
      </c>
      <c r="BNX50" s="351" t="e">
        <f>+IF('Data Input-Ingreso de Datos'!#REF!=1,EVERLITE!#REF!,"N/A")</f>
        <v>#REF!</v>
      </c>
      <c r="BNY50" s="351" t="e">
        <f>+IF('Data Input-Ingreso de Datos'!#REF!=1,EVERLITE!#REF!,"N/A")</f>
        <v>#REF!</v>
      </c>
      <c r="BNZ50" s="351" t="e">
        <f>+IF('Data Input-Ingreso de Datos'!#REF!=1,EVERLITE!#REF!,"N/A")</f>
        <v>#REF!</v>
      </c>
      <c r="BOA50" s="351" t="e">
        <f>+IF('Data Input-Ingreso de Datos'!#REF!=1,EVERLITE!#REF!,"N/A")</f>
        <v>#REF!</v>
      </c>
      <c r="BOB50" s="351" t="e">
        <f>+IF('Data Input-Ingreso de Datos'!#REF!=1,EVERLITE!#REF!,"N/A")</f>
        <v>#REF!</v>
      </c>
      <c r="BOC50" s="351" t="e">
        <f>+IF('Data Input-Ingreso de Datos'!#REF!=1,EVERLITE!#REF!,"N/A")</f>
        <v>#REF!</v>
      </c>
      <c r="BOD50" s="351" t="e">
        <f>+IF('Data Input-Ingreso de Datos'!#REF!=1,EVERLITE!#REF!,"N/A")</f>
        <v>#REF!</v>
      </c>
      <c r="BOE50" s="351" t="e">
        <f>+IF('Data Input-Ingreso de Datos'!#REF!=1,EVERLITE!#REF!,"N/A")</f>
        <v>#REF!</v>
      </c>
      <c r="BOF50" s="351" t="e">
        <f>+IF('Data Input-Ingreso de Datos'!#REF!=1,EVERLITE!#REF!,"N/A")</f>
        <v>#REF!</v>
      </c>
      <c r="BOG50" s="351" t="e">
        <f>+IF('Data Input-Ingreso de Datos'!#REF!=1,EVERLITE!#REF!,"N/A")</f>
        <v>#REF!</v>
      </c>
      <c r="BOH50" s="351" t="e">
        <f>+IF('Data Input-Ingreso de Datos'!#REF!=1,EVERLITE!#REF!,"N/A")</f>
        <v>#REF!</v>
      </c>
      <c r="BOI50" s="351" t="e">
        <f>+IF('Data Input-Ingreso de Datos'!#REF!=1,EVERLITE!#REF!,"N/A")</f>
        <v>#REF!</v>
      </c>
      <c r="BOJ50" s="351" t="e">
        <f>+IF('Data Input-Ingreso de Datos'!#REF!=1,EVERLITE!#REF!,"N/A")</f>
        <v>#REF!</v>
      </c>
      <c r="BOK50" s="351" t="e">
        <f>+IF('Data Input-Ingreso de Datos'!#REF!=1,EVERLITE!#REF!,"N/A")</f>
        <v>#REF!</v>
      </c>
      <c r="BOL50" s="351" t="e">
        <f>+IF('Data Input-Ingreso de Datos'!#REF!=1,EVERLITE!#REF!,"N/A")</f>
        <v>#REF!</v>
      </c>
      <c r="BOM50" s="351" t="e">
        <f>+IF('Data Input-Ingreso de Datos'!#REF!=1,EVERLITE!#REF!,"N/A")</f>
        <v>#REF!</v>
      </c>
      <c r="BON50" s="351" t="e">
        <f>+IF('Data Input-Ingreso de Datos'!#REF!=1,EVERLITE!#REF!,"N/A")</f>
        <v>#REF!</v>
      </c>
      <c r="BOO50" s="351" t="e">
        <f>+IF('Data Input-Ingreso de Datos'!#REF!=1,EVERLITE!#REF!,"N/A")</f>
        <v>#REF!</v>
      </c>
      <c r="BOP50" s="351" t="e">
        <f>+IF('Data Input-Ingreso de Datos'!#REF!=1,EVERLITE!#REF!,"N/A")</f>
        <v>#REF!</v>
      </c>
      <c r="BOQ50" s="351" t="e">
        <f>+IF('Data Input-Ingreso de Datos'!#REF!=1,EVERLITE!#REF!,"N/A")</f>
        <v>#REF!</v>
      </c>
      <c r="BOR50" s="351" t="e">
        <f>+IF('Data Input-Ingreso de Datos'!#REF!=1,EVERLITE!#REF!,"N/A")</f>
        <v>#REF!</v>
      </c>
      <c r="BOS50" s="351" t="e">
        <f>+IF('Data Input-Ingreso de Datos'!#REF!=1,EVERLITE!#REF!,"N/A")</f>
        <v>#REF!</v>
      </c>
      <c r="BOT50" s="351" t="e">
        <f>+IF('Data Input-Ingreso de Datos'!#REF!=1,EVERLITE!#REF!,"N/A")</f>
        <v>#REF!</v>
      </c>
      <c r="BOU50" s="351" t="e">
        <f>+IF('Data Input-Ingreso de Datos'!#REF!=1,EVERLITE!#REF!,"N/A")</f>
        <v>#REF!</v>
      </c>
      <c r="BOV50" s="351" t="e">
        <f>+IF('Data Input-Ingreso de Datos'!#REF!=1,EVERLITE!#REF!,"N/A")</f>
        <v>#REF!</v>
      </c>
      <c r="BOW50" s="351" t="e">
        <f>+IF('Data Input-Ingreso de Datos'!#REF!=1,EVERLITE!#REF!,"N/A")</f>
        <v>#REF!</v>
      </c>
      <c r="BOX50" s="351" t="e">
        <f>+IF('Data Input-Ingreso de Datos'!#REF!=1,EVERLITE!#REF!,"N/A")</f>
        <v>#REF!</v>
      </c>
      <c r="BOY50" s="351" t="e">
        <f>+IF('Data Input-Ingreso de Datos'!#REF!=1,EVERLITE!#REF!,"N/A")</f>
        <v>#REF!</v>
      </c>
      <c r="BOZ50" s="351" t="e">
        <f>+IF('Data Input-Ingreso de Datos'!#REF!=1,EVERLITE!#REF!,"N/A")</f>
        <v>#REF!</v>
      </c>
      <c r="BPA50" s="351" t="e">
        <f>+IF('Data Input-Ingreso de Datos'!#REF!=1,EVERLITE!#REF!,"N/A")</f>
        <v>#REF!</v>
      </c>
      <c r="BPB50" s="351" t="e">
        <f>+IF('Data Input-Ingreso de Datos'!#REF!=1,EVERLITE!#REF!,"N/A")</f>
        <v>#REF!</v>
      </c>
      <c r="BPC50" s="351" t="e">
        <f>+IF('Data Input-Ingreso de Datos'!#REF!=1,EVERLITE!#REF!,"N/A")</f>
        <v>#REF!</v>
      </c>
      <c r="BPD50" s="351" t="e">
        <f>+IF('Data Input-Ingreso de Datos'!#REF!=1,EVERLITE!#REF!,"N/A")</f>
        <v>#REF!</v>
      </c>
      <c r="BPE50" s="351" t="e">
        <f>+IF('Data Input-Ingreso de Datos'!#REF!=1,EVERLITE!#REF!,"N/A")</f>
        <v>#REF!</v>
      </c>
      <c r="BPF50" s="351" t="e">
        <f>+IF('Data Input-Ingreso de Datos'!#REF!=1,EVERLITE!#REF!,"N/A")</f>
        <v>#REF!</v>
      </c>
      <c r="BPG50" s="351" t="e">
        <f>+IF('Data Input-Ingreso de Datos'!#REF!=1,EVERLITE!#REF!,"N/A")</f>
        <v>#REF!</v>
      </c>
      <c r="BPH50" s="351" t="e">
        <f>+IF('Data Input-Ingreso de Datos'!#REF!=1,EVERLITE!#REF!,"N/A")</f>
        <v>#REF!</v>
      </c>
      <c r="BPI50" s="351" t="e">
        <f>+IF('Data Input-Ingreso de Datos'!#REF!=1,EVERLITE!#REF!,"N/A")</f>
        <v>#REF!</v>
      </c>
      <c r="BPJ50" s="351" t="e">
        <f>+IF('Data Input-Ingreso de Datos'!#REF!=1,EVERLITE!#REF!,"N/A")</f>
        <v>#REF!</v>
      </c>
      <c r="BPK50" s="351" t="e">
        <f>+IF('Data Input-Ingreso de Datos'!#REF!=1,EVERLITE!#REF!,"N/A")</f>
        <v>#REF!</v>
      </c>
      <c r="BPL50" s="351" t="e">
        <f>+IF('Data Input-Ingreso de Datos'!#REF!=1,EVERLITE!#REF!,"N/A")</f>
        <v>#REF!</v>
      </c>
      <c r="BPM50" s="351" t="e">
        <f>+IF('Data Input-Ingreso de Datos'!#REF!=1,EVERLITE!#REF!,"N/A")</f>
        <v>#REF!</v>
      </c>
      <c r="BPN50" s="351" t="e">
        <f>+IF('Data Input-Ingreso de Datos'!#REF!=1,EVERLITE!#REF!,"N/A")</f>
        <v>#REF!</v>
      </c>
      <c r="BPO50" s="351" t="e">
        <f>+IF('Data Input-Ingreso de Datos'!#REF!=1,EVERLITE!#REF!,"N/A")</f>
        <v>#REF!</v>
      </c>
      <c r="BPP50" s="351" t="e">
        <f>+IF('Data Input-Ingreso de Datos'!#REF!=1,EVERLITE!#REF!,"N/A")</f>
        <v>#REF!</v>
      </c>
      <c r="BPQ50" s="351" t="e">
        <f>+IF('Data Input-Ingreso de Datos'!#REF!=1,EVERLITE!#REF!,"N/A")</f>
        <v>#REF!</v>
      </c>
      <c r="BPR50" s="351" t="e">
        <f>+IF('Data Input-Ingreso de Datos'!#REF!=1,EVERLITE!#REF!,"N/A")</f>
        <v>#REF!</v>
      </c>
      <c r="BPS50" s="351" t="e">
        <f>+IF('Data Input-Ingreso de Datos'!#REF!=1,EVERLITE!#REF!,"N/A")</f>
        <v>#REF!</v>
      </c>
      <c r="BPT50" s="351" t="e">
        <f>+IF('Data Input-Ingreso de Datos'!#REF!=1,EVERLITE!#REF!,"N/A")</f>
        <v>#REF!</v>
      </c>
      <c r="BPU50" s="351" t="e">
        <f>+IF('Data Input-Ingreso de Datos'!#REF!=1,EVERLITE!#REF!,"N/A")</f>
        <v>#REF!</v>
      </c>
      <c r="BPV50" s="351" t="e">
        <f>+IF('Data Input-Ingreso de Datos'!#REF!=1,EVERLITE!#REF!,"N/A")</f>
        <v>#REF!</v>
      </c>
      <c r="BPW50" s="351" t="e">
        <f>+IF('Data Input-Ingreso de Datos'!#REF!=1,EVERLITE!#REF!,"N/A")</f>
        <v>#REF!</v>
      </c>
      <c r="BPX50" s="351" t="e">
        <f>+IF('Data Input-Ingreso de Datos'!#REF!=1,EVERLITE!#REF!,"N/A")</f>
        <v>#REF!</v>
      </c>
      <c r="BPY50" s="351" t="e">
        <f>+IF('Data Input-Ingreso de Datos'!#REF!=1,EVERLITE!#REF!,"N/A")</f>
        <v>#REF!</v>
      </c>
      <c r="BPZ50" s="351" t="e">
        <f>+IF('Data Input-Ingreso de Datos'!#REF!=1,EVERLITE!#REF!,"N/A")</f>
        <v>#REF!</v>
      </c>
      <c r="BQA50" s="351" t="e">
        <f>+IF('Data Input-Ingreso de Datos'!#REF!=1,EVERLITE!#REF!,"N/A")</f>
        <v>#REF!</v>
      </c>
      <c r="BQB50" s="351" t="e">
        <f>+IF('Data Input-Ingreso de Datos'!#REF!=1,EVERLITE!#REF!,"N/A")</f>
        <v>#REF!</v>
      </c>
      <c r="BQC50" s="351" t="e">
        <f>+IF('Data Input-Ingreso de Datos'!#REF!=1,EVERLITE!#REF!,"N/A")</f>
        <v>#REF!</v>
      </c>
      <c r="BQD50" s="351" t="e">
        <f>+IF('Data Input-Ingreso de Datos'!#REF!=1,EVERLITE!#REF!,"N/A")</f>
        <v>#REF!</v>
      </c>
      <c r="BQE50" s="351" t="e">
        <f>+IF('Data Input-Ingreso de Datos'!#REF!=1,EVERLITE!#REF!,"N/A")</f>
        <v>#REF!</v>
      </c>
      <c r="BQF50" s="351" t="e">
        <f>+IF('Data Input-Ingreso de Datos'!#REF!=1,EVERLITE!#REF!,"N/A")</f>
        <v>#REF!</v>
      </c>
      <c r="BQG50" s="351" t="e">
        <f>+IF('Data Input-Ingreso de Datos'!#REF!=1,EVERLITE!#REF!,"N/A")</f>
        <v>#REF!</v>
      </c>
      <c r="BQH50" s="351" t="e">
        <f>+IF('Data Input-Ingreso de Datos'!#REF!=1,EVERLITE!#REF!,"N/A")</f>
        <v>#REF!</v>
      </c>
      <c r="BQI50" s="351" t="e">
        <f>+IF('Data Input-Ingreso de Datos'!#REF!=1,EVERLITE!#REF!,"N/A")</f>
        <v>#REF!</v>
      </c>
      <c r="BQJ50" s="351" t="e">
        <f>+IF('Data Input-Ingreso de Datos'!#REF!=1,EVERLITE!#REF!,"N/A")</f>
        <v>#REF!</v>
      </c>
      <c r="BQK50" s="351" t="e">
        <f>+IF('Data Input-Ingreso de Datos'!#REF!=1,EVERLITE!#REF!,"N/A")</f>
        <v>#REF!</v>
      </c>
      <c r="BQL50" s="351" t="e">
        <f>+IF('Data Input-Ingreso de Datos'!#REF!=1,EVERLITE!#REF!,"N/A")</f>
        <v>#REF!</v>
      </c>
      <c r="BQM50" s="351" t="e">
        <f>+IF('Data Input-Ingreso de Datos'!#REF!=1,EVERLITE!#REF!,"N/A")</f>
        <v>#REF!</v>
      </c>
      <c r="BQN50" s="351" t="e">
        <f>+IF('Data Input-Ingreso de Datos'!#REF!=1,EVERLITE!#REF!,"N/A")</f>
        <v>#REF!</v>
      </c>
      <c r="BQO50" s="351" t="e">
        <f>+IF('Data Input-Ingreso de Datos'!#REF!=1,EVERLITE!#REF!,"N/A")</f>
        <v>#REF!</v>
      </c>
      <c r="BQP50" s="351" t="e">
        <f>+IF('Data Input-Ingreso de Datos'!#REF!=1,EVERLITE!#REF!,"N/A")</f>
        <v>#REF!</v>
      </c>
      <c r="BQQ50" s="351" t="e">
        <f>+IF('Data Input-Ingreso de Datos'!#REF!=1,EVERLITE!#REF!,"N/A")</f>
        <v>#REF!</v>
      </c>
      <c r="BQR50" s="351" t="e">
        <f>+IF('Data Input-Ingreso de Datos'!#REF!=1,EVERLITE!#REF!,"N/A")</f>
        <v>#REF!</v>
      </c>
      <c r="BQS50" s="351" t="e">
        <f>+IF('Data Input-Ingreso de Datos'!#REF!=1,EVERLITE!#REF!,"N/A")</f>
        <v>#REF!</v>
      </c>
      <c r="BQT50" s="351" t="e">
        <f>+IF('Data Input-Ingreso de Datos'!#REF!=1,EVERLITE!#REF!,"N/A")</f>
        <v>#REF!</v>
      </c>
      <c r="BQU50" s="351" t="e">
        <f>+IF('Data Input-Ingreso de Datos'!#REF!=1,EVERLITE!#REF!,"N/A")</f>
        <v>#REF!</v>
      </c>
      <c r="BQV50" s="351" t="e">
        <f>+IF('Data Input-Ingreso de Datos'!#REF!=1,EVERLITE!#REF!,"N/A")</f>
        <v>#REF!</v>
      </c>
      <c r="BQW50" s="351" t="e">
        <f>+IF('Data Input-Ingreso de Datos'!#REF!=1,EVERLITE!#REF!,"N/A")</f>
        <v>#REF!</v>
      </c>
      <c r="BQX50" s="351" t="e">
        <f>+IF('Data Input-Ingreso de Datos'!#REF!=1,EVERLITE!#REF!,"N/A")</f>
        <v>#REF!</v>
      </c>
      <c r="BQY50" s="351" t="e">
        <f>+IF('Data Input-Ingreso de Datos'!#REF!=1,EVERLITE!#REF!,"N/A")</f>
        <v>#REF!</v>
      </c>
      <c r="BQZ50" s="351" t="e">
        <f>+IF('Data Input-Ingreso de Datos'!#REF!=1,EVERLITE!#REF!,"N/A")</f>
        <v>#REF!</v>
      </c>
      <c r="BRA50" s="351" t="e">
        <f>+IF('Data Input-Ingreso de Datos'!#REF!=1,EVERLITE!#REF!,"N/A")</f>
        <v>#REF!</v>
      </c>
      <c r="BRB50" s="351" t="e">
        <f>+IF('Data Input-Ingreso de Datos'!#REF!=1,EVERLITE!#REF!,"N/A")</f>
        <v>#REF!</v>
      </c>
      <c r="BRC50" s="351" t="e">
        <f>+IF('Data Input-Ingreso de Datos'!#REF!=1,EVERLITE!#REF!,"N/A")</f>
        <v>#REF!</v>
      </c>
      <c r="BRD50" s="351" t="e">
        <f>+IF('Data Input-Ingreso de Datos'!#REF!=1,EVERLITE!#REF!,"N/A")</f>
        <v>#REF!</v>
      </c>
      <c r="BRE50" s="351" t="e">
        <f>+IF('Data Input-Ingreso de Datos'!#REF!=1,EVERLITE!#REF!,"N/A")</f>
        <v>#REF!</v>
      </c>
      <c r="BRF50" s="351" t="e">
        <f>+IF('Data Input-Ingreso de Datos'!#REF!=1,EVERLITE!#REF!,"N/A")</f>
        <v>#REF!</v>
      </c>
      <c r="BRG50" s="351" t="e">
        <f>+IF('Data Input-Ingreso de Datos'!#REF!=1,EVERLITE!#REF!,"N/A")</f>
        <v>#REF!</v>
      </c>
      <c r="BRH50" s="351" t="e">
        <f>+IF('Data Input-Ingreso de Datos'!#REF!=1,EVERLITE!#REF!,"N/A")</f>
        <v>#REF!</v>
      </c>
      <c r="BRI50" s="351" t="e">
        <f>+IF('Data Input-Ingreso de Datos'!#REF!=1,EVERLITE!#REF!,"N/A")</f>
        <v>#REF!</v>
      </c>
      <c r="BRJ50" s="351" t="e">
        <f>+IF('Data Input-Ingreso de Datos'!#REF!=1,EVERLITE!#REF!,"N/A")</f>
        <v>#REF!</v>
      </c>
      <c r="BRK50" s="351" t="e">
        <f>+IF('Data Input-Ingreso de Datos'!#REF!=1,EVERLITE!#REF!,"N/A")</f>
        <v>#REF!</v>
      </c>
      <c r="BRL50" s="351" t="e">
        <f>+IF('Data Input-Ingreso de Datos'!#REF!=1,EVERLITE!#REF!,"N/A")</f>
        <v>#REF!</v>
      </c>
      <c r="BRM50" s="351" t="e">
        <f>+IF('Data Input-Ingreso de Datos'!#REF!=1,EVERLITE!#REF!,"N/A")</f>
        <v>#REF!</v>
      </c>
      <c r="BRN50" s="351" t="e">
        <f>+IF('Data Input-Ingreso de Datos'!#REF!=1,EVERLITE!#REF!,"N/A")</f>
        <v>#REF!</v>
      </c>
      <c r="BRO50" s="351" t="e">
        <f>+IF('Data Input-Ingreso de Datos'!#REF!=1,EVERLITE!#REF!,"N/A")</f>
        <v>#REF!</v>
      </c>
      <c r="BRP50" s="351" t="e">
        <f>+IF('Data Input-Ingreso de Datos'!#REF!=1,EVERLITE!#REF!,"N/A")</f>
        <v>#REF!</v>
      </c>
      <c r="BRQ50" s="351" t="e">
        <f>+IF('Data Input-Ingreso de Datos'!#REF!=1,EVERLITE!#REF!,"N/A")</f>
        <v>#REF!</v>
      </c>
      <c r="BRR50" s="351" t="e">
        <f>+IF('Data Input-Ingreso de Datos'!#REF!=1,EVERLITE!#REF!,"N/A")</f>
        <v>#REF!</v>
      </c>
      <c r="BRS50" s="351" t="e">
        <f>+IF('Data Input-Ingreso de Datos'!#REF!=1,EVERLITE!#REF!,"N/A")</f>
        <v>#REF!</v>
      </c>
      <c r="BRT50" s="351" t="e">
        <f>+IF('Data Input-Ingreso de Datos'!#REF!=1,EVERLITE!#REF!,"N/A")</f>
        <v>#REF!</v>
      </c>
      <c r="BRU50" s="351" t="e">
        <f>+IF('Data Input-Ingreso de Datos'!#REF!=1,EVERLITE!#REF!,"N/A")</f>
        <v>#REF!</v>
      </c>
      <c r="BRV50" s="351" t="e">
        <f>+IF('Data Input-Ingreso de Datos'!#REF!=1,EVERLITE!#REF!,"N/A")</f>
        <v>#REF!</v>
      </c>
      <c r="BRW50" s="351" t="e">
        <f>+IF('Data Input-Ingreso de Datos'!#REF!=1,EVERLITE!#REF!,"N/A")</f>
        <v>#REF!</v>
      </c>
      <c r="BRX50" s="351" t="e">
        <f>+IF('Data Input-Ingreso de Datos'!#REF!=1,EVERLITE!#REF!,"N/A")</f>
        <v>#REF!</v>
      </c>
      <c r="BRY50" s="351" t="e">
        <f>+IF('Data Input-Ingreso de Datos'!#REF!=1,EVERLITE!#REF!,"N/A")</f>
        <v>#REF!</v>
      </c>
      <c r="BRZ50" s="351" t="e">
        <f>+IF('Data Input-Ingreso de Datos'!#REF!=1,EVERLITE!#REF!,"N/A")</f>
        <v>#REF!</v>
      </c>
      <c r="BSA50" s="351" t="e">
        <f>+IF('Data Input-Ingreso de Datos'!#REF!=1,EVERLITE!#REF!,"N/A")</f>
        <v>#REF!</v>
      </c>
      <c r="BSB50" s="351" t="e">
        <f>+IF('Data Input-Ingreso de Datos'!#REF!=1,EVERLITE!#REF!,"N/A")</f>
        <v>#REF!</v>
      </c>
      <c r="BSC50" s="351" t="e">
        <f>+IF('Data Input-Ingreso de Datos'!#REF!=1,EVERLITE!#REF!,"N/A")</f>
        <v>#REF!</v>
      </c>
      <c r="BSD50" s="351" t="e">
        <f>+IF('Data Input-Ingreso de Datos'!#REF!=1,EVERLITE!#REF!,"N/A")</f>
        <v>#REF!</v>
      </c>
      <c r="BSE50" s="351" t="e">
        <f>+IF('Data Input-Ingreso de Datos'!#REF!=1,EVERLITE!#REF!,"N/A")</f>
        <v>#REF!</v>
      </c>
      <c r="BSF50" s="351" t="e">
        <f>+IF('Data Input-Ingreso de Datos'!#REF!=1,EVERLITE!#REF!,"N/A")</f>
        <v>#REF!</v>
      </c>
      <c r="BSG50" s="351" t="e">
        <f>+IF('Data Input-Ingreso de Datos'!#REF!=1,EVERLITE!#REF!,"N/A")</f>
        <v>#REF!</v>
      </c>
      <c r="BSH50" s="351" t="e">
        <f>+IF('Data Input-Ingreso de Datos'!#REF!=1,EVERLITE!#REF!,"N/A")</f>
        <v>#REF!</v>
      </c>
      <c r="BSI50" s="351" t="e">
        <f>+IF('Data Input-Ingreso de Datos'!#REF!=1,EVERLITE!#REF!,"N/A")</f>
        <v>#REF!</v>
      </c>
      <c r="BSJ50" s="351" t="e">
        <f>+IF('Data Input-Ingreso de Datos'!#REF!=1,EVERLITE!#REF!,"N/A")</f>
        <v>#REF!</v>
      </c>
      <c r="BSK50" s="351" t="e">
        <f>+IF('Data Input-Ingreso de Datos'!#REF!=1,EVERLITE!#REF!,"N/A")</f>
        <v>#REF!</v>
      </c>
      <c r="BSL50" s="351" t="e">
        <f>+IF('Data Input-Ingreso de Datos'!#REF!=1,EVERLITE!#REF!,"N/A")</f>
        <v>#REF!</v>
      </c>
      <c r="BSM50" s="351" t="e">
        <f>+IF('Data Input-Ingreso de Datos'!#REF!=1,EVERLITE!#REF!,"N/A")</f>
        <v>#REF!</v>
      </c>
      <c r="BSN50" s="351" t="e">
        <f>+IF('Data Input-Ingreso de Datos'!#REF!=1,EVERLITE!#REF!,"N/A")</f>
        <v>#REF!</v>
      </c>
      <c r="BSO50" s="351" t="e">
        <f>+IF('Data Input-Ingreso de Datos'!#REF!=1,EVERLITE!#REF!,"N/A")</f>
        <v>#REF!</v>
      </c>
      <c r="BSP50" s="351" t="e">
        <f>+IF('Data Input-Ingreso de Datos'!#REF!=1,EVERLITE!#REF!,"N/A")</f>
        <v>#REF!</v>
      </c>
      <c r="BSQ50" s="351" t="e">
        <f>+IF('Data Input-Ingreso de Datos'!#REF!=1,EVERLITE!#REF!,"N/A")</f>
        <v>#REF!</v>
      </c>
      <c r="BSR50" s="351" t="e">
        <f>+IF('Data Input-Ingreso de Datos'!#REF!=1,EVERLITE!#REF!,"N/A")</f>
        <v>#REF!</v>
      </c>
      <c r="BSS50" s="351" t="e">
        <f>+IF('Data Input-Ingreso de Datos'!#REF!=1,EVERLITE!#REF!,"N/A")</f>
        <v>#REF!</v>
      </c>
      <c r="BST50" s="351" t="e">
        <f>+IF('Data Input-Ingreso de Datos'!#REF!=1,EVERLITE!#REF!,"N/A")</f>
        <v>#REF!</v>
      </c>
      <c r="BSU50" s="351" t="e">
        <f>+IF('Data Input-Ingreso de Datos'!#REF!=1,EVERLITE!#REF!,"N/A")</f>
        <v>#REF!</v>
      </c>
      <c r="BSV50" s="351" t="e">
        <f>+IF('Data Input-Ingreso de Datos'!#REF!=1,EVERLITE!#REF!,"N/A")</f>
        <v>#REF!</v>
      </c>
      <c r="BSW50" s="351" t="e">
        <f>+IF('Data Input-Ingreso de Datos'!#REF!=1,EVERLITE!#REF!,"N/A")</f>
        <v>#REF!</v>
      </c>
      <c r="BSX50" s="351" t="e">
        <f>+IF('Data Input-Ingreso de Datos'!#REF!=1,EVERLITE!#REF!,"N/A")</f>
        <v>#REF!</v>
      </c>
      <c r="BSY50" s="351" t="e">
        <f>+IF('Data Input-Ingreso de Datos'!#REF!=1,EVERLITE!#REF!,"N/A")</f>
        <v>#REF!</v>
      </c>
      <c r="BSZ50" s="351" t="e">
        <f>+IF('Data Input-Ingreso de Datos'!#REF!=1,EVERLITE!#REF!,"N/A")</f>
        <v>#REF!</v>
      </c>
      <c r="BTA50" s="351" t="e">
        <f>+IF('Data Input-Ingreso de Datos'!#REF!=1,EVERLITE!#REF!,"N/A")</f>
        <v>#REF!</v>
      </c>
      <c r="BTB50" s="351" t="e">
        <f>+IF('Data Input-Ingreso de Datos'!#REF!=1,EVERLITE!#REF!,"N/A")</f>
        <v>#REF!</v>
      </c>
      <c r="BTC50" s="351" t="e">
        <f>+IF('Data Input-Ingreso de Datos'!#REF!=1,EVERLITE!#REF!,"N/A")</f>
        <v>#REF!</v>
      </c>
      <c r="BTD50" s="351" t="e">
        <f>+IF('Data Input-Ingreso de Datos'!#REF!=1,EVERLITE!#REF!,"N/A")</f>
        <v>#REF!</v>
      </c>
      <c r="BTE50" s="351" t="e">
        <f>+IF('Data Input-Ingreso de Datos'!#REF!=1,EVERLITE!#REF!,"N/A")</f>
        <v>#REF!</v>
      </c>
      <c r="BTF50" s="351" t="e">
        <f>+IF('Data Input-Ingreso de Datos'!#REF!=1,EVERLITE!#REF!,"N/A")</f>
        <v>#REF!</v>
      </c>
      <c r="BTG50" s="351" t="e">
        <f>+IF('Data Input-Ingreso de Datos'!#REF!=1,EVERLITE!#REF!,"N/A")</f>
        <v>#REF!</v>
      </c>
      <c r="BTH50" s="351" t="e">
        <f>+IF('Data Input-Ingreso de Datos'!#REF!=1,EVERLITE!#REF!,"N/A")</f>
        <v>#REF!</v>
      </c>
      <c r="BTI50" s="351" t="e">
        <f>+IF('Data Input-Ingreso de Datos'!#REF!=1,EVERLITE!#REF!,"N/A")</f>
        <v>#REF!</v>
      </c>
      <c r="BTJ50" s="351" t="e">
        <f>+IF('Data Input-Ingreso de Datos'!#REF!=1,EVERLITE!#REF!,"N/A")</f>
        <v>#REF!</v>
      </c>
      <c r="BTK50" s="351" t="e">
        <f>+IF('Data Input-Ingreso de Datos'!#REF!=1,EVERLITE!#REF!,"N/A")</f>
        <v>#REF!</v>
      </c>
      <c r="BTL50" s="351" t="e">
        <f>+IF('Data Input-Ingreso de Datos'!#REF!=1,EVERLITE!#REF!,"N/A")</f>
        <v>#REF!</v>
      </c>
      <c r="BTM50" s="351" t="e">
        <f>+IF('Data Input-Ingreso de Datos'!#REF!=1,EVERLITE!#REF!,"N/A")</f>
        <v>#REF!</v>
      </c>
      <c r="BTN50" s="351" t="e">
        <f>+IF('Data Input-Ingreso de Datos'!#REF!=1,EVERLITE!#REF!,"N/A")</f>
        <v>#REF!</v>
      </c>
      <c r="BTO50" s="351" t="e">
        <f>+IF('Data Input-Ingreso de Datos'!#REF!=1,EVERLITE!#REF!,"N/A")</f>
        <v>#REF!</v>
      </c>
      <c r="BTP50" s="351" t="e">
        <f>+IF('Data Input-Ingreso de Datos'!#REF!=1,EVERLITE!#REF!,"N/A")</f>
        <v>#REF!</v>
      </c>
      <c r="BTQ50" s="351" t="e">
        <f>+IF('Data Input-Ingreso de Datos'!#REF!=1,EVERLITE!#REF!,"N/A")</f>
        <v>#REF!</v>
      </c>
      <c r="BTR50" s="351" t="e">
        <f>+IF('Data Input-Ingreso de Datos'!#REF!=1,EVERLITE!#REF!,"N/A")</f>
        <v>#REF!</v>
      </c>
      <c r="BTS50" s="351" t="e">
        <f>+IF('Data Input-Ingreso de Datos'!#REF!=1,EVERLITE!#REF!,"N/A")</f>
        <v>#REF!</v>
      </c>
      <c r="BTT50" s="351" t="e">
        <f>+IF('Data Input-Ingreso de Datos'!#REF!=1,EVERLITE!#REF!,"N/A")</f>
        <v>#REF!</v>
      </c>
      <c r="BTU50" s="351" t="e">
        <f>+IF('Data Input-Ingreso de Datos'!#REF!=1,EVERLITE!#REF!,"N/A")</f>
        <v>#REF!</v>
      </c>
      <c r="BTV50" s="351" t="e">
        <f>+IF('Data Input-Ingreso de Datos'!#REF!=1,EVERLITE!#REF!,"N/A")</f>
        <v>#REF!</v>
      </c>
      <c r="BTW50" s="351" t="e">
        <f>+IF('Data Input-Ingreso de Datos'!#REF!=1,EVERLITE!#REF!,"N/A")</f>
        <v>#REF!</v>
      </c>
      <c r="BTX50" s="351" t="e">
        <f>+IF('Data Input-Ingreso de Datos'!#REF!=1,EVERLITE!#REF!,"N/A")</f>
        <v>#REF!</v>
      </c>
      <c r="BTY50" s="351" t="e">
        <f>+IF('Data Input-Ingreso de Datos'!#REF!=1,EVERLITE!#REF!,"N/A")</f>
        <v>#REF!</v>
      </c>
      <c r="BTZ50" s="351" t="e">
        <f>+IF('Data Input-Ingreso de Datos'!#REF!=1,EVERLITE!#REF!,"N/A")</f>
        <v>#REF!</v>
      </c>
      <c r="BUA50" s="351" t="e">
        <f>+IF('Data Input-Ingreso de Datos'!#REF!=1,EVERLITE!#REF!,"N/A")</f>
        <v>#REF!</v>
      </c>
      <c r="BUB50" s="351" t="e">
        <f>+IF('Data Input-Ingreso de Datos'!#REF!=1,EVERLITE!#REF!,"N/A")</f>
        <v>#REF!</v>
      </c>
      <c r="BUC50" s="351" t="e">
        <f>+IF('Data Input-Ingreso de Datos'!#REF!=1,EVERLITE!#REF!,"N/A")</f>
        <v>#REF!</v>
      </c>
      <c r="BUD50" s="351" t="e">
        <f>+IF('Data Input-Ingreso de Datos'!#REF!=1,EVERLITE!#REF!,"N/A")</f>
        <v>#REF!</v>
      </c>
      <c r="BUE50" s="351" t="e">
        <f>+IF('Data Input-Ingreso de Datos'!#REF!=1,EVERLITE!#REF!,"N/A")</f>
        <v>#REF!</v>
      </c>
      <c r="BUF50" s="351" t="e">
        <f>+IF('Data Input-Ingreso de Datos'!#REF!=1,EVERLITE!#REF!,"N/A")</f>
        <v>#REF!</v>
      </c>
      <c r="BUG50" s="351" t="e">
        <f>+IF('Data Input-Ingreso de Datos'!#REF!=1,EVERLITE!#REF!,"N/A")</f>
        <v>#REF!</v>
      </c>
      <c r="BUH50" s="351" t="e">
        <f>+IF('Data Input-Ingreso de Datos'!#REF!=1,EVERLITE!#REF!,"N/A")</f>
        <v>#REF!</v>
      </c>
      <c r="BUI50" s="351" t="e">
        <f>+IF('Data Input-Ingreso de Datos'!#REF!=1,EVERLITE!#REF!,"N/A")</f>
        <v>#REF!</v>
      </c>
      <c r="BUJ50" s="351" t="e">
        <f>+IF('Data Input-Ingreso de Datos'!#REF!=1,EVERLITE!#REF!,"N/A")</f>
        <v>#REF!</v>
      </c>
      <c r="BUK50" s="351" t="e">
        <f>+IF('Data Input-Ingreso de Datos'!#REF!=1,EVERLITE!#REF!,"N/A")</f>
        <v>#REF!</v>
      </c>
      <c r="BUL50" s="351" t="e">
        <f>+IF('Data Input-Ingreso de Datos'!#REF!=1,EVERLITE!#REF!,"N/A")</f>
        <v>#REF!</v>
      </c>
      <c r="BUM50" s="351" t="e">
        <f>+IF('Data Input-Ingreso de Datos'!#REF!=1,EVERLITE!#REF!,"N/A")</f>
        <v>#REF!</v>
      </c>
      <c r="BUN50" s="351" t="e">
        <f>+IF('Data Input-Ingreso de Datos'!#REF!=1,EVERLITE!#REF!,"N/A")</f>
        <v>#REF!</v>
      </c>
      <c r="BUO50" s="351" t="e">
        <f>+IF('Data Input-Ingreso de Datos'!#REF!=1,EVERLITE!#REF!,"N/A")</f>
        <v>#REF!</v>
      </c>
      <c r="BUP50" s="351" t="e">
        <f>+IF('Data Input-Ingreso de Datos'!#REF!=1,EVERLITE!#REF!,"N/A")</f>
        <v>#REF!</v>
      </c>
      <c r="BUQ50" s="351" t="e">
        <f>+IF('Data Input-Ingreso de Datos'!#REF!=1,EVERLITE!#REF!,"N/A")</f>
        <v>#REF!</v>
      </c>
      <c r="BUR50" s="351" t="e">
        <f>+IF('Data Input-Ingreso de Datos'!#REF!=1,EVERLITE!#REF!,"N/A")</f>
        <v>#REF!</v>
      </c>
      <c r="BUS50" s="351" t="e">
        <f>+IF('Data Input-Ingreso de Datos'!#REF!=1,EVERLITE!#REF!,"N/A")</f>
        <v>#REF!</v>
      </c>
      <c r="BUT50" s="351" t="e">
        <f>+IF('Data Input-Ingreso de Datos'!#REF!=1,EVERLITE!#REF!,"N/A")</f>
        <v>#REF!</v>
      </c>
      <c r="BUU50" s="351" t="e">
        <f>+IF('Data Input-Ingreso de Datos'!#REF!=1,EVERLITE!#REF!,"N/A")</f>
        <v>#REF!</v>
      </c>
      <c r="BUV50" s="351" t="e">
        <f>+IF('Data Input-Ingreso de Datos'!#REF!=1,EVERLITE!#REF!,"N/A")</f>
        <v>#REF!</v>
      </c>
      <c r="BUW50" s="351" t="e">
        <f>+IF('Data Input-Ingreso de Datos'!#REF!=1,EVERLITE!#REF!,"N/A")</f>
        <v>#REF!</v>
      </c>
      <c r="BUX50" s="351" t="e">
        <f>+IF('Data Input-Ingreso de Datos'!#REF!=1,EVERLITE!#REF!,"N/A")</f>
        <v>#REF!</v>
      </c>
      <c r="BUY50" s="351" t="e">
        <f>+IF('Data Input-Ingreso de Datos'!#REF!=1,EVERLITE!#REF!,"N/A")</f>
        <v>#REF!</v>
      </c>
      <c r="BUZ50" s="351" t="e">
        <f>+IF('Data Input-Ingreso de Datos'!#REF!=1,EVERLITE!#REF!,"N/A")</f>
        <v>#REF!</v>
      </c>
      <c r="BVA50" s="351" t="e">
        <f>+IF('Data Input-Ingreso de Datos'!#REF!=1,EVERLITE!#REF!,"N/A")</f>
        <v>#REF!</v>
      </c>
      <c r="BVB50" s="351" t="e">
        <f>+IF('Data Input-Ingreso de Datos'!#REF!=1,EVERLITE!#REF!,"N/A")</f>
        <v>#REF!</v>
      </c>
      <c r="BVC50" s="351" t="e">
        <f>+IF('Data Input-Ingreso de Datos'!#REF!=1,EVERLITE!#REF!,"N/A")</f>
        <v>#REF!</v>
      </c>
      <c r="BVD50" s="351" t="e">
        <f>+IF('Data Input-Ingreso de Datos'!#REF!=1,EVERLITE!#REF!,"N/A")</f>
        <v>#REF!</v>
      </c>
      <c r="BVE50" s="351" t="e">
        <f>+IF('Data Input-Ingreso de Datos'!#REF!=1,EVERLITE!#REF!,"N/A")</f>
        <v>#REF!</v>
      </c>
      <c r="BVF50" s="351" t="e">
        <f>+IF('Data Input-Ingreso de Datos'!#REF!=1,EVERLITE!#REF!,"N/A")</f>
        <v>#REF!</v>
      </c>
      <c r="BVG50" s="351" t="e">
        <f>+IF('Data Input-Ingreso de Datos'!#REF!=1,EVERLITE!#REF!,"N/A")</f>
        <v>#REF!</v>
      </c>
      <c r="BVH50" s="351" t="e">
        <f>+IF('Data Input-Ingreso de Datos'!#REF!=1,EVERLITE!#REF!,"N/A")</f>
        <v>#REF!</v>
      </c>
      <c r="BVI50" s="351" t="e">
        <f>+IF('Data Input-Ingreso de Datos'!#REF!=1,EVERLITE!#REF!,"N/A")</f>
        <v>#REF!</v>
      </c>
      <c r="BVJ50" s="351" t="e">
        <f>+IF('Data Input-Ingreso de Datos'!#REF!=1,EVERLITE!#REF!,"N/A")</f>
        <v>#REF!</v>
      </c>
      <c r="BVK50" s="351" t="e">
        <f>+IF('Data Input-Ingreso de Datos'!#REF!=1,EVERLITE!#REF!,"N/A")</f>
        <v>#REF!</v>
      </c>
      <c r="BVL50" s="351" t="e">
        <f>+IF('Data Input-Ingreso de Datos'!#REF!=1,EVERLITE!#REF!,"N/A")</f>
        <v>#REF!</v>
      </c>
      <c r="BVM50" s="351" t="e">
        <f>+IF('Data Input-Ingreso de Datos'!#REF!=1,EVERLITE!#REF!,"N/A")</f>
        <v>#REF!</v>
      </c>
      <c r="BVN50" s="351" t="e">
        <f>+IF('Data Input-Ingreso de Datos'!#REF!=1,EVERLITE!#REF!,"N/A")</f>
        <v>#REF!</v>
      </c>
      <c r="BVO50" s="351" t="e">
        <f>+IF('Data Input-Ingreso de Datos'!#REF!=1,EVERLITE!#REF!,"N/A")</f>
        <v>#REF!</v>
      </c>
      <c r="BVP50" s="351" t="e">
        <f>+IF('Data Input-Ingreso de Datos'!#REF!=1,EVERLITE!#REF!,"N/A")</f>
        <v>#REF!</v>
      </c>
      <c r="BVQ50" s="351" t="e">
        <f>+IF('Data Input-Ingreso de Datos'!#REF!=1,EVERLITE!#REF!,"N/A")</f>
        <v>#REF!</v>
      </c>
      <c r="BVR50" s="351" t="e">
        <f>+IF('Data Input-Ingreso de Datos'!#REF!=1,EVERLITE!#REF!,"N/A")</f>
        <v>#REF!</v>
      </c>
      <c r="BVS50" s="351" t="e">
        <f>+IF('Data Input-Ingreso de Datos'!#REF!=1,EVERLITE!#REF!,"N/A")</f>
        <v>#REF!</v>
      </c>
      <c r="BVT50" s="351" t="e">
        <f>+IF('Data Input-Ingreso de Datos'!#REF!=1,EVERLITE!#REF!,"N/A")</f>
        <v>#REF!</v>
      </c>
      <c r="BVU50" s="351" t="e">
        <f>+IF('Data Input-Ingreso de Datos'!#REF!=1,EVERLITE!#REF!,"N/A")</f>
        <v>#REF!</v>
      </c>
      <c r="BVV50" s="351" t="e">
        <f>+IF('Data Input-Ingreso de Datos'!#REF!=1,EVERLITE!#REF!,"N/A")</f>
        <v>#REF!</v>
      </c>
      <c r="BVW50" s="351" t="e">
        <f>+IF('Data Input-Ingreso de Datos'!#REF!=1,EVERLITE!#REF!,"N/A")</f>
        <v>#REF!</v>
      </c>
      <c r="BVX50" s="351" t="e">
        <f>+IF('Data Input-Ingreso de Datos'!#REF!=1,EVERLITE!#REF!,"N/A")</f>
        <v>#REF!</v>
      </c>
      <c r="BVY50" s="351" t="e">
        <f>+IF('Data Input-Ingreso de Datos'!#REF!=1,EVERLITE!#REF!,"N/A")</f>
        <v>#REF!</v>
      </c>
      <c r="BVZ50" s="351" t="e">
        <f>+IF('Data Input-Ingreso de Datos'!#REF!=1,EVERLITE!#REF!,"N/A")</f>
        <v>#REF!</v>
      </c>
      <c r="BWA50" s="351" t="e">
        <f>+IF('Data Input-Ingreso de Datos'!#REF!=1,EVERLITE!#REF!,"N/A")</f>
        <v>#REF!</v>
      </c>
      <c r="BWB50" s="351" t="e">
        <f>+IF('Data Input-Ingreso de Datos'!#REF!=1,EVERLITE!#REF!,"N/A")</f>
        <v>#REF!</v>
      </c>
      <c r="BWC50" s="351" t="e">
        <f>+IF('Data Input-Ingreso de Datos'!#REF!=1,EVERLITE!#REF!,"N/A")</f>
        <v>#REF!</v>
      </c>
      <c r="BWD50" s="351" t="e">
        <f>+IF('Data Input-Ingreso de Datos'!#REF!=1,EVERLITE!#REF!,"N/A")</f>
        <v>#REF!</v>
      </c>
      <c r="BWE50" s="351" t="e">
        <f>+IF('Data Input-Ingreso de Datos'!#REF!=1,EVERLITE!#REF!,"N/A")</f>
        <v>#REF!</v>
      </c>
      <c r="BWF50" s="351" t="e">
        <f>+IF('Data Input-Ingreso de Datos'!#REF!=1,EVERLITE!#REF!,"N/A")</f>
        <v>#REF!</v>
      </c>
      <c r="BWG50" s="351" t="e">
        <f>+IF('Data Input-Ingreso de Datos'!#REF!=1,EVERLITE!#REF!,"N/A")</f>
        <v>#REF!</v>
      </c>
      <c r="BWH50" s="351" t="e">
        <f>+IF('Data Input-Ingreso de Datos'!#REF!=1,EVERLITE!#REF!,"N/A")</f>
        <v>#REF!</v>
      </c>
      <c r="BWI50" s="351" t="e">
        <f>+IF('Data Input-Ingreso de Datos'!#REF!=1,EVERLITE!#REF!,"N/A")</f>
        <v>#REF!</v>
      </c>
      <c r="BWJ50" s="351" t="e">
        <f>+IF('Data Input-Ingreso de Datos'!#REF!=1,EVERLITE!#REF!,"N/A")</f>
        <v>#REF!</v>
      </c>
      <c r="BWK50" s="351" t="e">
        <f>+IF('Data Input-Ingreso de Datos'!#REF!=1,EVERLITE!#REF!,"N/A")</f>
        <v>#REF!</v>
      </c>
      <c r="BWL50" s="351" t="e">
        <f>+IF('Data Input-Ingreso de Datos'!#REF!=1,EVERLITE!#REF!,"N/A")</f>
        <v>#REF!</v>
      </c>
      <c r="BWM50" s="351" t="e">
        <f>+IF('Data Input-Ingreso de Datos'!#REF!=1,EVERLITE!#REF!,"N/A")</f>
        <v>#REF!</v>
      </c>
      <c r="BWN50" s="351" t="e">
        <f>+IF('Data Input-Ingreso de Datos'!#REF!=1,EVERLITE!#REF!,"N/A")</f>
        <v>#REF!</v>
      </c>
      <c r="BWO50" s="351" t="e">
        <f>+IF('Data Input-Ingreso de Datos'!#REF!=1,EVERLITE!#REF!,"N/A")</f>
        <v>#REF!</v>
      </c>
      <c r="BWP50" s="351" t="e">
        <f>+IF('Data Input-Ingreso de Datos'!#REF!=1,EVERLITE!#REF!,"N/A")</f>
        <v>#REF!</v>
      </c>
      <c r="BWQ50" s="351" t="e">
        <f>+IF('Data Input-Ingreso de Datos'!#REF!=1,EVERLITE!#REF!,"N/A")</f>
        <v>#REF!</v>
      </c>
      <c r="BWR50" s="351" t="e">
        <f>+IF('Data Input-Ingreso de Datos'!#REF!=1,EVERLITE!#REF!,"N/A")</f>
        <v>#REF!</v>
      </c>
      <c r="BWS50" s="351" t="e">
        <f>+IF('Data Input-Ingreso de Datos'!#REF!=1,EVERLITE!#REF!,"N/A")</f>
        <v>#REF!</v>
      </c>
      <c r="BWT50" s="351" t="e">
        <f>+IF('Data Input-Ingreso de Datos'!#REF!=1,EVERLITE!#REF!,"N/A")</f>
        <v>#REF!</v>
      </c>
      <c r="BWU50" s="351" t="e">
        <f>+IF('Data Input-Ingreso de Datos'!#REF!=1,EVERLITE!#REF!,"N/A")</f>
        <v>#REF!</v>
      </c>
      <c r="BWV50" s="351" t="e">
        <f>+IF('Data Input-Ingreso de Datos'!#REF!=1,EVERLITE!#REF!,"N/A")</f>
        <v>#REF!</v>
      </c>
      <c r="BWW50" s="351" t="e">
        <f>+IF('Data Input-Ingreso de Datos'!#REF!=1,EVERLITE!#REF!,"N/A")</f>
        <v>#REF!</v>
      </c>
      <c r="BWX50" s="351" t="e">
        <f>+IF('Data Input-Ingreso de Datos'!#REF!=1,EVERLITE!#REF!,"N/A")</f>
        <v>#REF!</v>
      </c>
      <c r="BWY50" s="351" t="e">
        <f>+IF('Data Input-Ingreso de Datos'!#REF!=1,EVERLITE!#REF!,"N/A")</f>
        <v>#REF!</v>
      </c>
      <c r="BWZ50" s="351" t="e">
        <f>+IF('Data Input-Ingreso de Datos'!#REF!=1,EVERLITE!#REF!,"N/A")</f>
        <v>#REF!</v>
      </c>
      <c r="BXA50" s="351" t="e">
        <f>+IF('Data Input-Ingreso de Datos'!#REF!=1,EVERLITE!#REF!,"N/A")</f>
        <v>#REF!</v>
      </c>
      <c r="BXB50" s="351" t="e">
        <f>+IF('Data Input-Ingreso de Datos'!#REF!=1,EVERLITE!#REF!,"N/A")</f>
        <v>#REF!</v>
      </c>
      <c r="BXC50" s="351" t="e">
        <f>+IF('Data Input-Ingreso de Datos'!#REF!=1,EVERLITE!#REF!,"N/A")</f>
        <v>#REF!</v>
      </c>
      <c r="BXD50" s="351" t="e">
        <f>+IF('Data Input-Ingreso de Datos'!#REF!=1,EVERLITE!#REF!,"N/A")</f>
        <v>#REF!</v>
      </c>
      <c r="BXE50" s="351" t="e">
        <f>+IF('Data Input-Ingreso de Datos'!#REF!=1,EVERLITE!#REF!,"N/A")</f>
        <v>#REF!</v>
      </c>
      <c r="BXF50" s="351" t="e">
        <f>+IF('Data Input-Ingreso de Datos'!#REF!=1,EVERLITE!#REF!,"N/A")</f>
        <v>#REF!</v>
      </c>
      <c r="BXG50" s="351" t="e">
        <f>+IF('Data Input-Ingreso de Datos'!#REF!=1,EVERLITE!#REF!,"N/A")</f>
        <v>#REF!</v>
      </c>
      <c r="BXH50" s="351" t="e">
        <f>+IF('Data Input-Ingreso de Datos'!#REF!=1,EVERLITE!#REF!,"N/A")</f>
        <v>#REF!</v>
      </c>
      <c r="BXI50" s="351" t="e">
        <f>+IF('Data Input-Ingreso de Datos'!#REF!=1,EVERLITE!#REF!,"N/A")</f>
        <v>#REF!</v>
      </c>
      <c r="BXJ50" s="351" t="e">
        <f>+IF('Data Input-Ingreso de Datos'!#REF!=1,EVERLITE!#REF!,"N/A")</f>
        <v>#REF!</v>
      </c>
      <c r="BXK50" s="351" t="e">
        <f>+IF('Data Input-Ingreso de Datos'!#REF!=1,EVERLITE!#REF!,"N/A")</f>
        <v>#REF!</v>
      </c>
      <c r="BXL50" s="351" t="e">
        <f>+IF('Data Input-Ingreso de Datos'!#REF!=1,EVERLITE!#REF!,"N/A")</f>
        <v>#REF!</v>
      </c>
      <c r="BXM50" s="351" t="e">
        <f>+IF('Data Input-Ingreso de Datos'!#REF!=1,EVERLITE!#REF!,"N/A")</f>
        <v>#REF!</v>
      </c>
      <c r="BXN50" s="351" t="e">
        <f>+IF('Data Input-Ingreso de Datos'!#REF!=1,EVERLITE!#REF!,"N/A")</f>
        <v>#REF!</v>
      </c>
      <c r="BXO50" s="351" t="e">
        <f>+IF('Data Input-Ingreso de Datos'!#REF!=1,EVERLITE!#REF!,"N/A")</f>
        <v>#REF!</v>
      </c>
      <c r="BXP50" s="351" t="e">
        <f>+IF('Data Input-Ingreso de Datos'!#REF!=1,EVERLITE!#REF!,"N/A")</f>
        <v>#REF!</v>
      </c>
      <c r="BXQ50" s="351" t="e">
        <f>+IF('Data Input-Ingreso de Datos'!#REF!=1,EVERLITE!#REF!,"N/A")</f>
        <v>#REF!</v>
      </c>
      <c r="BXR50" s="351" t="e">
        <f>+IF('Data Input-Ingreso de Datos'!#REF!=1,EVERLITE!#REF!,"N/A")</f>
        <v>#REF!</v>
      </c>
      <c r="BXS50" s="351" t="e">
        <f>+IF('Data Input-Ingreso de Datos'!#REF!=1,EVERLITE!#REF!,"N/A")</f>
        <v>#REF!</v>
      </c>
      <c r="BXT50" s="351" t="e">
        <f>+IF('Data Input-Ingreso de Datos'!#REF!=1,EVERLITE!#REF!,"N/A")</f>
        <v>#REF!</v>
      </c>
      <c r="BXU50" s="351" t="e">
        <f>+IF('Data Input-Ingreso de Datos'!#REF!=1,EVERLITE!#REF!,"N/A")</f>
        <v>#REF!</v>
      </c>
      <c r="BXV50" s="351" t="e">
        <f>+IF('Data Input-Ingreso de Datos'!#REF!=1,EVERLITE!#REF!,"N/A")</f>
        <v>#REF!</v>
      </c>
      <c r="BXW50" s="351" t="e">
        <f>+IF('Data Input-Ingreso de Datos'!#REF!=1,EVERLITE!#REF!,"N/A")</f>
        <v>#REF!</v>
      </c>
      <c r="BXX50" s="351" t="e">
        <f>+IF('Data Input-Ingreso de Datos'!#REF!=1,EVERLITE!#REF!,"N/A")</f>
        <v>#REF!</v>
      </c>
      <c r="BXY50" s="351" t="e">
        <f>+IF('Data Input-Ingreso de Datos'!#REF!=1,EVERLITE!#REF!,"N/A")</f>
        <v>#REF!</v>
      </c>
      <c r="BXZ50" s="351" t="e">
        <f>+IF('Data Input-Ingreso de Datos'!#REF!=1,EVERLITE!#REF!,"N/A")</f>
        <v>#REF!</v>
      </c>
      <c r="BYA50" s="351" t="e">
        <f>+IF('Data Input-Ingreso de Datos'!#REF!=1,EVERLITE!#REF!,"N/A")</f>
        <v>#REF!</v>
      </c>
      <c r="BYB50" s="351" t="e">
        <f>+IF('Data Input-Ingreso de Datos'!#REF!=1,EVERLITE!#REF!,"N/A")</f>
        <v>#REF!</v>
      </c>
      <c r="BYC50" s="351" t="e">
        <f>+IF('Data Input-Ingreso de Datos'!#REF!=1,EVERLITE!#REF!,"N/A")</f>
        <v>#REF!</v>
      </c>
      <c r="BYD50" s="351" t="e">
        <f>+IF('Data Input-Ingreso de Datos'!#REF!=1,EVERLITE!#REF!,"N/A")</f>
        <v>#REF!</v>
      </c>
      <c r="BYE50" s="351" t="e">
        <f>+IF('Data Input-Ingreso de Datos'!#REF!=1,EVERLITE!#REF!,"N/A")</f>
        <v>#REF!</v>
      </c>
      <c r="BYF50" s="351" t="e">
        <f>+IF('Data Input-Ingreso de Datos'!#REF!=1,EVERLITE!#REF!,"N/A")</f>
        <v>#REF!</v>
      </c>
      <c r="BYG50" s="351" t="e">
        <f>+IF('Data Input-Ingreso de Datos'!#REF!=1,EVERLITE!#REF!,"N/A")</f>
        <v>#REF!</v>
      </c>
      <c r="BYH50" s="351" t="e">
        <f>+IF('Data Input-Ingreso de Datos'!#REF!=1,EVERLITE!#REF!,"N/A")</f>
        <v>#REF!</v>
      </c>
      <c r="BYI50" s="351" t="e">
        <f>+IF('Data Input-Ingreso de Datos'!#REF!=1,EVERLITE!#REF!,"N/A")</f>
        <v>#REF!</v>
      </c>
      <c r="BYJ50" s="351" t="e">
        <f>+IF('Data Input-Ingreso de Datos'!#REF!=1,EVERLITE!#REF!,"N/A")</f>
        <v>#REF!</v>
      </c>
      <c r="BYK50" s="351" t="e">
        <f>+IF('Data Input-Ingreso de Datos'!#REF!=1,EVERLITE!#REF!,"N/A")</f>
        <v>#REF!</v>
      </c>
      <c r="BYL50" s="351" t="e">
        <f>+IF('Data Input-Ingreso de Datos'!#REF!=1,EVERLITE!#REF!,"N/A")</f>
        <v>#REF!</v>
      </c>
      <c r="BYM50" s="351" t="e">
        <f>+IF('Data Input-Ingreso de Datos'!#REF!=1,EVERLITE!#REF!,"N/A")</f>
        <v>#REF!</v>
      </c>
      <c r="BYN50" s="351" t="e">
        <f>+IF('Data Input-Ingreso de Datos'!#REF!=1,EVERLITE!#REF!,"N/A")</f>
        <v>#REF!</v>
      </c>
      <c r="BYO50" s="351" t="e">
        <f>+IF('Data Input-Ingreso de Datos'!#REF!=1,EVERLITE!#REF!,"N/A")</f>
        <v>#REF!</v>
      </c>
      <c r="BYP50" s="351" t="e">
        <f>+IF('Data Input-Ingreso de Datos'!#REF!=1,EVERLITE!#REF!,"N/A")</f>
        <v>#REF!</v>
      </c>
      <c r="BYQ50" s="351" t="e">
        <f>+IF('Data Input-Ingreso de Datos'!#REF!=1,EVERLITE!#REF!,"N/A")</f>
        <v>#REF!</v>
      </c>
      <c r="BYR50" s="351" t="e">
        <f>+IF('Data Input-Ingreso de Datos'!#REF!=1,EVERLITE!#REF!,"N/A")</f>
        <v>#REF!</v>
      </c>
      <c r="BYS50" s="351" t="e">
        <f>+IF('Data Input-Ingreso de Datos'!#REF!=1,EVERLITE!#REF!,"N/A")</f>
        <v>#REF!</v>
      </c>
      <c r="BYT50" s="351" t="e">
        <f>+IF('Data Input-Ingreso de Datos'!#REF!=1,EVERLITE!#REF!,"N/A")</f>
        <v>#REF!</v>
      </c>
      <c r="BYU50" s="351" t="e">
        <f>+IF('Data Input-Ingreso de Datos'!#REF!=1,EVERLITE!#REF!,"N/A")</f>
        <v>#REF!</v>
      </c>
      <c r="BYV50" s="351" t="e">
        <f>+IF('Data Input-Ingreso de Datos'!#REF!=1,EVERLITE!#REF!,"N/A")</f>
        <v>#REF!</v>
      </c>
      <c r="BYW50" s="351" t="e">
        <f>+IF('Data Input-Ingreso de Datos'!#REF!=1,EVERLITE!#REF!,"N/A")</f>
        <v>#REF!</v>
      </c>
      <c r="BYX50" s="351" t="e">
        <f>+IF('Data Input-Ingreso de Datos'!#REF!=1,EVERLITE!#REF!,"N/A")</f>
        <v>#REF!</v>
      </c>
      <c r="BYY50" s="351" t="e">
        <f>+IF('Data Input-Ingreso de Datos'!#REF!=1,EVERLITE!#REF!,"N/A")</f>
        <v>#REF!</v>
      </c>
      <c r="BYZ50" s="351" t="e">
        <f>+IF('Data Input-Ingreso de Datos'!#REF!=1,EVERLITE!#REF!,"N/A")</f>
        <v>#REF!</v>
      </c>
      <c r="BZA50" s="351" t="e">
        <f>+IF('Data Input-Ingreso de Datos'!#REF!=1,EVERLITE!#REF!,"N/A")</f>
        <v>#REF!</v>
      </c>
      <c r="BZB50" s="351" t="e">
        <f>+IF('Data Input-Ingreso de Datos'!#REF!=1,EVERLITE!#REF!,"N/A")</f>
        <v>#REF!</v>
      </c>
      <c r="BZC50" s="351" t="e">
        <f>+IF('Data Input-Ingreso de Datos'!#REF!=1,EVERLITE!#REF!,"N/A")</f>
        <v>#REF!</v>
      </c>
      <c r="BZD50" s="351" t="e">
        <f>+IF('Data Input-Ingreso de Datos'!#REF!=1,EVERLITE!#REF!,"N/A")</f>
        <v>#REF!</v>
      </c>
      <c r="BZE50" s="351" t="e">
        <f>+IF('Data Input-Ingreso de Datos'!#REF!=1,EVERLITE!#REF!,"N/A")</f>
        <v>#REF!</v>
      </c>
      <c r="BZF50" s="351" t="e">
        <f>+IF('Data Input-Ingreso de Datos'!#REF!=1,EVERLITE!#REF!,"N/A")</f>
        <v>#REF!</v>
      </c>
      <c r="BZG50" s="351" t="e">
        <f>+IF('Data Input-Ingreso de Datos'!#REF!=1,EVERLITE!#REF!,"N/A")</f>
        <v>#REF!</v>
      </c>
      <c r="BZH50" s="351" t="e">
        <f>+IF('Data Input-Ingreso de Datos'!#REF!=1,EVERLITE!#REF!,"N/A")</f>
        <v>#REF!</v>
      </c>
      <c r="BZI50" s="351" t="e">
        <f>+IF('Data Input-Ingreso de Datos'!#REF!=1,EVERLITE!#REF!,"N/A")</f>
        <v>#REF!</v>
      </c>
      <c r="BZJ50" s="351" t="e">
        <f>+IF('Data Input-Ingreso de Datos'!#REF!=1,EVERLITE!#REF!,"N/A")</f>
        <v>#REF!</v>
      </c>
      <c r="BZK50" s="351" t="e">
        <f>+IF('Data Input-Ingreso de Datos'!#REF!=1,EVERLITE!#REF!,"N/A")</f>
        <v>#REF!</v>
      </c>
      <c r="BZL50" s="351" t="e">
        <f>+IF('Data Input-Ingreso de Datos'!#REF!=1,EVERLITE!#REF!,"N/A")</f>
        <v>#REF!</v>
      </c>
      <c r="BZM50" s="351" t="e">
        <f>+IF('Data Input-Ingreso de Datos'!#REF!=1,EVERLITE!#REF!,"N/A")</f>
        <v>#REF!</v>
      </c>
      <c r="BZN50" s="351" t="e">
        <f>+IF('Data Input-Ingreso de Datos'!#REF!=1,EVERLITE!#REF!,"N/A")</f>
        <v>#REF!</v>
      </c>
      <c r="BZO50" s="351" t="e">
        <f>+IF('Data Input-Ingreso de Datos'!#REF!=1,EVERLITE!#REF!,"N/A")</f>
        <v>#REF!</v>
      </c>
      <c r="BZP50" s="351" t="e">
        <f>+IF('Data Input-Ingreso de Datos'!#REF!=1,EVERLITE!#REF!,"N/A")</f>
        <v>#REF!</v>
      </c>
      <c r="BZQ50" s="351" t="e">
        <f>+IF('Data Input-Ingreso de Datos'!#REF!=1,EVERLITE!#REF!,"N/A")</f>
        <v>#REF!</v>
      </c>
      <c r="BZR50" s="351" t="e">
        <f>+IF('Data Input-Ingreso de Datos'!#REF!=1,EVERLITE!#REF!,"N/A")</f>
        <v>#REF!</v>
      </c>
      <c r="BZS50" s="351" t="e">
        <f>+IF('Data Input-Ingreso de Datos'!#REF!=1,EVERLITE!#REF!,"N/A")</f>
        <v>#REF!</v>
      </c>
      <c r="BZT50" s="351" t="e">
        <f>+IF('Data Input-Ingreso de Datos'!#REF!=1,EVERLITE!#REF!,"N/A")</f>
        <v>#REF!</v>
      </c>
      <c r="BZU50" s="351" t="e">
        <f>+IF('Data Input-Ingreso de Datos'!#REF!=1,EVERLITE!#REF!,"N/A")</f>
        <v>#REF!</v>
      </c>
      <c r="BZV50" s="351" t="e">
        <f>+IF('Data Input-Ingreso de Datos'!#REF!=1,EVERLITE!#REF!,"N/A")</f>
        <v>#REF!</v>
      </c>
      <c r="BZW50" s="351" t="e">
        <f>+IF('Data Input-Ingreso de Datos'!#REF!=1,EVERLITE!#REF!,"N/A")</f>
        <v>#REF!</v>
      </c>
      <c r="BZX50" s="351" t="e">
        <f>+IF('Data Input-Ingreso de Datos'!#REF!=1,EVERLITE!#REF!,"N/A")</f>
        <v>#REF!</v>
      </c>
      <c r="BZY50" s="351" t="e">
        <f>+IF('Data Input-Ingreso de Datos'!#REF!=1,EVERLITE!#REF!,"N/A")</f>
        <v>#REF!</v>
      </c>
      <c r="BZZ50" s="351" t="e">
        <f>+IF('Data Input-Ingreso de Datos'!#REF!=1,EVERLITE!#REF!,"N/A")</f>
        <v>#REF!</v>
      </c>
      <c r="CAA50" s="351" t="e">
        <f>+IF('Data Input-Ingreso de Datos'!#REF!=1,EVERLITE!#REF!,"N/A")</f>
        <v>#REF!</v>
      </c>
      <c r="CAB50" s="351" t="e">
        <f>+IF('Data Input-Ingreso de Datos'!#REF!=1,EVERLITE!#REF!,"N/A")</f>
        <v>#REF!</v>
      </c>
      <c r="CAC50" s="351" t="e">
        <f>+IF('Data Input-Ingreso de Datos'!#REF!=1,EVERLITE!#REF!,"N/A")</f>
        <v>#REF!</v>
      </c>
      <c r="CAD50" s="351" t="e">
        <f>+IF('Data Input-Ingreso de Datos'!#REF!=1,EVERLITE!#REF!,"N/A")</f>
        <v>#REF!</v>
      </c>
      <c r="CAE50" s="351" t="e">
        <f>+IF('Data Input-Ingreso de Datos'!#REF!=1,EVERLITE!#REF!,"N/A")</f>
        <v>#REF!</v>
      </c>
      <c r="CAF50" s="351" t="e">
        <f>+IF('Data Input-Ingreso de Datos'!#REF!=1,EVERLITE!#REF!,"N/A")</f>
        <v>#REF!</v>
      </c>
      <c r="CAG50" s="351" t="e">
        <f>+IF('Data Input-Ingreso de Datos'!#REF!=1,EVERLITE!#REF!,"N/A")</f>
        <v>#REF!</v>
      </c>
      <c r="CAH50" s="351" t="e">
        <f>+IF('Data Input-Ingreso de Datos'!#REF!=1,EVERLITE!#REF!,"N/A")</f>
        <v>#REF!</v>
      </c>
      <c r="CAI50" s="351" t="e">
        <f>+IF('Data Input-Ingreso de Datos'!#REF!=1,EVERLITE!#REF!,"N/A")</f>
        <v>#REF!</v>
      </c>
      <c r="CAJ50" s="351" t="e">
        <f>+IF('Data Input-Ingreso de Datos'!#REF!=1,EVERLITE!#REF!,"N/A")</f>
        <v>#REF!</v>
      </c>
      <c r="CAK50" s="351" t="e">
        <f>+IF('Data Input-Ingreso de Datos'!#REF!=1,EVERLITE!#REF!,"N/A")</f>
        <v>#REF!</v>
      </c>
      <c r="CAL50" s="351" t="e">
        <f>+IF('Data Input-Ingreso de Datos'!#REF!=1,EVERLITE!#REF!,"N/A")</f>
        <v>#REF!</v>
      </c>
      <c r="CAM50" s="351" t="e">
        <f>+IF('Data Input-Ingreso de Datos'!#REF!=1,EVERLITE!#REF!,"N/A")</f>
        <v>#REF!</v>
      </c>
      <c r="CAN50" s="351" t="e">
        <f>+IF('Data Input-Ingreso de Datos'!#REF!=1,EVERLITE!#REF!,"N/A")</f>
        <v>#REF!</v>
      </c>
      <c r="CAO50" s="351" t="e">
        <f>+IF('Data Input-Ingreso de Datos'!#REF!=1,EVERLITE!#REF!,"N/A")</f>
        <v>#REF!</v>
      </c>
      <c r="CAP50" s="351" t="e">
        <f>+IF('Data Input-Ingreso de Datos'!#REF!=1,EVERLITE!#REF!,"N/A")</f>
        <v>#REF!</v>
      </c>
      <c r="CAQ50" s="351" t="e">
        <f>+IF('Data Input-Ingreso de Datos'!#REF!=1,EVERLITE!#REF!,"N/A")</f>
        <v>#REF!</v>
      </c>
      <c r="CAR50" s="351" t="e">
        <f>+IF('Data Input-Ingreso de Datos'!#REF!=1,EVERLITE!#REF!,"N/A")</f>
        <v>#REF!</v>
      </c>
      <c r="CAS50" s="351" t="e">
        <f>+IF('Data Input-Ingreso de Datos'!#REF!=1,EVERLITE!#REF!,"N/A")</f>
        <v>#REF!</v>
      </c>
      <c r="CAT50" s="351" t="e">
        <f>+IF('Data Input-Ingreso de Datos'!#REF!=1,EVERLITE!#REF!,"N/A")</f>
        <v>#REF!</v>
      </c>
      <c r="CAU50" s="351" t="e">
        <f>+IF('Data Input-Ingreso de Datos'!#REF!=1,EVERLITE!#REF!,"N/A")</f>
        <v>#REF!</v>
      </c>
      <c r="CAV50" s="351" t="e">
        <f>+IF('Data Input-Ingreso de Datos'!#REF!=1,EVERLITE!#REF!,"N/A")</f>
        <v>#REF!</v>
      </c>
      <c r="CAW50" s="351" t="e">
        <f>+IF('Data Input-Ingreso de Datos'!#REF!=1,EVERLITE!#REF!,"N/A")</f>
        <v>#REF!</v>
      </c>
      <c r="CAX50" s="351" t="e">
        <f>+IF('Data Input-Ingreso de Datos'!#REF!=1,EVERLITE!#REF!,"N/A")</f>
        <v>#REF!</v>
      </c>
      <c r="CAY50" s="351" t="e">
        <f>+IF('Data Input-Ingreso de Datos'!#REF!=1,EVERLITE!#REF!,"N/A")</f>
        <v>#REF!</v>
      </c>
      <c r="CAZ50" s="351" t="e">
        <f>+IF('Data Input-Ingreso de Datos'!#REF!=1,EVERLITE!#REF!,"N/A")</f>
        <v>#REF!</v>
      </c>
      <c r="CBA50" s="351" t="e">
        <f>+IF('Data Input-Ingreso de Datos'!#REF!=1,EVERLITE!#REF!,"N/A")</f>
        <v>#REF!</v>
      </c>
      <c r="CBB50" s="351" t="e">
        <f>+IF('Data Input-Ingreso de Datos'!#REF!=1,EVERLITE!#REF!,"N/A")</f>
        <v>#REF!</v>
      </c>
      <c r="CBC50" s="351" t="e">
        <f>+IF('Data Input-Ingreso de Datos'!#REF!=1,EVERLITE!#REF!,"N/A")</f>
        <v>#REF!</v>
      </c>
      <c r="CBD50" s="351" t="e">
        <f>+IF('Data Input-Ingreso de Datos'!#REF!=1,EVERLITE!#REF!,"N/A")</f>
        <v>#REF!</v>
      </c>
      <c r="CBE50" s="351" t="e">
        <f>+IF('Data Input-Ingreso de Datos'!#REF!=1,EVERLITE!#REF!,"N/A")</f>
        <v>#REF!</v>
      </c>
      <c r="CBF50" s="351" t="e">
        <f>+IF('Data Input-Ingreso de Datos'!#REF!=1,EVERLITE!#REF!,"N/A")</f>
        <v>#REF!</v>
      </c>
      <c r="CBG50" s="351" t="e">
        <f>+IF('Data Input-Ingreso de Datos'!#REF!=1,EVERLITE!#REF!,"N/A")</f>
        <v>#REF!</v>
      </c>
      <c r="CBH50" s="351" t="e">
        <f>+IF('Data Input-Ingreso de Datos'!#REF!=1,EVERLITE!#REF!,"N/A")</f>
        <v>#REF!</v>
      </c>
      <c r="CBI50" s="351" t="e">
        <f>+IF('Data Input-Ingreso de Datos'!#REF!=1,EVERLITE!#REF!,"N/A")</f>
        <v>#REF!</v>
      </c>
      <c r="CBJ50" s="351" t="e">
        <f>+IF('Data Input-Ingreso de Datos'!#REF!=1,EVERLITE!#REF!,"N/A")</f>
        <v>#REF!</v>
      </c>
      <c r="CBK50" s="351" t="e">
        <f>+IF('Data Input-Ingreso de Datos'!#REF!=1,EVERLITE!#REF!,"N/A")</f>
        <v>#REF!</v>
      </c>
      <c r="CBL50" s="351" t="e">
        <f>+IF('Data Input-Ingreso de Datos'!#REF!=1,EVERLITE!#REF!,"N/A")</f>
        <v>#REF!</v>
      </c>
      <c r="CBM50" s="351" t="e">
        <f>+IF('Data Input-Ingreso de Datos'!#REF!=1,EVERLITE!#REF!,"N/A")</f>
        <v>#REF!</v>
      </c>
      <c r="CBN50" s="351" t="e">
        <f>+IF('Data Input-Ingreso de Datos'!#REF!=1,EVERLITE!#REF!,"N/A")</f>
        <v>#REF!</v>
      </c>
      <c r="CBO50" s="351" t="e">
        <f>+IF('Data Input-Ingreso de Datos'!#REF!=1,EVERLITE!#REF!,"N/A")</f>
        <v>#REF!</v>
      </c>
      <c r="CBP50" s="351" t="e">
        <f>+IF('Data Input-Ingreso de Datos'!#REF!=1,EVERLITE!#REF!,"N/A")</f>
        <v>#REF!</v>
      </c>
      <c r="CBQ50" s="351" t="e">
        <f>+IF('Data Input-Ingreso de Datos'!#REF!=1,EVERLITE!#REF!,"N/A")</f>
        <v>#REF!</v>
      </c>
      <c r="CBR50" s="351" t="e">
        <f>+IF('Data Input-Ingreso de Datos'!#REF!=1,EVERLITE!#REF!,"N/A")</f>
        <v>#REF!</v>
      </c>
      <c r="CBS50" s="351" t="e">
        <f>+IF('Data Input-Ingreso de Datos'!#REF!=1,EVERLITE!#REF!,"N/A")</f>
        <v>#REF!</v>
      </c>
      <c r="CBT50" s="351" t="e">
        <f>+IF('Data Input-Ingreso de Datos'!#REF!=1,EVERLITE!#REF!,"N/A")</f>
        <v>#REF!</v>
      </c>
      <c r="CBU50" s="351" t="e">
        <f>+IF('Data Input-Ingreso de Datos'!#REF!=1,EVERLITE!#REF!,"N/A")</f>
        <v>#REF!</v>
      </c>
      <c r="CBV50" s="351" t="e">
        <f>+IF('Data Input-Ingreso de Datos'!#REF!=1,EVERLITE!#REF!,"N/A")</f>
        <v>#REF!</v>
      </c>
      <c r="CBW50" s="351" t="e">
        <f>+IF('Data Input-Ingreso de Datos'!#REF!=1,EVERLITE!#REF!,"N/A")</f>
        <v>#REF!</v>
      </c>
      <c r="CBX50" s="351" t="e">
        <f>+IF('Data Input-Ingreso de Datos'!#REF!=1,EVERLITE!#REF!,"N/A")</f>
        <v>#REF!</v>
      </c>
      <c r="CBY50" s="351" t="e">
        <f>+IF('Data Input-Ingreso de Datos'!#REF!=1,EVERLITE!#REF!,"N/A")</f>
        <v>#REF!</v>
      </c>
      <c r="CBZ50" s="351" t="e">
        <f>+IF('Data Input-Ingreso de Datos'!#REF!=1,EVERLITE!#REF!,"N/A")</f>
        <v>#REF!</v>
      </c>
      <c r="CCA50" s="351" t="e">
        <f>+IF('Data Input-Ingreso de Datos'!#REF!=1,EVERLITE!#REF!,"N/A")</f>
        <v>#REF!</v>
      </c>
      <c r="CCB50" s="351" t="e">
        <f>+IF('Data Input-Ingreso de Datos'!#REF!=1,EVERLITE!#REF!,"N/A")</f>
        <v>#REF!</v>
      </c>
      <c r="CCC50" s="351" t="e">
        <f>+IF('Data Input-Ingreso de Datos'!#REF!=1,EVERLITE!#REF!,"N/A")</f>
        <v>#REF!</v>
      </c>
      <c r="CCD50" s="351" t="e">
        <f>+IF('Data Input-Ingreso de Datos'!#REF!=1,EVERLITE!#REF!,"N/A")</f>
        <v>#REF!</v>
      </c>
      <c r="CCE50" s="351" t="e">
        <f>+IF('Data Input-Ingreso de Datos'!#REF!=1,EVERLITE!#REF!,"N/A")</f>
        <v>#REF!</v>
      </c>
      <c r="CCF50" s="351" t="e">
        <f>+IF('Data Input-Ingreso de Datos'!#REF!=1,EVERLITE!#REF!,"N/A")</f>
        <v>#REF!</v>
      </c>
      <c r="CCG50" s="351" t="e">
        <f>+IF('Data Input-Ingreso de Datos'!#REF!=1,EVERLITE!#REF!,"N/A")</f>
        <v>#REF!</v>
      </c>
      <c r="CCH50" s="351" t="e">
        <f>+IF('Data Input-Ingreso de Datos'!#REF!=1,EVERLITE!#REF!,"N/A")</f>
        <v>#REF!</v>
      </c>
      <c r="CCI50" s="351" t="e">
        <f>+IF('Data Input-Ingreso de Datos'!#REF!=1,EVERLITE!#REF!,"N/A")</f>
        <v>#REF!</v>
      </c>
      <c r="CCJ50" s="351" t="e">
        <f>+IF('Data Input-Ingreso de Datos'!#REF!=1,EVERLITE!#REF!,"N/A")</f>
        <v>#REF!</v>
      </c>
      <c r="CCK50" s="351" t="e">
        <f>+IF('Data Input-Ingreso de Datos'!#REF!=1,EVERLITE!#REF!,"N/A")</f>
        <v>#REF!</v>
      </c>
      <c r="CCL50" s="351" t="e">
        <f>+IF('Data Input-Ingreso de Datos'!#REF!=1,EVERLITE!#REF!,"N/A")</f>
        <v>#REF!</v>
      </c>
      <c r="CCM50" s="351" t="e">
        <f>+IF('Data Input-Ingreso de Datos'!#REF!=1,EVERLITE!#REF!,"N/A")</f>
        <v>#REF!</v>
      </c>
      <c r="CCN50" s="351" t="e">
        <f>+IF('Data Input-Ingreso de Datos'!#REF!=1,EVERLITE!#REF!,"N/A")</f>
        <v>#REF!</v>
      </c>
      <c r="CCO50" s="351" t="e">
        <f>+IF('Data Input-Ingreso de Datos'!#REF!=1,EVERLITE!#REF!,"N/A")</f>
        <v>#REF!</v>
      </c>
      <c r="CCP50" s="351" t="e">
        <f>+IF('Data Input-Ingreso de Datos'!#REF!=1,EVERLITE!#REF!,"N/A")</f>
        <v>#REF!</v>
      </c>
      <c r="CCQ50" s="351" t="e">
        <f>+IF('Data Input-Ingreso de Datos'!#REF!=1,EVERLITE!#REF!,"N/A")</f>
        <v>#REF!</v>
      </c>
      <c r="CCR50" s="351" t="e">
        <f>+IF('Data Input-Ingreso de Datos'!#REF!=1,EVERLITE!#REF!,"N/A")</f>
        <v>#REF!</v>
      </c>
      <c r="CCS50" s="351" t="e">
        <f>+IF('Data Input-Ingreso de Datos'!#REF!=1,EVERLITE!#REF!,"N/A")</f>
        <v>#REF!</v>
      </c>
      <c r="CCT50" s="351" t="e">
        <f>+IF('Data Input-Ingreso de Datos'!#REF!=1,EVERLITE!#REF!,"N/A")</f>
        <v>#REF!</v>
      </c>
      <c r="CCU50" s="351" t="e">
        <f>+IF('Data Input-Ingreso de Datos'!#REF!=1,EVERLITE!#REF!,"N/A")</f>
        <v>#REF!</v>
      </c>
      <c r="CCV50" s="351" t="e">
        <f>+IF('Data Input-Ingreso de Datos'!#REF!=1,EVERLITE!#REF!,"N/A")</f>
        <v>#REF!</v>
      </c>
      <c r="CCW50" s="351" t="e">
        <f>+IF('Data Input-Ingreso de Datos'!#REF!=1,EVERLITE!#REF!,"N/A")</f>
        <v>#REF!</v>
      </c>
      <c r="CCX50" s="351" t="e">
        <f>+IF('Data Input-Ingreso de Datos'!#REF!=1,EVERLITE!#REF!,"N/A")</f>
        <v>#REF!</v>
      </c>
      <c r="CCY50" s="351" t="e">
        <f>+IF('Data Input-Ingreso de Datos'!#REF!=1,EVERLITE!#REF!,"N/A")</f>
        <v>#REF!</v>
      </c>
      <c r="CCZ50" s="351" t="e">
        <f>+IF('Data Input-Ingreso de Datos'!#REF!=1,EVERLITE!#REF!,"N/A")</f>
        <v>#REF!</v>
      </c>
      <c r="CDA50" s="351" t="e">
        <f>+IF('Data Input-Ingreso de Datos'!#REF!=1,EVERLITE!#REF!,"N/A")</f>
        <v>#REF!</v>
      </c>
      <c r="CDB50" s="351" t="e">
        <f>+IF('Data Input-Ingreso de Datos'!#REF!=1,EVERLITE!#REF!,"N/A")</f>
        <v>#REF!</v>
      </c>
      <c r="CDC50" s="351" t="e">
        <f>+IF('Data Input-Ingreso de Datos'!#REF!=1,EVERLITE!#REF!,"N/A")</f>
        <v>#REF!</v>
      </c>
      <c r="CDD50" s="351" t="e">
        <f>+IF('Data Input-Ingreso de Datos'!#REF!=1,EVERLITE!#REF!,"N/A")</f>
        <v>#REF!</v>
      </c>
      <c r="CDE50" s="351" t="e">
        <f>+IF('Data Input-Ingreso de Datos'!#REF!=1,EVERLITE!#REF!,"N/A")</f>
        <v>#REF!</v>
      </c>
      <c r="CDF50" s="351" t="e">
        <f>+IF('Data Input-Ingreso de Datos'!#REF!=1,EVERLITE!#REF!,"N/A")</f>
        <v>#REF!</v>
      </c>
      <c r="CDG50" s="351" t="e">
        <f>+IF('Data Input-Ingreso de Datos'!#REF!=1,EVERLITE!#REF!,"N/A")</f>
        <v>#REF!</v>
      </c>
      <c r="CDH50" s="351" t="e">
        <f>+IF('Data Input-Ingreso de Datos'!#REF!=1,EVERLITE!#REF!,"N/A")</f>
        <v>#REF!</v>
      </c>
      <c r="CDI50" s="351" t="e">
        <f>+IF('Data Input-Ingreso de Datos'!#REF!=1,EVERLITE!#REF!,"N/A")</f>
        <v>#REF!</v>
      </c>
      <c r="CDJ50" s="351" t="e">
        <f>+IF('Data Input-Ingreso de Datos'!#REF!=1,EVERLITE!#REF!,"N/A")</f>
        <v>#REF!</v>
      </c>
      <c r="CDK50" s="351" t="e">
        <f>+IF('Data Input-Ingreso de Datos'!#REF!=1,EVERLITE!#REF!,"N/A")</f>
        <v>#REF!</v>
      </c>
      <c r="CDL50" s="351" t="e">
        <f>+IF('Data Input-Ingreso de Datos'!#REF!=1,EVERLITE!#REF!,"N/A")</f>
        <v>#REF!</v>
      </c>
      <c r="CDM50" s="351" t="e">
        <f>+IF('Data Input-Ingreso de Datos'!#REF!=1,EVERLITE!#REF!,"N/A")</f>
        <v>#REF!</v>
      </c>
      <c r="CDN50" s="351" t="e">
        <f>+IF('Data Input-Ingreso de Datos'!#REF!=1,EVERLITE!#REF!,"N/A")</f>
        <v>#REF!</v>
      </c>
      <c r="CDO50" s="351" t="e">
        <f>+IF('Data Input-Ingreso de Datos'!#REF!=1,EVERLITE!#REF!,"N/A")</f>
        <v>#REF!</v>
      </c>
      <c r="CDP50" s="351" t="e">
        <f>+IF('Data Input-Ingreso de Datos'!#REF!=1,EVERLITE!#REF!,"N/A")</f>
        <v>#REF!</v>
      </c>
      <c r="CDQ50" s="351" t="e">
        <f>+IF('Data Input-Ingreso de Datos'!#REF!=1,EVERLITE!#REF!,"N/A")</f>
        <v>#REF!</v>
      </c>
      <c r="CDR50" s="351" t="e">
        <f>+IF('Data Input-Ingreso de Datos'!#REF!=1,EVERLITE!#REF!,"N/A")</f>
        <v>#REF!</v>
      </c>
      <c r="CDS50" s="351" t="e">
        <f>+IF('Data Input-Ingreso de Datos'!#REF!=1,EVERLITE!#REF!,"N/A")</f>
        <v>#REF!</v>
      </c>
      <c r="CDT50" s="351" t="e">
        <f>+IF('Data Input-Ingreso de Datos'!#REF!=1,EVERLITE!#REF!,"N/A")</f>
        <v>#REF!</v>
      </c>
      <c r="CDU50" s="351" t="e">
        <f>+IF('Data Input-Ingreso de Datos'!#REF!=1,EVERLITE!#REF!,"N/A")</f>
        <v>#REF!</v>
      </c>
      <c r="CDV50" s="351" t="e">
        <f>+IF('Data Input-Ingreso de Datos'!#REF!=1,EVERLITE!#REF!,"N/A")</f>
        <v>#REF!</v>
      </c>
      <c r="CDW50" s="351" t="e">
        <f>+IF('Data Input-Ingreso de Datos'!#REF!=1,EVERLITE!#REF!,"N/A")</f>
        <v>#REF!</v>
      </c>
      <c r="CDX50" s="351" t="e">
        <f>+IF('Data Input-Ingreso de Datos'!#REF!=1,EVERLITE!#REF!,"N/A")</f>
        <v>#REF!</v>
      </c>
      <c r="CDY50" s="351" t="e">
        <f>+IF('Data Input-Ingreso de Datos'!#REF!=1,EVERLITE!#REF!,"N/A")</f>
        <v>#REF!</v>
      </c>
      <c r="CDZ50" s="351" t="e">
        <f>+IF('Data Input-Ingreso de Datos'!#REF!=1,EVERLITE!#REF!,"N/A")</f>
        <v>#REF!</v>
      </c>
      <c r="CEA50" s="351" t="e">
        <f>+IF('Data Input-Ingreso de Datos'!#REF!=1,EVERLITE!#REF!,"N/A")</f>
        <v>#REF!</v>
      </c>
      <c r="CEB50" s="351" t="e">
        <f>+IF('Data Input-Ingreso de Datos'!#REF!=1,EVERLITE!#REF!,"N/A")</f>
        <v>#REF!</v>
      </c>
      <c r="CEC50" s="351" t="e">
        <f>+IF('Data Input-Ingreso de Datos'!#REF!=1,EVERLITE!#REF!,"N/A")</f>
        <v>#REF!</v>
      </c>
      <c r="CED50" s="351" t="e">
        <f>+IF('Data Input-Ingreso de Datos'!#REF!=1,EVERLITE!#REF!,"N/A")</f>
        <v>#REF!</v>
      </c>
      <c r="CEE50" s="351" t="e">
        <f>+IF('Data Input-Ingreso de Datos'!#REF!=1,EVERLITE!#REF!,"N/A")</f>
        <v>#REF!</v>
      </c>
      <c r="CEF50" s="351" t="e">
        <f>+IF('Data Input-Ingreso de Datos'!#REF!=1,EVERLITE!#REF!,"N/A")</f>
        <v>#REF!</v>
      </c>
      <c r="CEG50" s="351" t="e">
        <f>+IF('Data Input-Ingreso de Datos'!#REF!=1,EVERLITE!#REF!,"N/A")</f>
        <v>#REF!</v>
      </c>
      <c r="CEH50" s="351" t="e">
        <f>+IF('Data Input-Ingreso de Datos'!#REF!=1,EVERLITE!#REF!,"N/A")</f>
        <v>#REF!</v>
      </c>
      <c r="CEI50" s="351" t="e">
        <f>+IF('Data Input-Ingreso de Datos'!#REF!=1,EVERLITE!#REF!,"N/A")</f>
        <v>#REF!</v>
      </c>
      <c r="CEJ50" s="351" t="e">
        <f>+IF('Data Input-Ingreso de Datos'!#REF!=1,EVERLITE!#REF!,"N/A")</f>
        <v>#REF!</v>
      </c>
      <c r="CEK50" s="351" t="e">
        <f>+IF('Data Input-Ingreso de Datos'!#REF!=1,EVERLITE!#REF!,"N/A")</f>
        <v>#REF!</v>
      </c>
      <c r="CEL50" s="351" t="e">
        <f>+IF('Data Input-Ingreso de Datos'!#REF!=1,EVERLITE!#REF!,"N/A")</f>
        <v>#REF!</v>
      </c>
      <c r="CEM50" s="351" t="e">
        <f>+IF('Data Input-Ingreso de Datos'!#REF!=1,EVERLITE!#REF!,"N/A")</f>
        <v>#REF!</v>
      </c>
      <c r="CEN50" s="351" t="e">
        <f>+IF('Data Input-Ingreso de Datos'!#REF!=1,EVERLITE!#REF!,"N/A")</f>
        <v>#REF!</v>
      </c>
      <c r="CEO50" s="351" t="e">
        <f>+IF('Data Input-Ingreso de Datos'!#REF!=1,EVERLITE!#REF!,"N/A")</f>
        <v>#REF!</v>
      </c>
      <c r="CEP50" s="351" t="e">
        <f>+IF('Data Input-Ingreso de Datos'!#REF!=1,EVERLITE!#REF!,"N/A")</f>
        <v>#REF!</v>
      </c>
      <c r="CEQ50" s="351" t="e">
        <f>+IF('Data Input-Ingreso de Datos'!#REF!=1,EVERLITE!#REF!,"N/A")</f>
        <v>#REF!</v>
      </c>
      <c r="CER50" s="351" t="e">
        <f>+IF('Data Input-Ingreso de Datos'!#REF!=1,EVERLITE!#REF!,"N/A")</f>
        <v>#REF!</v>
      </c>
      <c r="CES50" s="351" t="e">
        <f>+IF('Data Input-Ingreso de Datos'!#REF!=1,EVERLITE!#REF!,"N/A")</f>
        <v>#REF!</v>
      </c>
      <c r="CET50" s="351" t="e">
        <f>+IF('Data Input-Ingreso de Datos'!#REF!=1,EVERLITE!#REF!,"N/A")</f>
        <v>#REF!</v>
      </c>
      <c r="CEU50" s="351" t="e">
        <f>+IF('Data Input-Ingreso de Datos'!#REF!=1,EVERLITE!#REF!,"N/A")</f>
        <v>#REF!</v>
      </c>
      <c r="CEV50" s="351" t="e">
        <f>+IF('Data Input-Ingreso de Datos'!#REF!=1,EVERLITE!#REF!,"N/A")</f>
        <v>#REF!</v>
      </c>
      <c r="CEW50" s="351" t="e">
        <f>+IF('Data Input-Ingreso de Datos'!#REF!=1,EVERLITE!#REF!,"N/A")</f>
        <v>#REF!</v>
      </c>
      <c r="CEX50" s="351" t="e">
        <f>+IF('Data Input-Ingreso de Datos'!#REF!=1,EVERLITE!#REF!,"N/A")</f>
        <v>#REF!</v>
      </c>
      <c r="CEY50" s="351" t="e">
        <f>+IF('Data Input-Ingreso de Datos'!#REF!=1,EVERLITE!#REF!,"N/A")</f>
        <v>#REF!</v>
      </c>
      <c r="CEZ50" s="351" t="e">
        <f>+IF('Data Input-Ingreso de Datos'!#REF!=1,EVERLITE!#REF!,"N/A")</f>
        <v>#REF!</v>
      </c>
      <c r="CFA50" s="351" t="e">
        <f>+IF('Data Input-Ingreso de Datos'!#REF!=1,EVERLITE!#REF!,"N/A")</f>
        <v>#REF!</v>
      </c>
      <c r="CFB50" s="351" t="e">
        <f>+IF('Data Input-Ingreso de Datos'!#REF!=1,EVERLITE!#REF!,"N/A")</f>
        <v>#REF!</v>
      </c>
      <c r="CFC50" s="351" t="e">
        <f>+IF('Data Input-Ingreso de Datos'!#REF!=1,EVERLITE!#REF!,"N/A")</f>
        <v>#REF!</v>
      </c>
      <c r="CFD50" s="351" t="e">
        <f>+IF('Data Input-Ingreso de Datos'!#REF!=1,EVERLITE!#REF!,"N/A")</f>
        <v>#REF!</v>
      </c>
      <c r="CFE50" s="351" t="e">
        <f>+IF('Data Input-Ingreso de Datos'!#REF!=1,EVERLITE!#REF!,"N/A")</f>
        <v>#REF!</v>
      </c>
      <c r="CFF50" s="351" t="e">
        <f>+IF('Data Input-Ingreso de Datos'!#REF!=1,EVERLITE!#REF!,"N/A")</f>
        <v>#REF!</v>
      </c>
      <c r="CFG50" s="351" t="e">
        <f>+IF('Data Input-Ingreso de Datos'!#REF!=1,EVERLITE!#REF!,"N/A")</f>
        <v>#REF!</v>
      </c>
      <c r="CFH50" s="351" t="e">
        <f>+IF('Data Input-Ingreso de Datos'!#REF!=1,EVERLITE!#REF!,"N/A")</f>
        <v>#REF!</v>
      </c>
      <c r="CFI50" s="351" t="e">
        <f>+IF('Data Input-Ingreso de Datos'!#REF!=1,EVERLITE!#REF!,"N/A")</f>
        <v>#REF!</v>
      </c>
      <c r="CFJ50" s="351" t="e">
        <f>+IF('Data Input-Ingreso de Datos'!#REF!=1,EVERLITE!#REF!,"N/A")</f>
        <v>#REF!</v>
      </c>
      <c r="CFK50" s="351" t="e">
        <f>+IF('Data Input-Ingreso de Datos'!#REF!=1,EVERLITE!#REF!,"N/A")</f>
        <v>#REF!</v>
      </c>
      <c r="CFL50" s="351" t="e">
        <f>+IF('Data Input-Ingreso de Datos'!#REF!=1,EVERLITE!#REF!,"N/A")</f>
        <v>#REF!</v>
      </c>
      <c r="CFM50" s="351" t="e">
        <f>+IF('Data Input-Ingreso de Datos'!#REF!=1,EVERLITE!#REF!,"N/A")</f>
        <v>#REF!</v>
      </c>
      <c r="CFN50" s="351" t="e">
        <f>+IF('Data Input-Ingreso de Datos'!#REF!=1,EVERLITE!#REF!,"N/A")</f>
        <v>#REF!</v>
      </c>
      <c r="CFO50" s="351" t="e">
        <f>+IF('Data Input-Ingreso de Datos'!#REF!=1,EVERLITE!#REF!,"N/A")</f>
        <v>#REF!</v>
      </c>
      <c r="CFP50" s="351" t="e">
        <f>+IF('Data Input-Ingreso de Datos'!#REF!=1,EVERLITE!#REF!,"N/A")</f>
        <v>#REF!</v>
      </c>
      <c r="CFQ50" s="351" t="e">
        <f>+IF('Data Input-Ingreso de Datos'!#REF!=1,EVERLITE!#REF!,"N/A")</f>
        <v>#REF!</v>
      </c>
      <c r="CFR50" s="351" t="e">
        <f>+IF('Data Input-Ingreso de Datos'!#REF!=1,EVERLITE!#REF!,"N/A")</f>
        <v>#REF!</v>
      </c>
      <c r="CFS50" s="351" t="e">
        <f>+IF('Data Input-Ingreso de Datos'!#REF!=1,EVERLITE!#REF!,"N/A")</f>
        <v>#REF!</v>
      </c>
      <c r="CFT50" s="351" t="e">
        <f>+IF('Data Input-Ingreso de Datos'!#REF!=1,EVERLITE!#REF!,"N/A")</f>
        <v>#REF!</v>
      </c>
      <c r="CFU50" s="351" t="e">
        <f>+IF('Data Input-Ingreso de Datos'!#REF!=1,EVERLITE!#REF!,"N/A")</f>
        <v>#REF!</v>
      </c>
      <c r="CFV50" s="351" t="e">
        <f>+IF('Data Input-Ingreso de Datos'!#REF!=1,EVERLITE!#REF!,"N/A")</f>
        <v>#REF!</v>
      </c>
      <c r="CFW50" s="351" t="e">
        <f>+IF('Data Input-Ingreso de Datos'!#REF!=1,EVERLITE!#REF!,"N/A")</f>
        <v>#REF!</v>
      </c>
      <c r="CFX50" s="351" t="e">
        <f>+IF('Data Input-Ingreso de Datos'!#REF!=1,EVERLITE!#REF!,"N/A")</f>
        <v>#REF!</v>
      </c>
      <c r="CFY50" s="351" t="e">
        <f>+IF('Data Input-Ingreso de Datos'!#REF!=1,EVERLITE!#REF!,"N/A")</f>
        <v>#REF!</v>
      </c>
      <c r="CFZ50" s="351" t="e">
        <f>+IF('Data Input-Ingreso de Datos'!#REF!=1,EVERLITE!#REF!,"N/A")</f>
        <v>#REF!</v>
      </c>
      <c r="CGA50" s="351" t="e">
        <f>+IF('Data Input-Ingreso de Datos'!#REF!=1,EVERLITE!#REF!,"N/A")</f>
        <v>#REF!</v>
      </c>
      <c r="CGB50" s="351" t="e">
        <f>+IF('Data Input-Ingreso de Datos'!#REF!=1,EVERLITE!#REF!,"N/A")</f>
        <v>#REF!</v>
      </c>
      <c r="CGC50" s="351" t="e">
        <f>+IF('Data Input-Ingreso de Datos'!#REF!=1,EVERLITE!#REF!,"N/A")</f>
        <v>#REF!</v>
      </c>
      <c r="CGD50" s="351" t="e">
        <f>+IF('Data Input-Ingreso de Datos'!#REF!=1,EVERLITE!#REF!,"N/A")</f>
        <v>#REF!</v>
      </c>
      <c r="CGE50" s="351" t="e">
        <f>+IF('Data Input-Ingreso de Datos'!#REF!=1,EVERLITE!#REF!,"N/A")</f>
        <v>#REF!</v>
      </c>
      <c r="CGF50" s="351" t="e">
        <f>+IF('Data Input-Ingreso de Datos'!#REF!=1,EVERLITE!#REF!,"N/A")</f>
        <v>#REF!</v>
      </c>
      <c r="CGG50" s="351" t="e">
        <f>+IF('Data Input-Ingreso de Datos'!#REF!=1,EVERLITE!#REF!,"N/A")</f>
        <v>#REF!</v>
      </c>
      <c r="CGH50" s="351" t="e">
        <f>+IF('Data Input-Ingreso de Datos'!#REF!=1,EVERLITE!#REF!,"N/A")</f>
        <v>#REF!</v>
      </c>
      <c r="CGI50" s="351" t="e">
        <f>+IF('Data Input-Ingreso de Datos'!#REF!=1,EVERLITE!#REF!,"N/A")</f>
        <v>#REF!</v>
      </c>
      <c r="CGJ50" s="351" t="e">
        <f>+IF('Data Input-Ingreso de Datos'!#REF!=1,EVERLITE!#REF!,"N/A")</f>
        <v>#REF!</v>
      </c>
      <c r="CGK50" s="351" t="e">
        <f>+IF('Data Input-Ingreso de Datos'!#REF!=1,EVERLITE!#REF!,"N/A")</f>
        <v>#REF!</v>
      </c>
      <c r="CGL50" s="351" t="e">
        <f>+IF('Data Input-Ingreso de Datos'!#REF!=1,EVERLITE!#REF!,"N/A")</f>
        <v>#REF!</v>
      </c>
      <c r="CGM50" s="351" t="e">
        <f>+IF('Data Input-Ingreso de Datos'!#REF!=1,EVERLITE!#REF!,"N/A")</f>
        <v>#REF!</v>
      </c>
      <c r="CGN50" s="351" t="e">
        <f>+IF('Data Input-Ingreso de Datos'!#REF!=1,EVERLITE!#REF!,"N/A")</f>
        <v>#REF!</v>
      </c>
      <c r="CGO50" s="351" t="e">
        <f>+IF('Data Input-Ingreso de Datos'!#REF!=1,EVERLITE!#REF!,"N/A")</f>
        <v>#REF!</v>
      </c>
      <c r="CGP50" s="351" t="e">
        <f>+IF('Data Input-Ingreso de Datos'!#REF!=1,EVERLITE!#REF!,"N/A")</f>
        <v>#REF!</v>
      </c>
      <c r="CGQ50" s="351" t="e">
        <f>+IF('Data Input-Ingreso de Datos'!#REF!=1,EVERLITE!#REF!,"N/A")</f>
        <v>#REF!</v>
      </c>
      <c r="CGR50" s="351" t="e">
        <f>+IF('Data Input-Ingreso de Datos'!#REF!=1,EVERLITE!#REF!,"N/A")</f>
        <v>#REF!</v>
      </c>
      <c r="CGS50" s="351" t="e">
        <f>+IF('Data Input-Ingreso de Datos'!#REF!=1,EVERLITE!#REF!,"N/A")</f>
        <v>#REF!</v>
      </c>
      <c r="CGT50" s="351" t="e">
        <f>+IF('Data Input-Ingreso de Datos'!#REF!=1,EVERLITE!#REF!,"N/A")</f>
        <v>#REF!</v>
      </c>
      <c r="CGU50" s="351" t="e">
        <f>+IF('Data Input-Ingreso de Datos'!#REF!=1,EVERLITE!#REF!,"N/A")</f>
        <v>#REF!</v>
      </c>
      <c r="CGV50" s="351" t="e">
        <f>+IF('Data Input-Ingreso de Datos'!#REF!=1,EVERLITE!#REF!,"N/A")</f>
        <v>#REF!</v>
      </c>
      <c r="CGW50" s="351" t="e">
        <f>+IF('Data Input-Ingreso de Datos'!#REF!=1,EVERLITE!#REF!,"N/A")</f>
        <v>#REF!</v>
      </c>
      <c r="CGX50" s="351" t="e">
        <f>+IF('Data Input-Ingreso de Datos'!#REF!=1,EVERLITE!#REF!,"N/A")</f>
        <v>#REF!</v>
      </c>
      <c r="CGY50" s="351" t="e">
        <f>+IF('Data Input-Ingreso de Datos'!#REF!=1,EVERLITE!#REF!,"N/A")</f>
        <v>#REF!</v>
      </c>
      <c r="CGZ50" s="351" t="e">
        <f>+IF('Data Input-Ingreso de Datos'!#REF!=1,EVERLITE!#REF!,"N/A")</f>
        <v>#REF!</v>
      </c>
      <c r="CHA50" s="351" t="e">
        <f>+IF('Data Input-Ingreso de Datos'!#REF!=1,EVERLITE!#REF!,"N/A")</f>
        <v>#REF!</v>
      </c>
      <c r="CHB50" s="351" t="e">
        <f>+IF('Data Input-Ingreso de Datos'!#REF!=1,EVERLITE!#REF!,"N/A")</f>
        <v>#REF!</v>
      </c>
      <c r="CHC50" s="351" t="e">
        <f>+IF('Data Input-Ingreso de Datos'!#REF!=1,EVERLITE!#REF!,"N/A")</f>
        <v>#REF!</v>
      </c>
      <c r="CHD50" s="351" t="e">
        <f>+IF('Data Input-Ingreso de Datos'!#REF!=1,EVERLITE!#REF!,"N/A")</f>
        <v>#REF!</v>
      </c>
      <c r="CHE50" s="351" t="e">
        <f>+IF('Data Input-Ingreso de Datos'!#REF!=1,EVERLITE!#REF!,"N/A")</f>
        <v>#REF!</v>
      </c>
      <c r="CHF50" s="351" t="e">
        <f>+IF('Data Input-Ingreso de Datos'!#REF!=1,EVERLITE!#REF!,"N/A")</f>
        <v>#REF!</v>
      </c>
      <c r="CHG50" s="351" t="e">
        <f>+IF('Data Input-Ingreso de Datos'!#REF!=1,EVERLITE!#REF!,"N/A")</f>
        <v>#REF!</v>
      </c>
      <c r="CHH50" s="351" t="e">
        <f>+IF('Data Input-Ingreso de Datos'!#REF!=1,EVERLITE!#REF!,"N/A")</f>
        <v>#REF!</v>
      </c>
      <c r="CHI50" s="351" t="e">
        <f>+IF('Data Input-Ingreso de Datos'!#REF!=1,EVERLITE!#REF!,"N/A")</f>
        <v>#REF!</v>
      </c>
      <c r="CHJ50" s="351" t="e">
        <f>+IF('Data Input-Ingreso de Datos'!#REF!=1,EVERLITE!#REF!,"N/A")</f>
        <v>#REF!</v>
      </c>
      <c r="CHK50" s="351" t="e">
        <f>+IF('Data Input-Ingreso de Datos'!#REF!=1,EVERLITE!#REF!,"N/A")</f>
        <v>#REF!</v>
      </c>
      <c r="CHL50" s="351" t="e">
        <f>+IF('Data Input-Ingreso de Datos'!#REF!=1,EVERLITE!#REF!,"N/A")</f>
        <v>#REF!</v>
      </c>
      <c r="CHM50" s="351" t="e">
        <f>+IF('Data Input-Ingreso de Datos'!#REF!=1,EVERLITE!#REF!,"N/A")</f>
        <v>#REF!</v>
      </c>
      <c r="CHN50" s="351" t="e">
        <f>+IF('Data Input-Ingreso de Datos'!#REF!=1,EVERLITE!#REF!,"N/A")</f>
        <v>#REF!</v>
      </c>
      <c r="CHO50" s="351" t="e">
        <f>+IF('Data Input-Ingreso de Datos'!#REF!=1,EVERLITE!#REF!,"N/A")</f>
        <v>#REF!</v>
      </c>
      <c r="CHP50" s="351" t="e">
        <f>+IF('Data Input-Ingreso de Datos'!#REF!=1,EVERLITE!#REF!,"N/A")</f>
        <v>#REF!</v>
      </c>
      <c r="CHQ50" s="351" t="e">
        <f>+IF('Data Input-Ingreso de Datos'!#REF!=1,EVERLITE!#REF!,"N/A")</f>
        <v>#REF!</v>
      </c>
      <c r="CHR50" s="351" t="e">
        <f>+IF('Data Input-Ingreso de Datos'!#REF!=1,EVERLITE!#REF!,"N/A")</f>
        <v>#REF!</v>
      </c>
      <c r="CHS50" s="351" t="e">
        <f>+IF('Data Input-Ingreso de Datos'!#REF!=1,EVERLITE!#REF!,"N/A")</f>
        <v>#REF!</v>
      </c>
      <c r="CHT50" s="351" t="e">
        <f>+IF('Data Input-Ingreso de Datos'!#REF!=1,EVERLITE!#REF!,"N/A")</f>
        <v>#REF!</v>
      </c>
      <c r="CHU50" s="351" t="e">
        <f>+IF('Data Input-Ingreso de Datos'!#REF!=1,EVERLITE!#REF!,"N/A")</f>
        <v>#REF!</v>
      </c>
      <c r="CHV50" s="351" t="e">
        <f>+IF('Data Input-Ingreso de Datos'!#REF!=1,EVERLITE!#REF!,"N/A")</f>
        <v>#REF!</v>
      </c>
      <c r="CHW50" s="351" t="e">
        <f>+IF('Data Input-Ingreso de Datos'!#REF!=1,EVERLITE!#REF!,"N/A")</f>
        <v>#REF!</v>
      </c>
      <c r="CHX50" s="351" t="e">
        <f>+IF('Data Input-Ingreso de Datos'!#REF!=1,EVERLITE!#REF!,"N/A")</f>
        <v>#REF!</v>
      </c>
      <c r="CHY50" s="351" t="e">
        <f>+IF('Data Input-Ingreso de Datos'!#REF!=1,EVERLITE!#REF!,"N/A")</f>
        <v>#REF!</v>
      </c>
      <c r="CHZ50" s="351" t="e">
        <f>+IF('Data Input-Ingreso de Datos'!#REF!=1,EVERLITE!#REF!,"N/A")</f>
        <v>#REF!</v>
      </c>
      <c r="CIA50" s="351" t="e">
        <f>+IF('Data Input-Ingreso de Datos'!#REF!=1,EVERLITE!#REF!,"N/A")</f>
        <v>#REF!</v>
      </c>
      <c r="CIB50" s="351" t="e">
        <f>+IF('Data Input-Ingreso de Datos'!#REF!=1,EVERLITE!#REF!,"N/A")</f>
        <v>#REF!</v>
      </c>
      <c r="CIC50" s="351" t="e">
        <f>+IF('Data Input-Ingreso de Datos'!#REF!=1,EVERLITE!#REF!,"N/A")</f>
        <v>#REF!</v>
      </c>
      <c r="CID50" s="351" t="e">
        <f>+IF('Data Input-Ingreso de Datos'!#REF!=1,EVERLITE!#REF!,"N/A")</f>
        <v>#REF!</v>
      </c>
      <c r="CIE50" s="351" t="e">
        <f>+IF('Data Input-Ingreso de Datos'!#REF!=1,EVERLITE!#REF!,"N/A")</f>
        <v>#REF!</v>
      </c>
      <c r="CIF50" s="351" t="e">
        <f>+IF('Data Input-Ingreso de Datos'!#REF!=1,EVERLITE!#REF!,"N/A")</f>
        <v>#REF!</v>
      </c>
      <c r="CIG50" s="351" t="e">
        <f>+IF('Data Input-Ingreso de Datos'!#REF!=1,EVERLITE!#REF!,"N/A")</f>
        <v>#REF!</v>
      </c>
      <c r="CIH50" s="351" t="e">
        <f>+IF('Data Input-Ingreso de Datos'!#REF!=1,EVERLITE!#REF!,"N/A")</f>
        <v>#REF!</v>
      </c>
      <c r="CII50" s="351" t="e">
        <f>+IF('Data Input-Ingreso de Datos'!#REF!=1,EVERLITE!#REF!,"N/A")</f>
        <v>#REF!</v>
      </c>
      <c r="CIJ50" s="351" t="e">
        <f>+IF('Data Input-Ingreso de Datos'!#REF!=1,EVERLITE!#REF!,"N/A")</f>
        <v>#REF!</v>
      </c>
      <c r="CIK50" s="351" t="e">
        <f>+IF('Data Input-Ingreso de Datos'!#REF!=1,EVERLITE!#REF!,"N/A")</f>
        <v>#REF!</v>
      </c>
      <c r="CIL50" s="351" t="e">
        <f>+IF('Data Input-Ingreso de Datos'!#REF!=1,EVERLITE!#REF!,"N/A")</f>
        <v>#REF!</v>
      </c>
      <c r="CIM50" s="351" t="e">
        <f>+IF('Data Input-Ingreso de Datos'!#REF!=1,EVERLITE!#REF!,"N/A")</f>
        <v>#REF!</v>
      </c>
      <c r="CIN50" s="351" t="e">
        <f>+IF('Data Input-Ingreso de Datos'!#REF!=1,EVERLITE!#REF!,"N/A")</f>
        <v>#REF!</v>
      </c>
      <c r="CIO50" s="351" t="e">
        <f>+IF('Data Input-Ingreso de Datos'!#REF!=1,EVERLITE!#REF!,"N/A")</f>
        <v>#REF!</v>
      </c>
      <c r="CIP50" s="351" t="e">
        <f>+IF('Data Input-Ingreso de Datos'!#REF!=1,EVERLITE!#REF!,"N/A")</f>
        <v>#REF!</v>
      </c>
      <c r="CIQ50" s="351" t="e">
        <f>+IF('Data Input-Ingreso de Datos'!#REF!=1,EVERLITE!#REF!,"N/A")</f>
        <v>#REF!</v>
      </c>
      <c r="CIR50" s="351" t="e">
        <f>+IF('Data Input-Ingreso de Datos'!#REF!=1,EVERLITE!#REF!,"N/A")</f>
        <v>#REF!</v>
      </c>
      <c r="CIS50" s="351" t="e">
        <f>+IF('Data Input-Ingreso de Datos'!#REF!=1,EVERLITE!#REF!,"N/A")</f>
        <v>#REF!</v>
      </c>
      <c r="CIT50" s="351" t="e">
        <f>+IF('Data Input-Ingreso de Datos'!#REF!=1,EVERLITE!#REF!,"N/A")</f>
        <v>#REF!</v>
      </c>
      <c r="CIU50" s="351" t="e">
        <f>+IF('Data Input-Ingreso de Datos'!#REF!=1,EVERLITE!#REF!,"N/A")</f>
        <v>#REF!</v>
      </c>
      <c r="CIV50" s="351" t="e">
        <f>+IF('Data Input-Ingreso de Datos'!#REF!=1,EVERLITE!#REF!,"N/A")</f>
        <v>#REF!</v>
      </c>
      <c r="CIW50" s="351" t="e">
        <f>+IF('Data Input-Ingreso de Datos'!#REF!=1,EVERLITE!#REF!,"N/A")</f>
        <v>#REF!</v>
      </c>
      <c r="CIX50" s="351" t="e">
        <f>+IF('Data Input-Ingreso de Datos'!#REF!=1,EVERLITE!#REF!,"N/A")</f>
        <v>#REF!</v>
      </c>
      <c r="CIY50" s="351" t="e">
        <f>+IF('Data Input-Ingreso de Datos'!#REF!=1,EVERLITE!#REF!,"N/A")</f>
        <v>#REF!</v>
      </c>
      <c r="CIZ50" s="351" t="e">
        <f>+IF('Data Input-Ingreso de Datos'!#REF!=1,EVERLITE!#REF!,"N/A")</f>
        <v>#REF!</v>
      </c>
      <c r="CJA50" s="351" t="e">
        <f>+IF('Data Input-Ingreso de Datos'!#REF!=1,EVERLITE!#REF!,"N/A")</f>
        <v>#REF!</v>
      </c>
      <c r="CJB50" s="351" t="e">
        <f>+IF('Data Input-Ingreso de Datos'!#REF!=1,EVERLITE!#REF!,"N/A")</f>
        <v>#REF!</v>
      </c>
      <c r="CJC50" s="351" t="e">
        <f>+IF('Data Input-Ingreso de Datos'!#REF!=1,EVERLITE!#REF!,"N/A")</f>
        <v>#REF!</v>
      </c>
      <c r="CJD50" s="351" t="e">
        <f>+IF('Data Input-Ingreso de Datos'!#REF!=1,EVERLITE!#REF!,"N/A")</f>
        <v>#REF!</v>
      </c>
      <c r="CJE50" s="351" t="e">
        <f>+IF('Data Input-Ingreso de Datos'!#REF!=1,EVERLITE!#REF!,"N/A")</f>
        <v>#REF!</v>
      </c>
      <c r="CJF50" s="351" t="e">
        <f>+IF('Data Input-Ingreso de Datos'!#REF!=1,EVERLITE!#REF!,"N/A")</f>
        <v>#REF!</v>
      </c>
      <c r="CJG50" s="351" t="e">
        <f>+IF('Data Input-Ingreso de Datos'!#REF!=1,EVERLITE!#REF!,"N/A")</f>
        <v>#REF!</v>
      </c>
      <c r="CJH50" s="351" t="e">
        <f>+IF('Data Input-Ingreso de Datos'!#REF!=1,EVERLITE!#REF!,"N/A")</f>
        <v>#REF!</v>
      </c>
      <c r="CJI50" s="351" t="e">
        <f>+IF('Data Input-Ingreso de Datos'!#REF!=1,EVERLITE!#REF!,"N/A")</f>
        <v>#REF!</v>
      </c>
      <c r="CJJ50" s="351" t="e">
        <f>+IF('Data Input-Ingreso de Datos'!#REF!=1,EVERLITE!#REF!,"N/A")</f>
        <v>#REF!</v>
      </c>
      <c r="CJK50" s="351" t="e">
        <f>+IF('Data Input-Ingreso de Datos'!#REF!=1,EVERLITE!#REF!,"N/A")</f>
        <v>#REF!</v>
      </c>
      <c r="CJL50" s="351" t="e">
        <f>+IF('Data Input-Ingreso de Datos'!#REF!=1,EVERLITE!#REF!,"N/A")</f>
        <v>#REF!</v>
      </c>
      <c r="CJM50" s="351" t="e">
        <f>+IF('Data Input-Ingreso de Datos'!#REF!=1,EVERLITE!#REF!,"N/A")</f>
        <v>#REF!</v>
      </c>
      <c r="CJN50" s="351" t="e">
        <f>+IF('Data Input-Ingreso de Datos'!#REF!=1,EVERLITE!#REF!,"N/A")</f>
        <v>#REF!</v>
      </c>
      <c r="CJO50" s="351" t="e">
        <f>+IF('Data Input-Ingreso de Datos'!#REF!=1,EVERLITE!#REF!,"N/A")</f>
        <v>#REF!</v>
      </c>
      <c r="CJP50" s="351" t="e">
        <f>+IF('Data Input-Ingreso de Datos'!#REF!=1,EVERLITE!#REF!,"N/A")</f>
        <v>#REF!</v>
      </c>
      <c r="CJQ50" s="351" t="e">
        <f>+IF('Data Input-Ingreso de Datos'!#REF!=1,EVERLITE!#REF!,"N/A")</f>
        <v>#REF!</v>
      </c>
      <c r="CJR50" s="351" t="e">
        <f>+IF('Data Input-Ingreso de Datos'!#REF!=1,EVERLITE!#REF!,"N/A")</f>
        <v>#REF!</v>
      </c>
      <c r="CJS50" s="351" t="e">
        <f>+IF('Data Input-Ingreso de Datos'!#REF!=1,EVERLITE!#REF!,"N/A")</f>
        <v>#REF!</v>
      </c>
      <c r="CJT50" s="351" t="e">
        <f>+IF('Data Input-Ingreso de Datos'!#REF!=1,EVERLITE!#REF!,"N/A")</f>
        <v>#REF!</v>
      </c>
      <c r="CJU50" s="351" t="e">
        <f>+IF('Data Input-Ingreso de Datos'!#REF!=1,EVERLITE!#REF!,"N/A")</f>
        <v>#REF!</v>
      </c>
      <c r="CJV50" s="351" t="e">
        <f>+IF('Data Input-Ingreso de Datos'!#REF!=1,EVERLITE!#REF!,"N/A")</f>
        <v>#REF!</v>
      </c>
      <c r="CJW50" s="351" t="e">
        <f>+IF('Data Input-Ingreso de Datos'!#REF!=1,EVERLITE!#REF!,"N/A")</f>
        <v>#REF!</v>
      </c>
      <c r="CJX50" s="351" t="e">
        <f>+IF('Data Input-Ingreso de Datos'!#REF!=1,EVERLITE!#REF!,"N/A")</f>
        <v>#REF!</v>
      </c>
      <c r="CJY50" s="351" t="e">
        <f>+IF('Data Input-Ingreso de Datos'!#REF!=1,EVERLITE!#REF!,"N/A")</f>
        <v>#REF!</v>
      </c>
      <c r="CJZ50" s="351" t="e">
        <f>+IF('Data Input-Ingreso de Datos'!#REF!=1,EVERLITE!#REF!,"N/A")</f>
        <v>#REF!</v>
      </c>
      <c r="CKA50" s="351" t="e">
        <f>+IF('Data Input-Ingreso de Datos'!#REF!=1,EVERLITE!#REF!,"N/A")</f>
        <v>#REF!</v>
      </c>
      <c r="CKB50" s="351" t="e">
        <f>+IF('Data Input-Ingreso de Datos'!#REF!=1,EVERLITE!#REF!,"N/A")</f>
        <v>#REF!</v>
      </c>
      <c r="CKC50" s="351" t="e">
        <f>+IF('Data Input-Ingreso de Datos'!#REF!=1,EVERLITE!#REF!,"N/A")</f>
        <v>#REF!</v>
      </c>
      <c r="CKD50" s="351" t="e">
        <f>+IF('Data Input-Ingreso de Datos'!#REF!=1,EVERLITE!#REF!,"N/A")</f>
        <v>#REF!</v>
      </c>
      <c r="CKE50" s="351" t="e">
        <f>+IF('Data Input-Ingreso de Datos'!#REF!=1,EVERLITE!#REF!,"N/A")</f>
        <v>#REF!</v>
      </c>
      <c r="CKF50" s="351" t="e">
        <f>+IF('Data Input-Ingreso de Datos'!#REF!=1,EVERLITE!#REF!,"N/A")</f>
        <v>#REF!</v>
      </c>
      <c r="CKG50" s="351" t="e">
        <f>+IF('Data Input-Ingreso de Datos'!#REF!=1,EVERLITE!#REF!,"N/A")</f>
        <v>#REF!</v>
      </c>
      <c r="CKH50" s="351" t="e">
        <f>+IF('Data Input-Ingreso de Datos'!#REF!=1,EVERLITE!#REF!,"N/A")</f>
        <v>#REF!</v>
      </c>
      <c r="CKI50" s="351" t="e">
        <f>+IF('Data Input-Ingreso de Datos'!#REF!=1,EVERLITE!#REF!,"N/A")</f>
        <v>#REF!</v>
      </c>
      <c r="CKJ50" s="351" t="e">
        <f>+IF('Data Input-Ingreso de Datos'!#REF!=1,EVERLITE!#REF!,"N/A")</f>
        <v>#REF!</v>
      </c>
      <c r="CKK50" s="351" t="e">
        <f>+IF('Data Input-Ingreso de Datos'!#REF!=1,EVERLITE!#REF!,"N/A")</f>
        <v>#REF!</v>
      </c>
      <c r="CKL50" s="351" t="e">
        <f>+IF('Data Input-Ingreso de Datos'!#REF!=1,EVERLITE!#REF!,"N/A")</f>
        <v>#REF!</v>
      </c>
      <c r="CKM50" s="351" t="e">
        <f>+IF('Data Input-Ingreso de Datos'!#REF!=1,EVERLITE!#REF!,"N/A")</f>
        <v>#REF!</v>
      </c>
      <c r="CKN50" s="351" t="e">
        <f>+IF('Data Input-Ingreso de Datos'!#REF!=1,EVERLITE!#REF!,"N/A")</f>
        <v>#REF!</v>
      </c>
      <c r="CKO50" s="351" t="e">
        <f>+IF('Data Input-Ingreso de Datos'!#REF!=1,EVERLITE!#REF!,"N/A")</f>
        <v>#REF!</v>
      </c>
      <c r="CKP50" s="351" t="e">
        <f>+IF('Data Input-Ingreso de Datos'!#REF!=1,EVERLITE!#REF!,"N/A")</f>
        <v>#REF!</v>
      </c>
      <c r="CKQ50" s="351" t="e">
        <f>+IF('Data Input-Ingreso de Datos'!#REF!=1,EVERLITE!#REF!,"N/A")</f>
        <v>#REF!</v>
      </c>
      <c r="CKR50" s="351" t="e">
        <f>+IF('Data Input-Ingreso de Datos'!#REF!=1,EVERLITE!#REF!,"N/A")</f>
        <v>#REF!</v>
      </c>
      <c r="CKS50" s="351" t="e">
        <f>+IF('Data Input-Ingreso de Datos'!#REF!=1,EVERLITE!#REF!,"N/A")</f>
        <v>#REF!</v>
      </c>
      <c r="CKT50" s="351" t="e">
        <f>+IF('Data Input-Ingreso de Datos'!#REF!=1,EVERLITE!#REF!,"N/A")</f>
        <v>#REF!</v>
      </c>
      <c r="CKU50" s="351" t="e">
        <f>+IF('Data Input-Ingreso de Datos'!#REF!=1,EVERLITE!#REF!,"N/A")</f>
        <v>#REF!</v>
      </c>
      <c r="CKV50" s="351" t="e">
        <f>+IF('Data Input-Ingreso de Datos'!#REF!=1,EVERLITE!#REF!,"N/A")</f>
        <v>#REF!</v>
      </c>
      <c r="CKW50" s="351" t="e">
        <f>+IF('Data Input-Ingreso de Datos'!#REF!=1,EVERLITE!#REF!,"N/A")</f>
        <v>#REF!</v>
      </c>
      <c r="CKX50" s="351" t="e">
        <f>+IF('Data Input-Ingreso de Datos'!#REF!=1,EVERLITE!#REF!,"N/A")</f>
        <v>#REF!</v>
      </c>
      <c r="CKY50" s="351" t="e">
        <f>+IF('Data Input-Ingreso de Datos'!#REF!=1,EVERLITE!#REF!,"N/A")</f>
        <v>#REF!</v>
      </c>
      <c r="CKZ50" s="351" t="e">
        <f>+IF('Data Input-Ingreso de Datos'!#REF!=1,EVERLITE!#REF!,"N/A")</f>
        <v>#REF!</v>
      </c>
      <c r="CLA50" s="351" t="e">
        <f>+IF('Data Input-Ingreso de Datos'!#REF!=1,EVERLITE!#REF!,"N/A")</f>
        <v>#REF!</v>
      </c>
      <c r="CLB50" s="351" t="e">
        <f>+IF('Data Input-Ingreso de Datos'!#REF!=1,EVERLITE!#REF!,"N/A")</f>
        <v>#REF!</v>
      </c>
      <c r="CLC50" s="351" t="e">
        <f>+IF('Data Input-Ingreso de Datos'!#REF!=1,EVERLITE!#REF!,"N/A")</f>
        <v>#REF!</v>
      </c>
      <c r="CLD50" s="351" t="e">
        <f>+IF('Data Input-Ingreso de Datos'!#REF!=1,EVERLITE!#REF!,"N/A")</f>
        <v>#REF!</v>
      </c>
      <c r="CLE50" s="351" t="e">
        <f>+IF('Data Input-Ingreso de Datos'!#REF!=1,EVERLITE!#REF!,"N/A")</f>
        <v>#REF!</v>
      </c>
      <c r="CLF50" s="351" t="e">
        <f>+IF('Data Input-Ingreso de Datos'!#REF!=1,EVERLITE!#REF!,"N/A")</f>
        <v>#REF!</v>
      </c>
      <c r="CLG50" s="351" t="e">
        <f>+IF('Data Input-Ingreso de Datos'!#REF!=1,EVERLITE!#REF!,"N/A")</f>
        <v>#REF!</v>
      </c>
      <c r="CLH50" s="351" t="e">
        <f>+IF('Data Input-Ingreso de Datos'!#REF!=1,EVERLITE!#REF!,"N/A")</f>
        <v>#REF!</v>
      </c>
      <c r="CLI50" s="351" t="e">
        <f>+IF('Data Input-Ingreso de Datos'!#REF!=1,EVERLITE!#REF!,"N/A")</f>
        <v>#REF!</v>
      </c>
      <c r="CLJ50" s="351" t="e">
        <f>+IF('Data Input-Ingreso de Datos'!#REF!=1,EVERLITE!#REF!,"N/A")</f>
        <v>#REF!</v>
      </c>
      <c r="CLK50" s="351" t="e">
        <f>+IF('Data Input-Ingreso de Datos'!#REF!=1,EVERLITE!#REF!,"N/A")</f>
        <v>#REF!</v>
      </c>
      <c r="CLL50" s="351" t="e">
        <f>+IF('Data Input-Ingreso de Datos'!#REF!=1,EVERLITE!#REF!,"N/A")</f>
        <v>#REF!</v>
      </c>
      <c r="CLM50" s="351" t="e">
        <f>+IF('Data Input-Ingreso de Datos'!#REF!=1,EVERLITE!#REF!,"N/A")</f>
        <v>#REF!</v>
      </c>
      <c r="CLN50" s="351" t="e">
        <f>+IF('Data Input-Ingreso de Datos'!#REF!=1,EVERLITE!#REF!,"N/A")</f>
        <v>#REF!</v>
      </c>
      <c r="CLO50" s="351" t="e">
        <f>+IF('Data Input-Ingreso de Datos'!#REF!=1,EVERLITE!#REF!,"N/A")</f>
        <v>#REF!</v>
      </c>
      <c r="CLP50" s="351" t="e">
        <f>+IF('Data Input-Ingreso de Datos'!#REF!=1,EVERLITE!#REF!,"N/A")</f>
        <v>#REF!</v>
      </c>
      <c r="CLQ50" s="351" t="e">
        <f>+IF('Data Input-Ingreso de Datos'!#REF!=1,EVERLITE!#REF!,"N/A")</f>
        <v>#REF!</v>
      </c>
      <c r="CLR50" s="351" t="e">
        <f>+IF('Data Input-Ingreso de Datos'!#REF!=1,EVERLITE!#REF!,"N/A")</f>
        <v>#REF!</v>
      </c>
      <c r="CLS50" s="351" t="e">
        <f>+IF('Data Input-Ingreso de Datos'!#REF!=1,EVERLITE!#REF!,"N/A")</f>
        <v>#REF!</v>
      </c>
      <c r="CLT50" s="351" t="e">
        <f>+IF('Data Input-Ingreso de Datos'!#REF!=1,EVERLITE!#REF!,"N/A")</f>
        <v>#REF!</v>
      </c>
      <c r="CLU50" s="351" t="e">
        <f>+IF('Data Input-Ingreso de Datos'!#REF!=1,EVERLITE!#REF!,"N/A")</f>
        <v>#REF!</v>
      </c>
      <c r="CLV50" s="351" t="e">
        <f>+IF('Data Input-Ingreso de Datos'!#REF!=1,EVERLITE!#REF!,"N/A")</f>
        <v>#REF!</v>
      </c>
      <c r="CLW50" s="351" t="e">
        <f>+IF('Data Input-Ingreso de Datos'!#REF!=1,EVERLITE!#REF!,"N/A")</f>
        <v>#REF!</v>
      </c>
      <c r="CLX50" s="351" t="e">
        <f>+IF('Data Input-Ingreso de Datos'!#REF!=1,EVERLITE!#REF!,"N/A")</f>
        <v>#REF!</v>
      </c>
      <c r="CLY50" s="351" t="e">
        <f>+IF('Data Input-Ingreso de Datos'!#REF!=1,EVERLITE!#REF!,"N/A")</f>
        <v>#REF!</v>
      </c>
      <c r="CLZ50" s="351" t="e">
        <f>+IF('Data Input-Ingreso de Datos'!#REF!=1,EVERLITE!#REF!,"N/A")</f>
        <v>#REF!</v>
      </c>
      <c r="CMA50" s="351" t="e">
        <f>+IF('Data Input-Ingreso de Datos'!#REF!=1,EVERLITE!#REF!,"N/A")</f>
        <v>#REF!</v>
      </c>
      <c r="CMB50" s="351" t="e">
        <f>+IF('Data Input-Ingreso de Datos'!#REF!=1,EVERLITE!#REF!,"N/A")</f>
        <v>#REF!</v>
      </c>
      <c r="CMC50" s="351" t="e">
        <f>+IF('Data Input-Ingreso de Datos'!#REF!=1,EVERLITE!#REF!,"N/A")</f>
        <v>#REF!</v>
      </c>
      <c r="CMD50" s="351" t="e">
        <f>+IF('Data Input-Ingreso de Datos'!#REF!=1,EVERLITE!#REF!,"N/A")</f>
        <v>#REF!</v>
      </c>
      <c r="CME50" s="351" t="e">
        <f>+IF('Data Input-Ingreso de Datos'!#REF!=1,EVERLITE!#REF!,"N/A")</f>
        <v>#REF!</v>
      </c>
      <c r="CMF50" s="351" t="e">
        <f>+IF('Data Input-Ingreso de Datos'!#REF!=1,EVERLITE!#REF!,"N/A")</f>
        <v>#REF!</v>
      </c>
      <c r="CMG50" s="351" t="e">
        <f>+IF('Data Input-Ingreso de Datos'!#REF!=1,EVERLITE!#REF!,"N/A")</f>
        <v>#REF!</v>
      </c>
      <c r="CMH50" s="351" t="e">
        <f>+IF('Data Input-Ingreso de Datos'!#REF!=1,EVERLITE!#REF!,"N/A")</f>
        <v>#REF!</v>
      </c>
      <c r="CMI50" s="351" t="e">
        <f>+IF('Data Input-Ingreso de Datos'!#REF!=1,EVERLITE!#REF!,"N/A")</f>
        <v>#REF!</v>
      </c>
      <c r="CMJ50" s="351" t="e">
        <f>+IF('Data Input-Ingreso de Datos'!#REF!=1,EVERLITE!#REF!,"N/A")</f>
        <v>#REF!</v>
      </c>
      <c r="CMK50" s="351" t="e">
        <f>+IF('Data Input-Ingreso de Datos'!#REF!=1,EVERLITE!#REF!,"N/A")</f>
        <v>#REF!</v>
      </c>
      <c r="CML50" s="351" t="e">
        <f>+IF('Data Input-Ingreso de Datos'!#REF!=1,EVERLITE!#REF!,"N/A")</f>
        <v>#REF!</v>
      </c>
      <c r="CMM50" s="351" t="e">
        <f>+IF('Data Input-Ingreso de Datos'!#REF!=1,EVERLITE!#REF!,"N/A")</f>
        <v>#REF!</v>
      </c>
      <c r="CMN50" s="351" t="e">
        <f>+IF('Data Input-Ingreso de Datos'!#REF!=1,EVERLITE!#REF!,"N/A")</f>
        <v>#REF!</v>
      </c>
      <c r="CMO50" s="351" t="e">
        <f>+IF('Data Input-Ingreso de Datos'!#REF!=1,EVERLITE!#REF!,"N/A")</f>
        <v>#REF!</v>
      </c>
      <c r="CMP50" s="351" t="e">
        <f>+IF('Data Input-Ingreso de Datos'!#REF!=1,EVERLITE!#REF!,"N/A")</f>
        <v>#REF!</v>
      </c>
      <c r="CMQ50" s="351" t="e">
        <f>+IF('Data Input-Ingreso de Datos'!#REF!=1,EVERLITE!#REF!,"N/A")</f>
        <v>#REF!</v>
      </c>
      <c r="CMR50" s="351" t="e">
        <f>+IF('Data Input-Ingreso de Datos'!#REF!=1,EVERLITE!#REF!,"N/A")</f>
        <v>#REF!</v>
      </c>
      <c r="CMS50" s="351" t="e">
        <f>+IF('Data Input-Ingreso de Datos'!#REF!=1,EVERLITE!#REF!,"N/A")</f>
        <v>#REF!</v>
      </c>
      <c r="CMT50" s="351" t="e">
        <f>+IF('Data Input-Ingreso de Datos'!#REF!=1,EVERLITE!#REF!,"N/A")</f>
        <v>#REF!</v>
      </c>
      <c r="CMU50" s="351" t="e">
        <f>+IF('Data Input-Ingreso de Datos'!#REF!=1,EVERLITE!#REF!,"N/A")</f>
        <v>#REF!</v>
      </c>
      <c r="CMV50" s="351" t="e">
        <f>+IF('Data Input-Ingreso de Datos'!#REF!=1,EVERLITE!#REF!,"N/A")</f>
        <v>#REF!</v>
      </c>
      <c r="CMW50" s="351" t="e">
        <f>+IF('Data Input-Ingreso de Datos'!#REF!=1,EVERLITE!#REF!,"N/A")</f>
        <v>#REF!</v>
      </c>
      <c r="CMX50" s="351" t="e">
        <f>+IF('Data Input-Ingreso de Datos'!#REF!=1,EVERLITE!#REF!,"N/A")</f>
        <v>#REF!</v>
      </c>
      <c r="CMY50" s="351" t="e">
        <f>+IF('Data Input-Ingreso de Datos'!#REF!=1,EVERLITE!#REF!,"N/A")</f>
        <v>#REF!</v>
      </c>
      <c r="CMZ50" s="351" t="e">
        <f>+IF('Data Input-Ingreso de Datos'!#REF!=1,EVERLITE!#REF!,"N/A")</f>
        <v>#REF!</v>
      </c>
      <c r="CNA50" s="351" t="e">
        <f>+IF('Data Input-Ingreso de Datos'!#REF!=1,EVERLITE!#REF!,"N/A")</f>
        <v>#REF!</v>
      </c>
      <c r="CNB50" s="351" t="e">
        <f>+IF('Data Input-Ingreso de Datos'!#REF!=1,EVERLITE!#REF!,"N/A")</f>
        <v>#REF!</v>
      </c>
      <c r="CNC50" s="351" t="e">
        <f>+IF('Data Input-Ingreso de Datos'!#REF!=1,EVERLITE!#REF!,"N/A")</f>
        <v>#REF!</v>
      </c>
      <c r="CND50" s="351" t="e">
        <f>+IF('Data Input-Ingreso de Datos'!#REF!=1,EVERLITE!#REF!,"N/A")</f>
        <v>#REF!</v>
      </c>
      <c r="CNE50" s="351" t="e">
        <f>+IF('Data Input-Ingreso de Datos'!#REF!=1,EVERLITE!#REF!,"N/A")</f>
        <v>#REF!</v>
      </c>
      <c r="CNF50" s="351" t="e">
        <f>+IF('Data Input-Ingreso de Datos'!#REF!=1,EVERLITE!#REF!,"N/A")</f>
        <v>#REF!</v>
      </c>
      <c r="CNG50" s="351" t="e">
        <f>+IF('Data Input-Ingreso de Datos'!#REF!=1,EVERLITE!#REF!,"N/A")</f>
        <v>#REF!</v>
      </c>
      <c r="CNH50" s="351" t="e">
        <f>+IF('Data Input-Ingreso de Datos'!#REF!=1,EVERLITE!#REF!,"N/A")</f>
        <v>#REF!</v>
      </c>
      <c r="CNI50" s="351" t="e">
        <f>+IF('Data Input-Ingreso de Datos'!#REF!=1,EVERLITE!#REF!,"N/A")</f>
        <v>#REF!</v>
      </c>
      <c r="CNJ50" s="351" t="e">
        <f>+IF('Data Input-Ingreso de Datos'!#REF!=1,EVERLITE!#REF!,"N/A")</f>
        <v>#REF!</v>
      </c>
      <c r="CNK50" s="351" t="e">
        <f>+IF('Data Input-Ingreso de Datos'!#REF!=1,EVERLITE!#REF!,"N/A")</f>
        <v>#REF!</v>
      </c>
      <c r="CNL50" s="351" t="e">
        <f>+IF('Data Input-Ingreso de Datos'!#REF!=1,EVERLITE!#REF!,"N/A")</f>
        <v>#REF!</v>
      </c>
      <c r="CNM50" s="351" t="e">
        <f>+IF('Data Input-Ingreso de Datos'!#REF!=1,EVERLITE!#REF!,"N/A")</f>
        <v>#REF!</v>
      </c>
      <c r="CNN50" s="351" t="e">
        <f>+IF('Data Input-Ingreso de Datos'!#REF!=1,EVERLITE!#REF!,"N/A")</f>
        <v>#REF!</v>
      </c>
      <c r="CNO50" s="351" t="e">
        <f>+IF('Data Input-Ingreso de Datos'!#REF!=1,EVERLITE!#REF!,"N/A")</f>
        <v>#REF!</v>
      </c>
      <c r="CNP50" s="351" t="e">
        <f>+IF('Data Input-Ingreso de Datos'!#REF!=1,EVERLITE!#REF!,"N/A")</f>
        <v>#REF!</v>
      </c>
      <c r="CNQ50" s="351" t="e">
        <f>+IF('Data Input-Ingreso de Datos'!#REF!=1,EVERLITE!#REF!,"N/A")</f>
        <v>#REF!</v>
      </c>
      <c r="CNR50" s="351" t="e">
        <f>+IF('Data Input-Ingreso de Datos'!#REF!=1,EVERLITE!#REF!,"N/A")</f>
        <v>#REF!</v>
      </c>
      <c r="CNS50" s="351" t="e">
        <f>+IF('Data Input-Ingreso de Datos'!#REF!=1,EVERLITE!#REF!,"N/A")</f>
        <v>#REF!</v>
      </c>
      <c r="CNT50" s="351" t="e">
        <f>+IF('Data Input-Ingreso de Datos'!#REF!=1,EVERLITE!#REF!,"N/A")</f>
        <v>#REF!</v>
      </c>
      <c r="CNU50" s="351" t="e">
        <f>+IF('Data Input-Ingreso de Datos'!#REF!=1,EVERLITE!#REF!,"N/A")</f>
        <v>#REF!</v>
      </c>
      <c r="CNV50" s="351" t="e">
        <f>+IF('Data Input-Ingreso de Datos'!#REF!=1,EVERLITE!#REF!,"N/A")</f>
        <v>#REF!</v>
      </c>
      <c r="CNW50" s="351" t="e">
        <f>+IF('Data Input-Ingreso de Datos'!#REF!=1,EVERLITE!#REF!,"N/A")</f>
        <v>#REF!</v>
      </c>
      <c r="CNX50" s="351" t="e">
        <f>+IF('Data Input-Ingreso de Datos'!#REF!=1,EVERLITE!#REF!,"N/A")</f>
        <v>#REF!</v>
      </c>
      <c r="CNY50" s="351" t="e">
        <f>+IF('Data Input-Ingreso de Datos'!#REF!=1,EVERLITE!#REF!,"N/A")</f>
        <v>#REF!</v>
      </c>
      <c r="CNZ50" s="351" t="e">
        <f>+IF('Data Input-Ingreso de Datos'!#REF!=1,EVERLITE!#REF!,"N/A")</f>
        <v>#REF!</v>
      </c>
      <c r="COA50" s="351" t="e">
        <f>+IF('Data Input-Ingreso de Datos'!#REF!=1,EVERLITE!#REF!,"N/A")</f>
        <v>#REF!</v>
      </c>
      <c r="COB50" s="351" t="e">
        <f>+IF('Data Input-Ingreso de Datos'!#REF!=1,EVERLITE!#REF!,"N/A")</f>
        <v>#REF!</v>
      </c>
      <c r="COC50" s="351" t="e">
        <f>+IF('Data Input-Ingreso de Datos'!#REF!=1,EVERLITE!#REF!,"N/A")</f>
        <v>#REF!</v>
      </c>
      <c r="COD50" s="351" t="e">
        <f>+IF('Data Input-Ingreso de Datos'!#REF!=1,EVERLITE!#REF!,"N/A")</f>
        <v>#REF!</v>
      </c>
      <c r="COE50" s="351" t="e">
        <f>+IF('Data Input-Ingreso de Datos'!#REF!=1,EVERLITE!#REF!,"N/A")</f>
        <v>#REF!</v>
      </c>
      <c r="COF50" s="351" t="e">
        <f>+IF('Data Input-Ingreso de Datos'!#REF!=1,EVERLITE!#REF!,"N/A")</f>
        <v>#REF!</v>
      </c>
      <c r="COG50" s="351" t="e">
        <f>+IF('Data Input-Ingreso de Datos'!#REF!=1,EVERLITE!#REF!,"N/A")</f>
        <v>#REF!</v>
      </c>
      <c r="COH50" s="351" t="e">
        <f>+IF('Data Input-Ingreso de Datos'!#REF!=1,EVERLITE!#REF!,"N/A")</f>
        <v>#REF!</v>
      </c>
      <c r="COI50" s="351" t="e">
        <f>+IF('Data Input-Ingreso de Datos'!#REF!=1,EVERLITE!#REF!,"N/A")</f>
        <v>#REF!</v>
      </c>
      <c r="COJ50" s="351" t="e">
        <f>+IF('Data Input-Ingreso de Datos'!#REF!=1,EVERLITE!#REF!,"N/A")</f>
        <v>#REF!</v>
      </c>
      <c r="COK50" s="351" t="e">
        <f>+IF('Data Input-Ingreso de Datos'!#REF!=1,EVERLITE!#REF!,"N/A")</f>
        <v>#REF!</v>
      </c>
      <c r="COL50" s="351" t="e">
        <f>+IF('Data Input-Ingreso de Datos'!#REF!=1,EVERLITE!#REF!,"N/A")</f>
        <v>#REF!</v>
      </c>
      <c r="COM50" s="351" t="e">
        <f>+IF('Data Input-Ingreso de Datos'!#REF!=1,EVERLITE!#REF!,"N/A")</f>
        <v>#REF!</v>
      </c>
      <c r="CON50" s="351" t="e">
        <f>+IF('Data Input-Ingreso de Datos'!#REF!=1,EVERLITE!#REF!,"N/A")</f>
        <v>#REF!</v>
      </c>
      <c r="COO50" s="351" t="e">
        <f>+IF('Data Input-Ingreso de Datos'!#REF!=1,EVERLITE!#REF!,"N/A")</f>
        <v>#REF!</v>
      </c>
      <c r="COP50" s="351" t="e">
        <f>+IF('Data Input-Ingreso de Datos'!#REF!=1,EVERLITE!#REF!,"N/A")</f>
        <v>#REF!</v>
      </c>
      <c r="COQ50" s="351" t="e">
        <f>+IF('Data Input-Ingreso de Datos'!#REF!=1,EVERLITE!#REF!,"N/A")</f>
        <v>#REF!</v>
      </c>
      <c r="COR50" s="351" t="e">
        <f>+IF('Data Input-Ingreso de Datos'!#REF!=1,EVERLITE!#REF!,"N/A")</f>
        <v>#REF!</v>
      </c>
      <c r="COS50" s="351" t="e">
        <f>+IF('Data Input-Ingreso de Datos'!#REF!=1,EVERLITE!#REF!,"N/A")</f>
        <v>#REF!</v>
      </c>
      <c r="COT50" s="351" t="e">
        <f>+IF('Data Input-Ingreso de Datos'!#REF!=1,EVERLITE!#REF!,"N/A")</f>
        <v>#REF!</v>
      </c>
      <c r="COU50" s="351" t="e">
        <f>+IF('Data Input-Ingreso de Datos'!#REF!=1,EVERLITE!#REF!,"N/A")</f>
        <v>#REF!</v>
      </c>
      <c r="COV50" s="351" t="e">
        <f>+IF('Data Input-Ingreso de Datos'!#REF!=1,EVERLITE!#REF!,"N/A")</f>
        <v>#REF!</v>
      </c>
      <c r="COW50" s="351" t="e">
        <f>+IF('Data Input-Ingreso de Datos'!#REF!=1,EVERLITE!#REF!,"N/A")</f>
        <v>#REF!</v>
      </c>
      <c r="COX50" s="351" t="e">
        <f>+IF('Data Input-Ingreso de Datos'!#REF!=1,EVERLITE!#REF!,"N/A")</f>
        <v>#REF!</v>
      </c>
      <c r="COY50" s="351" t="e">
        <f>+IF('Data Input-Ingreso de Datos'!#REF!=1,EVERLITE!#REF!,"N/A")</f>
        <v>#REF!</v>
      </c>
      <c r="COZ50" s="351" t="e">
        <f>+IF('Data Input-Ingreso de Datos'!#REF!=1,EVERLITE!#REF!,"N/A")</f>
        <v>#REF!</v>
      </c>
      <c r="CPA50" s="351" t="e">
        <f>+IF('Data Input-Ingreso de Datos'!#REF!=1,EVERLITE!#REF!,"N/A")</f>
        <v>#REF!</v>
      </c>
      <c r="CPB50" s="351" t="e">
        <f>+IF('Data Input-Ingreso de Datos'!#REF!=1,EVERLITE!#REF!,"N/A")</f>
        <v>#REF!</v>
      </c>
      <c r="CPC50" s="351" t="e">
        <f>+IF('Data Input-Ingreso de Datos'!#REF!=1,EVERLITE!#REF!,"N/A")</f>
        <v>#REF!</v>
      </c>
      <c r="CPD50" s="351" t="e">
        <f>+IF('Data Input-Ingreso de Datos'!#REF!=1,EVERLITE!#REF!,"N/A")</f>
        <v>#REF!</v>
      </c>
      <c r="CPE50" s="351" t="e">
        <f>+IF('Data Input-Ingreso de Datos'!#REF!=1,EVERLITE!#REF!,"N/A")</f>
        <v>#REF!</v>
      </c>
      <c r="CPF50" s="351" t="e">
        <f>+IF('Data Input-Ingreso de Datos'!#REF!=1,EVERLITE!#REF!,"N/A")</f>
        <v>#REF!</v>
      </c>
      <c r="CPG50" s="351" t="e">
        <f>+IF('Data Input-Ingreso de Datos'!#REF!=1,EVERLITE!#REF!,"N/A")</f>
        <v>#REF!</v>
      </c>
      <c r="CPH50" s="351" t="e">
        <f>+IF('Data Input-Ingreso de Datos'!#REF!=1,EVERLITE!#REF!,"N/A")</f>
        <v>#REF!</v>
      </c>
      <c r="CPI50" s="351" t="e">
        <f>+IF('Data Input-Ingreso de Datos'!#REF!=1,EVERLITE!#REF!,"N/A")</f>
        <v>#REF!</v>
      </c>
      <c r="CPJ50" s="351" t="e">
        <f>+IF('Data Input-Ingreso de Datos'!#REF!=1,EVERLITE!#REF!,"N/A")</f>
        <v>#REF!</v>
      </c>
      <c r="CPK50" s="351" t="e">
        <f>+IF('Data Input-Ingreso de Datos'!#REF!=1,EVERLITE!#REF!,"N/A")</f>
        <v>#REF!</v>
      </c>
      <c r="CPL50" s="351" t="e">
        <f>+IF('Data Input-Ingreso de Datos'!#REF!=1,EVERLITE!#REF!,"N/A")</f>
        <v>#REF!</v>
      </c>
      <c r="CPM50" s="351" t="e">
        <f>+IF('Data Input-Ingreso de Datos'!#REF!=1,EVERLITE!#REF!,"N/A")</f>
        <v>#REF!</v>
      </c>
      <c r="CPN50" s="351" t="e">
        <f>+IF('Data Input-Ingreso de Datos'!#REF!=1,EVERLITE!#REF!,"N/A")</f>
        <v>#REF!</v>
      </c>
      <c r="CPO50" s="351" t="e">
        <f>+IF('Data Input-Ingreso de Datos'!#REF!=1,EVERLITE!#REF!,"N/A")</f>
        <v>#REF!</v>
      </c>
      <c r="CPP50" s="351" t="e">
        <f>+IF('Data Input-Ingreso de Datos'!#REF!=1,EVERLITE!#REF!,"N/A")</f>
        <v>#REF!</v>
      </c>
      <c r="CPQ50" s="351" t="e">
        <f>+IF('Data Input-Ingreso de Datos'!#REF!=1,EVERLITE!#REF!,"N/A")</f>
        <v>#REF!</v>
      </c>
      <c r="CPR50" s="351" t="e">
        <f>+IF('Data Input-Ingreso de Datos'!#REF!=1,EVERLITE!#REF!,"N/A")</f>
        <v>#REF!</v>
      </c>
      <c r="CPS50" s="351" t="e">
        <f>+IF('Data Input-Ingreso de Datos'!#REF!=1,EVERLITE!#REF!,"N/A")</f>
        <v>#REF!</v>
      </c>
      <c r="CPT50" s="351" t="e">
        <f>+IF('Data Input-Ingreso de Datos'!#REF!=1,EVERLITE!#REF!,"N/A")</f>
        <v>#REF!</v>
      </c>
      <c r="CPU50" s="351" t="e">
        <f>+IF('Data Input-Ingreso de Datos'!#REF!=1,EVERLITE!#REF!,"N/A")</f>
        <v>#REF!</v>
      </c>
      <c r="CPV50" s="351" t="e">
        <f>+IF('Data Input-Ingreso de Datos'!#REF!=1,EVERLITE!#REF!,"N/A")</f>
        <v>#REF!</v>
      </c>
      <c r="CPW50" s="351" t="e">
        <f>+IF('Data Input-Ingreso de Datos'!#REF!=1,EVERLITE!#REF!,"N/A")</f>
        <v>#REF!</v>
      </c>
      <c r="CPX50" s="351" t="e">
        <f>+IF('Data Input-Ingreso de Datos'!#REF!=1,EVERLITE!#REF!,"N/A")</f>
        <v>#REF!</v>
      </c>
      <c r="CPY50" s="351" t="e">
        <f>+IF('Data Input-Ingreso de Datos'!#REF!=1,EVERLITE!#REF!,"N/A")</f>
        <v>#REF!</v>
      </c>
      <c r="CPZ50" s="351" t="e">
        <f>+IF('Data Input-Ingreso de Datos'!#REF!=1,EVERLITE!#REF!,"N/A")</f>
        <v>#REF!</v>
      </c>
      <c r="CQA50" s="351" t="e">
        <f>+IF('Data Input-Ingreso de Datos'!#REF!=1,EVERLITE!#REF!,"N/A")</f>
        <v>#REF!</v>
      </c>
      <c r="CQB50" s="351" t="e">
        <f>+IF('Data Input-Ingreso de Datos'!#REF!=1,EVERLITE!#REF!,"N/A")</f>
        <v>#REF!</v>
      </c>
      <c r="CQC50" s="351" t="e">
        <f>+IF('Data Input-Ingreso de Datos'!#REF!=1,EVERLITE!#REF!,"N/A")</f>
        <v>#REF!</v>
      </c>
      <c r="CQD50" s="351" t="e">
        <f>+IF('Data Input-Ingreso de Datos'!#REF!=1,EVERLITE!#REF!,"N/A")</f>
        <v>#REF!</v>
      </c>
      <c r="CQE50" s="351" t="e">
        <f>+IF('Data Input-Ingreso de Datos'!#REF!=1,EVERLITE!#REF!,"N/A")</f>
        <v>#REF!</v>
      </c>
      <c r="CQF50" s="351" t="e">
        <f>+IF('Data Input-Ingreso de Datos'!#REF!=1,EVERLITE!#REF!,"N/A")</f>
        <v>#REF!</v>
      </c>
      <c r="CQG50" s="351" t="e">
        <f>+IF('Data Input-Ingreso de Datos'!#REF!=1,EVERLITE!#REF!,"N/A")</f>
        <v>#REF!</v>
      </c>
      <c r="CQH50" s="351" t="e">
        <f>+IF('Data Input-Ingreso de Datos'!#REF!=1,EVERLITE!#REF!,"N/A")</f>
        <v>#REF!</v>
      </c>
      <c r="CQI50" s="351" t="e">
        <f>+IF('Data Input-Ingreso de Datos'!#REF!=1,EVERLITE!#REF!,"N/A")</f>
        <v>#REF!</v>
      </c>
      <c r="CQJ50" s="351" t="e">
        <f>+IF('Data Input-Ingreso de Datos'!#REF!=1,EVERLITE!#REF!,"N/A")</f>
        <v>#REF!</v>
      </c>
      <c r="CQK50" s="351" t="e">
        <f>+IF('Data Input-Ingreso de Datos'!#REF!=1,EVERLITE!#REF!,"N/A")</f>
        <v>#REF!</v>
      </c>
      <c r="CQL50" s="351" t="e">
        <f>+IF('Data Input-Ingreso de Datos'!#REF!=1,EVERLITE!#REF!,"N/A")</f>
        <v>#REF!</v>
      </c>
      <c r="CQM50" s="351" t="e">
        <f>+IF('Data Input-Ingreso de Datos'!#REF!=1,EVERLITE!#REF!,"N/A")</f>
        <v>#REF!</v>
      </c>
      <c r="CQN50" s="351" t="e">
        <f>+IF('Data Input-Ingreso de Datos'!#REF!=1,EVERLITE!#REF!,"N/A")</f>
        <v>#REF!</v>
      </c>
      <c r="CQO50" s="351" t="e">
        <f>+IF('Data Input-Ingreso de Datos'!#REF!=1,EVERLITE!#REF!,"N/A")</f>
        <v>#REF!</v>
      </c>
      <c r="CQP50" s="351" t="e">
        <f>+IF('Data Input-Ingreso de Datos'!#REF!=1,EVERLITE!#REF!,"N/A")</f>
        <v>#REF!</v>
      </c>
      <c r="CQQ50" s="351" t="e">
        <f>+IF('Data Input-Ingreso de Datos'!#REF!=1,EVERLITE!#REF!,"N/A")</f>
        <v>#REF!</v>
      </c>
      <c r="CQR50" s="351" t="e">
        <f>+IF('Data Input-Ingreso de Datos'!#REF!=1,EVERLITE!#REF!,"N/A")</f>
        <v>#REF!</v>
      </c>
      <c r="CQS50" s="351" t="e">
        <f>+IF('Data Input-Ingreso de Datos'!#REF!=1,EVERLITE!#REF!,"N/A")</f>
        <v>#REF!</v>
      </c>
      <c r="CQT50" s="351" t="e">
        <f>+IF('Data Input-Ingreso de Datos'!#REF!=1,EVERLITE!#REF!,"N/A")</f>
        <v>#REF!</v>
      </c>
      <c r="CQU50" s="351" t="e">
        <f>+IF('Data Input-Ingreso de Datos'!#REF!=1,EVERLITE!#REF!,"N/A")</f>
        <v>#REF!</v>
      </c>
      <c r="CQV50" s="351" t="e">
        <f>+IF('Data Input-Ingreso de Datos'!#REF!=1,EVERLITE!#REF!,"N/A")</f>
        <v>#REF!</v>
      </c>
      <c r="CQW50" s="351" t="e">
        <f>+IF('Data Input-Ingreso de Datos'!#REF!=1,EVERLITE!#REF!,"N/A")</f>
        <v>#REF!</v>
      </c>
      <c r="CQX50" s="351" t="e">
        <f>+IF('Data Input-Ingreso de Datos'!#REF!=1,EVERLITE!#REF!,"N/A")</f>
        <v>#REF!</v>
      </c>
      <c r="CQY50" s="351" t="e">
        <f>+IF('Data Input-Ingreso de Datos'!#REF!=1,EVERLITE!#REF!,"N/A")</f>
        <v>#REF!</v>
      </c>
      <c r="CQZ50" s="351" t="e">
        <f>+IF('Data Input-Ingreso de Datos'!#REF!=1,EVERLITE!#REF!,"N/A")</f>
        <v>#REF!</v>
      </c>
      <c r="CRA50" s="351" t="e">
        <f>+IF('Data Input-Ingreso de Datos'!#REF!=1,EVERLITE!#REF!,"N/A")</f>
        <v>#REF!</v>
      </c>
      <c r="CRB50" s="351" t="e">
        <f>+IF('Data Input-Ingreso de Datos'!#REF!=1,EVERLITE!#REF!,"N/A")</f>
        <v>#REF!</v>
      </c>
      <c r="CRC50" s="351" t="e">
        <f>+IF('Data Input-Ingreso de Datos'!#REF!=1,EVERLITE!#REF!,"N/A")</f>
        <v>#REF!</v>
      </c>
      <c r="CRD50" s="351" t="e">
        <f>+IF('Data Input-Ingreso de Datos'!#REF!=1,EVERLITE!#REF!,"N/A")</f>
        <v>#REF!</v>
      </c>
      <c r="CRE50" s="351" t="e">
        <f>+IF('Data Input-Ingreso de Datos'!#REF!=1,EVERLITE!#REF!,"N/A")</f>
        <v>#REF!</v>
      </c>
      <c r="CRF50" s="351" t="e">
        <f>+IF('Data Input-Ingreso de Datos'!#REF!=1,EVERLITE!#REF!,"N/A")</f>
        <v>#REF!</v>
      </c>
      <c r="CRG50" s="351" t="e">
        <f>+IF('Data Input-Ingreso de Datos'!#REF!=1,EVERLITE!#REF!,"N/A")</f>
        <v>#REF!</v>
      </c>
      <c r="CRH50" s="351" t="e">
        <f>+IF('Data Input-Ingreso de Datos'!#REF!=1,EVERLITE!#REF!,"N/A")</f>
        <v>#REF!</v>
      </c>
      <c r="CRI50" s="351" t="e">
        <f>+IF('Data Input-Ingreso de Datos'!#REF!=1,EVERLITE!#REF!,"N/A")</f>
        <v>#REF!</v>
      </c>
      <c r="CRJ50" s="351" t="e">
        <f>+IF('Data Input-Ingreso de Datos'!#REF!=1,EVERLITE!#REF!,"N/A")</f>
        <v>#REF!</v>
      </c>
      <c r="CRK50" s="351" t="e">
        <f>+IF('Data Input-Ingreso de Datos'!#REF!=1,EVERLITE!#REF!,"N/A")</f>
        <v>#REF!</v>
      </c>
      <c r="CRL50" s="351" t="e">
        <f>+IF('Data Input-Ingreso de Datos'!#REF!=1,EVERLITE!#REF!,"N/A")</f>
        <v>#REF!</v>
      </c>
      <c r="CRM50" s="351" t="e">
        <f>+IF('Data Input-Ingreso de Datos'!#REF!=1,EVERLITE!#REF!,"N/A")</f>
        <v>#REF!</v>
      </c>
      <c r="CRN50" s="351" t="e">
        <f>+IF('Data Input-Ingreso de Datos'!#REF!=1,EVERLITE!#REF!,"N/A")</f>
        <v>#REF!</v>
      </c>
      <c r="CRO50" s="351" t="e">
        <f>+IF('Data Input-Ingreso de Datos'!#REF!=1,EVERLITE!#REF!,"N/A")</f>
        <v>#REF!</v>
      </c>
      <c r="CRP50" s="351" t="e">
        <f>+IF('Data Input-Ingreso de Datos'!#REF!=1,EVERLITE!#REF!,"N/A")</f>
        <v>#REF!</v>
      </c>
      <c r="CRQ50" s="351" t="e">
        <f>+IF('Data Input-Ingreso de Datos'!#REF!=1,EVERLITE!#REF!,"N/A")</f>
        <v>#REF!</v>
      </c>
      <c r="CRR50" s="351" t="e">
        <f>+IF('Data Input-Ingreso de Datos'!#REF!=1,EVERLITE!#REF!,"N/A")</f>
        <v>#REF!</v>
      </c>
      <c r="CRS50" s="351" t="e">
        <f>+IF('Data Input-Ingreso de Datos'!#REF!=1,EVERLITE!#REF!,"N/A")</f>
        <v>#REF!</v>
      </c>
      <c r="CRT50" s="351" t="e">
        <f>+IF('Data Input-Ingreso de Datos'!#REF!=1,EVERLITE!#REF!,"N/A")</f>
        <v>#REF!</v>
      </c>
      <c r="CRU50" s="351" t="e">
        <f>+IF('Data Input-Ingreso de Datos'!#REF!=1,EVERLITE!#REF!,"N/A")</f>
        <v>#REF!</v>
      </c>
      <c r="CRV50" s="351" t="e">
        <f>+IF('Data Input-Ingreso de Datos'!#REF!=1,EVERLITE!#REF!,"N/A")</f>
        <v>#REF!</v>
      </c>
      <c r="CRW50" s="351" t="e">
        <f>+IF('Data Input-Ingreso de Datos'!#REF!=1,EVERLITE!#REF!,"N/A")</f>
        <v>#REF!</v>
      </c>
      <c r="CRX50" s="351" t="e">
        <f>+IF('Data Input-Ingreso de Datos'!#REF!=1,EVERLITE!#REF!,"N/A")</f>
        <v>#REF!</v>
      </c>
      <c r="CRY50" s="351" t="e">
        <f>+IF('Data Input-Ingreso de Datos'!#REF!=1,EVERLITE!#REF!,"N/A")</f>
        <v>#REF!</v>
      </c>
      <c r="CRZ50" s="351" t="e">
        <f>+IF('Data Input-Ingreso de Datos'!#REF!=1,EVERLITE!#REF!,"N/A")</f>
        <v>#REF!</v>
      </c>
      <c r="CSA50" s="351" t="e">
        <f>+IF('Data Input-Ingreso de Datos'!#REF!=1,EVERLITE!#REF!,"N/A")</f>
        <v>#REF!</v>
      </c>
      <c r="CSB50" s="351" t="e">
        <f>+IF('Data Input-Ingreso de Datos'!#REF!=1,EVERLITE!#REF!,"N/A")</f>
        <v>#REF!</v>
      </c>
      <c r="CSC50" s="351" t="e">
        <f>+IF('Data Input-Ingreso de Datos'!#REF!=1,EVERLITE!#REF!,"N/A")</f>
        <v>#REF!</v>
      </c>
      <c r="CSD50" s="351" t="e">
        <f>+IF('Data Input-Ingreso de Datos'!#REF!=1,EVERLITE!#REF!,"N/A")</f>
        <v>#REF!</v>
      </c>
      <c r="CSE50" s="351" t="e">
        <f>+IF('Data Input-Ingreso de Datos'!#REF!=1,EVERLITE!#REF!,"N/A")</f>
        <v>#REF!</v>
      </c>
      <c r="CSF50" s="351" t="e">
        <f>+IF('Data Input-Ingreso de Datos'!#REF!=1,EVERLITE!#REF!,"N/A")</f>
        <v>#REF!</v>
      </c>
      <c r="CSG50" s="351" t="e">
        <f>+IF('Data Input-Ingreso de Datos'!#REF!=1,EVERLITE!#REF!,"N/A")</f>
        <v>#REF!</v>
      </c>
      <c r="CSH50" s="351" t="e">
        <f>+IF('Data Input-Ingreso de Datos'!#REF!=1,EVERLITE!#REF!,"N/A")</f>
        <v>#REF!</v>
      </c>
      <c r="CSI50" s="351" t="e">
        <f>+IF('Data Input-Ingreso de Datos'!#REF!=1,EVERLITE!#REF!,"N/A")</f>
        <v>#REF!</v>
      </c>
      <c r="CSJ50" s="351" t="e">
        <f>+IF('Data Input-Ingreso de Datos'!#REF!=1,EVERLITE!#REF!,"N/A")</f>
        <v>#REF!</v>
      </c>
      <c r="CSK50" s="351" t="e">
        <f>+IF('Data Input-Ingreso de Datos'!#REF!=1,EVERLITE!#REF!,"N/A")</f>
        <v>#REF!</v>
      </c>
      <c r="CSL50" s="351" t="e">
        <f>+IF('Data Input-Ingreso de Datos'!#REF!=1,EVERLITE!#REF!,"N/A")</f>
        <v>#REF!</v>
      </c>
      <c r="CSM50" s="351" t="e">
        <f>+IF('Data Input-Ingreso de Datos'!#REF!=1,EVERLITE!#REF!,"N/A")</f>
        <v>#REF!</v>
      </c>
      <c r="CSN50" s="351" t="e">
        <f>+IF('Data Input-Ingreso de Datos'!#REF!=1,EVERLITE!#REF!,"N/A")</f>
        <v>#REF!</v>
      </c>
      <c r="CSO50" s="351" t="e">
        <f>+IF('Data Input-Ingreso de Datos'!#REF!=1,EVERLITE!#REF!,"N/A")</f>
        <v>#REF!</v>
      </c>
      <c r="CSP50" s="351" t="e">
        <f>+IF('Data Input-Ingreso de Datos'!#REF!=1,EVERLITE!#REF!,"N/A")</f>
        <v>#REF!</v>
      </c>
      <c r="CSQ50" s="351" t="e">
        <f>+IF('Data Input-Ingreso de Datos'!#REF!=1,EVERLITE!#REF!,"N/A")</f>
        <v>#REF!</v>
      </c>
      <c r="CSR50" s="351" t="e">
        <f>+IF('Data Input-Ingreso de Datos'!#REF!=1,EVERLITE!#REF!,"N/A")</f>
        <v>#REF!</v>
      </c>
      <c r="CSS50" s="351" t="e">
        <f>+IF('Data Input-Ingreso de Datos'!#REF!=1,EVERLITE!#REF!,"N/A")</f>
        <v>#REF!</v>
      </c>
      <c r="CST50" s="351" t="e">
        <f>+IF('Data Input-Ingreso de Datos'!#REF!=1,EVERLITE!#REF!,"N/A")</f>
        <v>#REF!</v>
      </c>
      <c r="CSU50" s="351" t="e">
        <f>+IF('Data Input-Ingreso de Datos'!#REF!=1,EVERLITE!#REF!,"N/A")</f>
        <v>#REF!</v>
      </c>
      <c r="CSV50" s="351" t="e">
        <f>+IF('Data Input-Ingreso de Datos'!#REF!=1,EVERLITE!#REF!,"N/A")</f>
        <v>#REF!</v>
      </c>
      <c r="CSW50" s="351" t="e">
        <f>+IF('Data Input-Ingreso de Datos'!#REF!=1,EVERLITE!#REF!,"N/A")</f>
        <v>#REF!</v>
      </c>
      <c r="CSX50" s="351" t="e">
        <f>+IF('Data Input-Ingreso de Datos'!#REF!=1,EVERLITE!#REF!,"N/A")</f>
        <v>#REF!</v>
      </c>
      <c r="CSY50" s="351" t="e">
        <f>+IF('Data Input-Ingreso de Datos'!#REF!=1,EVERLITE!#REF!,"N/A")</f>
        <v>#REF!</v>
      </c>
      <c r="CSZ50" s="351" t="e">
        <f>+IF('Data Input-Ingreso de Datos'!#REF!=1,EVERLITE!#REF!,"N/A")</f>
        <v>#REF!</v>
      </c>
      <c r="CTA50" s="351" t="e">
        <f>+IF('Data Input-Ingreso de Datos'!#REF!=1,EVERLITE!#REF!,"N/A")</f>
        <v>#REF!</v>
      </c>
      <c r="CTB50" s="351" t="e">
        <f>+IF('Data Input-Ingreso de Datos'!#REF!=1,EVERLITE!#REF!,"N/A")</f>
        <v>#REF!</v>
      </c>
      <c r="CTC50" s="351" t="e">
        <f>+IF('Data Input-Ingreso de Datos'!#REF!=1,EVERLITE!#REF!,"N/A")</f>
        <v>#REF!</v>
      </c>
      <c r="CTD50" s="351" t="e">
        <f>+IF('Data Input-Ingreso de Datos'!#REF!=1,EVERLITE!#REF!,"N/A")</f>
        <v>#REF!</v>
      </c>
      <c r="CTE50" s="351" t="e">
        <f>+IF('Data Input-Ingreso de Datos'!#REF!=1,EVERLITE!#REF!,"N/A")</f>
        <v>#REF!</v>
      </c>
      <c r="CTF50" s="351" t="e">
        <f>+IF('Data Input-Ingreso de Datos'!#REF!=1,EVERLITE!#REF!,"N/A")</f>
        <v>#REF!</v>
      </c>
      <c r="CTG50" s="351" t="e">
        <f>+IF('Data Input-Ingreso de Datos'!#REF!=1,EVERLITE!#REF!,"N/A")</f>
        <v>#REF!</v>
      </c>
      <c r="CTH50" s="351" t="e">
        <f>+IF('Data Input-Ingreso de Datos'!#REF!=1,EVERLITE!#REF!,"N/A")</f>
        <v>#REF!</v>
      </c>
      <c r="CTI50" s="351" t="e">
        <f>+IF('Data Input-Ingreso de Datos'!#REF!=1,EVERLITE!#REF!,"N/A")</f>
        <v>#REF!</v>
      </c>
      <c r="CTJ50" s="351" t="e">
        <f>+IF('Data Input-Ingreso de Datos'!#REF!=1,EVERLITE!#REF!,"N/A")</f>
        <v>#REF!</v>
      </c>
      <c r="CTK50" s="351" t="e">
        <f>+IF('Data Input-Ingreso de Datos'!#REF!=1,EVERLITE!#REF!,"N/A")</f>
        <v>#REF!</v>
      </c>
      <c r="CTL50" s="351" t="e">
        <f>+IF('Data Input-Ingreso de Datos'!#REF!=1,EVERLITE!#REF!,"N/A")</f>
        <v>#REF!</v>
      </c>
      <c r="CTM50" s="351" t="e">
        <f>+IF('Data Input-Ingreso de Datos'!#REF!=1,EVERLITE!#REF!,"N/A")</f>
        <v>#REF!</v>
      </c>
      <c r="CTN50" s="351" t="e">
        <f>+IF('Data Input-Ingreso de Datos'!#REF!=1,EVERLITE!#REF!,"N/A")</f>
        <v>#REF!</v>
      </c>
      <c r="CTO50" s="351" t="e">
        <f>+IF('Data Input-Ingreso de Datos'!#REF!=1,EVERLITE!#REF!,"N/A")</f>
        <v>#REF!</v>
      </c>
      <c r="CTP50" s="351" t="e">
        <f>+IF('Data Input-Ingreso de Datos'!#REF!=1,EVERLITE!#REF!,"N/A")</f>
        <v>#REF!</v>
      </c>
      <c r="CTQ50" s="351" t="e">
        <f>+IF('Data Input-Ingreso de Datos'!#REF!=1,EVERLITE!#REF!,"N/A")</f>
        <v>#REF!</v>
      </c>
      <c r="CTR50" s="351" t="e">
        <f>+IF('Data Input-Ingreso de Datos'!#REF!=1,EVERLITE!#REF!,"N/A")</f>
        <v>#REF!</v>
      </c>
      <c r="CTS50" s="351" t="e">
        <f>+IF('Data Input-Ingreso de Datos'!#REF!=1,EVERLITE!#REF!,"N/A")</f>
        <v>#REF!</v>
      </c>
      <c r="CTT50" s="351" t="e">
        <f>+IF('Data Input-Ingreso de Datos'!#REF!=1,EVERLITE!#REF!,"N/A")</f>
        <v>#REF!</v>
      </c>
      <c r="CTU50" s="351" t="e">
        <f>+IF('Data Input-Ingreso de Datos'!#REF!=1,EVERLITE!#REF!,"N/A")</f>
        <v>#REF!</v>
      </c>
      <c r="CTV50" s="351" t="e">
        <f>+IF('Data Input-Ingreso de Datos'!#REF!=1,EVERLITE!#REF!,"N/A")</f>
        <v>#REF!</v>
      </c>
      <c r="CTW50" s="351" t="e">
        <f>+IF('Data Input-Ingreso de Datos'!#REF!=1,EVERLITE!#REF!,"N/A")</f>
        <v>#REF!</v>
      </c>
      <c r="CTX50" s="351" t="e">
        <f>+IF('Data Input-Ingreso de Datos'!#REF!=1,EVERLITE!#REF!,"N/A")</f>
        <v>#REF!</v>
      </c>
      <c r="CTY50" s="351" t="e">
        <f>+IF('Data Input-Ingreso de Datos'!#REF!=1,EVERLITE!#REF!,"N/A")</f>
        <v>#REF!</v>
      </c>
      <c r="CTZ50" s="351" t="e">
        <f>+IF('Data Input-Ingreso de Datos'!#REF!=1,EVERLITE!#REF!,"N/A")</f>
        <v>#REF!</v>
      </c>
      <c r="CUA50" s="351" t="e">
        <f>+IF('Data Input-Ingreso de Datos'!#REF!=1,EVERLITE!#REF!,"N/A")</f>
        <v>#REF!</v>
      </c>
      <c r="CUB50" s="351" t="e">
        <f>+IF('Data Input-Ingreso de Datos'!#REF!=1,EVERLITE!#REF!,"N/A")</f>
        <v>#REF!</v>
      </c>
      <c r="CUC50" s="351" t="e">
        <f>+IF('Data Input-Ingreso de Datos'!#REF!=1,EVERLITE!#REF!,"N/A")</f>
        <v>#REF!</v>
      </c>
      <c r="CUD50" s="351" t="e">
        <f>+IF('Data Input-Ingreso de Datos'!#REF!=1,EVERLITE!#REF!,"N/A")</f>
        <v>#REF!</v>
      </c>
      <c r="CUE50" s="351" t="e">
        <f>+IF('Data Input-Ingreso de Datos'!#REF!=1,EVERLITE!#REF!,"N/A")</f>
        <v>#REF!</v>
      </c>
      <c r="CUF50" s="351" t="e">
        <f>+IF('Data Input-Ingreso de Datos'!#REF!=1,EVERLITE!#REF!,"N/A")</f>
        <v>#REF!</v>
      </c>
      <c r="CUG50" s="351" t="e">
        <f>+IF('Data Input-Ingreso de Datos'!#REF!=1,EVERLITE!#REF!,"N/A")</f>
        <v>#REF!</v>
      </c>
      <c r="CUH50" s="351" t="e">
        <f>+IF('Data Input-Ingreso de Datos'!#REF!=1,EVERLITE!#REF!,"N/A")</f>
        <v>#REF!</v>
      </c>
      <c r="CUI50" s="351" t="e">
        <f>+IF('Data Input-Ingreso de Datos'!#REF!=1,EVERLITE!#REF!,"N/A")</f>
        <v>#REF!</v>
      </c>
      <c r="CUJ50" s="351" t="e">
        <f>+IF('Data Input-Ingreso de Datos'!#REF!=1,EVERLITE!#REF!,"N/A")</f>
        <v>#REF!</v>
      </c>
      <c r="CUK50" s="351" t="e">
        <f>+IF('Data Input-Ingreso de Datos'!#REF!=1,EVERLITE!#REF!,"N/A")</f>
        <v>#REF!</v>
      </c>
      <c r="CUL50" s="351" t="e">
        <f>+IF('Data Input-Ingreso de Datos'!#REF!=1,EVERLITE!#REF!,"N/A")</f>
        <v>#REF!</v>
      </c>
      <c r="CUM50" s="351" t="e">
        <f>+IF('Data Input-Ingreso de Datos'!#REF!=1,EVERLITE!#REF!,"N/A")</f>
        <v>#REF!</v>
      </c>
      <c r="CUN50" s="351" t="e">
        <f>+IF('Data Input-Ingreso de Datos'!#REF!=1,EVERLITE!#REF!,"N/A")</f>
        <v>#REF!</v>
      </c>
      <c r="CUO50" s="351" t="e">
        <f>+IF('Data Input-Ingreso de Datos'!#REF!=1,EVERLITE!#REF!,"N/A")</f>
        <v>#REF!</v>
      </c>
      <c r="CUP50" s="351" t="e">
        <f>+IF('Data Input-Ingreso de Datos'!#REF!=1,EVERLITE!#REF!,"N/A")</f>
        <v>#REF!</v>
      </c>
      <c r="CUQ50" s="351" t="e">
        <f>+IF('Data Input-Ingreso de Datos'!#REF!=1,EVERLITE!#REF!,"N/A")</f>
        <v>#REF!</v>
      </c>
      <c r="CUR50" s="351" t="e">
        <f>+IF('Data Input-Ingreso de Datos'!#REF!=1,EVERLITE!#REF!,"N/A")</f>
        <v>#REF!</v>
      </c>
      <c r="CUS50" s="351" t="e">
        <f>+IF('Data Input-Ingreso de Datos'!#REF!=1,EVERLITE!#REF!,"N/A")</f>
        <v>#REF!</v>
      </c>
      <c r="CUT50" s="351" t="e">
        <f>+IF('Data Input-Ingreso de Datos'!#REF!=1,EVERLITE!#REF!,"N/A")</f>
        <v>#REF!</v>
      </c>
      <c r="CUU50" s="351" t="e">
        <f>+IF('Data Input-Ingreso de Datos'!#REF!=1,EVERLITE!#REF!,"N/A")</f>
        <v>#REF!</v>
      </c>
      <c r="CUV50" s="351" t="e">
        <f>+IF('Data Input-Ingreso de Datos'!#REF!=1,EVERLITE!#REF!,"N/A")</f>
        <v>#REF!</v>
      </c>
      <c r="CUW50" s="351" t="e">
        <f>+IF('Data Input-Ingreso de Datos'!#REF!=1,EVERLITE!#REF!,"N/A")</f>
        <v>#REF!</v>
      </c>
      <c r="CUX50" s="351" t="e">
        <f>+IF('Data Input-Ingreso de Datos'!#REF!=1,EVERLITE!#REF!,"N/A")</f>
        <v>#REF!</v>
      </c>
      <c r="CUY50" s="351" t="e">
        <f>+IF('Data Input-Ingreso de Datos'!#REF!=1,EVERLITE!#REF!,"N/A")</f>
        <v>#REF!</v>
      </c>
      <c r="CUZ50" s="351" t="e">
        <f>+IF('Data Input-Ingreso de Datos'!#REF!=1,EVERLITE!#REF!,"N/A")</f>
        <v>#REF!</v>
      </c>
      <c r="CVA50" s="351" t="e">
        <f>+IF('Data Input-Ingreso de Datos'!#REF!=1,EVERLITE!#REF!,"N/A")</f>
        <v>#REF!</v>
      </c>
      <c r="CVB50" s="351" t="e">
        <f>+IF('Data Input-Ingreso de Datos'!#REF!=1,EVERLITE!#REF!,"N/A")</f>
        <v>#REF!</v>
      </c>
      <c r="CVC50" s="351" t="e">
        <f>+IF('Data Input-Ingreso de Datos'!#REF!=1,EVERLITE!#REF!,"N/A")</f>
        <v>#REF!</v>
      </c>
      <c r="CVD50" s="351" t="e">
        <f>+IF('Data Input-Ingreso de Datos'!#REF!=1,EVERLITE!#REF!,"N/A")</f>
        <v>#REF!</v>
      </c>
      <c r="CVE50" s="351" t="e">
        <f>+IF('Data Input-Ingreso de Datos'!#REF!=1,EVERLITE!#REF!,"N/A")</f>
        <v>#REF!</v>
      </c>
      <c r="CVF50" s="351" t="e">
        <f>+IF('Data Input-Ingreso de Datos'!#REF!=1,EVERLITE!#REF!,"N/A")</f>
        <v>#REF!</v>
      </c>
      <c r="CVG50" s="351" t="e">
        <f>+IF('Data Input-Ingreso de Datos'!#REF!=1,EVERLITE!#REF!,"N/A")</f>
        <v>#REF!</v>
      </c>
      <c r="CVH50" s="351" t="e">
        <f>+IF('Data Input-Ingreso de Datos'!#REF!=1,EVERLITE!#REF!,"N/A")</f>
        <v>#REF!</v>
      </c>
      <c r="CVI50" s="351" t="e">
        <f>+IF('Data Input-Ingreso de Datos'!#REF!=1,EVERLITE!#REF!,"N/A")</f>
        <v>#REF!</v>
      </c>
      <c r="CVJ50" s="351" t="e">
        <f>+IF('Data Input-Ingreso de Datos'!#REF!=1,EVERLITE!#REF!,"N/A")</f>
        <v>#REF!</v>
      </c>
      <c r="CVK50" s="351" t="e">
        <f>+IF('Data Input-Ingreso de Datos'!#REF!=1,EVERLITE!#REF!,"N/A")</f>
        <v>#REF!</v>
      </c>
      <c r="CVL50" s="351" t="e">
        <f>+IF('Data Input-Ingreso de Datos'!#REF!=1,EVERLITE!#REF!,"N/A")</f>
        <v>#REF!</v>
      </c>
      <c r="CVM50" s="351" t="e">
        <f>+IF('Data Input-Ingreso de Datos'!#REF!=1,EVERLITE!#REF!,"N/A")</f>
        <v>#REF!</v>
      </c>
      <c r="CVN50" s="351" t="e">
        <f>+IF('Data Input-Ingreso de Datos'!#REF!=1,EVERLITE!#REF!,"N/A")</f>
        <v>#REF!</v>
      </c>
      <c r="CVO50" s="351" t="e">
        <f>+IF('Data Input-Ingreso de Datos'!#REF!=1,EVERLITE!#REF!,"N/A")</f>
        <v>#REF!</v>
      </c>
      <c r="CVP50" s="351" t="e">
        <f>+IF('Data Input-Ingreso de Datos'!#REF!=1,EVERLITE!#REF!,"N/A")</f>
        <v>#REF!</v>
      </c>
      <c r="CVQ50" s="351" t="e">
        <f>+IF('Data Input-Ingreso de Datos'!#REF!=1,EVERLITE!#REF!,"N/A")</f>
        <v>#REF!</v>
      </c>
      <c r="CVR50" s="351" t="e">
        <f>+IF('Data Input-Ingreso de Datos'!#REF!=1,EVERLITE!#REF!,"N/A")</f>
        <v>#REF!</v>
      </c>
      <c r="CVS50" s="351" t="e">
        <f>+IF('Data Input-Ingreso de Datos'!#REF!=1,EVERLITE!#REF!,"N/A")</f>
        <v>#REF!</v>
      </c>
      <c r="CVT50" s="351" t="e">
        <f>+IF('Data Input-Ingreso de Datos'!#REF!=1,EVERLITE!#REF!,"N/A")</f>
        <v>#REF!</v>
      </c>
      <c r="CVU50" s="351" t="e">
        <f>+IF('Data Input-Ingreso de Datos'!#REF!=1,EVERLITE!#REF!,"N/A")</f>
        <v>#REF!</v>
      </c>
      <c r="CVV50" s="351" t="e">
        <f>+IF('Data Input-Ingreso de Datos'!#REF!=1,EVERLITE!#REF!,"N/A")</f>
        <v>#REF!</v>
      </c>
      <c r="CVW50" s="351" t="e">
        <f>+IF('Data Input-Ingreso de Datos'!#REF!=1,EVERLITE!#REF!,"N/A")</f>
        <v>#REF!</v>
      </c>
      <c r="CVX50" s="351" t="e">
        <f>+IF('Data Input-Ingreso de Datos'!#REF!=1,EVERLITE!#REF!,"N/A")</f>
        <v>#REF!</v>
      </c>
      <c r="CVY50" s="351" t="e">
        <f>+IF('Data Input-Ingreso de Datos'!#REF!=1,EVERLITE!#REF!,"N/A")</f>
        <v>#REF!</v>
      </c>
      <c r="CVZ50" s="351" t="e">
        <f>+IF('Data Input-Ingreso de Datos'!#REF!=1,EVERLITE!#REF!,"N/A")</f>
        <v>#REF!</v>
      </c>
      <c r="CWA50" s="351" t="e">
        <f>+IF('Data Input-Ingreso de Datos'!#REF!=1,EVERLITE!#REF!,"N/A")</f>
        <v>#REF!</v>
      </c>
      <c r="CWB50" s="351" t="e">
        <f>+IF('Data Input-Ingreso de Datos'!#REF!=1,EVERLITE!#REF!,"N/A")</f>
        <v>#REF!</v>
      </c>
      <c r="CWC50" s="351" t="e">
        <f>+IF('Data Input-Ingreso de Datos'!#REF!=1,EVERLITE!#REF!,"N/A")</f>
        <v>#REF!</v>
      </c>
      <c r="CWD50" s="351" t="e">
        <f>+IF('Data Input-Ingreso de Datos'!#REF!=1,EVERLITE!#REF!,"N/A")</f>
        <v>#REF!</v>
      </c>
      <c r="CWE50" s="351" t="e">
        <f>+IF('Data Input-Ingreso de Datos'!#REF!=1,EVERLITE!#REF!,"N/A")</f>
        <v>#REF!</v>
      </c>
      <c r="CWF50" s="351" t="e">
        <f>+IF('Data Input-Ingreso de Datos'!#REF!=1,EVERLITE!#REF!,"N/A")</f>
        <v>#REF!</v>
      </c>
      <c r="CWG50" s="351" t="e">
        <f>+IF('Data Input-Ingreso de Datos'!#REF!=1,EVERLITE!#REF!,"N/A")</f>
        <v>#REF!</v>
      </c>
      <c r="CWH50" s="351" t="e">
        <f>+IF('Data Input-Ingreso de Datos'!#REF!=1,EVERLITE!#REF!,"N/A")</f>
        <v>#REF!</v>
      </c>
      <c r="CWI50" s="351" t="e">
        <f>+IF('Data Input-Ingreso de Datos'!#REF!=1,EVERLITE!#REF!,"N/A")</f>
        <v>#REF!</v>
      </c>
      <c r="CWJ50" s="351" t="e">
        <f>+IF('Data Input-Ingreso de Datos'!#REF!=1,EVERLITE!#REF!,"N/A")</f>
        <v>#REF!</v>
      </c>
      <c r="CWK50" s="351" t="e">
        <f>+IF('Data Input-Ingreso de Datos'!#REF!=1,EVERLITE!#REF!,"N/A")</f>
        <v>#REF!</v>
      </c>
      <c r="CWL50" s="351" t="e">
        <f>+IF('Data Input-Ingreso de Datos'!#REF!=1,EVERLITE!#REF!,"N/A")</f>
        <v>#REF!</v>
      </c>
      <c r="CWM50" s="351" t="e">
        <f>+IF('Data Input-Ingreso de Datos'!#REF!=1,EVERLITE!#REF!,"N/A")</f>
        <v>#REF!</v>
      </c>
      <c r="CWN50" s="351" t="e">
        <f>+IF('Data Input-Ingreso de Datos'!#REF!=1,EVERLITE!#REF!,"N/A")</f>
        <v>#REF!</v>
      </c>
      <c r="CWO50" s="351" t="e">
        <f>+IF('Data Input-Ingreso de Datos'!#REF!=1,EVERLITE!#REF!,"N/A")</f>
        <v>#REF!</v>
      </c>
      <c r="CWP50" s="351" t="e">
        <f>+IF('Data Input-Ingreso de Datos'!#REF!=1,EVERLITE!#REF!,"N/A")</f>
        <v>#REF!</v>
      </c>
      <c r="CWQ50" s="351" t="e">
        <f>+IF('Data Input-Ingreso de Datos'!#REF!=1,EVERLITE!#REF!,"N/A")</f>
        <v>#REF!</v>
      </c>
      <c r="CWR50" s="351" t="e">
        <f>+IF('Data Input-Ingreso de Datos'!#REF!=1,EVERLITE!#REF!,"N/A")</f>
        <v>#REF!</v>
      </c>
      <c r="CWS50" s="351" t="e">
        <f>+IF('Data Input-Ingreso de Datos'!#REF!=1,EVERLITE!#REF!,"N/A")</f>
        <v>#REF!</v>
      </c>
      <c r="CWT50" s="351" t="e">
        <f>+IF('Data Input-Ingreso de Datos'!#REF!=1,EVERLITE!#REF!,"N/A")</f>
        <v>#REF!</v>
      </c>
      <c r="CWU50" s="351" t="e">
        <f>+IF('Data Input-Ingreso de Datos'!#REF!=1,EVERLITE!#REF!,"N/A")</f>
        <v>#REF!</v>
      </c>
      <c r="CWV50" s="351" t="e">
        <f>+IF('Data Input-Ingreso de Datos'!#REF!=1,EVERLITE!#REF!,"N/A")</f>
        <v>#REF!</v>
      </c>
      <c r="CWW50" s="351" t="e">
        <f>+IF('Data Input-Ingreso de Datos'!#REF!=1,EVERLITE!#REF!,"N/A")</f>
        <v>#REF!</v>
      </c>
      <c r="CWX50" s="351" t="e">
        <f>+IF('Data Input-Ingreso de Datos'!#REF!=1,EVERLITE!#REF!,"N/A")</f>
        <v>#REF!</v>
      </c>
      <c r="CWY50" s="351" t="e">
        <f>+IF('Data Input-Ingreso de Datos'!#REF!=1,EVERLITE!#REF!,"N/A")</f>
        <v>#REF!</v>
      </c>
      <c r="CWZ50" s="351" t="e">
        <f>+IF('Data Input-Ingreso de Datos'!#REF!=1,EVERLITE!#REF!,"N/A")</f>
        <v>#REF!</v>
      </c>
      <c r="CXA50" s="351" t="e">
        <f>+IF('Data Input-Ingreso de Datos'!#REF!=1,EVERLITE!#REF!,"N/A")</f>
        <v>#REF!</v>
      </c>
      <c r="CXB50" s="351" t="e">
        <f>+IF('Data Input-Ingreso de Datos'!#REF!=1,EVERLITE!#REF!,"N/A")</f>
        <v>#REF!</v>
      </c>
      <c r="CXC50" s="351" t="e">
        <f>+IF('Data Input-Ingreso de Datos'!#REF!=1,EVERLITE!#REF!,"N/A")</f>
        <v>#REF!</v>
      </c>
      <c r="CXD50" s="351" t="e">
        <f>+IF('Data Input-Ingreso de Datos'!#REF!=1,EVERLITE!#REF!,"N/A")</f>
        <v>#REF!</v>
      </c>
      <c r="CXE50" s="351" t="e">
        <f>+IF('Data Input-Ingreso de Datos'!#REF!=1,EVERLITE!#REF!,"N/A")</f>
        <v>#REF!</v>
      </c>
      <c r="CXF50" s="351" t="e">
        <f>+IF('Data Input-Ingreso de Datos'!#REF!=1,EVERLITE!#REF!,"N/A")</f>
        <v>#REF!</v>
      </c>
      <c r="CXG50" s="351" t="e">
        <f>+IF('Data Input-Ingreso de Datos'!#REF!=1,EVERLITE!#REF!,"N/A")</f>
        <v>#REF!</v>
      </c>
      <c r="CXH50" s="351" t="e">
        <f>+IF('Data Input-Ingreso de Datos'!#REF!=1,EVERLITE!#REF!,"N/A")</f>
        <v>#REF!</v>
      </c>
      <c r="CXI50" s="351" t="e">
        <f>+IF('Data Input-Ingreso de Datos'!#REF!=1,EVERLITE!#REF!,"N/A")</f>
        <v>#REF!</v>
      </c>
      <c r="CXJ50" s="351" t="e">
        <f>+IF('Data Input-Ingreso de Datos'!#REF!=1,EVERLITE!#REF!,"N/A")</f>
        <v>#REF!</v>
      </c>
      <c r="CXK50" s="351" t="e">
        <f>+IF('Data Input-Ingreso de Datos'!#REF!=1,EVERLITE!#REF!,"N/A")</f>
        <v>#REF!</v>
      </c>
      <c r="CXL50" s="351" t="e">
        <f>+IF('Data Input-Ingreso de Datos'!#REF!=1,EVERLITE!#REF!,"N/A")</f>
        <v>#REF!</v>
      </c>
      <c r="CXM50" s="351" t="e">
        <f>+IF('Data Input-Ingreso de Datos'!#REF!=1,EVERLITE!#REF!,"N/A")</f>
        <v>#REF!</v>
      </c>
      <c r="CXN50" s="351" t="e">
        <f>+IF('Data Input-Ingreso de Datos'!#REF!=1,EVERLITE!#REF!,"N/A")</f>
        <v>#REF!</v>
      </c>
      <c r="CXO50" s="351" t="e">
        <f>+IF('Data Input-Ingreso de Datos'!#REF!=1,EVERLITE!#REF!,"N/A")</f>
        <v>#REF!</v>
      </c>
      <c r="CXP50" s="351" t="e">
        <f>+IF('Data Input-Ingreso de Datos'!#REF!=1,EVERLITE!#REF!,"N/A")</f>
        <v>#REF!</v>
      </c>
      <c r="CXQ50" s="351" t="e">
        <f>+IF('Data Input-Ingreso de Datos'!#REF!=1,EVERLITE!#REF!,"N/A")</f>
        <v>#REF!</v>
      </c>
      <c r="CXR50" s="351" t="e">
        <f>+IF('Data Input-Ingreso de Datos'!#REF!=1,EVERLITE!#REF!,"N/A")</f>
        <v>#REF!</v>
      </c>
      <c r="CXS50" s="351" t="e">
        <f>+IF('Data Input-Ingreso de Datos'!#REF!=1,EVERLITE!#REF!,"N/A")</f>
        <v>#REF!</v>
      </c>
      <c r="CXT50" s="351" t="e">
        <f>+IF('Data Input-Ingreso de Datos'!#REF!=1,EVERLITE!#REF!,"N/A")</f>
        <v>#REF!</v>
      </c>
      <c r="CXU50" s="351" t="e">
        <f>+IF('Data Input-Ingreso de Datos'!#REF!=1,EVERLITE!#REF!,"N/A")</f>
        <v>#REF!</v>
      </c>
      <c r="CXV50" s="351" t="e">
        <f>+IF('Data Input-Ingreso de Datos'!#REF!=1,EVERLITE!#REF!,"N/A")</f>
        <v>#REF!</v>
      </c>
      <c r="CXW50" s="351" t="e">
        <f>+IF('Data Input-Ingreso de Datos'!#REF!=1,EVERLITE!#REF!,"N/A")</f>
        <v>#REF!</v>
      </c>
      <c r="CXX50" s="351" t="e">
        <f>+IF('Data Input-Ingreso de Datos'!#REF!=1,EVERLITE!#REF!,"N/A")</f>
        <v>#REF!</v>
      </c>
      <c r="CXY50" s="351" t="e">
        <f>+IF('Data Input-Ingreso de Datos'!#REF!=1,EVERLITE!#REF!,"N/A")</f>
        <v>#REF!</v>
      </c>
      <c r="CXZ50" s="351" t="e">
        <f>+IF('Data Input-Ingreso de Datos'!#REF!=1,EVERLITE!#REF!,"N/A")</f>
        <v>#REF!</v>
      </c>
      <c r="CYA50" s="351" t="e">
        <f>+IF('Data Input-Ingreso de Datos'!#REF!=1,EVERLITE!#REF!,"N/A")</f>
        <v>#REF!</v>
      </c>
      <c r="CYB50" s="351" t="e">
        <f>+IF('Data Input-Ingreso de Datos'!#REF!=1,EVERLITE!#REF!,"N/A")</f>
        <v>#REF!</v>
      </c>
      <c r="CYC50" s="351" t="e">
        <f>+IF('Data Input-Ingreso de Datos'!#REF!=1,EVERLITE!#REF!,"N/A")</f>
        <v>#REF!</v>
      </c>
      <c r="CYD50" s="351" t="e">
        <f>+IF('Data Input-Ingreso de Datos'!#REF!=1,EVERLITE!#REF!,"N/A")</f>
        <v>#REF!</v>
      </c>
      <c r="CYE50" s="351" t="e">
        <f>+IF('Data Input-Ingreso de Datos'!#REF!=1,EVERLITE!#REF!,"N/A")</f>
        <v>#REF!</v>
      </c>
      <c r="CYF50" s="351" t="e">
        <f>+IF('Data Input-Ingreso de Datos'!#REF!=1,EVERLITE!#REF!,"N/A")</f>
        <v>#REF!</v>
      </c>
      <c r="CYG50" s="351" t="e">
        <f>+IF('Data Input-Ingreso de Datos'!#REF!=1,EVERLITE!#REF!,"N/A")</f>
        <v>#REF!</v>
      </c>
      <c r="CYH50" s="351" t="e">
        <f>+IF('Data Input-Ingreso de Datos'!#REF!=1,EVERLITE!#REF!,"N/A")</f>
        <v>#REF!</v>
      </c>
      <c r="CYI50" s="351" t="e">
        <f>+IF('Data Input-Ingreso de Datos'!#REF!=1,EVERLITE!#REF!,"N/A")</f>
        <v>#REF!</v>
      </c>
      <c r="CYJ50" s="351" t="e">
        <f>+IF('Data Input-Ingreso de Datos'!#REF!=1,EVERLITE!#REF!,"N/A")</f>
        <v>#REF!</v>
      </c>
      <c r="CYK50" s="351" t="e">
        <f>+IF('Data Input-Ingreso de Datos'!#REF!=1,EVERLITE!#REF!,"N/A")</f>
        <v>#REF!</v>
      </c>
      <c r="CYL50" s="351" t="e">
        <f>+IF('Data Input-Ingreso de Datos'!#REF!=1,EVERLITE!#REF!,"N/A")</f>
        <v>#REF!</v>
      </c>
      <c r="CYM50" s="351" t="e">
        <f>+IF('Data Input-Ingreso de Datos'!#REF!=1,EVERLITE!#REF!,"N/A")</f>
        <v>#REF!</v>
      </c>
      <c r="CYN50" s="351" t="e">
        <f>+IF('Data Input-Ingreso de Datos'!#REF!=1,EVERLITE!#REF!,"N/A")</f>
        <v>#REF!</v>
      </c>
      <c r="CYO50" s="351" t="e">
        <f>+IF('Data Input-Ingreso de Datos'!#REF!=1,EVERLITE!#REF!,"N/A")</f>
        <v>#REF!</v>
      </c>
      <c r="CYP50" s="351" t="e">
        <f>+IF('Data Input-Ingreso de Datos'!#REF!=1,EVERLITE!#REF!,"N/A")</f>
        <v>#REF!</v>
      </c>
      <c r="CYQ50" s="351" t="e">
        <f>+IF('Data Input-Ingreso de Datos'!#REF!=1,EVERLITE!#REF!,"N/A")</f>
        <v>#REF!</v>
      </c>
      <c r="CYR50" s="351" t="e">
        <f>+IF('Data Input-Ingreso de Datos'!#REF!=1,EVERLITE!#REF!,"N/A")</f>
        <v>#REF!</v>
      </c>
      <c r="CYS50" s="351" t="e">
        <f>+IF('Data Input-Ingreso de Datos'!#REF!=1,EVERLITE!#REF!,"N/A")</f>
        <v>#REF!</v>
      </c>
      <c r="CYT50" s="351" t="e">
        <f>+IF('Data Input-Ingreso de Datos'!#REF!=1,EVERLITE!#REF!,"N/A")</f>
        <v>#REF!</v>
      </c>
      <c r="CYU50" s="351" t="e">
        <f>+IF('Data Input-Ingreso de Datos'!#REF!=1,EVERLITE!#REF!,"N/A")</f>
        <v>#REF!</v>
      </c>
      <c r="CYV50" s="351" t="e">
        <f>+IF('Data Input-Ingreso de Datos'!#REF!=1,EVERLITE!#REF!,"N/A")</f>
        <v>#REF!</v>
      </c>
      <c r="CYW50" s="351" t="e">
        <f>+IF('Data Input-Ingreso de Datos'!#REF!=1,EVERLITE!#REF!,"N/A")</f>
        <v>#REF!</v>
      </c>
      <c r="CYX50" s="351" t="e">
        <f>+IF('Data Input-Ingreso de Datos'!#REF!=1,EVERLITE!#REF!,"N/A")</f>
        <v>#REF!</v>
      </c>
      <c r="CYY50" s="351" t="e">
        <f>+IF('Data Input-Ingreso de Datos'!#REF!=1,EVERLITE!#REF!,"N/A")</f>
        <v>#REF!</v>
      </c>
      <c r="CYZ50" s="351" t="e">
        <f>+IF('Data Input-Ingreso de Datos'!#REF!=1,EVERLITE!#REF!,"N/A")</f>
        <v>#REF!</v>
      </c>
      <c r="CZA50" s="351" t="e">
        <f>+IF('Data Input-Ingreso de Datos'!#REF!=1,EVERLITE!#REF!,"N/A")</f>
        <v>#REF!</v>
      </c>
      <c r="CZB50" s="351" t="e">
        <f>+IF('Data Input-Ingreso de Datos'!#REF!=1,EVERLITE!#REF!,"N/A")</f>
        <v>#REF!</v>
      </c>
      <c r="CZC50" s="351" t="e">
        <f>+IF('Data Input-Ingreso de Datos'!#REF!=1,EVERLITE!#REF!,"N/A")</f>
        <v>#REF!</v>
      </c>
      <c r="CZD50" s="351" t="e">
        <f>+IF('Data Input-Ingreso de Datos'!#REF!=1,EVERLITE!#REF!,"N/A")</f>
        <v>#REF!</v>
      </c>
      <c r="CZE50" s="351" t="e">
        <f>+IF('Data Input-Ingreso de Datos'!#REF!=1,EVERLITE!#REF!,"N/A")</f>
        <v>#REF!</v>
      </c>
      <c r="CZF50" s="351" t="e">
        <f>+IF('Data Input-Ingreso de Datos'!#REF!=1,EVERLITE!#REF!,"N/A")</f>
        <v>#REF!</v>
      </c>
      <c r="CZG50" s="351" t="e">
        <f>+IF('Data Input-Ingreso de Datos'!#REF!=1,EVERLITE!#REF!,"N/A")</f>
        <v>#REF!</v>
      </c>
      <c r="CZH50" s="351" t="e">
        <f>+IF('Data Input-Ingreso de Datos'!#REF!=1,EVERLITE!#REF!,"N/A")</f>
        <v>#REF!</v>
      </c>
      <c r="CZI50" s="351" t="e">
        <f>+IF('Data Input-Ingreso de Datos'!#REF!=1,EVERLITE!#REF!,"N/A")</f>
        <v>#REF!</v>
      </c>
      <c r="CZJ50" s="351" t="e">
        <f>+IF('Data Input-Ingreso de Datos'!#REF!=1,EVERLITE!#REF!,"N/A")</f>
        <v>#REF!</v>
      </c>
      <c r="CZK50" s="351" t="e">
        <f>+IF('Data Input-Ingreso de Datos'!#REF!=1,EVERLITE!#REF!,"N/A")</f>
        <v>#REF!</v>
      </c>
      <c r="CZL50" s="351" t="e">
        <f>+IF('Data Input-Ingreso de Datos'!#REF!=1,EVERLITE!#REF!,"N/A")</f>
        <v>#REF!</v>
      </c>
      <c r="CZM50" s="351" t="e">
        <f>+IF('Data Input-Ingreso de Datos'!#REF!=1,EVERLITE!#REF!,"N/A")</f>
        <v>#REF!</v>
      </c>
      <c r="CZN50" s="351" t="e">
        <f>+IF('Data Input-Ingreso de Datos'!#REF!=1,EVERLITE!#REF!,"N/A")</f>
        <v>#REF!</v>
      </c>
      <c r="CZO50" s="351" t="e">
        <f>+IF('Data Input-Ingreso de Datos'!#REF!=1,EVERLITE!#REF!,"N/A")</f>
        <v>#REF!</v>
      </c>
      <c r="CZP50" s="351" t="e">
        <f>+IF('Data Input-Ingreso de Datos'!#REF!=1,EVERLITE!#REF!,"N/A")</f>
        <v>#REF!</v>
      </c>
      <c r="CZQ50" s="351" t="e">
        <f>+IF('Data Input-Ingreso de Datos'!#REF!=1,EVERLITE!#REF!,"N/A")</f>
        <v>#REF!</v>
      </c>
      <c r="CZR50" s="351" t="e">
        <f>+IF('Data Input-Ingreso de Datos'!#REF!=1,EVERLITE!#REF!,"N/A")</f>
        <v>#REF!</v>
      </c>
      <c r="CZS50" s="351" t="e">
        <f>+IF('Data Input-Ingreso de Datos'!#REF!=1,EVERLITE!#REF!,"N/A")</f>
        <v>#REF!</v>
      </c>
      <c r="CZT50" s="351" t="e">
        <f>+IF('Data Input-Ingreso de Datos'!#REF!=1,EVERLITE!#REF!,"N/A")</f>
        <v>#REF!</v>
      </c>
      <c r="CZU50" s="351" t="e">
        <f>+IF('Data Input-Ingreso de Datos'!#REF!=1,EVERLITE!#REF!,"N/A")</f>
        <v>#REF!</v>
      </c>
      <c r="CZV50" s="351" t="e">
        <f>+IF('Data Input-Ingreso de Datos'!#REF!=1,EVERLITE!#REF!,"N/A")</f>
        <v>#REF!</v>
      </c>
      <c r="CZW50" s="351" t="e">
        <f>+IF('Data Input-Ingreso de Datos'!#REF!=1,EVERLITE!#REF!,"N/A")</f>
        <v>#REF!</v>
      </c>
      <c r="CZX50" s="351" t="e">
        <f>+IF('Data Input-Ingreso de Datos'!#REF!=1,EVERLITE!#REF!,"N/A")</f>
        <v>#REF!</v>
      </c>
      <c r="CZY50" s="351" t="e">
        <f>+IF('Data Input-Ingreso de Datos'!#REF!=1,EVERLITE!#REF!,"N/A")</f>
        <v>#REF!</v>
      </c>
      <c r="CZZ50" s="351" t="e">
        <f>+IF('Data Input-Ingreso de Datos'!#REF!=1,EVERLITE!#REF!,"N/A")</f>
        <v>#REF!</v>
      </c>
      <c r="DAA50" s="351" t="e">
        <f>+IF('Data Input-Ingreso de Datos'!#REF!=1,EVERLITE!#REF!,"N/A")</f>
        <v>#REF!</v>
      </c>
      <c r="DAB50" s="351" t="e">
        <f>+IF('Data Input-Ingreso de Datos'!#REF!=1,EVERLITE!#REF!,"N/A")</f>
        <v>#REF!</v>
      </c>
      <c r="DAC50" s="351" t="e">
        <f>+IF('Data Input-Ingreso de Datos'!#REF!=1,EVERLITE!#REF!,"N/A")</f>
        <v>#REF!</v>
      </c>
      <c r="DAD50" s="351" t="e">
        <f>+IF('Data Input-Ingreso de Datos'!#REF!=1,EVERLITE!#REF!,"N/A")</f>
        <v>#REF!</v>
      </c>
      <c r="DAE50" s="351" t="e">
        <f>+IF('Data Input-Ingreso de Datos'!#REF!=1,EVERLITE!#REF!,"N/A")</f>
        <v>#REF!</v>
      </c>
      <c r="DAF50" s="351" t="e">
        <f>+IF('Data Input-Ingreso de Datos'!#REF!=1,EVERLITE!#REF!,"N/A")</f>
        <v>#REF!</v>
      </c>
      <c r="DAG50" s="351" t="e">
        <f>+IF('Data Input-Ingreso de Datos'!#REF!=1,EVERLITE!#REF!,"N/A")</f>
        <v>#REF!</v>
      </c>
      <c r="DAH50" s="351" t="e">
        <f>+IF('Data Input-Ingreso de Datos'!#REF!=1,EVERLITE!#REF!,"N/A")</f>
        <v>#REF!</v>
      </c>
      <c r="DAI50" s="351" t="e">
        <f>+IF('Data Input-Ingreso de Datos'!#REF!=1,EVERLITE!#REF!,"N/A")</f>
        <v>#REF!</v>
      </c>
      <c r="DAJ50" s="351" t="e">
        <f>+IF('Data Input-Ingreso de Datos'!#REF!=1,EVERLITE!#REF!,"N/A")</f>
        <v>#REF!</v>
      </c>
      <c r="DAK50" s="351" t="e">
        <f>+IF('Data Input-Ingreso de Datos'!#REF!=1,EVERLITE!#REF!,"N/A")</f>
        <v>#REF!</v>
      </c>
      <c r="DAL50" s="351" t="e">
        <f>+IF('Data Input-Ingreso de Datos'!#REF!=1,EVERLITE!#REF!,"N/A")</f>
        <v>#REF!</v>
      </c>
      <c r="DAM50" s="351" t="e">
        <f>+IF('Data Input-Ingreso de Datos'!#REF!=1,EVERLITE!#REF!,"N/A")</f>
        <v>#REF!</v>
      </c>
      <c r="DAN50" s="351" t="e">
        <f>+IF('Data Input-Ingreso de Datos'!#REF!=1,EVERLITE!#REF!,"N/A")</f>
        <v>#REF!</v>
      </c>
      <c r="DAO50" s="351" t="e">
        <f>+IF('Data Input-Ingreso de Datos'!#REF!=1,EVERLITE!#REF!,"N/A")</f>
        <v>#REF!</v>
      </c>
      <c r="DAP50" s="351" t="e">
        <f>+IF('Data Input-Ingreso de Datos'!#REF!=1,EVERLITE!#REF!,"N/A")</f>
        <v>#REF!</v>
      </c>
      <c r="DAQ50" s="351" t="e">
        <f>+IF('Data Input-Ingreso de Datos'!#REF!=1,EVERLITE!#REF!,"N/A")</f>
        <v>#REF!</v>
      </c>
      <c r="DAR50" s="351" t="e">
        <f>+IF('Data Input-Ingreso de Datos'!#REF!=1,EVERLITE!#REF!,"N/A")</f>
        <v>#REF!</v>
      </c>
      <c r="DAS50" s="351" t="e">
        <f>+IF('Data Input-Ingreso de Datos'!#REF!=1,EVERLITE!#REF!,"N/A")</f>
        <v>#REF!</v>
      </c>
      <c r="DAT50" s="351" t="e">
        <f>+IF('Data Input-Ingreso de Datos'!#REF!=1,EVERLITE!#REF!,"N/A")</f>
        <v>#REF!</v>
      </c>
      <c r="DAU50" s="351" t="e">
        <f>+IF('Data Input-Ingreso de Datos'!#REF!=1,EVERLITE!#REF!,"N/A")</f>
        <v>#REF!</v>
      </c>
      <c r="DAV50" s="351" t="e">
        <f>+IF('Data Input-Ingreso de Datos'!#REF!=1,EVERLITE!#REF!,"N/A")</f>
        <v>#REF!</v>
      </c>
      <c r="DAW50" s="351" t="e">
        <f>+IF('Data Input-Ingreso de Datos'!#REF!=1,EVERLITE!#REF!,"N/A")</f>
        <v>#REF!</v>
      </c>
      <c r="DAX50" s="351" t="e">
        <f>+IF('Data Input-Ingreso de Datos'!#REF!=1,EVERLITE!#REF!,"N/A")</f>
        <v>#REF!</v>
      </c>
      <c r="DAY50" s="351" t="e">
        <f>+IF('Data Input-Ingreso de Datos'!#REF!=1,EVERLITE!#REF!,"N/A")</f>
        <v>#REF!</v>
      </c>
      <c r="DAZ50" s="351" t="e">
        <f>+IF('Data Input-Ingreso de Datos'!#REF!=1,EVERLITE!#REF!,"N/A")</f>
        <v>#REF!</v>
      </c>
      <c r="DBA50" s="351" t="e">
        <f>+IF('Data Input-Ingreso de Datos'!#REF!=1,EVERLITE!#REF!,"N/A")</f>
        <v>#REF!</v>
      </c>
      <c r="DBB50" s="351" t="e">
        <f>+IF('Data Input-Ingreso de Datos'!#REF!=1,EVERLITE!#REF!,"N/A")</f>
        <v>#REF!</v>
      </c>
      <c r="DBC50" s="351" t="e">
        <f>+IF('Data Input-Ingreso de Datos'!#REF!=1,EVERLITE!#REF!,"N/A")</f>
        <v>#REF!</v>
      </c>
      <c r="DBD50" s="351" t="e">
        <f>+IF('Data Input-Ingreso de Datos'!#REF!=1,EVERLITE!#REF!,"N/A")</f>
        <v>#REF!</v>
      </c>
      <c r="DBE50" s="351" t="e">
        <f>+IF('Data Input-Ingreso de Datos'!#REF!=1,EVERLITE!#REF!,"N/A")</f>
        <v>#REF!</v>
      </c>
      <c r="DBF50" s="351" t="e">
        <f>+IF('Data Input-Ingreso de Datos'!#REF!=1,EVERLITE!#REF!,"N/A")</f>
        <v>#REF!</v>
      </c>
      <c r="DBG50" s="351" t="e">
        <f>+IF('Data Input-Ingreso de Datos'!#REF!=1,EVERLITE!#REF!,"N/A")</f>
        <v>#REF!</v>
      </c>
      <c r="DBH50" s="351" t="e">
        <f>+IF('Data Input-Ingreso de Datos'!#REF!=1,EVERLITE!#REF!,"N/A")</f>
        <v>#REF!</v>
      </c>
      <c r="DBI50" s="351" t="e">
        <f>+IF('Data Input-Ingreso de Datos'!#REF!=1,EVERLITE!#REF!,"N/A")</f>
        <v>#REF!</v>
      </c>
      <c r="DBJ50" s="351" t="e">
        <f>+IF('Data Input-Ingreso de Datos'!#REF!=1,EVERLITE!#REF!,"N/A")</f>
        <v>#REF!</v>
      </c>
      <c r="DBK50" s="351" t="e">
        <f>+IF('Data Input-Ingreso de Datos'!#REF!=1,EVERLITE!#REF!,"N/A")</f>
        <v>#REF!</v>
      </c>
      <c r="DBL50" s="351" t="e">
        <f>+IF('Data Input-Ingreso de Datos'!#REF!=1,EVERLITE!#REF!,"N/A")</f>
        <v>#REF!</v>
      </c>
      <c r="DBM50" s="351" t="e">
        <f>+IF('Data Input-Ingreso de Datos'!#REF!=1,EVERLITE!#REF!,"N/A")</f>
        <v>#REF!</v>
      </c>
      <c r="DBN50" s="351" t="e">
        <f>+IF('Data Input-Ingreso de Datos'!#REF!=1,EVERLITE!#REF!,"N/A")</f>
        <v>#REF!</v>
      </c>
      <c r="DBO50" s="351" t="e">
        <f>+IF('Data Input-Ingreso de Datos'!#REF!=1,EVERLITE!#REF!,"N/A")</f>
        <v>#REF!</v>
      </c>
      <c r="DBP50" s="351" t="e">
        <f>+IF('Data Input-Ingreso de Datos'!#REF!=1,EVERLITE!#REF!,"N/A")</f>
        <v>#REF!</v>
      </c>
      <c r="DBQ50" s="351" t="e">
        <f>+IF('Data Input-Ingreso de Datos'!#REF!=1,EVERLITE!#REF!,"N/A")</f>
        <v>#REF!</v>
      </c>
      <c r="DBR50" s="351" t="e">
        <f>+IF('Data Input-Ingreso de Datos'!#REF!=1,EVERLITE!#REF!,"N/A")</f>
        <v>#REF!</v>
      </c>
      <c r="DBS50" s="351" t="e">
        <f>+IF('Data Input-Ingreso de Datos'!#REF!=1,EVERLITE!#REF!,"N/A")</f>
        <v>#REF!</v>
      </c>
      <c r="DBT50" s="351" t="e">
        <f>+IF('Data Input-Ingreso de Datos'!#REF!=1,EVERLITE!#REF!,"N/A")</f>
        <v>#REF!</v>
      </c>
      <c r="DBU50" s="351" t="e">
        <f>+IF('Data Input-Ingreso de Datos'!#REF!=1,EVERLITE!#REF!,"N/A")</f>
        <v>#REF!</v>
      </c>
      <c r="DBV50" s="351" t="e">
        <f>+IF('Data Input-Ingreso de Datos'!#REF!=1,EVERLITE!#REF!,"N/A")</f>
        <v>#REF!</v>
      </c>
      <c r="DBW50" s="351" t="e">
        <f>+IF('Data Input-Ingreso de Datos'!#REF!=1,EVERLITE!#REF!,"N/A")</f>
        <v>#REF!</v>
      </c>
      <c r="DBX50" s="351" t="e">
        <f>+IF('Data Input-Ingreso de Datos'!#REF!=1,EVERLITE!#REF!,"N/A")</f>
        <v>#REF!</v>
      </c>
      <c r="DBY50" s="351" t="e">
        <f>+IF('Data Input-Ingreso de Datos'!#REF!=1,EVERLITE!#REF!,"N/A")</f>
        <v>#REF!</v>
      </c>
      <c r="DBZ50" s="351" t="e">
        <f>+IF('Data Input-Ingreso de Datos'!#REF!=1,EVERLITE!#REF!,"N/A")</f>
        <v>#REF!</v>
      </c>
      <c r="DCA50" s="351" t="e">
        <f>+IF('Data Input-Ingreso de Datos'!#REF!=1,EVERLITE!#REF!,"N/A")</f>
        <v>#REF!</v>
      </c>
      <c r="DCB50" s="351" t="e">
        <f>+IF('Data Input-Ingreso de Datos'!#REF!=1,EVERLITE!#REF!,"N/A")</f>
        <v>#REF!</v>
      </c>
      <c r="DCC50" s="351" t="e">
        <f>+IF('Data Input-Ingreso de Datos'!#REF!=1,EVERLITE!#REF!,"N/A")</f>
        <v>#REF!</v>
      </c>
      <c r="DCD50" s="351" t="e">
        <f>+IF('Data Input-Ingreso de Datos'!#REF!=1,EVERLITE!#REF!,"N/A")</f>
        <v>#REF!</v>
      </c>
      <c r="DCE50" s="351" t="e">
        <f>+IF('Data Input-Ingreso de Datos'!#REF!=1,EVERLITE!#REF!,"N/A")</f>
        <v>#REF!</v>
      </c>
      <c r="DCF50" s="351" t="e">
        <f>+IF('Data Input-Ingreso de Datos'!#REF!=1,EVERLITE!#REF!,"N/A")</f>
        <v>#REF!</v>
      </c>
      <c r="DCG50" s="351" t="e">
        <f>+IF('Data Input-Ingreso de Datos'!#REF!=1,EVERLITE!#REF!,"N/A")</f>
        <v>#REF!</v>
      </c>
      <c r="DCH50" s="351" t="e">
        <f>+IF('Data Input-Ingreso de Datos'!#REF!=1,EVERLITE!#REF!,"N/A")</f>
        <v>#REF!</v>
      </c>
      <c r="DCI50" s="351" t="e">
        <f>+IF('Data Input-Ingreso de Datos'!#REF!=1,EVERLITE!#REF!,"N/A")</f>
        <v>#REF!</v>
      </c>
      <c r="DCJ50" s="351" t="e">
        <f>+IF('Data Input-Ingreso de Datos'!#REF!=1,EVERLITE!#REF!,"N/A")</f>
        <v>#REF!</v>
      </c>
      <c r="DCK50" s="351" t="e">
        <f>+IF('Data Input-Ingreso de Datos'!#REF!=1,EVERLITE!#REF!,"N/A")</f>
        <v>#REF!</v>
      </c>
      <c r="DCL50" s="351" t="e">
        <f>+IF('Data Input-Ingreso de Datos'!#REF!=1,EVERLITE!#REF!,"N/A")</f>
        <v>#REF!</v>
      </c>
      <c r="DCM50" s="351" t="e">
        <f>+IF('Data Input-Ingreso de Datos'!#REF!=1,EVERLITE!#REF!,"N/A")</f>
        <v>#REF!</v>
      </c>
      <c r="DCN50" s="351" t="e">
        <f>+IF('Data Input-Ingreso de Datos'!#REF!=1,EVERLITE!#REF!,"N/A")</f>
        <v>#REF!</v>
      </c>
      <c r="DCO50" s="351" t="e">
        <f>+IF('Data Input-Ingreso de Datos'!#REF!=1,EVERLITE!#REF!,"N/A")</f>
        <v>#REF!</v>
      </c>
      <c r="DCP50" s="351" t="e">
        <f>+IF('Data Input-Ingreso de Datos'!#REF!=1,EVERLITE!#REF!,"N/A")</f>
        <v>#REF!</v>
      </c>
      <c r="DCQ50" s="351" t="e">
        <f>+IF('Data Input-Ingreso de Datos'!#REF!=1,EVERLITE!#REF!,"N/A")</f>
        <v>#REF!</v>
      </c>
      <c r="DCR50" s="351" t="e">
        <f>+IF('Data Input-Ingreso de Datos'!#REF!=1,EVERLITE!#REF!,"N/A")</f>
        <v>#REF!</v>
      </c>
      <c r="DCS50" s="351" t="e">
        <f>+IF('Data Input-Ingreso de Datos'!#REF!=1,EVERLITE!#REF!,"N/A")</f>
        <v>#REF!</v>
      </c>
      <c r="DCT50" s="351" t="e">
        <f>+IF('Data Input-Ingreso de Datos'!#REF!=1,EVERLITE!#REF!,"N/A")</f>
        <v>#REF!</v>
      </c>
      <c r="DCU50" s="351" t="e">
        <f>+IF('Data Input-Ingreso de Datos'!#REF!=1,EVERLITE!#REF!,"N/A")</f>
        <v>#REF!</v>
      </c>
      <c r="DCV50" s="351" t="e">
        <f>+IF('Data Input-Ingreso de Datos'!#REF!=1,EVERLITE!#REF!,"N/A")</f>
        <v>#REF!</v>
      </c>
      <c r="DCW50" s="351" t="e">
        <f>+IF('Data Input-Ingreso de Datos'!#REF!=1,EVERLITE!#REF!,"N/A")</f>
        <v>#REF!</v>
      </c>
      <c r="DCX50" s="351" t="e">
        <f>+IF('Data Input-Ingreso de Datos'!#REF!=1,EVERLITE!#REF!,"N/A")</f>
        <v>#REF!</v>
      </c>
      <c r="DCY50" s="351" t="e">
        <f>+IF('Data Input-Ingreso de Datos'!#REF!=1,EVERLITE!#REF!,"N/A")</f>
        <v>#REF!</v>
      </c>
      <c r="DCZ50" s="351" t="e">
        <f>+IF('Data Input-Ingreso de Datos'!#REF!=1,EVERLITE!#REF!,"N/A")</f>
        <v>#REF!</v>
      </c>
      <c r="DDA50" s="351" t="e">
        <f>+IF('Data Input-Ingreso de Datos'!#REF!=1,EVERLITE!#REF!,"N/A")</f>
        <v>#REF!</v>
      </c>
      <c r="DDB50" s="351" t="e">
        <f>+IF('Data Input-Ingreso de Datos'!#REF!=1,EVERLITE!#REF!,"N/A")</f>
        <v>#REF!</v>
      </c>
      <c r="DDC50" s="351" t="e">
        <f>+IF('Data Input-Ingreso de Datos'!#REF!=1,EVERLITE!#REF!,"N/A")</f>
        <v>#REF!</v>
      </c>
      <c r="DDD50" s="351" t="e">
        <f>+IF('Data Input-Ingreso de Datos'!#REF!=1,EVERLITE!#REF!,"N/A")</f>
        <v>#REF!</v>
      </c>
      <c r="DDE50" s="351" t="e">
        <f>+IF('Data Input-Ingreso de Datos'!#REF!=1,EVERLITE!#REF!,"N/A")</f>
        <v>#REF!</v>
      </c>
      <c r="DDF50" s="351" t="e">
        <f>+IF('Data Input-Ingreso de Datos'!#REF!=1,EVERLITE!#REF!,"N/A")</f>
        <v>#REF!</v>
      </c>
      <c r="DDG50" s="351" t="e">
        <f>+IF('Data Input-Ingreso de Datos'!#REF!=1,EVERLITE!#REF!,"N/A")</f>
        <v>#REF!</v>
      </c>
      <c r="DDH50" s="351" t="e">
        <f>+IF('Data Input-Ingreso de Datos'!#REF!=1,EVERLITE!#REF!,"N/A")</f>
        <v>#REF!</v>
      </c>
      <c r="DDI50" s="351" t="e">
        <f>+IF('Data Input-Ingreso de Datos'!#REF!=1,EVERLITE!#REF!,"N/A")</f>
        <v>#REF!</v>
      </c>
      <c r="DDJ50" s="351" t="e">
        <f>+IF('Data Input-Ingreso de Datos'!#REF!=1,EVERLITE!#REF!,"N/A")</f>
        <v>#REF!</v>
      </c>
      <c r="DDK50" s="351" t="e">
        <f>+IF('Data Input-Ingreso de Datos'!#REF!=1,EVERLITE!#REF!,"N/A")</f>
        <v>#REF!</v>
      </c>
      <c r="DDL50" s="351" t="e">
        <f>+IF('Data Input-Ingreso de Datos'!#REF!=1,EVERLITE!#REF!,"N/A")</f>
        <v>#REF!</v>
      </c>
      <c r="DDM50" s="351" t="e">
        <f>+IF('Data Input-Ingreso de Datos'!#REF!=1,EVERLITE!#REF!,"N/A")</f>
        <v>#REF!</v>
      </c>
      <c r="DDN50" s="351" t="e">
        <f>+IF('Data Input-Ingreso de Datos'!#REF!=1,EVERLITE!#REF!,"N/A")</f>
        <v>#REF!</v>
      </c>
      <c r="DDO50" s="351" t="e">
        <f>+IF('Data Input-Ingreso de Datos'!#REF!=1,EVERLITE!#REF!,"N/A")</f>
        <v>#REF!</v>
      </c>
      <c r="DDP50" s="351" t="e">
        <f>+IF('Data Input-Ingreso de Datos'!#REF!=1,EVERLITE!#REF!,"N/A")</f>
        <v>#REF!</v>
      </c>
      <c r="DDQ50" s="351" t="e">
        <f>+IF('Data Input-Ingreso de Datos'!#REF!=1,EVERLITE!#REF!,"N/A")</f>
        <v>#REF!</v>
      </c>
      <c r="DDR50" s="351" t="e">
        <f>+IF('Data Input-Ingreso de Datos'!#REF!=1,EVERLITE!#REF!,"N/A")</f>
        <v>#REF!</v>
      </c>
      <c r="DDS50" s="351" t="e">
        <f>+IF('Data Input-Ingreso de Datos'!#REF!=1,EVERLITE!#REF!,"N/A")</f>
        <v>#REF!</v>
      </c>
      <c r="DDT50" s="351" t="e">
        <f>+IF('Data Input-Ingreso de Datos'!#REF!=1,EVERLITE!#REF!,"N/A")</f>
        <v>#REF!</v>
      </c>
      <c r="DDU50" s="351" t="e">
        <f>+IF('Data Input-Ingreso de Datos'!#REF!=1,EVERLITE!#REF!,"N/A")</f>
        <v>#REF!</v>
      </c>
      <c r="DDV50" s="351" t="e">
        <f>+IF('Data Input-Ingreso de Datos'!#REF!=1,EVERLITE!#REF!,"N/A")</f>
        <v>#REF!</v>
      </c>
      <c r="DDW50" s="351" t="e">
        <f>+IF('Data Input-Ingreso de Datos'!#REF!=1,EVERLITE!#REF!,"N/A")</f>
        <v>#REF!</v>
      </c>
      <c r="DDX50" s="351" t="e">
        <f>+IF('Data Input-Ingreso de Datos'!#REF!=1,EVERLITE!#REF!,"N/A")</f>
        <v>#REF!</v>
      </c>
      <c r="DDY50" s="351" t="e">
        <f>+IF('Data Input-Ingreso de Datos'!#REF!=1,EVERLITE!#REF!,"N/A")</f>
        <v>#REF!</v>
      </c>
      <c r="DDZ50" s="351" t="e">
        <f>+IF('Data Input-Ingreso de Datos'!#REF!=1,EVERLITE!#REF!,"N/A")</f>
        <v>#REF!</v>
      </c>
      <c r="DEA50" s="351" t="e">
        <f>+IF('Data Input-Ingreso de Datos'!#REF!=1,EVERLITE!#REF!,"N/A")</f>
        <v>#REF!</v>
      </c>
      <c r="DEB50" s="351" t="e">
        <f>+IF('Data Input-Ingreso de Datos'!#REF!=1,EVERLITE!#REF!,"N/A")</f>
        <v>#REF!</v>
      </c>
      <c r="DEC50" s="351" t="e">
        <f>+IF('Data Input-Ingreso de Datos'!#REF!=1,EVERLITE!#REF!,"N/A")</f>
        <v>#REF!</v>
      </c>
      <c r="DED50" s="351" t="e">
        <f>+IF('Data Input-Ingreso de Datos'!#REF!=1,EVERLITE!#REF!,"N/A")</f>
        <v>#REF!</v>
      </c>
      <c r="DEE50" s="351" t="e">
        <f>+IF('Data Input-Ingreso de Datos'!#REF!=1,EVERLITE!#REF!,"N/A")</f>
        <v>#REF!</v>
      </c>
      <c r="DEF50" s="351" t="e">
        <f>+IF('Data Input-Ingreso de Datos'!#REF!=1,EVERLITE!#REF!,"N/A")</f>
        <v>#REF!</v>
      </c>
      <c r="DEG50" s="351" t="e">
        <f>+IF('Data Input-Ingreso de Datos'!#REF!=1,EVERLITE!#REF!,"N/A")</f>
        <v>#REF!</v>
      </c>
      <c r="DEH50" s="351" t="e">
        <f>+IF('Data Input-Ingreso de Datos'!#REF!=1,EVERLITE!#REF!,"N/A")</f>
        <v>#REF!</v>
      </c>
      <c r="DEI50" s="351" t="e">
        <f>+IF('Data Input-Ingreso de Datos'!#REF!=1,EVERLITE!#REF!,"N/A")</f>
        <v>#REF!</v>
      </c>
      <c r="DEJ50" s="351" t="e">
        <f>+IF('Data Input-Ingreso de Datos'!#REF!=1,EVERLITE!#REF!,"N/A")</f>
        <v>#REF!</v>
      </c>
      <c r="DEK50" s="351" t="e">
        <f>+IF('Data Input-Ingreso de Datos'!#REF!=1,EVERLITE!#REF!,"N/A")</f>
        <v>#REF!</v>
      </c>
      <c r="DEL50" s="351" t="e">
        <f>+IF('Data Input-Ingreso de Datos'!#REF!=1,EVERLITE!#REF!,"N/A")</f>
        <v>#REF!</v>
      </c>
      <c r="DEM50" s="351" t="e">
        <f>+IF('Data Input-Ingreso de Datos'!#REF!=1,EVERLITE!#REF!,"N/A")</f>
        <v>#REF!</v>
      </c>
      <c r="DEN50" s="351" t="e">
        <f>+IF('Data Input-Ingreso de Datos'!#REF!=1,EVERLITE!#REF!,"N/A")</f>
        <v>#REF!</v>
      </c>
      <c r="DEO50" s="351" t="e">
        <f>+IF('Data Input-Ingreso de Datos'!#REF!=1,EVERLITE!#REF!,"N/A")</f>
        <v>#REF!</v>
      </c>
      <c r="DEP50" s="351" t="e">
        <f>+IF('Data Input-Ingreso de Datos'!#REF!=1,EVERLITE!#REF!,"N/A")</f>
        <v>#REF!</v>
      </c>
      <c r="DEQ50" s="351" t="e">
        <f>+IF('Data Input-Ingreso de Datos'!#REF!=1,EVERLITE!#REF!,"N/A")</f>
        <v>#REF!</v>
      </c>
      <c r="DER50" s="351" t="e">
        <f>+IF('Data Input-Ingreso de Datos'!#REF!=1,EVERLITE!#REF!,"N/A")</f>
        <v>#REF!</v>
      </c>
      <c r="DES50" s="351" t="e">
        <f>+IF('Data Input-Ingreso de Datos'!#REF!=1,EVERLITE!#REF!,"N/A")</f>
        <v>#REF!</v>
      </c>
      <c r="DET50" s="351" t="e">
        <f>+IF('Data Input-Ingreso de Datos'!#REF!=1,EVERLITE!#REF!,"N/A")</f>
        <v>#REF!</v>
      </c>
      <c r="DEU50" s="351" t="e">
        <f>+IF('Data Input-Ingreso de Datos'!#REF!=1,EVERLITE!#REF!,"N/A")</f>
        <v>#REF!</v>
      </c>
      <c r="DEV50" s="351" t="e">
        <f>+IF('Data Input-Ingreso de Datos'!#REF!=1,EVERLITE!#REF!,"N/A")</f>
        <v>#REF!</v>
      </c>
      <c r="DEW50" s="351" t="e">
        <f>+IF('Data Input-Ingreso de Datos'!#REF!=1,EVERLITE!#REF!,"N/A")</f>
        <v>#REF!</v>
      </c>
      <c r="DEX50" s="351" t="e">
        <f>+IF('Data Input-Ingreso de Datos'!#REF!=1,EVERLITE!#REF!,"N/A")</f>
        <v>#REF!</v>
      </c>
      <c r="DEY50" s="351" t="e">
        <f>+IF('Data Input-Ingreso de Datos'!#REF!=1,EVERLITE!#REF!,"N/A")</f>
        <v>#REF!</v>
      </c>
      <c r="DEZ50" s="351" t="e">
        <f>+IF('Data Input-Ingreso de Datos'!#REF!=1,EVERLITE!#REF!,"N/A")</f>
        <v>#REF!</v>
      </c>
      <c r="DFA50" s="351" t="e">
        <f>+IF('Data Input-Ingreso de Datos'!#REF!=1,EVERLITE!#REF!,"N/A")</f>
        <v>#REF!</v>
      </c>
      <c r="DFB50" s="351" t="e">
        <f>+IF('Data Input-Ingreso de Datos'!#REF!=1,EVERLITE!#REF!,"N/A")</f>
        <v>#REF!</v>
      </c>
      <c r="DFC50" s="351" t="e">
        <f>+IF('Data Input-Ingreso de Datos'!#REF!=1,EVERLITE!#REF!,"N/A")</f>
        <v>#REF!</v>
      </c>
      <c r="DFD50" s="351" t="e">
        <f>+IF('Data Input-Ingreso de Datos'!#REF!=1,EVERLITE!#REF!,"N/A")</f>
        <v>#REF!</v>
      </c>
      <c r="DFE50" s="351" t="e">
        <f>+IF('Data Input-Ingreso de Datos'!#REF!=1,EVERLITE!#REF!,"N/A")</f>
        <v>#REF!</v>
      </c>
      <c r="DFF50" s="351" t="e">
        <f>+IF('Data Input-Ingreso de Datos'!#REF!=1,EVERLITE!#REF!,"N/A")</f>
        <v>#REF!</v>
      </c>
      <c r="DFG50" s="351" t="e">
        <f>+IF('Data Input-Ingreso de Datos'!#REF!=1,EVERLITE!#REF!,"N/A")</f>
        <v>#REF!</v>
      </c>
      <c r="DFH50" s="351" t="e">
        <f>+IF('Data Input-Ingreso de Datos'!#REF!=1,EVERLITE!#REF!,"N/A")</f>
        <v>#REF!</v>
      </c>
      <c r="DFI50" s="351" t="e">
        <f>+IF('Data Input-Ingreso de Datos'!#REF!=1,EVERLITE!#REF!,"N/A")</f>
        <v>#REF!</v>
      </c>
      <c r="DFJ50" s="351" t="e">
        <f>+IF('Data Input-Ingreso de Datos'!#REF!=1,EVERLITE!#REF!,"N/A")</f>
        <v>#REF!</v>
      </c>
      <c r="DFK50" s="351" t="e">
        <f>+IF('Data Input-Ingreso de Datos'!#REF!=1,EVERLITE!#REF!,"N/A")</f>
        <v>#REF!</v>
      </c>
      <c r="DFL50" s="351" t="e">
        <f>+IF('Data Input-Ingreso de Datos'!#REF!=1,EVERLITE!#REF!,"N/A")</f>
        <v>#REF!</v>
      </c>
      <c r="DFM50" s="351" t="e">
        <f>+IF('Data Input-Ingreso de Datos'!#REF!=1,EVERLITE!#REF!,"N/A")</f>
        <v>#REF!</v>
      </c>
      <c r="DFN50" s="351" t="e">
        <f>+IF('Data Input-Ingreso de Datos'!#REF!=1,EVERLITE!#REF!,"N/A")</f>
        <v>#REF!</v>
      </c>
      <c r="DFO50" s="351" t="e">
        <f>+IF('Data Input-Ingreso de Datos'!#REF!=1,EVERLITE!#REF!,"N/A")</f>
        <v>#REF!</v>
      </c>
      <c r="DFP50" s="351" t="e">
        <f>+IF('Data Input-Ingreso de Datos'!#REF!=1,EVERLITE!#REF!,"N/A")</f>
        <v>#REF!</v>
      </c>
      <c r="DFQ50" s="351" t="e">
        <f>+IF('Data Input-Ingreso de Datos'!#REF!=1,EVERLITE!#REF!,"N/A")</f>
        <v>#REF!</v>
      </c>
      <c r="DFR50" s="351" t="e">
        <f>+IF('Data Input-Ingreso de Datos'!#REF!=1,EVERLITE!#REF!,"N/A")</f>
        <v>#REF!</v>
      </c>
      <c r="DFS50" s="351" t="e">
        <f>+IF('Data Input-Ingreso de Datos'!#REF!=1,EVERLITE!#REF!,"N/A")</f>
        <v>#REF!</v>
      </c>
      <c r="DFT50" s="351" t="e">
        <f>+IF('Data Input-Ingreso de Datos'!#REF!=1,EVERLITE!#REF!,"N/A")</f>
        <v>#REF!</v>
      </c>
      <c r="DFU50" s="351" t="e">
        <f>+IF('Data Input-Ingreso de Datos'!#REF!=1,EVERLITE!#REF!,"N/A")</f>
        <v>#REF!</v>
      </c>
      <c r="DFV50" s="351" t="e">
        <f>+IF('Data Input-Ingreso de Datos'!#REF!=1,EVERLITE!#REF!,"N/A")</f>
        <v>#REF!</v>
      </c>
      <c r="DFW50" s="351" t="e">
        <f>+IF('Data Input-Ingreso de Datos'!#REF!=1,EVERLITE!#REF!,"N/A")</f>
        <v>#REF!</v>
      </c>
      <c r="DFX50" s="351" t="e">
        <f>+IF('Data Input-Ingreso de Datos'!#REF!=1,EVERLITE!#REF!,"N/A")</f>
        <v>#REF!</v>
      </c>
      <c r="DFY50" s="351" t="e">
        <f>+IF('Data Input-Ingreso de Datos'!#REF!=1,EVERLITE!#REF!,"N/A")</f>
        <v>#REF!</v>
      </c>
      <c r="DFZ50" s="351" t="e">
        <f>+IF('Data Input-Ingreso de Datos'!#REF!=1,EVERLITE!#REF!,"N/A")</f>
        <v>#REF!</v>
      </c>
      <c r="DGA50" s="351" t="e">
        <f>+IF('Data Input-Ingreso de Datos'!#REF!=1,EVERLITE!#REF!,"N/A")</f>
        <v>#REF!</v>
      </c>
      <c r="DGB50" s="351" t="e">
        <f>+IF('Data Input-Ingreso de Datos'!#REF!=1,EVERLITE!#REF!,"N/A")</f>
        <v>#REF!</v>
      </c>
      <c r="DGC50" s="351" t="e">
        <f>+IF('Data Input-Ingreso de Datos'!#REF!=1,EVERLITE!#REF!,"N/A")</f>
        <v>#REF!</v>
      </c>
      <c r="DGD50" s="351" t="e">
        <f>+IF('Data Input-Ingreso de Datos'!#REF!=1,EVERLITE!#REF!,"N/A")</f>
        <v>#REF!</v>
      </c>
      <c r="DGE50" s="351" t="e">
        <f>+IF('Data Input-Ingreso de Datos'!#REF!=1,EVERLITE!#REF!,"N/A")</f>
        <v>#REF!</v>
      </c>
      <c r="DGF50" s="351" t="e">
        <f>+IF('Data Input-Ingreso de Datos'!#REF!=1,EVERLITE!#REF!,"N/A")</f>
        <v>#REF!</v>
      </c>
      <c r="DGG50" s="351" t="e">
        <f>+IF('Data Input-Ingreso de Datos'!#REF!=1,EVERLITE!#REF!,"N/A")</f>
        <v>#REF!</v>
      </c>
      <c r="DGH50" s="351" t="e">
        <f>+IF('Data Input-Ingreso de Datos'!#REF!=1,EVERLITE!#REF!,"N/A")</f>
        <v>#REF!</v>
      </c>
      <c r="DGI50" s="351" t="e">
        <f>+IF('Data Input-Ingreso de Datos'!#REF!=1,EVERLITE!#REF!,"N/A")</f>
        <v>#REF!</v>
      </c>
      <c r="DGJ50" s="351" t="e">
        <f>+IF('Data Input-Ingreso de Datos'!#REF!=1,EVERLITE!#REF!,"N/A")</f>
        <v>#REF!</v>
      </c>
      <c r="DGK50" s="351" t="e">
        <f>+IF('Data Input-Ingreso de Datos'!#REF!=1,EVERLITE!#REF!,"N/A")</f>
        <v>#REF!</v>
      </c>
      <c r="DGL50" s="351" t="e">
        <f>+IF('Data Input-Ingreso de Datos'!#REF!=1,EVERLITE!#REF!,"N/A")</f>
        <v>#REF!</v>
      </c>
      <c r="DGM50" s="351" t="e">
        <f>+IF('Data Input-Ingreso de Datos'!#REF!=1,EVERLITE!#REF!,"N/A")</f>
        <v>#REF!</v>
      </c>
      <c r="DGN50" s="351" t="e">
        <f>+IF('Data Input-Ingreso de Datos'!#REF!=1,EVERLITE!#REF!,"N/A")</f>
        <v>#REF!</v>
      </c>
      <c r="DGO50" s="351" t="e">
        <f>+IF('Data Input-Ingreso de Datos'!#REF!=1,EVERLITE!#REF!,"N/A")</f>
        <v>#REF!</v>
      </c>
      <c r="DGP50" s="351" t="e">
        <f>+IF('Data Input-Ingreso de Datos'!#REF!=1,EVERLITE!#REF!,"N/A")</f>
        <v>#REF!</v>
      </c>
      <c r="DGQ50" s="351" t="e">
        <f>+IF('Data Input-Ingreso de Datos'!#REF!=1,EVERLITE!#REF!,"N/A")</f>
        <v>#REF!</v>
      </c>
      <c r="DGR50" s="351" t="e">
        <f>+IF('Data Input-Ingreso de Datos'!#REF!=1,EVERLITE!#REF!,"N/A")</f>
        <v>#REF!</v>
      </c>
      <c r="DGS50" s="351" t="e">
        <f>+IF('Data Input-Ingreso de Datos'!#REF!=1,EVERLITE!#REF!,"N/A")</f>
        <v>#REF!</v>
      </c>
      <c r="DGT50" s="351" t="e">
        <f>+IF('Data Input-Ingreso de Datos'!#REF!=1,EVERLITE!#REF!,"N/A")</f>
        <v>#REF!</v>
      </c>
      <c r="DGU50" s="351" t="e">
        <f>+IF('Data Input-Ingreso de Datos'!#REF!=1,EVERLITE!#REF!,"N/A")</f>
        <v>#REF!</v>
      </c>
      <c r="DGV50" s="351" t="e">
        <f>+IF('Data Input-Ingreso de Datos'!#REF!=1,EVERLITE!#REF!,"N/A")</f>
        <v>#REF!</v>
      </c>
      <c r="DGW50" s="351" t="e">
        <f>+IF('Data Input-Ingreso de Datos'!#REF!=1,EVERLITE!#REF!,"N/A")</f>
        <v>#REF!</v>
      </c>
      <c r="DGX50" s="351" t="e">
        <f>+IF('Data Input-Ingreso de Datos'!#REF!=1,EVERLITE!#REF!,"N/A")</f>
        <v>#REF!</v>
      </c>
      <c r="DGY50" s="351" t="e">
        <f>+IF('Data Input-Ingreso de Datos'!#REF!=1,EVERLITE!#REF!,"N/A")</f>
        <v>#REF!</v>
      </c>
      <c r="DGZ50" s="351" t="e">
        <f>+IF('Data Input-Ingreso de Datos'!#REF!=1,EVERLITE!#REF!,"N/A")</f>
        <v>#REF!</v>
      </c>
      <c r="DHA50" s="351" t="e">
        <f>+IF('Data Input-Ingreso de Datos'!#REF!=1,EVERLITE!#REF!,"N/A")</f>
        <v>#REF!</v>
      </c>
      <c r="DHB50" s="351" t="e">
        <f>+IF('Data Input-Ingreso de Datos'!#REF!=1,EVERLITE!#REF!,"N/A")</f>
        <v>#REF!</v>
      </c>
      <c r="DHC50" s="351" t="e">
        <f>+IF('Data Input-Ingreso de Datos'!#REF!=1,EVERLITE!#REF!,"N/A")</f>
        <v>#REF!</v>
      </c>
      <c r="DHD50" s="351" t="e">
        <f>+IF('Data Input-Ingreso de Datos'!#REF!=1,EVERLITE!#REF!,"N/A")</f>
        <v>#REF!</v>
      </c>
      <c r="DHE50" s="351" t="e">
        <f>+IF('Data Input-Ingreso de Datos'!#REF!=1,EVERLITE!#REF!,"N/A")</f>
        <v>#REF!</v>
      </c>
      <c r="DHF50" s="351" t="e">
        <f>+IF('Data Input-Ingreso de Datos'!#REF!=1,EVERLITE!#REF!,"N/A")</f>
        <v>#REF!</v>
      </c>
      <c r="DHG50" s="351" t="e">
        <f>+IF('Data Input-Ingreso de Datos'!#REF!=1,EVERLITE!#REF!,"N/A")</f>
        <v>#REF!</v>
      </c>
      <c r="DHH50" s="351" t="e">
        <f>+IF('Data Input-Ingreso de Datos'!#REF!=1,EVERLITE!#REF!,"N/A")</f>
        <v>#REF!</v>
      </c>
      <c r="DHI50" s="351" t="e">
        <f>+IF('Data Input-Ingreso de Datos'!#REF!=1,EVERLITE!#REF!,"N/A")</f>
        <v>#REF!</v>
      </c>
      <c r="DHJ50" s="351" t="e">
        <f>+IF('Data Input-Ingreso de Datos'!#REF!=1,EVERLITE!#REF!,"N/A")</f>
        <v>#REF!</v>
      </c>
      <c r="DHK50" s="351" t="e">
        <f>+IF('Data Input-Ingreso de Datos'!#REF!=1,EVERLITE!#REF!,"N/A")</f>
        <v>#REF!</v>
      </c>
      <c r="DHL50" s="351" t="e">
        <f>+IF('Data Input-Ingreso de Datos'!#REF!=1,EVERLITE!#REF!,"N/A")</f>
        <v>#REF!</v>
      </c>
      <c r="DHM50" s="351" t="e">
        <f>+IF('Data Input-Ingreso de Datos'!#REF!=1,EVERLITE!#REF!,"N/A")</f>
        <v>#REF!</v>
      </c>
      <c r="DHN50" s="351" t="e">
        <f>+IF('Data Input-Ingreso de Datos'!#REF!=1,EVERLITE!#REF!,"N/A")</f>
        <v>#REF!</v>
      </c>
      <c r="DHO50" s="351" t="e">
        <f>+IF('Data Input-Ingreso de Datos'!#REF!=1,EVERLITE!#REF!,"N/A")</f>
        <v>#REF!</v>
      </c>
      <c r="DHP50" s="351" t="e">
        <f>+IF('Data Input-Ingreso de Datos'!#REF!=1,EVERLITE!#REF!,"N/A")</f>
        <v>#REF!</v>
      </c>
      <c r="DHQ50" s="351" t="e">
        <f>+IF('Data Input-Ingreso de Datos'!#REF!=1,EVERLITE!#REF!,"N/A")</f>
        <v>#REF!</v>
      </c>
      <c r="DHR50" s="351" t="e">
        <f>+IF('Data Input-Ingreso de Datos'!#REF!=1,EVERLITE!#REF!,"N/A")</f>
        <v>#REF!</v>
      </c>
      <c r="DHS50" s="351" t="e">
        <f>+IF('Data Input-Ingreso de Datos'!#REF!=1,EVERLITE!#REF!,"N/A")</f>
        <v>#REF!</v>
      </c>
      <c r="DHT50" s="351" t="e">
        <f>+IF('Data Input-Ingreso de Datos'!#REF!=1,EVERLITE!#REF!,"N/A")</f>
        <v>#REF!</v>
      </c>
      <c r="DHU50" s="351" t="e">
        <f>+IF('Data Input-Ingreso de Datos'!#REF!=1,EVERLITE!#REF!,"N/A")</f>
        <v>#REF!</v>
      </c>
      <c r="DHV50" s="351" t="e">
        <f>+IF('Data Input-Ingreso de Datos'!#REF!=1,EVERLITE!#REF!,"N/A")</f>
        <v>#REF!</v>
      </c>
      <c r="DHW50" s="351" t="e">
        <f>+IF('Data Input-Ingreso de Datos'!#REF!=1,EVERLITE!#REF!,"N/A")</f>
        <v>#REF!</v>
      </c>
      <c r="DHX50" s="351" t="e">
        <f>+IF('Data Input-Ingreso de Datos'!#REF!=1,EVERLITE!#REF!,"N/A")</f>
        <v>#REF!</v>
      </c>
      <c r="DHY50" s="351" t="e">
        <f>+IF('Data Input-Ingreso de Datos'!#REF!=1,EVERLITE!#REF!,"N/A")</f>
        <v>#REF!</v>
      </c>
      <c r="DHZ50" s="351" t="e">
        <f>+IF('Data Input-Ingreso de Datos'!#REF!=1,EVERLITE!#REF!,"N/A")</f>
        <v>#REF!</v>
      </c>
      <c r="DIA50" s="351" t="e">
        <f>+IF('Data Input-Ingreso de Datos'!#REF!=1,EVERLITE!#REF!,"N/A")</f>
        <v>#REF!</v>
      </c>
      <c r="DIB50" s="351" t="e">
        <f>+IF('Data Input-Ingreso de Datos'!#REF!=1,EVERLITE!#REF!,"N/A")</f>
        <v>#REF!</v>
      </c>
      <c r="DIC50" s="351" t="e">
        <f>+IF('Data Input-Ingreso de Datos'!#REF!=1,EVERLITE!#REF!,"N/A")</f>
        <v>#REF!</v>
      </c>
      <c r="DID50" s="351" t="e">
        <f>+IF('Data Input-Ingreso de Datos'!#REF!=1,EVERLITE!#REF!,"N/A")</f>
        <v>#REF!</v>
      </c>
      <c r="DIE50" s="351" t="e">
        <f>+IF('Data Input-Ingreso de Datos'!#REF!=1,EVERLITE!#REF!,"N/A")</f>
        <v>#REF!</v>
      </c>
      <c r="DIF50" s="351" t="e">
        <f>+IF('Data Input-Ingreso de Datos'!#REF!=1,EVERLITE!#REF!,"N/A")</f>
        <v>#REF!</v>
      </c>
      <c r="DIG50" s="351" t="e">
        <f>+IF('Data Input-Ingreso de Datos'!#REF!=1,EVERLITE!#REF!,"N/A")</f>
        <v>#REF!</v>
      </c>
      <c r="DIH50" s="351" t="e">
        <f>+IF('Data Input-Ingreso de Datos'!#REF!=1,EVERLITE!#REF!,"N/A")</f>
        <v>#REF!</v>
      </c>
      <c r="DII50" s="351" t="e">
        <f>+IF('Data Input-Ingreso de Datos'!#REF!=1,EVERLITE!#REF!,"N/A")</f>
        <v>#REF!</v>
      </c>
      <c r="DIJ50" s="351" t="e">
        <f>+IF('Data Input-Ingreso de Datos'!#REF!=1,EVERLITE!#REF!,"N/A")</f>
        <v>#REF!</v>
      </c>
      <c r="DIK50" s="351" t="e">
        <f>+IF('Data Input-Ingreso de Datos'!#REF!=1,EVERLITE!#REF!,"N/A")</f>
        <v>#REF!</v>
      </c>
      <c r="DIL50" s="351" t="e">
        <f>+IF('Data Input-Ingreso de Datos'!#REF!=1,EVERLITE!#REF!,"N/A")</f>
        <v>#REF!</v>
      </c>
      <c r="DIM50" s="351" t="e">
        <f>+IF('Data Input-Ingreso de Datos'!#REF!=1,EVERLITE!#REF!,"N/A")</f>
        <v>#REF!</v>
      </c>
      <c r="DIN50" s="351" t="e">
        <f>+IF('Data Input-Ingreso de Datos'!#REF!=1,EVERLITE!#REF!,"N/A")</f>
        <v>#REF!</v>
      </c>
      <c r="DIO50" s="351" t="e">
        <f>+IF('Data Input-Ingreso de Datos'!#REF!=1,EVERLITE!#REF!,"N/A")</f>
        <v>#REF!</v>
      </c>
      <c r="DIP50" s="351" t="e">
        <f>+IF('Data Input-Ingreso de Datos'!#REF!=1,EVERLITE!#REF!,"N/A")</f>
        <v>#REF!</v>
      </c>
      <c r="DIQ50" s="351" t="e">
        <f>+IF('Data Input-Ingreso de Datos'!#REF!=1,EVERLITE!#REF!,"N/A")</f>
        <v>#REF!</v>
      </c>
      <c r="DIR50" s="351" t="e">
        <f>+IF('Data Input-Ingreso de Datos'!#REF!=1,EVERLITE!#REF!,"N/A")</f>
        <v>#REF!</v>
      </c>
      <c r="DIS50" s="351" t="e">
        <f>+IF('Data Input-Ingreso de Datos'!#REF!=1,EVERLITE!#REF!,"N/A")</f>
        <v>#REF!</v>
      </c>
      <c r="DIT50" s="351" t="e">
        <f>+IF('Data Input-Ingreso de Datos'!#REF!=1,EVERLITE!#REF!,"N/A")</f>
        <v>#REF!</v>
      </c>
      <c r="DIU50" s="351" t="e">
        <f>+IF('Data Input-Ingreso de Datos'!#REF!=1,EVERLITE!#REF!,"N/A")</f>
        <v>#REF!</v>
      </c>
      <c r="DIV50" s="351" t="e">
        <f>+IF('Data Input-Ingreso de Datos'!#REF!=1,EVERLITE!#REF!,"N/A")</f>
        <v>#REF!</v>
      </c>
      <c r="DIW50" s="351" t="e">
        <f>+IF('Data Input-Ingreso de Datos'!#REF!=1,EVERLITE!#REF!,"N/A")</f>
        <v>#REF!</v>
      </c>
      <c r="DIX50" s="351" t="e">
        <f>+IF('Data Input-Ingreso de Datos'!#REF!=1,EVERLITE!#REF!,"N/A")</f>
        <v>#REF!</v>
      </c>
      <c r="DIY50" s="351" t="e">
        <f>+IF('Data Input-Ingreso de Datos'!#REF!=1,EVERLITE!#REF!,"N/A")</f>
        <v>#REF!</v>
      </c>
      <c r="DIZ50" s="351" t="e">
        <f>+IF('Data Input-Ingreso de Datos'!#REF!=1,EVERLITE!#REF!,"N/A")</f>
        <v>#REF!</v>
      </c>
      <c r="DJA50" s="351" t="e">
        <f>+IF('Data Input-Ingreso de Datos'!#REF!=1,EVERLITE!#REF!,"N/A")</f>
        <v>#REF!</v>
      </c>
      <c r="DJB50" s="351" t="e">
        <f>+IF('Data Input-Ingreso de Datos'!#REF!=1,EVERLITE!#REF!,"N/A")</f>
        <v>#REF!</v>
      </c>
      <c r="DJC50" s="351" t="e">
        <f>+IF('Data Input-Ingreso de Datos'!#REF!=1,EVERLITE!#REF!,"N/A")</f>
        <v>#REF!</v>
      </c>
      <c r="DJD50" s="351" t="e">
        <f>+IF('Data Input-Ingreso de Datos'!#REF!=1,EVERLITE!#REF!,"N/A")</f>
        <v>#REF!</v>
      </c>
      <c r="DJE50" s="351" t="e">
        <f>+IF('Data Input-Ingreso de Datos'!#REF!=1,EVERLITE!#REF!,"N/A")</f>
        <v>#REF!</v>
      </c>
      <c r="DJF50" s="351" t="e">
        <f>+IF('Data Input-Ingreso de Datos'!#REF!=1,EVERLITE!#REF!,"N/A")</f>
        <v>#REF!</v>
      </c>
      <c r="DJG50" s="351" t="e">
        <f>+IF('Data Input-Ingreso de Datos'!#REF!=1,EVERLITE!#REF!,"N/A")</f>
        <v>#REF!</v>
      </c>
      <c r="DJH50" s="351" t="e">
        <f>+IF('Data Input-Ingreso de Datos'!#REF!=1,EVERLITE!#REF!,"N/A")</f>
        <v>#REF!</v>
      </c>
      <c r="DJI50" s="351" t="e">
        <f>+IF('Data Input-Ingreso de Datos'!#REF!=1,EVERLITE!#REF!,"N/A")</f>
        <v>#REF!</v>
      </c>
      <c r="DJJ50" s="351" t="e">
        <f>+IF('Data Input-Ingreso de Datos'!#REF!=1,EVERLITE!#REF!,"N/A")</f>
        <v>#REF!</v>
      </c>
      <c r="DJK50" s="351" t="e">
        <f>+IF('Data Input-Ingreso de Datos'!#REF!=1,EVERLITE!#REF!,"N/A")</f>
        <v>#REF!</v>
      </c>
      <c r="DJL50" s="351" t="e">
        <f>+IF('Data Input-Ingreso de Datos'!#REF!=1,EVERLITE!#REF!,"N/A")</f>
        <v>#REF!</v>
      </c>
      <c r="DJM50" s="351" t="e">
        <f>+IF('Data Input-Ingreso de Datos'!#REF!=1,EVERLITE!#REF!,"N/A")</f>
        <v>#REF!</v>
      </c>
      <c r="DJN50" s="351" t="e">
        <f>+IF('Data Input-Ingreso de Datos'!#REF!=1,EVERLITE!#REF!,"N/A")</f>
        <v>#REF!</v>
      </c>
      <c r="DJO50" s="351" t="e">
        <f>+IF('Data Input-Ingreso de Datos'!#REF!=1,EVERLITE!#REF!,"N/A")</f>
        <v>#REF!</v>
      </c>
      <c r="DJP50" s="351" t="e">
        <f>+IF('Data Input-Ingreso de Datos'!#REF!=1,EVERLITE!#REF!,"N/A")</f>
        <v>#REF!</v>
      </c>
      <c r="DJQ50" s="351" t="e">
        <f>+IF('Data Input-Ingreso de Datos'!#REF!=1,EVERLITE!#REF!,"N/A")</f>
        <v>#REF!</v>
      </c>
      <c r="DJR50" s="351" t="e">
        <f>+IF('Data Input-Ingreso de Datos'!#REF!=1,EVERLITE!#REF!,"N/A")</f>
        <v>#REF!</v>
      </c>
      <c r="DJS50" s="351" t="e">
        <f>+IF('Data Input-Ingreso de Datos'!#REF!=1,EVERLITE!#REF!,"N/A")</f>
        <v>#REF!</v>
      </c>
      <c r="DJT50" s="351" t="e">
        <f>+IF('Data Input-Ingreso de Datos'!#REF!=1,EVERLITE!#REF!,"N/A")</f>
        <v>#REF!</v>
      </c>
      <c r="DJU50" s="351" t="e">
        <f>+IF('Data Input-Ingreso de Datos'!#REF!=1,EVERLITE!#REF!,"N/A")</f>
        <v>#REF!</v>
      </c>
      <c r="DJV50" s="351" t="e">
        <f>+IF('Data Input-Ingreso de Datos'!#REF!=1,EVERLITE!#REF!,"N/A")</f>
        <v>#REF!</v>
      </c>
      <c r="DJW50" s="351" t="e">
        <f>+IF('Data Input-Ingreso de Datos'!#REF!=1,EVERLITE!#REF!,"N/A")</f>
        <v>#REF!</v>
      </c>
      <c r="DJX50" s="351" t="e">
        <f>+IF('Data Input-Ingreso de Datos'!#REF!=1,EVERLITE!#REF!,"N/A")</f>
        <v>#REF!</v>
      </c>
      <c r="DJY50" s="351" t="e">
        <f>+IF('Data Input-Ingreso de Datos'!#REF!=1,EVERLITE!#REF!,"N/A")</f>
        <v>#REF!</v>
      </c>
      <c r="DJZ50" s="351" t="e">
        <f>+IF('Data Input-Ingreso de Datos'!#REF!=1,EVERLITE!#REF!,"N/A")</f>
        <v>#REF!</v>
      </c>
      <c r="DKA50" s="351" t="e">
        <f>+IF('Data Input-Ingreso de Datos'!#REF!=1,EVERLITE!#REF!,"N/A")</f>
        <v>#REF!</v>
      </c>
      <c r="DKB50" s="351" t="e">
        <f>+IF('Data Input-Ingreso de Datos'!#REF!=1,EVERLITE!#REF!,"N/A")</f>
        <v>#REF!</v>
      </c>
      <c r="DKC50" s="351" t="e">
        <f>+IF('Data Input-Ingreso de Datos'!#REF!=1,EVERLITE!#REF!,"N/A")</f>
        <v>#REF!</v>
      </c>
      <c r="DKD50" s="351" t="e">
        <f>+IF('Data Input-Ingreso de Datos'!#REF!=1,EVERLITE!#REF!,"N/A")</f>
        <v>#REF!</v>
      </c>
      <c r="DKE50" s="351" t="e">
        <f>+IF('Data Input-Ingreso de Datos'!#REF!=1,EVERLITE!#REF!,"N/A")</f>
        <v>#REF!</v>
      </c>
      <c r="DKF50" s="351" t="e">
        <f>+IF('Data Input-Ingreso de Datos'!#REF!=1,EVERLITE!#REF!,"N/A")</f>
        <v>#REF!</v>
      </c>
      <c r="DKG50" s="351" t="e">
        <f>+IF('Data Input-Ingreso de Datos'!#REF!=1,EVERLITE!#REF!,"N/A")</f>
        <v>#REF!</v>
      </c>
      <c r="DKH50" s="351" t="e">
        <f>+IF('Data Input-Ingreso de Datos'!#REF!=1,EVERLITE!#REF!,"N/A")</f>
        <v>#REF!</v>
      </c>
      <c r="DKI50" s="351" t="e">
        <f>+IF('Data Input-Ingreso de Datos'!#REF!=1,EVERLITE!#REF!,"N/A")</f>
        <v>#REF!</v>
      </c>
      <c r="DKJ50" s="351" t="e">
        <f>+IF('Data Input-Ingreso de Datos'!#REF!=1,EVERLITE!#REF!,"N/A")</f>
        <v>#REF!</v>
      </c>
      <c r="DKK50" s="351" t="e">
        <f>+IF('Data Input-Ingreso de Datos'!#REF!=1,EVERLITE!#REF!,"N/A")</f>
        <v>#REF!</v>
      </c>
      <c r="DKL50" s="351" t="e">
        <f>+IF('Data Input-Ingreso de Datos'!#REF!=1,EVERLITE!#REF!,"N/A")</f>
        <v>#REF!</v>
      </c>
      <c r="DKM50" s="351" t="e">
        <f>+IF('Data Input-Ingreso de Datos'!#REF!=1,EVERLITE!#REF!,"N/A")</f>
        <v>#REF!</v>
      </c>
      <c r="DKN50" s="351" t="e">
        <f>+IF('Data Input-Ingreso de Datos'!#REF!=1,EVERLITE!#REF!,"N/A")</f>
        <v>#REF!</v>
      </c>
      <c r="DKO50" s="351" t="e">
        <f>+IF('Data Input-Ingreso de Datos'!#REF!=1,EVERLITE!#REF!,"N/A")</f>
        <v>#REF!</v>
      </c>
      <c r="DKP50" s="351" t="e">
        <f>+IF('Data Input-Ingreso de Datos'!#REF!=1,EVERLITE!#REF!,"N/A")</f>
        <v>#REF!</v>
      </c>
      <c r="DKQ50" s="351" t="e">
        <f>+IF('Data Input-Ingreso de Datos'!#REF!=1,EVERLITE!#REF!,"N/A")</f>
        <v>#REF!</v>
      </c>
      <c r="DKR50" s="351" t="e">
        <f>+IF('Data Input-Ingreso de Datos'!#REF!=1,EVERLITE!#REF!,"N/A")</f>
        <v>#REF!</v>
      </c>
      <c r="DKS50" s="351" t="e">
        <f>+IF('Data Input-Ingreso de Datos'!#REF!=1,EVERLITE!#REF!,"N/A")</f>
        <v>#REF!</v>
      </c>
      <c r="DKT50" s="351" t="e">
        <f>+IF('Data Input-Ingreso de Datos'!#REF!=1,EVERLITE!#REF!,"N/A")</f>
        <v>#REF!</v>
      </c>
      <c r="DKU50" s="351" t="e">
        <f>+IF('Data Input-Ingreso de Datos'!#REF!=1,EVERLITE!#REF!,"N/A")</f>
        <v>#REF!</v>
      </c>
      <c r="DKV50" s="351" t="e">
        <f>+IF('Data Input-Ingreso de Datos'!#REF!=1,EVERLITE!#REF!,"N/A")</f>
        <v>#REF!</v>
      </c>
      <c r="DKW50" s="351" t="e">
        <f>+IF('Data Input-Ingreso de Datos'!#REF!=1,EVERLITE!#REF!,"N/A")</f>
        <v>#REF!</v>
      </c>
      <c r="DKX50" s="351" t="e">
        <f>+IF('Data Input-Ingreso de Datos'!#REF!=1,EVERLITE!#REF!,"N/A")</f>
        <v>#REF!</v>
      </c>
      <c r="DKY50" s="351" t="e">
        <f>+IF('Data Input-Ingreso de Datos'!#REF!=1,EVERLITE!#REF!,"N/A")</f>
        <v>#REF!</v>
      </c>
      <c r="DKZ50" s="351" t="e">
        <f>+IF('Data Input-Ingreso de Datos'!#REF!=1,EVERLITE!#REF!,"N/A")</f>
        <v>#REF!</v>
      </c>
      <c r="DLA50" s="351" t="e">
        <f>+IF('Data Input-Ingreso de Datos'!#REF!=1,EVERLITE!#REF!,"N/A")</f>
        <v>#REF!</v>
      </c>
      <c r="DLB50" s="351" t="e">
        <f>+IF('Data Input-Ingreso de Datos'!#REF!=1,EVERLITE!#REF!,"N/A")</f>
        <v>#REF!</v>
      </c>
      <c r="DLC50" s="351" t="e">
        <f>+IF('Data Input-Ingreso de Datos'!#REF!=1,EVERLITE!#REF!,"N/A")</f>
        <v>#REF!</v>
      </c>
      <c r="DLD50" s="351" t="e">
        <f>+IF('Data Input-Ingreso de Datos'!#REF!=1,EVERLITE!#REF!,"N/A")</f>
        <v>#REF!</v>
      </c>
      <c r="DLE50" s="351" t="e">
        <f>+IF('Data Input-Ingreso de Datos'!#REF!=1,EVERLITE!#REF!,"N/A")</f>
        <v>#REF!</v>
      </c>
      <c r="DLF50" s="351" t="e">
        <f>+IF('Data Input-Ingreso de Datos'!#REF!=1,EVERLITE!#REF!,"N/A")</f>
        <v>#REF!</v>
      </c>
      <c r="DLG50" s="351" t="e">
        <f>+IF('Data Input-Ingreso de Datos'!#REF!=1,EVERLITE!#REF!,"N/A")</f>
        <v>#REF!</v>
      </c>
      <c r="DLH50" s="351" t="e">
        <f>+IF('Data Input-Ingreso de Datos'!#REF!=1,EVERLITE!#REF!,"N/A")</f>
        <v>#REF!</v>
      </c>
      <c r="DLI50" s="351" t="e">
        <f>+IF('Data Input-Ingreso de Datos'!#REF!=1,EVERLITE!#REF!,"N/A")</f>
        <v>#REF!</v>
      </c>
      <c r="DLJ50" s="351" t="e">
        <f>+IF('Data Input-Ingreso de Datos'!#REF!=1,EVERLITE!#REF!,"N/A")</f>
        <v>#REF!</v>
      </c>
      <c r="DLK50" s="351" t="e">
        <f>+IF('Data Input-Ingreso de Datos'!#REF!=1,EVERLITE!#REF!,"N/A")</f>
        <v>#REF!</v>
      </c>
      <c r="DLL50" s="351" t="e">
        <f>+IF('Data Input-Ingreso de Datos'!#REF!=1,EVERLITE!#REF!,"N/A")</f>
        <v>#REF!</v>
      </c>
      <c r="DLM50" s="351" t="e">
        <f>+IF('Data Input-Ingreso de Datos'!#REF!=1,EVERLITE!#REF!,"N/A")</f>
        <v>#REF!</v>
      </c>
      <c r="DLN50" s="351" t="e">
        <f>+IF('Data Input-Ingreso de Datos'!#REF!=1,EVERLITE!#REF!,"N/A")</f>
        <v>#REF!</v>
      </c>
      <c r="DLO50" s="351" t="e">
        <f>+IF('Data Input-Ingreso de Datos'!#REF!=1,EVERLITE!#REF!,"N/A")</f>
        <v>#REF!</v>
      </c>
      <c r="DLP50" s="351" t="e">
        <f>+IF('Data Input-Ingreso de Datos'!#REF!=1,EVERLITE!#REF!,"N/A")</f>
        <v>#REF!</v>
      </c>
      <c r="DLQ50" s="351" t="e">
        <f>+IF('Data Input-Ingreso de Datos'!#REF!=1,EVERLITE!#REF!,"N/A")</f>
        <v>#REF!</v>
      </c>
      <c r="DLR50" s="351" t="e">
        <f>+IF('Data Input-Ingreso de Datos'!#REF!=1,EVERLITE!#REF!,"N/A")</f>
        <v>#REF!</v>
      </c>
      <c r="DLS50" s="351" t="e">
        <f>+IF('Data Input-Ingreso de Datos'!#REF!=1,EVERLITE!#REF!,"N/A")</f>
        <v>#REF!</v>
      </c>
      <c r="DLT50" s="351" t="e">
        <f>+IF('Data Input-Ingreso de Datos'!#REF!=1,EVERLITE!#REF!,"N/A")</f>
        <v>#REF!</v>
      </c>
      <c r="DLU50" s="351" t="e">
        <f>+IF('Data Input-Ingreso de Datos'!#REF!=1,EVERLITE!#REF!,"N/A")</f>
        <v>#REF!</v>
      </c>
      <c r="DLV50" s="351" t="e">
        <f>+IF('Data Input-Ingreso de Datos'!#REF!=1,EVERLITE!#REF!,"N/A")</f>
        <v>#REF!</v>
      </c>
      <c r="DLW50" s="351" t="e">
        <f>+IF('Data Input-Ingreso de Datos'!#REF!=1,EVERLITE!#REF!,"N/A")</f>
        <v>#REF!</v>
      </c>
      <c r="DLX50" s="351" t="e">
        <f>+IF('Data Input-Ingreso de Datos'!#REF!=1,EVERLITE!#REF!,"N/A")</f>
        <v>#REF!</v>
      </c>
      <c r="DLY50" s="351" t="e">
        <f>+IF('Data Input-Ingreso de Datos'!#REF!=1,EVERLITE!#REF!,"N/A")</f>
        <v>#REF!</v>
      </c>
      <c r="DLZ50" s="351" t="e">
        <f>+IF('Data Input-Ingreso de Datos'!#REF!=1,EVERLITE!#REF!,"N/A")</f>
        <v>#REF!</v>
      </c>
      <c r="DMA50" s="351" t="e">
        <f>+IF('Data Input-Ingreso de Datos'!#REF!=1,EVERLITE!#REF!,"N/A")</f>
        <v>#REF!</v>
      </c>
      <c r="DMB50" s="351" t="e">
        <f>+IF('Data Input-Ingreso de Datos'!#REF!=1,EVERLITE!#REF!,"N/A")</f>
        <v>#REF!</v>
      </c>
      <c r="DMC50" s="351" t="e">
        <f>+IF('Data Input-Ingreso de Datos'!#REF!=1,EVERLITE!#REF!,"N/A")</f>
        <v>#REF!</v>
      </c>
      <c r="DMD50" s="351" t="e">
        <f>+IF('Data Input-Ingreso de Datos'!#REF!=1,EVERLITE!#REF!,"N/A")</f>
        <v>#REF!</v>
      </c>
      <c r="DME50" s="351" t="e">
        <f>+IF('Data Input-Ingreso de Datos'!#REF!=1,EVERLITE!#REF!,"N/A")</f>
        <v>#REF!</v>
      </c>
      <c r="DMF50" s="351" t="e">
        <f>+IF('Data Input-Ingreso de Datos'!#REF!=1,EVERLITE!#REF!,"N/A")</f>
        <v>#REF!</v>
      </c>
      <c r="DMG50" s="351" t="e">
        <f>+IF('Data Input-Ingreso de Datos'!#REF!=1,EVERLITE!#REF!,"N/A")</f>
        <v>#REF!</v>
      </c>
      <c r="DMH50" s="351" t="e">
        <f>+IF('Data Input-Ingreso de Datos'!#REF!=1,EVERLITE!#REF!,"N/A")</f>
        <v>#REF!</v>
      </c>
      <c r="DMI50" s="351" t="e">
        <f>+IF('Data Input-Ingreso de Datos'!#REF!=1,EVERLITE!#REF!,"N/A")</f>
        <v>#REF!</v>
      </c>
      <c r="DMJ50" s="351" t="e">
        <f>+IF('Data Input-Ingreso de Datos'!#REF!=1,EVERLITE!#REF!,"N/A")</f>
        <v>#REF!</v>
      </c>
      <c r="DMK50" s="351" t="e">
        <f>+IF('Data Input-Ingreso de Datos'!#REF!=1,EVERLITE!#REF!,"N/A")</f>
        <v>#REF!</v>
      </c>
      <c r="DML50" s="351" t="e">
        <f>+IF('Data Input-Ingreso de Datos'!#REF!=1,EVERLITE!#REF!,"N/A")</f>
        <v>#REF!</v>
      </c>
      <c r="DMM50" s="351" t="e">
        <f>+IF('Data Input-Ingreso de Datos'!#REF!=1,EVERLITE!#REF!,"N/A")</f>
        <v>#REF!</v>
      </c>
      <c r="DMN50" s="351" t="e">
        <f>+IF('Data Input-Ingreso de Datos'!#REF!=1,EVERLITE!#REF!,"N/A")</f>
        <v>#REF!</v>
      </c>
      <c r="DMO50" s="351" t="e">
        <f>+IF('Data Input-Ingreso de Datos'!#REF!=1,EVERLITE!#REF!,"N/A")</f>
        <v>#REF!</v>
      </c>
      <c r="DMP50" s="351" t="e">
        <f>+IF('Data Input-Ingreso de Datos'!#REF!=1,EVERLITE!#REF!,"N/A")</f>
        <v>#REF!</v>
      </c>
      <c r="DMQ50" s="351" t="e">
        <f>+IF('Data Input-Ingreso de Datos'!#REF!=1,EVERLITE!#REF!,"N/A")</f>
        <v>#REF!</v>
      </c>
      <c r="DMR50" s="351" t="e">
        <f>+IF('Data Input-Ingreso de Datos'!#REF!=1,EVERLITE!#REF!,"N/A")</f>
        <v>#REF!</v>
      </c>
      <c r="DMS50" s="351" t="e">
        <f>+IF('Data Input-Ingreso de Datos'!#REF!=1,EVERLITE!#REF!,"N/A")</f>
        <v>#REF!</v>
      </c>
      <c r="DMT50" s="351" t="e">
        <f>+IF('Data Input-Ingreso de Datos'!#REF!=1,EVERLITE!#REF!,"N/A")</f>
        <v>#REF!</v>
      </c>
      <c r="DMU50" s="351" t="e">
        <f>+IF('Data Input-Ingreso de Datos'!#REF!=1,EVERLITE!#REF!,"N/A")</f>
        <v>#REF!</v>
      </c>
      <c r="DMV50" s="351" t="e">
        <f>+IF('Data Input-Ingreso de Datos'!#REF!=1,EVERLITE!#REF!,"N/A")</f>
        <v>#REF!</v>
      </c>
      <c r="DMW50" s="351" t="e">
        <f>+IF('Data Input-Ingreso de Datos'!#REF!=1,EVERLITE!#REF!,"N/A")</f>
        <v>#REF!</v>
      </c>
      <c r="DMX50" s="351" t="e">
        <f>+IF('Data Input-Ingreso de Datos'!#REF!=1,EVERLITE!#REF!,"N/A")</f>
        <v>#REF!</v>
      </c>
      <c r="DMY50" s="351" t="e">
        <f>+IF('Data Input-Ingreso de Datos'!#REF!=1,EVERLITE!#REF!,"N/A")</f>
        <v>#REF!</v>
      </c>
      <c r="DMZ50" s="351" t="e">
        <f>+IF('Data Input-Ingreso de Datos'!#REF!=1,EVERLITE!#REF!,"N/A")</f>
        <v>#REF!</v>
      </c>
      <c r="DNA50" s="351" t="e">
        <f>+IF('Data Input-Ingreso de Datos'!#REF!=1,EVERLITE!#REF!,"N/A")</f>
        <v>#REF!</v>
      </c>
      <c r="DNB50" s="351" t="e">
        <f>+IF('Data Input-Ingreso de Datos'!#REF!=1,EVERLITE!#REF!,"N/A")</f>
        <v>#REF!</v>
      </c>
      <c r="DNC50" s="351" t="e">
        <f>+IF('Data Input-Ingreso de Datos'!#REF!=1,EVERLITE!#REF!,"N/A")</f>
        <v>#REF!</v>
      </c>
      <c r="DND50" s="351" t="e">
        <f>+IF('Data Input-Ingreso de Datos'!#REF!=1,EVERLITE!#REF!,"N/A")</f>
        <v>#REF!</v>
      </c>
      <c r="DNE50" s="351" t="e">
        <f>+IF('Data Input-Ingreso de Datos'!#REF!=1,EVERLITE!#REF!,"N/A")</f>
        <v>#REF!</v>
      </c>
      <c r="DNF50" s="351" t="e">
        <f>+IF('Data Input-Ingreso de Datos'!#REF!=1,EVERLITE!#REF!,"N/A")</f>
        <v>#REF!</v>
      </c>
      <c r="DNG50" s="351" t="e">
        <f>+IF('Data Input-Ingreso de Datos'!#REF!=1,EVERLITE!#REF!,"N/A")</f>
        <v>#REF!</v>
      </c>
      <c r="DNH50" s="351" t="e">
        <f>+IF('Data Input-Ingreso de Datos'!#REF!=1,EVERLITE!#REF!,"N/A")</f>
        <v>#REF!</v>
      </c>
      <c r="DNI50" s="351" t="e">
        <f>+IF('Data Input-Ingreso de Datos'!#REF!=1,EVERLITE!#REF!,"N/A")</f>
        <v>#REF!</v>
      </c>
      <c r="DNJ50" s="351" t="e">
        <f>+IF('Data Input-Ingreso de Datos'!#REF!=1,EVERLITE!#REF!,"N/A")</f>
        <v>#REF!</v>
      </c>
      <c r="DNK50" s="351" t="e">
        <f>+IF('Data Input-Ingreso de Datos'!#REF!=1,EVERLITE!#REF!,"N/A")</f>
        <v>#REF!</v>
      </c>
      <c r="DNL50" s="351" t="e">
        <f>+IF('Data Input-Ingreso de Datos'!#REF!=1,EVERLITE!#REF!,"N/A")</f>
        <v>#REF!</v>
      </c>
      <c r="DNM50" s="351" t="e">
        <f>+IF('Data Input-Ingreso de Datos'!#REF!=1,EVERLITE!#REF!,"N/A")</f>
        <v>#REF!</v>
      </c>
      <c r="DNN50" s="351" t="e">
        <f>+IF('Data Input-Ingreso de Datos'!#REF!=1,EVERLITE!#REF!,"N/A")</f>
        <v>#REF!</v>
      </c>
      <c r="DNO50" s="351" t="e">
        <f>+IF('Data Input-Ingreso de Datos'!#REF!=1,EVERLITE!#REF!,"N/A")</f>
        <v>#REF!</v>
      </c>
      <c r="DNP50" s="351" t="e">
        <f>+IF('Data Input-Ingreso de Datos'!#REF!=1,EVERLITE!#REF!,"N/A")</f>
        <v>#REF!</v>
      </c>
      <c r="DNQ50" s="351" t="e">
        <f>+IF('Data Input-Ingreso de Datos'!#REF!=1,EVERLITE!#REF!,"N/A")</f>
        <v>#REF!</v>
      </c>
      <c r="DNR50" s="351" t="e">
        <f>+IF('Data Input-Ingreso de Datos'!#REF!=1,EVERLITE!#REF!,"N/A")</f>
        <v>#REF!</v>
      </c>
      <c r="DNS50" s="351" t="e">
        <f>+IF('Data Input-Ingreso de Datos'!#REF!=1,EVERLITE!#REF!,"N/A")</f>
        <v>#REF!</v>
      </c>
      <c r="DNT50" s="351" t="e">
        <f>+IF('Data Input-Ingreso de Datos'!#REF!=1,EVERLITE!#REF!,"N/A")</f>
        <v>#REF!</v>
      </c>
      <c r="DNU50" s="351" t="e">
        <f>+IF('Data Input-Ingreso de Datos'!#REF!=1,EVERLITE!#REF!,"N/A")</f>
        <v>#REF!</v>
      </c>
      <c r="DNV50" s="351" t="e">
        <f>+IF('Data Input-Ingreso de Datos'!#REF!=1,EVERLITE!#REF!,"N/A")</f>
        <v>#REF!</v>
      </c>
      <c r="DNW50" s="351" t="e">
        <f>+IF('Data Input-Ingreso de Datos'!#REF!=1,EVERLITE!#REF!,"N/A")</f>
        <v>#REF!</v>
      </c>
      <c r="DNX50" s="351" t="e">
        <f>+IF('Data Input-Ingreso de Datos'!#REF!=1,EVERLITE!#REF!,"N/A")</f>
        <v>#REF!</v>
      </c>
      <c r="DNY50" s="351" t="e">
        <f>+IF('Data Input-Ingreso de Datos'!#REF!=1,EVERLITE!#REF!,"N/A")</f>
        <v>#REF!</v>
      </c>
      <c r="DNZ50" s="351" t="e">
        <f>+IF('Data Input-Ingreso de Datos'!#REF!=1,EVERLITE!#REF!,"N/A")</f>
        <v>#REF!</v>
      </c>
      <c r="DOA50" s="351" t="e">
        <f>+IF('Data Input-Ingreso de Datos'!#REF!=1,EVERLITE!#REF!,"N/A")</f>
        <v>#REF!</v>
      </c>
      <c r="DOB50" s="351" t="e">
        <f>+IF('Data Input-Ingreso de Datos'!#REF!=1,EVERLITE!#REF!,"N/A")</f>
        <v>#REF!</v>
      </c>
      <c r="DOC50" s="351" t="e">
        <f>+IF('Data Input-Ingreso de Datos'!#REF!=1,EVERLITE!#REF!,"N/A")</f>
        <v>#REF!</v>
      </c>
      <c r="DOD50" s="351" t="e">
        <f>+IF('Data Input-Ingreso de Datos'!#REF!=1,EVERLITE!#REF!,"N/A")</f>
        <v>#REF!</v>
      </c>
      <c r="DOE50" s="351" t="e">
        <f>+IF('Data Input-Ingreso de Datos'!#REF!=1,EVERLITE!#REF!,"N/A")</f>
        <v>#REF!</v>
      </c>
      <c r="DOF50" s="351" t="e">
        <f>+IF('Data Input-Ingreso de Datos'!#REF!=1,EVERLITE!#REF!,"N/A")</f>
        <v>#REF!</v>
      </c>
      <c r="DOG50" s="351" t="e">
        <f>+IF('Data Input-Ingreso de Datos'!#REF!=1,EVERLITE!#REF!,"N/A")</f>
        <v>#REF!</v>
      </c>
      <c r="DOH50" s="351" t="e">
        <f>+IF('Data Input-Ingreso de Datos'!#REF!=1,EVERLITE!#REF!,"N/A")</f>
        <v>#REF!</v>
      </c>
      <c r="DOI50" s="351" t="e">
        <f>+IF('Data Input-Ingreso de Datos'!#REF!=1,EVERLITE!#REF!,"N/A")</f>
        <v>#REF!</v>
      </c>
      <c r="DOJ50" s="351" t="e">
        <f>+IF('Data Input-Ingreso de Datos'!#REF!=1,EVERLITE!#REF!,"N/A")</f>
        <v>#REF!</v>
      </c>
      <c r="DOK50" s="351" t="e">
        <f>+IF('Data Input-Ingreso de Datos'!#REF!=1,EVERLITE!#REF!,"N/A")</f>
        <v>#REF!</v>
      </c>
      <c r="DOL50" s="351" t="e">
        <f>+IF('Data Input-Ingreso de Datos'!#REF!=1,EVERLITE!#REF!,"N/A")</f>
        <v>#REF!</v>
      </c>
      <c r="DOM50" s="351" t="e">
        <f>+IF('Data Input-Ingreso de Datos'!#REF!=1,EVERLITE!#REF!,"N/A")</f>
        <v>#REF!</v>
      </c>
      <c r="DON50" s="351" t="e">
        <f>+IF('Data Input-Ingreso de Datos'!#REF!=1,EVERLITE!#REF!,"N/A")</f>
        <v>#REF!</v>
      </c>
      <c r="DOO50" s="351" t="e">
        <f>+IF('Data Input-Ingreso de Datos'!#REF!=1,EVERLITE!#REF!,"N/A")</f>
        <v>#REF!</v>
      </c>
      <c r="DOP50" s="351" t="e">
        <f>+IF('Data Input-Ingreso de Datos'!#REF!=1,EVERLITE!#REF!,"N/A")</f>
        <v>#REF!</v>
      </c>
      <c r="DOQ50" s="351" t="e">
        <f>+IF('Data Input-Ingreso de Datos'!#REF!=1,EVERLITE!#REF!,"N/A")</f>
        <v>#REF!</v>
      </c>
      <c r="DOR50" s="351" t="e">
        <f>+IF('Data Input-Ingreso de Datos'!#REF!=1,EVERLITE!#REF!,"N/A")</f>
        <v>#REF!</v>
      </c>
      <c r="DOS50" s="351" t="e">
        <f>+IF('Data Input-Ingreso de Datos'!#REF!=1,EVERLITE!#REF!,"N/A")</f>
        <v>#REF!</v>
      </c>
      <c r="DOT50" s="351" t="e">
        <f>+IF('Data Input-Ingreso de Datos'!#REF!=1,EVERLITE!#REF!,"N/A")</f>
        <v>#REF!</v>
      </c>
      <c r="DOU50" s="351" t="e">
        <f>+IF('Data Input-Ingreso de Datos'!#REF!=1,EVERLITE!#REF!,"N/A")</f>
        <v>#REF!</v>
      </c>
      <c r="DOV50" s="351" t="e">
        <f>+IF('Data Input-Ingreso de Datos'!#REF!=1,EVERLITE!#REF!,"N/A")</f>
        <v>#REF!</v>
      </c>
      <c r="DOW50" s="351" t="e">
        <f>+IF('Data Input-Ingreso de Datos'!#REF!=1,EVERLITE!#REF!,"N/A")</f>
        <v>#REF!</v>
      </c>
      <c r="DOX50" s="351" t="e">
        <f>+IF('Data Input-Ingreso de Datos'!#REF!=1,EVERLITE!#REF!,"N/A")</f>
        <v>#REF!</v>
      </c>
      <c r="DOY50" s="351" t="e">
        <f>+IF('Data Input-Ingreso de Datos'!#REF!=1,EVERLITE!#REF!,"N/A")</f>
        <v>#REF!</v>
      </c>
      <c r="DOZ50" s="351" t="e">
        <f>+IF('Data Input-Ingreso de Datos'!#REF!=1,EVERLITE!#REF!,"N/A")</f>
        <v>#REF!</v>
      </c>
      <c r="DPA50" s="351" t="e">
        <f>+IF('Data Input-Ingreso de Datos'!#REF!=1,EVERLITE!#REF!,"N/A")</f>
        <v>#REF!</v>
      </c>
      <c r="DPB50" s="351" t="e">
        <f>+IF('Data Input-Ingreso de Datos'!#REF!=1,EVERLITE!#REF!,"N/A")</f>
        <v>#REF!</v>
      </c>
      <c r="DPC50" s="351" t="e">
        <f>+IF('Data Input-Ingreso de Datos'!#REF!=1,EVERLITE!#REF!,"N/A")</f>
        <v>#REF!</v>
      </c>
      <c r="DPD50" s="351" t="e">
        <f>+IF('Data Input-Ingreso de Datos'!#REF!=1,EVERLITE!#REF!,"N/A")</f>
        <v>#REF!</v>
      </c>
      <c r="DPE50" s="351" t="e">
        <f>+IF('Data Input-Ingreso de Datos'!#REF!=1,EVERLITE!#REF!,"N/A")</f>
        <v>#REF!</v>
      </c>
      <c r="DPF50" s="351" t="e">
        <f>+IF('Data Input-Ingreso de Datos'!#REF!=1,EVERLITE!#REF!,"N/A")</f>
        <v>#REF!</v>
      </c>
      <c r="DPG50" s="351" t="e">
        <f>+IF('Data Input-Ingreso de Datos'!#REF!=1,EVERLITE!#REF!,"N/A")</f>
        <v>#REF!</v>
      </c>
      <c r="DPH50" s="351" t="e">
        <f>+IF('Data Input-Ingreso de Datos'!#REF!=1,EVERLITE!#REF!,"N/A")</f>
        <v>#REF!</v>
      </c>
      <c r="DPI50" s="351" t="e">
        <f>+IF('Data Input-Ingreso de Datos'!#REF!=1,EVERLITE!#REF!,"N/A")</f>
        <v>#REF!</v>
      </c>
      <c r="DPJ50" s="351" t="e">
        <f>+IF('Data Input-Ingreso de Datos'!#REF!=1,EVERLITE!#REF!,"N/A")</f>
        <v>#REF!</v>
      </c>
      <c r="DPK50" s="351" t="e">
        <f>+IF('Data Input-Ingreso de Datos'!#REF!=1,EVERLITE!#REF!,"N/A")</f>
        <v>#REF!</v>
      </c>
      <c r="DPL50" s="351" t="e">
        <f>+IF('Data Input-Ingreso de Datos'!#REF!=1,EVERLITE!#REF!,"N/A")</f>
        <v>#REF!</v>
      </c>
      <c r="DPM50" s="351" t="e">
        <f>+IF('Data Input-Ingreso de Datos'!#REF!=1,EVERLITE!#REF!,"N/A")</f>
        <v>#REF!</v>
      </c>
      <c r="DPN50" s="351" t="e">
        <f>+IF('Data Input-Ingreso de Datos'!#REF!=1,EVERLITE!#REF!,"N/A")</f>
        <v>#REF!</v>
      </c>
      <c r="DPO50" s="351" t="e">
        <f>+IF('Data Input-Ingreso de Datos'!#REF!=1,EVERLITE!#REF!,"N/A")</f>
        <v>#REF!</v>
      </c>
      <c r="DPP50" s="351" t="e">
        <f>+IF('Data Input-Ingreso de Datos'!#REF!=1,EVERLITE!#REF!,"N/A")</f>
        <v>#REF!</v>
      </c>
      <c r="DPQ50" s="351" t="e">
        <f>+IF('Data Input-Ingreso de Datos'!#REF!=1,EVERLITE!#REF!,"N/A")</f>
        <v>#REF!</v>
      </c>
      <c r="DPR50" s="351" t="e">
        <f>+IF('Data Input-Ingreso de Datos'!#REF!=1,EVERLITE!#REF!,"N/A")</f>
        <v>#REF!</v>
      </c>
      <c r="DPS50" s="351" t="e">
        <f>+IF('Data Input-Ingreso de Datos'!#REF!=1,EVERLITE!#REF!,"N/A")</f>
        <v>#REF!</v>
      </c>
      <c r="DPT50" s="351" t="e">
        <f>+IF('Data Input-Ingreso de Datos'!#REF!=1,EVERLITE!#REF!,"N/A")</f>
        <v>#REF!</v>
      </c>
      <c r="DPU50" s="351" t="e">
        <f>+IF('Data Input-Ingreso de Datos'!#REF!=1,EVERLITE!#REF!,"N/A")</f>
        <v>#REF!</v>
      </c>
      <c r="DPV50" s="351" t="e">
        <f>+IF('Data Input-Ingreso de Datos'!#REF!=1,EVERLITE!#REF!,"N/A")</f>
        <v>#REF!</v>
      </c>
      <c r="DPW50" s="351" t="e">
        <f>+IF('Data Input-Ingreso de Datos'!#REF!=1,EVERLITE!#REF!,"N/A")</f>
        <v>#REF!</v>
      </c>
      <c r="DPX50" s="351" t="e">
        <f>+IF('Data Input-Ingreso de Datos'!#REF!=1,EVERLITE!#REF!,"N/A")</f>
        <v>#REF!</v>
      </c>
      <c r="DPY50" s="351" t="e">
        <f>+IF('Data Input-Ingreso de Datos'!#REF!=1,EVERLITE!#REF!,"N/A")</f>
        <v>#REF!</v>
      </c>
      <c r="DPZ50" s="351" t="e">
        <f>+IF('Data Input-Ingreso de Datos'!#REF!=1,EVERLITE!#REF!,"N/A")</f>
        <v>#REF!</v>
      </c>
      <c r="DQA50" s="351" t="e">
        <f>+IF('Data Input-Ingreso de Datos'!#REF!=1,EVERLITE!#REF!,"N/A")</f>
        <v>#REF!</v>
      </c>
      <c r="DQB50" s="351" t="e">
        <f>+IF('Data Input-Ingreso de Datos'!#REF!=1,EVERLITE!#REF!,"N/A")</f>
        <v>#REF!</v>
      </c>
      <c r="DQC50" s="351" t="e">
        <f>+IF('Data Input-Ingreso de Datos'!#REF!=1,EVERLITE!#REF!,"N/A")</f>
        <v>#REF!</v>
      </c>
      <c r="DQD50" s="351" t="e">
        <f>+IF('Data Input-Ingreso de Datos'!#REF!=1,EVERLITE!#REF!,"N/A")</f>
        <v>#REF!</v>
      </c>
      <c r="DQE50" s="351" t="e">
        <f>+IF('Data Input-Ingreso de Datos'!#REF!=1,EVERLITE!#REF!,"N/A")</f>
        <v>#REF!</v>
      </c>
      <c r="DQF50" s="351" t="e">
        <f>+IF('Data Input-Ingreso de Datos'!#REF!=1,EVERLITE!#REF!,"N/A")</f>
        <v>#REF!</v>
      </c>
      <c r="DQG50" s="351" t="e">
        <f>+IF('Data Input-Ingreso de Datos'!#REF!=1,EVERLITE!#REF!,"N/A")</f>
        <v>#REF!</v>
      </c>
      <c r="DQH50" s="351" t="e">
        <f>+IF('Data Input-Ingreso de Datos'!#REF!=1,EVERLITE!#REF!,"N/A")</f>
        <v>#REF!</v>
      </c>
      <c r="DQI50" s="351" t="e">
        <f>+IF('Data Input-Ingreso de Datos'!#REF!=1,EVERLITE!#REF!,"N/A")</f>
        <v>#REF!</v>
      </c>
      <c r="DQJ50" s="351" t="e">
        <f>+IF('Data Input-Ingreso de Datos'!#REF!=1,EVERLITE!#REF!,"N/A")</f>
        <v>#REF!</v>
      </c>
      <c r="DQK50" s="351" t="e">
        <f>+IF('Data Input-Ingreso de Datos'!#REF!=1,EVERLITE!#REF!,"N/A")</f>
        <v>#REF!</v>
      </c>
      <c r="DQL50" s="351" t="e">
        <f>+IF('Data Input-Ingreso de Datos'!#REF!=1,EVERLITE!#REF!,"N/A")</f>
        <v>#REF!</v>
      </c>
      <c r="DQM50" s="351" t="e">
        <f>+IF('Data Input-Ingreso de Datos'!#REF!=1,EVERLITE!#REF!,"N/A")</f>
        <v>#REF!</v>
      </c>
      <c r="DQN50" s="351" t="e">
        <f>+IF('Data Input-Ingreso de Datos'!#REF!=1,EVERLITE!#REF!,"N/A")</f>
        <v>#REF!</v>
      </c>
      <c r="DQO50" s="351" t="e">
        <f>+IF('Data Input-Ingreso de Datos'!#REF!=1,EVERLITE!#REF!,"N/A")</f>
        <v>#REF!</v>
      </c>
      <c r="DQP50" s="351" t="e">
        <f>+IF('Data Input-Ingreso de Datos'!#REF!=1,EVERLITE!#REF!,"N/A")</f>
        <v>#REF!</v>
      </c>
      <c r="DQQ50" s="351" t="e">
        <f>+IF('Data Input-Ingreso de Datos'!#REF!=1,EVERLITE!#REF!,"N/A")</f>
        <v>#REF!</v>
      </c>
      <c r="DQR50" s="351" t="e">
        <f>+IF('Data Input-Ingreso de Datos'!#REF!=1,EVERLITE!#REF!,"N/A")</f>
        <v>#REF!</v>
      </c>
      <c r="DQS50" s="351" t="e">
        <f>+IF('Data Input-Ingreso de Datos'!#REF!=1,EVERLITE!#REF!,"N/A")</f>
        <v>#REF!</v>
      </c>
      <c r="DQT50" s="351" t="e">
        <f>+IF('Data Input-Ingreso de Datos'!#REF!=1,EVERLITE!#REF!,"N/A")</f>
        <v>#REF!</v>
      </c>
      <c r="DQU50" s="351" t="e">
        <f>+IF('Data Input-Ingreso de Datos'!#REF!=1,EVERLITE!#REF!,"N/A")</f>
        <v>#REF!</v>
      </c>
      <c r="DQV50" s="351" t="e">
        <f>+IF('Data Input-Ingreso de Datos'!#REF!=1,EVERLITE!#REF!,"N/A")</f>
        <v>#REF!</v>
      </c>
      <c r="DQW50" s="351" t="e">
        <f>+IF('Data Input-Ingreso de Datos'!#REF!=1,EVERLITE!#REF!,"N/A")</f>
        <v>#REF!</v>
      </c>
      <c r="DQX50" s="351" t="e">
        <f>+IF('Data Input-Ingreso de Datos'!#REF!=1,EVERLITE!#REF!,"N/A")</f>
        <v>#REF!</v>
      </c>
      <c r="DQY50" s="351" t="e">
        <f>+IF('Data Input-Ingreso de Datos'!#REF!=1,EVERLITE!#REF!,"N/A")</f>
        <v>#REF!</v>
      </c>
      <c r="DQZ50" s="351" t="e">
        <f>+IF('Data Input-Ingreso de Datos'!#REF!=1,EVERLITE!#REF!,"N/A")</f>
        <v>#REF!</v>
      </c>
      <c r="DRA50" s="351" t="e">
        <f>+IF('Data Input-Ingreso de Datos'!#REF!=1,EVERLITE!#REF!,"N/A")</f>
        <v>#REF!</v>
      </c>
      <c r="DRB50" s="351" t="e">
        <f>+IF('Data Input-Ingreso de Datos'!#REF!=1,EVERLITE!#REF!,"N/A")</f>
        <v>#REF!</v>
      </c>
      <c r="DRC50" s="351" t="e">
        <f>+IF('Data Input-Ingreso de Datos'!#REF!=1,EVERLITE!#REF!,"N/A")</f>
        <v>#REF!</v>
      </c>
      <c r="DRD50" s="351" t="e">
        <f>+IF('Data Input-Ingreso de Datos'!#REF!=1,EVERLITE!#REF!,"N/A")</f>
        <v>#REF!</v>
      </c>
      <c r="DRE50" s="351" t="e">
        <f>+IF('Data Input-Ingreso de Datos'!#REF!=1,EVERLITE!#REF!,"N/A")</f>
        <v>#REF!</v>
      </c>
      <c r="DRF50" s="351" t="e">
        <f>+IF('Data Input-Ingreso de Datos'!#REF!=1,EVERLITE!#REF!,"N/A")</f>
        <v>#REF!</v>
      </c>
      <c r="DRG50" s="351" t="e">
        <f>+IF('Data Input-Ingreso de Datos'!#REF!=1,EVERLITE!#REF!,"N/A")</f>
        <v>#REF!</v>
      </c>
      <c r="DRH50" s="351" t="e">
        <f>+IF('Data Input-Ingreso de Datos'!#REF!=1,EVERLITE!#REF!,"N/A")</f>
        <v>#REF!</v>
      </c>
      <c r="DRI50" s="351" t="e">
        <f>+IF('Data Input-Ingreso de Datos'!#REF!=1,EVERLITE!#REF!,"N/A")</f>
        <v>#REF!</v>
      </c>
      <c r="DRJ50" s="351" t="e">
        <f>+IF('Data Input-Ingreso de Datos'!#REF!=1,EVERLITE!#REF!,"N/A")</f>
        <v>#REF!</v>
      </c>
      <c r="DRK50" s="351" t="e">
        <f>+IF('Data Input-Ingreso de Datos'!#REF!=1,EVERLITE!#REF!,"N/A")</f>
        <v>#REF!</v>
      </c>
      <c r="DRL50" s="351" t="e">
        <f>+IF('Data Input-Ingreso de Datos'!#REF!=1,EVERLITE!#REF!,"N/A")</f>
        <v>#REF!</v>
      </c>
      <c r="DRM50" s="351" t="e">
        <f>+IF('Data Input-Ingreso de Datos'!#REF!=1,EVERLITE!#REF!,"N/A")</f>
        <v>#REF!</v>
      </c>
      <c r="DRN50" s="351" t="e">
        <f>+IF('Data Input-Ingreso de Datos'!#REF!=1,EVERLITE!#REF!,"N/A")</f>
        <v>#REF!</v>
      </c>
      <c r="DRO50" s="351" t="e">
        <f>+IF('Data Input-Ingreso de Datos'!#REF!=1,EVERLITE!#REF!,"N/A")</f>
        <v>#REF!</v>
      </c>
      <c r="DRP50" s="351" t="e">
        <f>+IF('Data Input-Ingreso de Datos'!#REF!=1,EVERLITE!#REF!,"N/A")</f>
        <v>#REF!</v>
      </c>
      <c r="DRQ50" s="351" t="e">
        <f>+IF('Data Input-Ingreso de Datos'!#REF!=1,EVERLITE!#REF!,"N/A")</f>
        <v>#REF!</v>
      </c>
      <c r="DRR50" s="351" t="e">
        <f>+IF('Data Input-Ingreso de Datos'!#REF!=1,EVERLITE!#REF!,"N/A")</f>
        <v>#REF!</v>
      </c>
      <c r="DRS50" s="351" t="e">
        <f>+IF('Data Input-Ingreso de Datos'!#REF!=1,EVERLITE!#REF!,"N/A")</f>
        <v>#REF!</v>
      </c>
      <c r="DRT50" s="351" t="e">
        <f>+IF('Data Input-Ingreso de Datos'!#REF!=1,EVERLITE!#REF!,"N/A")</f>
        <v>#REF!</v>
      </c>
      <c r="DRU50" s="351" t="e">
        <f>+IF('Data Input-Ingreso de Datos'!#REF!=1,EVERLITE!#REF!,"N/A")</f>
        <v>#REF!</v>
      </c>
      <c r="DRV50" s="351" t="e">
        <f>+IF('Data Input-Ingreso de Datos'!#REF!=1,EVERLITE!#REF!,"N/A")</f>
        <v>#REF!</v>
      </c>
      <c r="DRW50" s="351" t="e">
        <f>+IF('Data Input-Ingreso de Datos'!#REF!=1,EVERLITE!#REF!,"N/A")</f>
        <v>#REF!</v>
      </c>
      <c r="DRX50" s="351" t="e">
        <f>+IF('Data Input-Ingreso de Datos'!#REF!=1,EVERLITE!#REF!,"N/A")</f>
        <v>#REF!</v>
      </c>
      <c r="DRY50" s="351" t="e">
        <f>+IF('Data Input-Ingreso de Datos'!#REF!=1,EVERLITE!#REF!,"N/A")</f>
        <v>#REF!</v>
      </c>
      <c r="DRZ50" s="351" t="e">
        <f>+IF('Data Input-Ingreso de Datos'!#REF!=1,EVERLITE!#REF!,"N/A")</f>
        <v>#REF!</v>
      </c>
      <c r="DSA50" s="351" t="e">
        <f>+IF('Data Input-Ingreso de Datos'!#REF!=1,EVERLITE!#REF!,"N/A")</f>
        <v>#REF!</v>
      </c>
      <c r="DSB50" s="351" t="e">
        <f>+IF('Data Input-Ingreso de Datos'!#REF!=1,EVERLITE!#REF!,"N/A")</f>
        <v>#REF!</v>
      </c>
      <c r="DSC50" s="351" t="e">
        <f>+IF('Data Input-Ingreso de Datos'!#REF!=1,EVERLITE!#REF!,"N/A")</f>
        <v>#REF!</v>
      </c>
      <c r="DSD50" s="351" t="e">
        <f>+IF('Data Input-Ingreso de Datos'!#REF!=1,EVERLITE!#REF!,"N/A")</f>
        <v>#REF!</v>
      </c>
      <c r="DSE50" s="351" t="e">
        <f>+IF('Data Input-Ingreso de Datos'!#REF!=1,EVERLITE!#REF!,"N/A")</f>
        <v>#REF!</v>
      </c>
      <c r="DSF50" s="351" t="e">
        <f>+IF('Data Input-Ingreso de Datos'!#REF!=1,EVERLITE!#REF!,"N/A")</f>
        <v>#REF!</v>
      </c>
      <c r="DSG50" s="351" t="e">
        <f>+IF('Data Input-Ingreso de Datos'!#REF!=1,EVERLITE!#REF!,"N/A")</f>
        <v>#REF!</v>
      </c>
      <c r="DSH50" s="351" t="e">
        <f>+IF('Data Input-Ingreso de Datos'!#REF!=1,EVERLITE!#REF!,"N/A")</f>
        <v>#REF!</v>
      </c>
      <c r="DSI50" s="351" t="e">
        <f>+IF('Data Input-Ingreso de Datos'!#REF!=1,EVERLITE!#REF!,"N/A")</f>
        <v>#REF!</v>
      </c>
      <c r="DSJ50" s="351" t="e">
        <f>+IF('Data Input-Ingreso de Datos'!#REF!=1,EVERLITE!#REF!,"N/A")</f>
        <v>#REF!</v>
      </c>
      <c r="DSK50" s="351" t="e">
        <f>+IF('Data Input-Ingreso de Datos'!#REF!=1,EVERLITE!#REF!,"N/A")</f>
        <v>#REF!</v>
      </c>
      <c r="DSL50" s="351" t="e">
        <f>+IF('Data Input-Ingreso de Datos'!#REF!=1,EVERLITE!#REF!,"N/A")</f>
        <v>#REF!</v>
      </c>
      <c r="DSM50" s="351" t="e">
        <f>+IF('Data Input-Ingreso de Datos'!#REF!=1,EVERLITE!#REF!,"N/A")</f>
        <v>#REF!</v>
      </c>
      <c r="DSN50" s="351" t="e">
        <f>+IF('Data Input-Ingreso de Datos'!#REF!=1,EVERLITE!#REF!,"N/A")</f>
        <v>#REF!</v>
      </c>
      <c r="DSO50" s="351" t="e">
        <f>+IF('Data Input-Ingreso de Datos'!#REF!=1,EVERLITE!#REF!,"N/A")</f>
        <v>#REF!</v>
      </c>
      <c r="DSP50" s="351" t="e">
        <f>+IF('Data Input-Ingreso de Datos'!#REF!=1,EVERLITE!#REF!,"N/A")</f>
        <v>#REF!</v>
      </c>
      <c r="DSQ50" s="351" t="e">
        <f>+IF('Data Input-Ingreso de Datos'!#REF!=1,EVERLITE!#REF!,"N/A")</f>
        <v>#REF!</v>
      </c>
      <c r="DSR50" s="351" t="e">
        <f>+IF('Data Input-Ingreso de Datos'!#REF!=1,EVERLITE!#REF!,"N/A")</f>
        <v>#REF!</v>
      </c>
      <c r="DSS50" s="351" t="e">
        <f>+IF('Data Input-Ingreso de Datos'!#REF!=1,EVERLITE!#REF!,"N/A")</f>
        <v>#REF!</v>
      </c>
      <c r="DST50" s="351" t="e">
        <f>+IF('Data Input-Ingreso de Datos'!#REF!=1,EVERLITE!#REF!,"N/A")</f>
        <v>#REF!</v>
      </c>
      <c r="DSU50" s="351" t="e">
        <f>+IF('Data Input-Ingreso de Datos'!#REF!=1,EVERLITE!#REF!,"N/A")</f>
        <v>#REF!</v>
      </c>
      <c r="DSV50" s="351" t="e">
        <f>+IF('Data Input-Ingreso de Datos'!#REF!=1,EVERLITE!#REF!,"N/A")</f>
        <v>#REF!</v>
      </c>
      <c r="DSW50" s="351" t="e">
        <f>+IF('Data Input-Ingreso de Datos'!#REF!=1,EVERLITE!#REF!,"N/A")</f>
        <v>#REF!</v>
      </c>
      <c r="DSX50" s="351" t="e">
        <f>+IF('Data Input-Ingreso de Datos'!#REF!=1,EVERLITE!#REF!,"N/A")</f>
        <v>#REF!</v>
      </c>
      <c r="DSY50" s="351" t="e">
        <f>+IF('Data Input-Ingreso de Datos'!#REF!=1,EVERLITE!#REF!,"N/A")</f>
        <v>#REF!</v>
      </c>
      <c r="DSZ50" s="351" t="e">
        <f>+IF('Data Input-Ingreso de Datos'!#REF!=1,EVERLITE!#REF!,"N/A")</f>
        <v>#REF!</v>
      </c>
      <c r="DTA50" s="351" t="e">
        <f>+IF('Data Input-Ingreso de Datos'!#REF!=1,EVERLITE!#REF!,"N/A")</f>
        <v>#REF!</v>
      </c>
      <c r="DTB50" s="351" t="e">
        <f>+IF('Data Input-Ingreso de Datos'!#REF!=1,EVERLITE!#REF!,"N/A")</f>
        <v>#REF!</v>
      </c>
      <c r="DTC50" s="351" t="e">
        <f>+IF('Data Input-Ingreso de Datos'!#REF!=1,EVERLITE!#REF!,"N/A")</f>
        <v>#REF!</v>
      </c>
      <c r="DTD50" s="351" t="e">
        <f>+IF('Data Input-Ingreso de Datos'!#REF!=1,EVERLITE!#REF!,"N/A")</f>
        <v>#REF!</v>
      </c>
      <c r="DTE50" s="351" t="e">
        <f>+IF('Data Input-Ingreso de Datos'!#REF!=1,EVERLITE!#REF!,"N/A")</f>
        <v>#REF!</v>
      </c>
      <c r="DTF50" s="351" t="e">
        <f>+IF('Data Input-Ingreso de Datos'!#REF!=1,EVERLITE!#REF!,"N/A")</f>
        <v>#REF!</v>
      </c>
      <c r="DTG50" s="351" t="e">
        <f>+IF('Data Input-Ingreso de Datos'!#REF!=1,EVERLITE!#REF!,"N/A")</f>
        <v>#REF!</v>
      </c>
      <c r="DTH50" s="351" t="e">
        <f>+IF('Data Input-Ingreso de Datos'!#REF!=1,EVERLITE!#REF!,"N/A")</f>
        <v>#REF!</v>
      </c>
      <c r="DTI50" s="351" t="e">
        <f>+IF('Data Input-Ingreso de Datos'!#REF!=1,EVERLITE!#REF!,"N/A")</f>
        <v>#REF!</v>
      </c>
      <c r="DTJ50" s="351" t="e">
        <f>+IF('Data Input-Ingreso de Datos'!#REF!=1,EVERLITE!#REF!,"N/A")</f>
        <v>#REF!</v>
      </c>
      <c r="DTK50" s="351" t="e">
        <f>+IF('Data Input-Ingreso de Datos'!#REF!=1,EVERLITE!#REF!,"N/A")</f>
        <v>#REF!</v>
      </c>
      <c r="DTL50" s="351" t="e">
        <f>+IF('Data Input-Ingreso de Datos'!#REF!=1,EVERLITE!#REF!,"N/A")</f>
        <v>#REF!</v>
      </c>
      <c r="DTM50" s="351" t="e">
        <f>+IF('Data Input-Ingreso de Datos'!#REF!=1,EVERLITE!#REF!,"N/A")</f>
        <v>#REF!</v>
      </c>
      <c r="DTN50" s="351" t="e">
        <f>+IF('Data Input-Ingreso de Datos'!#REF!=1,EVERLITE!#REF!,"N/A")</f>
        <v>#REF!</v>
      </c>
      <c r="DTO50" s="351" t="e">
        <f>+IF('Data Input-Ingreso de Datos'!#REF!=1,EVERLITE!#REF!,"N/A")</f>
        <v>#REF!</v>
      </c>
      <c r="DTP50" s="351" t="e">
        <f>+IF('Data Input-Ingreso de Datos'!#REF!=1,EVERLITE!#REF!,"N/A")</f>
        <v>#REF!</v>
      </c>
      <c r="DTQ50" s="351" t="e">
        <f>+IF('Data Input-Ingreso de Datos'!#REF!=1,EVERLITE!#REF!,"N/A")</f>
        <v>#REF!</v>
      </c>
      <c r="DTR50" s="351" t="e">
        <f>+IF('Data Input-Ingreso de Datos'!#REF!=1,EVERLITE!#REF!,"N/A")</f>
        <v>#REF!</v>
      </c>
      <c r="DTS50" s="351" t="e">
        <f>+IF('Data Input-Ingreso de Datos'!#REF!=1,EVERLITE!#REF!,"N/A")</f>
        <v>#REF!</v>
      </c>
      <c r="DTT50" s="351" t="e">
        <f>+IF('Data Input-Ingreso de Datos'!#REF!=1,EVERLITE!#REF!,"N/A")</f>
        <v>#REF!</v>
      </c>
      <c r="DTU50" s="351" t="e">
        <f>+IF('Data Input-Ingreso de Datos'!#REF!=1,EVERLITE!#REF!,"N/A")</f>
        <v>#REF!</v>
      </c>
      <c r="DTV50" s="351" t="e">
        <f>+IF('Data Input-Ingreso de Datos'!#REF!=1,EVERLITE!#REF!,"N/A")</f>
        <v>#REF!</v>
      </c>
      <c r="DTW50" s="351" t="e">
        <f>+IF('Data Input-Ingreso de Datos'!#REF!=1,EVERLITE!#REF!,"N/A")</f>
        <v>#REF!</v>
      </c>
      <c r="DTX50" s="351" t="e">
        <f>+IF('Data Input-Ingreso de Datos'!#REF!=1,EVERLITE!#REF!,"N/A")</f>
        <v>#REF!</v>
      </c>
      <c r="DTY50" s="351" t="e">
        <f>+IF('Data Input-Ingreso de Datos'!#REF!=1,EVERLITE!#REF!,"N/A")</f>
        <v>#REF!</v>
      </c>
      <c r="DTZ50" s="351" t="e">
        <f>+IF('Data Input-Ingreso de Datos'!#REF!=1,EVERLITE!#REF!,"N/A")</f>
        <v>#REF!</v>
      </c>
      <c r="DUA50" s="351" t="e">
        <f>+IF('Data Input-Ingreso de Datos'!#REF!=1,EVERLITE!#REF!,"N/A")</f>
        <v>#REF!</v>
      </c>
      <c r="DUB50" s="351" t="e">
        <f>+IF('Data Input-Ingreso de Datos'!#REF!=1,EVERLITE!#REF!,"N/A")</f>
        <v>#REF!</v>
      </c>
      <c r="DUC50" s="351" t="e">
        <f>+IF('Data Input-Ingreso de Datos'!#REF!=1,EVERLITE!#REF!,"N/A")</f>
        <v>#REF!</v>
      </c>
      <c r="DUD50" s="351" t="e">
        <f>+IF('Data Input-Ingreso de Datos'!#REF!=1,EVERLITE!#REF!,"N/A")</f>
        <v>#REF!</v>
      </c>
      <c r="DUE50" s="351" t="e">
        <f>+IF('Data Input-Ingreso de Datos'!#REF!=1,EVERLITE!#REF!,"N/A")</f>
        <v>#REF!</v>
      </c>
      <c r="DUF50" s="351" t="e">
        <f>+IF('Data Input-Ingreso de Datos'!#REF!=1,EVERLITE!#REF!,"N/A")</f>
        <v>#REF!</v>
      </c>
      <c r="DUG50" s="351" t="e">
        <f>+IF('Data Input-Ingreso de Datos'!#REF!=1,EVERLITE!#REF!,"N/A")</f>
        <v>#REF!</v>
      </c>
      <c r="DUH50" s="351" t="e">
        <f>+IF('Data Input-Ingreso de Datos'!#REF!=1,EVERLITE!#REF!,"N/A")</f>
        <v>#REF!</v>
      </c>
      <c r="DUI50" s="351" t="e">
        <f>+IF('Data Input-Ingreso de Datos'!#REF!=1,EVERLITE!#REF!,"N/A")</f>
        <v>#REF!</v>
      </c>
      <c r="DUJ50" s="351" t="e">
        <f>+IF('Data Input-Ingreso de Datos'!#REF!=1,EVERLITE!#REF!,"N/A")</f>
        <v>#REF!</v>
      </c>
      <c r="DUK50" s="351" t="e">
        <f>+IF('Data Input-Ingreso de Datos'!#REF!=1,EVERLITE!#REF!,"N/A")</f>
        <v>#REF!</v>
      </c>
      <c r="DUL50" s="351" t="e">
        <f>+IF('Data Input-Ingreso de Datos'!#REF!=1,EVERLITE!#REF!,"N/A")</f>
        <v>#REF!</v>
      </c>
      <c r="DUM50" s="351" t="e">
        <f>+IF('Data Input-Ingreso de Datos'!#REF!=1,EVERLITE!#REF!,"N/A")</f>
        <v>#REF!</v>
      </c>
      <c r="DUN50" s="351" t="e">
        <f>+IF('Data Input-Ingreso de Datos'!#REF!=1,EVERLITE!#REF!,"N/A")</f>
        <v>#REF!</v>
      </c>
      <c r="DUO50" s="351" t="e">
        <f>+IF('Data Input-Ingreso de Datos'!#REF!=1,EVERLITE!#REF!,"N/A")</f>
        <v>#REF!</v>
      </c>
      <c r="DUP50" s="351" t="e">
        <f>+IF('Data Input-Ingreso de Datos'!#REF!=1,EVERLITE!#REF!,"N/A")</f>
        <v>#REF!</v>
      </c>
      <c r="DUQ50" s="351" t="e">
        <f>+IF('Data Input-Ingreso de Datos'!#REF!=1,EVERLITE!#REF!,"N/A")</f>
        <v>#REF!</v>
      </c>
      <c r="DUR50" s="351" t="e">
        <f>+IF('Data Input-Ingreso de Datos'!#REF!=1,EVERLITE!#REF!,"N/A")</f>
        <v>#REF!</v>
      </c>
      <c r="DUS50" s="351" t="e">
        <f>+IF('Data Input-Ingreso de Datos'!#REF!=1,EVERLITE!#REF!,"N/A")</f>
        <v>#REF!</v>
      </c>
      <c r="DUT50" s="351" t="e">
        <f>+IF('Data Input-Ingreso de Datos'!#REF!=1,EVERLITE!#REF!,"N/A")</f>
        <v>#REF!</v>
      </c>
      <c r="DUU50" s="351" t="e">
        <f>+IF('Data Input-Ingreso de Datos'!#REF!=1,EVERLITE!#REF!,"N/A")</f>
        <v>#REF!</v>
      </c>
      <c r="DUV50" s="351" t="e">
        <f>+IF('Data Input-Ingreso de Datos'!#REF!=1,EVERLITE!#REF!,"N/A")</f>
        <v>#REF!</v>
      </c>
      <c r="DUW50" s="351" t="e">
        <f>+IF('Data Input-Ingreso de Datos'!#REF!=1,EVERLITE!#REF!,"N/A")</f>
        <v>#REF!</v>
      </c>
      <c r="DUX50" s="351" t="e">
        <f>+IF('Data Input-Ingreso de Datos'!#REF!=1,EVERLITE!#REF!,"N/A")</f>
        <v>#REF!</v>
      </c>
      <c r="DUY50" s="351" t="e">
        <f>+IF('Data Input-Ingreso de Datos'!#REF!=1,EVERLITE!#REF!,"N/A")</f>
        <v>#REF!</v>
      </c>
      <c r="DUZ50" s="351" t="e">
        <f>+IF('Data Input-Ingreso de Datos'!#REF!=1,EVERLITE!#REF!,"N/A")</f>
        <v>#REF!</v>
      </c>
      <c r="DVA50" s="351" t="e">
        <f>+IF('Data Input-Ingreso de Datos'!#REF!=1,EVERLITE!#REF!,"N/A")</f>
        <v>#REF!</v>
      </c>
      <c r="DVB50" s="351" t="e">
        <f>+IF('Data Input-Ingreso de Datos'!#REF!=1,EVERLITE!#REF!,"N/A")</f>
        <v>#REF!</v>
      </c>
      <c r="DVC50" s="351" t="e">
        <f>+IF('Data Input-Ingreso de Datos'!#REF!=1,EVERLITE!#REF!,"N/A")</f>
        <v>#REF!</v>
      </c>
      <c r="DVD50" s="351" t="e">
        <f>+IF('Data Input-Ingreso de Datos'!#REF!=1,EVERLITE!#REF!,"N/A")</f>
        <v>#REF!</v>
      </c>
      <c r="DVE50" s="351" t="e">
        <f>+IF('Data Input-Ingreso de Datos'!#REF!=1,EVERLITE!#REF!,"N/A")</f>
        <v>#REF!</v>
      </c>
      <c r="DVF50" s="351" t="e">
        <f>+IF('Data Input-Ingreso de Datos'!#REF!=1,EVERLITE!#REF!,"N/A")</f>
        <v>#REF!</v>
      </c>
      <c r="DVG50" s="351" t="e">
        <f>+IF('Data Input-Ingreso de Datos'!#REF!=1,EVERLITE!#REF!,"N/A")</f>
        <v>#REF!</v>
      </c>
      <c r="DVH50" s="351" t="e">
        <f>+IF('Data Input-Ingreso de Datos'!#REF!=1,EVERLITE!#REF!,"N/A")</f>
        <v>#REF!</v>
      </c>
      <c r="DVI50" s="351" t="e">
        <f>+IF('Data Input-Ingreso de Datos'!#REF!=1,EVERLITE!#REF!,"N/A")</f>
        <v>#REF!</v>
      </c>
      <c r="DVJ50" s="351" t="e">
        <f>+IF('Data Input-Ingreso de Datos'!#REF!=1,EVERLITE!#REF!,"N/A")</f>
        <v>#REF!</v>
      </c>
      <c r="DVK50" s="351" t="e">
        <f>+IF('Data Input-Ingreso de Datos'!#REF!=1,EVERLITE!#REF!,"N/A")</f>
        <v>#REF!</v>
      </c>
      <c r="DVL50" s="351" t="e">
        <f>+IF('Data Input-Ingreso de Datos'!#REF!=1,EVERLITE!#REF!,"N/A")</f>
        <v>#REF!</v>
      </c>
      <c r="DVM50" s="351" t="e">
        <f>+IF('Data Input-Ingreso de Datos'!#REF!=1,EVERLITE!#REF!,"N/A")</f>
        <v>#REF!</v>
      </c>
      <c r="DVN50" s="351" t="e">
        <f>+IF('Data Input-Ingreso de Datos'!#REF!=1,EVERLITE!#REF!,"N/A")</f>
        <v>#REF!</v>
      </c>
      <c r="DVO50" s="351" t="e">
        <f>+IF('Data Input-Ingreso de Datos'!#REF!=1,EVERLITE!#REF!,"N/A")</f>
        <v>#REF!</v>
      </c>
      <c r="DVP50" s="351" t="e">
        <f>+IF('Data Input-Ingreso de Datos'!#REF!=1,EVERLITE!#REF!,"N/A")</f>
        <v>#REF!</v>
      </c>
      <c r="DVQ50" s="351" t="e">
        <f>+IF('Data Input-Ingreso de Datos'!#REF!=1,EVERLITE!#REF!,"N/A")</f>
        <v>#REF!</v>
      </c>
      <c r="DVR50" s="351" t="e">
        <f>+IF('Data Input-Ingreso de Datos'!#REF!=1,EVERLITE!#REF!,"N/A")</f>
        <v>#REF!</v>
      </c>
      <c r="DVS50" s="351" t="e">
        <f>+IF('Data Input-Ingreso de Datos'!#REF!=1,EVERLITE!#REF!,"N/A")</f>
        <v>#REF!</v>
      </c>
      <c r="DVT50" s="351" t="e">
        <f>+IF('Data Input-Ingreso de Datos'!#REF!=1,EVERLITE!#REF!,"N/A")</f>
        <v>#REF!</v>
      </c>
      <c r="DVU50" s="351" t="e">
        <f>+IF('Data Input-Ingreso de Datos'!#REF!=1,EVERLITE!#REF!,"N/A")</f>
        <v>#REF!</v>
      </c>
      <c r="DVV50" s="351" t="e">
        <f>+IF('Data Input-Ingreso de Datos'!#REF!=1,EVERLITE!#REF!,"N/A")</f>
        <v>#REF!</v>
      </c>
      <c r="DVW50" s="351" t="e">
        <f>+IF('Data Input-Ingreso de Datos'!#REF!=1,EVERLITE!#REF!,"N/A")</f>
        <v>#REF!</v>
      </c>
      <c r="DVX50" s="351" t="e">
        <f>+IF('Data Input-Ingreso de Datos'!#REF!=1,EVERLITE!#REF!,"N/A")</f>
        <v>#REF!</v>
      </c>
      <c r="DVY50" s="351" t="e">
        <f>+IF('Data Input-Ingreso de Datos'!#REF!=1,EVERLITE!#REF!,"N/A")</f>
        <v>#REF!</v>
      </c>
      <c r="DVZ50" s="351" t="e">
        <f>+IF('Data Input-Ingreso de Datos'!#REF!=1,EVERLITE!#REF!,"N/A")</f>
        <v>#REF!</v>
      </c>
      <c r="DWA50" s="351" t="e">
        <f>+IF('Data Input-Ingreso de Datos'!#REF!=1,EVERLITE!#REF!,"N/A")</f>
        <v>#REF!</v>
      </c>
      <c r="DWB50" s="351" t="e">
        <f>+IF('Data Input-Ingreso de Datos'!#REF!=1,EVERLITE!#REF!,"N/A")</f>
        <v>#REF!</v>
      </c>
      <c r="DWC50" s="351" t="e">
        <f>+IF('Data Input-Ingreso de Datos'!#REF!=1,EVERLITE!#REF!,"N/A")</f>
        <v>#REF!</v>
      </c>
      <c r="DWD50" s="351" t="e">
        <f>+IF('Data Input-Ingreso de Datos'!#REF!=1,EVERLITE!#REF!,"N/A")</f>
        <v>#REF!</v>
      </c>
      <c r="DWE50" s="351" t="e">
        <f>+IF('Data Input-Ingreso de Datos'!#REF!=1,EVERLITE!#REF!,"N/A")</f>
        <v>#REF!</v>
      </c>
      <c r="DWF50" s="351" t="e">
        <f>+IF('Data Input-Ingreso de Datos'!#REF!=1,EVERLITE!#REF!,"N/A")</f>
        <v>#REF!</v>
      </c>
      <c r="DWG50" s="351" t="e">
        <f>+IF('Data Input-Ingreso de Datos'!#REF!=1,EVERLITE!#REF!,"N/A")</f>
        <v>#REF!</v>
      </c>
      <c r="DWH50" s="351" t="e">
        <f>+IF('Data Input-Ingreso de Datos'!#REF!=1,EVERLITE!#REF!,"N/A")</f>
        <v>#REF!</v>
      </c>
      <c r="DWI50" s="351" t="e">
        <f>+IF('Data Input-Ingreso de Datos'!#REF!=1,EVERLITE!#REF!,"N/A")</f>
        <v>#REF!</v>
      </c>
      <c r="DWJ50" s="351" t="e">
        <f>+IF('Data Input-Ingreso de Datos'!#REF!=1,EVERLITE!#REF!,"N/A")</f>
        <v>#REF!</v>
      </c>
      <c r="DWK50" s="351" t="e">
        <f>+IF('Data Input-Ingreso de Datos'!#REF!=1,EVERLITE!#REF!,"N/A")</f>
        <v>#REF!</v>
      </c>
      <c r="DWL50" s="351" t="e">
        <f>+IF('Data Input-Ingreso de Datos'!#REF!=1,EVERLITE!#REF!,"N/A")</f>
        <v>#REF!</v>
      </c>
      <c r="DWM50" s="351" t="e">
        <f>+IF('Data Input-Ingreso de Datos'!#REF!=1,EVERLITE!#REF!,"N/A")</f>
        <v>#REF!</v>
      </c>
      <c r="DWN50" s="351" t="e">
        <f>+IF('Data Input-Ingreso de Datos'!#REF!=1,EVERLITE!#REF!,"N/A")</f>
        <v>#REF!</v>
      </c>
      <c r="DWO50" s="351" t="e">
        <f>+IF('Data Input-Ingreso de Datos'!#REF!=1,EVERLITE!#REF!,"N/A")</f>
        <v>#REF!</v>
      </c>
      <c r="DWP50" s="351" t="e">
        <f>+IF('Data Input-Ingreso de Datos'!#REF!=1,EVERLITE!#REF!,"N/A")</f>
        <v>#REF!</v>
      </c>
      <c r="DWQ50" s="351" t="e">
        <f>+IF('Data Input-Ingreso de Datos'!#REF!=1,EVERLITE!#REF!,"N/A")</f>
        <v>#REF!</v>
      </c>
      <c r="DWR50" s="351" t="e">
        <f>+IF('Data Input-Ingreso de Datos'!#REF!=1,EVERLITE!#REF!,"N/A")</f>
        <v>#REF!</v>
      </c>
      <c r="DWS50" s="351" t="e">
        <f>+IF('Data Input-Ingreso de Datos'!#REF!=1,EVERLITE!#REF!,"N/A")</f>
        <v>#REF!</v>
      </c>
      <c r="DWT50" s="351" t="e">
        <f>+IF('Data Input-Ingreso de Datos'!#REF!=1,EVERLITE!#REF!,"N/A")</f>
        <v>#REF!</v>
      </c>
      <c r="DWU50" s="351" t="e">
        <f>+IF('Data Input-Ingreso de Datos'!#REF!=1,EVERLITE!#REF!,"N/A")</f>
        <v>#REF!</v>
      </c>
      <c r="DWV50" s="351" t="e">
        <f>+IF('Data Input-Ingreso de Datos'!#REF!=1,EVERLITE!#REF!,"N/A")</f>
        <v>#REF!</v>
      </c>
      <c r="DWW50" s="351" t="e">
        <f>+IF('Data Input-Ingreso de Datos'!#REF!=1,EVERLITE!#REF!,"N/A")</f>
        <v>#REF!</v>
      </c>
      <c r="DWX50" s="351" t="e">
        <f>+IF('Data Input-Ingreso de Datos'!#REF!=1,EVERLITE!#REF!,"N/A")</f>
        <v>#REF!</v>
      </c>
      <c r="DWY50" s="351" t="e">
        <f>+IF('Data Input-Ingreso de Datos'!#REF!=1,EVERLITE!#REF!,"N/A")</f>
        <v>#REF!</v>
      </c>
      <c r="DWZ50" s="351" t="e">
        <f>+IF('Data Input-Ingreso de Datos'!#REF!=1,EVERLITE!#REF!,"N/A")</f>
        <v>#REF!</v>
      </c>
      <c r="DXA50" s="351" t="e">
        <f>+IF('Data Input-Ingreso de Datos'!#REF!=1,EVERLITE!#REF!,"N/A")</f>
        <v>#REF!</v>
      </c>
      <c r="DXB50" s="351" t="e">
        <f>+IF('Data Input-Ingreso de Datos'!#REF!=1,EVERLITE!#REF!,"N/A")</f>
        <v>#REF!</v>
      </c>
      <c r="DXC50" s="351" t="e">
        <f>+IF('Data Input-Ingreso de Datos'!#REF!=1,EVERLITE!#REF!,"N/A")</f>
        <v>#REF!</v>
      </c>
      <c r="DXD50" s="351" t="e">
        <f>+IF('Data Input-Ingreso de Datos'!#REF!=1,EVERLITE!#REF!,"N/A")</f>
        <v>#REF!</v>
      </c>
      <c r="DXE50" s="351" t="e">
        <f>+IF('Data Input-Ingreso de Datos'!#REF!=1,EVERLITE!#REF!,"N/A")</f>
        <v>#REF!</v>
      </c>
      <c r="DXF50" s="351" t="e">
        <f>+IF('Data Input-Ingreso de Datos'!#REF!=1,EVERLITE!#REF!,"N/A")</f>
        <v>#REF!</v>
      </c>
      <c r="DXG50" s="351" t="e">
        <f>+IF('Data Input-Ingreso de Datos'!#REF!=1,EVERLITE!#REF!,"N/A")</f>
        <v>#REF!</v>
      </c>
      <c r="DXH50" s="351" t="e">
        <f>+IF('Data Input-Ingreso de Datos'!#REF!=1,EVERLITE!#REF!,"N/A")</f>
        <v>#REF!</v>
      </c>
      <c r="DXI50" s="351" t="e">
        <f>+IF('Data Input-Ingreso de Datos'!#REF!=1,EVERLITE!#REF!,"N/A")</f>
        <v>#REF!</v>
      </c>
      <c r="DXJ50" s="351" t="e">
        <f>+IF('Data Input-Ingreso de Datos'!#REF!=1,EVERLITE!#REF!,"N/A")</f>
        <v>#REF!</v>
      </c>
      <c r="DXK50" s="351" t="e">
        <f>+IF('Data Input-Ingreso de Datos'!#REF!=1,EVERLITE!#REF!,"N/A")</f>
        <v>#REF!</v>
      </c>
      <c r="DXL50" s="351" t="e">
        <f>+IF('Data Input-Ingreso de Datos'!#REF!=1,EVERLITE!#REF!,"N/A")</f>
        <v>#REF!</v>
      </c>
      <c r="DXM50" s="351" t="e">
        <f>+IF('Data Input-Ingreso de Datos'!#REF!=1,EVERLITE!#REF!,"N/A")</f>
        <v>#REF!</v>
      </c>
      <c r="DXN50" s="351" t="e">
        <f>+IF('Data Input-Ingreso de Datos'!#REF!=1,EVERLITE!#REF!,"N/A")</f>
        <v>#REF!</v>
      </c>
      <c r="DXO50" s="351" t="e">
        <f>+IF('Data Input-Ingreso de Datos'!#REF!=1,EVERLITE!#REF!,"N/A")</f>
        <v>#REF!</v>
      </c>
      <c r="DXP50" s="351" t="e">
        <f>+IF('Data Input-Ingreso de Datos'!#REF!=1,EVERLITE!#REF!,"N/A")</f>
        <v>#REF!</v>
      </c>
      <c r="DXQ50" s="351" t="e">
        <f>+IF('Data Input-Ingreso de Datos'!#REF!=1,EVERLITE!#REF!,"N/A")</f>
        <v>#REF!</v>
      </c>
      <c r="DXR50" s="351" t="e">
        <f>+IF('Data Input-Ingreso de Datos'!#REF!=1,EVERLITE!#REF!,"N/A")</f>
        <v>#REF!</v>
      </c>
      <c r="DXS50" s="351" t="e">
        <f>+IF('Data Input-Ingreso de Datos'!#REF!=1,EVERLITE!#REF!,"N/A")</f>
        <v>#REF!</v>
      </c>
      <c r="DXT50" s="351" t="e">
        <f>+IF('Data Input-Ingreso de Datos'!#REF!=1,EVERLITE!#REF!,"N/A")</f>
        <v>#REF!</v>
      </c>
      <c r="DXU50" s="351" t="e">
        <f>+IF('Data Input-Ingreso de Datos'!#REF!=1,EVERLITE!#REF!,"N/A")</f>
        <v>#REF!</v>
      </c>
      <c r="DXV50" s="351" t="e">
        <f>+IF('Data Input-Ingreso de Datos'!#REF!=1,EVERLITE!#REF!,"N/A")</f>
        <v>#REF!</v>
      </c>
      <c r="DXW50" s="351" t="e">
        <f>+IF('Data Input-Ingreso de Datos'!#REF!=1,EVERLITE!#REF!,"N/A")</f>
        <v>#REF!</v>
      </c>
      <c r="DXX50" s="351" t="e">
        <f>+IF('Data Input-Ingreso de Datos'!#REF!=1,EVERLITE!#REF!,"N/A")</f>
        <v>#REF!</v>
      </c>
      <c r="DXY50" s="351" t="e">
        <f>+IF('Data Input-Ingreso de Datos'!#REF!=1,EVERLITE!#REF!,"N/A")</f>
        <v>#REF!</v>
      </c>
      <c r="DXZ50" s="351" t="e">
        <f>+IF('Data Input-Ingreso de Datos'!#REF!=1,EVERLITE!#REF!,"N/A")</f>
        <v>#REF!</v>
      </c>
      <c r="DYA50" s="351" t="e">
        <f>+IF('Data Input-Ingreso de Datos'!#REF!=1,EVERLITE!#REF!,"N/A")</f>
        <v>#REF!</v>
      </c>
      <c r="DYB50" s="351" t="e">
        <f>+IF('Data Input-Ingreso de Datos'!#REF!=1,EVERLITE!#REF!,"N/A")</f>
        <v>#REF!</v>
      </c>
      <c r="DYC50" s="351" t="e">
        <f>+IF('Data Input-Ingreso de Datos'!#REF!=1,EVERLITE!#REF!,"N/A")</f>
        <v>#REF!</v>
      </c>
      <c r="DYD50" s="351" t="e">
        <f>+IF('Data Input-Ingreso de Datos'!#REF!=1,EVERLITE!#REF!,"N/A")</f>
        <v>#REF!</v>
      </c>
      <c r="DYE50" s="351" t="e">
        <f>+IF('Data Input-Ingreso de Datos'!#REF!=1,EVERLITE!#REF!,"N/A")</f>
        <v>#REF!</v>
      </c>
      <c r="DYF50" s="351" t="e">
        <f>+IF('Data Input-Ingreso de Datos'!#REF!=1,EVERLITE!#REF!,"N/A")</f>
        <v>#REF!</v>
      </c>
      <c r="DYG50" s="351" t="e">
        <f>+IF('Data Input-Ingreso de Datos'!#REF!=1,EVERLITE!#REF!,"N/A")</f>
        <v>#REF!</v>
      </c>
      <c r="DYH50" s="351" t="e">
        <f>+IF('Data Input-Ingreso de Datos'!#REF!=1,EVERLITE!#REF!,"N/A")</f>
        <v>#REF!</v>
      </c>
      <c r="DYI50" s="351" t="e">
        <f>+IF('Data Input-Ingreso de Datos'!#REF!=1,EVERLITE!#REF!,"N/A")</f>
        <v>#REF!</v>
      </c>
      <c r="DYJ50" s="351" t="e">
        <f>+IF('Data Input-Ingreso de Datos'!#REF!=1,EVERLITE!#REF!,"N/A")</f>
        <v>#REF!</v>
      </c>
      <c r="DYK50" s="351" t="e">
        <f>+IF('Data Input-Ingreso de Datos'!#REF!=1,EVERLITE!#REF!,"N/A")</f>
        <v>#REF!</v>
      </c>
      <c r="DYL50" s="351" t="e">
        <f>+IF('Data Input-Ingreso de Datos'!#REF!=1,EVERLITE!#REF!,"N/A")</f>
        <v>#REF!</v>
      </c>
      <c r="DYM50" s="351" t="e">
        <f>+IF('Data Input-Ingreso de Datos'!#REF!=1,EVERLITE!#REF!,"N/A")</f>
        <v>#REF!</v>
      </c>
      <c r="DYN50" s="351" t="e">
        <f>+IF('Data Input-Ingreso de Datos'!#REF!=1,EVERLITE!#REF!,"N/A")</f>
        <v>#REF!</v>
      </c>
      <c r="DYO50" s="351" t="e">
        <f>+IF('Data Input-Ingreso de Datos'!#REF!=1,EVERLITE!#REF!,"N/A")</f>
        <v>#REF!</v>
      </c>
      <c r="DYP50" s="351" t="e">
        <f>+IF('Data Input-Ingreso de Datos'!#REF!=1,EVERLITE!#REF!,"N/A")</f>
        <v>#REF!</v>
      </c>
      <c r="DYQ50" s="351" t="e">
        <f>+IF('Data Input-Ingreso de Datos'!#REF!=1,EVERLITE!#REF!,"N/A")</f>
        <v>#REF!</v>
      </c>
      <c r="DYR50" s="351" t="e">
        <f>+IF('Data Input-Ingreso de Datos'!#REF!=1,EVERLITE!#REF!,"N/A")</f>
        <v>#REF!</v>
      </c>
      <c r="DYS50" s="351" t="e">
        <f>+IF('Data Input-Ingreso de Datos'!#REF!=1,EVERLITE!#REF!,"N/A")</f>
        <v>#REF!</v>
      </c>
      <c r="DYT50" s="351" t="e">
        <f>+IF('Data Input-Ingreso de Datos'!#REF!=1,EVERLITE!#REF!,"N/A")</f>
        <v>#REF!</v>
      </c>
      <c r="DYU50" s="351" t="e">
        <f>+IF('Data Input-Ingreso de Datos'!#REF!=1,EVERLITE!#REF!,"N/A")</f>
        <v>#REF!</v>
      </c>
      <c r="DYV50" s="351" t="e">
        <f>+IF('Data Input-Ingreso de Datos'!#REF!=1,EVERLITE!#REF!,"N/A")</f>
        <v>#REF!</v>
      </c>
      <c r="DYW50" s="351" t="e">
        <f>+IF('Data Input-Ingreso de Datos'!#REF!=1,EVERLITE!#REF!,"N/A")</f>
        <v>#REF!</v>
      </c>
      <c r="DYX50" s="351" t="e">
        <f>+IF('Data Input-Ingreso de Datos'!#REF!=1,EVERLITE!#REF!,"N/A")</f>
        <v>#REF!</v>
      </c>
      <c r="DYY50" s="351" t="e">
        <f>+IF('Data Input-Ingreso de Datos'!#REF!=1,EVERLITE!#REF!,"N/A")</f>
        <v>#REF!</v>
      </c>
      <c r="DYZ50" s="351" t="e">
        <f>+IF('Data Input-Ingreso de Datos'!#REF!=1,EVERLITE!#REF!,"N/A")</f>
        <v>#REF!</v>
      </c>
      <c r="DZA50" s="351" t="e">
        <f>+IF('Data Input-Ingreso de Datos'!#REF!=1,EVERLITE!#REF!,"N/A")</f>
        <v>#REF!</v>
      </c>
      <c r="DZB50" s="351" t="e">
        <f>+IF('Data Input-Ingreso de Datos'!#REF!=1,EVERLITE!#REF!,"N/A")</f>
        <v>#REF!</v>
      </c>
      <c r="DZC50" s="351" t="e">
        <f>+IF('Data Input-Ingreso de Datos'!#REF!=1,EVERLITE!#REF!,"N/A")</f>
        <v>#REF!</v>
      </c>
      <c r="DZD50" s="351" t="e">
        <f>+IF('Data Input-Ingreso de Datos'!#REF!=1,EVERLITE!#REF!,"N/A")</f>
        <v>#REF!</v>
      </c>
      <c r="DZE50" s="351" t="e">
        <f>+IF('Data Input-Ingreso de Datos'!#REF!=1,EVERLITE!#REF!,"N/A")</f>
        <v>#REF!</v>
      </c>
      <c r="DZF50" s="351" t="e">
        <f>+IF('Data Input-Ingreso de Datos'!#REF!=1,EVERLITE!#REF!,"N/A")</f>
        <v>#REF!</v>
      </c>
      <c r="DZG50" s="351" t="e">
        <f>+IF('Data Input-Ingreso de Datos'!#REF!=1,EVERLITE!#REF!,"N/A")</f>
        <v>#REF!</v>
      </c>
      <c r="DZH50" s="351" t="e">
        <f>+IF('Data Input-Ingreso de Datos'!#REF!=1,EVERLITE!#REF!,"N/A")</f>
        <v>#REF!</v>
      </c>
      <c r="DZI50" s="351" t="e">
        <f>+IF('Data Input-Ingreso de Datos'!#REF!=1,EVERLITE!#REF!,"N/A")</f>
        <v>#REF!</v>
      </c>
      <c r="DZJ50" s="351" t="e">
        <f>+IF('Data Input-Ingreso de Datos'!#REF!=1,EVERLITE!#REF!,"N/A")</f>
        <v>#REF!</v>
      </c>
      <c r="DZK50" s="351" t="e">
        <f>+IF('Data Input-Ingreso de Datos'!#REF!=1,EVERLITE!#REF!,"N/A")</f>
        <v>#REF!</v>
      </c>
      <c r="DZL50" s="351" t="e">
        <f>+IF('Data Input-Ingreso de Datos'!#REF!=1,EVERLITE!#REF!,"N/A")</f>
        <v>#REF!</v>
      </c>
      <c r="DZM50" s="351" t="e">
        <f>+IF('Data Input-Ingreso de Datos'!#REF!=1,EVERLITE!#REF!,"N/A")</f>
        <v>#REF!</v>
      </c>
      <c r="DZN50" s="351" t="e">
        <f>+IF('Data Input-Ingreso de Datos'!#REF!=1,EVERLITE!#REF!,"N/A")</f>
        <v>#REF!</v>
      </c>
      <c r="DZO50" s="351" t="e">
        <f>+IF('Data Input-Ingreso de Datos'!#REF!=1,EVERLITE!#REF!,"N/A")</f>
        <v>#REF!</v>
      </c>
      <c r="DZP50" s="351" t="e">
        <f>+IF('Data Input-Ingreso de Datos'!#REF!=1,EVERLITE!#REF!,"N/A")</f>
        <v>#REF!</v>
      </c>
      <c r="DZQ50" s="351" t="e">
        <f>+IF('Data Input-Ingreso de Datos'!#REF!=1,EVERLITE!#REF!,"N/A")</f>
        <v>#REF!</v>
      </c>
      <c r="DZR50" s="351" t="e">
        <f>+IF('Data Input-Ingreso de Datos'!#REF!=1,EVERLITE!#REF!,"N/A")</f>
        <v>#REF!</v>
      </c>
      <c r="DZS50" s="351" t="e">
        <f>+IF('Data Input-Ingreso de Datos'!#REF!=1,EVERLITE!#REF!,"N/A")</f>
        <v>#REF!</v>
      </c>
      <c r="DZT50" s="351" t="e">
        <f>+IF('Data Input-Ingreso de Datos'!#REF!=1,EVERLITE!#REF!,"N/A")</f>
        <v>#REF!</v>
      </c>
      <c r="DZU50" s="351" t="e">
        <f>+IF('Data Input-Ingreso de Datos'!#REF!=1,EVERLITE!#REF!,"N/A")</f>
        <v>#REF!</v>
      </c>
      <c r="DZV50" s="351" t="e">
        <f>+IF('Data Input-Ingreso de Datos'!#REF!=1,EVERLITE!#REF!,"N/A")</f>
        <v>#REF!</v>
      </c>
      <c r="DZW50" s="351" t="e">
        <f>+IF('Data Input-Ingreso de Datos'!#REF!=1,EVERLITE!#REF!,"N/A")</f>
        <v>#REF!</v>
      </c>
      <c r="DZX50" s="351" t="e">
        <f>+IF('Data Input-Ingreso de Datos'!#REF!=1,EVERLITE!#REF!,"N/A")</f>
        <v>#REF!</v>
      </c>
      <c r="DZY50" s="351" t="e">
        <f>+IF('Data Input-Ingreso de Datos'!#REF!=1,EVERLITE!#REF!,"N/A")</f>
        <v>#REF!</v>
      </c>
      <c r="DZZ50" s="351" t="e">
        <f>+IF('Data Input-Ingreso de Datos'!#REF!=1,EVERLITE!#REF!,"N/A")</f>
        <v>#REF!</v>
      </c>
      <c r="EAA50" s="351" t="e">
        <f>+IF('Data Input-Ingreso de Datos'!#REF!=1,EVERLITE!#REF!,"N/A")</f>
        <v>#REF!</v>
      </c>
      <c r="EAB50" s="351" t="e">
        <f>+IF('Data Input-Ingreso de Datos'!#REF!=1,EVERLITE!#REF!,"N/A")</f>
        <v>#REF!</v>
      </c>
      <c r="EAC50" s="351" t="e">
        <f>+IF('Data Input-Ingreso de Datos'!#REF!=1,EVERLITE!#REF!,"N/A")</f>
        <v>#REF!</v>
      </c>
      <c r="EAD50" s="351" t="e">
        <f>+IF('Data Input-Ingreso de Datos'!#REF!=1,EVERLITE!#REF!,"N/A")</f>
        <v>#REF!</v>
      </c>
      <c r="EAE50" s="351" t="e">
        <f>+IF('Data Input-Ingreso de Datos'!#REF!=1,EVERLITE!#REF!,"N/A")</f>
        <v>#REF!</v>
      </c>
      <c r="EAF50" s="351" t="e">
        <f>+IF('Data Input-Ingreso de Datos'!#REF!=1,EVERLITE!#REF!,"N/A")</f>
        <v>#REF!</v>
      </c>
      <c r="EAG50" s="351" t="e">
        <f>+IF('Data Input-Ingreso de Datos'!#REF!=1,EVERLITE!#REF!,"N/A")</f>
        <v>#REF!</v>
      </c>
      <c r="EAH50" s="351" t="e">
        <f>+IF('Data Input-Ingreso de Datos'!#REF!=1,EVERLITE!#REF!,"N/A")</f>
        <v>#REF!</v>
      </c>
      <c r="EAI50" s="351" t="e">
        <f>+IF('Data Input-Ingreso de Datos'!#REF!=1,EVERLITE!#REF!,"N/A")</f>
        <v>#REF!</v>
      </c>
      <c r="EAJ50" s="351" t="e">
        <f>+IF('Data Input-Ingreso de Datos'!#REF!=1,EVERLITE!#REF!,"N/A")</f>
        <v>#REF!</v>
      </c>
      <c r="EAK50" s="351" t="e">
        <f>+IF('Data Input-Ingreso de Datos'!#REF!=1,EVERLITE!#REF!,"N/A")</f>
        <v>#REF!</v>
      </c>
      <c r="EAL50" s="351" t="e">
        <f>+IF('Data Input-Ingreso de Datos'!#REF!=1,EVERLITE!#REF!,"N/A")</f>
        <v>#REF!</v>
      </c>
      <c r="EAM50" s="351" t="e">
        <f>+IF('Data Input-Ingreso de Datos'!#REF!=1,EVERLITE!#REF!,"N/A")</f>
        <v>#REF!</v>
      </c>
      <c r="EAN50" s="351" t="e">
        <f>+IF('Data Input-Ingreso de Datos'!#REF!=1,EVERLITE!#REF!,"N/A")</f>
        <v>#REF!</v>
      </c>
      <c r="EAO50" s="351" t="e">
        <f>+IF('Data Input-Ingreso de Datos'!#REF!=1,EVERLITE!#REF!,"N/A")</f>
        <v>#REF!</v>
      </c>
      <c r="EAP50" s="351" t="e">
        <f>+IF('Data Input-Ingreso de Datos'!#REF!=1,EVERLITE!#REF!,"N/A")</f>
        <v>#REF!</v>
      </c>
      <c r="EAQ50" s="351" t="e">
        <f>+IF('Data Input-Ingreso de Datos'!#REF!=1,EVERLITE!#REF!,"N/A")</f>
        <v>#REF!</v>
      </c>
      <c r="EAR50" s="351" t="e">
        <f>+IF('Data Input-Ingreso de Datos'!#REF!=1,EVERLITE!#REF!,"N/A")</f>
        <v>#REF!</v>
      </c>
      <c r="EAS50" s="351" t="e">
        <f>+IF('Data Input-Ingreso de Datos'!#REF!=1,EVERLITE!#REF!,"N/A")</f>
        <v>#REF!</v>
      </c>
      <c r="EAT50" s="351" t="e">
        <f>+IF('Data Input-Ingreso de Datos'!#REF!=1,EVERLITE!#REF!,"N/A")</f>
        <v>#REF!</v>
      </c>
      <c r="EAU50" s="351" t="e">
        <f>+IF('Data Input-Ingreso de Datos'!#REF!=1,EVERLITE!#REF!,"N/A")</f>
        <v>#REF!</v>
      </c>
      <c r="EAV50" s="351" t="e">
        <f>+IF('Data Input-Ingreso de Datos'!#REF!=1,EVERLITE!#REF!,"N/A")</f>
        <v>#REF!</v>
      </c>
      <c r="EAW50" s="351" t="e">
        <f>+IF('Data Input-Ingreso de Datos'!#REF!=1,EVERLITE!#REF!,"N/A")</f>
        <v>#REF!</v>
      </c>
      <c r="EAX50" s="351" t="e">
        <f>+IF('Data Input-Ingreso de Datos'!#REF!=1,EVERLITE!#REF!,"N/A")</f>
        <v>#REF!</v>
      </c>
      <c r="EAY50" s="351" t="e">
        <f>+IF('Data Input-Ingreso de Datos'!#REF!=1,EVERLITE!#REF!,"N/A")</f>
        <v>#REF!</v>
      </c>
      <c r="EAZ50" s="351" t="e">
        <f>+IF('Data Input-Ingreso de Datos'!#REF!=1,EVERLITE!#REF!,"N/A")</f>
        <v>#REF!</v>
      </c>
      <c r="EBA50" s="351" t="e">
        <f>+IF('Data Input-Ingreso de Datos'!#REF!=1,EVERLITE!#REF!,"N/A")</f>
        <v>#REF!</v>
      </c>
      <c r="EBB50" s="351" t="e">
        <f>+IF('Data Input-Ingreso de Datos'!#REF!=1,EVERLITE!#REF!,"N/A")</f>
        <v>#REF!</v>
      </c>
      <c r="EBC50" s="351" t="e">
        <f>+IF('Data Input-Ingreso de Datos'!#REF!=1,EVERLITE!#REF!,"N/A")</f>
        <v>#REF!</v>
      </c>
      <c r="EBD50" s="351" t="e">
        <f>+IF('Data Input-Ingreso de Datos'!#REF!=1,EVERLITE!#REF!,"N/A")</f>
        <v>#REF!</v>
      </c>
      <c r="EBE50" s="351" t="e">
        <f>+IF('Data Input-Ingreso de Datos'!#REF!=1,EVERLITE!#REF!,"N/A")</f>
        <v>#REF!</v>
      </c>
      <c r="EBF50" s="351" t="e">
        <f>+IF('Data Input-Ingreso de Datos'!#REF!=1,EVERLITE!#REF!,"N/A")</f>
        <v>#REF!</v>
      </c>
      <c r="EBG50" s="351" t="e">
        <f>+IF('Data Input-Ingreso de Datos'!#REF!=1,EVERLITE!#REF!,"N/A")</f>
        <v>#REF!</v>
      </c>
      <c r="EBH50" s="351" t="e">
        <f>+IF('Data Input-Ingreso de Datos'!#REF!=1,EVERLITE!#REF!,"N/A")</f>
        <v>#REF!</v>
      </c>
      <c r="EBI50" s="351" t="e">
        <f>+IF('Data Input-Ingreso de Datos'!#REF!=1,EVERLITE!#REF!,"N/A")</f>
        <v>#REF!</v>
      </c>
      <c r="EBJ50" s="351" t="e">
        <f>+IF('Data Input-Ingreso de Datos'!#REF!=1,EVERLITE!#REF!,"N/A")</f>
        <v>#REF!</v>
      </c>
      <c r="EBK50" s="351" t="e">
        <f>+IF('Data Input-Ingreso de Datos'!#REF!=1,EVERLITE!#REF!,"N/A")</f>
        <v>#REF!</v>
      </c>
      <c r="EBL50" s="351" t="e">
        <f>+IF('Data Input-Ingreso de Datos'!#REF!=1,EVERLITE!#REF!,"N/A")</f>
        <v>#REF!</v>
      </c>
      <c r="EBM50" s="351" t="e">
        <f>+IF('Data Input-Ingreso de Datos'!#REF!=1,EVERLITE!#REF!,"N/A")</f>
        <v>#REF!</v>
      </c>
      <c r="EBN50" s="351" t="e">
        <f>+IF('Data Input-Ingreso de Datos'!#REF!=1,EVERLITE!#REF!,"N/A")</f>
        <v>#REF!</v>
      </c>
      <c r="EBO50" s="351" t="e">
        <f>+IF('Data Input-Ingreso de Datos'!#REF!=1,EVERLITE!#REF!,"N/A")</f>
        <v>#REF!</v>
      </c>
      <c r="EBP50" s="351" t="e">
        <f>+IF('Data Input-Ingreso de Datos'!#REF!=1,EVERLITE!#REF!,"N/A")</f>
        <v>#REF!</v>
      </c>
      <c r="EBQ50" s="351" t="e">
        <f>+IF('Data Input-Ingreso de Datos'!#REF!=1,EVERLITE!#REF!,"N/A")</f>
        <v>#REF!</v>
      </c>
      <c r="EBR50" s="351" t="e">
        <f>+IF('Data Input-Ingreso de Datos'!#REF!=1,EVERLITE!#REF!,"N/A")</f>
        <v>#REF!</v>
      </c>
      <c r="EBS50" s="351" t="e">
        <f>+IF('Data Input-Ingreso de Datos'!#REF!=1,EVERLITE!#REF!,"N/A")</f>
        <v>#REF!</v>
      </c>
      <c r="EBT50" s="351" t="e">
        <f>+IF('Data Input-Ingreso de Datos'!#REF!=1,EVERLITE!#REF!,"N/A")</f>
        <v>#REF!</v>
      </c>
      <c r="EBU50" s="351" t="e">
        <f>+IF('Data Input-Ingreso de Datos'!#REF!=1,EVERLITE!#REF!,"N/A")</f>
        <v>#REF!</v>
      </c>
      <c r="EBV50" s="351" t="e">
        <f>+IF('Data Input-Ingreso de Datos'!#REF!=1,EVERLITE!#REF!,"N/A")</f>
        <v>#REF!</v>
      </c>
      <c r="EBW50" s="351" t="e">
        <f>+IF('Data Input-Ingreso de Datos'!#REF!=1,EVERLITE!#REF!,"N/A")</f>
        <v>#REF!</v>
      </c>
      <c r="EBX50" s="351" t="e">
        <f>+IF('Data Input-Ingreso de Datos'!#REF!=1,EVERLITE!#REF!,"N/A")</f>
        <v>#REF!</v>
      </c>
      <c r="EBY50" s="351" t="e">
        <f>+IF('Data Input-Ingreso de Datos'!#REF!=1,EVERLITE!#REF!,"N/A")</f>
        <v>#REF!</v>
      </c>
      <c r="EBZ50" s="351" t="e">
        <f>+IF('Data Input-Ingreso de Datos'!#REF!=1,EVERLITE!#REF!,"N/A")</f>
        <v>#REF!</v>
      </c>
      <c r="ECA50" s="351" t="e">
        <f>+IF('Data Input-Ingreso de Datos'!#REF!=1,EVERLITE!#REF!,"N/A")</f>
        <v>#REF!</v>
      </c>
      <c r="ECB50" s="351" t="e">
        <f>+IF('Data Input-Ingreso de Datos'!#REF!=1,EVERLITE!#REF!,"N/A")</f>
        <v>#REF!</v>
      </c>
      <c r="ECC50" s="351" t="e">
        <f>+IF('Data Input-Ingreso de Datos'!#REF!=1,EVERLITE!#REF!,"N/A")</f>
        <v>#REF!</v>
      </c>
      <c r="ECD50" s="351" t="e">
        <f>+IF('Data Input-Ingreso de Datos'!#REF!=1,EVERLITE!#REF!,"N/A")</f>
        <v>#REF!</v>
      </c>
      <c r="ECE50" s="351" t="e">
        <f>+IF('Data Input-Ingreso de Datos'!#REF!=1,EVERLITE!#REF!,"N/A")</f>
        <v>#REF!</v>
      </c>
      <c r="ECF50" s="351" t="e">
        <f>+IF('Data Input-Ingreso de Datos'!#REF!=1,EVERLITE!#REF!,"N/A")</f>
        <v>#REF!</v>
      </c>
      <c r="ECG50" s="351" t="e">
        <f>+IF('Data Input-Ingreso de Datos'!#REF!=1,EVERLITE!#REF!,"N/A")</f>
        <v>#REF!</v>
      </c>
      <c r="ECH50" s="351" t="e">
        <f>+IF('Data Input-Ingreso de Datos'!#REF!=1,EVERLITE!#REF!,"N/A")</f>
        <v>#REF!</v>
      </c>
      <c r="ECI50" s="351" t="e">
        <f>+IF('Data Input-Ingreso de Datos'!#REF!=1,EVERLITE!#REF!,"N/A")</f>
        <v>#REF!</v>
      </c>
      <c r="ECJ50" s="351" t="e">
        <f>+IF('Data Input-Ingreso de Datos'!#REF!=1,EVERLITE!#REF!,"N/A")</f>
        <v>#REF!</v>
      </c>
      <c r="ECK50" s="351" t="e">
        <f>+IF('Data Input-Ingreso de Datos'!#REF!=1,EVERLITE!#REF!,"N/A")</f>
        <v>#REF!</v>
      </c>
      <c r="ECL50" s="351" t="e">
        <f>+IF('Data Input-Ingreso de Datos'!#REF!=1,EVERLITE!#REF!,"N/A")</f>
        <v>#REF!</v>
      </c>
      <c r="ECM50" s="351" t="e">
        <f>+IF('Data Input-Ingreso de Datos'!#REF!=1,EVERLITE!#REF!,"N/A")</f>
        <v>#REF!</v>
      </c>
      <c r="ECN50" s="351" t="e">
        <f>+IF('Data Input-Ingreso de Datos'!#REF!=1,EVERLITE!#REF!,"N/A")</f>
        <v>#REF!</v>
      </c>
      <c r="ECO50" s="351" t="e">
        <f>+IF('Data Input-Ingreso de Datos'!#REF!=1,EVERLITE!#REF!,"N/A")</f>
        <v>#REF!</v>
      </c>
      <c r="ECP50" s="351" t="e">
        <f>+IF('Data Input-Ingreso de Datos'!#REF!=1,EVERLITE!#REF!,"N/A")</f>
        <v>#REF!</v>
      </c>
      <c r="ECQ50" s="351" t="e">
        <f>+IF('Data Input-Ingreso de Datos'!#REF!=1,EVERLITE!#REF!,"N/A")</f>
        <v>#REF!</v>
      </c>
      <c r="ECR50" s="351" t="e">
        <f>+IF('Data Input-Ingreso de Datos'!#REF!=1,EVERLITE!#REF!,"N/A")</f>
        <v>#REF!</v>
      </c>
      <c r="ECS50" s="351" t="e">
        <f>+IF('Data Input-Ingreso de Datos'!#REF!=1,EVERLITE!#REF!,"N/A")</f>
        <v>#REF!</v>
      </c>
      <c r="ECT50" s="351" t="e">
        <f>+IF('Data Input-Ingreso de Datos'!#REF!=1,EVERLITE!#REF!,"N/A")</f>
        <v>#REF!</v>
      </c>
      <c r="ECU50" s="351" t="e">
        <f>+IF('Data Input-Ingreso de Datos'!#REF!=1,EVERLITE!#REF!,"N/A")</f>
        <v>#REF!</v>
      </c>
      <c r="ECV50" s="351" t="e">
        <f>+IF('Data Input-Ingreso de Datos'!#REF!=1,EVERLITE!#REF!,"N/A")</f>
        <v>#REF!</v>
      </c>
      <c r="ECW50" s="351" t="e">
        <f>+IF('Data Input-Ingreso de Datos'!#REF!=1,EVERLITE!#REF!,"N/A")</f>
        <v>#REF!</v>
      </c>
      <c r="ECX50" s="351" t="e">
        <f>+IF('Data Input-Ingreso de Datos'!#REF!=1,EVERLITE!#REF!,"N/A")</f>
        <v>#REF!</v>
      </c>
      <c r="ECY50" s="351" t="e">
        <f>+IF('Data Input-Ingreso de Datos'!#REF!=1,EVERLITE!#REF!,"N/A")</f>
        <v>#REF!</v>
      </c>
      <c r="ECZ50" s="351" t="e">
        <f>+IF('Data Input-Ingreso de Datos'!#REF!=1,EVERLITE!#REF!,"N/A")</f>
        <v>#REF!</v>
      </c>
      <c r="EDA50" s="351" t="e">
        <f>+IF('Data Input-Ingreso de Datos'!#REF!=1,EVERLITE!#REF!,"N/A")</f>
        <v>#REF!</v>
      </c>
      <c r="EDB50" s="351" t="e">
        <f>+IF('Data Input-Ingreso de Datos'!#REF!=1,EVERLITE!#REF!,"N/A")</f>
        <v>#REF!</v>
      </c>
      <c r="EDC50" s="351" t="e">
        <f>+IF('Data Input-Ingreso de Datos'!#REF!=1,EVERLITE!#REF!,"N/A")</f>
        <v>#REF!</v>
      </c>
      <c r="EDD50" s="351" t="e">
        <f>+IF('Data Input-Ingreso de Datos'!#REF!=1,EVERLITE!#REF!,"N/A")</f>
        <v>#REF!</v>
      </c>
      <c r="EDE50" s="351" t="e">
        <f>+IF('Data Input-Ingreso de Datos'!#REF!=1,EVERLITE!#REF!,"N/A")</f>
        <v>#REF!</v>
      </c>
      <c r="EDF50" s="351" t="e">
        <f>+IF('Data Input-Ingreso de Datos'!#REF!=1,EVERLITE!#REF!,"N/A")</f>
        <v>#REF!</v>
      </c>
      <c r="EDG50" s="351" t="e">
        <f>+IF('Data Input-Ingreso de Datos'!#REF!=1,EVERLITE!#REF!,"N/A")</f>
        <v>#REF!</v>
      </c>
      <c r="EDH50" s="351" t="e">
        <f>+IF('Data Input-Ingreso de Datos'!#REF!=1,EVERLITE!#REF!,"N/A")</f>
        <v>#REF!</v>
      </c>
      <c r="EDI50" s="351" t="e">
        <f>+IF('Data Input-Ingreso de Datos'!#REF!=1,EVERLITE!#REF!,"N/A")</f>
        <v>#REF!</v>
      </c>
      <c r="EDJ50" s="351" t="e">
        <f>+IF('Data Input-Ingreso de Datos'!#REF!=1,EVERLITE!#REF!,"N/A")</f>
        <v>#REF!</v>
      </c>
      <c r="EDK50" s="351" t="e">
        <f>+IF('Data Input-Ingreso de Datos'!#REF!=1,EVERLITE!#REF!,"N/A")</f>
        <v>#REF!</v>
      </c>
      <c r="EDL50" s="351" t="e">
        <f>+IF('Data Input-Ingreso de Datos'!#REF!=1,EVERLITE!#REF!,"N/A")</f>
        <v>#REF!</v>
      </c>
      <c r="EDM50" s="351" t="e">
        <f>+IF('Data Input-Ingreso de Datos'!#REF!=1,EVERLITE!#REF!,"N/A")</f>
        <v>#REF!</v>
      </c>
      <c r="EDN50" s="351" t="e">
        <f>+IF('Data Input-Ingreso de Datos'!#REF!=1,EVERLITE!#REF!,"N/A")</f>
        <v>#REF!</v>
      </c>
      <c r="EDO50" s="351" t="e">
        <f>+IF('Data Input-Ingreso de Datos'!#REF!=1,EVERLITE!#REF!,"N/A")</f>
        <v>#REF!</v>
      </c>
      <c r="EDP50" s="351" t="e">
        <f>+IF('Data Input-Ingreso de Datos'!#REF!=1,EVERLITE!#REF!,"N/A")</f>
        <v>#REF!</v>
      </c>
      <c r="EDQ50" s="351" t="e">
        <f>+IF('Data Input-Ingreso de Datos'!#REF!=1,EVERLITE!#REF!,"N/A")</f>
        <v>#REF!</v>
      </c>
      <c r="EDR50" s="351" t="e">
        <f>+IF('Data Input-Ingreso de Datos'!#REF!=1,EVERLITE!#REF!,"N/A")</f>
        <v>#REF!</v>
      </c>
      <c r="EDS50" s="351" t="e">
        <f>+IF('Data Input-Ingreso de Datos'!#REF!=1,EVERLITE!#REF!,"N/A")</f>
        <v>#REF!</v>
      </c>
      <c r="EDT50" s="351" t="e">
        <f>+IF('Data Input-Ingreso de Datos'!#REF!=1,EVERLITE!#REF!,"N/A")</f>
        <v>#REF!</v>
      </c>
      <c r="EDU50" s="351" t="e">
        <f>+IF('Data Input-Ingreso de Datos'!#REF!=1,EVERLITE!#REF!,"N/A")</f>
        <v>#REF!</v>
      </c>
      <c r="EDV50" s="351" t="e">
        <f>+IF('Data Input-Ingreso de Datos'!#REF!=1,EVERLITE!#REF!,"N/A")</f>
        <v>#REF!</v>
      </c>
      <c r="EDW50" s="351" t="e">
        <f>+IF('Data Input-Ingreso de Datos'!#REF!=1,EVERLITE!#REF!,"N/A")</f>
        <v>#REF!</v>
      </c>
      <c r="EDX50" s="351" t="e">
        <f>+IF('Data Input-Ingreso de Datos'!#REF!=1,EVERLITE!#REF!,"N/A")</f>
        <v>#REF!</v>
      </c>
      <c r="EDY50" s="351" t="e">
        <f>+IF('Data Input-Ingreso de Datos'!#REF!=1,EVERLITE!#REF!,"N/A")</f>
        <v>#REF!</v>
      </c>
      <c r="EDZ50" s="351" t="e">
        <f>+IF('Data Input-Ingreso de Datos'!#REF!=1,EVERLITE!#REF!,"N/A")</f>
        <v>#REF!</v>
      </c>
      <c r="EEA50" s="351" t="e">
        <f>+IF('Data Input-Ingreso de Datos'!#REF!=1,EVERLITE!#REF!,"N/A")</f>
        <v>#REF!</v>
      </c>
      <c r="EEB50" s="351" t="e">
        <f>+IF('Data Input-Ingreso de Datos'!#REF!=1,EVERLITE!#REF!,"N/A")</f>
        <v>#REF!</v>
      </c>
      <c r="EEC50" s="351" t="e">
        <f>+IF('Data Input-Ingreso de Datos'!#REF!=1,EVERLITE!#REF!,"N/A")</f>
        <v>#REF!</v>
      </c>
      <c r="EED50" s="351" t="e">
        <f>+IF('Data Input-Ingreso de Datos'!#REF!=1,EVERLITE!#REF!,"N/A")</f>
        <v>#REF!</v>
      </c>
      <c r="EEE50" s="351" t="e">
        <f>+IF('Data Input-Ingreso de Datos'!#REF!=1,EVERLITE!#REF!,"N/A")</f>
        <v>#REF!</v>
      </c>
      <c r="EEF50" s="351" t="e">
        <f>+IF('Data Input-Ingreso de Datos'!#REF!=1,EVERLITE!#REF!,"N/A")</f>
        <v>#REF!</v>
      </c>
      <c r="EEG50" s="351" t="e">
        <f>+IF('Data Input-Ingreso de Datos'!#REF!=1,EVERLITE!#REF!,"N/A")</f>
        <v>#REF!</v>
      </c>
      <c r="EEH50" s="351" t="e">
        <f>+IF('Data Input-Ingreso de Datos'!#REF!=1,EVERLITE!#REF!,"N/A")</f>
        <v>#REF!</v>
      </c>
      <c r="EEI50" s="351" t="e">
        <f>+IF('Data Input-Ingreso de Datos'!#REF!=1,EVERLITE!#REF!,"N/A")</f>
        <v>#REF!</v>
      </c>
      <c r="EEJ50" s="351" t="e">
        <f>+IF('Data Input-Ingreso de Datos'!#REF!=1,EVERLITE!#REF!,"N/A")</f>
        <v>#REF!</v>
      </c>
      <c r="EEK50" s="351" t="e">
        <f>+IF('Data Input-Ingreso de Datos'!#REF!=1,EVERLITE!#REF!,"N/A")</f>
        <v>#REF!</v>
      </c>
      <c r="EEL50" s="351" t="e">
        <f>+IF('Data Input-Ingreso de Datos'!#REF!=1,EVERLITE!#REF!,"N/A")</f>
        <v>#REF!</v>
      </c>
      <c r="EEM50" s="351" t="e">
        <f>+IF('Data Input-Ingreso de Datos'!#REF!=1,EVERLITE!#REF!,"N/A")</f>
        <v>#REF!</v>
      </c>
      <c r="EEN50" s="351" t="e">
        <f>+IF('Data Input-Ingreso de Datos'!#REF!=1,EVERLITE!#REF!,"N/A")</f>
        <v>#REF!</v>
      </c>
      <c r="EEO50" s="351" t="e">
        <f>+IF('Data Input-Ingreso de Datos'!#REF!=1,EVERLITE!#REF!,"N/A")</f>
        <v>#REF!</v>
      </c>
      <c r="EEP50" s="351" t="e">
        <f>+IF('Data Input-Ingreso de Datos'!#REF!=1,EVERLITE!#REF!,"N/A")</f>
        <v>#REF!</v>
      </c>
      <c r="EEQ50" s="351" t="e">
        <f>+IF('Data Input-Ingreso de Datos'!#REF!=1,EVERLITE!#REF!,"N/A")</f>
        <v>#REF!</v>
      </c>
      <c r="EER50" s="351" t="e">
        <f>+IF('Data Input-Ingreso de Datos'!#REF!=1,EVERLITE!#REF!,"N/A")</f>
        <v>#REF!</v>
      </c>
      <c r="EES50" s="351" t="e">
        <f>+IF('Data Input-Ingreso de Datos'!#REF!=1,EVERLITE!#REF!,"N/A")</f>
        <v>#REF!</v>
      </c>
      <c r="EET50" s="351" t="e">
        <f>+IF('Data Input-Ingreso de Datos'!#REF!=1,EVERLITE!#REF!,"N/A")</f>
        <v>#REF!</v>
      </c>
      <c r="EEU50" s="351" t="e">
        <f>+IF('Data Input-Ingreso de Datos'!#REF!=1,EVERLITE!#REF!,"N/A")</f>
        <v>#REF!</v>
      </c>
      <c r="EEV50" s="351" t="e">
        <f>+IF('Data Input-Ingreso de Datos'!#REF!=1,EVERLITE!#REF!,"N/A")</f>
        <v>#REF!</v>
      </c>
      <c r="EEW50" s="351" t="e">
        <f>+IF('Data Input-Ingreso de Datos'!#REF!=1,EVERLITE!#REF!,"N/A")</f>
        <v>#REF!</v>
      </c>
      <c r="EEX50" s="351" t="e">
        <f>+IF('Data Input-Ingreso de Datos'!#REF!=1,EVERLITE!#REF!,"N/A")</f>
        <v>#REF!</v>
      </c>
      <c r="EEY50" s="351" t="e">
        <f>+IF('Data Input-Ingreso de Datos'!#REF!=1,EVERLITE!#REF!,"N/A")</f>
        <v>#REF!</v>
      </c>
      <c r="EEZ50" s="351" t="e">
        <f>+IF('Data Input-Ingreso de Datos'!#REF!=1,EVERLITE!#REF!,"N/A")</f>
        <v>#REF!</v>
      </c>
      <c r="EFA50" s="351" t="e">
        <f>+IF('Data Input-Ingreso de Datos'!#REF!=1,EVERLITE!#REF!,"N/A")</f>
        <v>#REF!</v>
      </c>
      <c r="EFB50" s="351" t="e">
        <f>+IF('Data Input-Ingreso de Datos'!#REF!=1,EVERLITE!#REF!,"N/A")</f>
        <v>#REF!</v>
      </c>
      <c r="EFC50" s="351" t="e">
        <f>+IF('Data Input-Ingreso de Datos'!#REF!=1,EVERLITE!#REF!,"N/A")</f>
        <v>#REF!</v>
      </c>
      <c r="EFD50" s="351" t="e">
        <f>+IF('Data Input-Ingreso de Datos'!#REF!=1,EVERLITE!#REF!,"N/A")</f>
        <v>#REF!</v>
      </c>
      <c r="EFE50" s="351" t="e">
        <f>+IF('Data Input-Ingreso de Datos'!#REF!=1,EVERLITE!#REF!,"N/A")</f>
        <v>#REF!</v>
      </c>
      <c r="EFF50" s="351" t="e">
        <f>+IF('Data Input-Ingreso de Datos'!#REF!=1,EVERLITE!#REF!,"N/A")</f>
        <v>#REF!</v>
      </c>
      <c r="EFG50" s="351" t="e">
        <f>+IF('Data Input-Ingreso de Datos'!#REF!=1,EVERLITE!#REF!,"N/A")</f>
        <v>#REF!</v>
      </c>
      <c r="EFH50" s="351" t="e">
        <f>+IF('Data Input-Ingreso de Datos'!#REF!=1,EVERLITE!#REF!,"N/A")</f>
        <v>#REF!</v>
      </c>
      <c r="EFI50" s="351" t="e">
        <f>+IF('Data Input-Ingreso de Datos'!#REF!=1,EVERLITE!#REF!,"N/A")</f>
        <v>#REF!</v>
      </c>
      <c r="EFJ50" s="351" t="e">
        <f>+IF('Data Input-Ingreso de Datos'!#REF!=1,EVERLITE!#REF!,"N/A")</f>
        <v>#REF!</v>
      </c>
      <c r="EFK50" s="351" t="e">
        <f>+IF('Data Input-Ingreso de Datos'!#REF!=1,EVERLITE!#REF!,"N/A")</f>
        <v>#REF!</v>
      </c>
      <c r="EFL50" s="351" t="e">
        <f>+IF('Data Input-Ingreso de Datos'!#REF!=1,EVERLITE!#REF!,"N/A")</f>
        <v>#REF!</v>
      </c>
      <c r="EFM50" s="351" t="e">
        <f>+IF('Data Input-Ingreso de Datos'!#REF!=1,EVERLITE!#REF!,"N/A")</f>
        <v>#REF!</v>
      </c>
      <c r="EFN50" s="351" t="e">
        <f>+IF('Data Input-Ingreso de Datos'!#REF!=1,EVERLITE!#REF!,"N/A")</f>
        <v>#REF!</v>
      </c>
      <c r="EFO50" s="351" t="e">
        <f>+IF('Data Input-Ingreso de Datos'!#REF!=1,EVERLITE!#REF!,"N/A")</f>
        <v>#REF!</v>
      </c>
      <c r="EFP50" s="351" t="e">
        <f>+IF('Data Input-Ingreso de Datos'!#REF!=1,EVERLITE!#REF!,"N/A")</f>
        <v>#REF!</v>
      </c>
      <c r="EFQ50" s="351" t="e">
        <f>+IF('Data Input-Ingreso de Datos'!#REF!=1,EVERLITE!#REF!,"N/A")</f>
        <v>#REF!</v>
      </c>
      <c r="EFR50" s="351" t="e">
        <f>+IF('Data Input-Ingreso de Datos'!#REF!=1,EVERLITE!#REF!,"N/A")</f>
        <v>#REF!</v>
      </c>
      <c r="EFS50" s="351" t="e">
        <f>+IF('Data Input-Ingreso de Datos'!#REF!=1,EVERLITE!#REF!,"N/A")</f>
        <v>#REF!</v>
      </c>
      <c r="EFT50" s="351" t="e">
        <f>+IF('Data Input-Ingreso de Datos'!#REF!=1,EVERLITE!#REF!,"N/A")</f>
        <v>#REF!</v>
      </c>
      <c r="EFU50" s="351" t="e">
        <f>+IF('Data Input-Ingreso de Datos'!#REF!=1,EVERLITE!#REF!,"N/A")</f>
        <v>#REF!</v>
      </c>
      <c r="EFV50" s="351" t="e">
        <f>+IF('Data Input-Ingreso de Datos'!#REF!=1,EVERLITE!#REF!,"N/A")</f>
        <v>#REF!</v>
      </c>
      <c r="EFW50" s="351" t="e">
        <f>+IF('Data Input-Ingreso de Datos'!#REF!=1,EVERLITE!#REF!,"N/A")</f>
        <v>#REF!</v>
      </c>
      <c r="EFX50" s="351" t="e">
        <f>+IF('Data Input-Ingreso de Datos'!#REF!=1,EVERLITE!#REF!,"N/A")</f>
        <v>#REF!</v>
      </c>
      <c r="EFY50" s="351" t="e">
        <f>+IF('Data Input-Ingreso de Datos'!#REF!=1,EVERLITE!#REF!,"N/A")</f>
        <v>#REF!</v>
      </c>
      <c r="EFZ50" s="351" t="e">
        <f>+IF('Data Input-Ingreso de Datos'!#REF!=1,EVERLITE!#REF!,"N/A")</f>
        <v>#REF!</v>
      </c>
      <c r="EGA50" s="351" t="e">
        <f>+IF('Data Input-Ingreso de Datos'!#REF!=1,EVERLITE!#REF!,"N/A")</f>
        <v>#REF!</v>
      </c>
      <c r="EGB50" s="351" t="e">
        <f>+IF('Data Input-Ingreso de Datos'!#REF!=1,EVERLITE!#REF!,"N/A")</f>
        <v>#REF!</v>
      </c>
      <c r="EGC50" s="351" t="e">
        <f>+IF('Data Input-Ingreso de Datos'!#REF!=1,EVERLITE!#REF!,"N/A")</f>
        <v>#REF!</v>
      </c>
      <c r="EGD50" s="351" t="e">
        <f>+IF('Data Input-Ingreso de Datos'!#REF!=1,EVERLITE!#REF!,"N/A")</f>
        <v>#REF!</v>
      </c>
      <c r="EGE50" s="351" t="e">
        <f>+IF('Data Input-Ingreso de Datos'!#REF!=1,EVERLITE!#REF!,"N/A")</f>
        <v>#REF!</v>
      </c>
      <c r="EGF50" s="351" t="e">
        <f>+IF('Data Input-Ingreso de Datos'!#REF!=1,EVERLITE!#REF!,"N/A")</f>
        <v>#REF!</v>
      </c>
      <c r="EGG50" s="351" t="e">
        <f>+IF('Data Input-Ingreso de Datos'!#REF!=1,EVERLITE!#REF!,"N/A")</f>
        <v>#REF!</v>
      </c>
      <c r="EGH50" s="351" t="e">
        <f>+IF('Data Input-Ingreso de Datos'!#REF!=1,EVERLITE!#REF!,"N/A")</f>
        <v>#REF!</v>
      </c>
      <c r="EGI50" s="351" t="e">
        <f>+IF('Data Input-Ingreso de Datos'!#REF!=1,EVERLITE!#REF!,"N/A")</f>
        <v>#REF!</v>
      </c>
      <c r="EGJ50" s="351" t="e">
        <f>+IF('Data Input-Ingreso de Datos'!#REF!=1,EVERLITE!#REF!,"N/A")</f>
        <v>#REF!</v>
      </c>
      <c r="EGK50" s="351" t="e">
        <f>+IF('Data Input-Ingreso de Datos'!#REF!=1,EVERLITE!#REF!,"N/A")</f>
        <v>#REF!</v>
      </c>
      <c r="EGL50" s="351" t="e">
        <f>+IF('Data Input-Ingreso de Datos'!#REF!=1,EVERLITE!#REF!,"N/A")</f>
        <v>#REF!</v>
      </c>
      <c r="EGM50" s="351" t="e">
        <f>+IF('Data Input-Ingreso de Datos'!#REF!=1,EVERLITE!#REF!,"N/A")</f>
        <v>#REF!</v>
      </c>
      <c r="EGN50" s="351" t="e">
        <f>+IF('Data Input-Ingreso de Datos'!#REF!=1,EVERLITE!#REF!,"N/A")</f>
        <v>#REF!</v>
      </c>
      <c r="EGO50" s="351" t="e">
        <f>+IF('Data Input-Ingreso de Datos'!#REF!=1,EVERLITE!#REF!,"N/A")</f>
        <v>#REF!</v>
      </c>
      <c r="EGP50" s="351" t="e">
        <f>+IF('Data Input-Ingreso de Datos'!#REF!=1,EVERLITE!#REF!,"N/A")</f>
        <v>#REF!</v>
      </c>
      <c r="EGQ50" s="351" t="e">
        <f>+IF('Data Input-Ingreso de Datos'!#REF!=1,EVERLITE!#REF!,"N/A")</f>
        <v>#REF!</v>
      </c>
      <c r="EGR50" s="351" t="e">
        <f>+IF('Data Input-Ingreso de Datos'!#REF!=1,EVERLITE!#REF!,"N/A")</f>
        <v>#REF!</v>
      </c>
      <c r="EGS50" s="351" t="e">
        <f>+IF('Data Input-Ingreso de Datos'!#REF!=1,EVERLITE!#REF!,"N/A")</f>
        <v>#REF!</v>
      </c>
      <c r="EGT50" s="351" t="e">
        <f>+IF('Data Input-Ingreso de Datos'!#REF!=1,EVERLITE!#REF!,"N/A")</f>
        <v>#REF!</v>
      </c>
      <c r="EGU50" s="351" t="e">
        <f>+IF('Data Input-Ingreso de Datos'!#REF!=1,EVERLITE!#REF!,"N/A")</f>
        <v>#REF!</v>
      </c>
      <c r="EGV50" s="351" t="e">
        <f>+IF('Data Input-Ingreso de Datos'!#REF!=1,EVERLITE!#REF!,"N/A")</f>
        <v>#REF!</v>
      </c>
      <c r="EGW50" s="351" t="e">
        <f>+IF('Data Input-Ingreso de Datos'!#REF!=1,EVERLITE!#REF!,"N/A")</f>
        <v>#REF!</v>
      </c>
      <c r="EGX50" s="351" t="e">
        <f>+IF('Data Input-Ingreso de Datos'!#REF!=1,EVERLITE!#REF!,"N/A")</f>
        <v>#REF!</v>
      </c>
      <c r="EGY50" s="351" t="e">
        <f>+IF('Data Input-Ingreso de Datos'!#REF!=1,EVERLITE!#REF!,"N/A")</f>
        <v>#REF!</v>
      </c>
      <c r="EGZ50" s="351" t="e">
        <f>+IF('Data Input-Ingreso de Datos'!#REF!=1,EVERLITE!#REF!,"N/A")</f>
        <v>#REF!</v>
      </c>
      <c r="EHA50" s="351" t="e">
        <f>+IF('Data Input-Ingreso de Datos'!#REF!=1,EVERLITE!#REF!,"N/A")</f>
        <v>#REF!</v>
      </c>
      <c r="EHB50" s="351" t="e">
        <f>+IF('Data Input-Ingreso de Datos'!#REF!=1,EVERLITE!#REF!,"N/A")</f>
        <v>#REF!</v>
      </c>
      <c r="EHC50" s="351" t="e">
        <f>+IF('Data Input-Ingreso de Datos'!#REF!=1,EVERLITE!#REF!,"N/A")</f>
        <v>#REF!</v>
      </c>
      <c r="EHD50" s="351" t="e">
        <f>+IF('Data Input-Ingreso de Datos'!#REF!=1,EVERLITE!#REF!,"N/A")</f>
        <v>#REF!</v>
      </c>
      <c r="EHE50" s="351" t="e">
        <f>+IF('Data Input-Ingreso de Datos'!#REF!=1,EVERLITE!#REF!,"N/A")</f>
        <v>#REF!</v>
      </c>
      <c r="EHF50" s="351" t="e">
        <f>+IF('Data Input-Ingreso de Datos'!#REF!=1,EVERLITE!#REF!,"N/A")</f>
        <v>#REF!</v>
      </c>
      <c r="EHG50" s="351" t="e">
        <f>+IF('Data Input-Ingreso de Datos'!#REF!=1,EVERLITE!#REF!,"N/A")</f>
        <v>#REF!</v>
      </c>
      <c r="EHH50" s="351" t="e">
        <f>+IF('Data Input-Ingreso de Datos'!#REF!=1,EVERLITE!#REF!,"N/A")</f>
        <v>#REF!</v>
      </c>
      <c r="EHI50" s="351" t="e">
        <f>+IF('Data Input-Ingreso de Datos'!#REF!=1,EVERLITE!#REF!,"N/A")</f>
        <v>#REF!</v>
      </c>
      <c r="EHJ50" s="351" t="e">
        <f>+IF('Data Input-Ingreso de Datos'!#REF!=1,EVERLITE!#REF!,"N/A")</f>
        <v>#REF!</v>
      </c>
      <c r="EHK50" s="351" t="e">
        <f>+IF('Data Input-Ingreso de Datos'!#REF!=1,EVERLITE!#REF!,"N/A")</f>
        <v>#REF!</v>
      </c>
      <c r="EHL50" s="351" t="e">
        <f>+IF('Data Input-Ingreso de Datos'!#REF!=1,EVERLITE!#REF!,"N/A")</f>
        <v>#REF!</v>
      </c>
      <c r="EHM50" s="351" t="e">
        <f>+IF('Data Input-Ingreso de Datos'!#REF!=1,EVERLITE!#REF!,"N/A")</f>
        <v>#REF!</v>
      </c>
      <c r="EHN50" s="351" t="e">
        <f>+IF('Data Input-Ingreso de Datos'!#REF!=1,EVERLITE!#REF!,"N/A")</f>
        <v>#REF!</v>
      </c>
      <c r="EHO50" s="351" t="e">
        <f>+IF('Data Input-Ingreso de Datos'!#REF!=1,EVERLITE!#REF!,"N/A")</f>
        <v>#REF!</v>
      </c>
      <c r="EHP50" s="351" t="e">
        <f>+IF('Data Input-Ingreso de Datos'!#REF!=1,EVERLITE!#REF!,"N/A")</f>
        <v>#REF!</v>
      </c>
      <c r="EHQ50" s="351" t="e">
        <f>+IF('Data Input-Ingreso de Datos'!#REF!=1,EVERLITE!#REF!,"N/A")</f>
        <v>#REF!</v>
      </c>
      <c r="EHR50" s="351" t="e">
        <f>+IF('Data Input-Ingreso de Datos'!#REF!=1,EVERLITE!#REF!,"N/A")</f>
        <v>#REF!</v>
      </c>
      <c r="EHS50" s="351" t="e">
        <f>+IF('Data Input-Ingreso de Datos'!#REF!=1,EVERLITE!#REF!,"N/A")</f>
        <v>#REF!</v>
      </c>
      <c r="EHT50" s="351" t="e">
        <f>+IF('Data Input-Ingreso de Datos'!#REF!=1,EVERLITE!#REF!,"N/A")</f>
        <v>#REF!</v>
      </c>
      <c r="EHU50" s="351" t="e">
        <f>+IF('Data Input-Ingreso de Datos'!#REF!=1,EVERLITE!#REF!,"N/A")</f>
        <v>#REF!</v>
      </c>
      <c r="EHV50" s="351" t="e">
        <f>+IF('Data Input-Ingreso de Datos'!#REF!=1,EVERLITE!#REF!,"N/A")</f>
        <v>#REF!</v>
      </c>
      <c r="EHW50" s="351" t="e">
        <f>+IF('Data Input-Ingreso de Datos'!#REF!=1,EVERLITE!#REF!,"N/A")</f>
        <v>#REF!</v>
      </c>
      <c r="EHX50" s="351" t="e">
        <f>+IF('Data Input-Ingreso de Datos'!#REF!=1,EVERLITE!#REF!,"N/A")</f>
        <v>#REF!</v>
      </c>
      <c r="EHY50" s="351" t="e">
        <f>+IF('Data Input-Ingreso de Datos'!#REF!=1,EVERLITE!#REF!,"N/A")</f>
        <v>#REF!</v>
      </c>
      <c r="EHZ50" s="351" t="e">
        <f>+IF('Data Input-Ingreso de Datos'!#REF!=1,EVERLITE!#REF!,"N/A")</f>
        <v>#REF!</v>
      </c>
      <c r="EIA50" s="351" t="e">
        <f>+IF('Data Input-Ingreso de Datos'!#REF!=1,EVERLITE!#REF!,"N/A")</f>
        <v>#REF!</v>
      </c>
      <c r="EIB50" s="351" t="e">
        <f>+IF('Data Input-Ingreso de Datos'!#REF!=1,EVERLITE!#REF!,"N/A")</f>
        <v>#REF!</v>
      </c>
      <c r="EIC50" s="351" t="e">
        <f>+IF('Data Input-Ingreso de Datos'!#REF!=1,EVERLITE!#REF!,"N/A")</f>
        <v>#REF!</v>
      </c>
      <c r="EID50" s="351" t="e">
        <f>+IF('Data Input-Ingreso de Datos'!#REF!=1,EVERLITE!#REF!,"N/A")</f>
        <v>#REF!</v>
      </c>
      <c r="EIE50" s="351" t="e">
        <f>+IF('Data Input-Ingreso de Datos'!#REF!=1,EVERLITE!#REF!,"N/A")</f>
        <v>#REF!</v>
      </c>
      <c r="EIF50" s="351" t="e">
        <f>+IF('Data Input-Ingreso de Datos'!#REF!=1,EVERLITE!#REF!,"N/A")</f>
        <v>#REF!</v>
      </c>
      <c r="EIG50" s="351" t="e">
        <f>+IF('Data Input-Ingreso de Datos'!#REF!=1,EVERLITE!#REF!,"N/A")</f>
        <v>#REF!</v>
      </c>
      <c r="EIH50" s="351" t="e">
        <f>+IF('Data Input-Ingreso de Datos'!#REF!=1,EVERLITE!#REF!,"N/A")</f>
        <v>#REF!</v>
      </c>
      <c r="EII50" s="351" t="e">
        <f>+IF('Data Input-Ingreso de Datos'!#REF!=1,EVERLITE!#REF!,"N/A")</f>
        <v>#REF!</v>
      </c>
      <c r="EIJ50" s="351" t="e">
        <f>+IF('Data Input-Ingreso de Datos'!#REF!=1,EVERLITE!#REF!,"N/A")</f>
        <v>#REF!</v>
      </c>
      <c r="EIK50" s="351" t="e">
        <f>+IF('Data Input-Ingreso de Datos'!#REF!=1,EVERLITE!#REF!,"N/A")</f>
        <v>#REF!</v>
      </c>
      <c r="EIL50" s="351" t="e">
        <f>+IF('Data Input-Ingreso de Datos'!#REF!=1,EVERLITE!#REF!,"N/A")</f>
        <v>#REF!</v>
      </c>
      <c r="EIM50" s="351" t="e">
        <f>+IF('Data Input-Ingreso de Datos'!#REF!=1,EVERLITE!#REF!,"N/A")</f>
        <v>#REF!</v>
      </c>
      <c r="EIN50" s="351" t="e">
        <f>+IF('Data Input-Ingreso de Datos'!#REF!=1,EVERLITE!#REF!,"N/A")</f>
        <v>#REF!</v>
      </c>
      <c r="EIO50" s="351" t="e">
        <f>+IF('Data Input-Ingreso de Datos'!#REF!=1,EVERLITE!#REF!,"N/A")</f>
        <v>#REF!</v>
      </c>
      <c r="EIP50" s="351" t="e">
        <f>+IF('Data Input-Ingreso de Datos'!#REF!=1,EVERLITE!#REF!,"N/A")</f>
        <v>#REF!</v>
      </c>
      <c r="EIQ50" s="351" t="e">
        <f>+IF('Data Input-Ingreso de Datos'!#REF!=1,EVERLITE!#REF!,"N/A")</f>
        <v>#REF!</v>
      </c>
      <c r="EIR50" s="351" t="e">
        <f>+IF('Data Input-Ingreso de Datos'!#REF!=1,EVERLITE!#REF!,"N/A")</f>
        <v>#REF!</v>
      </c>
      <c r="EIS50" s="351" t="e">
        <f>+IF('Data Input-Ingreso de Datos'!#REF!=1,EVERLITE!#REF!,"N/A")</f>
        <v>#REF!</v>
      </c>
      <c r="EIT50" s="351" t="e">
        <f>+IF('Data Input-Ingreso de Datos'!#REF!=1,EVERLITE!#REF!,"N/A")</f>
        <v>#REF!</v>
      </c>
      <c r="EIU50" s="351" t="e">
        <f>+IF('Data Input-Ingreso de Datos'!#REF!=1,EVERLITE!#REF!,"N/A")</f>
        <v>#REF!</v>
      </c>
      <c r="EIV50" s="351" t="e">
        <f>+IF('Data Input-Ingreso de Datos'!#REF!=1,EVERLITE!#REF!,"N/A")</f>
        <v>#REF!</v>
      </c>
      <c r="EIW50" s="351" t="e">
        <f>+IF('Data Input-Ingreso de Datos'!#REF!=1,EVERLITE!#REF!,"N/A")</f>
        <v>#REF!</v>
      </c>
      <c r="EIX50" s="351" t="e">
        <f>+IF('Data Input-Ingreso de Datos'!#REF!=1,EVERLITE!#REF!,"N/A")</f>
        <v>#REF!</v>
      </c>
      <c r="EIY50" s="351" t="e">
        <f>+IF('Data Input-Ingreso de Datos'!#REF!=1,EVERLITE!#REF!,"N/A")</f>
        <v>#REF!</v>
      </c>
      <c r="EIZ50" s="351" t="e">
        <f>+IF('Data Input-Ingreso de Datos'!#REF!=1,EVERLITE!#REF!,"N/A")</f>
        <v>#REF!</v>
      </c>
      <c r="EJA50" s="351" t="e">
        <f>+IF('Data Input-Ingreso de Datos'!#REF!=1,EVERLITE!#REF!,"N/A")</f>
        <v>#REF!</v>
      </c>
      <c r="EJB50" s="351" t="e">
        <f>+IF('Data Input-Ingreso de Datos'!#REF!=1,EVERLITE!#REF!,"N/A")</f>
        <v>#REF!</v>
      </c>
      <c r="EJC50" s="351" t="e">
        <f>+IF('Data Input-Ingreso de Datos'!#REF!=1,EVERLITE!#REF!,"N/A")</f>
        <v>#REF!</v>
      </c>
      <c r="EJD50" s="351" t="e">
        <f>+IF('Data Input-Ingreso de Datos'!#REF!=1,EVERLITE!#REF!,"N/A")</f>
        <v>#REF!</v>
      </c>
      <c r="EJE50" s="351" t="e">
        <f>+IF('Data Input-Ingreso de Datos'!#REF!=1,EVERLITE!#REF!,"N/A")</f>
        <v>#REF!</v>
      </c>
      <c r="EJF50" s="351" t="e">
        <f>+IF('Data Input-Ingreso de Datos'!#REF!=1,EVERLITE!#REF!,"N/A")</f>
        <v>#REF!</v>
      </c>
      <c r="EJG50" s="351" t="e">
        <f>+IF('Data Input-Ingreso de Datos'!#REF!=1,EVERLITE!#REF!,"N/A")</f>
        <v>#REF!</v>
      </c>
      <c r="EJH50" s="351" t="e">
        <f>+IF('Data Input-Ingreso de Datos'!#REF!=1,EVERLITE!#REF!,"N/A")</f>
        <v>#REF!</v>
      </c>
      <c r="EJI50" s="351" t="e">
        <f>+IF('Data Input-Ingreso de Datos'!#REF!=1,EVERLITE!#REF!,"N/A")</f>
        <v>#REF!</v>
      </c>
      <c r="EJJ50" s="351" t="e">
        <f>+IF('Data Input-Ingreso de Datos'!#REF!=1,EVERLITE!#REF!,"N/A")</f>
        <v>#REF!</v>
      </c>
      <c r="EJK50" s="351" t="e">
        <f>+IF('Data Input-Ingreso de Datos'!#REF!=1,EVERLITE!#REF!,"N/A")</f>
        <v>#REF!</v>
      </c>
      <c r="EJL50" s="351" t="e">
        <f>+IF('Data Input-Ingreso de Datos'!#REF!=1,EVERLITE!#REF!,"N/A")</f>
        <v>#REF!</v>
      </c>
      <c r="EJM50" s="351" t="e">
        <f>+IF('Data Input-Ingreso de Datos'!#REF!=1,EVERLITE!#REF!,"N/A")</f>
        <v>#REF!</v>
      </c>
      <c r="EJN50" s="351" t="e">
        <f>+IF('Data Input-Ingreso de Datos'!#REF!=1,EVERLITE!#REF!,"N/A")</f>
        <v>#REF!</v>
      </c>
      <c r="EJO50" s="351" t="e">
        <f>+IF('Data Input-Ingreso de Datos'!#REF!=1,EVERLITE!#REF!,"N/A")</f>
        <v>#REF!</v>
      </c>
      <c r="EJP50" s="351" t="e">
        <f>+IF('Data Input-Ingreso de Datos'!#REF!=1,EVERLITE!#REF!,"N/A")</f>
        <v>#REF!</v>
      </c>
      <c r="EJQ50" s="351" t="e">
        <f>+IF('Data Input-Ingreso de Datos'!#REF!=1,EVERLITE!#REF!,"N/A")</f>
        <v>#REF!</v>
      </c>
      <c r="EJR50" s="351" t="e">
        <f>+IF('Data Input-Ingreso de Datos'!#REF!=1,EVERLITE!#REF!,"N/A")</f>
        <v>#REF!</v>
      </c>
      <c r="EJS50" s="351" t="e">
        <f>+IF('Data Input-Ingreso de Datos'!#REF!=1,EVERLITE!#REF!,"N/A")</f>
        <v>#REF!</v>
      </c>
      <c r="EJT50" s="351" t="e">
        <f>+IF('Data Input-Ingreso de Datos'!#REF!=1,EVERLITE!#REF!,"N/A")</f>
        <v>#REF!</v>
      </c>
      <c r="EJU50" s="351" t="e">
        <f>+IF('Data Input-Ingreso de Datos'!#REF!=1,EVERLITE!#REF!,"N/A")</f>
        <v>#REF!</v>
      </c>
      <c r="EJV50" s="351" t="e">
        <f>+IF('Data Input-Ingreso de Datos'!#REF!=1,EVERLITE!#REF!,"N/A")</f>
        <v>#REF!</v>
      </c>
      <c r="EJW50" s="351" t="e">
        <f>+IF('Data Input-Ingreso de Datos'!#REF!=1,EVERLITE!#REF!,"N/A")</f>
        <v>#REF!</v>
      </c>
      <c r="EJX50" s="351" t="e">
        <f>+IF('Data Input-Ingreso de Datos'!#REF!=1,EVERLITE!#REF!,"N/A")</f>
        <v>#REF!</v>
      </c>
      <c r="EJY50" s="351" t="e">
        <f>+IF('Data Input-Ingreso de Datos'!#REF!=1,EVERLITE!#REF!,"N/A")</f>
        <v>#REF!</v>
      </c>
      <c r="EJZ50" s="351" t="e">
        <f>+IF('Data Input-Ingreso de Datos'!#REF!=1,EVERLITE!#REF!,"N/A")</f>
        <v>#REF!</v>
      </c>
      <c r="EKA50" s="351" t="e">
        <f>+IF('Data Input-Ingreso de Datos'!#REF!=1,EVERLITE!#REF!,"N/A")</f>
        <v>#REF!</v>
      </c>
      <c r="EKB50" s="351" t="e">
        <f>+IF('Data Input-Ingreso de Datos'!#REF!=1,EVERLITE!#REF!,"N/A")</f>
        <v>#REF!</v>
      </c>
      <c r="EKC50" s="351" t="e">
        <f>+IF('Data Input-Ingreso de Datos'!#REF!=1,EVERLITE!#REF!,"N/A")</f>
        <v>#REF!</v>
      </c>
      <c r="EKD50" s="351" t="e">
        <f>+IF('Data Input-Ingreso de Datos'!#REF!=1,EVERLITE!#REF!,"N/A")</f>
        <v>#REF!</v>
      </c>
      <c r="EKE50" s="351" t="e">
        <f>+IF('Data Input-Ingreso de Datos'!#REF!=1,EVERLITE!#REF!,"N/A")</f>
        <v>#REF!</v>
      </c>
      <c r="EKF50" s="351" t="e">
        <f>+IF('Data Input-Ingreso de Datos'!#REF!=1,EVERLITE!#REF!,"N/A")</f>
        <v>#REF!</v>
      </c>
      <c r="EKG50" s="351" t="e">
        <f>+IF('Data Input-Ingreso de Datos'!#REF!=1,EVERLITE!#REF!,"N/A")</f>
        <v>#REF!</v>
      </c>
      <c r="EKH50" s="351" t="e">
        <f>+IF('Data Input-Ingreso de Datos'!#REF!=1,EVERLITE!#REF!,"N/A")</f>
        <v>#REF!</v>
      </c>
      <c r="EKI50" s="351" t="e">
        <f>+IF('Data Input-Ingreso de Datos'!#REF!=1,EVERLITE!#REF!,"N/A")</f>
        <v>#REF!</v>
      </c>
      <c r="EKJ50" s="351" t="e">
        <f>+IF('Data Input-Ingreso de Datos'!#REF!=1,EVERLITE!#REF!,"N/A")</f>
        <v>#REF!</v>
      </c>
      <c r="EKK50" s="351" t="e">
        <f>+IF('Data Input-Ingreso de Datos'!#REF!=1,EVERLITE!#REF!,"N/A")</f>
        <v>#REF!</v>
      </c>
      <c r="EKL50" s="351" t="e">
        <f>+IF('Data Input-Ingreso de Datos'!#REF!=1,EVERLITE!#REF!,"N/A")</f>
        <v>#REF!</v>
      </c>
      <c r="EKM50" s="351" t="e">
        <f>+IF('Data Input-Ingreso de Datos'!#REF!=1,EVERLITE!#REF!,"N/A")</f>
        <v>#REF!</v>
      </c>
      <c r="EKN50" s="351" t="e">
        <f>+IF('Data Input-Ingreso de Datos'!#REF!=1,EVERLITE!#REF!,"N/A")</f>
        <v>#REF!</v>
      </c>
      <c r="EKO50" s="351" t="e">
        <f>+IF('Data Input-Ingreso de Datos'!#REF!=1,EVERLITE!#REF!,"N/A")</f>
        <v>#REF!</v>
      </c>
      <c r="EKP50" s="351" t="e">
        <f>+IF('Data Input-Ingreso de Datos'!#REF!=1,EVERLITE!#REF!,"N/A")</f>
        <v>#REF!</v>
      </c>
      <c r="EKQ50" s="351" t="e">
        <f>+IF('Data Input-Ingreso de Datos'!#REF!=1,EVERLITE!#REF!,"N/A")</f>
        <v>#REF!</v>
      </c>
      <c r="EKR50" s="351" t="e">
        <f>+IF('Data Input-Ingreso de Datos'!#REF!=1,EVERLITE!#REF!,"N/A")</f>
        <v>#REF!</v>
      </c>
      <c r="EKS50" s="351" t="e">
        <f>+IF('Data Input-Ingreso de Datos'!#REF!=1,EVERLITE!#REF!,"N/A")</f>
        <v>#REF!</v>
      </c>
      <c r="EKT50" s="351" t="e">
        <f>+IF('Data Input-Ingreso de Datos'!#REF!=1,EVERLITE!#REF!,"N/A")</f>
        <v>#REF!</v>
      </c>
      <c r="EKU50" s="351" t="e">
        <f>+IF('Data Input-Ingreso de Datos'!#REF!=1,EVERLITE!#REF!,"N/A")</f>
        <v>#REF!</v>
      </c>
      <c r="EKV50" s="351" t="e">
        <f>+IF('Data Input-Ingreso de Datos'!#REF!=1,EVERLITE!#REF!,"N/A")</f>
        <v>#REF!</v>
      </c>
      <c r="EKW50" s="351" t="e">
        <f>+IF('Data Input-Ingreso de Datos'!#REF!=1,EVERLITE!#REF!,"N/A")</f>
        <v>#REF!</v>
      </c>
      <c r="EKX50" s="351" t="e">
        <f>+IF('Data Input-Ingreso de Datos'!#REF!=1,EVERLITE!#REF!,"N/A")</f>
        <v>#REF!</v>
      </c>
      <c r="EKY50" s="351" t="e">
        <f>+IF('Data Input-Ingreso de Datos'!#REF!=1,EVERLITE!#REF!,"N/A")</f>
        <v>#REF!</v>
      </c>
      <c r="EKZ50" s="351" t="e">
        <f>+IF('Data Input-Ingreso de Datos'!#REF!=1,EVERLITE!#REF!,"N/A")</f>
        <v>#REF!</v>
      </c>
      <c r="ELA50" s="351" t="e">
        <f>+IF('Data Input-Ingreso de Datos'!#REF!=1,EVERLITE!#REF!,"N/A")</f>
        <v>#REF!</v>
      </c>
      <c r="ELB50" s="351" t="e">
        <f>+IF('Data Input-Ingreso de Datos'!#REF!=1,EVERLITE!#REF!,"N/A")</f>
        <v>#REF!</v>
      </c>
      <c r="ELC50" s="351" t="e">
        <f>+IF('Data Input-Ingreso de Datos'!#REF!=1,EVERLITE!#REF!,"N/A")</f>
        <v>#REF!</v>
      </c>
      <c r="ELD50" s="351" t="e">
        <f>+IF('Data Input-Ingreso de Datos'!#REF!=1,EVERLITE!#REF!,"N/A")</f>
        <v>#REF!</v>
      </c>
      <c r="ELE50" s="351" t="e">
        <f>+IF('Data Input-Ingreso de Datos'!#REF!=1,EVERLITE!#REF!,"N/A")</f>
        <v>#REF!</v>
      </c>
      <c r="ELF50" s="351" t="e">
        <f>+IF('Data Input-Ingreso de Datos'!#REF!=1,EVERLITE!#REF!,"N/A")</f>
        <v>#REF!</v>
      </c>
      <c r="ELG50" s="351" t="e">
        <f>+IF('Data Input-Ingreso de Datos'!#REF!=1,EVERLITE!#REF!,"N/A")</f>
        <v>#REF!</v>
      </c>
      <c r="ELH50" s="351" t="e">
        <f>+IF('Data Input-Ingreso de Datos'!#REF!=1,EVERLITE!#REF!,"N/A")</f>
        <v>#REF!</v>
      </c>
      <c r="ELI50" s="351" t="e">
        <f>+IF('Data Input-Ingreso de Datos'!#REF!=1,EVERLITE!#REF!,"N/A")</f>
        <v>#REF!</v>
      </c>
      <c r="ELJ50" s="351" t="e">
        <f>+IF('Data Input-Ingreso de Datos'!#REF!=1,EVERLITE!#REF!,"N/A")</f>
        <v>#REF!</v>
      </c>
      <c r="ELK50" s="351" t="e">
        <f>+IF('Data Input-Ingreso de Datos'!#REF!=1,EVERLITE!#REF!,"N/A")</f>
        <v>#REF!</v>
      </c>
      <c r="ELL50" s="351" t="e">
        <f>+IF('Data Input-Ingreso de Datos'!#REF!=1,EVERLITE!#REF!,"N/A")</f>
        <v>#REF!</v>
      </c>
      <c r="ELM50" s="351" t="e">
        <f>+IF('Data Input-Ingreso de Datos'!#REF!=1,EVERLITE!#REF!,"N/A")</f>
        <v>#REF!</v>
      </c>
      <c r="ELN50" s="351" t="e">
        <f>+IF('Data Input-Ingreso de Datos'!#REF!=1,EVERLITE!#REF!,"N/A")</f>
        <v>#REF!</v>
      </c>
      <c r="ELO50" s="351" t="e">
        <f>+IF('Data Input-Ingreso de Datos'!#REF!=1,EVERLITE!#REF!,"N/A")</f>
        <v>#REF!</v>
      </c>
      <c r="ELP50" s="351" t="e">
        <f>+IF('Data Input-Ingreso de Datos'!#REF!=1,EVERLITE!#REF!,"N/A")</f>
        <v>#REF!</v>
      </c>
      <c r="ELQ50" s="351" t="e">
        <f>+IF('Data Input-Ingreso de Datos'!#REF!=1,EVERLITE!#REF!,"N/A")</f>
        <v>#REF!</v>
      </c>
      <c r="ELR50" s="351" t="e">
        <f>+IF('Data Input-Ingreso de Datos'!#REF!=1,EVERLITE!#REF!,"N/A")</f>
        <v>#REF!</v>
      </c>
      <c r="ELS50" s="351" t="e">
        <f>+IF('Data Input-Ingreso de Datos'!#REF!=1,EVERLITE!#REF!,"N/A")</f>
        <v>#REF!</v>
      </c>
      <c r="ELT50" s="351" t="e">
        <f>+IF('Data Input-Ingreso de Datos'!#REF!=1,EVERLITE!#REF!,"N/A")</f>
        <v>#REF!</v>
      </c>
      <c r="ELU50" s="351" t="e">
        <f>+IF('Data Input-Ingreso de Datos'!#REF!=1,EVERLITE!#REF!,"N/A")</f>
        <v>#REF!</v>
      </c>
      <c r="ELV50" s="351" t="e">
        <f>+IF('Data Input-Ingreso de Datos'!#REF!=1,EVERLITE!#REF!,"N/A")</f>
        <v>#REF!</v>
      </c>
      <c r="ELW50" s="351" t="e">
        <f>+IF('Data Input-Ingreso de Datos'!#REF!=1,EVERLITE!#REF!,"N/A")</f>
        <v>#REF!</v>
      </c>
      <c r="ELX50" s="351" t="e">
        <f>+IF('Data Input-Ingreso de Datos'!#REF!=1,EVERLITE!#REF!,"N/A")</f>
        <v>#REF!</v>
      </c>
      <c r="ELY50" s="351" t="e">
        <f>+IF('Data Input-Ingreso de Datos'!#REF!=1,EVERLITE!#REF!,"N/A")</f>
        <v>#REF!</v>
      </c>
      <c r="ELZ50" s="351" t="e">
        <f>+IF('Data Input-Ingreso de Datos'!#REF!=1,EVERLITE!#REF!,"N/A")</f>
        <v>#REF!</v>
      </c>
      <c r="EMA50" s="351" t="e">
        <f>+IF('Data Input-Ingreso de Datos'!#REF!=1,EVERLITE!#REF!,"N/A")</f>
        <v>#REF!</v>
      </c>
      <c r="EMB50" s="351" t="e">
        <f>+IF('Data Input-Ingreso de Datos'!#REF!=1,EVERLITE!#REF!,"N/A")</f>
        <v>#REF!</v>
      </c>
      <c r="EMC50" s="351" t="e">
        <f>+IF('Data Input-Ingreso de Datos'!#REF!=1,EVERLITE!#REF!,"N/A")</f>
        <v>#REF!</v>
      </c>
      <c r="EMD50" s="351" t="e">
        <f>+IF('Data Input-Ingreso de Datos'!#REF!=1,EVERLITE!#REF!,"N/A")</f>
        <v>#REF!</v>
      </c>
      <c r="EME50" s="351" t="e">
        <f>+IF('Data Input-Ingreso de Datos'!#REF!=1,EVERLITE!#REF!,"N/A")</f>
        <v>#REF!</v>
      </c>
      <c r="EMF50" s="351" t="e">
        <f>+IF('Data Input-Ingreso de Datos'!#REF!=1,EVERLITE!#REF!,"N/A")</f>
        <v>#REF!</v>
      </c>
      <c r="EMG50" s="351" t="e">
        <f>+IF('Data Input-Ingreso de Datos'!#REF!=1,EVERLITE!#REF!,"N/A")</f>
        <v>#REF!</v>
      </c>
      <c r="EMH50" s="351" t="e">
        <f>+IF('Data Input-Ingreso de Datos'!#REF!=1,EVERLITE!#REF!,"N/A")</f>
        <v>#REF!</v>
      </c>
      <c r="EMI50" s="351" t="e">
        <f>+IF('Data Input-Ingreso de Datos'!#REF!=1,EVERLITE!#REF!,"N/A")</f>
        <v>#REF!</v>
      </c>
      <c r="EMJ50" s="351" t="e">
        <f>+IF('Data Input-Ingreso de Datos'!#REF!=1,EVERLITE!#REF!,"N/A")</f>
        <v>#REF!</v>
      </c>
      <c r="EMK50" s="351" t="e">
        <f>+IF('Data Input-Ingreso de Datos'!#REF!=1,EVERLITE!#REF!,"N/A")</f>
        <v>#REF!</v>
      </c>
      <c r="EML50" s="351" t="e">
        <f>+IF('Data Input-Ingreso de Datos'!#REF!=1,EVERLITE!#REF!,"N/A")</f>
        <v>#REF!</v>
      </c>
      <c r="EMM50" s="351" t="e">
        <f>+IF('Data Input-Ingreso de Datos'!#REF!=1,EVERLITE!#REF!,"N/A")</f>
        <v>#REF!</v>
      </c>
      <c r="EMN50" s="351" t="e">
        <f>+IF('Data Input-Ingreso de Datos'!#REF!=1,EVERLITE!#REF!,"N/A")</f>
        <v>#REF!</v>
      </c>
      <c r="EMO50" s="351" t="e">
        <f>+IF('Data Input-Ingreso de Datos'!#REF!=1,EVERLITE!#REF!,"N/A")</f>
        <v>#REF!</v>
      </c>
      <c r="EMP50" s="351" t="e">
        <f>+IF('Data Input-Ingreso de Datos'!#REF!=1,EVERLITE!#REF!,"N/A")</f>
        <v>#REF!</v>
      </c>
      <c r="EMQ50" s="351" t="e">
        <f>+IF('Data Input-Ingreso de Datos'!#REF!=1,EVERLITE!#REF!,"N/A")</f>
        <v>#REF!</v>
      </c>
      <c r="EMR50" s="351" t="e">
        <f>+IF('Data Input-Ingreso de Datos'!#REF!=1,EVERLITE!#REF!,"N/A")</f>
        <v>#REF!</v>
      </c>
      <c r="EMS50" s="351" t="e">
        <f>+IF('Data Input-Ingreso de Datos'!#REF!=1,EVERLITE!#REF!,"N/A")</f>
        <v>#REF!</v>
      </c>
      <c r="EMT50" s="351" t="e">
        <f>+IF('Data Input-Ingreso de Datos'!#REF!=1,EVERLITE!#REF!,"N/A")</f>
        <v>#REF!</v>
      </c>
      <c r="EMU50" s="351" t="e">
        <f>+IF('Data Input-Ingreso de Datos'!#REF!=1,EVERLITE!#REF!,"N/A")</f>
        <v>#REF!</v>
      </c>
      <c r="EMV50" s="351" t="e">
        <f>+IF('Data Input-Ingreso de Datos'!#REF!=1,EVERLITE!#REF!,"N/A")</f>
        <v>#REF!</v>
      </c>
      <c r="EMW50" s="351" t="e">
        <f>+IF('Data Input-Ingreso de Datos'!#REF!=1,EVERLITE!#REF!,"N/A")</f>
        <v>#REF!</v>
      </c>
      <c r="EMX50" s="351" t="e">
        <f>+IF('Data Input-Ingreso de Datos'!#REF!=1,EVERLITE!#REF!,"N/A")</f>
        <v>#REF!</v>
      </c>
      <c r="EMY50" s="351" t="e">
        <f>+IF('Data Input-Ingreso de Datos'!#REF!=1,EVERLITE!#REF!,"N/A")</f>
        <v>#REF!</v>
      </c>
      <c r="EMZ50" s="351" t="e">
        <f>+IF('Data Input-Ingreso de Datos'!#REF!=1,EVERLITE!#REF!,"N/A")</f>
        <v>#REF!</v>
      </c>
      <c r="ENA50" s="351" t="e">
        <f>+IF('Data Input-Ingreso de Datos'!#REF!=1,EVERLITE!#REF!,"N/A")</f>
        <v>#REF!</v>
      </c>
      <c r="ENB50" s="351" t="e">
        <f>+IF('Data Input-Ingreso de Datos'!#REF!=1,EVERLITE!#REF!,"N/A")</f>
        <v>#REF!</v>
      </c>
      <c r="ENC50" s="351" t="e">
        <f>+IF('Data Input-Ingreso de Datos'!#REF!=1,EVERLITE!#REF!,"N/A")</f>
        <v>#REF!</v>
      </c>
      <c r="END50" s="351" t="e">
        <f>+IF('Data Input-Ingreso de Datos'!#REF!=1,EVERLITE!#REF!,"N/A")</f>
        <v>#REF!</v>
      </c>
      <c r="ENE50" s="351" t="e">
        <f>+IF('Data Input-Ingreso de Datos'!#REF!=1,EVERLITE!#REF!,"N/A")</f>
        <v>#REF!</v>
      </c>
      <c r="ENF50" s="351" t="e">
        <f>+IF('Data Input-Ingreso de Datos'!#REF!=1,EVERLITE!#REF!,"N/A")</f>
        <v>#REF!</v>
      </c>
      <c r="ENG50" s="351" t="e">
        <f>+IF('Data Input-Ingreso de Datos'!#REF!=1,EVERLITE!#REF!,"N/A")</f>
        <v>#REF!</v>
      </c>
      <c r="ENH50" s="351" t="e">
        <f>+IF('Data Input-Ingreso de Datos'!#REF!=1,EVERLITE!#REF!,"N/A")</f>
        <v>#REF!</v>
      </c>
      <c r="ENI50" s="351" t="e">
        <f>+IF('Data Input-Ingreso de Datos'!#REF!=1,EVERLITE!#REF!,"N/A")</f>
        <v>#REF!</v>
      </c>
      <c r="ENJ50" s="351" t="e">
        <f>+IF('Data Input-Ingreso de Datos'!#REF!=1,EVERLITE!#REF!,"N/A")</f>
        <v>#REF!</v>
      </c>
      <c r="ENK50" s="351" t="e">
        <f>+IF('Data Input-Ingreso de Datos'!#REF!=1,EVERLITE!#REF!,"N/A")</f>
        <v>#REF!</v>
      </c>
      <c r="ENL50" s="351" t="e">
        <f>+IF('Data Input-Ingreso de Datos'!#REF!=1,EVERLITE!#REF!,"N/A")</f>
        <v>#REF!</v>
      </c>
      <c r="ENM50" s="351" t="e">
        <f>+IF('Data Input-Ingreso de Datos'!#REF!=1,EVERLITE!#REF!,"N/A")</f>
        <v>#REF!</v>
      </c>
      <c r="ENN50" s="351" t="e">
        <f>+IF('Data Input-Ingreso de Datos'!#REF!=1,EVERLITE!#REF!,"N/A")</f>
        <v>#REF!</v>
      </c>
      <c r="ENO50" s="351" t="e">
        <f>+IF('Data Input-Ingreso de Datos'!#REF!=1,EVERLITE!#REF!,"N/A")</f>
        <v>#REF!</v>
      </c>
      <c r="ENP50" s="351" t="e">
        <f>+IF('Data Input-Ingreso de Datos'!#REF!=1,EVERLITE!#REF!,"N/A")</f>
        <v>#REF!</v>
      </c>
      <c r="ENQ50" s="351" t="e">
        <f>+IF('Data Input-Ingreso de Datos'!#REF!=1,EVERLITE!#REF!,"N/A")</f>
        <v>#REF!</v>
      </c>
      <c r="ENR50" s="351" t="e">
        <f>+IF('Data Input-Ingreso de Datos'!#REF!=1,EVERLITE!#REF!,"N/A")</f>
        <v>#REF!</v>
      </c>
      <c r="ENS50" s="351" t="e">
        <f>+IF('Data Input-Ingreso de Datos'!#REF!=1,EVERLITE!#REF!,"N/A")</f>
        <v>#REF!</v>
      </c>
      <c r="ENT50" s="351" t="e">
        <f>+IF('Data Input-Ingreso de Datos'!#REF!=1,EVERLITE!#REF!,"N/A")</f>
        <v>#REF!</v>
      </c>
      <c r="ENU50" s="351" t="e">
        <f>+IF('Data Input-Ingreso de Datos'!#REF!=1,EVERLITE!#REF!,"N/A")</f>
        <v>#REF!</v>
      </c>
      <c r="ENV50" s="351" t="e">
        <f>+IF('Data Input-Ingreso de Datos'!#REF!=1,EVERLITE!#REF!,"N/A")</f>
        <v>#REF!</v>
      </c>
      <c r="ENW50" s="351" t="e">
        <f>+IF('Data Input-Ingreso de Datos'!#REF!=1,EVERLITE!#REF!,"N/A")</f>
        <v>#REF!</v>
      </c>
      <c r="ENX50" s="351" t="e">
        <f>+IF('Data Input-Ingreso de Datos'!#REF!=1,EVERLITE!#REF!,"N/A")</f>
        <v>#REF!</v>
      </c>
      <c r="ENY50" s="351" t="e">
        <f>+IF('Data Input-Ingreso de Datos'!#REF!=1,EVERLITE!#REF!,"N/A")</f>
        <v>#REF!</v>
      </c>
      <c r="ENZ50" s="351" t="e">
        <f>+IF('Data Input-Ingreso de Datos'!#REF!=1,EVERLITE!#REF!,"N/A")</f>
        <v>#REF!</v>
      </c>
      <c r="EOA50" s="351" t="e">
        <f>+IF('Data Input-Ingreso de Datos'!#REF!=1,EVERLITE!#REF!,"N/A")</f>
        <v>#REF!</v>
      </c>
      <c r="EOB50" s="351" t="e">
        <f>+IF('Data Input-Ingreso de Datos'!#REF!=1,EVERLITE!#REF!,"N/A")</f>
        <v>#REF!</v>
      </c>
      <c r="EOC50" s="351" t="e">
        <f>+IF('Data Input-Ingreso de Datos'!#REF!=1,EVERLITE!#REF!,"N/A")</f>
        <v>#REF!</v>
      </c>
      <c r="EOD50" s="351" t="e">
        <f>+IF('Data Input-Ingreso de Datos'!#REF!=1,EVERLITE!#REF!,"N/A")</f>
        <v>#REF!</v>
      </c>
      <c r="EOE50" s="351" t="e">
        <f>+IF('Data Input-Ingreso de Datos'!#REF!=1,EVERLITE!#REF!,"N/A")</f>
        <v>#REF!</v>
      </c>
      <c r="EOF50" s="351" t="e">
        <f>+IF('Data Input-Ingreso de Datos'!#REF!=1,EVERLITE!#REF!,"N/A")</f>
        <v>#REF!</v>
      </c>
      <c r="EOG50" s="351" t="e">
        <f>+IF('Data Input-Ingreso de Datos'!#REF!=1,EVERLITE!#REF!,"N/A")</f>
        <v>#REF!</v>
      </c>
      <c r="EOH50" s="351" t="e">
        <f>+IF('Data Input-Ingreso de Datos'!#REF!=1,EVERLITE!#REF!,"N/A")</f>
        <v>#REF!</v>
      </c>
      <c r="EOI50" s="351" t="e">
        <f>+IF('Data Input-Ingreso de Datos'!#REF!=1,EVERLITE!#REF!,"N/A")</f>
        <v>#REF!</v>
      </c>
      <c r="EOJ50" s="351" t="e">
        <f>+IF('Data Input-Ingreso de Datos'!#REF!=1,EVERLITE!#REF!,"N/A")</f>
        <v>#REF!</v>
      </c>
      <c r="EOK50" s="351" t="e">
        <f>+IF('Data Input-Ingreso de Datos'!#REF!=1,EVERLITE!#REF!,"N/A")</f>
        <v>#REF!</v>
      </c>
      <c r="EOL50" s="351" t="e">
        <f>+IF('Data Input-Ingreso de Datos'!#REF!=1,EVERLITE!#REF!,"N/A")</f>
        <v>#REF!</v>
      </c>
      <c r="EOM50" s="351" t="e">
        <f>+IF('Data Input-Ingreso de Datos'!#REF!=1,EVERLITE!#REF!,"N/A")</f>
        <v>#REF!</v>
      </c>
      <c r="EON50" s="351" t="e">
        <f>+IF('Data Input-Ingreso de Datos'!#REF!=1,EVERLITE!#REF!,"N/A")</f>
        <v>#REF!</v>
      </c>
      <c r="EOO50" s="351" t="e">
        <f>+IF('Data Input-Ingreso de Datos'!#REF!=1,EVERLITE!#REF!,"N/A")</f>
        <v>#REF!</v>
      </c>
      <c r="EOP50" s="351" t="e">
        <f>+IF('Data Input-Ingreso de Datos'!#REF!=1,EVERLITE!#REF!,"N/A")</f>
        <v>#REF!</v>
      </c>
      <c r="EOQ50" s="351" t="e">
        <f>+IF('Data Input-Ingreso de Datos'!#REF!=1,EVERLITE!#REF!,"N/A")</f>
        <v>#REF!</v>
      </c>
      <c r="EOR50" s="351" t="e">
        <f>+IF('Data Input-Ingreso de Datos'!#REF!=1,EVERLITE!#REF!,"N/A")</f>
        <v>#REF!</v>
      </c>
      <c r="EOS50" s="351" t="e">
        <f>+IF('Data Input-Ingreso de Datos'!#REF!=1,EVERLITE!#REF!,"N/A")</f>
        <v>#REF!</v>
      </c>
      <c r="EOT50" s="351" t="e">
        <f>+IF('Data Input-Ingreso de Datos'!#REF!=1,EVERLITE!#REF!,"N/A")</f>
        <v>#REF!</v>
      </c>
      <c r="EOU50" s="351" t="e">
        <f>+IF('Data Input-Ingreso de Datos'!#REF!=1,EVERLITE!#REF!,"N/A")</f>
        <v>#REF!</v>
      </c>
      <c r="EOV50" s="351" t="e">
        <f>+IF('Data Input-Ingreso de Datos'!#REF!=1,EVERLITE!#REF!,"N/A")</f>
        <v>#REF!</v>
      </c>
      <c r="EOW50" s="351" t="e">
        <f>+IF('Data Input-Ingreso de Datos'!#REF!=1,EVERLITE!#REF!,"N/A")</f>
        <v>#REF!</v>
      </c>
      <c r="EOX50" s="351" t="e">
        <f>+IF('Data Input-Ingreso de Datos'!#REF!=1,EVERLITE!#REF!,"N/A")</f>
        <v>#REF!</v>
      </c>
      <c r="EOY50" s="351" t="e">
        <f>+IF('Data Input-Ingreso de Datos'!#REF!=1,EVERLITE!#REF!,"N/A")</f>
        <v>#REF!</v>
      </c>
      <c r="EOZ50" s="351" t="e">
        <f>+IF('Data Input-Ingreso de Datos'!#REF!=1,EVERLITE!#REF!,"N/A")</f>
        <v>#REF!</v>
      </c>
      <c r="EPA50" s="351" t="e">
        <f>+IF('Data Input-Ingreso de Datos'!#REF!=1,EVERLITE!#REF!,"N/A")</f>
        <v>#REF!</v>
      </c>
      <c r="EPB50" s="351" t="e">
        <f>+IF('Data Input-Ingreso de Datos'!#REF!=1,EVERLITE!#REF!,"N/A")</f>
        <v>#REF!</v>
      </c>
      <c r="EPC50" s="351" t="e">
        <f>+IF('Data Input-Ingreso de Datos'!#REF!=1,EVERLITE!#REF!,"N/A")</f>
        <v>#REF!</v>
      </c>
      <c r="EPD50" s="351" t="e">
        <f>+IF('Data Input-Ingreso de Datos'!#REF!=1,EVERLITE!#REF!,"N/A")</f>
        <v>#REF!</v>
      </c>
      <c r="EPE50" s="351" t="e">
        <f>+IF('Data Input-Ingreso de Datos'!#REF!=1,EVERLITE!#REF!,"N/A")</f>
        <v>#REF!</v>
      </c>
      <c r="EPF50" s="351" t="e">
        <f>+IF('Data Input-Ingreso de Datos'!#REF!=1,EVERLITE!#REF!,"N/A")</f>
        <v>#REF!</v>
      </c>
      <c r="EPG50" s="351" t="e">
        <f>+IF('Data Input-Ingreso de Datos'!#REF!=1,EVERLITE!#REF!,"N/A")</f>
        <v>#REF!</v>
      </c>
      <c r="EPH50" s="351" t="e">
        <f>+IF('Data Input-Ingreso de Datos'!#REF!=1,EVERLITE!#REF!,"N/A")</f>
        <v>#REF!</v>
      </c>
      <c r="EPI50" s="351" t="e">
        <f>+IF('Data Input-Ingreso de Datos'!#REF!=1,EVERLITE!#REF!,"N/A")</f>
        <v>#REF!</v>
      </c>
      <c r="EPJ50" s="351" t="e">
        <f>+IF('Data Input-Ingreso de Datos'!#REF!=1,EVERLITE!#REF!,"N/A")</f>
        <v>#REF!</v>
      </c>
      <c r="EPK50" s="351" t="e">
        <f>+IF('Data Input-Ingreso de Datos'!#REF!=1,EVERLITE!#REF!,"N/A")</f>
        <v>#REF!</v>
      </c>
      <c r="EPL50" s="351" t="e">
        <f>+IF('Data Input-Ingreso de Datos'!#REF!=1,EVERLITE!#REF!,"N/A")</f>
        <v>#REF!</v>
      </c>
      <c r="EPM50" s="351" t="e">
        <f>+IF('Data Input-Ingreso de Datos'!#REF!=1,EVERLITE!#REF!,"N/A")</f>
        <v>#REF!</v>
      </c>
      <c r="EPN50" s="351" t="e">
        <f>+IF('Data Input-Ingreso de Datos'!#REF!=1,EVERLITE!#REF!,"N/A")</f>
        <v>#REF!</v>
      </c>
      <c r="EPO50" s="351" t="e">
        <f>+IF('Data Input-Ingreso de Datos'!#REF!=1,EVERLITE!#REF!,"N/A")</f>
        <v>#REF!</v>
      </c>
      <c r="EPP50" s="351" t="e">
        <f>+IF('Data Input-Ingreso de Datos'!#REF!=1,EVERLITE!#REF!,"N/A")</f>
        <v>#REF!</v>
      </c>
      <c r="EPQ50" s="351" t="e">
        <f>+IF('Data Input-Ingreso de Datos'!#REF!=1,EVERLITE!#REF!,"N/A")</f>
        <v>#REF!</v>
      </c>
      <c r="EPR50" s="351" t="e">
        <f>+IF('Data Input-Ingreso de Datos'!#REF!=1,EVERLITE!#REF!,"N/A")</f>
        <v>#REF!</v>
      </c>
      <c r="EPS50" s="351" t="e">
        <f>+IF('Data Input-Ingreso de Datos'!#REF!=1,EVERLITE!#REF!,"N/A")</f>
        <v>#REF!</v>
      </c>
      <c r="EPT50" s="351" t="e">
        <f>+IF('Data Input-Ingreso de Datos'!#REF!=1,EVERLITE!#REF!,"N/A")</f>
        <v>#REF!</v>
      </c>
      <c r="EPU50" s="351" t="e">
        <f>+IF('Data Input-Ingreso de Datos'!#REF!=1,EVERLITE!#REF!,"N/A")</f>
        <v>#REF!</v>
      </c>
      <c r="EPV50" s="351" t="e">
        <f>+IF('Data Input-Ingreso de Datos'!#REF!=1,EVERLITE!#REF!,"N/A")</f>
        <v>#REF!</v>
      </c>
      <c r="EPW50" s="351" t="e">
        <f>+IF('Data Input-Ingreso de Datos'!#REF!=1,EVERLITE!#REF!,"N/A")</f>
        <v>#REF!</v>
      </c>
      <c r="EPX50" s="351" t="e">
        <f>+IF('Data Input-Ingreso de Datos'!#REF!=1,EVERLITE!#REF!,"N/A")</f>
        <v>#REF!</v>
      </c>
      <c r="EPY50" s="351" t="e">
        <f>+IF('Data Input-Ingreso de Datos'!#REF!=1,EVERLITE!#REF!,"N/A")</f>
        <v>#REF!</v>
      </c>
      <c r="EPZ50" s="351" t="e">
        <f>+IF('Data Input-Ingreso de Datos'!#REF!=1,EVERLITE!#REF!,"N/A")</f>
        <v>#REF!</v>
      </c>
      <c r="EQA50" s="351" t="e">
        <f>+IF('Data Input-Ingreso de Datos'!#REF!=1,EVERLITE!#REF!,"N/A")</f>
        <v>#REF!</v>
      </c>
      <c r="EQB50" s="351" t="e">
        <f>+IF('Data Input-Ingreso de Datos'!#REF!=1,EVERLITE!#REF!,"N/A")</f>
        <v>#REF!</v>
      </c>
      <c r="EQC50" s="351" t="e">
        <f>+IF('Data Input-Ingreso de Datos'!#REF!=1,EVERLITE!#REF!,"N/A")</f>
        <v>#REF!</v>
      </c>
      <c r="EQD50" s="351" t="e">
        <f>+IF('Data Input-Ingreso de Datos'!#REF!=1,EVERLITE!#REF!,"N/A")</f>
        <v>#REF!</v>
      </c>
      <c r="EQE50" s="351" t="e">
        <f>+IF('Data Input-Ingreso de Datos'!#REF!=1,EVERLITE!#REF!,"N/A")</f>
        <v>#REF!</v>
      </c>
      <c r="EQF50" s="351" t="e">
        <f>+IF('Data Input-Ingreso de Datos'!#REF!=1,EVERLITE!#REF!,"N/A")</f>
        <v>#REF!</v>
      </c>
      <c r="EQG50" s="351" t="e">
        <f>+IF('Data Input-Ingreso de Datos'!#REF!=1,EVERLITE!#REF!,"N/A")</f>
        <v>#REF!</v>
      </c>
      <c r="EQH50" s="351" t="e">
        <f>+IF('Data Input-Ingreso de Datos'!#REF!=1,EVERLITE!#REF!,"N/A")</f>
        <v>#REF!</v>
      </c>
      <c r="EQI50" s="351" t="e">
        <f>+IF('Data Input-Ingreso de Datos'!#REF!=1,EVERLITE!#REF!,"N/A")</f>
        <v>#REF!</v>
      </c>
      <c r="EQJ50" s="351" t="e">
        <f>+IF('Data Input-Ingreso de Datos'!#REF!=1,EVERLITE!#REF!,"N/A")</f>
        <v>#REF!</v>
      </c>
      <c r="EQK50" s="351" t="e">
        <f>+IF('Data Input-Ingreso de Datos'!#REF!=1,EVERLITE!#REF!,"N/A")</f>
        <v>#REF!</v>
      </c>
      <c r="EQL50" s="351" t="e">
        <f>+IF('Data Input-Ingreso de Datos'!#REF!=1,EVERLITE!#REF!,"N/A")</f>
        <v>#REF!</v>
      </c>
      <c r="EQM50" s="351" t="e">
        <f>+IF('Data Input-Ingreso de Datos'!#REF!=1,EVERLITE!#REF!,"N/A")</f>
        <v>#REF!</v>
      </c>
      <c r="EQN50" s="351" t="e">
        <f>+IF('Data Input-Ingreso de Datos'!#REF!=1,EVERLITE!#REF!,"N/A")</f>
        <v>#REF!</v>
      </c>
      <c r="EQO50" s="351" t="e">
        <f>+IF('Data Input-Ingreso de Datos'!#REF!=1,EVERLITE!#REF!,"N/A")</f>
        <v>#REF!</v>
      </c>
      <c r="EQP50" s="351" t="e">
        <f>+IF('Data Input-Ingreso de Datos'!#REF!=1,EVERLITE!#REF!,"N/A")</f>
        <v>#REF!</v>
      </c>
      <c r="EQQ50" s="351" t="e">
        <f>+IF('Data Input-Ingreso de Datos'!#REF!=1,EVERLITE!#REF!,"N/A")</f>
        <v>#REF!</v>
      </c>
      <c r="EQR50" s="351" t="e">
        <f>+IF('Data Input-Ingreso de Datos'!#REF!=1,EVERLITE!#REF!,"N/A")</f>
        <v>#REF!</v>
      </c>
      <c r="EQS50" s="351" t="e">
        <f>+IF('Data Input-Ingreso de Datos'!#REF!=1,EVERLITE!#REF!,"N/A")</f>
        <v>#REF!</v>
      </c>
      <c r="EQT50" s="351" t="e">
        <f>+IF('Data Input-Ingreso de Datos'!#REF!=1,EVERLITE!#REF!,"N/A")</f>
        <v>#REF!</v>
      </c>
      <c r="EQU50" s="351" t="e">
        <f>+IF('Data Input-Ingreso de Datos'!#REF!=1,EVERLITE!#REF!,"N/A")</f>
        <v>#REF!</v>
      </c>
      <c r="EQV50" s="351" t="e">
        <f>+IF('Data Input-Ingreso de Datos'!#REF!=1,EVERLITE!#REF!,"N/A")</f>
        <v>#REF!</v>
      </c>
      <c r="EQW50" s="351" t="e">
        <f>+IF('Data Input-Ingreso de Datos'!#REF!=1,EVERLITE!#REF!,"N/A")</f>
        <v>#REF!</v>
      </c>
      <c r="EQX50" s="351" t="e">
        <f>+IF('Data Input-Ingreso de Datos'!#REF!=1,EVERLITE!#REF!,"N/A")</f>
        <v>#REF!</v>
      </c>
      <c r="EQY50" s="351" t="e">
        <f>+IF('Data Input-Ingreso de Datos'!#REF!=1,EVERLITE!#REF!,"N/A")</f>
        <v>#REF!</v>
      </c>
      <c r="EQZ50" s="351" t="e">
        <f>+IF('Data Input-Ingreso de Datos'!#REF!=1,EVERLITE!#REF!,"N/A")</f>
        <v>#REF!</v>
      </c>
      <c r="ERA50" s="351" t="e">
        <f>+IF('Data Input-Ingreso de Datos'!#REF!=1,EVERLITE!#REF!,"N/A")</f>
        <v>#REF!</v>
      </c>
      <c r="ERB50" s="351" t="e">
        <f>+IF('Data Input-Ingreso de Datos'!#REF!=1,EVERLITE!#REF!,"N/A")</f>
        <v>#REF!</v>
      </c>
      <c r="ERC50" s="351" t="e">
        <f>+IF('Data Input-Ingreso de Datos'!#REF!=1,EVERLITE!#REF!,"N/A")</f>
        <v>#REF!</v>
      </c>
      <c r="ERD50" s="351" t="e">
        <f>+IF('Data Input-Ingreso de Datos'!#REF!=1,EVERLITE!#REF!,"N/A")</f>
        <v>#REF!</v>
      </c>
      <c r="ERE50" s="351" t="e">
        <f>+IF('Data Input-Ingreso de Datos'!#REF!=1,EVERLITE!#REF!,"N/A")</f>
        <v>#REF!</v>
      </c>
      <c r="ERF50" s="351" t="e">
        <f>+IF('Data Input-Ingreso de Datos'!#REF!=1,EVERLITE!#REF!,"N/A")</f>
        <v>#REF!</v>
      </c>
      <c r="ERG50" s="351" t="e">
        <f>+IF('Data Input-Ingreso de Datos'!#REF!=1,EVERLITE!#REF!,"N/A")</f>
        <v>#REF!</v>
      </c>
      <c r="ERH50" s="351" t="e">
        <f>+IF('Data Input-Ingreso de Datos'!#REF!=1,EVERLITE!#REF!,"N/A")</f>
        <v>#REF!</v>
      </c>
      <c r="ERI50" s="351" t="e">
        <f>+IF('Data Input-Ingreso de Datos'!#REF!=1,EVERLITE!#REF!,"N/A")</f>
        <v>#REF!</v>
      </c>
      <c r="ERJ50" s="351" t="e">
        <f>+IF('Data Input-Ingreso de Datos'!#REF!=1,EVERLITE!#REF!,"N/A")</f>
        <v>#REF!</v>
      </c>
      <c r="ERK50" s="351" t="e">
        <f>+IF('Data Input-Ingreso de Datos'!#REF!=1,EVERLITE!#REF!,"N/A")</f>
        <v>#REF!</v>
      </c>
      <c r="ERL50" s="351" t="e">
        <f>+IF('Data Input-Ingreso de Datos'!#REF!=1,EVERLITE!#REF!,"N/A")</f>
        <v>#REF!</v>
      </c>
      <c r="ERM50" s="351" t="e">
        <f>+IF('Data Input-Ingreso de Datos'!#REF!=1,EVERLITE!#REF!,"N/A")</f>
        <v>#REF!</v>
      </c>
      <c r="ERN50" s="351" t="e">
        <f>+IF('Data Input-Ingreso de Datos'!#REF!=1,EVERLITE!#REF!,"N/A")</f>
        <v>#REF!</v>
      </c>
      <c r="ERO50" s="351" t="e">
        <f>+IF('Data Input-Ingreso de Datos'!#REF!=1,EVERLITE!#REF!,"N/A")</f>
        <v>#REF!</v>
      </c>
      <c r="ERP50" s="351" t="e">
        <f>+IF('Data Input-Ingreso de Datos'!#REF!=1,EVERLITE!#REF!,"N/A")</f>
        <v>#REF!</v>
      </c>
      <c r="ERQ50" s="351" t="e">
        <f>+IF('Data Input-Ingreso de Datos'!#REF!=1,EVERLITE!#REF!,"N/A")</f>
        <v>#REF!</v>
      </c>
      <c r="ERR50" s="351" t="e">
        <f>+IF('Data Input-Ingreso de Datos'!#REF!=1,EVERLITE!#REF!,"N/A")</f>
        <v>#REF!</v>
      </c>
      <c r="ERS50" s="351" t="e">
        <f>+IF('Data Input-Ingreso de Datos'!#REF!=1,EVERLITE!#REF!,"N/A")</f>
        <v>#REF!</v>
      </c>
      <c r="ERT50" s="351" t="e">
        <f>+IF('Data Input-Ingreso de Datos'!#REF!=1,EVERLITE!#REF!,"N/A")</f>
        <v>#REF!</v>
      </c>
      <c r="ERU50" s="351" t="e">
        <f>+IF('Data Input-Ingreso de Datos'!#REF!=1,EVERLITE!#REF!,"N/A")</f>
        <v>#REF!</v>
      </c>
      <c r="ERV50" s="351" t="e">
        <f>+IF('Data Input-Ingreso de Datos'!#REF!=1,EVERLITE!#REF!,"N/A")</f>
        <v>#REF!</v>
      </c>
      <c r="ERW50" s="351" t="e">
        <f>+IF('Data Input-Ingreso de Datos'!#REF!=1,EVERLITE!#REF!,"N/A")</f>
        <v>#REF!</v>
      </c>
      <c r="ERX50" s="351" t="e">
        <f>+IF('Data Input-Ingreso de Datos'!#REF!=1,EVERLITE!#REF!,"N/A")</f>
        <v>#REF!</v>
      </c>
      <c r="ERY50" s="351" t="e">
        <f>+IF('Data Input-Ingreso de Datos'!#REF!=1,EVERLITE!#REF!,"N/A")</f>
        <v>#REF!</v>
      </c>
      <c r="ERZ50" s="351" t="e">
        <f>+IF('Data Input-Ingreso de Datos'!#REF!=1,EVERLITE!#REF!,"N/A")</f>
        <v>#REF!</v>
      </c>
      <c r="ESA50" s="351" t="e">
        <f>+IF('Data Input-Ingreso de Datos'!#REF!=1,EVERLITE!#REF!,"N/A")</f>
        <v>#REF!</v>
      </c>
      <c r="ESB50" s="351" t="e">
        <f>+IF('Data Input-Ingreso de Datos'!#REF!=1,EVERLITE!#REF!,"N/A")</f>
        <v>#REF!</v>
      </c>
      <c r="ESC50" s="351" t="e">
        <f>+IF('Data Input-Ingreso de Datos'!#REF!=1,EVERLITE!#REF!,"N/A")</f>
        <v>#REF!</v>
      </c>
      <c r="ESD50" s="351" t="e">
        <f>+IF('Data Input-Ingreso de Datos'!#REF!=1,EVERLITE!#REF!,"N/A")</f>
        <v>#REF!</v>
      </c>
      <c r="ESE50" s="351" t="e">
        <f>+IF('Data Input-Ingreso de Datos'!#REF!=1,EVERLITE!#REF!,"N/A")</f>
        <v>#REF!</v>
      </c>
      <c r="ESF50" s="351" t="e">
        <f>+IF('Data Input-Ingreso de Datos'!#REF!=1,EVERLITE!#REF!,"N/A")</f>
        <v>#REF!</v>
      </c>
      <c r="ESG50" s="351" t="e">
        <f>+IF('Data Input-Ingreso de Datos'!#REF!=1,EVERLITE!#REF!,"N/A")</f>
        <v>#REF!</v>
      </c>
      <c r="ESH50" s="351" t="e">
        <f>+IF('Data Input-Ingreso de Datos'!#REF!=1,EVERLITE!#REF!,"N/A")</f>
        <v>#REF!</v>
      </c>
      <c r="ESI50" s="351" t="e">
        <f>+IF('Data Input-Ingreso de Datos'!#REF!=1,EVERLITE!#REF!,"N/A")</f>
        <v>#REF!</v>
      </c>
      <c r="ESJ50" s="351" t="e">
        <f>+IF('Data Input-Ingreso de Datos'!#REF!=1,EVERLITE!#REF!,"N/A")</f>
        <v>#REF!</v>
      </c>
      <c r="ESK50" s="351" t="e">
        <f>+IF('Data Input-Ingreso de Datos'!#REF!=1,EVERLITE!#REF!,"N/A")</f>
        <v>#REF!</v>
      </c>
      <c r="ESL50" s="351" t="e">
        <f>+IF('Data Input-Ingreso de Datos'!#REF!=1,EVERLITE!#REF!,"N/A")</f>
        <v>#REF!</v>
      </c>
      <c r="ESM50" s="351" t="e">
        <f>+IF('Data Input-Ingreso de Datos'!#REF!=1,EVERLITE!#REF!,"N/A")</f>
        <v>#REF!</v>
      </c>
      <c r="ESN50" s="351" t="e">
        <f>+IF('Data Input-Ingreso de Datos'!#REF!=1,EVERLITE!#REF!,"N/A")</f>
        <v>#REF!</v>
      </c>
      <c r="ESO50" s="351" t="e">
        <f>+IF('Data Input-Ingreso de Datos'!#REF!=1,EVERLITE!#REF!,"N/A")</f>
        <v>#REF!</v>
      </c>
      <c r="ESP50" s="351" t="e">
        <f>+IF('Data Input-Ingreso de Datos'!#REF!=1,EVERLITE!#REF!,"N/A")</f>
        <v>#REF!</v>
      </c>
      <c r="ESQ50" s="351" t="e">
        <f>+IF('Data Input-Ingreso de Datos'!#REF!=1,EVERLITE!#REF!,"N/A")</f>
        <v>#REF!</v>
      </c>
      <c r="ESR50" s="351" t="e">
        <f>+IF('Data Input-Ingreso de Datos'!#REF!=1,EVERLITE!#REF!,"N/A")</f>
        <v>#REF!</v>
      </c>
      <c r="ESS50" s="351" t="e">
        <f>+IF('Data Input-Ingreso de Datos'!#REF!=1,EVERLITE!#REF!,"N/A")</f>
        <v>#REF!</v>
      </c>
      <c r="EST50" s="351" t="e">
        <f>+IF('Data Input-Ingreso de Datos'!#REF!=1,EVERLITE!#REF!,"N/A")</f>
        <v>#REF!</v>
      </c>
      <c r="ESU50" s="351" t="e">
        <f>+IF('Data Input-Ingreso de Datos'!#REF!=1,EVERLITE!#REF!,"N/A")</f>
        <v>#REF!</v>
      </c>
      <c r="ESV50" s="351" t="e">
        <f>+IF('Data Input-Ingreso de Datos'!#REF!=1,EVERLITE!#REF!,"N/A")</f>
        <v>#REF!</v>
      </c>
      <c r="ESW50" s="351" t="e">
        <f>+IF('Data Input-Ingreso de Datos'!#REF!=1,EVERLITE!#REF!,"N/A")</f>
        <v>#REF!</v>
      </c>
      <c r="ESX50" s="351" t="e">
        <f>+IF('Data Input-Ingreso de Datos'!#REF!=1,EVERLITE!#REF!,"N/A")</f>
        <v>#REF!</v>
      </c>
      <c r="ESY50" s="351" t="e">
        <f>+IF('Data Input-Ingreso de Datos'!#REF!=1,EVERLITE!#REF!,"N/A")</f>
        <v>#REF!</v>
      </c>
      <c r="ESZ50" s="351" t="e">
        <f>+IF('Data Input-Ingreso de Datos'!#REF!=1,EVERLITE!#REF!,"N/A")</f>
        <v>#REF!</v>
      </c>
      <c r="ETA50" s="351" t="e">
        <f>+IF('Data Input-Ingreso de Datos'!#REF!=1,EVERLITE!#REF!,"N/A")</f>
        <v>#REF!</v>
      </c>
      <c r="ETB50" s="351" t="e">
        <f>+IF('Data Input-Ingreso de Datos'!#REF!=1,EVERLITE!#REF!,"N/A")</f>
        <v>#REF!</v>
      </c>
      <c r="ETC50" s="351" t="e">
        <f>+IF('Data Input-Ingreso de Datos'!#REF!=1,EVERLITE!#REF!,"N/A")</f>
        <v>#REF!</v>
      </c>
      <c r="ETD50" s="351" t="e">
        <f>+IF('Data Input-Ingreso de Datos'!#REF!=1,EVERLITE!#REF!,"N/A")</f>
        <v>#REF!</v>
      </c>
      <c r="ETE50" s="351" t="e">
        <f>+IF('Data Input-Ingreso de Datos'!#REF!=1,EVERLITE!#REF!,"N/A")</f>
        <v>#REF!</v>
      </c>
      <c r="ETF50" s="351" t="e">
        <f>+IF('Data Input-Ingreso de Datos'!#REF!=1,EVERLITE!#REF!,"N/A")</f>
        <v>#REF!</v>
      </c>
      <c r="ETG50" s="351" t="e">
        <f>+IF('Data Input-Ingreso de Datos'!#REF!=1,EVERLITE!#REF!,"N/A")</f>
        <v>#REF!</v>
      </c>
      <c r="ETH50" s="351" t="e">
        <f>+IF('Data Input-Ingreso de Datos'!#REF!=1,EVERLITE!#REF!,"N/A")</f>
        <v>#REF!</v>
      </c>
      <c r="ETI50" s="351" t="e">
        <f>+IF('Data Input-Ingreso de Datos'!#REF!=1,EVERLITE!#REF!,"N/A")</f>
        <v>#REF!</v>
      </c>
      <c r="ETJ50" s="351" t="e">
        <f>+IF('Data Input-Ingreso de Datos'!#REF!=1,EVERLITE!#REF!,"N/A")</f>
        <v>#REF!</v>
      </c>
      <c r="ETK50" s="351" t="e">
        <f>+IF('Data Input-Ingreso de Datos'!#REF!=1,EVERLITE!#REF!,"N/A")</f>
        <v>#REF!</v>
      </c>
      <c r="ETL50" s="351" t="e">
        <f>+IF('Data Input-Ingreso de Datos'!#REF!=1,EVERLITE!#REF!,"N/A")</f>
        <v>#REF!</v>
      </c>
      <c r="ETM50" s="351" t="e">
        <f>+IF('Data Input-Ingreso de Datos'!#REF!=1,EVERLITE!#REF!,"N/A")</f>
        <v>#REF!</v>
      </c>
      <c r="ETN50" s="351" t="e">
        <f>+IF('Data Input-Ingreso de Datos'!#REF!=1,EVERLITE!#REF!,"N/A")</f>
        <v>#REF!</v>
      </c>
      <c r="ETO50" s="351" t="e">
        <f>+IF('Data Input-Ingreso de Datos'!#REF!=1,EVERLITE!#REF!,"N/A")</f>
        <v>#REF!</v>
      </c>
      <c r="ETP50" s="351" t="e">
        <f>+IF('Data Input-Ingreso de Datos'!#REF!=1,EVERLITE!#REF!,"N/A")</f>
        <v>#REF!</v>
      </c>
      <c r="ETQ50" s="351" t="e">
        <f>+IF('Data Input-Ingreso de Datos'!#REF!=1,EVERLITE!#REF!,"N/A")</f>
        <v>#REF!</v>
      </c>
      <c r="ETR50" s="351" t="e">
        <f>+IF('Data Input-Ingreso de Datos'!#REF!=1,EVERLITE!#REF!,"N/A")</f>
        <v>#REF!</v>
      </c>
      <c r="ETS50" s="351" t="e">
        <f>+IF('Data Input-Ingreso de Datos'!#REF!=1,EVERLITE!#REF!,"N/A")</f>
        <v>#REF!</v>
      </c>
      <c r="ETT50" s="351" t="e">
        <f>+IF('Data Input-Ingreso de Datos'!#REF!=1,EVERLITE!#REF!,"N/A")</f>
        <v>#REF!</v>
      </c>
      <c r="ETU50" s="351" t="e">
        <f>+IF('Data Input-Ingreso de Datos'!#REF!=1,EVERLITE!#REF!,"N/A")</f>
        <v>#REF!</v>
      </c>
      <c r="ETV50" s="351" t="e">
        <f>+IF('Data Input-Ingreso de Datos'!#REF!=1,EVERLITE!#REF!,"N/A")</f>
        <v>#REF!</v>
      </c>
      <c r="ETW50" s="351" t="e">
        <f>+IF('Data Input-Ingreso de Datos'!#REF!=1,EVERLITE!#REF!,"N/A")</f>
        <v>#REF!</v>
      </c>
      <c r="ETX50" s="351" t="e">
        <f>+IF('Data Input-Ingreso de Datos'!#REF!=1,EVERLITE!#REF!,"N/A")</f>
        <v>#REF!</v>
      </c>
      <c r="ETY50" s="351" t="e">
        <f>+IF('Data Input-Ingreso de Datos'!#REF!=1,EVERLITE!#REF!,"N/A")</f>
        <v>#REF!</v>
      </c>
      <c r="ETZ50" s="351" t="e">
        <f>+IF('Data Input-Ingreso de Datos'!#REF!=1,EVERLITE!#REF!,"N/A")</f>
        <v>#REF!</v>
      </c>
      <c r="EUA50" s="351" t="e">
        <f>+IF('Data Input-Ingreso de Datos'!#REF!=1,EVERLITE!#REF!,"N/A")</f>
        <v>#REF!</v>
      </c>
      <c r="EUB50" s="351" t="e">
        <f>+IF('Data Input-Ingreso de Datos'!#REF!=1,EVERLITE!#REF!,"N/A")</f>
        <v>#REF!</v>
      </c>
      <c r="EUC50" s="351" t="e">
        <f>+IF('Data Input-Ingreso de Datos'!#REF!=1,EVERLITE!#REF!,"N/A")</f>
        <v>#REF!</v>
      </c>
      <c r="EUD50" s="351" t="e">
        <f>+IF('Data Input-Ingreso de Datos'!#REF!=1,EVERLITE!#REF!,"N/A")</f>
        <v>#REF!</v>
      </c>
      <c r="EUE50" s="351" t="e">
        <f>+IF('Data Input-Ingreso de Datos'!#REF!=1,EVERLITE!#REF!,"N/A")</f>
        <v>#REF!</v>
      </c>
      <c r="EUF50" s="351" t="e">
        <f>+IF('Data Input-Ingreso de Datos'!#REF!=1,EVERLITE!#REF!,"N/A")</f>
        <v>#REF!</v>
      </c>
      <c r="EUG50" s="351" t="e">
        <f>+IF('Data Input-Ingreso de Datos'!#REF!=1,EVERLITE!#REF!,"N/A")</f>
        <v>#REF!</v>
      </c>
      <c r="EUH50" s="351" t="e">
        <f>+IF('Data Input-Ingreso de Datos'!#REF!=1,EVERLITE!#REF!,"N/A")</f>
        <v>#REF!</v>
      </c>
      <c r="EUI50" s="351" t="e">
        <f>+IF('Data Input-Ingreso de Datos'!#REF!=1,EVERLITE!#REF!,"N/A")</f>
        <v>#REF!</v>
      </c>
      <c r="EUJ50" s="351" t="e">
        <f>+IF('Data Input-Ingreso de Datos'!#REF!=1,EVERLITE!#REF!,"N/A")</f>
        <v>#REF!</v>
      </c>
      <c r="EUK50" s="351" t="e">
        <f>+IF('Data Input-Ingreso de Datos'!#REF!=1,EVERLITE!#REF!,"N/A")</f>
        <v>#REF!</v>
      </c>
      <c r="EUL50" s="351" t="e">
        <f>+IF('Data Input-Ingreso de Datos'!#REF!=1,EVERLITE!#REF!,"N/A")</f>
        <v>#REF!</v>
      </c>
      <c r="EUM50" s="351" t="e">
        <f>+IF('Data Input-Ingreso de Datos'!#REF!=1,EVERLITE!#REF!,"N/A")</f>
        <v>#REF!</v>
      </c>
      <c r="EUN50" s="351" t="e">
        <f>+IF('Data Input-Ingreso de Datos'!#REF!=1,EVERLITE!#REF!,"N/A")</f>
        <v>#REF!</v>
      </c>
      <c r="EUO50" s="351" t="e">
        <f>+IF('Data Input-Ingreso de Datos'!#REF!=1,EVERLITE!#REF!,"N/A")</f>
        <v>#REF!</v>
      </c>
      <c r="EUP50" s="351" t="e">
        <f>+IF('Data Input-Ingreso de Datos'!#REF!=1,EVERLITE!#REF!,"N/A")</f>
        <v>#REF!</v>
      </c>
      <c r="EUQ50" s="351" t="e">
        <f>+IF('Data Input-Ingreso de Datos'!#REF!=1,EVERLITE!#REF!,"N/A")</f>
        <v>#REF!</v>
      </c>
      <c r="EUR50" s="351" t="e">
        <f>+IF('Data Input-Ingreso de Datos'!#REF!=1,EVERLITE!#REF!,"N/A")</f>
        <v>#REF!</v>
      </c>
      <c r="EUS50" s="351" t="e">
        <f>+IF('Data Input-Ingreso de Datos'!#REF!=1,EVERLITE!#REF!,"N/A")</f>
        <v>#REF!</v>
      </c>
      <c r="EUT50" s="351" t="e">
        <f>+IF('Data Input-Ingreso de Datos'!#REF!=1,EVERLITE!#REF!,"N/A")</f>
        <v>#REF!</v>
      </c>
      <c r="EUU50" s="351" t="e">
        <f>+IF('Data Input-Ingreso de Datos'!#REF!=1,EVERLITE!#REF!,"N/A")</f>
        <v>#REF!</v>
      </c>
      <c r="EUV50" s="351" t="e">
        <f>+IF('Data Input-Ingreso de Datos'!#REF!=1,EVERLITE!#REF!,"N/A")</f>
        <v>#REF!</v>
      </c>
      <c r="EUW50" s="351" t="e">
        <f>+IF('Data Input-Ingreso de Datos'!#REF!=1,EVERLITE!#REF!,"N/A")</f>
        <v>#REF!</v>
      </c>
      <c r="EUX50" s="351" t="e">
        <f>+IF('Data Input-Ingreso de Datos'!#REF!=1,EVERLITE!#REF!,"N/A")</f>
        <v>#REF!</v>
      </c>
      <c r="EUY50" s="351" t="e">
        <f>+IF('Data Input-Ingreso de Datos'!#REF!=1,EVERLITE!#REF!,"N/A")</f>
        <v>#REF!</v>
      </c>
      <c r="EUZ50" s="351" t="e">
        <f>+IF('Data Input-Ingreso de Datos'!#REF!=1,EVERLITE!#REF!,"N/A")</f>
        <v>#REF!</v>
      </c>
      <c r="EVA50" s="351" t="e">
        <f>+IF('Data Input-Ingreso de Datos'!#REF!=1,EVERLITE!#REF!,"N/A")</f>
        <v>#REF!</v>
      </c>
      <c r="EVB50" s="351" t="e">
        <f>+IF('Data Input-Ingreso de Datos'!#REF!=1,EVERLITE!#REF!,"N/A")</f>
        <v>#REF!</v>
      </c>
      <c r="EVC50" s="351" t="e">
        <f>+IF('Data Input-Ingreso de Datos'!#REF!=1,EVERLITE!#REF!,"N/A")</f>
        <v>#REF!</v>
      </c>
      <c r="EVD50" s="351" t="e">
        <f>+IF('Data Input-Ingreso de Datos'!#REF!=1,EVERLITE!#REF!,"N/A")</f>
        <v>#REF!</v>
      </c>
      <c r="EVE50" s="351" t="e">
        <f>+IF('Data Input-Ingreso de Datos'!#REF!=1,EVERLITE!#REF!,"N/A")</f>
        <v>#REF!</v>
      </c>
      <c r="EVF50" s="351" t="e">
        <f>+IF('Data Input-Ingreso de Datos'!#REF!=1,EVERLITE!#REF!,"N/A")</f>
        <v>#REF!</v>
      </c>
      <c r="EVG50" s="351" t="e">
        <f>+IF('Data Input-Ingreso de Datos'!#REF!=1,EVERLITE!#REF!,"N/A")</f>
        <v>#REF!</v>
      </c>
      <c r="EVH50" s="351" t="e">
        <f>+IF('Data Input-Ingreso de Datos'!#REF!=1,EVERLITE!#REF!,"N/A")</f>
        <v>#REF!</v>
      </c>
      <c r="EVI50" s="351" t="e">
        <f>+IF('Data Input-Ingreso de Datos'!#REF!=1,EVERLITE!#REF!,"N/A")</f>
        <v>#REF!</v>
      </c>
      <c r="EVJ50" s="351" t="e">
        <f>+IF('Data Input-Ingreso de Datos'!#REF!=1,EVERLITE!#REF!,"N/A")</f>
        <v>#REF!</v>
      </c>
      <c r="EVK50" s="351" t="e">
        <f>+IF('Data Input-Ingreso de Datos'!#REF!=1,EVERLITE!#REF!,"N/A")</f>
        <v>#REF!</v>
      </c>
      <c r="EVL50" s="351" t="e">
        <f>+IF('Data Input-Ingreso de Datos'!#REF!=1,EVERLITE!#REF!,"N/A")</f>
        <v>#REF!</v>
      </c>
      <c r="EVM50" s="351" t="e">
        <f>+IF('Data Input-Ingreso de Datos'!#REF!=1,EVERLITE!#REF!,"N/A")</f>
        <v>#REF!</v>
      </c>
      <c r="EVN50" s="351" t="e">
        <f>+IF('Data Input-Ingreso de Datos'!#REF!=1,EVERLITE!#REF!,"N/A")</f>
        <v>#REF!</v>
      </c>
      <c r="EVO50" s="351" t="e">
        <f>+IF('Data Input-Ingreso de Datos'!#REF!=1,EVERLITE!#REF!,"N/A")</f>
        <v>#REF!</v>
      </c>
      <c r="EVP50" s="351" t="e">
        <f>+IF('Data Input-Ingreso de Datos'!#REF!=1,EVERLITE!#REF!,"N/A")</f>
        <v>#REF!</v>
      </c>
      <c r="EVQ50" s="351" t="e">
        <f>+IF('Data Input-Ingreso de Datos'!#REF!=1,EVERLITE!#REF!,"N/A")</f>
        <v>#REF!</v>
      </c>
      <c r="EVR50" s="351" t="e">
        <f>+IF('Data Input-Ingreso de Datos'!#REF!=1,EVERLITE!#REF!,"N/A")</f>
        <v>#REF!</v>
      </c>
      <c r="EVS50" s="351" t="e">
        <f>+IF('Data Input-Ingreso de Datos'!#REF!=1,EVERLITE!#REF!,"N/A")</f>
        <v>#REF!</v>
      </c>
      <c r="EVT50" s="351" t="e">
        <f>+IF('Data Input-Ingreso de Datos'!#REF!=1,EVERLITE!#REF!,"N/A")</f>
        <v>#REF!</v>
      </c>
      <c r="EVU50" s="351" t="e">
        <f>+IF('Data Input-Ingreso de Datos'!#REF!=1,EVERLITE!#REF!,"N/A")</f>
        <v>#REF!</v>
      </c>
      <c r="EVV50" s="351" t="e">
        <f>+IF('Data Input-Ingreso de Datos'!#REF!=1,EVERLITE!#REF!,"N/A")</f>
        <v>#REF!</v>
      </c>
      <c r="EVW50" s="351" t="e">
        <f>+IF('Data Input-Ingreso de Datos'!#REF!=1,EVERLITE!#REF!,"N/A")</f>
        <v>#REF!</v>
      </c>
      <c r="EVX50" s="351" t="e">
        <f>+IF('Data Input-Ingreso de Datos'!#REF!=1,EVERLITE!#REF!,"N/A")</f>
        <v>#REF!</v>
      </c>
      <c r="EVY50" s="351" t="e">
        <f>+IF('Data Input-Ingreso de Datos'!#REF!=1,EVERLITE!#REF!,"N/A")</f>
        <v>#REF!</v>
      </c>
      <c r="EVZ50" s="351" t="e">
        <f>+IF('Data Input-Ingreso de Datos'!#REF!=1,EVERLITE!#REF!,"N/A")</f>
        <v>#REF!</v>
      </c>
      <c r="EWA50" s="351" t="e">
        <f>+IF('Data Input-Ingreso de Datos'!#REF!=1,EVERLITE!#REF!,"N/A")</f>
        <v>#REF!</v>
      </c>
      <c r="EWB50" s="351" t="e">
        <f>+IF('Data Input-Ingreso de Datos'!#REF!=1,EVERLITE!#REF!,"N/A")</f>
        <v>#REF!</v>
      </c>
      <c r="EWC50" s="351" t="e">
        <f>+IF('Data Input-Ingreso de Datos'!#REF!=1,EVERLITE!#REF!,"N/A")</f>
        <v>#REF!</v>
      </c>
      <c r="EWD50" s="351" t="e">
        <f>+IF('Data Input-Ingreso de Datos'!#REF!=1,EVERLITE!#REF!,"N/A")</f>
        <v>#REF!</v>
      </c>
      <c r="EWE50" s="351" t="e">
        <f>+IF('Data Input-Ingreso de Datos'!#REF!=1,EVERLITE!#REF!,"N/A")</f>
        <v>#REF!</v>
      </c>
      <c r="EWF50" s="351" t="e">
        <f>+IF('Data Input-Ingreso de Datos'!#REF!=1,EVERLITE!#REF!,"N/A")</f>
        <v>#REF!</v>
      </c>
      <c r="EWG50" s="351" t="e">
        <f>+IF('Data Input-Ingreso de Datos'!#REF!=1,EVERLITE!#REF!,"N/A")</f>
        <v>#REF!</v>
      </c>
      <c r="EWH50" s="351" t="e">
        <f>+IF('Data Input-Ingreso de Datos'!#REF!=1,EVERLITE!#REF!,"N/A")</f>
        <v>#REF!</v>
      </c>
      <c r="EWI50" s="351" t="e">
        <f>+IF('Data Input-Ingreso de Datos'!#REF!=1,EVERLITE!#REF!,"N/A")</f>
        <v>#REF!</v>
      </c>
      <c r="EWJ50" s="351" t="e">
        <f>+IF('Data Input-Ingreso de Datos'!#REF!=1,EVERLITE!#REF!,"N/A")</f>
        <v>#REF!</v>
      </c>
      <c r="EWK50" s="351" t="e">
        <f>+IF('Data Input-Ingreso de Datos'!#REF!=1,EVERLITE!#REF!,"N/A")</f>
        <v>#REF!</v>
      </c>
      <c r="EWL50" s="351" t="e">
        <f>+IF('Data Input-Ingreso de Datos'!#REF!=1,EVERLITE!#REF!,"N/A")</f>
        <v>#REF!</v>
      </c>
      <c r="EWM50" s="351" t="e">
        <f>+IF('Data Input-Ingreso de Datos'!#REF!=1,EVERLITE!#REF!,"N/A")</f>
        <v>#REF!</v>
      </c>
      <c r="EWN50" s="351" t="e">
        <f>+IF('Data Input-Ingreso de Datos'!#REF!=1,EVERLITE!#REF!,"N/A")</f>
        <v>#REF!</v>
      </c>
      <c r="EWO50" s="351" t="e">
        <f>+IF('Data Input-Ingreso de Datos'!#REF!=1,EVERLITE!#REF!,"N/A")</f>
        <v>#REF!</v>
      </c>
      <c r="EWP50" s="351" t="e">
        <f>+IF('Data Input-Ingreso de Datos'!#REF!=1,EVERLITE!#REF!,"N/A")</f>
        <v>#REF!</v>
      </c>
      <c r="EWQ50" s="351" t="e">
        <f>+IF('Data Input-Ingreso de Datos'!#REF!=1,EVERLITE!#REF!,"N/A")</f>
        <v>#REF!</v>
      </c>
      <c r="EWR50" s="351" t="e">
        <f>+IF('Data Input-Ingreso de Datos'!#REF!=1,EVERLITE!#REF!,"N/A")</f>
        <v>#REF!</v>
      </c>
      <c r="EWS50" s="351" t="e">
        <f>+IF('Data Input-Ingreso de Datos'!#REF!=1,EVERLITE!#REF!,"N/A")</f>
        <v>#REF!</v>
      </c>
      <c r="EWT50" s="351" t="e">
        <f>+IF('Data Input-Ingreso de Datos'!#REF!=1,EVERLITE!#REF!,"N/A")</f>
        <v>#REF!</v>
      </c>
      <c r="EWU50" s="351" t="e">
        <f>+IF('Data Input-Ingreso de Datos'!#REF!=1,EVERLITE!#REF!,"N/A")</f>
        <v>#REF!</v>
      </c>
      <c r="EWV50" s="351" t="e">
        <f>+IF('Data Input-Ingreso de Datos'!#REF!=1,EVERLITE!#REF!,"N/A")</f>
        <v>#REF!</v>
      </c>
      <c r="EWW50" s="351" t="e">
        <f>+IF('Data Input-Ingreso de Datos'!#REF!=1,EVERLITE!#REF!,"N/A")</f>
        <v>#REF!</v>
      </c>
      <c r="EWX50" s="351" t="e">
        <f>+IF('Data Input-Ingreso de Datos'!#REF!=1,EVERLITE!#REF!,"N/A")</f>
        <v>#REF!</v>
      </c>
      <c r="EWY50" s="351" t="e">
        <f>+IF('Data Input-Ingreso de Datos'!#REF!=1,EVERLITE!#REF!,"N/A")</f>
        <v>#REF!</v>
      </c>
      <c r="EWZ50" s="351" t="e">
        <f>+IF('Data Input-Ingreso de Datos'!#REF!=1,EVERLITE!#REF!,"N/A")</f>
        <v>#REF!</v>
      </c>
      <c r="EXA50" s="351" t="e">
        <f>+IF('Data Input-Ingreso de Datos'!#REF!=1,EVERLITE!#REF!,"N/A")</f>
        <v>#REF!</v>
      </c>
      <c r="EXB50" s="351" t="e">
        <f>+IF('Data Input-Ingreso de Datos'!#REF!=1,EVERLITE!#REF!,"N/A")</f>
        <v>#REF!</v>
      </c>
      <c r="EXC50" s="351" t="e">
        <f>+IF('Data Input-Ingreso de Datos'!#REF!=1,EVERLITE!#REF!,"N/A")</f>
        <v>#REF!</v>
      </c>
      <c r="EXD50" s="351" t="e">
        <f>+IF('Data Input-Ingreso de Datos'!#REF!=1,EVERLITE!#REF!,"N/A")</f>
        <v>#REF!</v>
      </c>
      <c r="EXE50" s="351" t="e">
        <f>+IF('Data Input-Ingreso de Datos'!#REF!=1,EVERLITE!#REF!,"N/A")</f>
        <v>#REF!</v>
      </c>
      <c r="EXF50" s="351" t="e">
        <f>+IF('Data Input-Ingreso de Datos'!#REF!=1,EVERLITE!#REF!,"N/A")</f>
        <v>#REF!</v>
      </c>
      <c r="EXG50" s="351" t="e">
        <f>+IF('Data Input-Ingreso de Datos'!#REF!=1,EVERLITE!#REF!,"N/A")</f>
        <v>#REF!</v>
      </c>
      <c r="EXH50" s="351" t="e">
        <f>+IF('Data Input-Ingreso de Datos'!#REF!=1,EVERLITE!#REF!,"N/A")</f>
        <v>#REF!</v>
      </c>
      <c r="EXI50" s="351" t="e">
        <f>+IF('Data Input-Ingreso de Datos'!#REF!=1,EVERLITE!#REF!,"N/A")</f>
        <v>#REF!</v>
      </c>
      <c r="EXJ50" s="351" t="e">
        <f>+IF('Data Input-Ingreso de Datos'!#REF!=1,EVERLITE!#REF!,"N/A")</f>
        <v>#REF!</v>
      </c>
      <c r="EXK50" s="351" t="e">
        <f>+IF('Data Input-Ingreso de Datos'!#REF!=1,EVERLITE!#REF!,"N/A")</f>
        <v>#REF!</v>
      </c>
      <c r="EXL50" s="351" t="e">
        <f>+IF('Data Input-Ingreso de Datos'!#REF!=1,EVERLITE!#REF!,"N/A")</f>
        <v>#REF!</v>
      </c>
      <c r="EXM50" s="351" t="e">
        <f>+IF('Data Input-Ingreso de Datos'!#REF!=1,EVERLITE!#REF!,"N/A")</f>
        <v>#REF!</v>
      </c>
      <c r="EXN50" s="351" t="e">
        <f>+IF('Data Input-Ingreso de Datos'!#REF!=1,EVERLITE!#REF!,"N/A")</f>
        <v>#REF!</v>
      </c>
      <c r="EXO50" s="351" t="e">
        <f>+IF('Data Input-Ingreso de Datos'!#REF!=1,EVERLITE!#REF!,"N/A")</f>
        <v>#REF!</v>
      </c>
      <c r="EXP50" s="351" t="e">
        <f>+IF('Data Input-Ingreso de Datos'!#REF!=1,EVERLITE!#REF!,"N/A")</f>
        <v>#REF!</v>
      </c>
      <c r="EXQ50" s="351" t="e">
        <f>+IF('Data Input-Ingreso de Datos'!#REF!=1,EVERLITE!#REF!,"N/A")</f>
        <v>#REF!</v>
      </c>
      <c r="EXR50" s="351" t="e">
        <f>+IF('Data Input-Ingreso de Datos'!#REF!=1,EVERLITE!#REF!,"N/A")</f>
        <v>#REF!</v>
      </c>
      <c r="EXS50" s="351" t="e">
        <f>+IF('Data Input-Ingreso de Datos'!#REF!=1,EVERLITE!#REF!,"N/A")</f>
        <v>#REF!</v>
      </c>
      <c r="EXT50" s="351" t="e">
        <f>+IF('Data Input-Ingreso de Datos'!#REF!=1,EVERLITE!#REF!,"N/A")</f>
        <v>#REF!</v>
      </c>
      <c r="EXU50" s="351" t="e">
        <f>+IF('Data Input-Ingreso de Datos'!#REF!=1,EVERLITE!#REF!,"N/A")</f>
        <v>#REF!</v>
      </c>
      <c r="EXV50" s="351" t="e">
        <f>+IF('Data Input-Ingreso de Datos'!#REF!=1,EVERLITE!#REF!,"N/A")</f>
        <v>#REF!</v>
      </c>
      <c r="EXW50" s="351" t="e">
        <f>+IF('Data Input-Ingreso de Datos'!#REF!=1,EVERLITE!#REF!,"N/A")</f>
        <v>#REF!</v>
      </c>
      <c r="EXX50" s="351" t="e">
        <f>+IF('Data Input-Ingreso de Datos'!#REF!=1,EVERLITE!#REF!,"N/A")</f>
        <v>#REF!</v>
      </c>
      <c r="EXY50" s="351" t="e">
        <f>+IF('Data Input-Ingreso de Datos'!#REF!=1,EVERLITE!#REF!,"N/A")</f>
        <v>#REF!</v>
      </c>
      <c r="EXZ50" s="351" t="e">
        <f>+IF('Data Input-Ingreso de Datos'!#REF!=1,EVERLITE!#REF!,"N/A")</f>
        <v>#REF!</v>
      </c>
      <c r="EYA50" s="351" t="e">
        <f>+IF('Data Input-Ingreso de Datos'!#REF!=1,EVERLITE!#REF!,"N/A")</f>
        <v>#REF!</v>
      </c>
      <c r="EYB50" s="351" t="e">
        <f>+IF('Data Input-Ingreso de Datos'!#REF!=1,EVERLITE!#REF!,"N/A")</f>
        <v>#REF!</v>
      </c>
      <c r="EYC50" s="351" t="e">
        <f>+IF('Data Input-Ingreso de Datos'!#REF!=1,EVERLITE!#REF!,"N/A")</f>
        <v>#REF!</v>
      </c>
      <c r="EYD50" s="351" t="e">
        <f>+IF('Data Input-Ingreso de Datos'!#REF!=1,EVERLITE!#REF!,"N/A")</f>
        <v>#REF!</v>
      </c>
      <c r="EYE50" s="351" t="e">
        <f>+IF('Data Input-Ingreso de Datos'!#REF!=1,EVERLITE!#REF!,"N/A")</f>
        <v>#REF!</v>
      </c>
      <c r="EYF50" s="351" t="e">
        <f>+IF('Data Input-Ingreso de Datos'!#REF!=1,EVERLITE!#REF!,"N/A")</f>
        <v>#REF!</v>
      </c>
      <c r="EYG50" s="351" t="e">
        <f>+IF('Data Input-Ingreso de Datos'!#REF!=1,EVERLITE!#REF!,"N/A")</f>
        <v>#REF!</v>
      </c>
      <c r="EYH50" s="351" t="e">
        <f>+IF('Data Input-Ingreso de Datos'!#REF!=1,EVERLITE!#REF!,"N/A")</f>
        <v>#REF!</v>
      </c>
      <c r="EYI50" s="351" t="e">
        <f>+IF('Data Input-Ingreso de Datos'!#REF!=1,EVERLITE!#REF!,"N/A")</f>
        <v>#REF!</v>
      </c>
      <c r="EYJ50" s="351" t="e">
        <f>+IF('Data Input-Ingreso de Datos'!#REF!=1,EVERLITE!#REF!,"N/A")</f>
        <v>#REF!</v>
      </c>
      <c r="EYK50" s="351" t="e">
        <f>+IF('Data Input-Ingreso de Datos'!#REF!=1,EVERLITE!#REF!,"N/A")</f>
        <v>#REF!</v>
      </c>
      <c r="EYL50" s="351" t="e">
        <f>+IF('Data Input-Ingreso de Datos'!#REF!=1,EVERLITE!#REF!,"N/A")</f>
        <v>#REF!</v>
      </c>
      <c r="EYM50" s="351" t="e">
        <f>+IF('Data Input-Ingreso de Datos'!#REF!=1,EVERLITE!#REF!,"N/A")</f>
        <v>#REF!</v>
      </c>
      <c r="EYN50" s="351" t="e">
        <f>+IF('Data Input-Ingreso de Datos'!#REF!=1,EVERLITE!#REF!,"N/A")</f>
        <v>#REF!</v>
      </c>
      <c r="EYO50" s="351" t="e">
        <f>+IF('Data Input-Ingreso de Datos'!#REF!=1,EVERLITE!#REF!,"N/A")</f>
        <v>#REF!</v>
      </c>
      <c r="EYP50" s="351" t="e">
        <f>+IF('Data Input-Ingreso de Datos'!#REF!=1,EVERLITE!#REF!,"N/A")</f>
        <v>#REF!</v>
      </c>
      <c r="EYQ50" s="351" t="e">
        <f>+IF('Data Input-Ingreso de Datos'!#REF!=1,EVERLITE!#REF!,"N/A")</f>
        <v>#REF!</v>
      </c>
      <c r="EYR50" s="351" t="e">
        <f>+IF('Data Input-Ingreso de Datos'!#REF!=1,EVERLITE!#REF!,"N/A")</f>
        <v>#REF!</v>
      </c>
      <c r="EYS50" s="351" t="e">
        <f>+IF('Data Input-Ingreso de Datos'!#REF!=1,EVERLITE!#REF!,"N/A")</f>
        <v>#REF!</v>
      </c>
      <c r="EYT50" s="351" t="e">
        <f>+IF('Data Input-Ingreso de Datos'!#REF!=1,EVERLITE!#REF!,"N/A")</f>
        <v>#REF!</v>
      </c>
      <c r="EYU50" s="351" t="e">
        <f>+IF('Data Input-Ingreso de Datos'!#REF!=1,EVERLITE!#REF!,"N/A")</f>
        <v>#REF!</v>
      </c>
      <c r="EYV50" s="351" t="e">
        <f>+IF('Data Input-Ingreso de Datos'!#REF!=1,EVERLITE!#REF!,"N/A")</f>
        <v>#REF!</v>
      </c>
      <c r="EYW50" s="351" t="e">
        <f>+IF('Data Input-Ingreso de Datos'!#REF!=1,EVERLITE!#REF!,"N/A")</f>
        <v>#REF!</v>
      </c>
      <c r="EYX50" s="351" t="e">
        <f>+IF('Data Input-Ingreso de Datos'!#REF!=1,EVERLITE!#REF!,"N/A")</f>
        <v>#REF!</v>
      </c>
      <c r="EYY50" s="351" t="e">
        <f>+IF('Data Input-Ingreso de Datos'!#REF!=1,EVERLITE!#REF!,"N/A")</f>
        <v>#REF!</v>
      </c>
      <c r="EYZ50" s="351" t="e">
        <f>+IF('Data Input-Ingreso de Datos'!#REF!=1,EVERLITE!#REF!,"N/A")</f>
        <v>#REF!</v>
      </c>
      <c r="EZA50" s="351" t="e">
        <f>+IF('Data Input-Ingreso de Datos'!#REF!=1,EVERLITE!#REF!,"N/A")</f>
        <v>#REF!</v>
      </c>
      <c r="EZB50" s="351" t="e">
        <f>+IF('Data Input-Ingreso de Datos'!#REF!=1,EVERLITE!#REF!,"N/A")</f>
        <v>#REF!</v>
      </c>
      <c r="EZC50" s="351" t="e">
        <f>+IF('Data Input-Ingreso de Datos'!#REF!=1,EVERLITE!#REF!,"N/A")</f>
        <v>#REF!</v>
      </c>
      <c r="EZD50" s="351" t="e">
        <f>+IF('Data Input-Ingreso de Datos'!#REF!=1,EVERLITE!#REF!,"N/A")</f>
        <v>#REF!</v>
      </c>
      <c r="EZE50" s="351" t="e">
        <f>+IF('Data Input-Ingreso de Datos'!#REF!=1,EVERLITE!#REF!,"N/A")</f>
        <v>#REF!</v>
      </c>
      <c r="EZF50" s="351" t="e">
        <f>+IF('Data Input-Ingreso de Datos'!#REF!=1,EVERLITE!#REF!,"N/A")</f>
        <v>#REF!</v>
      </c>
      <c r="EZG50" s="351" t="e">
        <f>+IF('Data Input-Ingreso de Datos'!#REF!=1,EVERLITE!#REF!,"N/A")</f>
        <v>#REF!</v>
      </c>
      <c r="EZH50" s="351" t="e">
        <f>+IF('Data Input-Ingreso de Datos'!#REF!=1,EVERLITE!#REF!,"N/A")</f>
        <v>#REF!</v>
      </c>
      <c r="EZI50" s="351" t="e">
        <f>+IF('Data Input-Ingreso de Datos'!#REF!=1,EVERLITE!#REF!,"N/A")</f>
        <v>#REF!</v>
      </c>
      <c r="EZJ50" s="351" t="e">
        <f>+IF('Data Input-Ingreso de Datos'!#REF!=1,EVERLITE!#REF!,"N/A")</f>
        <v>#REF!</v>
      </c>
      <c r="EZK50" s="351" t="e">
        <f>+IF('Data Input-Ingreso de Datos'!#REF!=1,EVERLITE!#REF!,"N/A")</f>
        <v>#REF!</v>
      </c>
      <c r="EZL50" s="351" t="e">
        <f>+IF('Data Input-Ingreso de Datos'!#REF!=1,EVERLITE!#REF!,"N/A")</f>
        <v>#REF!</v>
      </c>
      <c r="EZM50" s="351" t="e">
        <f>+IF('Data Input-Ingreso de Datos'!#REF!=1,EVERLITE!#REF!,"N/A")</f>
        <v>#REF!</v>
      </c>
      <c r="EZN50" s="351" t="e">
        <f>+IF('Data Input-Ingreso de Datos'!#REF!=1,EVERLITE!#REF!,"N/A")</f>
        <v>#REF!</v>
      </c>
      <c r="EZO50" s="351" t="e">
        <f>+IF('Data Input-Ingreso de Datos'!#REF!=1,EVERLITE!#REF!,"N/A")</f>
        <v>#REF!</v>
      </c>
      <c r="EZP50" s="351" t="e">
        <f>+IF('Data Input-Ingreso de Datos'!#REF!=1,EVERLITE!#REF!,"N/A")</f>
        <v>#REF!</v>
      </c>
      <c r="EZQ50" s="351" t="e">
        <f>+IF('Data Input-Ingreso de Datos'!#REF!=1,EVERLITE!#REF!,"N/A")</f>
        <v>#REF!</v>
      </c>
      <c r="EZR50" s="351" t="e">
        <f>+IF('Data Input-Ingreso de Datos'!#REF!=1,EVERLITE!#REF!,"N/A")</f>
        <v>#REF!</v>
      </c>
      <c r="EZS50" s="351" t="e">
        <f>+IF('Data Input-Ingreso de Datos'!#REF!=1,EVERLITE!#REF!,"N/A")</f>
        <v>#REF!</v>
      </c>
      <c r="EZT50" s="351" t="e">
        <f>+IF('Data Input-Ingreso de Datos'!#REF!=1,EVERLITE!#REF!,"N/A")</f>
        <v>#REF!</v>
      </c>
      <c r="EZU50" s="351" t="e">
        <f>+IF('Data Input-Ingreso de Datos'!#REF!=1,EVERLITE!#REF!,"N/A")</f>
        <v>#REF!</v>
      </c>
      <c r="EZV50" s="351" t="e">
        <f>+IF('Data Input-Ingreso de Datos'!#REF!=1,EVERLITE!#REF!,"N/A")</f>
        <v>#REF!</v>
      </c>
      <c r="EZW50" s="351" t="e">
        <f>+IF('Data Input-Ingreso de Datos'!#REF!=1,EVERLITE!#REF!,"N/A")</f>
        <v>#REF!</v>
      </c>
      <c r="EZX50" s="351" t="e">
        <f>+IF('Data Input-Ingreso de Datos'!#REF!=1,EVERLITE!#REF!,"N/A")</f>
        <v>#REF!</v>
      </c>
      <c r="EZY50" s="351" t="e">
        <f>+IF('Data Input-Ingreso de Datos'!#REF!=1,EVERLITE!#REF!,"N/A")</f>
        <v>#REF!</v>
      </c>
      <c r="EZZ50" s="351" t="e">
        <f>+IF('Data Input-Ingreso de Datos'!#REF!=1,EVERLITE!#REF!,"N/A")</f>
        <v>#REF!</v>
      </c>
      <c r="FAA50" s="351" t="e">
        <f>+IF('Data Input-Ingreso de Datos'!#REF!=1,EVERLITE!#REF!,"N/A")</f>
        <v>#REF!</v>
      </c>
      <c r="FAB50" s="351" t="e">
        <f>+IF('Data Input-Ingreso de Datos'!#REF!=1,EVERLITE!#REF!,"N/A")</f>
        <v>#REF!</v>
      </c>
      <c r="FAC50" s="351" t="e">
        <f>+IF('Data Input-Ingreso de Datos'!#REF!=1,EVERLITE!#REF!,"N/A")</f>
        <v>#REF!</v>
      </c>
      <c r="FAD50" s="351" t="e">
        <f>+IF('Data Input-Ingreso de Datos'!#REF!=1,EVERLITE!#REF!,"N/A")</f>
        <v>#REF!</v>
      </c>
      <c r="FAE50" s="351" t="e">
        <f>+IF('Data Input-Ingreso de Datos'!#REF!=1,EVERLITE!#REF!,"N/A")</f>
        <v>#REF!</v>
      </c>
      <c r="FAF50" s="351" t="e">
        <f>+IF('Data Input-Ingreso de Datos'!#REF!=1,EVERLITE!#REF!,"N/A")</f>
        <v>#REF!</v>
      </c>
      <c r="FAG50" s="351" t="e">
        <f>+IF('Data Input-Ingreso de Datos'!#REF!=1,EVERLITE!#REF!,"N/A")</f>
        <v>#REF!</v>
      </c>
      <c r="FAH50" s="351" t="e">
        <f>+IF('Data Input-Ingreso de Datos'!#REF!=1,EVERLITE!#REF!,"N/A")</f>
        <v>#REF!</v>
      </c>
      <c r="FAI50" s="351" t="e">
        <f>+IF('Data Input-Ingreso de Datos'!#REF!=1,EVERLITE!#REF!,"N/A")</f>
        <v>#REF!</v>
      </c>
      <c r="FAJ50" s="351" t="e">
        <f>+IF('Data Input-Ingreso de Datos'!#REF!=1,EVERLITE!#REF!,"N/A")</f>
        <v>#REF!</v>
      </c>
      <c r="FAK50" s="351" t="e">
        <f>+IF('Data Input-Ingreso de Datos'!#REF!=1,EVERLITE!#REF!,"N/A")</f>
        <v>#REF!</v>
      </c>
      <c r="FAL50" s="351" t="e">
        <f>+IF('Data Input-Ingreso de Datos'!#REF!=1,EVERLITE!#REF!,"N/A")</f>
        <v>#REF!</v>
      </c>
      <c r="FAM50" s="351" t="e">
        <f>+IF('Data Input-Ingreso de Datos'!#REF!=1,EVERLITE!#REF!,"N/A")</f>
        <v>#REF!</v>
      </c>
      <c r="FAN50" s="351" t="e">
        <f>+IF('Data Input-Ingreso de Datos'!#REF!=1,EVERLITE!#REF!,"N/A")</f>
        <v>#REF!</v>
      </c>
      <c r="FAO50" s="351" t="e">
        <f>+IF('Data Input-Ingreso de Datos'!#REF!=1,EVERLITE!#REF!,"N/A")</f>
        <v>#REF!</v>
      </c>
      <c r="FAP50" s="351" t="e">
        <f>+IF('Data Input-Ingreso de Datos'!#REF!=1,EVERLITE!#REF!,"N/A")</f>
        <v>#REF!</v>
      </c>
      <c r="FAQ50" s="351" t="e">
        <f>+IF('Data Input-Ingreso de Datos'!#REF!=1,EVERLITE!#REF!,"N/A")</f>
        <v>#REF!</v>
      </c>
      <c r="FAR50" s="351" t="e">
        <f>+IF('Data Input-Ingreso de Datos'!#REF!=1,EVERLITE!#REF!,"N/A")</f>
        <v>#REF!</v>
      </c>
      <c r="FAS50" s="351" t="e">
        <f>+IF('Data Input-Ingreso de Datos'!#REF!=1,EVERLITE!#REF!,"N/A")</f>
        <v>#REF!</v>
      </c>
      <c r="FAT50" s="351" t="e">
        <f>+IF('Data Input-Ingreso de Datos'!#REF!=1,EVERLITE!#REF!,"N/A")</f>
        <v>#REF!</v>
      </c>
      <c r="FAU50" s="351" t="e">
        <f>+IF('Data Input-Ingreso de Datos'!#REF!=1,EVERLITE!#REF!,"N/A")</f>
        <v>#REF!</v>
      </c>
      <c r="FAV50" s="351" t="e">
        <f>+IF('Data Input-Ingreso de Datos'!#REF!=1,EVERLITE!#REF!,"N/A")</f>
        <v>#REF!</v>
      </c>
      <c r="FAW50" s="351" t="e">
        <f>+IF('Data Input-Ingreso de Datos'!#REF!=1,EVERLITE!#REF!,"N/A")</f>
        <v>#REF!</v>
      </c>
      <c r="FAX50" s="351" t="e">
        <f>+IF('Data Input-Ingreso de Datos'!#REF!=1,EVERLITE!#REF!,"N/A")</f>
        <v>#REF!</v>
      </c>
      <c r="FAY50" s="351" t="e">
        <f>+IF('Data Input-Ingreso de Datos'!#REF!=1,EVERLITE!#REF!,"N/A")</f>
        <v>#REF!</v>
      </c>
      <c r="FAZ50" s="351" t="e">
        <f>+IF('Data Input-Ingreso de Datos'!#REF!=1,EVERLITE!#REF!,"N/A")</f>
        <v>#REF!</v>
      </c>
      <c r="FBA50" s="351" t="e">
        <f>+IF('Data Input-Ingreso de Datos'!#REF!=1,EVERLITE!#REF!,"N/A")</f>
        <v>#REF!</v>
      </c>
      <c r="FBB50" s="351" t="e">
        <f>+IF('Data Input-Ingreso de Datos'!#REF!=1,EVERLITE!#REF!,"N/A")</f>
        <v>#REF!</v>
      </c>
      <c r="FBC50" s="351" t="e">
        <f>+IF('Data Input-Ingreso de Datos'!#REF!=1,EVERLITE!#REF!,"N/A")</f>
        <v>#REF!</v>
      </c>
      <c r="FBD50" s="351" t="e">
        <f>+IF('Data Input-Ingreso de Datos'!#REF!=1,EVERLITE!#REF!,"N/A")</f>
        <v>#REF!</v>
      </c>
      <c r="FBE50" s="351" t="e">
        <f>+IF('Data Input-Ingreso de Datos'!#REF!=1,EVERLITE!#REF!,"N/A")</f>
        <v>#REF!</v>
      </c>
      <c r="FBF50" s="351" t="e">
        <f>+IF('Data Input-Ingreso de Datos'!#REF!=1,EVERLITE!#REF!,"N/A")</f>
        <v>#REF!</v>
      </c>
      <c r="FBG50" s="351" t="e">
        <f>+IF('Data Input-Ingreso de Datos'!#REF!=1,EVERLITE!#REF!,"N/A")</f>
        <v>#REF!</v>
      </c>
      <c r="FBH50" s="351" t="e">
        <f>+IF('Data Input-Ingreso de Datos'!#REF!=1,EVERLITE!#REF!,"N/A")</f>
        <v>#REF!</v>
      </c>
      <c r="FBI50" s="351" t="e">
        <f>+IF('Data Input-Ingreso de Datos'!#REF!=1,EVERLITE!#REF!,"N/A")</f>
        <v>#REF!</v>
      </c>
      <c r="FBJ50" s="351" t="e">
        <f>+IF('Data Input-Ingreso de Datos'!#REF!=1,EVERLITE!#REF!,"N/A")</f>
        <v>#REF!</v>
      </c>
      <c r="FBK50" s="351" t="e">
        <f>+IF('Data Input-Ingreso de Datos'!#REF!=1,EVERLITE!#REF!,"N/A")</f>
        <v>#REF!</v>
      </c>
      <c r="FBL50" s="351" t="e">
        <f>+IF('Data Input-Ingreso de Datos'!#REF!=1,EVERLITE!#REF!,"N/A")</f>
        <v>#REF!</v>
      </c>
      <c r="FBM50" s="351" t="e">
        <f>+IF('Data Input-Ingreso de Datos'!#REF!=1,EVERLITE!#REF!,"N/A")</f>
        <v>#REF!</v>
      </c>
      <c r="FBN50" s="351" t="e">
        <f>+IF('Data Input-Ingreso de Datos'!#REF!=1,EVERLITE!#REF!,"N/A")</f>
        <v>#REF!</v>
      </c>
      <c r="FBO50" s="351" t="e">
        <f>+IF('Data Input-Ingreso de Datos'!#REF!=1,EVERLITE!#REF!,"N/A")</f>
        <v>#REF!</v>
      </c>
      <c r="FBP50" s="351" t="e">
        <f>+IF('Data Input-Ingreso de Datos'!#REF!=1,EVERLITE!#REF!,"N/A")</f>
        <v>#REF!</v>
      </c>
      <c r="FBQ50" s="351" t="e">
        <f>+IF('Data Input-Ingreso de Datos'!#REF!=1,EVERLITE!#REF!,"N/A")</f>
        <v>#REF!</v>
      </c>
      <c r="FBR50" s="351" t="e">
        <f>+IF('Data Input-Ingreso de Datos'!#REF!=1,EVERLITE!#REF!,"N/A")</f>
        <v>#REF!</v>
      </c>
      <c r="FBS50" s="351" t="e">
        <f>+IF('Data Input-Ingreso de Datos'!#REF!=1,EVERLITE!#REF!,"N/A")</f>
        <v>#REF!</v>
      </c>
      <c r="FBT50" s="351" t="e">
        <f>+IF('Data Input-Ingreso de Datos'!#REF!=1,EVERLITE!#REF!,"N/A")</f>
        <v>#REF!</v>
      </c>
      <c r="FBU50" s="351" t="e">
        <f>+IF('Data Input-Ingreso de Datos'!#REF!=1,EVERLITE!#REF!,"N/A")</f>
        <v>#REF!</v>
      </c>
      <c r="FBV50" s="351" t="e">
        <f>+IF('Data Input-Ingreso de Datos'!#REF!=1,EVERLITE!#REF!,"N/A")</f>
        <v>#REF!</v>
      </c>
      <c r="FBW50" s="351" t="e">
        <f>+IF('Data Input-Ingreso de Datos'!#REF!=1,EVERLITE!#REF!,"N/A")</f>
        <v>#REF!</v>
      </c>
      <c r="FBX50" s="351" t="e">
        <f>+IF('Data Input-Ingreso de Datos'!#REF!=1,EVERLITE!#REF!,"N/A")</f>
        <v>#REF!</v>
      </c>
      <c r="FBY50" s="351" t="e">
        <f>+IF('Data Input-Ingreso de Datos'!#REF!=1,EVERLITE!#REF!,"N/A")</f>
        <v>#REF!</v>
      </c>
      <c r="FBZ50" s="351" t="e">
        <f>+IF('Data Input-Ingreso de Datos'!#REF!=1,EVERLITE!#REF!,"N/A")</f>
        <v>#REF!</v>
      </c>
      <c r="FCA50" s="351" t="e">
        <f>+IF('Data Input-Ingreso de Datos'!#REF!=1,EVERLITE!#REF!,"N/A")</f>
        <v>#REF!</v>
      </c>
      <c r="FCB50" s="351" t="e">
        <f>+IF('Data Input-Ingreso de Datos'!#REF!=1,EVERLITE!#REF!,"N/A")</f>
        <v>#REF!</v>
      </c>
      <c r="FCC50" s="351" t="e">
        <f>+IF('Data Input-Ingreso de Datos'!#REF!=1,EVERLITE!#REF!,"N/A")</f>
        <v>#REF!</v>
      </c>
      <c r="FCD50" s="351" t="e">
        <f>+IF('Data Input-Ingreso de Datos'!#REF!=1,EVERLITE!#REF!,"N/A")</f>
        <v>#REF!</v>
      </c>
      <c r="FCE50" s="351" t="e">
        <f>+IF('Data Input-Ingreso de Datos'!#REF!=1,EVERLITE!#REF!,"N/A")</f>
        <v>#REF!</v>
      </c>
      <c r="FCF50" s="351" t="e">
        <f>+IF('Data Input-Ingreso de Datos'!#REF!=1,EVERLITE!#REF!,"N/A")</f>
        <v>#REF!</v>
      </c>
      <c r="FCG50" s="351" t="e">
        <f>+IF('Data Input-Ingreso de Datos'!#REF!=1,EVERLITE!#REF!,"N/A")</f>
        <v>#REF!</v>
      </c>
      <c r="FCH50" s="351" t="e">
        <f>+IF('Data Input-Ingreso de Datos'!#REF!=1,EVERLITE!#REF!,"N/A")</f>
        <v>#REF!</v>
      </c>
      <c r="FCI50" s="351" t="e">
        <f>+IF('Data Input-Ingreso de Datos'!#REF!=1,EVERLITE!#REF!,"N/A")</f>
        <v>#REF!</v>
      </c>
      <c r="FCJ50" s="351" t="e">
        <f>+IF('Data Input-Ingreso de Datos'!#REF!=1,EVERLITE!#REF!,"N/A")</f>
        <v>#REF!</v>
      </c>
      <c r="FCK50" s="351" t="e">
        <f>+IF('Data Input-Ingreso de Datos'!#REF!=1,EVERLITE!#REF!,"N/A")</f>
        <v>#REF!</v>
      </c>
      <c r="FCL50" s="351" t="e">
        <f>+IF('Data Input-Ingreso de Datos'!#REF!=1,EVERLITE!#REF!,"N/A")</f>
        <v>#REF!</v>
      </c>
      <c r="FCM50" s="351" t="e">
        <f>+IF('Data Input-Ingreso de Datos'!#REF!=1,EVERLITE!#REF!,"N/A")</f>
        <v>#REF!</v>
      </c>
      <c r="FCN50" s="351" t="e">
        <f>+IF('Data Input-Ingreso de Datos'!#REF!=1,EVERLITE!#REF!,"N/A")</f>
        <v>#REF!</v>
      </c>
      <c r="FCO50" s="351" t="e">
        <f>+IF('Data Input-Ingreso de Datos'!#REF!=1,EVERLITE!#REF!,"N/A")</f>
        <v>#REF!</v>
      </c>
      <c r="FCP50" s="351" t="e">
        <f>+IF('Data Input-Ingreso de Datos'!#REF!=1,EVERLITE!#REF!,"N/A")</f>
        <v>#REF!</v>
      </c>
      <c r="FCQ50" s="351" t="e">
        <f>+IF('Data Input-Ingreso de Datos'!#REF!=1,EVERLITE!#REF!,"N/A")</f>
        <v>#REF!</v>
      </c>
      <c r="FCR50" s="351" t="e">
        <f>+IF('Data Input-Ingreso de Datos'!#REF!=1,EVERLITE!#REF!,"N/A")</f>
        <v>#REF!</v>
      </c>
      <c r="FCS50" s="351" t="e">
        <f>+IF('Data Input-Ingreso de Datos'!#REF!=1,EVERLITE!#REF!,"N/A")</f>
        <v>#REF!</v>
      </c>
      <c r="FCT50" s="351" t="e">
        <f>+IF('Data Input-Ingreso de Datos'!#REF!=1,EVERLITE!#REF!,"N/A")</f>
        <v>#REF!</v>
      </c>
      <c r="FCU50" s="351" t="e">
        <f>+IF('Data Input-Ingreso de Datos'!#REF!=1,EVERLITE!#REF!,"N/A")</f>
        <v>#REF!</v>
      </c>
      <c r="FCV50" s="351" t="e">
        <f>+IF('Data Input-Ingreso de Datos'!#REF!=1,EVERLITE!#REF!,"N/A")</f>
        <v>#REF!</v>
      </c>
      <c r="FCW50" s="351" t="e">
        <f>+IF('Data Input-Ingreso de Datos'!#REF!=1,EVERLITE!#REF!,"N/A")</f>
        <v>#REF!</v>
      </c>
      <c r="FCX50" s="351" t="e">
        <f>+IF('Data Input-Ingreso de Datos'!#REF!=1,EVERLITE!#REF!,"N/A")</f>
        <v>#REF!</v>
      </c>
      <c r="FCY50" s="351" t="e">
        <f>+IF('Data Input-Ingreso de Datos'!#REF!=1,EVERLITE!#REF!,"N/A")</f>
        <v>#REF!</v>
      </c>
      <c r="FCZ50" s="351" t="e">
        <f>+IF('Data Input-Ingreso de Datos'!#REF!=1,EVERLITE!#REF!,"N/A")</f>
        <v>#REF!</v>
      </c>
      <c r="FDA50" s="351" t="e">
        <f>+IF('Data Input-Ingreso de Datos'!#REF!=1,EVERLITE!#REF!,"N/A")</f>
        <v>#REF!</v>
      </c>
      <c r="FDB50" s="351" t="e">
        <f>+IF('Data Input-Ingreso de Datos'!#REF!=1,EVERLITE!#REF!,"N/A")</f>
        <v>#REF!</v>
      </c>
      <c r="FDC50" s="351" t="e">
        <f>+IF('Data Input-Ingreso de Datos'!#REF!=1,EVERLITE!#REF!,"N/A")</f>
        <v>#REF!</v>
      </c>
      <c r="FDD50" s="351" t="e">
        <f>+IF('Data Input-Ingreso de Datos'!#REF!=1,EVERLITE!#REF!,"N/A")</f>
        <v>#REF!</v>
      </c>
      <c r="FDE50" s="351" t="e">
        <f>+IF('Data Input-Ingreso de Datos'!#REF!=1,EVERLITE!#REF!,"N/A")</f>
        <v>#REF!</v>
      </c>
      <c r="FDF50" s="351" t="e">
        <f>+IF('Data Input-Ingreso de Datos'!#REF!=1,EVERLITE!#REF!,"N/A")</f>
        <v>#REF!</v>
      </c>
      <c r="FDG50" s="351" t="e">
        <f>+IF('Data Input-Ingreso de Datos'!#REF!=1,EVERLITE!#REF!,"N/A")</f>
        <v>#REF!</v>
      </c>
      <c r="FDH50" s="351" t="e">
        <f>+IF('Data Input-Ingreso de Datos'!#REF!=1,EVERLITE!#REF!,"N/A")</f>
        <v>#REF!</v>
      </c>
      <c r="FDI50" s="351" t="e">
        <f>+IF('Data Input-Ingreso de Datos'!#REF!=1,EVERLITE!#REF!,"N/A")</f>
        <v>#REF!</v>
      </c>
      <c r="FDJ50" s="351" t="e">
        <f>+IF('Data Input-Ingreso de Datos'!#REF!=1,EVERLITE!#REF!,"N/A")</f>
        <v>#REF!</v>
      </c>
      <c r="FDK50" s="351" t="e">
        <f>+IF('Data Input-Ingreso de Datos'!#REF!=1,EVERLITE!#REF!,"N/A")</f>
        <v>#REF!</v>
      </c>
      <c r="FDL50" s="351" t="e">
        <f>+IF('Data Input-Ingreso de Datos'!#REF!=1,EVERLITE!#REF!,"N/A")</f>
        <v>#REF!</v>
      </c>
      <c r="FDM50" s="351" t="e">
        <f>+IF('Data Input-Ingreso de Datos'!#REF!=1,EVERLITE!#REF!,"N/A")</f>
        <v>#REF!</v>
      </c>
      <c r="FDN50" s="351" t="e">
        <f>+IF('Data Input-Ingreso de Datos'!#REF!=1,EVERLITE!#REF!,"N/A")</f>
        <v>#REF!</v>
      </c>
      <c r="FDO50" s="351" t="e">
        <f>+IF('Data Input-Ingreso de Datos'!#REF!=1,EVERLITE!#REF!,"N/A")</f>
        <v>#REF!</v>
      </c>
      <c r="FDP50" s="351" t="e">
        <f>+IF('Data Input-Ingreso de Datos'!#REF!=1,EVERLITE!#REF!,"N/A")</f>
        <v>#REF!</v>
      </c>
      <c r="FDQ50" s="351" t="e">
        <f>+IF('Data Input-Ingreso de Datos'!#REF!=1,EVERLITE!#REF!,"N/A")</f>
        <v>#REF!</v>
      </c>
      <c r="FDR50" s="351" t="e">
        <f>+IF('Data Input-Ingreso de Datos'!#REF!=1,EVERLITE!#REF!,"N/A")</f>
        <v>#REF!</v>
      </c>
      <c r="FDS50" s="351" t="e">
        <f>+IF('Data Input-Ingreso de Datos'!#REF!=1,EVERLITE!#REF!,"N/A")</f>
        <v>#REF!</v>
      </c>
      <c r="FDT50" s="351" t="e">
        <f>+IF('Data Input-Ingreso de Datos'!#REF!=1,EVERLITE!#REF!,"N/A")</f>
        <v>#REF!</v>
      </c>
      <c r="FDU50" s="351" t="e">
        <f>+IF('Data Input-Ingreso de Datos'!#REF!=1,EVERLITE!#REF!,"N/A")</f>
        <v>#REF!</v>
      </c>
      <c r="FDV50" s="351" t="e">
        <f>+IF('Data Input-Ingreso de Datos'!#REF!=1,EVERLITE!#REF!,"N/A")</f>
        <v>#REF!</v>
      </c>
      <c r="FDW50" s="351" t="e">
        <f>+IF('Data Input-Ingreso de Datos'!#REF!=1,EVERLITE!#REF!,"N/A")</f>
        <v>#REF!</v>
      </c>
      <c r="FDX50" s="351" t="e">
        <f>+IF('Data Input-Ingreso de Datos'!#REF!=1,EVERLITE!#REF!,"N/A")</f>
        <v>#REF!</v>
      </c>
      <c r="FDY50" s="351" t="e">
        <f>+IF('Data Input-Ingreso de Datos'!#REF!=1,EVERLITE!#REF!,"N/A")</f>
        <v>#REF!</v>
      </c>
      <c r="FDZ50" s="351" t="e">
        <f>+IF('Data Input-Ingreso de Datos'!#REF!=1,EVERLITE!#REF!,"N/A")</f>
        <v>#REF!</v>
      </c>
      <c r="FEA50" s="351" t="e">
        <f>+IF('Data Input-Ingreso de Datos'!#REF!=1,EVERLITE!#REF!,"N/A")</f>
        <v>#REF!</v>
      </c>
      <c r="FEB50" s="351" t="e">
        <f>+IF('Data Input-Ingreso de Datos'!#REF!=1,EVERLITE!#REF!,"N/A")</f>
        <v>#REF!</v>
      </c>
      <c r="FEC50" s="351" t="e">
        <f>+IF('Data Input-Ingreso de Datos'!#REF!=1,EVERLITE!#REF!,"N/A")</f>
        <v>#REF!</v>
      </c>
      <c r="FED50" s="351" t="e">
        <f>+IF('Data Input-Ingreso de Datos'!#REF!=1,EVERLITE!#REF!,"N/A")</f>
        <v>#REF!</v>
      </c>
      <c r="FEE50" s="351" t="e">
        <f>+IF('Data Input-Ingreso de Datos'!#REF!=1,EVERLITE!#REF!,"N/A")</f>
        <v>#REF!</v>
      </c>
      <c r="FEF50" s="351" t="e">
        <f>+IF('Data Input-Ingreso de Datos'!#REF!=1,EVERLITE!#REF!,"N/A")</f>
        <v>#REF!</v>
      </c>
      <c r="FEG50" s="351" t="e">
        <f>+IF('Data Input-Ingreso de Datos'!#REF!=1,EVERLITE!#REF!,"N/A")</f>
        <v>#REF!</v>
      </c>
      <c r="FEH50" s="351" t="e">
        <f>+IF('Data Input-Ingreso de Datos'!#REF!=1,EVERLITE!#REF!,"N/A")</f>
        <v>#REF!</v>
      </c>
      <c r="FEI50" s="351" t="e">
        <f>+IF('Data Input-Ingreso de Datos'!#REF!=1,EVERLITE!#REF!,"N/A")</f>
        <v>#REF!</v>
      </c>
      <c r="FEJ50" s="351" t="e">
        <f>+IF('Data Input-Ingreso de Datos'!#REF!=1,EVERLITE!#REF!,"N/A")</f>
        <v>#REF!</v>
      </c>
      <c r="FEK50" s="351" t="e">
        <f>+IF('Data Input-Ingreso de Datos'!#REF!=1,EVERLITE!#REF!,"N/A")</f>
        <v>#REF!</v>
      </c>
      <c r="FEL50" s="351" t="e">
        <f>+IF('Data Input-Ingreso de Datos'!#REF!=1,EVERLITE!#REF!,"N/A")</f>
        <v>#REF!</v>
      </c>
      <c r="FEM50" s="351" t="e">
        <f>+IF('Data Input-Ingreso de Datos'!#REF!=1,EVERLITE!#REF!,"N/A")</f>
        <v>#REF!</v>
      </c>
      <c r="FEN50" s="351" t="e">
        <f>+IF('Data Input-Ingreso de Datos'!#REF!=1,EVERLITE!#REF!,"N/A")</f>
        <v>#REF!</v>
      </c>
      <c r="FEO50" s="351" t="e">
        <f>+IF('Data Input-Ingreso de Datos'!#REF!=1,EVERLITE!#REF!,"N/A")</f>
        <v>#REF!</v>
      </c>
      <c r="FEP50" s="351" t="e">
        <f>+IF('Data Input-Ingreso de Datos'!#REF!=1,EVERLITE!#REF!,"N/A")</f>
        <v>#REF!</v>
      </c>
      <c r="FEQ50" s="351" t="e">
        <f>+IF('Data Input-Ingreso de Datos'!#REF!=1,EVERLITE!#REF!,"N/A")</f>
        <v>#REF!</v>
      </c>
      <c r="FER50" s="351" t="e">
        <f>+IF('Data Input-Ingreso de Datos'!#REF!=1,EVERLITE!#REF!,"N/A")</f>
        <v>#REF!</v>
      </c>
      <c r="FES50" s="351" t="e">
        <f>+IF('Data Input-Ingreso de Datos'!#REF!=1,EVERLITE!#REF!,"N/A")</f>
        <v>#REF!</v>
      </c>
      <c r="FET50" s="351" t="e">
        <f>+IF('Data Input-Ingreso de Datos'!#REF!=1,EVERLITE!#REF!,"N/A")</f>
        <v>#REF!</v>
      </c>
      <c r="FEU50" s="351" t="e">
        <f>+IF('Data Input-Ingreso de Datos'!#REF!=1,EVERLITE!#REF!,"N/A")</f>
        <v>#REF!</v>
      </c>
      <c r="FEV50" s="351" t="e">
        <f>+IF('Data Input-Ingreso de Datos'!#REF!=1,EVERLITE!#REF!,"N/A")</f>
        <v>#REF!</v>
      </c>
      <c r="FEW50" s="351" t="e">
        <f>+IF('Data Input-Ingreso de Datos'!#REF!=1,EVERLITE!#REF!,"N/A")</f>
        <v>#REF!</v>
      </c>
      <c r="FEX50" s="351" t="e">
        <f>+IF('Data Input-Ingreso de Datos'!#REF!=1,EVERLITE!#REF!,"N/A")</f>
        <v>#REF!</v>
      </c>
      <c r="FEY50" s="351" t="e">
        <f>+IF('Data Input-Ingreso de Datos'!#REF!=1,EVERLITE!#REF!,"N/A")</f>
        <v>#REF!</v>
      </c>
      <c r="FEZ50" s="351" t="e">
        <f>+IF('Data Input-Ingreso de Datos'!#REF!=1,EVERLITE!#REF!,"N/A")</f>
        <v>#REF!</v>
      </c>
      <c r="FFA50" s="351" t="e">
        <f>+IF('Data Input-Ingreso de Datos'!#REF!=1,EVERLITE!#REF!,"N/A")</f>
        <v>#REF!</v>
      </c>
      <c r="FFB50" s="351" t="e">
        <f>+IF('Data Input-Ingreso de Datos'!#REF!=1,EVERLITE!#REF!,"N/A")</f>
        <v>#REF!</v>
      </c>
      <c r="FFC50" s="351" t="e">
        <f>+IF('Data Input-Ingreso de Datos'!#REF!=1,EVERLITE!#REF!,"N/A")</f>
        <v>#REF!</v>
      </c>
      <c r="FFD50" s="351" t="e">
        <f>+IF('Data Input-Ingreso de Datos'!#REF!=1,EVERLITE!#REF!,"N/A")</f>
        <v>#REF!</v>
      </c>
      <c r="FFE50" s="351" t="e">
        <f>+IF('Data Input-Ingreso de Datos'!#REF!=1,EVERLITE!#REF!,"N/A")</f>
        <v>#REF!</v>
      </c>
      <c r="FFF50" s="351" t="e">
        <f>+IF('Data Input-Ingreso de Datos'!#REF!=1,EVERLITE!#REF!,"N/A")</f>
        <v>#REF!</v>
      </c>
      <c r="FFG50" s="351" t="e">
        <f>+IF('Data Input-Ingreso de Datos'!#REF!=1,EVERLITE!#REF!,"N/A")</f>
        <v>#REF!</v>
      </c>
      <c r="FFH50" s="351" t="e">
        <f>+IF('Data Input-Ingreso de Datos'!#REF!=1,EVERLITE!#REF!,"N/A")</f>
        <v>#REF!</v>
      </c>
      <c r="FFI50" s="351" t="e">
        <f>+IF('Data Input-Ingreso de Datos'!#REF!=1,EVERLITE!#REF!,"N/A")</f>
        <v>#REF!</v>
      </c>
      <c r="FFJ50" s="351" t="e">
        <f>+IF('Data Input-Ingreso de Datos'!#REF!=1,EVERLITE!#REF!,"N/A")</f>
        <v>#REF!</v>
      </c>
      <c r="FFK50" s="351" t="e">
        <f>+IF('Data Input-Ingreso de Datos'!#REF!=1,EVERLITE!#REF!,"N/A")</f>
        <v>#REF!</v>
      </c>
      <c r="FFL50" s="351" t="e">
        <f>+IF('Data Input-Ingreso de Datos'!#REF!=1,EVERLITE!#REF!,"N/A")</f>
        <v>#REF!</v>
      </c>
      <c r="FFM50" s="351" t="e">
        <f>+IF('Data Input-Ingreso de Datos'!#REF!=1,EVERLITE!#REF!,"N/A")</f>
        <v>#REF!</v>
      </c>
      <c r="FFN50" s="351" t="e">
        <f>+IF('Data Input-Ingreso de Datos'!#REF!=1,EVERLITE!#REF!,"N/A")</f>
        <v>#REF!</v>
      </c>
      <c r="FFO50" s="351" t="e">
        <f>+IF('Data Input-Ingreso de Datos'!#REF!=1,EVERLITE!#REF!,"N/A")</f>
        <v>#REF!</v>
      </c>
      <c r="FFP50" s="351" t="e">
        <f>+IF('Data Input-Ingreso de Datos'!#REF!=1,EVERLITE!#REF!,"N/A")</f>
        <v>#REF!</v>
      </c>
      <c r="FFQ50" s="351" t="e">
        <f>+IF('Data Input-Ingreso de Datos'!#REF!=1,EVERLITE!#REF!,"N/A")</f>
        <v>#REF!</v>
      </c>
      <c r="FFR50" s="351" t="e">
        <f>+IF('Data Input-Ingreso de Datos'!#REF!=1,EVERLITE!#REF!,"N/A")</f>
        <v>#REF!</v>
      </c>
      <c r="FFS50" s="351" t="e">
        <f>+IF('Data Input-Ingreso de Datos'!#REF!=1,EVERLITE!#REF!,"N/A")</f>
        <v>#REF!</v>
      </c>
      <c r="FFT50" s="351" t="e">
        <f>+IF('Data Input-Ingreso de Datos'!#REF!=1,EVERLITE!#REF!,"N/A")</f>
        <v>#REF!</v>
      </c>
      <c r="FFU50" s="351" t="e">
        <f>+IF('Data Input-Ingreso de Datos'!#REF!=1,EVERLITE!#REF!,"N/A")</f>
        <v>#REF!</v>
      </c>
      <c r="FFV50" s="351" t="e">
        <f>+IF('Data Input-Ingreso de Datos'!#REF!=1,EVERLITE!#REF!,"N/A")</f>
        <v>#REF!</v>
      </c>
      <c r="FFW50" s="351" t="e">
        <f>+IF('Data Input-Ingreso de Datos'!#REF!=1,EVERLITE!#REF!,"N/A")</f>
        <v>#REF!</v>
      </c>
      <c r="FFX50" s="351" t="e">
        <f>+IF('Data Input-Ingreso de Datos'!#REF!=1,EVERLITE!#REF!,"N/A")</f>
        <v>#REF!</v>
      </c>
      <c r="FFY50" s="351" t="e">
        <f>+IF('Data Input-Ingreso de Datos'!#REF!=1,EVERLITE!#REF!,"N/A")</f>
        <v>#REF!</v>
      </c>
      <c r="FFZ50" s="351" t="e">
        <f>+IF('Data Input-Ingreso de Datos'!#REF!=1,EVERLITE!#REF!,"N/A")</f>
        <v>#REF!</v>
      </c>
      <c r="FGA50" s="351" t="e">
        <f>+IF('Data Input-Ingreso de Datos'!#REF!=1,EVERLITE!#REF!,"N/A")</f>
        <v>#REF!</v>
      </c>
      <c r="FGB50" s="351" t="e">
        <f>+IF('Data Input-Ingreso de Datos'!#REF!=1,EVERLITE!#REF!,"N/A")</f>
        <v>#REF!</v>
      </c>
      <c r="FGC50" s="351" t="e">
        <f>+IF('Data Input-Ingreso de Datos'!#REF!=1,EVERLITE!#REF!,"N/A")</f>
        <v>#REF!</v>
      </c>
      <c r="FGD50" s="351" t="e">
        <f>+IF('Data Input-Ingreso de Datos'!#REF!=1,EVERLITE!#REF!,"N/A")</f>
        <v>#REF!</v>
      </c>
      <c r="FGE50" s="351" t="e">
        <f>+IF('Data Input-Ingreso de Datos'!#REF!=1,EVERLITE!#REF!,"N/A")</f>
        <v>#REF!</v>
      </c>
      <c r="FGF50" s="351" t="e">
        <f>+IF('Data Input-Ingreso de Datos'!#REF!=1,EVERLITE!#REF!,"N/A")</f>
        <v>#REF!</v>
      </c>
      <c r="FGG50" s="351" t="e">
        <f>+IF('Data Input-Ingreso de Datos'!#REF!=1,EVERLITE!#REF!,"N/A")</f>
        <v>#REF!</v>
      </c>
      <c r="FGH50" s="351" t="e">
        <f>+IF('Data Input-Ingreso de Datos'!#REF!=1,EVERLITE!#REF!,"N/A")</f>
        <v>#REF!</v>
      </c>
      <c r="FGI50" s="351" t="e">
        <f>+IF('Data Input-Ingreso de Datos'!#REF!=1,EVERLITE!#REF!,"N/A")</f>
        <v>#REF!</v>
      </c>
      <c r="FGJ50" s="351" t="e">
        <f>+IF('Data Input-Ingreso de Datos'!#REF!=1,EVERLITE!#REF!,"N/A")</f>
        <v>#REF!</v>
      </c>
      <c r="FGK50" s="351" t="e">
        <f>+IF('Data Input-Ingreso de Datos'!#REF!=1,EVERLITE!#REF!,"N/A")</f>
        <v>#REF!</v>
      </c>
      <c r="FGL50" s="351" t="e">
        <f>+IF('Data Input-Ingreso de Datos'!#REF!=1,EVERLITE!#REF!,"N/A")</f>
        <v>#REF!</v>
      </c>
      <c r="FGM50" s="351" t="e">
        <f>+IF('Data Input-Ingreso de Datos'!#REF!=1,EVERLITE!#REF!,"N/A")</f>
        <v>#REF!</v>
      </c>
      <c r="FGN50" s="351" t="e">
        <f>+IF('Data Input-Ingreso de Datos'!#REF!=1,EVERLITE!#REF!,"N/A")</f>
        <v>#REF!</v>
      </c>
      <c r="FGO50" s="351" t="e">
        <f>+IF('Data Input-Ingreso de Datos'!#REF!=1,EVERLITE!#REF!,"N/A")</f>
        <v>#REF!</v>
      </c>
      <c r="FGP50" s="351" t="e">
        <f>+IF('Data Input-Ingreso de Datos'!#REF!=1,EVERLITE!#REF!,"N/A")</f>
        <v>#REF!</v>
      </c>
      <c r="FGQ50" s="351" t="e">
        <f>+IF('Data Input-Ingreso de Datos'!#REF!=1,EVERLITE!#REF!,"N/A")</f>
        <v>#REF!</v>
      </c>
      <c r="FGR50" s="351" t="e">
        <f>+IF('Data Input-Ingreso de Datos'!#REF!=1,EVERLITE!#REF!,"N/A")</f>
        <v>#REF!</v>
      </c>
      <c r="FGS50" s="351" t="e">
        <f>+IF('Data Input-Ingreso de Datos'!#REF!=1,EVERLITE!#REF!,"N/A")</f>
        <v>#REF!</v>
      </c>
      <c r="FGT50" s="351" t="e">
        <f>+IF('Data Input-Ingreso de Datos'!#REF!=1,EVERLITE!#REF!,"N/A")</f>
        <v>#REF!</v>
      </c>
      <c r="FGU50" s="351" t="e">
        <f>+IF('Data Input-Ingreso de Datos'!#REF!=1,EVERLITE!#REF!,"N/A")</f>
        <v>#REF!</v>
      </c>
      <c r="FGV50" s="351" t="e">
        <f>+IF('Data Input-Ingreso de Datos'!#REF!=1,EVERLITE!#REF!,"N/A")</f>
        <v>#REF!</v>
      </c>
      <c r="FGW50" s="351" t="e">
        <f>+IF('Data Input-Ingreso de Datos'!#REF!=1,EVERLITE!#REF!,"N/A")</f>
        <v>#REF!</v>
      </c>
      <c r="FGX50" s="351" t="e">
        <f>+IF('Data Input-Ingreso de Datos'!#REF!=1,EVERLITE!#REF!,"N/A")</f>
        <v>#REF!</v>
      </c>
      <c r="FGY50" s="351" t="e">
        <f>+IF('Data Input-Ingreso de Datos'!#REF!=1,EVERLITE!#REF!,"N/A")</f>
        <v>#REF!</v>
      </c>
      <c r="FGZ50" s="351" t="e">
        <f>+IF('Data Input-Ingreso de Datos'!#REF!=1,EVERLITE!#REF!,"N/A")</f>
        <v>#REF!</v>
      </c>
      <c r="FHA50" s="351" t="e">
        <f>+IF('Data Input-Ingreso de Datos'!#REF!=1,EVERLITE!#REF!,"N/A")</f>
        <v>#REF!</v>
      </c>
      <c r="FHB50" s="351" t="e">
        <f>+IF('Data Input-Ingreso de Datos'!#REF!=1,EVERLITE!#REF!,"N/A")</f>
        <v>#REF!</v>
      </c>
      <c r="FHC50" s="351" t="e">
        <f>+IF('Data Input-Ingreso de Datos'!#REF!=1,EVERLITE!#REF!,"N/A")</f>
        <v>#REF!</v>
      </c>
      <c r="FHD50" s="351" t="e">
        <f>+IF('Data Input-Ingreso de Datos'!#REF!=1,EVERLITE!#REF!,"N/A")</f>
        <v>#REF!</v>
      </c>
      <c r="FHE50" s="351" t="e">
        <f>+IF('Data Input-Ingreso de Datos'!#REF!=1,EVERLITE!#REF!,"N/A")</f>
        <v>#REF!</v>
      </c>
      <c r="FHF50" s="351" t="e">
        <f>+IF('Data Input-Ingreso de Datos'!#REF!=1,EVERLITE!#REF!,"N/A")</f>
        <v>#REF!</v>
      </c>
      <c r="FHG50" s="351" t="e">
        <f>+IF('Data Input-Ingreso de Datos'!#REF!=1,EVERLITE!#REF!,"N/A")</f>
        <v>#REF!</v>
      </c>
      <c r="FHH50" s="351" t="e">
        <f>+IF('Data Input-Ingreso de Datos'!#REF!=1,EVERLITE!#REF!,"N/A")</f>
        <v>#REF!</v>
      </c>
      <c r="FHI50" s="351" t="e">
        <f>+IF('Data Input-Ingreso de Datos'!#REF!=1,EVERLITE!#REF!,"N/A")</f>
        <v>#REF!</v>
      </c>
      <c r="FHJ50" s="351" t="e">
        <f>+IF('Data Input-Ingreso de Datos'!#REF!=1,EVERLITE!#REF!,"N/A")</f>
        <v>#REF!</v>
      </c>
      <c r="FHK50" s="351" t="e">
        <f>+IF('Data Input-Ingreso de Datos'!#REF!=1,EVERLITE!#REF!,"N/A")</f>
        <v>#REF!</v>
      </c>
      <c r="FHL50" s="351" t="e">
        <f>+IF('Data Input-Ingreso de Datos'!#REF!=1,EVERLITE!#REF!,"N/A")</f>
        <v>#REF!</v>
      </c>
      <c r="FHM50" s="351" t="e">
        <f>+IF('Data Input-Ingreso de Datos'!#REF!=1,EVERLITE!#REF!,"N/A")</f>
        <v>#REF!</v>
      </c>
      <c r="FHN50" s="351" t="e">
        <f>+IF('Data Input-Ingreso de Datos'!#REF!=1,EVERLITE!#REF!,"N/A")</f>
        <v>#REF!</v>
      </c>
      <c r="FHO50" s="351" t="e">
        <f>+IF('Data Input-Ingreso de Datos'!#REF!=1,EVERLITE!#REF!,"N/A")</f>
        <v>#REF!</v>
      </c>
      <c r="FHP50" s="351" t="e">
        <f>+IF('Data Input-Ingreso de Datos'!#REF!=1,EVERLITE!#REF!,"N/A")</f>
        <v>#REF!</v>
      </c>
      <c r="FHQ50" s="351" t="e">
        <f>+IF('Data Input-Ingreso de Datos'!#REF!=1,EVERLITE!#REF!,"N/A")</f>
        <v>#REF!</v>
      </c>
      <c r="FHR50" s="351" t="e">
        <f>+IF('Data Input-Ingreso de Datos'!#REF!=1,EVERLITE!#REF!,"N/A")</f>
        <v>#REF!</v>
      </c>
      <c r="FHS50" s="351" t="e">
        <f>+IF('Data Input-Ingreso de Datos'!#REF!=1,EVERLITE!#REF!,"N/A")</f>
        <v>#REF!</v>
      </c>
      <c r="FHT50" s="351" t="e">
        <f>+IF('Data Input-Ingreso de Datos'!#REF!=1,EVERLITE!#REF!,"N/A")</f>
        <v>#REF!</v>
      </c>
      <c r="FHU50" s="351" t="e">
        <f>+IF('Data Input-Ingreso de Datos'!#REF!=1,EVERLITE!#REF!,"N/A")</f>
        <v>#REF!</v>
      </c>
      <c r="FHV50" s="351" t="e">
        <f>+IF('Data Input-Ingreso de Datos'!#REF!=1,EVERLITE!#REF!,"N/A")</f>
        <v>#REF!</v>
      </c>
      <c r="FHW50" s="351" t="e">
        <f>+IF('Data Input-Ingreso de Datos'!#REF!=1,EVERLITE!#REF!,"N/A")</f>
        <v>#REF!</v>
      </c>
      <c r="FHX50" s="351" t="e">
        <f>+IF('Data Input-Ingreso de Datos'!#REF!=1,EVERLITE!#REF!,"N/A")</f>
        <v>#REF!</v>
      </c>
      <c r="FHY50" s="351" t="e">
        <f>+IF('Data Input-Ingreso de Datos'!#REF!=1,EVERLITE!#REF!,"N/A")</f>
        <v>#REF!</v>
      </c>
      <c r="FHZ50" s="351" t="e">
        <f>+IF('Data Input-Ingreso de Datos'!#REF!=1,EVERLITE!#REF!,"N/A")</f>
        <v>#REF!</v>
      </c>
      <c r="FIA50" s="351" t="e">
        <f>+IF('Data Input-Ingreso de Datos'!#REF!=1,EVERLITE!#REF!,"N/A")</f>
        <v>#REF!</v>
      </c>
      <c r="FIB50" s="351" t="e">
        <f>+IF('Data Input-Ingreso de Datos'!#REF!=1,EVERLITE!#REF!,"N/A")</f>
        <v>#REF!</v>
      </c>
      <c r="FIC50" s="351" t="e">
        <f>+IF('Data Input-Ingreso de Datos'!#REF!=1,EVERLITE!#REF!,"N/A")</f>
        <v>#REF!</v>
      </c>
      <c r="FID50" s="351" t="e">
        <f>+IF('Data Input-Ingreso de Datos'!#REF!=1,EVERLITE!#REF!,"N/A")</f>
        <v>#REF!</v>
      </c>
      <c r="FIE50" s="351" t="e">
        <f>+IF('Data Input-Ingreso de Datos'!#REF!=1,EVERLITE!#REF!,"N/A")</f>
        <v>#REF!</v>
      </c>
      <c r="FIF50" s="351" t="e">
        <f>+IF('Data Input-Ingreso de Datos'!#REF!=1,EVERLITE!#REF!,"N/A")</f>
        <v>#REF!</v>
      </c>
      <c r="FIG50" s="351" t="e">
        <f>+IF('Data Input-Ingreso de Datos'!#REF!=1,EVERLITE!#REF!,"N/A")</f>
        <v>#REF!</v>
      </c>
      <c r="FIH50" s="351" t="e">
        <f>+IF('Data Input-Ingreso de Datos'!#REF!=1,EVERLITE!#REF!,"N/A")</f>
        <v>#REF!</v>
      </c>
      <c r="FII50" s="351" t="e">
        <f>+IF('Data Input-Ingreso de Datos'!#REF!=1,EVERLITE!#REF!,"N/A")</f>
        <v>#REF!</v>
      </c>
      <c r="FIJ50" s="351" t="e">
        <f>+IF('Data Input-Ingreso de Datos'!#REF!=1,EVERLITE!#REF!,"N/A")</f>
        <v>#REF!</v>
      </c>
      <c r="FIK50" s="351" t="e">
        <f>+IF('Data Input-Ingreso de Datos'!#REF!=1,EVERLITE!#REF!,"N/A")</f>
        <v>#REF!</v>
      </c>
      <c r="FIL50" s="351" t="e">
        <f>+IF('Data Input-Ingreso de Datos'!#REF!=1,EVERLITE!#REF!,"N/A")</f>
        <v>#REF!</v>
      </c>
      <c r="FIM50" s="351" t="e">
        <f>+IF('Data Input-Ingreso de Datos'!#REF!=1,EVERLITE!#REF!,"N/A")</f>
        <v>#REF!</v>
      </c>
      <c r="FIN50" s="351" t="e">
        <f>+IF('Data Input-Ingreso de Datos'!#REF!=1,EVERLITE!#REF!,"N/A")</f>
        <v>#REF!</v>
      </c>
      <c r="FIO50" s="351" t="e">
        <f>+IF('Data Input-Ingreso de Datos'!#REF!=1,EVERLITE!#REF!,"N/A")</f>
        <v>#REF!</v>
      </c>
      <c r="FIP50" s="351" t="e">
        <f>+IF('Data Input-Ingreso de Datos'!#REF!=1,EVERLITE!#REF!,"N/A")</f>
        <v>#REF!</v>
      </c>
      <c r="FIQ50" s="351" t="e">
        <f>+IF('Data Input-Ingreso de Datos'!#REF!=1,EVERLITE!#REF!,"N/A")</f>
        <v>#REF!</v>
      </c>
      <c r="FIR50" s="351" t="e">
        <f>+IF('Data Input-Ingreso de Datos'!#REF!=1,EVERLITE!#REF!,"N/A")</f>
        <v>#REF!</v>
      </c>
      <c r="FIS50" s="351" t="e">
        <f>+IF('Data Input-Ingreso de Datos'!#REF!=1,EVERLITE!#REF!,"N/A")</f>
        <v>#REF!</v>
      </c>
      <c r="FIT50" s="351" t="e">
        <f>+IF('Data Input-Ingreso de Datos'!#REF!=1,EVERLITE!#REF!,"N/A")</f>
        <v>#REF!</v>
      </c>
      <c r="FIU50" s="351" t="e">
        <f>+IF('Data Input-Ingreso de Datos'!#REF!=1,EVERLITE!#REF!,"N/A")</f>
        <v>#REF!</v>
      </c>
      <c r="FIV50" s="351" t="e">
        <f>+IF('Data Input-Ingreso de Datos'!#REF!=1,EVERLITE!#REF!,"N/A")</f>
        <v>#REF!</v>
      </c>
      <c r="FIW50" s="351" t="e">
        <f>+IF('Data Input-Ingreso de Datos'!#REF!=1,EVERLITE!#REF!,"N/A")</f>
        <v>#REF!</v>
      </c>
      <c r="FIX50" s="351" t="e">
        <f>+IF('Data Input-Ingreso de Datos'!#REF!=1,EVERLITE!#REF!,"N/A")</f>
        <v>#REF!</v>
      </c>
      <c r="FIY50" s="351" t="e">
        <f>+IF('Data Input-Ingreso de Datos'!#REF!=1,EVERLITE!#REF!,"N/A")</f>
        <v>#REF!</v>
      </c>
      <c r="FIZ50" s="351" t="e">
        <f>+IF('Data Input-Ingreso de Datos'!#REF!=1,EVERLITE!#REF!,"N/A")</f>
        <v>#REF!</v>
      </c>
      <c r="FJA50" s="351" t="e">
        <f>+IF('Data Input-Ingreso de Datos'!#REF!=1,EVERLITE!#REF!,"N/A")</f>
        <v>#REF!</v>
      </c>
      <c r="FJB50" s="351" t="e">
        <f>+IF('Data Input-Ingreso de Datos'!#REF!=1,EVERLITE!#REF!,"N/A")</f>
        <v>#REF!</v>
      </c>
      <c r="FJC50" s="351" t="e">
        <f>+IF('Data Input-Ingreso de Datos'!#REF!=1,EVERLITE!#REF!,"N/A")</f>
        <v>#REF!</v>
      </c>
      <c r="FJD50" s="351" t="e">
        <f>+IF('Data Input-Ingreso de Datos'!#REF!=1,EVERLITE!#REF!,"N/A")</f>
        <v>#REF!</v>
      </c>
      <c r="FJE50" s="351" t="e">
        <f>+IF('Data Input-Ingreso de Datos'!#REF!=1,EVERLITE!#REF!,"N/A")</f>
        <v>#REF!</v>
      </c>
      <c r="FJF50" s="351" t="e">
        <f>+IF('Data Input-Ingreso de Datos'!#REF!=1,EVERLITE!#REF!,"N/A")</f>
        <v>#REF!</v>
      </c>
      <c r="FJG50" s="351" t="e">
        <f>+IF('Data Input-Ingreso de Datos'!#REF!=1,EVERLITE!#REF!,"N/A")</f>
        <v>#REF!</v>
      </c>
      <c r="FJH50" s="351" t="e">
        <f>+IF('Data Input-Ingreso de Datos'!#REF!=1,EVERLITE!#REF!,"N/A")</f>
        <v>#REF!</v>
      </c>
      <c r="FJI50" s="351" t="e">
        <f>+IF('Data Input-Ingreso de Datos'!#REF!=1,EVERLITE!#REF!,"N/A")</f>
        <v>#REF!</v>
      </c>
      <c r="FJJ50" s="351" t="e">
        <f>+IF('Data Input-Ingreso de Datos'!#REF!=1,EVERLITE!#REF!,"N/A")</f>
        <v>#REF!</v>
      </c>
      <c r="FJK50" s="351" t="e">
        <f>+IF('Data Input-Ingreso de Datos'!#REF!=1,EVERLITE!#REF!,"N/A")</f>
        <v>#REF!</v>
      </c>
      <c r="FJL50" s="351" t="e">
        <f>+IF('Data Input-Ingreso de Datos'!#REF!=1,EVERLITE!#REF!,"N/A")</f>
        <v>#REF!</v>
      </c>
      <c r="FJM50" s="351" t="e">
        <f>+IF('Data Input-Ingreso de Datos'!#REF!=1,EVERLITE!#REF!,"N/A")</f>
        <v>#REF!</v>
      </c>
      <c r="FJN50" s="351" t="e">
        <f>+IF('Data Input-Ingreso de Datos'!#REF!=1,EVERLITE!#REF!,"N/A")</f>
        <v>#REF!</v>
      </c>
      <c r="FJO50" s="351" t="e">
        <f>+IF('Data Input-Ingreso de Datos'!#REF!=1,EVERLITE!#REF!,"N/A")</f>
        <v>#REF!</v>
      </c>
      <c r="FJP50" s="351" t="e">
        <f>+IF('Data Input-Ingreso de Datos'!#REF!=1,EVERLITE!#REF!,"N/A")</f>
        <v>#REF!</v>
      </c>
      <c r="FJQ50" s="351" t="e">
        <f>+IF('Data Input-Ingreso de Datos'!#REF!=1,EVERLITE!#REF!,"N/A")</f>
        <v>#REF!</v>
      </c>
      <c r="FJR50" s="351" t="e">
        <f>+IF('Data Input-Ingreso de Datos'!#REF!=1,EVERLITE!#REF!,"N/A")</f>
        <v>#REF!</v>
      </c>
      <c r="FJS50" s="351" t="e">
        <f>+IF('Data Input-Ingreso de Datos'!#REF!=1,EVERLITE!#REF!,"N/A")</f>
        <v>#REF!</v>
      </c>
      <c r="FJT50" s="351" t="e">
        <f>+IF('Data Input-Ingreso de Datos'!#REF!=1,EVERLITE!#REF!,"N/A")</f>
        <v>#REF!</v>
      </c>
      <c r="FJU50" s="351" t="e">
        <f>+IF('Data Input-Ingreso de Datos'!#REF!=1,EVERLITE!#REF!,"N/A")</f>
        <v>#REF!</v>
      </c>
      <c r="FJV50" s="351" t="e">
        <f>+IF('Data Input-Ingreso de Datos'!#REF!=1,EVERLITE!#REF!,"N/A")</f>
        <v>#REF!</v>
      </c>
      <c r="FJW50" s="351" t="e">
        <f>+IF('Data Input-Ingreso de Datos'!#REF!=1,EVERLITE!#REF!,"N/A")</f>
        <v>#REF!</v>
      </c>
      <c r="FJX50" s="351" t="e">
        <f>+IF('Data Input-Ingreso de Datos'!#REF!=1,EVERLITE!#REF!,"N/A")</f>
        <v>#REF!</v>
      </c>
      <c r="FJY50" s="351" t="e">
        <f>+IF('Data Input-Ingreso de Datos'!#REF!=1,EVERLITE!#REF!,"N/A")</f>
        <v>#REF!</v>
      </c>
      <c r="FJZ50" s="351" t="e">
        <f>+IF('Data Input-Ingreso de Datos'!#REF!=1,EVERLITE!#REF!,"N/A")</f>
        <v>#REF!</v>
      </c>
      <c r="FKA50" s="351" t="e">
        <f>+IF('Data Input-Ingreso de Datos'!#REF!=1,EVERLITE!#REF!,"N/A")</f>
        <v>#REF!</v>
      </c>
      <c r="FKB50" s="351" t="e">
        <f>+IF('Data Input-Ingreso de Datos'!#REF!=1,EVERLITE!#REF!,"N/A")</f>
        <v>#REF!</v>
      </c>
      <c r="FKC50" s="351" t="e">
        <f>+IF('Data Input-Ingreso de Datos'!#REF!=1,EVERLITE!#REF!,"N/A")</f>
        <v>#REF!</v>
      </c>
      <c r="FKD50" s="351" t="e">
        <f>+IF('Data Input-Ingreso de Datos'!#REF!=1,EVERLITE!#REF!,"N/A")</f>
        <v>#REF!</v>
      </c>
      <c r="FKE50" s="351" t="e">
        <f>+IF('Data Input-Ingreso de Datos'!#REF!=1,EVERLITE!#REF!,"N/A")</f>
        <v>#REF!</v>
      </c>
      <c r="FKF50" s="351" t="e">
        <f>+IF('Data Input-Ingreso de Datos'!#REF!=1,EVERLITE!#REF!,"N/A")</f>
        <v>#REF!</v>
      </c>
      <c r="FKG50" s="351" t="e">
        <f>+IF('Data Input-Ingreso de Datos'!#REF!=1,EVERLITE!#REF!,"N/A")</f>
        <v>#REF!</v>
      </c>
      <c r="FKH50" s="351" t="e">
        <f>+IF('Data Input-Ingreso de Datos'!#REF!=1,EVERLITE!#REF!,"N/A")</f>
        <v>#REF!</v>
      </c>
      <c r="FKI50" s="351" t="e">
        <f>+IF('Data Input-Ingreso de Datos'!#REF!=1,EVERLITE!#REF!,"N/A")</f>
        <v>#REF!</v>
      </c>
      <c r="FKJ50" s="351" t="e">
        <f>+IF('Data Input-Ingreso de Datos'!#REF!=1,EVERLITE!#REF!,"N/A")</f>
        <v>#REF!</v>
      </c>
      <c r="FKK50" s="351" t="e">
        <f>+IF('Data Input-Ingreso de Datos'!#REF!=1,EVERLITE!#REF!,"N/A")</f>
        <v>#REF!</v>
      </c>
      <c r="FKL50" s="351" t="e">
        <f>+IF('Data Input-Ingreso de Datos'!#REF!=1,EVERLITE!#REF!,"N/A")</f>
        <v>#REF!</v>
      </c>
      <c r="FKM50" s="351" t="e">
        <f>+IF('Data Input-Ingreso de Datos'!#REF!=1,EVERLITE!#REF!,"N/A")</f>
        <v>#REF!</v>
      </c>
      <c r="FKN50" s="351" t="e">
        <f>+IF('Data Input-Ingreso de Datos'!#REF!=1,EVERLITE!#REF!,"N/A")</f>
        <v>#REF!</v>
      </c>
      <c r="FKO50" s="351" t="e">
        <f>+IF('Data Input-Ingreso de Datos'!#REF!=1,EVERLITE!#REF!,"N/A")</f>
        <v>#REF!</v>
      </c>
      <c r="FKP50" s="351" t="e">
        <f>+IF('Data Input-Ingreso de Datos'!#REF!=1,EVERLITE!#REF!,"N/A")</f>
        <v>#REF!</v>
      </c>
      <c r="FKQ50" s="351" t="e">
        <f>+IF('Data Input-Ingreso de Datos'!#REF!=1,EVERLITE!#REF!,"N/A")</f>
        <v>#REF!</v>
      </c>
      <c r="FKR50" s="351" t="e">
        <f>+IF('Data Input-Ingreso de Datos'!#REF!=1,EVERLITE!#REF!,"N/A")</f>
        <v>#REF!</v>
      </c>
      <c r="FKS50" s="351" t="e">
        <f>+IF('Data Input-Ingreso de Datos'!#REF!=1,EVERLITE!#REF!,"N/A")</f>
        <v>#REF!</v>
      </c>
      <c r="FKT50" s="351" t="e">
        <f>+IF('Data Input-Ingreso de Datos'!#REF!=1,EVERLITE!#REF!,"N/A")</f>
        <v>#REF!</v>
      </c>
      <c r="FKU50" s="351" t="e">
        <f>+IF('Data Input-Ingreso de Datos'!#REF!=1,EVERLITE!#REF!,"N/A")</f>
        <v>#REF!</v>
      </c>
      <c r="FKV50" s="351" t="e">
        <f>+IF('Data Input-Ingreso de Datos'!#REF!=1,EVERLITE!#REF!,"N/A")</f>
        <v>#REF!</v>
      </c>
      <c r="FKW50" s="351" t="e">
        <f>+IF('Data Input-Ingreso de Datos'!#REF!=1,EVERLITE!#REF!,"N/A")</f>
        <v>#REF!</v>
      </c>
      <c r="FKX50" s="351" t="e">
        <f>+IF('Data Input-Ingreso de Datos'!#REF!=1,EVERLITE!#REF!,"N/A")</f>
        <v>#REF!</v>
      </c>
      <c r="FKY50" s="351" t="e">
        <f>+IF('Data Input-Ingreso de Datos'!#REF!=1,EVERLITE!#REF!,"N/A")</f>
        <v>#REF!</v>
      </c>
      <c r="FKZ50" s="351" t="e">
        <f>+IF('Data Input-Ingreso de Datos'!#REF!=1,EVERLITE!#REF!,"N/A")</f>
        <v>#REF!</v>
      </c>
      <c r="FLA50" s="351" t="e">
        <f>+IF('Data Input-Ingreso de Datos'!#REF!=1,EVERLITE!#REF!,"N/A")</f>
        <v>#REF!</v>
      </c>
      <c r="FLB50" s="351" t="e">
        <f>+IF('Data Input-Ingreso de Datos'!#REF!=1,EVERLITE!#REF!,"N/A")</f>
        <v>#REF!</v>
      </c>
      <c r="FLC50" s="351" t="e">
        <f>+IF('Data Input-Ingreso de Datos'!#REF!=1,EVERLITE!#REF!,"N/A")</f>
        <v>#REF!</v>
      </c>
      <c r="FLD50" s="351" t="e">
        <f>+IF('Data Input-Ingreso de Datos'!#REF!=1,EVERLITE!#REF!,"N/A")</f>
        <v>#REF!</v>
      </c>
      <c r="FLE50" s="351" t="e">
        <f>+IF('Data Input-Ingreso de Datos'!#REF!=1,EVERLITE!#REF!,"N/A")</f>
        <v>#REF!</v>
      </c>
      <c r="FLF50" s="351" t="e">
        <f>+IF('Data Input-Ingreso de Datos'!#REF!=1,EVERLITE!#REF!,"N/A")</f>
        <v>#REF!</v>
      </c>
      <c r="FLG50" s="351" t="e">
        <f>+IF('Data Input-Ingreso de Datos'!#REF!=1,EVERLITE!#REF!,"N/A")</f>
        <v>#REF!</v>
      </c>
      <c r="FLH50" s="351" t="e">
        <f>+IF('Data Input-Ingreso de Datos'!#REF!=1,EVERLITE!#REF!,"N/A")</f>
        <v>#REF!</v>
      </c>
      <c r="FLI50" s="351" t="e">
        <f>+IF('Data Input-Ingreso de Datos'!#REF!=1,EVERLITE!#REF!,"N/A")</f>
        <v>#REF!</v>
      </c>
      <c r="FLJ50" s="351" t="e">
        <f>+IF('Data Input-Ingreso de Datos'!#REF!=1,EVERLITE!#REF!,"N/A")</f>
        <v>#REF!</v>
      </c>
      <c r="FLK50" s="351" t="e">
        <f>+IF('Data Input-Ingreso de Datos'!#REF!=1,EVERLITE!#REF!,"N/A")</f>
        <v>#REF!</v>
      </c>
      <c r="FLL50" s="351" t="e">
        <f>+IF('Data Input-Ingreso de Datos'!#REF!=1,EVERLITE!#REF!,"N/A")</f>
        <v>#REF!</v>
      </c>
      <c r="FLM50" s="351" t="e">
        <f>+IF('Data Input-Ingreso de Datos'!#REF!=1,EVERLITE!#REF!,"N/A")</f>
        <v>#REF!</v>
      </c>
      <c r="FLN50" s="351" t="e">
        <f>+IF('Data Input-Ingreso de Datos'!#REF!=1,EVERLITE!#REF!,"N/A")</f>
        <v>#REF!</v>
      </c>
      <c r="FLO50" s="351" t="e">
        <f>+IF('Data Input-Ingreso de Datos'!#REF!=1,EVERLITE!#REF!,"N/A")</f>
        <v>#REF!</v>
      </c>
      <c r="FLP50" s="351" t="e">
        <f>+IF('Data Input-Ingreso de Datos'!#REF!=1,EVERLITE!#REF!,"N/A")</f>
        <v>#REF!</v>
      </c>
      <c r="FLQ50" s="351" t="e">
        <f>+IF('Data Input-Ingreso de Datos'!#REF!=1,EVERLITE!#REF!,"N/A")</f>
        <v>#REF!</v>
      </c>
      <c r="FLR50" s="351" t="e">
        <f>+IF('Data Input-Ingreso de Datos'!#REF!=1,EVERLITE!#REF!,"N/A")</f>
        <v>#REF!</v>
      </c>
      <c r="FLS50" s="351" t="e">
        <f>+IF('Data Input-Ingreso de Datos'!#REF!=1,EVERLITE!#REF!,"N/A")</f>
        <v>#REF!</v>
      </c>
      <c r="FLT50" s="351" t="e">
        <f>+IF('Data Input-Ingreso de Datos'!#REF!=1,EVERLITE!#REF!,"N/A")</f>
        <v>#REF!</v>
      </c>
      <c r="FLU50" s="351" t="e">
        <f>+IF('Data Input-Ingreso de Datos'!#REF!=1,EVERLITE!#REF!,"N/A")</f>
        <v>#REF!</v>
      </c>
      <c r="FLV50" s="351" t="e">
        <f>+IF('Data Input-Ingreso de Datos'!#REF!=1,EVERLITE!#REF!,"N/A")</f>
        <v>#REF!</v>
      </c>
      <c r="FLW50" s="351" t="e">
        <f>+IF('Data Input-Ingreso de Datos'!#REF!=1,EVERLITE!#REF!,"N/A")</f>
        <v>#REF!</v>
      </c>
      <c r="FLX50" s="351" t="e">
        <f>+IF('Data Input-Ingreso de Datos'!#REF!=1,EVERLITE!#REF!,"N/A")</f>
        <v>#REF!</v>
      </c>
      <c r="FLY50" s="351" t="e">
        <f>+IF('Data Input-Ingreso de Datos'!#REF!=1,EVERLITE!#REF!,"N/A")</f>
        <v>#REF!</v>
      </c>
      <c r="FLZ50" s="351" t="e">
        <f>+IF('Data Input-Ingreso de Datos'!#REF!=1,EVERLITE!#REF!,"N/A")</f>
        <v>#REF!</v>
      </c>
      <c r="FMA50" s="351" t="e">
        <f>+IF('Data Input-Ingreso de Datos'!#REF!=1,EVERLITE!#REF!,"N/A")</f>
        <v>#REF!</v>
      </c>
      <c r="FMB50" s="351" t="e">
        <f>+IF('Data Input-Ingreso de Datos'!#REF!=1,EVERLITE!#REF!,"N/A")</f>
        <v>#REF!</v>
      </c>
      <c r="FMC50" s="351" t="e">
        <f>+IF('Data Input-Ingreso de Datos'!#REF!=1,EVERLITE!#REF!,"N/A")</f>
        <v>#REF!</v>
      </c>
      <c r="FMD50" s="351" t="e">
        <f>+IF('Data Input-Ingreso de Datos'!#REF!=1,EVERLITE!#REF!,"N/A")</f>
        <v>#REF!</v>
      </c>
      <c r="FME50" s="351" t="e">
        <f>+IF('Data Input-Ingreso de Datos'!#REF!=1,EVERLITE!#REF!,"N/A")</f>
        <v>#REF!</v>
      </c>
      <c r="FMF50" s="351" t="e">
        <f>+IF('Data Input-Ingreso de Datos'!#REF!=1,EVERLITE!#REF!,"N/A")</f>
        <v>#REF!</v>
      </c>
      <c r="FMG50" s="351" t="e">
        <f>+IF('Data Input-Ingreso de Datos'!#REF!=1,EVERLITE!#REF!,"N/A")</f>
        <v>#REF!</v>
      </c>
      <c r="FMH50" s="351" t="e">
        <f>+IF('Data Input-Ingreso de Datos'!#REF!=1,EVERLITE!#REF!,"N/A")</f>
        <v>#REF!</v>
      </c>
      <c r="FMI50" s="351" t="e">
        <f>+IF('Data Input-Ingreso de Datos'!#REF!=1,EVERLITE!#REF!,"N/A")</f>
        <v>#REF!</v>
      </c>
      <c r="FMJ50" s="351" t="e">
        <f>+IF('Data Input-Ingreso de Datos'!#REF!=1,EVERLITE!#REF!,"N/A")</f>
        <v>#REF!</v>
      </c>
      <c r="FMK50" s="351" t="e">
        <f>+IF('Data Input-Ingreso de Datos'!#REF!=1,EVERLITE!#REF!,"N/A")</f>
        <v>#REF!</v>
      </c>
      <c r="FML50" s="351" t="e">
        <f>+IF('Data Input-Ingreso de Datos'!#REF!=1,EVERLITE!#REF!,"N/A")</f>
        <v>#REF!</v>
      </c>
      <c r="FMM50" s="351" t="e">
        <f>+IF('Data Input-Ingreso de Datos'!#REF!=1,EVERLITE!#REF!,"N/A")</f>
        <v>#REF!</v>
      </c>
      <c r="FMN50" s="351" t="e">
        <f>+IF('Data Input-Ingreso de Datos'!#REF!=1,EVERLITE!#REF!,"N/A")</f>
        <v>#REF!</v>
      </c>
      <c r="FMO50" s="351" t="e">
        <f>+IF('Data Input-Ingreso de Datos'!#REF!=1,EVERLITE!#REF!,"N/A")</f>
        <v>#REF!</v>
      </c>
      <c r="FMP50" s="351" t="e">
        <f>+IF('Data Input-Ingreso de Datos'!#REF!=1,EVERLITE!#REF!,"N/A")</f>
        <v>#REF!</v>
      </c>
      <c r="FMQ50" s="351" t="e">
        <f>+IF('Data Input-Ingreso de Datos'!#REF!=1,EVERLITE!#REF!,"N/A")</f>
        <v>#REF!</v>
      </c>
      <c r="FMR50" s="351" t="e">
        <f>+IF('Data Input-Ingreso de Datos'!#REF!=1,EVERLITE!#REF!,"N/A")</f>
        <v>#REF!</v>
      </c>
      <c r="FMS50" s="351" t="e">
        <f>+IF('Data Input-Ingreso de Datos'!#REF!=1,EVERLITE!#REF!,"N/A")</f>
        <v>#REF!</v>
      </c>
      <c r="FMT50" s="351" t="e">
        <f>+IF('Data Input-Ingreso de Datos'!#REF!=1,EVERLITE!#REF!,"N/A")</f>
        <v>#REF!</v>
      </c>
      <c r="FMU50" s="351" t="e">
        <f>+IF('Data Input-Ingreso de Datos'!#REF!=1,EVERLITE!#REF!,"N/A")</f>
        <v>#REF!</v>
      </c>
      <c r="FMV50" s="351" t="e">
        <f>+IF('Data Input-Ingreso de Datos'!#REF!=1,EVERLITE!#REF!,"N/A")</f>
        <v>#REF!</v>
      </c>
      <c r="FMW50" s="351" t="e">
        <f>+IF('Data Input-Ingreso de Datos'!#REF!=1,EVERLITE!#REF!,"N/A")</f>
        <v>#REF!</v>
      </c>
      <c r="FMX50" s="351" t="e">
        <f>+IF('Data Input-Ingreso de Datos'!#REF!=1,EVERLITE!#REF!,"N/A")</f>
        <v>#REF!</v>
      </c>
      <c r="FMY50" s="351" t="e">
        <f>+IF('Data Input-Ingreso de Datos'!#REF!=1,EVERLITE!#REF!,"N/A")</f>
        <v>#REF!</v>
      </c>
      <c r="FMZ50" s="351" t="e">
        <f>+IF('Data Input-Ingreso de Datos'!#REF!=1,EVERLITE!#REF!,"N/A")</f>
        <v>#REF!</v>
      </c>
      <c r="FNA50" s="351" t="e">
        <f>+IF('Data Input-Ingreso de Datos'!#REF!=1,EVERLITE!#REF!,"N/A")</f>
        <v>#REF!</v>
      </c>
      <c r="FNB50" s="351" t="e">
        <f>+IF('Data Input-Ingreso de Datos'!#REF!=1,EVERLITE!#REF!,"N/A")</f>
        <v>#REF!</v>
      </c>
      <c r="FNC50" s="351" t="e">
        <f>+IF('Data Input-Ingreso de Datos'!#REF!=1,EVERLITE!#REF!,"N/A")</f>
        <v>#REF!</v>
      </c>
      <c r="FND50" s="351" t="e">
        <f>+IF('Data Input-Ingreso de Datos'!#REF!=1,EVERLITE!#REF!,"N/A")</f>
        <v>#REF!</v>
      </c>
      <c r="FNE50" s="351" t="e">
        <f>+IF('Data Input-Ingreso de Datos'!#REF!=1,EVERLITE!#REF!,"N/A")</f>
        <v>#REF!</v>
      </c>
      <c r="FNF50" s="351" t="e">
        <f>+IF('Data Input-Ingreso de Datos'!#REF!=1,EVERLITE!#REF!,"N/A")</f>
        <v>#REF!</v>
      </c>
      <c r="FNG50" s="351" t="e">
        <f>+IF('Data Input-Ingreso de Datos'!#REF!=1,EVERLITE!#REF!,"N/A")</f>
        <v>#REF!</v>
      </c>
      <c r="FNH50" s="351" t="e">
        <f>+IF('Data Input-Ingreso de Datos'!#REF!=1,EVERLITE!#REF!,"N/A")</f>
        <v>#REF!</v>
      </c>
      <c r="FNI50" s="351" t="e">
        <f>+IF('Data Input-Ingreso de Datos'!#REF!=1,EVERLITE!#REF!,"N/A")</f>
        <v>#REF!</v>
      </c>
      <c r="FNJ50" s="351" t="e">
        <f>+IF('Data Input-Ingreso de Datos'!#REF!=1,EVERLITE!#REF!,"N/A")</f>
        <v>#REF!</v>
      </c>
      <c r="FNK50" s="351" t="e">
        <f>+IF('Data Input-Ingreso de Datos'!#REF!=1,EVERLITE!#REF!,"N/A")</f>
        <v>#REF!</v>
      </c>
      <c r="FNL50" s="351" t="e">
        <f>+IF('Data Input-Ingreso de Datos'!#REF!=1,EVERLITE!#REF!,"N/A")</f>
        <v>#REF!</v>
      </c>
      <c r="FNM50" s="351" t="e">
        <f>+IF('Data Input-Ingreso de Datos'!#REF!=1,EVERLITE!#REF!,"N/A")</f>
        <v>#REF!</v>
      </c>
      <c r="FNN50" s="351" t="e">
        <f>+IF('Data Input-Ingreso de Datos'!#REF!=1,EVERLITE!#REF!,"N/A")</f>
        <v>#REF!</v>
      </c>
      <c r="FNO50" s="351" t="e">
        <f>+IF('Data Input-Ingreso de Datos'!#REF!=1,EVERLITE!#REF!,"N/A")</f>
        <v>#REF!</v>
      </c>
      <c r="FNP50" s="351" t="e">
        <f>+IF('Data Input-Ingreso de Datos'!#REF!=1,EVERLITE!#REF!,"N/A")</f>
        <v>#REF!</v>
      </c>
      <c r="FNQ50" s="351" t="e">
        <f>+IF('Data Input-Ingreso de Datos'!#REF!=1,EVERLITE!#REF!,"N/A")</f>
        <v>#REF!</v>
      </c>
      <c r="FNR50" s="351" t="e">
        <f>+IF('Data Input-Ingreso de Datos'!#REF!=1,EVERLITE!#REF!,"N/A")</f>
        <v>#REF!</v>
      </c>
      <c r="FNS50" s="351" t="e">
        <f>+IF('Data Input-Ingreso de Datos'!#REF!=1,EVERLITE!#REF!,"N/A")</f>
        <v>#REF!</v>
      </c>
      <c r="FNT50" s="351" t="e">
        <f>+IF('Data Input-Ingreso de Datos'!#REF!=1,EVERLITE!#REF!,"N/A")</f>
        <v>#REF!</v>
      </c>
      <c r="FNU50" s="351" t="e">
        <f>+IF('Data Input-Ingreso de Datos'!#REF!=1,EVERLITE!#REF!,"N/A")</f>
        <v>#REF!</v>
      </c>
      <c r="FNV50" s="351" t="e">
        <f>+IF('Data Input-Ingreso de Datos'!#REF!=1,EVERLITE!#REF!,"N/A")</f>
        <v>#REF!</v>
      </c>
      <c r="FNW50" s="351" t="e">
        <f>+IF('Data Input-Ingreso de Datos'!#REF!=1,EVERLITE!#REF!,"N/A")</f>
        <v>#REF!</v>
      </c>
      <c r="FNX50" s="351" t="e">
        <f>+IF('Data Input-Ingreso de Datos'!#REF!=1,EVERLITE!#REF!,"N/A")</f>
        <v>#REF!</v>
      </c>
      <c r="FNY50" s="351" t="e">
        <f>+IF('Data Input-Ingreso de Datos'!#REF!=1,EVERLITE!#REF!,"N/A")</f>
        <v>#REF!</v>
      </c>
      <c r="FNZ50" s="351" t="e">
        <f>+IF('Data Input-Ingreso de Datos'!#REF!=1,EVERLITE!#REF!,"N/A")</f>
        <v>#REF!</v>
      </c>
      <c r="FOA50" s="351" t="e">
        <f>+IF('Data Input-Ingreso de Datos'!#REF!=1,EVERLITE!#REF!,"N/A")</f>
        <v>#REF!</v>
      </c>
      <c r="FOB50" s="351" t="e">
        <f>+IF('Data Input-Ingreso de Datos'!#REF!=1,EVERLITE!#REF!,"N/A")</f>
        <v>#REF!</v>
      </c>
      <c r="FOC50" s="351" t="e">
        <f>+IF('Data Input-Ingreso de Datos'!#REF!=1,EVERLITE!#REF!,"N/A")</f>
        <v>#REF!</v>
      </c>
      <c r="FOD50" s="351" t="e">
        <f>+IF('Data Input-Ingreso de Datos'!#REF!=1,EVERLITE!#REF!,"N/A")</f>
        <v>#REF!</v>
      </c>
      <c r="FOE50" s="351" t="e">
        <f>+IF('Data Input-Ingreso de Datos'!#REF!=1,EVERLITE!#REF!,"N/A")</f>
        <v>#REF!</v>
      </c>
      <c r="FOF50" s="351" t="e">
        <f>+IF('Data Input-Ingreso de Datos'!#REF!=1,EVERLITE!#REF!,"N/A")</f>
        <v>#REF!</v>
      </c>
      <c r="FOG50" s="351" t="e">
        <f>+IF('Data Input-Ingreso de Datos'!#REF!=1,EVERLITE!#REF!,"N/A")</f>
        <v>#REF!</v>
      </c>
      <c r="FOH50" s="351" t="e">
        <f>+IF('Data Input-Ingreso de Datos'!#REF!=1,EVERLITE!#REF!,"N/A")</f>
        <v>#REF!</v>
      </c>
      <c r="FOI50" s="351" t="e">
        <f>+IF('Data Input-Ingreso de Datos'!#REF!=1,EVERLITE!#REF!,"N/A")</f>
        <v>#REF!</v>
      </c>
      <c r="FOJ50" s="351" t="e">
        <f>+IF('Data Input-Ingreso de Datos'!#REF!=1,EVERLITE!#REF!,"N/A")</f>
        <v>#REF!</v>
      </c>
      <c r="FOK50" s="351" t="e">
        <f>+IF('Data Input-Ingreso de Datos'!#REF!=1,EVERLITE!#REF!,"N/A")</f>
        <v>#REF!</v>
      </c>
      <c r="FOL50" s="351" t="e">
        <f>+IF('Data Input-Ingreso de Datos'!#REF!=1,EVERLITE!#REF!,"N/A")</f>
        <v>#REF!</v>
      </c>
      <c r="FOM50" s="351" t="e">
        <f>+IF('Data Input-Ingreso de Datos'!#REF!=1,EVERLITE!#REF!,"N/A")</f>
        <v>#REF!</v>
      </c>
      <c r="FON50" s="351" t="e">
        <f>+IF('Data Input-Ingreso de Datos'!#REF!=1,EVERLITE!#REF!,"N/A")</f>
        <v>#REF!</v>
      </c>
      <c r="FOO50" s="351" t="e">
        <f>+IF('Data Input-Ingreso de Datos'!#REF!=1,EVERLITE!#REF!,"N/A")</f>
        <v>#REF!</v>
      </c>
      <c r="FOP50" s="351" t="e">
        <f>+IF('Data Input-Ingreso de Datos'!#REF!=1,EVERLITE!#REF!,"N/A")</f>
        <v>#REF!</v>
      </c>
      <c r="FOQ50" s="351" t="e">
        <f>+IF('Data Input-Ingreso de Datos'!#REF!=1,EVERLITE!#REF!,"N/A")</f>
        <v>#REF!</v>
      </c>
      <c r="FOR50" s="351" t="e">
        <f>+IF('Data Input-Ingreso de Datos'!#REF!=1,EVERLITE!#REF!,"N/A")</f>
        <v>#REF!</v>
      </c>
      <c r="FOS50" s="351" t="e">
        <f>+IF('Data Input-Ingreso de Datos'!#REF!=1,EVERLITE!#REF!,"N/A")</f>
        <v>#REF!</v>
      </c>
      <c r="FOT50" s="351" t="e">
        <f>+IF('Data Input-Ingreso de Datos'!#REF!=1,EVERLITE!#REF!,"N/A")</f>
        <v>#REF!</v>
      </c>
      <c r="FOU50" s="351" t="e">
        <f>+IF('Data Input-Ingreso de Datos'!#REF!=1,EVERLITE!#REF!,"N/A")</f>
        <v>#REF!</v>
      </c>
      <c r="FOV50" s="351" t="e">
        <f>+IF('Data Input-Ingreso de Datos'!#REF!=1,EVERLITE!#REF!,"N/A")</f>
        <v>#REF!</v>
      </c>
      <c r="FOW50" s="351" t="e">
        <f>+IF('Data Input-Ingreso de Datos'!#REF!=1,EVERLITE!#REF!,"N/A")</f>
        <v>#REF!</v>
      </c>
      <c r="FOX50" s="351" t="e">
        <f>+IF('Data Input-Ingreso de Datos'!#REF!=1,EVERLITE!#REF!,"N/A")</f>
        <v>#REF!</v>
      </c>
      <c r="FOY50" s="351" t="e">
        <f>+IF('Data Input-Ingreso de Datos'!#REF!=1,EVERLITE!#REF!,"N/A")</f>
        <v>#REF!</v>
      </c>
      <c r="FOZ50" s="351" t="e">
        <f>+IF('Data Input-Ingreso de Datos'!#REF!=1,EVERLITE!#REF!,"N/A")</f>
        <v>#REF!</v>
      </c>
      <c r="FPA50" s="351" t="e">
        <f>+IF('Data Input-Ingreso de Datos'!#REF!=1,EVERLITE!#REF!,"N/A")</f>
        <v>#REF!</v>
      </c>
      <c r="FPB50" s="351" t="e">
        <f>+IF('Data Input-Ingreso de Datos'!#REF!=1,EVERLITE!#REF!,"N/A")</f>
        <v>#REF!</v>
      </c>
      <c r="FPC50" s="351" t="e">
        <f>+IF('Data Input-Ingreso de Datos'!#REF!=1,EVERLITE!#REF!,"N/A")</f>
        <v>#REF!</v>
      </c>
      <c r="FPD50" s="351" t="e">
        <f>+IF('Data Input-Ingreso de Datos'!#REF!=1,EVERLITE!#REF!,"N/A")</f>
        <v>#REF!</v>
      </c>
      <c r="FPE50" s="351" t="e">
        <f>+IF('Data Input-Ingreso de Datos'!#REF!=1,EVERLITE!#REF!,"N/A")</f>
        <v>#REF!</v>
      </c>
      <c r="FPF50" s="351" t="e">
        <f>+IF('Data Input-Ingreso de Datos'!#REF!=1,EVERLITE!#REF!,"N/A")</f>
        <v>#REF!</v>
      </c>
      <c r="FPG50" s="351" t="e">
        <f>+IF('Data Input-Ingreso de Datos'!#REF!=1,EVERLITE!#REF!,"N/A")</f>
        <v>#REF!</v>
      </c>
      <c r="FPH50" s="351" t="e">
        <f>+IF('Data Input-Ingreso de Datos'!#REF!=1,EVERLITE!#REF!,"N/A")</f>
        <v>#REF!</v>
      </c>
      <c r="FPI50" s="351" t="e">
        <f>+IF('Data Input-Ingreso de Datos'!#REF!=1,EVERLITE!#REF!,"N/A")</f>
        <v>#REF!</v>
      </c>
      <c r="FPJ50" s="351" t="e">
        <f>+IF('Data Input-Ingreso de Datos'!#REF!=1,EVERLITE!#REF!,"N/A")</f>
        <v>#REF!</v>
      </c>
      <c r="FPK50" s="351" t="e">
        <f>+IF('Data Input-Ingreso de Datos'!#REF!=1,EVERLITE!#REF!,"N/A")</f>
        <v>#REF!</v>
      </c>
      <c r="FPL50" s="351" t="e">
        <f>+IF('Data Input-Ingreso de Datos'!#REF!=1,EVERLITE!#REF!,"N/A")</f>
        <v>#REF!</v>
      </c>
      <c r="FPM50" s="351" t="e">
        <f>+IF('Data Input-Ingreso de Datos'!#REF!=1,EVERLITE!#REF!,"N/A")</f>
        <v>#REF!</v>
      </c>
      <c r="FPN50" s="351" t="e">
        <f>+IF('Data Input-Ingreso de Datos'!#REF!=1,EVERLITE!#REF!,"N/A")</f>
        <v>#REF!</v>
      </c>
      <c r="FPO50" s="351" t="e">
        <f>+IF('Data Input-Ingreso de Datos'!#REF!=1,EVERLITE!#REF!,"N/A")</f>
        <v>#REF!</v>
      </c>
      <c r="FPP50" s="351" t="e">
        <f>+IF('Data Input-Ingreso de Datos'!#REF!=1,EVERLITE!#REF!,"N/A")</f>
        <v>#REF!</v>
      </c>
      <c r="FPQ50" s="351" t="e">
        <f>+IF('Data Input-Ingreso de Datos'!#REF!=1,EVERLITE!#REF!,"N/A")</f>
        <v>#REF!</v>
      </c>
      <c r="FPR50" s="351" t="e">
        <f>+IF('Data Input-Ingreso de Datos'!#REF!=1,EVERLITE!#REF!,"N/A")</f>
        <v>#REF!</v>
      </c>
      <c r="FPS50" s="351" t="e">
        <f>+IF('Data Input-Ingreso de Datos'!#REF!=1,EVERLITE!#REF!,"N/A")</f>
        <v>#REF!</v>
      </c>
      <c r="FPT50" s="351" t="e">
        <f>+IF('Data Input-Ingreso de Datos'!#REF!=1,EVERLITE!#REF!,"N/A")</f>
        <v>#REF!</v>
      </c>
      <c r="FPU50" s="351" t="e">
        <f>+IF('Data Input-Ingreso de Datos'!#REF!=1,EVERLITE!#REF!,"N/A")</f>
        <v>#REF!</v>
      </c>
      <c r="FPV50" s="351" t="e">
        <f>+IF('Data Input-Ingreso de Datos'!#REF!=1,EVERLITE!#REF!,"N/A")</f>
        <v>#REF!</v>
      </c>
      <c r="FPW50" s="351" t="e">
        <f>+IF('Data Input-Ingreso de Datos'!#REF!=1,EVERLITE!#REF!,"N/A")</f>
        <v>#REF!</v>
      </c>
      <c r="FPX50" s="351" t="e">
        <f>+IF('Data Input-Ingreso de Datos'!#REF!=1,EVERLITE!#REF!,"N/A")</f>
        <v>#REF!</v>
      </c>
      <c r="FPY50" s="351" t="e">
        <f>+IF('Data Input-Ingreso de Datos'!#REF!=1,EVERLITE!#REF!,"N/A")</f>
        <v>#REF!</v>
      </c>
      <c r="FPZ50" s="351" t="e">
        <f>+IF('Data Input-Ingreso de Datos'!#REF!=1,EVERLITE!#REF!,"N/A")</f>
        <v>#REF!</v>
      </c>
      <c r="FQA50" s="351" t="e">
        <f>+IF('Data Input-Ingreso de Datos'!#REF!=1,EVERLITE!#REF!,"N/A")</f>
        <v>#REF!</v>
      </c>
      <c r="FQB50" s="351" t="e">
        <f>+IF('Data Input-Ingreso de Datos'!#REF!=1,EVERLITE!#REF!,"N/A")</f>
        <v>#REF!</v>
      </c>
      <c r="FQC50" s="351" t="e">
        <f>+IF('Data Input-Ingreso de Datos'!#REF!=1,EVERLITE!#REF!,"N/A")</f>
        <v>#REF!</v>
      </c>
      <c r="FQD50" s="351" t="e">
        <f>+IF('Data Input-Ingreso de Datos'!#REF!=1,EVERLITE!#REF!,"N/A")</f>
        <v>#REF!</v>
      </c>
      <c r="FQE50" s="351" t="e">
        <f>+IF('Data Input-Ingreso de Datos'!#REF!=1,EVERLITE!#REF!,"N/A")</f>
        <v>#REF!</v>
      </c>
      <c r="FQF50" s="351" t="e">
        <f>+IF('Data Input-Ingreso de Datos'!#REF!=1,EVERLITE!#REF!,"N/A")</f>
        <v>#REF!</v>
      </c>
      <c r="FQG50" s="351" t="e">
        <f>+IF('Data Input-Ingreso de Datos'!#REF!=1,EVERLITE!#REF!,"N/A")</f>
        <v>#REF!</v>
      </c>
      <c r="FQH50" s="351" t="e">
        <f>+IF('Data Input-Ingreso de Datos'!#REF!=1,EVERLITE!#REF!,"N/A")</f>
        <v>#REF!</v>
      </c>
      <c r="FQI50" s="351" t="e">
        <f>+IF('Data Input-Ingreso de Datos'!#REF!=1,EVERLITE!#REF!,"N/A")</f>
        <v>#REF!</v>
      </c>
      <c r="FQJ50" s="351" t="e">
        <f>+IF('Data Input-Ingreso de Datos'!#REF!=1,EVERLITE!#REF!,"N/A")</f>
        <v>#REF!</v>
      </c>
      <c r="FQK50" s="351" t="e">
        <f>+IF('Data Input-Ingreso de Datos'!#REF!=1,EVERLITE!#REF!,"N/A")</f>
        <v>#REF!</v>
      </c>
      <c r="FQL50" s="351" t="e">
        <f>+IF('Data Input-Ingreso de Datos'!#REF!=1,EVERLITE!#REF!,"N/A")</f>
        <v>#REF!</v>
      </c>
      <c r="FQM50" s="351" t="e">
        <f>+IF('Data Input-Ingreso de Datos'!#REF!=1,EVERLITE!#REF!,"N/A")</f>
        <v>#REF!</v>
      </c>
      <c r="FQN50" s="351" t="e">
        <f>+IF('Data Input-Ingreso de Datos'!#REF!=1,EVERLITE!#REF!,"N/A")</f>
        <v>#REF!</v>
      </c>
      <c r="FQO50" s="351" t="e">
        <f>+IF('Data Input-Ingreso de Datos'!#REF!=1,EVERLITE!#REF!,"N/A")</f>
        <v>#REF!</v>
      </c>
      <c r="FQP50" s="351" t="e">
        <f>+IF('Data Input-Ingreso de Datos'!#REF!=1,EVERLITE!#REF!,"N/A")</f>
        <v>#REF!</v>
      </c>
      <c r="FQQ50" s="351" t="e">
        <f>+IF('Data Input-Ingreso de Datos'!#REF!=1,EVERLITE!#REF!,"N/A")</f>
        <v>#REF!</v>
      </c>
      <c r="FQR50" s="351" t="e">
        <f>+IF('Data Input-Ingreso de Datos'!#REF!=1,EVERLITE!#REF!,"N/A")</f>
        <v>#REF!</v>
      </c>
      <c r="FQS50" s="351" t="e">
        <f>+IF('Data Input-Ingreso de Datos'!#REF!=1,EVERLITE!#REF!,"N/A")</f>
        <v>#REF!</v>
      </c>
      <c r="FQT50" s="351" t="e">
        <f>+IF('Data Input-Ingreso de Datos'!#REF!=1,EVERLITE!#REF!,"N/A")</f>
        <v>#REF!</v>
      </c>
      <c r="FQU50" s="351" t="e">
        <f>+IF('Data Input-Ingreso de Datos'!#REF!=1,EVERLITE!#REF!,"N/A")</f>
        <v>#REF!</v>
      </c>
      <c r="FQV50" s="351" t="e">
        <f>+IF('Data Input-Ingreso de Datos'!#REF!=1,EVERLITE!#REF!,"N/A")</f>
        <v>#REF!</v>
      </c>
      <c r="FQW50" s="351" t="e">
        <f>+IF('Data Input-Ingreso de Datos'!#REF!=1,EVERLITE!#REF!,"N/A")</f>
        <v>#REF!</v>
      </c>
      <c r="FQX50" s="351" t="e">
        <f>+IF('Data Input-Ingreso de Datos'!#REF!=1,EVERLITE!#REF!,"N/A")</f>
        <v>#REF!</v>
      </c>
      <c r="FQY50" s="351" t="e">
        <f>+IF('Data Input-Ingreso de Datos'!#REF!=1,EVERLITE!#REF!,"N/A")</f>
        <v>#REF!</v>
      </c>
      <c r="FQZ50" s="351" t="e">
        <f>+IF('Data Input-Ingreso de Datos'!#REF!=1,EVERLITE!#REF!,"N/A")</f>
        <v>#REF!</v>
      </c>
      <c r="FRA50" s="351" t="e">
        <f>+IF('Data Input-Ingreso de Datos'!#REF!=1,EVERLITE!#REF!,"N/A")</f>
        <v>#REF!</v>
      </c>
      <c r="FRB50" s="351" t="e">
        <f>+IF('Data Input-Ingreso de Datos'!#REF!=1,EVERLITE!#REF!,"N/A")</f>
        <v>#REF!</v>
      </c>
      <c r="FRC50" s="351" t="e">
        <f>+IF('Data Input-Ingreso de Datos'!#REF!=1,EVERLITE!#REF!,"N/A")</f>
        <v>#REF!</v>
      </c>
      <c r="FRD50" s="351" t="e">
        <f>+IF('Data Input-Ingreso de Datos'!#REF!=1,EVERLITE!#REF!,"N/A")</f>
        <v>#REF!</v>
      </c>
      <c r="FRE50" s="351" t="e">
        <f>+IF('Data Input-Ingreso de Datos'!#REF!=1,EVERLITE!#REF!,"N/A")</f>
        <v>#REF!</v>
      </c>
      <c r="FRF50" s="351" t="e">
        <f>+IF('Data Input-Ingreso de Datos'!#REF!=1,EVERLITE!#REF!,"N/A")</f>
        <v>#REF!</v>
      </c>
      <c r="FRG50" s="351" t="e">
        <f>+IF('Data Input-Ingreso de Datos'!#REF!=1,EVERLITE!#REF!,"N/A")</f>
        <v>#REF!</v>
      </c>
      <c r="FRH50" s="351" t="e">
        <f>+IF('Data Input-Ingreso de Datos'!#REF!=1,EVERLITE!#REF!,"N/A")</f>
        <v>#REF!</v>
      </c>
      <c r="FRI50" s="351" t="e">
        <f>+IF('Data Input-Ingreso de Datos'!#REF!=1,EVERLITE!#REF!,"N/A")</f>
        <v>#REF!</v>
      </c>
      <c r="FRJ50" s="351" t="e">
        <f>+IF('Data Input-Ingreso de Datos'!#REF!=1,EVERLITE!#REF!,"N/A")</f>
        <v>#REF!</v>
      </c>
      <c r="FRK50" s="351" t="e">
        <f>+IF('Data Input-Ingreso de Datos'!#REF!=1,EVERLITE!#REF!,"N/A")</f>
        <v>#REF!</v>
      </c>
      <c r="FRL50" s="351" t="e">
        <f>+IF('Data Input-Ingreso de Datos'!#REF!=1,EVERLITE!#REF!,"N/A")</f>
        <v>#REF!</v>
      </c>
      <c r="FRM50" s="351" t="e">
        <f>+IF('Data Input-Ingreso de Datos'!#REF!=1,EVERLITE!#REF!,"N/A")</f>
        <v>#REF!</v>
      </c>
      <c r="FRN50" s="351" t="e">
        <f>+IF('Data Input-Ingreso de Datos'!#REF!=1,EVERLITE!#REF!,"N/A")</f>
        <v>#REF!</v>
      </c>
      <c r="FRO50" s="351" t="e">
        <f>+IF('Data Input-Ingreso de Datos'!#REF!=1,EVERLITE!#REF!,"N/A")</f>
        <v>#REF!</v>
      </c>
      <c r="FRP50" s="351" t="e">
        <f>+IF('Data Input-Ingreso de Datos'!#REF!=1,EVERLITE!#REF!,"N/A")</f>
        <v>#REF!</v>
      </c>
      <c r="FRQ50" s="351" t="e">
        <f>+IF('Data Input-Ingreso de Datos'!#REF!=1,EVERLITE!#REF!,"N/A")</f>
        <v>#REF!</v>
      </c>
      <c r="FRR50" s="351" t="e">
        <f>+IF('Data Input-Ingreso de Datos'!#REF!=1,EVERLITE!#REF!,"N/A")</f>
        <v>#REF!</v>
      </c>
      <c r="FRS50" s="351" t="e">
        <f>+IF('Data Input-Ingreso de Datos'!#REF!=1,EVERLITE!#REF!,"N/A")</f>
        <v>#REF!</v>
      </c>
      <c r="FRT50" s="351" t="e">
        <f>+IF('Data Input-Ingreso de Datos'!#REF!=1,EVERLITE!#REF!,"N/A")</f>
        <v>#REF!</v>
      </c>
      <c r="FRU50" s="351" t="e">
        <f>+IF('Data Input-Ingreso de Datos'!#REF!=1,EVERLITE!#REF!,"N/A")</f>
        <v>#REF!</v>
      </c>
      <c r="FRV50" s="351" t="e">
        <f>+IF('Data Input-Ingreso de Datos'!#REF!=1,EVERLITE!#REF!,"N/A")</f>
        <v>#REF!</v>
      </c>
      <c r="FRW50" s="351" t="e">
        <f>+IF('Data Input-Ingreso de Datos'!#REF!=1,EVERLITE!#REF!,"N/A")</f>
        <v>#REF!</v>
      </c>
      <c r="FRX50" s="351" t="e">
        <f>+IF('Data Input-Ingreso de Datos'!#REF!=1,EVERLITE!#REF!,"N/A")</f>
        <v>#REF!</v>
      </c>
      <c r="FRY50" s="351" t="e">
        <f>+IF('Data Input-Ingreso de Datos'!#REF!=1,EVERLITE!#REF!,"N/A")</f>
        <v>#REF!</v>
      </c>
      <c r="FRZ50" s="351" t="e">
        <f>+IF('Data Input-Ingreso de Datos'!#REF!=1,EVERLITE!#REF!,"N/A")</f>
        <v>#REF!</v>
      </c>
      <c r="FSA50" s="351" t="e">
        <f>+IF('Data Input-Ingreso de Datos'!#REF!=1,EVERLITE!#REF!,"N/A")</f>
        <v>#REF!</v>
      </c>
      <c r="FSB50" s="351" t="e">
        <f>+IF('Data Input-Ingreso de Datos'!#REF!=1,EVERLITE!#REF!,"N/A")</f>
        <v>#REF!</v>
      </c>
      <c r="FSC50" s="351" t="e">
        <f>+IF('Data Input-Ingreso de Datos'!#REF!=1,EVERLITE!#REF!,"N/A")</f>
        <v>#REF!</v>
      </c>
      <c r="FSD50" s="351" t="e">
        <f>+IF('Data Input-Ingreso de Datos'!#REF!=1,EVERLITE!#REF!,"N/A")</f>
        <v>#REF!</v>
      </c>
      <c r="FSE50" s="351" t="e">
        <f>+IF('Data Input-Ingreso de Datos'!#REF!=1,EVERLITE!#REF!,"N/A")</f>
        <v>#REF!</v>
      </c>
      <c r="FSF50" s="351" t="e">
        <f>+IF('Data Input-Ingreso de Datos'!#REF!=1,EVERLITE!#REF!,"N/A")</f>
        <v>#REF!</v>
      </c>
      <c r="FSG50" s="351" t="e">
        <f>+IF('Data Input-Ingreso de Datos'!#REF!=1,EVERLITE!#REF!,"N/A")</f>
        <v>#REF!</v>
      </c>
      <c r="FSH50" s="351" t="e">
        <f>+IF('Data Input-Ingreso de Datos'!#REF!=1,EVERLITE!#REF!,"N/A")</f>
        <v>#REF!</v>
      </c>
      <c r="FSI50" s="351" t="e">
        <f>+IF('Data Input-Ingreso de Datos'!#REF!=1,EVERLITE!#REF!,"N/A")</f>
        <v>#REF!</v>
      </c>
      <c r="FSJ50" s="351" t="e">
        <f>+IF('Data Input-Ingreso de Datos'!#REF!=1,EVERLITE!#REF!,"N/A")</f>
        <v>#REF!</v>
      </c>
      <c r="FSK50" s="351" t="e">
        <f>+IF('Data Input-Ingreso de Datos'!#REF!=1,EVERLITE!#REF!,"N/A")</f>
        <v>#REF!</v>
      </c>
      <c r="FSL50" s="351" t="e">
        <f>+IF('Data Input-Ingreso de Datos'!#REF!=1,EVERLITE!#REF!,"N/A")</f>
        <v>#REF!</v>
      </c>
      <c r="FSM50" s="351" t="e">
        <f>+IF('Data Input-Ingreso de Datos'!#REF!=1,EVERLITE!#REF!,"N/A")</f>
        <v>#REF!</v>
      </c>
      <c r="FSN50" s="351" t="e">
        <f>+IF('Data Input-Ingreso de Datos'!#REF!=1,EVERLITE!#REF!,"N/A")</f>
        <v>#REF!</v>
      </c>
      <c r="FSO50" s="351" t="e">
        <f>+IF('Data Input-Ingreso de Datos'!#REF!=1,EVERLITE!#REF!,"N/A")</f>
        <v>#REF!</v>
      </c>
      <c r="FSP50" s="351" t="e">
        <f>+IF('Data Input-Ingreso de Datos'!#REF!=1,EVERLITE!#REF!,"N/A")</f>
        <v>#REF!</v>
      </c>
      <c r="FSQ50" s="351" t="e">
        <f>+IF('Data Input-Ingreso de Datos'!#REF!=1,EVERLITE!#REF!,"N/A")</f>
        <v>#REF!</v>
      </c>
      <c r="FSR50" s="351" t="e">
        <f>+IF('Data Input-Ingreso de Datos'!#REF!=1,EVERLITE!#REF!,"N/A")</f>
        <v>#REF!</v>
      </c>
      <c r="FSS50" s="351" t="e">
        <f>+IF('Data Input-Ingreso de Datos'!#REF!=1,EVERLITE!#REF!,"N/A")</f>
        <v>#REF!</v>
      </c>
      <c r="FST50" s="351" t="e">
        <f>+IF('Data Input-Ingreso de Datos'!#REF!=1,EVERLITE!#REF!,"N/A")</f>
        <v>#REF!</v>
      </c>
      <c r="FSU50" s="351" t="e">
        <f>+IF('Data Input-Ingreso de Datos'!#REF!=1,EVERLITE!#REF!,"N/A")</f>
        <v>#REF!</v>
      </c>
      <c r="FSV50" s="351" t="e">
        <f>+IF('Data Input-Ingreso de Datos'!#REF!=1,EVERLITE!#REF!,"N/A")</f>
        <v>#REF!</v>
      </c>
      <c r="FSW50" s="351" t="e">
        <f>+IF('Data Input-Ingreso de Datos'!#REF!=1,EVERLITE!#REF!,"N/A")</f>
        <v>#REF!</v>
      </c>
      <c r="FSX50" s="351" t="e">
        <f>+IF('Data Input-Ingreso de Datos'!#REF!=1,EVERLITE!#REF!,"N/A")</f>
        <v>#REF!</v>
      </c>
      <c r="FSY50" s="351" t="e">
        <f>+IF('Data Input-Ingreso de Datos'!#REF!=1,EVERLITE!#REF!,"N/A")</f>
        <v>#REF!</v>
      </c>
      <c r="FSZ50" s="351" t="e">
        <f>+IF('Data Input-Ingreso de Datos'!#REF!=1,EVERLITE!#REF!,"N/A")</f>
        <v>#REF!</v>
      </c>
      <c r="FTA50" s="351" t="e">
        <f>+IF('Data Input-Ingreso de Datos'!#REF!=1,EVERLITE!#REF!,"N/A")</f>
        <v>#REF!</v>
      </c>
      <c r="FTB50" s="351" t="e">
        <f>+IF('Data Input-Ingreso de Datos'!#REF!=1,EVERLITE!#REF!,"N/A")</f>
        <v>#REF!</v>
      </c>
      <c r="FTC50" s="351" t="e">
        <f>+IF('Data Input-Ingreso de Datos'!#REF!=1,EVERLITE!#REF!,"N/A")</f>
        <v>#REF!</v>
      </c>
      <c r="FTD50" s="351" t="e">
        <f>+IF('Data Input-Ingreso de Datos'!#REF!=1,EVERLITE!#REF!,"N/A")</f>
        <v>#REF!</v>
      </c>
      <c r="FTE50" s="351" t="e">
        <f>+IF('Data Input-Ingreso de Datos'!#REF!=1,EVERLITE!#REF!,"N/A")</f>
        <v>#REF!</v>
      </c>
      <c r="FTF50" s="351" t="e">
        <f>+IF('Data Input-Ingreso de Datos'!#REF!=1,EVERLITE!#REF!,"N/A")</f>
        <v>#REF!</v>
      </c>
      <c r="FTG50" s="351" t="e">
        <f>+IF('Data Input-Ingreso de Datos'!#REF!=1,EVERLITE!#REF!,"N/A")</f>
        <v>#REF!</v>
      </c>
      <c r="FTH50" s="351" t="e">
        <f>+IF('Data Input-Ingreso de Datos'!#REF!=1,EVERLITE!#REF!,"N/A")</f>
        <v>#REF!</v>
      </c>
      <c r="FTI50" s="351" t="e">
        <f>+IF('Data Input-Ingreso de Datos'!#REF!=1,EVERLITE!#REF!,"N/A")</f>
        <v>#REF!</v>
      </c>
      <c r="FTJ50" s="351" t="e">
        <f>+IF('Data Input-Ingreso de Datos'!#REF!=1,EVERLITE!#REF!,"N/A")</f>
        <v>#REF!</v>
      </c>
      <c r="FTK50" s="351" t="e">
        <f>+IF('Data Input-Ingreso de Datos'!#REF!=1,EVERLITE!#REF!,"N/A")</f>
        <v>#REF!</v>
      </c>
      <c r="FTL50" s="351" t="e">
        <f>+IF('Data Input-Ingreso de Datos'!#REF!=1,EVERLITE!#REF!,"N/A")</f>
        <v>#REF!</v>
      </c>
      <c r="FTM50" s="351" t="e">
        <f>+IF('Data Input-Ingreso de Datos'!#REF!=1,EVERLITE!#REF!,"N/A")</f>
        <v>#REF!</v>
      </c>
      <c r="FTN50" s="351" t="e">
        <f>+IF('Data Input-Ingreso de Datos'!#REF!=1,EVERLITE!#REF!,"N/A")</f>
        <v>#REF!</v>
      </c>
      <c r="FTO50" s="351" t="e">
        <f>+IF('Data Input-Ingreso de Datos'!#REF!=1,EVERLITE!#REF!,"N/A")</f>
        <v>#REF!</v>
      </c>
      <c r="FTP50" s="351" t="e">
        <f>+IF('Data Input-Ingreso de Datos'!#REF!=1,EVERLITE!#REF!,"N/A")</f>
        <v>#REF!</v>
      </c>
      <c r="FTQ50" s="351" t="e">
        <f>+IF('Data Input-Ingreso de Datos'!#REF!=1,EVERLITE!#REF!,"N/A")</f>
        <v>#REF!</v>
      </c>
      <c r="FTR50" s="351" t="e">
        <f>+IF('Data Input-Ingreso de Datos'!#REF!=1,EVERLITE!#REF!,"N/A")</f>
        <v>#REF!</v>
      </c>
      <c r="FTS50" s="351" t="e">
        <f>+IF('Data Input-Ingreso de Datos'!#REF!=1,EVERLITE!#REF!,"N/A")</f>
        <v>#REF!</v>
      </c>
      <c r="FTT50" s="351" t="e">
        <f>+IF('Data Input-Ingreso de Datos'!#REF!=1,EVERLITE!#REF!,"N/A")</f>
        <v>#REF!</v>
      </c>
      <c r="FTU50" s="351" t="e">
        <f>+IF('Data Input-Ingreso de Datos'!#REF!=1,EVERLITE!#REF!,"N/A")</f>
        <v>#REF!</v>
      </c>
      <c r="FTV50" s="351" t="e">
        <f>+IF('Data Input-Ingreso de Datos'!#REF!=1,EVERLITE!#REF!,"N/A")</f>
        <v>#REF!</v>
      </c>
      <c r="FTW50" s="351" t="e">
        <f>+IF('Data Input-Ingreso de Datos'!#REF!=1,EVERLITE!#REF!,"N/A")</f>
        <v>#REF!</v>
      </c>
      <c r="FTX50" s="351" t="e">
        <f>+IF('Data Input-Ingreso de Datos'!#REF!=1,EVERLITE!#REF!,"N/A")</f>
        <v>#REF!</v>
      </c>
      <c r="FTY50" s="351" t="e">
        <f>+IF('Data Input-Ingreso de Datos'!#REF!=1,EVERLITE!#REF!,"N/A")</f>
        <v>#REF!</v>
      </c>
      <c r="FTZ50" s="351" t="e">
        <f>+IF('Data Input-Ingreso de Datos'!#REF!=1,EVERLITE!#REF!,"N/A")</f>
        <v>#REF!</v>
      </c>
      <c r="FUA50" s="351" t="e">
        <f>+IF('Data Input-Ingreso de Datos'!#REF!=1,EVERLITE!#REF!,"N/A")</f>
        <v>#REF!</v>
      </c>
      <c r="FUB50" s="351" t="e">
        <f>+IF('Data Input-Ingreso de Datos'!#REF!=1,EVERLITE!#REF!,"N/A")</f>
        <v>#REF!</v>
      </c>
      <c r="FUC50" s="351" t="e">
        <f>+IF('Data Input-Ingreso de Datos'!#REF!=1,EVERLITE!#REF!,"N/A")</f>
        <v>#REF!</v>
      </c>
      <c r="FUD50" s="351" t="e">
        <f>+IF('Data Input-Ingreso de Datos'!#REF!=1,EVERLITE!#REF!,"N/A")</f>
        <v>#REF!</v>
      </c>
      <c r="FUE50" s="351" t="e">
        <f>+IF('Data Input-Ingreso de Datos'!#REF!=1,EVERLITE!#REF!,"N/A")</f>
        <v>#REF!</v>
      </c>
      <c r="FUF50" s="351" t="e">
        <f>+IF('Data Input-Ingreso de Datos'!#REF!=1,EVERLITE!#REF!,"N/A")</f>
        <v>#REF!</v>
      </c>
      <c r="FUG50" s="351" t="e">
        <f>+IF('Data Input-Ingreso de Datos'!#REF!=1,EVERLITE!#REF!,"N/A")</f>
        <v>#REF!</v>
      </c>
      <c r="FUH50" s="351" t="e">
        <f>+IF('Data Input-Ingreso de Datos'!#REF!=1,EVERLITE!#REF!,"N/A")</f>
        <v>#REF!</v>
      </c>
      <c r="FUI50" s="351" t="e">
        <f>+IF('Data Input-Ingreso de Datos'!#REF!=1,EVERLITE!#REF!,"N/A")</f>
        <v>#REF!</v>
      </c>
      <c r="FUJ50" s="351" t="e">
        <f>+IF('Data Input-Ingreso de Datos'!#REF!=1,EVERLITE!#REF!,"N/A")</f>
        <v>#REF!</v>
      </c>
      <c r="FUK50" s="351" t="e">
        <f>+IF('Data Input-Ingreso de Datos'!#REF!=1,EVERLITE!#REF!,"N/A")</f>
        <v>#REF!</v>
      </c>
      <c r="FUL50" s="351" t="e">
        <f>+IF('Data Input-Ingreso de Datos'!#REF!=1,EVERLITE!#REF!,"N/A")</f>
        <v>#REF!</v>
      </c>
      <c r="FUM50" s="351" t="e">
        <f>+IF('Data Input-Ingreso de Datos'!#REF!=1,EVERLITE!#REF!,"N/A")</f>
        <v>#REF!</v>
      </c>
      <c r="FUN50" s="351" t="e">
        <f>+IF('Data Input-Ingreso de Datos'!#REF!=1,EVERLITE!#REF!,"N/A")</f>
        <v>#REF!</v>
      </c>
      <c r="FUO50" s="351" t="e">
        <f>+IF('Data Input-Ingreso de Datos'!#REF!=1,EVERLITE!#REF!,"N/A")</f>
        <v>#REF!</v>
      </c>
      <c r="FUP50" s="351" t="e">
        <f>+IF('Data Input-Ingreso de Datos'!#REF!=1,EVERLITE!#REF!,"N/A")</f>
        <v>#REF!</v>
      </c>
      <c r="FUQ50" s="351" t="e">
        <f>+IF('Data Input-Ingreso de Datos'!#REF!=1,EVERLITE!#REF!,"N/A")</f>
        <v>#REF!</v>
      </c>
      <c r="FUR50" s="351" t="e">
        <f>+IF('Data Input-Ingreso de Datos'!#REF!=1,EVERLITE!#REF!,"N/A")</f>
        <v>#REF!</v>
      </c>
      <c r="FUS50" s="351" t="e">
        <f>+IF('Data Input-Ingreso de Datos'!#REF!=1,EVERLITE!#REF!,"N/A")</f>
        <v>#REF!</v>
      </c>
      <c r="FUT50" s="351" t="e">
        <f>+IF('Data Input-Ingreso de Datos'!#REF!=1,EVERLITE!#REF!,"N/A")</f>
        <v>#REF!</v>
      </c>
      <c r="FUU50" s="351" t="e">
        <f>+IF('Data Input-Ingreso de Datos'!#REF!=1,EVERLITE!#REF!,"N/A")</f>
        <v>#REF!</v>
      </c>
      <c r="FUV50" s="351" t="e">
        <f>+IF('Data Input-Ingreso de Datos'!#REF!=1,EVERLITE!#REF!,"N/A")</f>
        <v>#REF!</v>
      </c>
      <c r="FUW50" s="351" t="e">
        <f>+IF('Data Input-Ingreso de Datos'!#REF!=1,EVERLITE!#REF!,"N/A")</f>
        <v>#REF!</v>
      </c>
      <c r="FUX50" s="351" t="e">
        <f>+IF('Data Input-Ingreso de Datos'!#REF!=1,EVERLITE!#REF!,"N/A")</f>
        <v>#REF!</v>
      </c>
      <c r="FUY50" s="351" t="e">
        <f>+IF('Data Input-Ingreso de Datos'!#REF!=1,EVERLITE!#REF!,"N/A")</f>
        <v>#REF!</v>
      </c>
      <c r="FUZ50" s="351" t="e">
        <f>+IF('Data Input-Ingreso de Datos'!#REF!=1,EVERLITE!#REF!,"N/A")</f>
        <v>#REF!</v>
      </c>
      <c r="FVA50" s="351" t="e">
        <f>+IF('Data Input-Ingreso de Datos'!#REF!=1,EVERLITE!#REF!,"N/A")</f>
        <v>#REF!</v>
      </c>
      <c r="FVB50" s="351" t="e">
        <f>+IF('Data Input-Ingreso de Datos'!#REF!=1,EVERLITE!#REF!,"N/A")</f>
        <v>#REF!</v>
      </c>
      <c r="FVC50" s="351" t="e">
        <f>+IF('Data Input-Ingreso de Datos'!#REF!=1,EVERLITE!#REF!,"N/A")</f>
        <v>#REF!</v>
      </c>
      <c r="FVD50" s="351" t="e">
        <f>+IF('Data Input-Ingreso de Datos'!#REF!=1,EVERLITE!#REF!,"N/A")</f>
        <v>#REF!</v>
      </c>
      <c r="FVE50" s="351" t="e">
        <f>+IF('Data Input-Ingreso de Datos'!#REF!=1,EVERLITE!#REF!,"N/A")</f>
        <v>#REF!</v>
      </c>
      <c r="FVF50" s="351" t="e">
        <f>+IF('Data Input-Ingreso de Datos'!#REF!=1,EVERLITE!#REF!,"N/A")</f>
        <v>#REF!</v>
      </c>
      <c r="FVG50" s="351" t="e">
        <f>+IF('Data Input-Ingreso de Datos'!#REF!=1,EVERLITE!#REF!,"N/A")</f>
        <v>#REF!</v>
      </c>
      <c r="FVH50" s="351" t="e">
        <f>+IF('Data Input-Ingreso de Datos'!#REF!=1,EVERLITE!#REF!,"N/A")</f>
        <v>#REF!</v>
      </c>
      <c r="FVI50" s="351" t="e">
        <f>+IF('Data Input-Ingreso de Datos'!#REF!=1,EVERLITE!#REF!,"N/A")</f>
        <v>#REF!</v>
      </c>
      <c r="FVJ50" s="351" t="e">
        <f>+IF('Data Input-Ingreso de Datos'!#REF!=1,EVERLITE!#REF!,"N/A")</f>
        <v>#REF!</v>
      </c>
      <c r="FVK50" s="351" t="e">
        <f>+IF('Data Input-Ingreso de Datos'!#REF!=1,EVERLITE!#REF!,"N/A")</f>
        <v>#REF!</v>
      </c>
      <c r="FVL50" s="351" t="e">
        <f>+IF('Data Input-Ingreso de Datos'!#REF!=1,EVERLITE!#REF!,"N/A")</f>
        <v>#REF!</v>
      </c>
      <c r="FVM50" s="351" t="e">
        <f>+IF('Data Input-Ingreso de Datos'!#REF!=1,EVERLITE!#REF!,"N/A")</f>
        <v>#REF!</v>
      </c>
      <c r="FVN50" s="351" t="e">
        <f>+IF('Data Input-Ingreso de Datos'!#REF!=1,EVERLITE!#REF!,"N/A")</f>
        <v>#REF!</v>
      </c>
      <c r="FVO50" s="351" t="e">
        <f>+IF('Data Input-Ingreso de Datos'!#REF!=1,EVERLITE!#REF!,"N/A")</f>
        <v>#REF!</v>
      </c>
      <c r="FVP50" s="351" t="e">
        <f>+IF('Data Input-Ingreso de Datos'!#REF!=1,EVERLITE!#REF!,"N/A")</f>
        <v>#REF!</v>
      </c>
      <c r="FVQ50" s="351" t="e">
        <f>+IF('Data Input-Ingreso de Datos'!#REF!=1,EVERLITE!#REF!,"N/A")</f>
        <v>#REF!</v>
      </c>
      <c r="FVR50" s="351" t="e">
        <f>+IF('Data Input-Ingreso de Datos'!#REF!=1,EVERLITE!#REF!,"N/A")</f>
        <v>#REF!</v>
      </c>
      <c r="FVS50" s="351" t="e">
        <f>+IF('Data Input-Ingreso de Datos'!#REF!=1,EVERLITE!#REF!,"N/A")</f>
        <v>#REF!</v>
      </c>
      <c r="FVT50" s="351" t="e">
        <f>+IF('Data Input-Ingreso de Datos'!#REF!=1,EVERLITE!#REF!,"N/A")</f>
        <v>#REF!</v>
      </c>
      <c r="FVU50" s="351" t="e">
        <f>+IF('Data Input-Ingreso de Datos'!#REF!=1,EVERLITE!#REF!,"N/A")</f>
        <v>#REF!</v>
      </c>
      <c r="FVV50" s="351" t="e">
        <f>+IF('Data Input-Ingreso de Datos'!#REF!=1,EVERLITE!#REF!,"N/A")</f>
        <v>#REF!</v>
      </c>
      <c r="FVW50" s="351" t="e">
        <f>+IF('Data Input-Ingreso de Datos'!#REF!=1,EVERLITE!#REF!,"N/A")</f>
        <v>#REF!</v>
      </c>
      <c r="FVX50" s="351" t="e">
        <f>+IF('Data Input-Ingreso de Datos'!#REF!=1,EVERLITE!#REF!,"N/A")</f>
        <v>#REF!</v>
      </c>
      <c r="FVY50" s="351" t="e">
        <f>+IF('Data Input-Ingreso de Datos'!#REF!=1,EVERLITE!#REF!,"N/A")</f>
        <v>#REF!</v>
      </c>
      <c r="FVZ50" s="351" t="e">
        <f>+IF('Data Input-Ingreso de Datos'!#REF!=1,EVERLITE!#REF!,"N/A")</f>
        <v>#REF!</v>
      </c>
      <c r="FWA50" s="351" t="e">
        <f>+IF('Data Input-Ingreso de Datos'!#REF!=1,EVERLITE!#REF!,"N/A")</f>
        <v>#REF!</v>
      </c>
      <c r="FWB50" s="351" t="e">
        <f>+IF('Data Input-Ingreso de Datos'!#REF!=1,EVERLITE!#REF!,"N/A")</f>
        <v>#REF!</v>
      </c>
      <c r="FWC50" s="351" t="e">
        <f>+IF('Data Input-Ingreso de Datos'!#REF!=1,EVERLITE!#REF!,"N/A")</f>
        <v>#REF!</v>
      </c>
      <c r="FWD50" s="351" t="e">
        <f>+IF('Data Input-Ingreso de Datos'!#REF!=1,EVERLITE!#REF!,"N/A")</f>
        <v>#REF!</v>
      </c>
      <c r="FWE50" s="351" t="e">
        <f>+IF('Data Input-Ingreso de Datos'!#REF!=1,EVERLITE!#REF!,"N/A")</f>
        <v>#REF!</v>
      </c>
      <c r="FWF50" s="351" t="e">
        <f>+IF('Data Input-Ingreso de Datos'!#REF!=1,EVERLITE!#REF!,"N/A")</f>
        <v>#REF!</v>
      </c>
      <c r="FWG50" s="351" t="e">
        <f>+IF('Data Input-Ingreso de Datos'!#REF!=1,EVERLITE!#REF!,"N/A")</f>
        <v>#REF!</v>
      </c>
      <c r="FWH50" s="351" t="e">
        <f>+IF('Data Input-Ingreso de Datos'!#REF!=1,EVERLITE!#REF!,"N/A")</f>
        <v>#REF!</v>
      </c>
      <c r="FWI50" s="351" t="e">
        <f>+IF('Data Input-Ingreso de Datos'!#REF!=1,EVERLITE!#REF!,"N/A")</f>
        <v>#REF!</v>
      </c>
      <c r="FWJ50" s="351" t="e">
        <f>+IF('Data Input-Ingreso de Datos'!#REF!=1,EVERLITE!#REF!,"N/A")</f>
        <v>#REF!</v>
      </c>
      <c r="FWK50" s="351" t="e">
        <f>+IF('Data Input-Ingreso de Datos'!#REF!=1,EVERLITE!#REF!,"N/A")</f>
        <v>#REF!</v>
      </c>
      <c r="FWL50" s="351" t="e">
        <f>+IF('Data Input-Ingreso de Datos'!#REF!=1,EVERLITE!#REF!,"N/A")</f>
        <v>#REF!</v>
      </c>
      <c r="FWM50" s="351" t="e">
        <f>+IF('Data Input-Ingreso de Datos'!#REF!=1,EVERLITE!#REF!,"N/A")</f>
        <v>#REF!</v>
      </c>
      <c r="FWN50" s="351" t="e">
        <f>+IF('Data Input-Ingreso de Datos'!#REF!=1,EVERLITE!#REF!,"N/A")</f>
        <v>#REF!</v>
      </c>
      <c r="FWO50" s="351" t="e">
        <f>+IF('Data Input-Ingreso de Datos'!#REF!=1,EVERLITE!#REF!,"N/A")</f>
        <v>#REF!</v>
      </c>
      <c r="FWP50" s="351" t="e">
        <f>+IF('Data Input-Ingreso de Datos'!#REF!=1,EVERLITE!#REF!,"N/A")</f>
        <v>#REF!</v>
      </c>
      <c r="FWQ50" s="351" t="e">
        <f>+IF('Data Input-Ingreso de Datos'!#REF!=1,EVERLITE!#REF!,"N/A")</f>
        <v>#REF!</v>
      </c>
      <c r="FWR50" s="351" t="e">
        <f>+IF('Data Input-Ingreso de Datos'!#REF!=1,EVERLITE!#REF!,"N/A")</f>
        <v>#REF!</v>
      </c>
      <c r="FWS50" s="351" t="e">
        <f>+IF('Data Input-Ingreso de Datos'!#REF!=1,EVERLITE!#REF!,"N/A")</f>
        <v>#REF!</v>
      </c>
      <c r="FWT50" s="351" t="e">
        <f>+IF('Data Input-Ingreso de Datos'!#REF!=1,EVERLITE!#REF!,"N/A")</f>
        <v>#REF!</v>
      </c>
      <c r="FWU50" s="351" t="e">
        <f>+IF('Data Input-Ingreso de Datos'!#REF!=1,EVERLITE!#REF!,"N/A")</f>
        <v>#REF!</v>
      </c>
      <c r="FWV50" s="351" t="e">
        <f>+IF('Data Input-Ingreso de Datos'!#REF!=1,EVERLITE!#REF!,"N/A")</f>
        <v>#REF!</v>
      </c>
      <c r="FWW50" s="351" t="e">
        <f>+IF('Data Input-Ingreso de Datos'!#REF!=1,EVERLITE!#REF!,"N/A")</f>
        <v>#REF!</v>
      </c>
      <c r="FWX50" s="351" t="e">
        <f>+IF('Data Input-Ingreso de Datos'!#REF!=1,EVERLITE!#REF!,"N/A")</f>
        <v>#REF!</v>
      </c>
      <c r="FWY50" s="351" t="e">
        <f>+IF('Data Input-Ingreso de Datos'!#REF!=1,EVERLITE!#REF!,"N/A")</f>
        <v>#REF!</v>
      </c>
      <c r="FWZ50" s="351" t="e">
        <f>+IF('Data Input-Ingreso de Datos'!#REF!=1,EVERLITE!#REF!,"N/A")</f>
        <v>#REF!</v>
      </c>
      <c r="FXA50" s="351" t="e">
        <f>+IF('Data Input-Ingreso de Datos'!#REF!=1,EVERLITE!#REF!,"N/A")</f>
        <v>#REF!</v>
      </c>
      <c r="FXB50" s="351" t="e">
        <f>+IF('Data Input-Ingreso de Datos'!#REF!=1,EVERLITE!#REF!,"N/A")</f>
        <v>#REF!</v>
      </c>
      <c r="FXC50" s="351" t="e">
        <f>+IF('Data Input-Ingreso de Datos'!#REF!=1,EVERLITE!#REF!,"N/A")</f>
        <v>#REF!</v>
      </c>
      <c r="FXD50" s="351" t="e">
        <f>+IF('Data Input-Ingreso de Datos'!#REF!=1,EVERLITE!#REF!,"N/A")</f>
        <v>#REF!</v>
      </c>
      <c r="FXE50" s="351" t="e">
        <f>+IF('Data Input-Ingreso de Datos'!#REF!=1,EVERLITE!#REF!,"N/A")</f>
        <v>#REF!</v>
      </c>
      <c r="FXF50" s="351" t="e">
        <f>+IF('Data Input-Ingreso de Datos'!#REF!=1,EVERLITE!#REF!,"N/A")</f>
        <v>#REF!</v>
      </c>
      <c r="FXG50" s="351" t="e">
        <f>+IF('Data Input-Ingreso de Datos'!#REF!=1,EVERLITE!#REF!,"N/A")</f>
        <v>#REF!</v>
      </c>
      <c r="FXH50" s="351" t="e">
        <f>+IF('Data Input-Ingreso de Datos'!#REF!=1,EVERLITE!#REF!,"N/A")</f>
        <v>#REF!</v>
      </c>
      <c r="FXI50" s="351" t="e">
        <f>+IF('Data Input-Ingreso de Datos'!#REF!=1,EVERLITE!#REF!,"N/A")</f>
        <v>#REF!</v>
      </c>
      <c r="FXJ50" s="351" t="e">
        <f>+IF('Data Input-Ingreso de Datos'!#REF!=1,EVERLITE!#REF!,"N/A")</f>
        <v>#REF!</v>
      </c>
      <c r="FXK50" s="351" t="e">
        <f>+IF('Data Input-Ingreso de Datos'!#REF!=1,EVERLITE!#REF!,"N/A")</f>
        <v>#REF!</v>
      </c>
      <c r="FXL50" s="351" t="e">
        <f>+IF('Data Input-Ingreso de Datos'!#REF!=1,EVERLITE!#REF!,"N/A")</f>
        <v>#REF!</v>
      </c>
      <c r="FXM50" s="351" t="e">
        <f>+IF('Data Input-Ingreso de Datos'!#REF!=1,EVERLITE!#REF!,"N/A")</f>
        <v>#REF!</v>
      </c>
      <c r="FXN50" s="351" t="e">
        <f>+IF('Data Input-Ingreso de Datos'!#REF!=1,EVERLITE!#REF!,"N/A")</f>
        <v>#REF!</v>
      </c>
      <c r="FXO50" s="351" t="e">
        <f>+IF('Data Input-Ingreso de Datos'!#REF!=1,EVERLITE!#REF!,"N/A")</f>
        <v>#REF!</v>
      </c>
      <c r="FXP50" s="351" t="e">
        <f>+IF('Data Input-Ingreso de Datos'!#REF!=1,EVERLITE!#REF!,"N/A")</f>
        <v>#REF!</v>
      </c>
      <c r="FXQ50" s="351" t="e">
        <f>+IF('Data Input-Ingreso de Datos'!#REF!=1,EVERLITE!#REF!,"N/A")</f>
        <v>#REF!</v>
      </c>
      <c r="FXR50" s="351" t="e">
        <f>+IF('Data Input-Ingreso de Datos'!#REF!=1,EVERLITE!#REF!,"N/A")</f>
        <v>#REF!</v>
      </c>
      <c r="FXS50" s="351" t="e">
        <f>+IF('Data Input-Ingreso de Datos'!#REF!=1,EVERLITE!#REF!,"N/A")</f>
        <v>#REF!</v>
      </c>
      <c r="FXT50" s="351" t="e">
        <f>+IF('Data Input-Ingreso de Datos'!#REF!=1,EVERLITE!#REF!,"N/A")</f>
        <v>#REF!</v>
      </c>
      <c r="FXU50" s="351" t="e">
        <f>+IF('Data Input-Ingreso de Datos'!#REF!=1,EVERLITE!#REF!,"N/A")</f>
        <v>#REF!</v>
      </c>
      <c r="FXV50" s="351" t="e">
        <f>+IF('Data Input-Ingreso de Datos'!#REF!=1,EVERLITE!#REF!,"N/A")</f>
        <v>#REF!</v>
      </c>
      <c r="FXW50" s="351" t="e">
        <f>+IF('Data Input-Ingreso de Datos'!#REF!=1,EVERLITE!#REF!,"N/A")</f>
        <v>#REF!</v>
      </c>
      <c r="FXX50" s="351" t="e">
        <f>+IF('Data Input-Ingreso de Datos'!#REF!=1,EVERLITE!#REF!,"N/A")</f>
        <v>#REF!</v>
      </c>
      <c r="FXY50" s="351" t="e">
        <f>+IF('Data Input-Ingreso de Datos'!#REF!=1,EVERLITE!#REF!,"N/A")</f>
        <v>#REF!</v>
      </c>
      <c r="FXZ50" s="351" t="e">
        <f>+IF('Data Input-Ingreso de Datos'!#REF!=1,EVERLITE!#REF!,"N/A")</f>
        <v>#REF!</v>
      </c>
      <c r="FYA50" s="351" t="e">
        <f>+IF('Data Input-Ingreso de Datos'!#REF!=1,EVERLITE!#REF!,"N/A")</f>
        <v>#REF!</v>
      </c>
      <c r="FYB50" s="351" t="e">
        <f>+IF('Data Input-Ingreso de Datos'!#REF!=1,EVERLITE!#REF!,"N/A")</f>
        <v>#REF!</v>
      </c>
      <c r="FYC50" s="351" t="e">
        <f>+IF('Data Input-Ingreso de Datos'!#REF!=1,EVERLITE!#REF!,"N/A")</f>
        <v>#REF!</v>
      </c>
      <c r="FYD50" s="351" t="e">
        <f>+IF('Data Input-Ingreso de Datos'!#REF!=1,EVERLITE!#REF!,"N/A")</f>
        <v>#REF!</v>
      </c>
      <c r="FYE50" s="351" t="e">
        <f>+IF('Data Input-Ingreso de Datos'!#REF!=1,EVERLITE!#REF!,"N/A")</f>
        <v>#REF!</v>
      </c>
      <c r="FYF50" s="351" t="e">
        <f>+IF('Data Input-Ingreso de Datos'!#REF!=1,EVERLITE!#REF!,"N/A")</f>
        <v>#REF!</v>
      </c>
      <c r="FYG50" s="351" t="e">
        <f>+IF('Data Input-Ingreso de Datos'!#REF!=1,EVERLITE!#REF!,"N/A")</f>
        <v>#REF!</v>
      </c>
      <c r="FYH50" s="351" t="e">
        <f>+IF('Data Input-Ingreso de Datos'!#REF!=1,EVERLITE!#REF!,"N/A")</f>
        <v>#REF!</v>
      </c>
      <c r="FYI50" s="351" t="e">
        <f>+IF('Data Input-Ingreso de Datos'!#REF!=1,EVERLITE!#REF!,"N/A")</f>
        <v>#REF!</v>
      </c>
      <c r="FYJ50" s="351" t="e">
        <f>+IF('Data Input-Ingreso de Datos'!#REF!=1,EVERLITE!#REF!,"N/A")</f>
        <v>#REF!</v>
      </c>
      <c r="FYK50" s="351" t="e">
        <f>+IF('Data Input-Ingreso de Datos'!#REF!=1,EVERLITE!#REF!,"N/A")</f>
        <v>#REF!</v>
      </c>
      <c r="FYL50" s="351" t="e">
        <f>+IF('Data Input-Ingreso de Datos'!#REF!=1,EVERLITE!#REF!,"N/A")</f>
        <v>#REF!</v>
      </c>
      <c r="FYM50" s="351" t="e">
        <f>+IF('Data Input-Ingreso de Datos'!#REF!=1,EVERLITE!#REF!,"N/A")</f>
        <v>#REF!</v>
      </c>
      <c r="FYN50" s="351" t="e">
        <f>+IF('Data Input-Ingreso de Datos'!#REF!=1,EVERLITE!#REF!,"N/A")</f>
        <v>#REF!</v>
      </c>
      <c r="FYO50" s="351" t="e">
        <f>+IF('Data Input-Ingreso de Datos'!#REF!=1,EVERLITE!#REF!,"N/A")</f>
        <v>#REF!</v>
      </c>
      <c r="FYP50" s="351" t="e">
        <f>+IF('Data Input-Ingreso de Datos'!#REF!=1,EVERLITE!#REF!,"N/A")</f>
        <v>#REF!</v>
      </c>
      <c r="FYQ50" s="351" t="e">
        <f>+IF('Data Input-Ingreso de Datos'!#REF!=1,EVERLITE!#REF!,"N/A")</f>
        <v>#REF!</v>
      </c>
      <c r="FYR50" s="351" t="e">
        <f>+IF('Data Input-Ingreso de Datos'!#REF!=1,EVERLITE!#REF!,"N/A")</f>
        <v>#REF!</v>
      </c>
      <c r="FYS50" s="351" t="e">
        <f>+IF('Data Input-Ingreso de Datos'!#REF!=1,EVERLITE!#REF!,"N/A")</f>
        <v>#REF!</v>
      </c>
      <c r="FYT50" s="351" t="e">
        <f>+IF('Data Input-Ingreso de Datos'!#REF!=1,EVERLITE!#REF!,"N/A")</f>
        <v>#REF!</v>
      </c>
      <c r="FYU50" s="351" t="e">
        <f>+IF('Data Input-Ingreso de Datos'!#REF!=1,EVERLITE!#REF!,"N/A")</f>
        <v>#REF!</v>
      </c>
      <c r="FYV50" s="351" t="e">
        <f>+IF('Data Input-Ingreso de Datos'!#REF!=1,EVERLITE!#REF!,"N/A")</f>
        <v>#REF!</v>
      </c>
      <c r="FYW50" s="351" t="e">
        <f>+IF('Data Input-Ingreso de Datos'!#REF!=1,EVERLITE!#REF!,"N/A")</f>
        <v>#REF!</v>
      </c>
      <c r="FYX50" s="351" t="e">
        <f>+IF('Data Input-Ingreso de Datos'!#REF!=1,EVERLITE!#REF!,"N/A")</f>
        <v>#REF!</v>
      </c>
      <c r="FYY50" s="351" t="e">
        <f>+IF('Data Input-Ingreso de Datos'!#REF!=1,EVERLITE!#REF!,"N/A")</f>
        <v>#REF!</v>
      </c>
      <c r="FYZ50" s="351" t="e">
        <f>+IF('Data Input-Ingreso de Datos'!#REF!=1,EVERLITE!#REF!,"N/A")</f>
        <v>#REF!</v>
      </c>
      <c r="FZA50" s="351" t="e">
        <f>+IF('Data Input-Ingreso de Datos'!#REF!=1,EVERLITE!#REF!,"N/A")</f>
        <v>#REF!</v>
      </c>
      <c r="FZB50" s="351" t="e">
        <f>+IF('Data Input-Ingreso de Datos'!#REF!=1,EVERLITE!#REF!,"N/A")</f>
        <v>#REF!</v>
      </c>
      <c r="FZC50" s="351" t="e">
        <f>+IF('Data Input-Ingreso de Datos'!#REF!=1,EVERLITE!#REF!,"N/A")</f>
        <v>#REF!</v>
      </c>
      <c r="FZD50" s="351" t="e">
        <f>+IF('Data Input-Ingreso de Datos'!#REF!=1,EVERLITE!#REF!,"N/A")</f>
        <v>#REF!</v>
      </c>
      <c r="FZE50" s="351" t="e">
        <f>+IF('Data Input-Ingreso de Datos'!#REF!=1,EVERLITE!#REF!,"N/A")</f>
        <v>#REF!</v>
      </c>
      <c r="FZF50" s="351" t="e">
        <f>+IF('Data Input-Ingreso de Datos'!#REF!=1,EVERLITE!#REF!,"N/A")</f>
        <v>#REF!</v>
      </c>
      <c r="FZG50" s="351" t="e">
        <f>+IF('Data Input-Ingreso de Datos'!#REF!=1,EVERLITE!#REF!,"N/A")</f>
        <v>#REF!</v>
      </c>
      <c r="FZH50" s="351" t="e">
        <f>+IF('Data Input-Ingreso de Datos'!#REF!=1,EVERLITE!#REF!,"N/A")</f>
        <v>#REF!</v>
      </c>
      <c r="FZI50" s="351" t="e">
        <f>+IF('Data Input-Ingreso de Datos'!#REF!=1,EVERLITE!#REF!,"N/A")</f>
        <v>#REF!</v>
      </c>
      <c r="FZJ50" s="351" t="e">
        <f>+IF('Data Input-Ingreso de Datos'!#REF!=1,EVERLITE!#REF!,"N/A")</f>
        <v>#REF!</v>
      </c>
      <c r="FZK50" s="351" t="e">
        <f>+IF('Data Input-Ingreso de Datos'!#REF!=1,EVERLITE!#REF!,"N/A")</f>
        <v>#REF!</v>
      </c>
      <c r="FZL50" s="351" t="e">
        <f>+IF('Data Input-Ingreso de Datos'!#REF!=1,EVERLITE!#REF!,"N/A")</f>
        <v>#REF!</v>
      </c>
      <c r="FZM50" s="351" t="e">
        <f>+IF('Data Input-Ingreso de Datos'!#REF!=1,EVERLITE!#REF!,"N/A")</f>
        <v>#REF!</v>
      </c>
      <c r="FZN50" s="351" t="e">
        <f>+IF('Data Input-Ingreso de Datos'!#REF!=1,EVERLITE!#REF!,"N/A")</f>
        <v>#REF!</v>
      </c>
      <c r="FZO50" s="351" t="e">
        <f>+IF('Data Input-Ingreso de Datos'!#REF!=1,EVERLITE!#REF!,"N/A")</f>
        <v>#REF!</v>
      </c>
      <c r="FZP50" s="351" t="e">
        <f>+IF('Data Input-Ingreso de Datos'!#REF!=1,EVERLITE!#REF!,"N/A")</f>
        <v>#REF!</v>
      </c>
      <c r="FZQ50" s="351" t="e">
        <f>+IF('Data Input-Ingreso de Datos'!#REF!=1,EVERLITE!#REF!,"N/A")</f>
        <v>#REF!</v>
      </c>
      <c r="FZR50" s="351" t="e">
        <f>+IF('Data Input-Ingreso de Datos'!#REF!=1,EVERLITE!#REF!,"N/A")</f>
        <v>#REF!</v>
      </c>
      <c r="FZS50" s="351" t="e">
        <f>+IF('Data Input-Ingreso de Datos'!#REF!=1,EVERLITE!#REF!,"N/A")</f>
        <v>#REF!</v>
      </c>
      <c r="FZT50" s="351" t="e">
        <f>+IF('Data Input-Ingreso de Datos'!#REF!=1,EVERLITE!#REF!,"N/A")</f>
        <v>#REF!</v>
      </c>
      <c r="FZU50" s="351" t="e">
        <f>+IF('Data Input-Ingreso de Datos'!#REF!=1,EVERLITE!#REF!,"N/A")</f>
        <v>#REF!</v>
      </c>
      <c r="FZV50" s="351" t="e">
        <f>+IF('Data Input-Ingreso de Datos'!#REF!=1,EVERLITE!#REF!,"N/A")</f>
        <v>#REF!</v>
      </c>
      <c r="FZW50" s="351" t="e">
        <f>+IF('Data Input-Ingreso de Datos'!#REF!=1,EVERLITE!#REF!,"N/A")</f>
        <v>#REF!</v>
      </c>
      <c r="FZX50" s="351" t="e">
        <f>+IF('Data Input-Ingreso de Datos'!#REF!=1,EVERLITE!#REF!,"N/A")</f>
        <v>#REF!</v>
      </c>
      <c r="FZY50" s="351" t="e">
        <f>+IF('Data Input-Ingreso de Datos'!#REF!=1,EVERLITE!#REF!,"N/A")</f>
        <v>#REF!</v>
      </c>
      <c r="FZZ50" s="351" t="e">
        <f>+IF('Data Input-Ingreso de Datos'!#REF!=1,EVERLITE!#REF!,"N/A")</f>
        <v>#REF!</v>
      </c>
      <c r="GAA50" s="351" t="e">
        <f>+IF('Data Input-Ingreso de Datos'!#REF!=1,EVERLITE!#REF!,"N/A")</f>
        <v>#REF!</v>
      </c>
      <c r="GAB50" s="351" t="e">
        <f>+IF('Data Input-Ingreso de Datos'!#REF!=1,EVERLITE!#REF!,"N/A")</f>
        <v>#REF!</v>
      </c>
      <c r="GAC50" s="351" t="e">
        <f>+IF('Data Input-Ingreso de Datos'!#REF!=1,EVERLITE!#REF!,"N/A")</f>
        <v>#REF!</v>
      </c>
      <c r="GAD50" s="351" t="e">
        <f>+IF('Data Input-Ingreso de Datos'!#REF!=1,EVERLITE!#REF!,"N/A")</f>
        <v>#REF!</v>
      </c>
      <c r="GAE50" s="351" t="e">
        <f>+IF('Data Input-Ingreso de Datos'!#REF!=1,EVERLITE!#REF!,"N/A")</f>
        <v>#REF!</v>
      </c>
      <c r="GAF50" s="351" t="e">
        <f>+IF('Data Input-Ingreso de Datos'!#REF!=1,EVERLITE!#REF!,"N/A")</f>
        <v>#REF!</v>
      </c>
      <c r="GAG50" s="351" t="e">
        <f>+IF('Data Input-Ingreso de Datos'!#REF!=1,EVERLITE!#REF!,"N/A")</f>
        <v>#REF!</v>
      </c>
      <c r="GAH50" s="351" t="e">
        <f>+IF('Data Input-Ingreso de Datos'!#REF!=1,EVERLITE!#REF!,"N/A")</f>
        <v>#REF!</v>
      </c>
      <c r="GAI50" s="351" t="e">
        <f>+IF('Data Input-Ingreso de Datos'!#REF!=1,EVERLITE!#REF!,"N/A")</f>
        <v>#REF!</v>
      </c>
      <c r="GAJ50" s="351" t="e">
        <f>+IF('Data Input-Ingreso de Datos'!#REF!=1,EVERLITE!#REF!,"N/A")</f>
        <v>#REF!</v>
      </c>
      <c r="GAK50" s="351" t="e">
        <f>+IF('Data Input-Ingreso de Datos'!#REF!=1,EVERLITE!#REF!,"N/A")</f>
        <v>#REF!</v>
      </c>
      <c r="GAL50" s="351" t="e">
        <f>+IF('Data Input-Ingreso de Datos'!#REF!=1,EVERLITE!#REF!,"N/A")</f>
        <v>#REF!</v>
      </c>
      <c r="GAM50" s="351" t="e">
        <f>+IF('Data Input-Ingreso de Datos'!#REF!=1,EVERLITE!#REF!,"N/A")</f>
        <v>#REF!</v>
      </c>
      <c r="GAN50" s="351" t="e">
        <f>+IF('Data Input-Ingreso de Datos'!#REF!=1,EVERLITE!#REF!,"N/A")</f>
        <v>#REF!</v>
      </c>
      <c r="GAO50" s="351" t="e">
        <f>+IF('Data Input-Ingreso de Datos'!#REF!=1,EVERLITE!#REF!,"N/A")</f>
        <v>#REF!</v>
      </c>
      <c r="GAP50" s="351" t="e">
        <f>+IF('Data Input-Ingreso de Datos'!#REF!=1,EVERLITE!#REF!,"N/A")</f>
        <v>#REF!</v>
      </c>
      <c r="GAQ50" s="351" t="e">
        <f>+IF('Data Input-Ingreso de Datos'!#REF!=1,EVERLITE!#REF!,"N/A")</f>
        <v>#REF!</v>
      </c>
      <c r="GAR50" s="351" t="e">
        <f>+IF('Data Input-Ingreso de Datos'!#REF!=1,EVERLITE!#REF!,"N/A")</f>
        <v>#REF!</v>
      </c>
      <c r="GAS50" s="351" t="e">
        <f>+IF('Data Input-Ingreso de Datos'!#REF!=1,EVERLITE!#REF!,"N/A")</f>
        <v>#REF!</v>
      </c>
      <c r="GAT50" s="351" t="e">
        <f>+IF('Data Input-Ingreso de Datos'!#REF!=1,EVERLITE!#REF!,"N/A")</f>
        <v>#REF!</v>
      </c>
      <c r="GAU50" s="351" t="e">
        <f>+IF('Data Input-Ingreso de Datos'!#REF!=1,EVERLITE!#REF!,"N/A")</f>
        <v>#REF!</v>
      </c>
      <c r="GAV50" s="351" t="e">
        <f>+IF('Data Input-Ingreso de Datos'!#REF!=1,EVERLITE!#REF!,"N/A")</f>
        <v>#REF!</v>
      </c>
      <c r="GAW50" s="351" t="e">
        <f>+IF('Data Input-Ingreso de Datos'!#REF!=1,EVERLITE!#REF!,"N/A")</f>
        <v>#REF!</v>
      </c>
      <c r="GAX50" s="351" t="e">
        <f>+IF('Data Input-Ingreso de Datos'!#REF!=1,EVERLITE!#REF!,"N/A")</f>
        <v>#REF!</v>
      </c>
      <c r="GAY50" s="351" t="e">
        <f>+IF('Data Input-Ingreso de Datos'!#REF!=1,EVERLITE!#REF!,"N/A")</f>
        <v>#REF!</v>
      </c>
      <c r="GAZ50" s="351" t="e">
        <f>+IF('Data Input-Ingreso de Datos'!#REF!=1,EVERLITE!#REF!,"N/A")</f>
        <v>#REF!</v>
      </c>
      <c r="GBA50" s="351" t="e">
        <f>+IF('Data Input-Ingreso de Datos'!#REF!=1,EVERLITE!#REF!,"N/A")</f>
        <v>#REF!</v>
      </c>
      <c r="GBB50" s="351" t="e">
        <f>+IF('Data Input-Ingreso de Datos'!#REF!=1,EVERLITE!#REF!,"N/A")</f>
        <v>#REF!</v>
      </c>
      <c r="GBC50" s="351" t="e">
        <f>+IF('Data Input-Ingreso de Datos'!#REF!=1,EVERLITE!#REF!,"N/A")</f>
        <v>#REF!</v>
      </c>
      <c r="GBD50" s="351" t="e">
        <f>+IF('Data Input-Ingreso de Datos'!#REF!=1,EVERLITE!#REF!,"N/A")</f>
        <v>#REF!</v>
      </c>
      <c r="GBE50" s="351" t="e">
        <f>+IF('Data Input-Ingreso de Datos'!#REF!=1,EVERLITE!#REF!,"N/A")</f>
        <v>#REF!</v>
      </c>
      <c r="GBF50" s="351" t="e">
        <f>+IF('Data Input-Ingreso de Datos'!#REF!=1,EVERLITE!#REF!,"N/A")</f>
        <v>#REF!</v>
      </c>
      <c r="GBG50" s="351" t="e">
        <f>+IF('Data Input-Ingreso de Datos'!#REF!=1,EVERLITE!#REF!,"N/A")</f>
        <v>#REF!</v>
      </c>
      <c r="GBH50" s="351" t="e">
        <f>+IF('Data Input-Ingreso de Datos'!#REF!=1,EVERLITE!#REF!,"N/A")</f>
        <v>#REF!</v>
      </c>
      <c r="GBI50" s="351" t="e">
        <f>+IF('Data Input-Ingreso de Datos'!#REF!=1,EVERLITE!#REF!,"N/A")</f>
        <v>#REF!</v>
      </c>
      <c r="GBJ50" s="351" t="e">
        <f>+IF('Data Input-Ingreso de Datos'!#REF!=1,EVERLITE!#REF!,"N/A")</f>
        <v>#REF!</v>
      </c>
      <c r="GBK50" s="351" t="e">
        <f>+IF('Data Input-Ingreso de Datos'!#REF!=1,EVERLITE!#REF!,"N/A")</f>
        <v>#REF!</v>
      </c>
      <c r="GBL50" s="351" t="e">
        <f>+IF('Data Input-Ingreso de Datos'!#REF!=1,EVERLITE!#REF!,"N/A")</f>
        <v>#REF!</v>
      </c>
      <c r="GBM50" s="351" t="e">
        <f>+IF('Data Input-Ingreso de Datos'!#REF!=1,EVERLITE!#REF!,"N/A")</f>
        <v>#REF!</v>
      </c>
      <c r="GBN50" s="351" t="e">
        <f>+IF('Data Input-Ingreso de Datos'!#REF!=1,EVERLITE!#REF!,"N/A")</f>
        <v>#REF!</v>
      </c>
      <c r="GBO50" s="351" t="e">
        <f>+IF('Data Input-Ingreso de Datos'!#REF!=1,EVERLITE!#REF!,"N/A")</f>
        <v>#REF!</v>
      </c>
      <c r="GBP50" s="351" t="e">
        <f>+IF('Data Input-Ingreso de Datos'!#REF!=1,EVERLITE!#REF!,"N/A")</f>
        <v>#REF!</v>
      </c>
      <c r="GBQ50" s="351" t="e">
        <f>+IF('Data Input-Ingreso de Datos'!#REF!=1,EVERLITE!#REF!,"N/A")</f>
        <v>#REF!</v>
      </c>
      <c r="GBR50" s="351" t="e">
        <f>+IF('Data Input-Ingreso de Datos'!#REF!=1,EVERLITE!#REF!,"N/A")</f>
        <v>#REF!</v>
      </c>
      <c r="GBS50" s="351" t="e">
        <f>+IF('Data Input-Ingreso de Datos'!#REF!=1,EVERLITE!#REF!,"N/A")</f>
        <v>#REF!</v>
      </c>
      <c r="GBT50" s="351" t="e">
        <f>+IF('Data Input-Ingreso de Datos'!#REF!=1,EVERLITE!#REF!,"N/A")</f>
        <v>#REF!</v>
      </c>
      <c r="GBU50" s="351" t="e">
        <f>+IF('Data Input-Ingreso de Datos'!#REF!=1,EVERLITE!#REF!,"N/A")</f>
        <v>#REF!</v>
      </c>
      <c r="GBV50" s="351" t="e">
        <f>+IF('Data Input-Ingreso de Datos'!#REF!=1,EVERLITE!#REF!,"N/A")</f>
        <v>#REF!</v>
      </c>
      <c r="GBW50" s="351" t="e">
        <f>+IF('Data Input-Ingreso de Datos'!#REF!=1,EVERLITE!#REF!,"N/A")</f>
        <v>#REF!</v>
      </c>
      <c r="GBX50" s="351" t="e">
        <f>+IF('Data Input-Ingreso de Datos'!#REF!=1,EVERLITE!#REF!,"N/A")</f>
        <v>#REF!</v>
      </c>
      <c r="GBY50" s="351" t="e">
        <f>+IF('Data Input-Ingreso de Datos'!#REF!=1,EVERLITE!#REF!,"N/A")</f>
        <v>#REF!</v>
      </c>
      <c r="GBZ50" s="351" t="e">
        <f>+IF('Data Input-Ingreso de Datos'!#REF!=1,EVERLITE!#REF!,"N/A")</f>
        <v>#REF!</v>
      </c>
      <c r="GCA50" s="351" t="e">
        <f>+IF('Data Input-Ingreso de Datos'!#REF!=1,EVERLITE!#REF!,"N/A")</f>
        <v>#REF!</v>
      </c>
      <c r="GCB50" s="351" t="e">
        <f>+IF('Data Input-Ingreso de Datos'!#REF!=1,EVERLITE!#REF!,"N/A")</f>
        <v>#REF!</v>
      </c>
      <c r="GCC50" s="351" t="e">
        <f>+IF('Data Input-Ingreso de Datos'!#REF!=1,EVERLITE!#REF!,"N/A")</f>
        <v>#REF!</v>
      </c>
      <c r="GCD50" s="351" t="e">
        <f>+IF('Data Input-Ingreso de Datos'!#REF!=1,EVERLITE!#REF!,"N/A")</f>
        <v>#REF!</v>
      </c>
      <c r="GCE50" s="351" t="e">
        <f>+IF('Data Input-Ingreso de Datos'!#REF!=1,EVERLITE!#REF!,"N/A")</f>
        <v>#REF!</v>
      </c>
      <c r="GCF50" s="351" t="e">
        <f>+IF('Data Input-Ingreso de Datos'!#REF!=1,EVERLITE!#REF!,"N/A")</f>
        <v>#REF!</v>
      </c>
      <c r="GCG50" s="351" t="e">
        <f>+IF('Data Input-Ingreso de Datos'!#REF!=1,EVERLITE!#REF!,"N/A")</f>
        <v>#REF!</v>
      </c>
      <c r="GCH50" s="351" t="e">
        <f>+IF('Data Input-Ingreso de Datos'!#REF!=1,EVERLITE!#REF!,"N/A")</f>
        <v>#REF!</v>
      </c>
      <c r="GCI50" s="351" t="e">
        <f>+IF('Data Input-Ingreso de Datos'!#REF!=1,EVERLITE!#REF!,"N/A")</f>
        <v>#REF!</v>
      </c>
      <c r="GCJ50" s="351" t="e">
        <f>+IF('Data Input-Ingreso de Datos'!#REF!=1,EVERLITE!#REF!,"N/A")</f>
        <v>#REF!</v>
      </c>
      <c r="GCK50" s="351" t="e">
        <f>+IF('Data Input-Ingreso de Datos'!#REF!=1,EVERLITE!#REF!,"N/A")</f>
        <v>#REF!</v>
      </c>
      <c r="GCL50" s="351" t="e">
        <f>+IF('Data Input-Ingreso de Datos'!#REF!=1,EVERLITE!#REF!,"N/A")</f>
        <v>#REF!</v>
      </c>
      <c r="GCM50" s="351" t="e">
        <f>+IF('Data Input-Ingreso de Datos'!#REF!=1,EVERLITE!#REF!,"N/A")</f>
        <v>#REF!</v>
      </c>
      <c r="GCN50" s="351" t="e">
        <f>+IF('Data Input-Ingreso de Datos'!#REF!=1,EVERLITE!#REF!,"N/A")</f>
        <v>#REF!</v>
      </c>
      <c r="GCO50" s="351" t="e">
        <f>+IF('Data Input-Ingreso de Datos'!#REF!=1,EVERLITE!#REF!,"N/A")</f>
        <v>#REF!</v>
      </c>
      <c r="GCP50" s="351" t="e">
        <f>+IF('Data Input-Ingreso de Datos'!#REF!=1,EVERLITE!#REF!,"N/A")</f>
        <v>#REF!</v>
      </c>
      <c r="GCQ50" s="351" t="e">
        <f>+IF('Data Input-Ingreso de Datos'!#REF!=1,EVERLITE!#REF!,"N/A")</f>
        <v>#REF!</v>
      </c>
      <c r="GCR50" s="351" t="e">
        <f>+IF('Data Input-Ingreso de Datos'!#REF!=1,EVERLITE!#REF!,"N/A")</f>
        <v>#REF!</v>
      </c>
      <c r="GCS50" s="351" t="e">
        <f>+IF('Data Input-Ingreso de Datos'!#REF!=1,EVERLITE!#REF!,"N/A")</f>
        <v>#REF!</v>
      </c>
      <c r="GCT50" s="351" t="e">
        <f>+IF('Data Input-Ingreso de Datos'!#REF!=1,EVERLITE!#REF!,"N/A")</f>
        <v>#REF!</v>
      </c>
      <c r="GCU50" s="351" t="e">
        <f>+IF('Data Input-Ingreso de Datos'!#REF!=1,EVERLITE!#REF!,"N/A")</f>
        <v>#REF!</v>
      </c>
      <c r="GCV50" s="351" t="e">
        <f>+IF('Data Input-Ingreso de Datos'!#REF!=1,EVERLITE!#REF!,"N/A")</f>
        <v>#REF!</v>
      </c>
      <c r="GCW50" s="351" t="e">
        <f>+IF('Data Input-Ingreso de Datos'!#REF!=1,EVERLITE!#REF!,"N/A")</f>
        <v>#REF!</v>
      </c>
      <c r="GCX50" s="351" t="e">
        <f>+IF('Data Input-Ingreso de Datos'!#REF!=1,EVERLITE!#REF!,"N/A")</f>
        <v>#REF!</v>
      </c>
      <c r="GCY50" s="351" t="e">
        <f>+IF('Data Input-Ingreso de Datos'!#REF!=1,EVERLITE!#REF!,"N/A")</f>
        <v>#REF!</v>
      </c>
      <c r="GCZ50" s="351" t="e">
        <f>+IF('Data Input-Ingreso de Datos'!#REF!=1,EVERLITE!#REF!,"N/A")</f>
        <v>#REF!</v>
      </c>
      <c r="GDA50" s="351" t="e">
        <f>+IF('Data Input-Ingreso de Datos'!#REF!=1,EVERLITE!#REF!,"N/A")</f>
        <v>#REF!</v>
      </c>
      <c r="GDB50" s="351" t="e">
        <f>+IF('Data Input-Ingreso de Datos'!#REF!=1,EVERLITE!#REF!,"N/A")</f>
        <v>#REF!</v>
      </c>
      <c r="GDC50" s="351" t="e">
        <f>+IF('Data Input-Ingreso de Datos'!#REF!=1,EVERLITE!#REF!,"N/A")</f>
        <v>#REF!</v>
      </c>
      <c r="GDD50" s="351" t="e">
        <f>+IF('Data Input-Ingreso de Datos'!#REF!=1,EVERLITE!#REF!,"N/A")</f>
        <v>#REF!</v>
      </c>
      <c r="GDE50" s="351" t="e">
        <f>+IF('Data Input-Ingreso de Datos'!#REF!=1,EVERLITE!#REF!,"N/A")</f>
        <v>#REF!</v>
      </c>
      <c r="GDF50" s="351" t="e">
        <f>+IF('Data Input-Ingreso de Datos'!#REF!=1,EVERLITE!#REF!,"N/A")</f>
        <v>#REF!</v>
      </c>
      <c r="GDG50" s="351" t="e">
        <f>+IF('Data Input-Ingreso de Datos'!#REF!=1,EVERLITE!#REF!,"N/A")</f>
        <v>#REF!</v>
      </c>
      <c r="GDH50" s="351" t="e">
        <f>+IF('Data Input-Ingreso de Datos'!#REF!=1,EVERLITE!#REF!,"N/A")</f>
        <v>#REF!</v>
      </c>
      <c r="GDI50" s="351" t="e">
        <f>+IF('Data Input-Ingreso de Datos'!#REF!=1,EVERLITE!#REF!,"N/A")</f>
        <v>#REF!</v>
      </c>
      <c r="GDJ50" s="351" t="e">
        <f>+IF('Data Input-Ingreso de Datos'!#REF!=1,EVERLITE!#REF!,"N/A")</f>
        <v>#REF!</v>
      </c>
      <c r="GDK50" s="351" t="e">
        <f>+IF('Data Input-Ingreso de Datos'!#REF!=1,EVERLITE!#REF!,"N/A")</f>
        <v>#REF!</v>
      </c>
      <c r="GDL50" s="351" t="e">
        <f>+IF('Data Input-Ingreso de Datos'!#REF!=1,EVERLITE!#REF!,"N/A")</f>
        <v>#REF!</v>
      </c>
      <c r="GDM50" s="351" t="e">
        <f>+IF('Data Input-Ingreso de Datos'!#REF!=1,EVERLITE!#REF!,"N/A")</f>
        <v>#REF!</v>
      </c>
      <c r="GDN50" s="351" t="e">
        <f>+IF('Data Input-Ingreso de Datos'!#REF!=1,EVERLITE!#REF!,"N/A")</f>
        <v>#REF!</v>
      </c>
      <c r="GDO50" s="351" t="e">
        <f>+IF('Data Input-Ingreso de Datos'!#REF!=1,EVERLITE!#REF!,"N/A")</f>
        <v>#REF!</v>
      </c>
      <c r="GDP50" s="351" t="e">
        <f>+IF('Data Input-Ingreso de Datos'!#REF!=1,EVERLITE!#REF!,"N/A")</f>
        <v>#REF!</v>
      </c>
      <c r="GDQ50" s="351" t="e">
        <f>+IF('Data Input-Ingreso de Datos'!#REF!=1,EVERLITE!#REF!,"N/A")</f>
        <v>#REF!</v>
      </c>
      <c r="GDR50" s="351" t="e">
        <f>+IF('Data Input-Ingreso de Datos'!#REF!=1,EVERLITE!#REF!,"N/A")</f>
        <v>#REF!</v>
      </c>
      <c r="GDS50" s="351" t="e">
        <f>+IF('Data Input-Ingreso de Datos'!#REF!=1,EVERLITE!#REF!,"N/A")</f>
        <v>#REF!</v>
      </c>
      <c r="GDT50" s="351" t="e">
        <f>+IF('Data Input-Ingreso de Datos'!#REF!=1,EVERLITE!#REF!,"N/A")</f>
        <v>#REF!</v>
      </c>
      <c r="GDU50" s="351" t="e">
        <f>+IF('Data Input-Ingreso de Datos'!#REF!=1,EVERLITE!#REF!,"N/A")</f>
        <v>#REF!</v>
      </c>
      <c r="GDV50" s="351" t="e">
        <f>+IF('Data Input-Ingreso de Datos'!#REF!=1,EVERLITE!#REF!,"N/A")</f>
        <v>#REF!</v>
      </c>
      <c r="GDW50" s="351" t="e">
        <f>+IF('Data Input-Ingreso de Datos'!#REF!=1,EVERLITE!#REF!,"N/A")</f>
        <v>#REF!</v>
      </c>
      <c r="GDX50" s="351" t="e">
        <f>+IF('Data Input-Ingreso de Datos'!#REF!=1,EVERLITE!#REF!,"N/A")</f>
        <v>#REF!</v>
      </c>
      <c r="GDY50" s="351" t="e">
        <f>+IF('Data Input-Ingreso de Datos'!#REF!=1,EVERLITE!#REF!,"N/A")</f>
        <v>#REF!</v>
      </c>
      <c r="GDZ50" s="351" t="e">
        <f>+IF('Data Input-Ingreso de Datos'!#REF!=1,EVERLITE!#REF!,"N/A")</f>
        <v>#REF!</v>
      </c>
      <c r="GEA50" s="351" t="e">
        <f>+IF('Data Input-Ingreso de Datos'!#REF!=1,EVERLITE!#REF!,"N/A")</f>
        <v>#REF!</v>
      </c>
      <c r="GEB50" s="351" t="e">
        <f>+IF('Data Input-Ingreso de Datos'!#REF!=1,EVERLITE!#REF!,"N/A")</f>
        <v>#REF!</v>
      </c>
      <c r="GEC50" s="351" t="e">
        <f>+IF('Data Input-Ingreso de Datos'!#REF!=1,EVERLITE!#REF!,"N/A")</f>
        <v>#REF!</v>
      </c>
      <c r="GED50" s="351" t="e">
        <f>+IF('Data Input-Ingreso de Datos'!#REF!=1,EVERLITE!#REF!,"N/A")</f>
        <v>#REF!</v>
      </c>
      <c r="GEE50" s="351" t="e">
        <f>+IF('Data Input-Ingreso de Datos'!#REF!=1,EVERLITE!#REF!,"N/A")</f>
        <v>#REF!</v>
      </c>
      <c r="GEF50" s="351" t="e">
        <f>+IF('Data Input-Ingreso de Datos'!#REF!=1,EVERLITE!#REF!,"N/A")</f>
        <v>#REF!</v>
      </c>
      <c r="GEG50" s="351" t="e">
        <f>+IF('Data Input-Ingreso de Datos'!#REF!=1,EVERLITE!#REF!,"N/A")</f>
        <v>#REF!</v>
      </c>
      <c r="GEH50" s="351" t="e">
        <f>+IF('Data Input-Ingreso de Datos'!#REF!=1,EVERLITE!#REF!,"N/A")</f>
        <v>#REF!</v>
      </c>
      <c r="GEI50" s="351" t="e">
        <f>+IF('Data Input-Ingreso de Datos'!#REF!=1,EVERLITE!#REF!,"N/A")</f>
        <v>#REF!</v>
      </c>
      <c r="GEJ50" s="351" t="e">
        <f>+IF('Data Input-Ingreso de Datos'!#REF!=1,EVERLITE!#REF!,"N/A")</f>
        <v>#REF!</v>
      </c>
      <c r="GEK50" s="351" t="e">
        <f>+IF('Data Input-Ingreso de Datos'!#REF!=1,EVERLITE!#REF!,"N/A")</f>
        <v>#REF!</v>
      </c>
      <c r="GEL50" s="351" t="e">
        <f>+IF('Data Input-Ingreso de Datos'!#REF!=1,EVERLITE!#REF!,"N/A")</f>
        <v>#REF!</v>
      </c>
      <c r="GEM50" s="351" t="e">
        <f>+IF('Data Input-Ingreso de Datos'!#REF!=1,EVERLITE!#REF!,"N/A")</f>
        <v>#REF!</v>
      </c>
      <c r="GEN50" s="351" t="e">
        <f>+IF('Data Input-Ingreso de Datos'!#REF!=1,EVERLITE!#REF!,"N/A")</f>
        <v>#REF!</v>
      </c>
      <c r="GEO50" s="351" t="e">
        <f>+IF('Data Input-Ingreso de Datos'!#REF!=1,EVERLITE!#REF!,"N/A")</f>
        <v>#REF!</v>
      </c>
      <c r="GEP50" s="351" t="e">
        <f>+IF('Data Input-Ingreso de Datos'!#REF!=1,EVERLITE!#REF!,"N/A")</f>
        <v>#REF!</v>
      </c>
      <c r="GEQ50" s="351" t="e">
        <f>+IF('Data Input-Ingreso de Datos'!#REF!=1,EVERLITE!#REF!,"N/A")</f>
        <v>#REF!</v>
      </c>
      <c r="GER50" s="351" t="e">
        <f>+IF('Data Input-Ingreso de Datos'!#REF!=1,EVERLITE!#REF!,"N/A")</f>
        <v>#REF!</v>
      </c>
      <c r="GES50" s="351" t="e">
        <f>+IF('Data Input-Ingreso de Datos'!#REF!=1,EVERLITE!#REF!,"N/A")</f>
        <v>#REF!</v>
      </c>
      <c r="GET50" s="351" t="e">
        <f>+IF('Data Input-Ingreso de Datos'!#REF!=1,EVERLITE!#REF!,"N/A")</f>
        <v>#REF!</v>
      </c>
      <c r="GEU50" s="351" t="e">
        <f>+IF('Data Input-Ingreso de Datos'!#REF!=1,EVERLITE!#REF!,"N/A")</f>
        <v>#REF!</v>
      </c>
      <c r="GEV50" s="351" t="e">
        <f>+IF('Data Input-Ingreso de Datos'!#REF!=1,EVERLITE!#REF!,"N/A")</f>
        <v>#REF!</v>
      </c>
      <c r="GEW50" s="351" t="e">
        <f>+IF('Data Input-Ingreso de Datos'!#REF!=1,EVERLITE!#REF!,"N/A")</f>
        <v>#REF!</v>
      </c>
      <c r="GEX50" s="351" t="e">
        <f>+IF('Data Input-Ingreso de Datos'!#REF!=1,EVERLITE!#REF!,"N/A")</f>
        <v>#REF!</v>
      </c>
      <c r="GEY50" s="351" t="e">
        <f>+IF('Data Input-Ingreso de Datos'!#REF!=1,EVERLITE!#REF!,"N/A")</f>
        <v>#REF!</v>
      </c>
      <c r="GEZ50" s="351" t="e">
        <f>+IF('Data Input-Ingreso de Datos'!#REF!=1,EVERLITE!#REF!,"N/A")</f>
        <v>#REF!</v>
      </c>
      <c r="GFA50" s="351" t="e">
        <f>+IF('Data Input-Ingreso de Datos'!#REF!=1,EVERLITE!#REF!,"N/A")</f>
        <v>#REF!</v>
      </c>
      <c r="GFB50" s="351" t="e">
        <f>+IF('Data Input-Ingreso de Datos'!#REF!=1,EVERLITE!#REF!,"N/A")</f>
        <v>#REF!</v>
      </c>
      <c r="GFC50" s="351" t="e">
        <f>+IF('Data Input-Ingreso de Datos'!#REF!=1,EVERLITE!#REF!,"N/A")</f>
        <v>#REF!</v>
      </c>
      <c r="GFD50" s="351" t="e">
        <f>+IF('Data Input-Ingreso de Datos'!#REF!=1,EVERLITE!#REF!,"N/A")</f>
        <v>#REF!</v>
      </c>
      <c r="GFE50" s="351" t="e">
        <f>+IF('Data Input-Ingreso de Datos'!#REF!=1,EVERLITE!#REF!,"N/A")</f>
        <v>#REF!</v>
      </c>
      <c r="GFF50" s="351" t="e">
        <f>+IF('Data Input-Ingreso de Datos'!#REF!=1,EVERLITE!#REF!,"N/A")</f>
        <v>#REF!</v>
      </c>
      <c r="GFG50" s="351" t="e">
        <f>+IF('Data Input-Ingreso de Datos'!#REF!=1,EVERLITE!#REF!,"N/A")</f>
        <v>#REF!</v>
      </c>
      <c r="GFH50" s="351" t="e">
        <f>+IF('Data Input-Ingreso de Datos'!#REF!=1,EVERLITE!#REF!,"N/A")</f>
        <v>#REF!</v>
      </c>
      <c r="GFI50" s="351" t="e">
        <f>+IF('Data Input-Ingreso de Datos'!#REF!=1,EVERLITE!#REF!,"N/A")</f>
        <v>#REF!</v>
      </c>
      <c r="GFJ50" s="351" t="e">
        <f>+IF('Data Input-Ingreso de Datos'!#REF!=1,EVERLITE!#REF!,"N/A")</f>
        <v>#REF!</v>
      </c>
      <c r="GFK50" s="351" t="e">
        <f>+IF('Data Input-Ingreso de Datos'!#REF!=1,EVERLITE!#REF!,"N/A")</f>
        <v>#REF!</v>
      </c>
      <c r="GFL50" s="351" t="e">
        <f>+IF('Data Input-Ingreso de Datos'!#REF!=1,EVERLITE!#REF!,"N/A")</f>
        <v>#REF!</v>
      </c>
      <c r="GFM50" s="351" t="e">
        <f>+IF('Data Input-Ingreso de Datos'!#REF!=1,EVERLITE!#REF!,"N/A")</f>
        <v>#REF!</v>
      </c>
      <c r="GFN50" s="351" t="e">
        <f>+IF('Data Input-Ingreso de Datos'!#REF!=1,EVERLITE!#REF!,"N/A")</f>
        <v>#REF!</v>
      </c>
      <c r="GFO50" s="351" t="e">
        <f>+IF('Data Input-Ingreso de Datos'!#REF!=1,EVERLITE!#REF!,"N/A")</f>
        <v>#REF!</v>
      </c>
      <c r="GFP50" s="351" t="e">
        <f>+IF('Data Input-Ingreso de Datos'!#REF!=1,EVERLITE!#REF!,"N/A")</f>
        <v>#REF!</v>
      </c>
      <c r="GFQ50" s="351" t="e">
        <f>+IF('Data Input-Ingreso de Datos'!#REF!=1,EVERLITE!#REF!,"N/A")</f>
        <v>#REF!</v>
      </c>
      <c r="GFR50" s="351" t="e">
        <f>+IF('Data Input-Ingreso de Datos'!#REF!=1,EVERLITE!#REF!,"N/A")</f>
        <v>#REF!</v>
      </c>
      <c r="GFS50" s="351" t="e">
        <f>+IF('Data Input-Ingreso de Datos'!#REF!=1,EVERLITE!#REF!,"N/A")</f>
        <v>#REF!</v>
      </c>
      <c r="GFT50" s="351" t="e">
        <f>+IF('Data Input-Ingreso de Datos'!#REF!=1,EVERLITE!#REF!,"N/A")</f>
        <v>#REF!</v>
      </c>
      <c r="GFU50" s="351" t="e">
        <f>+IF('Data Input-Ingreso de Datos'!#REF!=1,EVERLITE!#REF!,"N/A")</f>
        <v>#REF!</v>
      </c>
      <c r="GFV50" s="351" t="e">
        <f>+IF('Data Input-Ingreso de Datos'!#REF!=1,EVERLITE!#REF!,"N/A")</f>
        <v>#REF!</v>
      </c>
      <c r="GFW50" s="351" t="e">
        <f>+IF('Data Input-Ingreso de Datos'!#REF!=1,EVERLITE!#REF!,"N/A")</f>
        <v>#REF!</v>
      </c>
      <c r="GFX50" s="351" t="e">
        <f>+IF('Data Input-Ingreso de Datos'!#REF!=1,EVERLITE!#REF!,"N/A")</f>
        <v>#REF!</v>
      </c>
      <c r="GFY50" s="351" t="e">
        <f>+IF('Data Input-Ingreso de Datos'!#REF!=1,EVERLITE!#REF!,"N/A")</f>
        <v>#REF!</v>
      </c>
      <c r="GFZ50" s="351" t="e">
        <f>+IF('Data Input-Ingreso de Datos'!#REF!=1,EVERLITE!#REF!,"N/A")</f>
        <v>#REF!</v>
      </c>
      <c r="GGA50" s="351" t="e">
        <f>+IF('Data Input-Ingreso de Datos'!#REF!=1,EVERLITE!#REF!,"N/A")</f>
        <v>#REF!</v>
      </c>
      <c r="GGB50" s="351" t="e">
        <f>+IF('Data Input-Ingreso de Datos'!#REF!=1,EVERLITE!#REF!,"N/A")</f>
        <v>#REF!</v>
      </c>
      <c r="GGC50" s="351" t="e">
        <f>+IF('Data Input-Ingreso de Datos'!#REF!=1,EVERLITE!#REF!,"N/A")</f>
        <v>#REF!</v>
      </c>
      <c r="GGD50" s="351" t="e">
        <f>+IF('Data Input-Ingreso de Datos'!#REF!=1,EVERLITE!#REF!,"N/A")</f>
        <v>#REF!</v>
      </c>
      <c r="GGE50" s="351" t="e">
        <f>+IF('Data Input-Ingreso de Datos'!#REF!=1,EVERLITE!#REF!,"N/A")</f>
        <v>#REF!</v>
      </c>
      <c r="GGF50" s="351" t="e">
        <f>+IF('Data Input-Ingreso de Datos'!#REF!=1,EVERLITE!#REF!,"N/A")</f>
        <v>#REF!</v>
      </c>
      <c r="GGG50" s="351" t="e">
        <f>+IF('Data Input-Ingreso de Datos'!#REF!=1,EVERLITE!#REF!,"N/A")</f>
        <v>#REF!</v>
      </c>
      <c r="GGH50" s="351" t="e">
        <f>+IF('Data Input-Ingreso de Datos'!#REF!=1,EVERLITE!#REF!,"N/A")</f>
        <v>#REF!</v>
      </c>
      <c r="GGI50" s="351" t="e">
        <f>+IF('Data Input-Ingreso de Datos'!#REF!=1,EVERLITE!#REF!,"N/A")</f>
        <v>#REF!</v>
      </c>
      <c r="GGJ50" s="351" t="e">
        <f>+IF('Data Input-Ingreso de Datos'!#REF!=1,EVERLITE!#REF!,"N/A")</f>
        <v>#REF!</v>
      </c>
      <c r="GGK50" s="351" t="e">
        <f>+IF('Data Input-Ingreso de Datos'!#REF!=1,EVERLITE!#REF!,"N/A")</f>
        <v>#REF!</v>
      </c>
      <c r="GGL50" s="351" t="e">
        <f>+IF('Data Input-Ingreso de Datos'!#REF!=1,EVERLITE!#REF!,"N/A")</f>
        <v>#REF!</v>
      </c>
      <c r="GGM50" s="351" t="e">
        <f>+IF('Data Input-Ingreso de Datos'!#REF!=1,EVERLITE!#REF!,"N/A")</f>
        <v>#REF!</v>
      </c>
      <c r="GGN50" s="351" t="e">
        <f>+IF('Data Input-Ingreso de Datos'!#REF!=1,EVERLITE!#REF!,"N/A")</f>
        <v>#REF!</v>
      </c>
      <c r="GGO50" s="351" t="e">
        <f>+IF('Data Input-Ingreso de Datos'!#REF!=1,EVERLITE!#REF!,"N/A")</f>
        <v>#REF!</v>
      </c>
      <c r="GGP50" s="351" t="e">
        <f>+IF('Data Input-Ingreso de Datos'!#REF!=1,EVERLITE!#REF!,"N/A")</f>
        <v>#REF!</v>
      </c>
      <c r="GGQ50" s="351" t="e">
        <f>+IF('Data Input-Ingreso de Datos'!#REF!=1,EVERLITE!#REF!,"N/A")</f>
        <v>#REF!</v>
      </c>
      <c r="GGR50" s="351" t="e">
        <f>+IF('Data Input-Ingreso de Datos'!#REF!=1,EVERLITE!#REF!,"N/A")</f>
        <v>#REF!</v>
      </c>
      <c r="GGS50" s="351" t="e">
        <f>+IF('Data Input-Ingreso de Datos'!#REF!=1,EVERLITE!#REF!,"N/A")</f>
        <v>#REF!</v>
      </c>
      <c r="GGT50" s="351" t="e">
        <f>+IF('Data Input-Ingreso de Datos'!#REF!=1,EVERLITE!#REF!,"N/A")</f>
        <v>#REF!</v>
      </c>
      <c r="GGU50" s="351" t="e">
        <f>+IF('Data Input-Ingreso de Datos'!#REF!=1,EVERLITE!#REF!,"N/A")</f>
        <v>#REF!</v>
      </c>
      <c r="GGV50" s="351" t="e">
        <f>+IF('Data Input-Ingreso de Datos'!#REF!=1,EVERLITE!#REF!,"N/A")</f>
        <v>#REF!</v>
      </c>
      <c r="GGW50" s="351" t="e">
        <f>+IF('Data Input-Ingreso de Datos'!#REF!=1,EVERLITE!#REF!,"N/A")</f>
        <v>#REF!</v>
      </c>
      <c r="GGX50" s="351" t="e">
        <f>+IF('Data Input-Ingreso de Datos'!#REF!=1,EVERLITE!#REF!,"N/A")</f>
        <v>#REF!</v>
      </c>
      <c r="GGY50" s="351" t="e">
        <f>+IF('Data Input-Ingreso de Datos'!#REF!=1,EVERLITE!#REF!,"N/A")</f>
        <v>#REF!</v>
      </c>
      <c r="GGZ50" s="351" t="e">
        <f>+IF('Data Input-Ingreso de Datos'!#REF!=1,EVERLITE!#REF!,"N/A")</f>
        <v>#REF!</v>
      </c>
      <c r="GHA50" s="351" t="e">
        <f>+IF('Data Input-Ingreso de Datos'!#REF!=1,EVERLITE!#REF!,"N/A")</f>
        <v>#REF!</v>
      </c>
      <c r="GHB50" s="351" t="e">
        <f>+IF('Data Input-Ingreso de Datos'!#REF!=1,EVERLITE!#REF!,"N/A")</f>
        <v>#REF!</v>
      </c>
      <c r="GHC50" s="351" t="e">
        <f>+IF('Data Input-Ingreso de Datos'!#REF!=1,EVERLITE!#REF!,"N/A")</f>
        <v>#REF!</v>
      </c>
      <c r="GHD50" s="351" t="e">
        <f>+IF('Data Input-Ingreso de Datos'!#REF!=1,EVERLITE!#REF!,"N/A")</f>
        <v>#REF!</v>
      </c>
      <c r="GHE50" s="351" t="e">
        <f>+IF('Data Input-Ingreso de Datos'!#REF!=1,EVERLITE!#REF!,"N/A")</f>
        <v>#REF!</v>
      </c>
      <c r="GHF50" s="351" t="e">
        <f>+IF('Data Input-Ingreso de Datos'!#REF!=1,EVERLITE!#REF!,"N/A")</f>
        <v>#REF!</v>
      </c>
      <c r="GHG50" s="351" t="e">
        <f>+IF('Data Input-Ingreso de Datos'!#REF!=1,EVERLITE!#REF!,"N/A")</f>
        <v>#REF!</v>
      </c>
      <c r="GHH50" s="351" t="e">
        <f>+IF('Data Input-Ingreso de Datos'!#REF!=1,EVERLITE!#REF!,"N/A")</f>
        <v>#REF!</v>
      </c>
      <c r="GHI50" s="351" t="e">
        <f>+IF('Data Input-Ingreso de Datos'!#REF!=1,EVERLITE!#REF!,"N/A")</f>
        <v>#REF!</v>
      </c>
      <c r="GHJ50" s="351" t="e">
        <f>+IF('Data Input-Ingreso de Datos'!#REF!=1,EVERLITE!#REF!,"N/A")</f>
        <v>#REF!</v>
      </c>
      <c r="GHK50" s="351" t="e">
        <f>+IF('Data Input-Ingreso de Datos'!#REF!=1,EVERLITE!#REF!,"N/A")</f>
        <v>#REF!</v>
      </c>
      <c r="GHL50" s="351" t="e">
        <f>+IF('Data Input-Ingreso de Datos'!#REF!=1,EVERLITE!#REF!,"N/A")</f>
        <v>#REF!</v>
      </c>
      <c r="GHM50" s="351" t="e">
        <f>+IF('Data Input-Ingreso de Datos'!#REF!=1,EVERLITE!#REF!,"N/A")</f>
        <v>#REF!</v>
      </c>
      <c r="GHN50" s="351" t="e">
        <f>+IF('Data Input-Ingreso de Datos'!#REF!=1,EVERLITE!#REF!,"N/A")</f>
        <v>#REF!</v>
      </c>
      <c r="GHO50" s="351" t="e">
        <f>+IF('Data Input-Ingreso de Datos'!#REF!=1,EVERLITE!#REF!,"N/A")</f>
        <v>#REF!</v>
      </c>
      <c r="GHP50" s="351" t="e">
        <f>+IF('Data Input-Ingreso de Datos'!#REF!=1,EVERLITE!#REF!,"N/A")</f>
        <v>#REF!</v>
      </c>
      <c r="GHQ50" s="351" t="e">
        <f>+IF('Data Input-Ingreso de Datos'!#REF!=1,EVERLITE!#REF!,"N/A")</f>
        <v>#REF!</v>
      </c>
      <c r="GHR50" s="351" t="e">
        <f>+IF('Data Input-Ingreso de Datos'!#REF!=1,EVERLITE!#REF!,"N/A")</f>
        <v>#REF!</v>
      </c>
      <c r="GHS50" s="351" t="e">
        <f>+IF('Data Input-Ingreso de Datos'!#REF!=1,EVERLITE!#REF!,"N/A")</f>
        <v>#REF!</v>
      </c>
      <c r="GHT50" s="351" t="e">
        <f>+IF('Data Input-Ingreso de Datos'!#REF!=1,EVERLITE!#REF!,"N/A")</f>
        <v>#REF!</v>
      </c>
      <c r="GHU50" s="351" t="e">
        <f>+IF('Data Input-Ingreso de Datos'!#REF!=1,EVERLITE!#REF!,"N/A")</f>
        <v>#REF!</v>
      </c>
      <c r="GHV50" s="351" t="e">
        <f>+IF('Data Input-Ingreso de Datos'!#REF!=1,EVERLITE!#REF!,"N/A")</f>
        <v>#REF!</v>
      </c>
      <c r="GHW50" s="351" t="e">
        <f>+IF('Data Input-Ingreso de Datos'!#REF!=1,EVERLITE!#REF!,"N/A")</f>
        <v>#REF!</v>
      </c>
      <c r="GHX50" s="351" t="e">
        <f>+IF('Data Input-Ingreso de Datos'!#REF!=1,EVERLITE!#REF!,"N/A")</f>
        <v>#REF!</v>
      </c>
      <c r="GHY50" s="351" t="e">
        <f>+IF('Data Input-Ingreso de Datos'!#REF!=1,EVERLITE!#REF!,"N/A")</f>
        <v>#REF!</v>
      </c>
      <c r="GHZ50" s="351" t="e">
        <f>+IF('Data Input-Ingreso de Datos'!#REF!=1,EVERLITE!#REF!,"N/A")</f>
        <v>#REF!</v>
      </c>
      <c r="GIA50" s="351" t="e">
        <f>+IF('Data Input-Ingreso de Datos'!#REF!=1,EVERLITE!#REF!,"N/A")</f>
        <v>#REF!</v>
      </c>
      <c r="GIB50" s="351" t="e">
        <f>+IF('Data Input-Ingreso de Datos'!#REF!=1,EVERLITE!#REF!,"N/A")</f>
        <v>#REF!</v>
      </c>
      <c r="GIC50" s="351" t="e">
        <f>+IF('Data Input-Ingreso de Datos'!#REF!=1,EVERLITE!#REF!,"N/A")</f>
        <v>#REF!</v>
      </c>
      <c r="GID50" s="351" t="e">
        <f>+IF('Data Input-Ingreso de Datos'!#REF!=1,EVERLITE!#REF!,"N/A")</f>
        <v>#REF!</v>
      </c>
      <c r="GIE50" s="351" t="e">
        <f>+IF('Data Input-Ingreso de Datos'!#REF!=1,EVERLITE!#REF!,"N/A")</f>
        <v>#REF!</v>
      </c>
      <c r="GIF50" s="351" t="e">
        <f>+IF('Data Input-Ingreso de Datos'!#REF!=1,EVERLITE!#REF!,"N/A")</f>
        <v>#REF!</v>
      </c>
      <c r="GIG50" s="351" t="e">
        <f>+IF('Data Input-Ingreso de Datos'!#REF!=1,EVERLITE!#REF!,"N/A")</f>
        <v>#REF!</v>
      </c>
      <c r="GIH50" s="351" t="e">
        <f>+IF('Data Input-Ingreso de Datos'!#REF!=1,EVERLITE!#REF!,"N/A")</f>
        <v>#REF!</v>
      </c>
      <c r="GII50" s="351" t="e">
        <f>+IF('Data Input-Ingreso de Datos'!#REF!=1,EVERLITE!#REF!,"N/A")</f>
        <v>#REF!</v>
      </c>
      <c r="GIJ50" s="351" t="e">
        <f>+IF('Data Input-Ingreso de Datos'!#REF!=1,EVERLITE!#REF!,"N/A")</f>
        <v>#REF!</v>
      </c>
      <c r="GIK50" s="351" t="e">
        <f>+IF('Data Input-Ingreso de Datos'!#REF!=1,EVERLITE!#REF!,"N/A")</f>
        <v>#REF!</v>
      </c>
      <c r="GIL50" s="351" t="e">
        <f>+IF('Data Input-Ingreso de Datos'!#REF!=1,EVERLITE!#REF!,"N/A")</f>
        <v>#REF!</v>
      </c>
      <c r="GIM50" s="351" t="e">
        <f>+IF('Data Input-Ingreso de Datos'!#REF!=1,EVERLITE!#REF!,"N/A")</f>
        <v>#REF!</v>
      </c>
      <c r="GIN50" s="351" t="e">
        <f>+IF('Data Input-Ingreso de Datos'!#REF!=1,EVERLITE!#REF!,"N/A")</f>
        <v>#REF!</v>
      </c>
      <c r="GIO50" s="351" t="e">
        <f>+IF('Data Input-Ingreso de Datos'!#REF!=1,EVERLITE!#REF!,"N/A")</f>
        <v>#REF!</v>
      </c>
      <c r="GIP50" s="351" t="e">
        <f>+IF('Data Input-Ingreso de Datos'!#REF!=1,EVERLITE!#REF!,"N/A")</f>
        <v>#REF!</v>
      </c>
      <c r="GIQ50" s="351" t="e">
        <f>+IF('Data Input-Ingreso de Datos'!#REF!=1,EVERLITE!#REF!,"N/A")</f>
        <v>#REF!</v>
      </c>
      <c r="GIR50" s="351" t="e">
        <f>+IF('Data Input-Ingreso de Datos'!#REF!=1,EVERLITE!#REF!,"N/A")</f>
        <v>#REF!</v>
      </c>
      <c r="GIS50" s="351" t="e">
        <f>+IF('Data Input-Ingreso de Datos'!#REF!=1,EVERLITE!#REF!,"N/A")</f>
        <v>#REF!</v>
      </c>
      <c r="GIT50" s="351" t="e">
        <f>+IF('Data Input-Ingreso de Datos'!#REF!=1,EVERLITE!#REF!,"N/A")</f>
        <v>#REF!</v>
      </c>
      <c r="GIU50" s="351" t="e">
        <f>+IF('Data Input-Ingreso de Datos'!#REF!=1,EVERLITE!#REF!,"N/A")</f>
        <v>#REF!</v>
      </c>
      <c r="GIV50" s="351" t="e">
        <f>+IF('Data Input-Ingreso de Datos'!#REF!=1,EVERLITE!#REF!,"N/A")</f>
        <v>#REF!</v>
      </c>
      <c r="GIW50" s="351" t="e">
        <f>+IF('Data Input-Ingreso de Datos'!#REF!=1,EVERLITE!#REF!,"N/A")</f>
        <v>#REF!</v>
      </c>
      <c r="GIX50" s="351" t="e">
        <f>+IF('Data Input-Ingreso de Datos'!#REF!=1,EVERLITE!#REF!,"N/A")</f>
        <v>#REF!</v>
      </c>
      <c r="GIY50" s="351" t="e">
        <f>+IF('Data Input-Ingreso de Datos'!#REF!=1,EVERLITE!#REF!,"N/A")</f>
        <v>#REF!</v>
      </c>
      <c r="GIZ50" s="351" t="e">
        <f>+IF('Data Input-Ingreso de Datos'!#REF!=1,EVERLITE!#REF!,"N/A")</f>
        <v>#REF!</v>
      </c>
      <c r="GJA50" s="351" t="e">
        <f>+IF('Data Input-Ingreso de Datos'!#REF!=1,EVERLITE!#REF!,"N/A")</f>
        <v>#REF!</v>
      </c>
      <c r="GJB50" s="351" t="e">
        <f>+IF('Data Input-Ingreso de Datos'!#REF!=1,EVERLITE!#REF!,"N/A")</f>
        <v>#REF!</v>
      </c>
      <c r="GJC50" s="351" t="e">
        <f>+IF('Data Input-Ingreso de Datos'!#REF!=1,EVERLITE!#REF!,"N/A")</f>
        <v>#REF!</v>
      </c>
      <c r="GJD50" s="351" t="e">
        <f>+IF('Data Input-Ingreso de Datos'!#REF!=1,EVERLITE!#REF!,"N/A")</f>
        <v>#REF!</v>
      </c>
      <c r="GJE50" s="351" t="e">
        <f>+IF('Data Input-Ingreso de Datos'!#REF!=1,EVERLITE!#REF!,"N/A")</f>
        <v>#REF!</v>
      </c>
      <c r="GJF50" s="351" t="e">
        <f>+IF('Data Input-Ingreso de Datos'!#REF!=1,EVERLITE!#REF!,"N/A")</f>
        <v>#REF!</v>
      </c>
      <c r="GJG50" s="351" t="e">
        <f>+IF('Data Input-Ingreso de Datos'!#REF!=1,EVERLITE!#REF!,"N/A")</f>
        <v>#REF!</v>
      </c>
      <c r="GJH50" s="351" t="e">
        <f>+IF('Data Input-Ingreso de Datos'!#REF!=1,EVERLITE!#REF!,"N/A")</f>
        <v>#REF!</v>
      </c>
      <c r="GJI50" s="351" t="e">
        <f>+IF('Data Input-Ingreso de Datos'!#REF!=1,EVERLITE!#REF!,"N/A")</f>
        <v>#REF!</v>
      </c>
      <c r="GJJ50" s="351" t="e">
        <f>+IF('Data Input-Ingreso de Datos'!#REF!=1,EVERLITE!#REF!,"N/A")</f>
        <v>#REF!</v>
      </c>
      <c r="GJK50" s="351" t="e">
        <f>+IF('Data Input-Ingreso de Datos'!#REF!=1,EVERLITE!#REF!,"N/A")</f>
        <v>#REF!</v>
      </c>
      <c r="GJL50" s="351" t="e">
        <f>+IF('Data Input-Ingreso de Datos'!#REF!=1,EVERLITE!#REF!,"N/A")</f>
        <v>#REF!</v>
      </c>
      <c r="GJM50" s="351" t="e">
        <f>+IF('Data Input-Ingreso de Datos'!#REF!=1,EVERLITE!#REF!,"N/A")</f>
        <v>#REF!</v>
      </c>
      <c r="GJN50" s="351" t="e">
        <f>+IF('Data Input-Ingreso de Datos'!#REF!=1,EVERLITE!#REF!,"N/A")</f>
        <v>#REF!</v>
      </c>
      <c r="GJO50" s="351" t="e">
        <f>+IF('Data Input-Ingreso de Datos'!#REF!=1,EVERLITE!#REF!,"N/A")</f>
        <v>#REF!</v>
      </c>
      <c r="GJP50" s="351" t="e">
        <f>+IF('Data Input-Ingreso de Datos'!#REF!=1,EVERLITE!#REF!,"N/A")</f>
        <v>#REF!</v>
      </c>
      <c r="GJQ50" s="351" t="e">
        <f>+IF('Data Input-Ingreso de Datos'!#REF!=1,EVERLITE!#REF!,"N/A")</f>
        <v>#REF!</v>
      </c>
      <c r="GJR50" s="351" t="e">
        <f>+IF('Data Input-Ingreso de Datos'!#REF!=1,EVERLITE!#REF!,"N/A")</f>
        <v>#REF!</v>
      </c>
      <c r="GJS50" s="351" t="e">
        <f>+IF('Data Input-Ingreso de Datos'!#REF!=1,EVERLITE!#REF!,"N/A")</f>
        <v>#REF!</v>
      </c>
      <c r="GJT50" s="351" t="e">
        <f>+IF('Data Input-Ingreso de Datos'!#REF!=1,EVERLITE!#REF!,"N/A")</f>
        <v>#REF!</v>
      </c>
      <c r="GJU50" s="351" t="e">
        <f>+IF('Data Input-Ingreso de Datos'!#REF!=1,EVERLITE!#REF!,"N/A")</f>
        <v>#REF!</v>
      </c>
      <c r="GJV50" s="351" t="e">
        <f>+IF('Data Input-Ingreso de Datos'!#REF!=1,EVERLITE!#REF!,"N/A")</f>
        <v>#REF!</v>
      </c>
      <c r="GJW50" s="351" t="e">
        <f>+IF('Data Input-Ingreso de Datos'!#REF!=1,EVERLITE!#REF!,"N/A")</f>
        <v>#REF!</v>
      </c>
      <c r="GJX50" s="351" t="e">
        <f>+IF('Data Input-Ingreso de Datos'!#REF!=1,EVERLITE!#REF!,"N/A")</f>
        <v>#REF!</v>
      </c>
      <c r="GJY50" s="351" t="e">
        <f>+IF('Data Input-Ingreso de Datos'!#REF!=1,EVERLITE!#REF!,"N/A")</f>
        <v>#REF!</v>
      </c>
      <c r="GJZ50" s="351" t="e">
        <f>+IF('Data Input-Ingreso de Datos'!#REF!=1,EVERLITE!#REF!,"N/A")</f>
        <v>#REF!</v>
      </c>
      <c r="GKA50" s="351" t="e">
        <f>+IF('Data Input-Ingreso de Datos'!#REF!=1,EVERLITE!#REF!,"N/A")</f>
        <v>#REF!</v>
      </c>
      <c r="GKB50" s="351" t="e">
        <f>+IF('Data Input-Ingreso de Datos'!#REF!=1,EVERLITE!#REF!,"N/A")</f>
        <v>#REF!</v>
      </c>
      <c r="GKC50" s="351" t="e">
        <f>+IF('Data Input-Ingreso de Datos'!#REF!=1,EVERLITE!#REF!,"N/A")</f>
        <v>#REF!</v>
      </c>
      <c r="GKD50" s="351" t="e">
        <f>+IF('Data Input-Ingreso de Datos'!#REF!=1,EVERLITE!#REF!,"N/A")</f>
        <v>#REF!</v>
      </c>
      <c r="GKE50" s="351" t="e">
        <f>+IF('Data Input-Ingreso de Datos'!#REF!=1,EVERLITE!#REF!,"N/A")</f>
        <v>#REF!</v>
      </c>
      <c r="GKF50" s="351" t="e">
        <f>+IF('Data Input-Ingreso de Datos'!#REF!=1,EVERLITE!#REF!,"N/A")</f>
        <v>#REF!</v>
      </c>
      <c r="GKG50" s="351" t="e">
        <f>+IF('Data Input-Ingreso de Datos'!#REF!=1,EVERLITE!#REF!,"N/A")</f>
        <v>#REF!</v>
      </c>
      <c r="GKH50" s="351" t="e">
        <f>+IF('Data Input-Ingreso de Datos'!#REF!=1,EVERLITE!#REF!,"N/A")</f>
        <v>#REF!</v>
      </c>
      <c r="GKI50" s="351" t="e">
        <f>+IF('Data Input-Ingreso de Datos'!#REF!=1,EVERLITE!#REF!,"N/A")</f>
        <v>#REF!</v>
      </c>
      <c r="GKJ50" s="351" t="e">
        <f>+IF('Data Input-Ingreso de Datos'!#REF!=1,EVERLITE!#REF!,"N/A")</f>
        <v>#REF!</v>
      </c>
      <c r="GKK50" s="351" t="e">
        <f>+IF('Data Input-Ingreso de Datos'!#REF!=1,EVERLITE!#REF!,"N/A")</f>
        <v>#REF!</v>
      </c>
      <c r="GKL50" s="351" t="e">
        <f>+IF('Data Input-Ingreso de Datos'!#REF!=1,EVERLITE!#REF!,"N/A")</f>
        <v>#REF!</v>
      </c>
      <c r="GKM50" s="351" t="e">
        <f>+IF('Data Input-Ingreso de Datos'!#REF!=1,EVERLITE!#REF!,"N/A")</f>
        <v>#REF!</v>
      </c>
      <c r="GKN50" s="351" t="e">
        <f>+IF('Data Input-Ingreso de Datos'!#REF!=1,EVERLITE!#REF!,"N/A")</f>
        <v>#REF!</v>
      </c>
      <c r="GKO50" s="351" t="e">
        <f>+IF('Data Input-Ingreso de Datos'!#REF!=1,EVERLITE!#REF!,"N/A")</f>
        <v>#REF!</v>
      </c>
      <c r="GKP50" s="351" t="e">
        <f>+IF('Data Input-Ingreso de Datos'!#REF!=1,EVERLITE!#REF!,"N/A")</f>
        <v>#REF!</v>
      </c>
      <c r="GKQ50" s="351" t="e">
        <f>+IF('Data Input-Ingreso de Datos'!#REF!=1,EVERLITE!#REF!,"N/A")</f>
        <v>#REF!</v>
      </c>
      <c r="GKR50" s="351" t="e">
        <f>+IF('Data Input-Ingreso de Datos'!#REF!=1,EVERLITE!#REF!,"N/A")</f>
        <v>#REF!</v>
      </c>
      <c r="GKS50" s="351" t="e">
        <f>+IF('Data Input-Ingreso de Datos'!#REF!=1,EVERLITE!#REF!,"N/A")</f>
        <v>#REF!</v>
      </c>
      <c r="GKT50" s="351" t="e">
        <f>+IF('Data Input-Ingreso de Datos'!#REF!=1,EVERLITE!#REF!,"N/A")</f>
        <v>#REF!</v>
      </c>
      <c r="GKU50" s="351" t="e">
        <f>+IF('Data Input-Ingreso de Datos'!#REF!=1,EVERLITE!#REF!,"N/A")</f>
        <v>#REF!</v>
      </c>
      <c r="GKV50" s="351" t="e">
        <f>+IF('Data Input-Ingreso de Datos'!#REF!=1,EVERLITE!#REF!,"N/A")</f>
        <v>#REF!</v>
      </c>
      <c r="GKW50" s="351" t="e">
        <f>+IF('Data Input-Ingreso de Datos'!#REF!=1,EVERLITE!#REF!,"N/A")</f>
        <v>#REF!</v>
      </c>
      <c r="GKX50" s="351" t="e">
        <f>+IF('Data Input-Ingreso de Datos'!#REF!=1,EVERLITE!#REF!,"N/A")</f>
        <v>#REF!</v>
      </c>
      <c r="GKY50" s="351" t="e">
        <f>+IF('Data Input-Ingreso de Datos'!#REF!=1,EVERLITE!#REF!,"N/A")</f>
        <v>#REF!</v>
      </c>
      <c r="GKZ50" s="351" t="e">
        <f>+IF('Data Input-Ingreso de Datos'!#REF!=1,EVERLITE!#REF!,"N/A")</f>
        <v>#REF!</v>
      </c>
      <c r="GLA50" s="351" t="e">
        <f>+IF('Data Input-Ingreso de Datos'!#REF!=1,EVERLITE!#REF!,"N/A")</f>
        <v>#REF!</v>
      </c>
      <c r="GLB50" s="351" t="e">
        <f>+IF('Data Input-Ingreso de Datos'!#REF!=1,EVERLITE!#REF!,"N/A")</f>
        <v>#REF!</v>
      </c>
      <c r="GLC50" s="351" t="e">
        <f>+IF('Data Input-Ingreso de Datos'!#REF!=1,EVERLITE!#REF!,"N/A")</f>
        <v>#REF!</v>
      </c>
      <c r="GLD50" s="351" t="e">
        <f>+IF('Data Input-Ingreso de Datos'!#REF!=1,EVERLITE!#REF!,"N/A")</f>
        <v>#REF!</v>
      </c>
      <c r="GLE50" s="351" t="e">
        <f>+IF('Data Input-Ingreso de Datos'!#REF!=1,EVERLITE!#REF!,"N/A")</f>
        <v>#REF!</v>
      </c>
      <c r="GLF50" s="351" t="e">
        <f>+IF('Data Input-Ingreso de Datos'!#REF!=1,EVERLITE!#REF!,"N/A")</f>
        <v>#REF!</v>
      </c>
      <c r="GLG50" s="351" t="e">
        <f>+IF('Data Input-Ingreso de Datos'!#REF!=1,EVERLITE!#REF!,"N/A")</f>
        <v>#REF!</v>
      </c>
      <c r="GLH50" s="351" t="e">
        <f>+IF('Data Input-Ingreso de Datos'!#REF!=1,EVERLITE!#REF!,"N/A")</f>
        <v>#REF!</v>
      </c>
      <c r="GLI50" s="351" t="e">
        <f>+IF('Data Input-Ingreso de Datos'!#REF!=1,EVERLITE!#REF!,"N/A")</f>
        <v>#REF!</v>
      </c>
      <c r="GLJ50" s="351" t="e">
        <f>+IF('Data Input-Ingreso de Datos'!#REF!=1,EVERLITE!#REF!,"N/A")</f>
        <v>#REF!</v>
      </c>
      <c r="GLK50" s="351" t="e">
        <f>+IF('Data Input-Ingreso de Datos'!#REF!=1,EVERLITE!#REF!,"N/A")</f>
        <v>#REF!</v>
      </c>
      <c r="GLL50" s="351" t="e">
        <f>+IF('Data Input-Ingreso de Datos'!#REF!=1,EVERLITE!#REF!,"N/A")</f>
        <v>#REF!</v>
      </c>
      <c r="GLM50" s="351" t="e">
        <f>+IF('Data Input-Ingreso de Datos'!#REF!=1,EVERLITE!#REF!,"N/A")</f>
        <v>#REF!</v>
      </c>
      <c r="GLN50" s="351" t="e">
        <f>+IF('Data Input-Ingreso de Datos'!#REF!=1,EVERLITE!#REF!,"N/A")</f>
        <v>#REF!</v>
      </c>
      <c r="GLO50" s="351" t="e">
        <f>+IF('Data Input-Ingreso de Datos'!#REF!=1,EVERLITE!#REF!,"N/A")</f>
        <v>#REF!</v>
      </c>
      <c r="GLP50" s="351" t="e">
        <f>+IF('Data Input-Ingreso de Datos'!#REF!=1,EVERLITE!#REF!,"N/A")</f>
        <v>#REF!</v>
      </c>
      <c r="GLQ50" s="351" t="e">
        <f>+IF('Data Input-Ingreso de Datos'!#REF!=1,EVERLITE!#REF!,"N/A")</f>
        <v>#REF!</v>
      </c>
      <c r="GLR50" s="351" t="e">
        <f>+IF('Data Input-Ingreso de Datos'!#REF!=1,EVERLITE!#REF!,"N/A")</f>
        <v>#REF!</v>
      </c>
      <c r="GLS50" s="351" t="e">
        <f>+IF('Data Input-Ingreso de Datos'!#REF!=1,EVERLITE!#REF!,"N/A")</f>
        <v>#REF!</v>
      </c>
      <c r="GLT50" s="351" t="e">
        <f>+IF('Data Input-Ingreso de Datos'!#REF!=1,EVERLITE!#REF!,"N/A")</f>
        <v>#REF!</v>
      </c>
      <c r="GLU50" s="351" t="e">
        <f>+IF('Data Input-Ingreso de Datos'!#REF!=1,EVERLITE!#REF!,"N/A")</f>
        <v>#REF!</v>
      </c>
      <c r="GLV50" s="351" t="e">
        <f>+IF('Data Input-Ingreso de Datos'!#REF!=1,EVERLITE!#REF!,"N/A")</f>
        <v>#REF!</v>
      </c>
      <c r="GLW50" s="351" t="e">
        <f>+IF('Data Input-Ingreso de Datos'!#REF!=1,EVERLITE!#REF!,"N/A")</f>
        <v>#REF!</v>
      </c>
      <c r="GLX50" s="351" t="e">
        <f>+IF('Data Input-Ingreso de Datos'!#REF!=1,EVERLITE!#REF!,"N/A")</f>
        <v>#REF!</v>
      </c>
      <c r="GLY50" s="351" t="e">
        <f>+IF('Data Input-Ingreso de Datos'!#REF!=1,EVERLITE!#REF!,"N/A")</f>
        <v>#REF!</v>
      </c>
      <c r="GLZ50" s="351" t="e">
        <f>+IF('Data Input-Ingreso de Datos'!#REF!=1,EVERLITE!#REF!,"N/A")</f>
        <v>#REF!</v>
      </c>
      <c r="GMA50" s="351" t="e">
        <f>+IF('Data Input-Ingreso de Datos'!#REF!=1,EVERLITE!#REF!,"N/A")</f>
        <v>#REF!</v>
      </c>
      <c r="GMB50" s="351" t="e">
        <f>+IF('Data Input-Ingreso de Datos'!#REF!=1,EVERLITE!#REF!,"N/A")</f>
        <v>#REF!</v>
      </c>
      <c r="GMC50" s="351" t="e">
        <f>+IF('Data Input-Ingreso de Datos'!#REF!=1,EVERLITE!#REF!,"N/A")</f>
        <v>#REF!</v>
      </c>
      <c r="GMD50" s="351" t="e">
        <f>+IF('Data Input-Ingreso de Datos'!#REF!=1,EVERLITE!#REF!,"N/A")</f>
        <v>#REF!</v>
      </c>
      <c r="GME50" s="351" t="e">
        <f>+IF('Data Input-Ingreso de Datos'!#REF!=1,EVERLITE!#REF!,"N/A")</f>
        <v>#REF!</v>
      </c>
      <c r="GMF50" s="351" t="e">
        <f>+IF('Data Input-Ingreso de Datos'!#REF!=1,EVERLITE!#REF!,"N/A")</f>
        <v>#REF!</v>
      </c>
      <c r="GMG50" s="351" t="e">
        <f>+IF('Data Input-Ingreso de Datos'!#REF!=1,EVERLITE!#REF!,"N/A")</f>
        <v>#REF!</v>
      </c>
      <c r="GMH50" s="351" t="e">
        <f>+IF('Data Input-Ingreso de Datos'!#REF!=1,EVERLITE!#REF!,"N/A")</f>
        <v>#REF!</v>
      </c>
      <c r="GMI50" s="351" t="e">
        <f>+IF('Data Input-Ingreso de Datos'!#REF!=1,EVERLITE!#REF!,"N/A")</f>
        <v>#REF!</v>
      </c>
      <c r="GMJ50" s="351" t="e">
        <f>+IF('Data Input-Ingreso de Datos'!#REF!=1,EVERLITE!#REF!,"N/A")</f>
        <v>#REF!</v>
      </c>
      <c r="GMK50" s="351" t="e">
        <f>+IF('Data Input-Ingreso de Datos'!#REF!=1,EVERLITE!#REF!,"N/A")</f>
        <v>#REF!</v>
      </c>
      <c r="GML50" s="351" t="e">
        <f>+IF('Data Input-Ingreso de Datos'!#REF!=1,EVERLITE!#REF!,"N/A")</f>
        <v>#REF!</v>
      </c>
      <c r="GMM50" s="351" t="e">
        <f>+IF('Data Input-Ingreso de Datos'!#REF!=1,EVERLITE!#REF!,"N/A")</f>
        <v>#REF!</v>
      </c>
      <c r="GMN50" s="351" t="e">
        <f>+IF('Data Input-Ingreso de Datos'!#REF!=1,EVERLITE!#REF!,"N/A")</f>
        <v>#REF!</v>
      </c>
      <c r="GMO50" s="351" t="e">
        <f>+IF('Data Input-Ingreso de Datos'!#REF!=1,EVERLITE!#REF!,"N/A")</f>
        <v>#REF!</v>
      </c>
      <c r="GMP50" s="351" t="e">
        <f>+IF('Data Input-Ingreso de Datos'!#REF!=1,EVERLITE!#REF!,"N/A")</f>
        <v>#REF!</v>
      </c>
      <c r="GMQ50" s="351" t="e">
        <f>+IF('Data Input-Ingreso de Datos'!#REF!=1,EVERLITE!#REF!,"N/A")</f>
        <v>#REF!</v>
      </c>
      <c r="GMR50" s="351" t="e">
        <f>+IF('Data Input-Ingreso de Datos'!#REF!=1,EVERLITE!#REF!,"N/A")</f>
        <v>#REF!</v>
      </c>
      <c r="GMS50" s="351" t="e">
        <f>+IF('Data Input-Ingreso de Datos'!#REF!=1,EVERLITE!#REF!,"N/A")</f>
        <v>#REF!</v>
      </c>
      <c r="GMT50" s="351" t="e">
        <f>+IF('Data Input-Ingreso de Datos'!#REF!=1,EVERLITE!#REF!,"N/A")</f>
        <v>#REF!</v>
      </c>
      <c r="GMU50" s="351" t="e">
        <f>+IF('Data Input-Ingreso de Datos'!#REF!=1,EVERLITE!#REF!,"N/A")</f>
        <v>#REF!</v>
      </c>
      <c r="GMV50" s="351" t="e">
        <f>+IF('Data Input-Ingreso de Datos'!#REF!=1,EVERLITE!#REF!,"N/A")</f>
        <v>#REF!</v>
      </c>
      <c r="GMW50" s="351" t="e">
        <f>+IF('Data Input-Ingreso de Datos'!#REF!=1,EVERLITE!#REF!,"N/A")</f>
        <v>#REF!</v>
      </c>
      <c r="GMX50" s="351" t="e">
        <f>+IF('Data Input-Ingreso de Datos'!#REF!=1,EVERLITE!#REF!,"N/A")</f>
        <v>#REF!</v>
      </c>
      <c r="GMY50" s="351" t="e">
        <f>+IF('Data Input-Ingreso de Datos'!#REF!=1,EVERLITE!#REF!,"N/A")</f>
        <v>#REF!</v>
      </c>
      <c r="GMZ50" s="351" t="e">
        <f>+IF('Data Input-Ingreso de Datos'!#REF!=1,EVERLITE!#REF!,"N/A")</f>
        <v>#REF!</v>
      </c>
      <c r="GNA50" s="351" t="e">
        <f>+IF('Data Input-Ingreso de Datos'!#REF!=1,EVERLITE!#REF!,"N/A")</f>
        <v>#REF!</v>
      </c>
      <c r="GNB50" s="351" t="e">
        <f>+IF('Data Input-Ingreso de Datos'!#REF!=1,EVERLITE!#REF!,"N/A")</f>
        <v>#REF!</v>
      </c>
      <c r="GNC50" s="351" t="e">
        <f>+IF('Data Input-Ingreso de Datos'!#REF!=1,EVERLITE!#REF!,"N/A")</f>
        <v>#REF!</v>
      </c>
      <c r="GND50" s="351" t="e">
        <f>+IF('Data Input-Ingreso de Datos'!#REF!=1,EVERLITE!#REF!,"N/A")</f>
        <v>#REF!</v>
      </c>
      <c r="GNE50" s="351" t="e">
        <f>+IF('Data Input-Ingreso de Datos'!#REF!=1,EVERLITE!#REF!,"N/A")</f>
        <v>#REF!</v>
      </c>
      <c r="GNF50" s="351" t="e">
        <f>+IF('Data Input-Ingreso de Datos'!#REF!=1,EVERLITE!#REF!,"N/A")</f>
        <v>#REF!</v>
      </c>
      <c r="GNG50" s="351" t="e">
        <f>+IF('Data Input-Ingreso de Datos'!#REF!=1,EVERLITE!#REF!,"N/A")</f>
        <v>#REF!</v>
      </c>
      <c r="GNH50" s="351" t="e">
        <f>+IF('Data Input-Ingreso de Datos'!#REF!=1,EVERLITE!#REF!,"N/A")</f>
        <v>#REF!</v>
      </c>
      <c r="GNI50" s="351" t="e">
        <f>+IF('Data Input-Ingreso de Datos'!#REF!=1,EVERLITE!#REF!,"N/A")</f>
        <v>#REF!</v>
      </c>
      <c r="GNJ50" s="351" t="e">
        <f>+IF('Data Input-Ingreso de Datos'!#REF!=1,EVERLITE!#REF!,"N/A")</f>
        <v>#REF!</v>
      </c>
      <c r="GNK50" s="351" t="e">
        <f>+IF('Data Input-Ingreso de Datos'!#REF!=1,EVERLITE!#REF!,"N/A")</f>
        <v>#REF!</v>
      </c>
      <c r="GNL50" s="351" t="e">
        <f>+IF('Data Input-Ingreso de Datos'!#REF!=1,EVERLITE!#REF!,"N/A")</f>
        <v>#REF!</v>
      </c>
      <c r="GNM50" s="351" t="e">
        <f>+IF('Data Input-Ingreso de Datos'!#REF!=1,EVERLITE!#REF!,"N/A")</f>
        <v>#REF!</v>
      </c>
      <c r="GNN50" s="351" t="e">
        <f>+IF('Data Input-Ingreso de Datos'!#REF!=1,EVERLITE!#REF!,"N/A")</f>
        <v>#REF!</v>
      </c>
      <c r="GNO50" s="351" t="e">
        <f>+IF('Data Input-Ingreso de Datos'!#REF!=1,EVERLITE!#REF!,"N/A")</f>
        <v>#REF!</v>
      </c>
      <c r="GNP50" s="351" t="e">
        <f>+IF('Data Input-Ingreso de Datos'!#REF!=1,EVERLITE!#REF!,"N/A")</f>
        <v>#REF!</v>
      </c>
      <c r="GNQ50" s="351" t="e">
        <f>+IF('Data Input-Ingreso de Datos'!#REF!=1,EVERLITE!#REF!,"N/A")</f>
        <v>#REF!</v>
      </c>
      <c r="GNR50" s="351" t="e">
        <f>+IF('Data Input-Ingreso de Datos'!#REF!=1,EVERLITE!#REF!,"N/A")</f>
        <v>#REF!</v>
      </c>
      <c r="GNS50" s="351" t="e">
        <f>+IF('Data Input-Ingreso de Datos'!#REF!=1,EVERLITE!#REF!,"N/A")</f>
        <v>#REF!</v>
      </c>
      <c r="GNT50" s="351" t="e">
        <f>+IF('Data Input-Ingreso de Datos'!#REF!=1,EVERLITE!#REF!,"N/A")</f>
        <v>#REF!</v>
      </c>
      <c r="GNU50" s="351" t="e">
        <f>+IF('Data Input-Ingreso de Datos'!#REF!=1,EVERLITE!#REF!,"N/A")</f>
        <v>#REF!</v>
      </c>
      <c r="GNV50" s="351" t="e">
        <f>+IF('Data Input-Ingreso de Datos'!#REF!=1,EVERLITE!#REF!,"N/A")</f>
        <v>#REF!</v>
      </c>
      <c r="GNW50" s="351" t="e">
        <f>+IF('Data Input-Ingreso de Datos'!#REF!=1,EVERLITE!#REF!,"N/A")</f>
        <v>#REF!</v>
      </c>
      <c r="GNX50" s="351" t="e">
        <f>+IF('Data Input-Ingreso de Datos'!#REF!=1,EVERLITE!#REF!,"N/A")</f>
        <v>#REF!</v>
      </c>
      <c r="GNY50" s="351" t="e">
        <f>+IF('Data Input-Ingreso de Datos'!#REF!=1,EVERLITE!#REF!,"N/A")</f>
        <v>#REF!</v>
      </c>
      <c r="GNZ50" s="351" t="e">
        <f>+IF('Data Input-Ingreso de Datos'!#REF!=1,EVERLITE!#REF!,"N/A")</f>
        <v>#REF!</v>
      </c>
      <c r="GOA50" s="351" t="e">
        <f>+IF('Data Input-Ingreso de Datos'!#REF!=1,EVERLITE!#REF!,"N/A")</f>
        <v>#REF!</v>
      </c>
      <c r="GOB50" s="351" t="e">
        <f>+IF('Data Input-Ingreso de Datos'!#REF!=1,EVERLITE!#REF!,"N/A")</f>
        <v>#REF!</v>
      </c>
      <c r="GOC50" s="351" t="e">
        <f>+IF('Data Input-Ingreso de Datos'!#REF!=1,EVERLITE!#REF!,"N/A")</f>
        <v>#REF!</v>
      </c>
      <c r="GOD50" s="351" t="e">
        <f>+IF('Data Input-Ingreso de Datos'!#REF!=1,EVERLITE!#REF!,"N/A")</f>
        <v>#REF!</v>
      </c>
      <c r="GOE50" s="351" t="e">
        <f>+IF('Data Input-Ingreso de Datos'!#REF!=1,EVERLITE!#REF!,"N/A")</f>
        <v>#REF!</v>
      </c>
      <c r="GOF50" s="351" t="e">
        <f>+IF('Data Input-Ingreso de Datos'!#REF!=1,EVERLITE!#REF!,"N/A")</f>
        <v>#REF!</v>
      </c>
      <c r="GOG50" s="351" t="e">
        <f>+IF('Data Input-Ingreso de Datos'!#REF!=1,EVERLITE!#REF!,"N/A")</f>
        <v>#REF!</v>
      </c>
      <c r="GOH50" s="351" t="e">
        <f>+IF('Data Input-Ingreso de Datos'!#REF!=1,EVERLITE!#REF!,"N/A")</f>
        <v>#REF!</v>
      </c>
      <c r="GOI50" s="351" t="e">
        <f>+IF('Data Input-Ingreso de Datos'!#REF!=1,EVERLITE!#REF!,"N/A")</f>
        <v>#REF!</v>
      </c>
      <c r="GOJ50" s="351" t="e">
        <f>+IF('Data Input-Ingreso de Datos'!#REF!=1,EVERLITE!#REF!,"N/A")</f>
        <v>#REF!</v>
      </c>
      <c r="GOK50" s="351" t="e">
        <f>+IF('Data Input-Ingreso de Datos'!#REF!=1,EVERLITE!#REF!,"N/A")</f>
        <v>#REF!</v>
      </c>
      <c r="GOL50" s="351" t="e">
        <f>+IF('Data Input-Ingreso de Datos'!#REF!=1,EVERLITE!#REF!,"N/A")</f>
        <v>#REF!</v>
      </c>
      <c r="GOM50" s="351" t="e">
        <f>+IF('Data Input-Ingreso de Datos'!#REF!=1,EVERLITE!#REF!,"N/A")</f>
        <v>#REF!</v>
      </c>
      <c r="GON50" s="351" t="e">
        <f>+IF('Data Input-Ingreso de Datos'!#REF!=1,EVERLITE!#REF!,"N/A")</f>
        <v>#REF!</v>
      </c>
      <c r="GOO50" s="351" t="e">
        <f>+IF('Data Input-Ingreso de Datos'!#REF!=1,EVERLITE!#REF!,"N/A")</f>
        <v>#REF!</v>
      </c>
      <c r="GOP50" s="351" t="e">
        <f>+IF('Data Input-Ingreso de Datos'!#REF!=1,EVERLITE!#REF!,"N/A")</f>
        <v>#REF!</v>
      </c>
      <c r="GOQ50" s="351" t="e">
        <f>+IF('Data Input-Ingreso de Datos'!#REF!=1,EVERLITE!#REF!,"N/A")</f>
        <v>#REF!</v>
      </c>
      <c r="GOR50" s="351" t="e">
        <f>+IF('Data Input-Ingreso de Datos'!#REF!=1,EVERLITE!#REF!,"N/A")</f>
        <v>#REF!</v>
      </c>
      <c r="GOS50" s="351" t="e">
        <f>+IF('Data Input-Ingreso de Datos'!#REF!=1,EVERLITE!#REF!,"N/A")</f>
        <v>#REF!</v>
      </c>
      <c r="GOT50" s="351" t="e">
        <f>+IF('Data Input-Ingreso de Datos'!#REF!=1,EVERLITE!#REF!,"N/A")</f>
        <v>#REF!</v>
      </c>
      <c r="GOU50" s="351" t="e">
        <f>+IF('Data Input-Ingreso de Datos'!#REF!=1,EVERLITE!#REF!,"N/A")</f>
        <v>#REF!</v>
      </c>
      <c r="GOV50" s="351" t="e">
        <f>+IF('Data Input-Ingreso de Datos'!#REF!=1,EVERLITE!#REF!,"N/A")</f>
        <v>#REF!</v>
      </c>
      <c r="GOW50" s="351" t="e">
        <f>+IF('Data Input-Ingreso de Datos'!#REF!=1,EVERLITE!#REF!,"N/A")</f>
        <v>#REF!</v>
      </c>
      <c r="GOX50" s="351" t="e">
        <f>+IF('Data Input-Ingreso de Datos'!#REF!=1,EVERLITE!#REF!,"N/A")</f>
        <v>#REF!</v>
      </c>
      <c r="GOY50" s="351" t="e">
        <f>+IF('Data Input-Ingreso de Datos'!#REF!=1,EVERLITE!#REF!,"N/A")</f>
        <v>#REF!</v>
      </c>
      <c r="GOZ50" s="351" t="e">
        <f>+IF('Data Input-Ingreso de Datos'!#REF!=1,EVERLITE!#REF!,"N/A")</f>
        <v>#REF!</v>
      </c>
      <c r="GPA50" s="351" t="e">
        <f>+IF('Data Input-Ingreso de Datos'!#REF!=1,EVERLITE!#REF!,"N/A")</f>
        <v>#REF!</v>
      </c>
      <c r="GPB50" s="351" t="e">
        <f>+IF('Data Input-Ingreso de Datos'!#REF!=1,EVERLITE!#REF!,"N/A")</f>
        <v>#REF!</v>
      </c>
      <c r="GPC50" s="351" t="e">
        <f>+IF('Data Input-Ingreso de Datos'!#REF!=1,EVERLITE!#REF!,"N/A")</f>
        <v>#REF!</v>
      </c>
      <c r="GPD50" s="351" t="e">
        <f>+IF('Data Input-Ingreso de Datos'!#REF!=1,EVERLITE!#REF!,"N/A")</f>
        <v>#REF!</v>
      </c>
      <c r="GPE50" s="351" t="e">
        <f>+IF('Data Input-Ingreso de Datos'!#REF!=1,EVERLITE!#REF!,"N/A")</f>
        <v>#REF!</v>
      </c>
      <c r="GPF50" s="351" t="e">
        <f>+IF('Data Input-Ingreso de Datos'!#REF!=1,EVERLITE!#REF!,"N/A")</f>
        <v>#REF!</v>
      </c>
      <c r="GPG50" s="351" t="e">
        <f>+IF('Data Input-Ingreso de Datos'!#REF!=1,EVERLITE!#REF!,"N/A")</f>
        <v>#REF!</v>
      </c>
      <c r="GPH50" s="351" t="e">
        <f>+IF('Data Input-Ingreso de Datos'!#REF!=1,EVERLITE!#REF!,"N/A")</f>
        <v>#REF!</v>
      </c>
      <c r="GPI50" s="351" t="e">
        <f>+IF('Data Input-Ingreso de Datos'!#REF!=1,EVERLITE!#REF!,"N/A")</f>
        <v>#REF!</v>
      </c>
      <c r="GPJ50" s="351" t="e">
        <f>+IF('Data Input-Ingreso de Datos'!#REF!=1,EVERLITE!#REF!,"N/A")</f>
        <v>#REF!</v>
      </c>
      <c r="GPK50" s="351" t="e">
        <f>+IF('Data Input-Ingreso de Datos'!#REF!=1,EVERLITE!#REF!,"N/A")</f>
        <v>#REF!</v>
      </c>
      <c r="GPL50" s="351" t="e">
        <f>+IF('Data Input-Ingreso de Datos'!#REF!=1,EVERLITE!#REF!,"N/A")</f>
        <v>#REF!</v>
      </c>
      <c r="GPM50" s="351" t="e">
        <f>+IF('Data Input-Ingreso de Datos'!#REF!=1,EVERLITE!#REF!,"N/A")</f>
        <v>#REF!</v>
      </c>
      <c r="GPN50" s="351" t="e">
        <f>+IF('Data Input-Ingreso de Datos'!#REF!=1,EVERLITE!#REF!,"N/A")</f>
        <v>#REF!</v>
      </c>
      <c r="GPO50" s="351" t="e">
        <f>+IF('Data Input-Ingreso de Datos'!#REF!=1,EVERLITE!#REF!,"N/A")</f>
        <v>#REF!</v>
      </c>
      <c r="GPP50" s="351" t="e">
        <f>+IF('Data Input-Ingreso de Datos'!#REF!=1,EVERLITE!#REF!,"N/A")</f>
        <v>#REF!</v>
      </c>
      <c r="GPQ50" s="351" t="e">
        <f>+IF('Data Input-Ingreso de Datos'!#REF!=1,EVERLITE!#REF!,"N/A")</f>
        <v>#REF!</v>
      </c>
      <c r="GPR50" s="351" t="e">
        <f>+IF('Data Input-Ingreso de Datos'!#REF!=1,EVERLITE!#REF!,"N/A")</f>
        <v>#REF!</v>
      </c>
      <c r="GPS50" s="351" t="e">
        <f>+IF('Data Input-Ingreso de Datos'!#REF!=1,EVERLITE!#REF!,"N/A")</f>
        <v>#REF!</v>
      </c>
      <c r="GPT50" s="351" t="e">
        <f>+IF('Data Input-Ingreso de Datos'!#REF!=1,EVERLITE!#REF!,"N/A")</f>
        <v>#REF!</v>
      </c>
      <c r="GPU50" s="351" t="e">
        <f>+IF('Data Input-Ingreso de Datos'!#REF!=1,EVERLITE!#REF!,"N/A")</f>
        <v>#REF!</v>
      </c>
      <c r="GPV50" s="351" t="e">
        <f>+IF('Data Input-Ingreso de Datos'!#REF!=1,EVERLITE!#REF!,"N/A")</f>
        <v>#REF!</v>
      </c>
      <c r="GPW50" s="351" t="e">
        <f>+IF('Data Input-Ingreso de Datos'!#REF!=1,EVERLITE!#REF!,"N/A")</f>
        <v>#REF!</v>
      </c>
      <c r="GPX50" s="351" t="e">
        <f>+IF('Data Input-Ingreso de Datos'!#REF!=1,EVERLITE!#REF!,"N/A")</f>
        <v>#REF!</v>
      </c>
      <c r="GPY50" s="351" t="e">
        <f>+IF('Data Input-Ingreso de Datos'!#REF!=1,EVERLITE!#REF!,"N/A")</f>
        <v>#REF!</v>
      </c>
      <c r="GPZ50" s="351" t="e">
        <f>+IF('Data Input-Ingreso de Datos'!#REF!=1,EVERLITE!#REF!,"N/A")</f>
        <v>#REF!</v>
      </c>
      <c r="GQA50" s="351" t="e">
        <f>+IF('Data Input-Ingreso de Datos'!#REF!=1,EVERLITE!#REF!,"N/A")</f>
        <v>#REF!</v>
      </c>
      <c r="GQB50" s="351" t="e">
        <f>+IF('Data Input-Ingreso de Datos'!#REF!=1,EVERLITE!#REF!,"N/A")</f>
        <v>#REF!</v>
      </c>
      <c r="GQC50" s="351" t="e">
        <f>+IF('Data Input-Ingreso de Datos'!#REF!=1,EVERLITE!#REF!,"N/A")</f>
        <v>#REF!</v>
      </c>
      <c r="GQD50" s="351" t="e">
        <f>+IF('Data Input-Ingreso de Datos'!#REF!=1,EVERLITE!#REF!,"N/A")</f>
        <v>#REF!</v>
      </c>
      <c r="GQE50" s="351" t="e">
        <f>+IF('Data Input-Ingreso de Datos'!#REF!=1,EVERLITE!#REF!,"N/A")</f>
        <v>#REF!</v>
      </c>
      <c r="GQF50" s="351" t="e">
        <f>+IF('Data Input-Ingreso de Datos'!#REF!=1,EVERLITE!#REF!,"N/A")</f>
        <v>#REF!</v>
      </c>
      <c r="GQG50" s="351" t="e">
        <f>+IF('Data Input-Ingreso de Datos'!#REF!=1,EVERLITE!#REF!,"N/A")</f>
        <v>#REF!</v>
      </c>
      <c r="GQH50" s="351" t="e">
        <f>+IF('Data Input-Ingreso de Datos'!#REF!=1,EVERLITE!#REF!,"N/A")</f>
        <v>#REF!</v>
      </c>
      <c r="GQI50" s="351" t="e">
        <f>+IF('Data Input-Ingreso de Datos'!#REF!=1,EVERLITE!#REF!,"N/A")</f>
        <v>#REF!</v>
      </c>
      <c r="GQJ50" s="351" t="e">
        <f>+IF('Data Input-Ingreso de Datos'!#REF!=1,EVERLITE!#REF!,"N/A")</f>
        <v>#REF!</v>
      </c>
      <c r="GQK50" s="351" t="e">
        <f>+IF('Data Input-Ingreso de Datos'!#REF!=1,EVERLITE!#REF!,"N/A")</f>
        <v>#REF!</v>
      </c>
      <c r="GQL50" s="351" t="e">
        <f>+IF('Data Input-Ingreso de Datos'!#REF!=1,EVERLITE!#REF!,"N/A")</f>
        <v>#REF!</v>
      </c>
      <c r="GQM50" s="351" t="e">
        <f>+IF('Data Input-Ingreso de Datos'!#REF!=1,EVERLITE!#REF!,"N/A")</f>
        <v>#REF!</v>
      </c>
      <c r="GQN50" s="351" t="e">
        <f>+IF('Data Input-Ingreso de Datos'!#REF!=1,EVERLITE!#REF!,"N/A")</f>
        <v>#REF!</v>
      </c>
      <c r="GQO50" s="351" t="e">
        <f>+IF('Data Input-Ingreso de Datos'!#REF!=1,EVERLITE!#REF!,"N/A")</f>
        <v>#REF!</v>
      </c>
      <c r="GQP50" s="351" t="e">
        <f>+IF('Data Input-Ingreso de Datos'!#REF!=1,EVERLITE!#REF!,"N/A")</f>
        <v>#REF!</v>
      </c>
      <c r="GQQ50" s="351" t="e">
        <f>+IF('Data Input-Ingreso de Datos'!#REF!=1,EVERLITE!#REF!,"N/A")</f>
        <v>#REF!</v>
      </c>
      <c r="GQR50" s="351" t="e">
        <f>+IF('Data Input-Ingreso de Datos'!#REF!=1,EVERLITE!#REF!,"N/A")</f>
        <v>#REF!</v>
      </c>
      <c r="GQS50" s="351" t="e">
        <f>+IF('Data Input-Ingreso de Datos'!#REF!=1,EVERLITE!#REF!,"N/A")</f>
        <v>#REF!</v>
      </c>
      <c r="GQT50" s="351" t="e">
        <f>+IF('Data Input-Ingreso de Datos'!#REF!=1,EVERLITE!#REF!,"N/A")</f>
        <v>#REF!</v>
      </c>
      <c r="GQU50" s="351" t="e">
        <f>+IF('Data Input-Ingreso de Datos'!#REF!=1,EVERLITE!#REF!,"N/A")</f>
        <v>#REF!</v>
      </c>
      <c r="GQV50" s="351" t="e">
        <f>+IF('Data Input-Ingreso de Datos'!#REF!=1,EVERLITE!#REF!,"N/A")</f>
        <v>#REF!</v>
      </c>
      <c r="GQW50" s="351" t="e">
        <f>+IF('Data Input-Ingreso de Datos'!#REF!=1,EVERLITE!#REF!,"N/A")</f>
        <v>#REF!</v>
      </c>
      <c r="GQX50" s="351" t="e">
        <f>+IF('Data Input-Ingreso de Datos'!#REF!=1,EVERLITE!#REF!,"N/A")</f>
        <v>#REF!</v>
      </c>
      <c r="GQY50" s="351" t="e">
        <f>+IF('Data Input-Ingreso de Datos'!#REF!=1,EVERLITE!#REF!,"N/A")</f>
        <v>#REF!</v>
      </c>
      <c r="GQZ50" s="351" t="e">
        <f>+IF('Data Input-Ingreso de Datos'!#REF!=1,EVERLITE!#REF!,"N/A")</f>
        <v>#REF!</v>
      </c>
      <c r="GRA50" s="351" t="e">
        <f>+IF('Data Input-Ingreso de Datos'!#REF!=1,EVERLITE!#REF!,"N/A")</f>
        <v>#REF!</v>
      </c>
      <c r="GRB50" s="351" t="e">
        <f>+IF('Data Input-Ingreso de Datos'!#REF!=1,EVERLITE!#REF!,"N/A")</f>
        <v>#REF!</v>
      </c>
      <c r="GRC50" s="351" t="e">
        <f>+IF('Data Input-Ingreso de Datos'!#REF!=1,EVERLITE!#REF!,"N/A")</f>
        <v>#REF!</v>
      </c>
      <c r="GRD50" s="351" t="e">
        <f>+IF('Data Input-Ingreso de Datos'!#REF!=1,EVERLITE!#REF!,"N/A")</f>
        <v>#REF!</v>
      </c>
      <c r="GRE50" s="351" t="e">
        <f>+IF('Data Input-Ingreso de Datos'!#REF!=1,EVERLITE!#REF!,"N/A")</f>
        <v>#REF!</v>
      </c>
      <c r="GRF50" s="351" t="e">
        <f>+IF('Data Input-Ingreso de Datos'!#REF!=1,EVERLITE!#REF!,"N/A")</f>
        <v>#REF!</v>
      </c>
      <c r="GRG50" s="351" t="e">
        <f>+IF('Data Input-Ingreso de Datos'!#REF!=1,EVERLITE!#REF!,"N/A")</f>
        <v>#REF!</v>
      </c>
      <c r="GRH50" s="351" t="e">
        <f>+IF('Data Input-Ingreso de Datos'!#REF!=1,EVERLITE!#REF!,"N/A")</f>
        <v>#REF!</v>
      </c>
      <c r="GRI50" s="351" t="e">
        <f>+IF('Data Input-Ingreso de Datos'!#REF!=1,EVERLITE!#REF!,"N/A")</f>
        <v>#REF!</v>
      </c>
      <c r="GRJ50" s="351" t="e">
        <f>+IF('Data Input-Ingreso de Datos'!#REF!=1,EVERLITE!#REF!,"N/A")</f>
        <v>#REF!</v>
      </c>
      <c r="GRK50" s="351" t="e">
        <f>+IF('Data Input-Ingreso de Datos'!#REF!=1,EVERLITE!#REF!,"N/A")</f>
        <v>#REF!</v>
      </c>
      <c r="GRL50" s="351" t="e">
        <f>+IF('Data Input-Ingreso de Datos'!#REF!=1,EVERLITE!#REF!,"N/A")</f>
        <v>#REF!</v>
      </c>
      <c r="GRM50" s="351" t="e">
        <f>+IF('Data Input-Ingreso de Datos'!#REF!=1,EVERLITE!#REF!,"N/A")</f>
        <v>#REF!</v>
      </c>
      <c r="GRN50" s="351" t="e">
        <f>+IF('Data Input-Ingreso de Datos'!#REF!=1,EVERLITE!#REF!,"N/A")</f>
        <v>#REF!</v>
      </c>
      <c r="GRO50" s="351" t="e">
        <f>+IF('Data Input-Ingreso de Datos'!#REF!=1,EVERLITE!#REF!,"N/A")</f>
        <v>#REF!</v>
      </c>
      <c r="GRP50" s="351" t="e">
        <f>+IF('Data Input-Ingreso de Datos'!#REF!=1,EVERLITE!#REF!,"N/A")</f>
        <v>#REF!</v>
      </c>
      <c r="GRQ50" s="351" t="e">
        <f>+IF('Data Input-Ingreso de Datos'!#REF!=1,EVERLITE!#REF!,"N/A")</f>
        <v>#REF!</v>
      </c>
      <c r="GRR50" s="351" t="e">
        <f>+IF('Data Input-Ingreso de Datos'!#REF!=1,EVERLITE!#REF!,"N/A")</f>
        <v>#REF!</v>
      </c>
      <c r="GRS50" s="351" t="e">
        <f>+IF('Data Input-Ingreso de Datos'!#REF!=1,EVERLITE!#REF!,"N/A")</f>
        <v>#REF!</v>
      </c>
      <c r="GRT50" s="351" t="e">
        <f>+IF('Data Input-Ingreso de Datos'!#REF!=1,EVERLITE!#REF!,"N/A")</f>
        <v>#REF!</v>
      </c>
      <c r="GRU50" s="351" t="e">
        <f>+IF('Data Input-Ingreso de Datos'!#REF!=1,EVERLITE!#REF!,"N/A")</f>
        <v>#REF!</v>
      </c>
      <c r="GRV50" s="351" t="e">
        <f>+IF('Data Input-Ingreso de Datos'!#REF!=1,EVERLITE!#REF!,"N/A")</f>
        <v>#REF!</v>
      </c>
      <c r="GRW50" s="351" t="e">
        <f>+IF('Data Input-Ingreso de Datos'!#REF!=1,EVERLITE!#REF!,"N/A")</f>
        <v>#REF!</v>
      </c>
      <c r="GRX50" s="351" t="e">
        <f>+IF('Data Input-Ingreso de Datos'!#REF!=1,EVERLITE!#REF!,"N/A")</f>
        <v>#REF!</v>
      </c>
      <c r="GRY50" s="351" t="e">
        <f>+IF('Data Input-Ingreso de Datos'!#REF!=1,EVERLITE!#REF!,"N/A")</f>
        <v>#REF!</v>
      </c>
      <c r="GRZ50" s="351" t="e">
        <f>+IF('Data Input-Ingreso de Datos'!#REF!=1,EVERLITE!#REF!,"N/A")</f>
        <v>#REF!</v>
      </c>
      <c r="GSA50" s="351" t="e">
        <f>+IF('Data Input-Ingreso de Datos'!#REF!=1,EVERLITE!#REF!,"N/A")</f>
        <v>#REF!</v>
      </c>
      <c r="GSB50" s="351" t="e">
        <f>+IF('Data Input-Ingreso de Datos'!#REF!=1,EVERLITE!#REF!,"N/A")</f>
        <v>#REF!</v>
      </c>
      <c r="GSC50" s="351" t="e">
        <f>+IF('Data Input-Ingreso de Datos'!#REF!=1,EVERLITE!#REF!,"N/A")</f>
        <v>#REF!</v>
      </c>
      <c r="GSD50" s="351" t="e">
        <f>+IF('Data Input-Ingreso de Datos'!#REF!=1,EVERLITE!#REF!,"N/A")</f>
        <v>#REF!</v>
      </c>
      <c r="GSE50" s="351" t="e">
        <f>+IF('Data Input-Ingreso de Datos'!#REF!=1,EVERLITE!#REF!,"N/A")</f>
        <v>#REF!</v>
      </c>
      <c r="GSF50" s="351" t="e">
        <f>+IF('Data Input-Ingreso de Datos'!#REF!=1,EVERLITE!#REF!,"N/A")</f>
        <v>#REF!</v>
      </c>
      <c r="GSG50" s="351" t="e">
        <f>+IF('Data Input-Ingreso de Datos'!#REF!=1,EVERLITE!#REF!,"N/A")</f>
        <v>#REF!</v>
      </c>
      <c r="GSH50" s="351" t="e">
        <f>+IF('Data Input-Ingreso de Datos'!#REF!=1,EVERLITE!#REF!,"N/A")</f>
        <v>#REF!</v>
      </c>
      <c r="GSI50" s="351" t="e">
        <f>+IF('Data Input-Ingreso de Datos'!#REF!=1,EVERLITE!#REF!,"N/A")</f>
        <v>#REF!</v>
      </c>
      <c r="GSJ50" s="351" t="e">
        <f>+IF('Data Input-Ingreso de Datos'!#REF!=1,EVERLITE!#REF!,"N/A")</f>
        <v>#REF!</v>
      </c>
      <c r="GSK50" s="351" t="e">
        <f>+IF('Data Input-Ingreso de Datos'!#REF!=1,EVERLITE!#REF!,"N/A")</f>
        <v>#REF!</v>
      </c>
      <c r="GSL50" s="351" t="e">
        <f>+IF('Data Input-Ingreso de Datos'!#REF!=1,EVERLITE!#REF!,"N/A")</f>
        <v>#REF!</v>
      </c>
      <c r="GSM50" s="351" t="e">
        <f>+IF('Data Input-Ingreso de Datos'!#REF!=1,EVERLITE!#REF!,"N/A")</f>
        <v>#REF!</v>
      </c>
      <c r="GSN50" s="351" t="e">
        <f>+IF('Data Input-Ingreso de Datos'!#REF!=1,EVERLITE!#REF!,"N/A")</f>
        <v>#REF!</v>
      </c>
      <c r="GSO50" s="351" t="e">
        <f>+IF('Data Input-Ingreso de Datos'!#REF!=1,EVERLITE!#REF!,"N/A")</f>
        <v>#REF!</v>
      </c>
      <c r="GSP50" s="351" t="e">
        <f>+IF('Data Input-Ingreso de Datos'!#REF!=1,EVERLITE!#REF!,"N/A")</f>
        <v>#REF!</v>
      </c>
      <c r="GSQ50" s="351" t="e">
        <f>+IF('Data Input-Ingreso de Datos'!#REF!=1,EVERLITE!#REF!,"N/A")</f>
        <v>#REF!</v>
      </c>
      <c r="GSR50" s="351" t="e">
        <f>+IF('Data Input-Ingreso de Datos'!#REF!=1,EVERLITE!#REF!,"N/A")</f>
        <v>#REF!</v>
      </c>
      <c r="GSS50" s="351" t="e">
        <f>+IF('Data Input-Ingreso de Datos'!#REF!=1,EVERLITE!#REF!,"N/A")</f>
        <v>#REF!</v>
      </c>
      <c r="GST50" s="351" t="e">
        <f>+IF('Data Input-Ingreso de Datos'!#REF!=1,EVERLITE!#REF!,"N/A")</f>
        <v>#REF!</v>
      </c>
      <c r="GSU50" s="351" t="e">
        <f>+IF('Data Input-Ingreso de Datos'!#REF!=1,EVERLITE!#REF!,"N/A")</f>
        <v>#REF!</v>
      </c>
      <c r="GSV50" s="351" t="e">
        <f>+IF('Data Input-Ingreso de Datos'!#REF!=1,EVERLITE!#REF!,"N/A")</f>
        <v>#REF!</v>
      </c>
      <c r="GSW50" s="351" t="e">
        <f>+IF('Data Input-Ingreso de Datos'!#REF!=1,EVERLITE!#REF!,"N/A")</f>
        <v>#REF!</v>
      </c>
      <c r="GSX50" s="351" t="e">
        <f>+IF('Data Input-Ingreso de Datos'!#REF!=1,EVERLITE!#REF!,"N/A")</f>
        <v>#REF!</v>
      </c>
      <c r="GSY50" s="351" t="e">
        <f>+IF('Data Input-Ingreso de Datos'!#REF!=1,EVERLITE!#REF!,"N/A")</f>
        <v>#REF!</v>
      </c>
      <c r="GSZ50" s="351" t="e">
        <f>+IF('Data Input-Ingreso de Datos'!#REF!=1,EVERLITE!#REF!,"N/A")</f>
        <v>#REF!</v>
      </c>
      <c r="GTA50" s="351" t="e">
        <f>+IF('Data Input-Ingreso de Datos'!#REF!=1,EVERLITE!#REF!,"N/A")</f>
        <v>#REF!</v>
      </c>
      <c r="GTB50" s="351" t="e">
        <f>+IF('Data Input-Ingreso de Datos'!#REF!=1,EVERLITE!#REF!,"N/A")</f>
        <v>#REF!</v>
      </c>
      <c r="GTC50" s="351" t="e">
        <f>+IF('Data Input-Ingreso de Datos'!#REF!=1,EVERLITE!#REF!,"N/A")</f>
        <v>#REF!</v>
      </c>
      <c r="GTD50" s="351" t="e">
        <f>+IF('Data Input-Ingreso de Datos'!#REF!=1,EVERLITE!#REF!,"N/A")</f>
        <v>#REF!</v>
      </c>
      <c r="GTE50" s="351" t="e">
        <f>+IF('Data Input-Ingreso de Datos'!#REF!=1,EVERLITE!#REF!,"N/A")</f>
        <v>#REF!</v>
      </c>
      <c r="GTF50" s="351" t="e">
        <f>+IF('Data Input-Ingreso de Datos'!#REF!=1,EVERLITE!#REF!,"N/A")</f>
        <v>#REF!</v>
      </c>
      <c r="GTG50" s="351" t="e">
        <f>+IF('Data Input-Ingreso de Datos'!#REF!=1,EVERLITE!#REF!,"N/A")</f>
        <v>#REF!</v>
      </c>
      <c r="GTH50" s="351" t="e">
        <f>+IF('Data Input-Ingreso de Datos'!#REF!=1,EVERLITE!#REF!,"N/A")</f>
        <v>#REF!</v>
      </c>
      <c r="GTI50" s="351" t="e">
        <f>+IF('Data Input-Ingreso de Datos'!#REF!=1,EVERLITE!#REF!,"N/A")</f>
        <v>#REF!</v>
      </c>
      <c r="GTJ50" s="351" t="e">
        <f>+IF('Data Input-Ingreso de Datos'!#REF!=1,EVERLITE!#REF!,"N/A")</f>
        <v>#REF!</v>
      </c>
      <c r="GTK50" s="351" t="e">
        <f>+IF('Data Input-Ingreso de Datos'!#REF!=1,EVERLITE!#REF!,"N/A")</f>
        <v>#REF!</v>
      </c>
      <c r="GTL50" s="351" t="e">
        <f>+IF('Data Input-Ingreso de Datos'!#REF!=1,EVERLITE!#REF!,"N/A")</f>
        <v>#REF!</v>
      </c>
      <c r="GTM50" s="351" t="e">
        <f>+IF('Data Input-Ingreso de Datos'!#REF!=1,EVERLITE!#REF!,"N/A")</f>
        <v>#REF!</v>
      </c>
      <c r="GTN50" s="351" t="e">
        <f>+IF('Data Input-Ingreso de Datos'!#REF!=1,EVERLITE!#REF!,"N/A")</f>
        <v>#REF!</v>
      </c>
      <c r="GTO50" s="351" t="e">
        <f>+IF('Data Input-Ingreso de Datos'!#REF!=1,EVERLITE!#REF!,"N/A")</f>
        <v>#REF!</v>
      </c>
      <c r="GTP50" s="351" t="e">
        <f>+IF('Data Input-Ingreso de Datos'!#REF!=1,EVERLITE!#REF!,"N/A")</f>
        <v>#REF!</v>
      </c>
      <c r="GTQ50" s="351" t="e">
        <f>+IF('Data Input-Ingreso de Datos'!#REF!=1,EVERLITE!#REF!,"N/A")</f>
        <v>#REF!</v>
      </c>
      <c r="GTR50" s="351" t="e">
        <f>+IF('Data Input-Ingreso de Datos'!#REF!=1,EVERLITE!#REF!,"N/A")</f>
        <v>#REF!</v>
      </c>
      <c r="GTS50" s="351" t="e">
        <f>+IF('Data Input-Ingreso de Datos'!#REF!=1,EVERLITE!#REF!,"N/A")</f>
        <v>#REF!</v>
      </c>
      <c r="GTT50" s="351" t="e">
        <f>+IF('Data Input-Ingreso de Datos'!#REF!=1,EVERLITE!#REF!,"N/A")</f>
        <v>#REF!</v>
      </c>
      <c r="GTU50" s="351" t="e">
        <f>+IF('Data Input-Ingreso de Datos'!#REF!=1,EVERLITE!#REF!,"N/A")</f>
        <v>#REF!</v>
      </c>
      <c r="GTV50" s="351" t="e">
        <f>+IF('Data Input-Ingreso de Datos'!#REF!=1,EVERLITE!#REF!,"N/A")</f>
        <v>#REF!</v>
      </c>
      <c r="GTW50" s="351" t="e">
        <f>+IF('Data Input-Ingreso de Datos'!#REF!=1,EVERLITE!#REF!,"N/A")</f>
        <v>#REF!</v>
      </c>
      <c r="GTX50" s="351" t="e">
        <f>+IF('Data Input-Ingreso de Datos'!#REF!=1,EVERLITE!#REF!,"N/A")</f>
        <v>#REF!</v>
      </c>
      <c r="GTY50" s="351" t="e">
        <f>+IF('Data Input-Ingreso de Datos'!#REF!=1,EVERLITE!#REF!,"N/A")</f>
        <v>#REF!</v>
      </c>
      <c r="GTZ50" s="351" t="e">
        <f>+IF('Data Input-Ingreso de Datos'!#REF!=1,EVERLITE!#REF!,"N/A")</f>
        <v>#REF!</v>
      </c>
      <c r="GUA50" s="351" t="e">
        <f>+IF('Data Input-Ingreso de Datos'!#REF!=1,EVERLITE!#REF!,"N/A")</f>
        <v>#REF!</v>
      </c>
      <c r="GUB50" s="351" t="e">
        <f>+IF('Data Input-Ingreso de Datos'!#REF!=1,EVERLITE!#REF!,"N/A")</f>
        <v>#REF!</v>
      </c>
      <c r="GUC50" s="351" t="e">
        <f>+IF('Data Input-Ingreso de Datos'!#REF!=1,EVERLITE!#REF!,"N/A")</f>
        <v>#REF!</v>
      </c>
      <c r="GUD50" s="351" t="e">
        <f>+IF('Data Input-Ingreso de Datos'!#REF!=1,EVERLITE!#REF!,"N/A")</f>
        <v>#REF!</v>
      </c>
      <c r="GUE50" s="351" t="e">
        <f>+IF('Data Input-Ingreso de Datos'!#REF!=1,EVERLITE!#REF!,"N/A")</f>
        <v>#REF!</v>
      </c>
      <c r="GUF50" s="351" t="e">
        <f>+IF('Data Input-Ingreso de Datos'!#REF!=1,EVERLITE!#REF!,"N/A")</f>
        <v>#REF!</v>
      </c>
      <c r="GUG50" s="351" t="e">
        <f>+IF('Data Input-Ingreso de Datos'!#REF!=1,EVERLITE!#REF!,"N/A")</f>
        <v>#REF!</v>
      </c>
      <c r="GUH50" s="351" t="e">
        <f>+IF('Data Input-Ingreso de Datos'!#REF!=1,EVERLITE!#REF!,"N/A")</f>
        <v>#REF!</v>
      </c>
      <c r="GUI50" s="351" t="e">
        <f>+IF('Data Input-Ingreso de Datos'!#REF!=1,EVERLITE!#REF!,"N/A")</f>
        <v>#REF!</v>
      </c>
      <c r="GUJ50" s="351" t="e">
        <f>+IF('Data Input-Ingreso de Datos'!#REF!=1,EVERLITE!#REF!,"N/A")</f>
        <v>#REF!</v>
      </c>
      <c r="GUK50" s="351" t="e">
        <f>+IF('Data Input-Ingreso de Datos'!#REF!=1,EVERLITE!#REF!,"N/A")</f>
        <v>#REF!</v>
      </c>
      <c r="GUL50" s="351" t="e">
        <f>+IF('Data Input-Ingreso de Datos'!#REF!=1,EVERLITE!#REF!,"N/A")</f>
        <v>#REF!</v>
      </c>
      <c r="GUM50" s="351" t="e">
        <f>+IF('Data Input-Ingreso de Datos'!#REF!=1,EVERLITE!#REF!,"N/A")</f>
        <v>#REF!</v>
      </c>
      <c r="GUN50" s="351" t="e">
        <f>+IF('Data Input-Ingreso de Datos'!#REF!=1,EVERLITE!#REF!,"N/A")</f>
        <v>#REF!</v>
      </c>
      <c r="GUO50" s="351" t="e">
        <f>+IF('Data Input-Ingreso de Datos'!#REF!=1,EVERLITE!#REF!,"N/A")</f>
        <v>#REF!</v>
      </c>
      <c r="GUP50" s="351" t="e">
        <f>+IF('Data Input-Ingreso de Datos'!#REF!=1,EVERLITE!#REF!,"N/A")</f>
        <v>#REF!</v>
      </c>
      <c r="GUQ50" s="351" t="e">
        <f>+IF('Data Input-Ingreso de Datos'!#REF!=1,EVERLITE!#REF!,"N/A")</f>
        <v>#REF!</v>
      </c>
      <c r="GUR50" s="351" t="e">
        <f>+IF('Data Input-Ingreso de Datos'!#REF!=1,EVERLITE!#REF!,"N/A")</f>
        <v>#REF!</v>
      </c>
      <c r="GUS50" s="351" t="e">
        <f>+IF('Data Input-Ingreso de Datos'!#REF!=1,EVERLITE!#REF!,"N/A")</f>
        <v>#REF!</v>
      </c>
      <c r="GUT50" s="351" t="e">
        <f>+IF('Data Input-Ingreso de Datos'!#REF!=1,EVERLITE!#REF!,"N/A")</f>
        <v>#REF!</v>
      </c>
      <c r="GUU50" s="351" t="e">
        <f>+IF('Data Input-Ingreso de Datos'!#REF!=1,EVERLITE!#REF!,"N/A")</f>
        <v>#REF!</v>
      </c>
      <c r="GUV50" s="351" t="e">
        <f>+IF('Data Input-Ingreso de Datos'!#REF!=1,EVERLITE!#REF!,"N/A")</f>
        <v>#REF!</v>
      </c>
      <c r="GUW50" s="351" t="e">
        <f>+IF('Data Input-Ingreso de Datos'!#REF!=1,EVERLITE!#REF!,"N/A")</f>
        <v>#REF!</v>
      </c>
      <c r="GUX50" s="351" t="e">
        <f>+IF('Data Input-Ingreso de Datos'!#REF!=1,EVERLITE!#REF!,"N/A")</f>
        <v>#REF!</v>
      </c>
      <c r="GUY50" s="351" t="e">
        <f>+IF('Data Input-Ingreso de Datos'!#REF!=1,EVERLITE!#REF!,"N/A")</f>
        <v>#REF!</v>
      </c>
      <c r="GUZ50" s="351" t="e">
        <f>+IF('Data Input-Ingreso de Datos'!#REF!=1,EVERLITE!#REF!,"N/A")</f>
        <v>#REF!</v>
      </c>
      <c r="GVA50" s="351" t="e">
        <f>+IF('Data Input-Ingreso de Datos'!#REF!=1,EVERLITE!#REF!,"N/A")</f>
        <v>#REF!</v>
      </c>
      <c r="GVB50" s="351" t="e">
        <f>+IF('Data Input-Ingreso de Datos'!#REF!=1,EVERLITE!#REF!,"N/A")</f>
        <v>#REF!</v>
      </c>
      <c r="GVC50" s="351" t="e">
        <f>+IF('Data Input-Ingreso de Datos'!#REF!=1,EVERLITE!#REF!,"N/A")</f>
        <v>#REF!</v>
      </c>
      <c r="GVD50" s="351" t="e">
        <f>+IF('Data Input-Ingreso de Datos'!#REF!=1,EVERLITE!#REF!,"N/A")</f>
        <v>#REF!</v>
      </c>
      <c r="GVE50" s="351" t="e">
        <f>+IF('Data Input-Ingreso de Datos'!#REF!=1,EVERLITE!#REF!,"N/A")</f>
        <v>#REF!</v>
      </c>
      <c r="GVF50" s="351" t="e">
        <f>+IF('Data Input-Ingreso de Datos'!#REF!=1,EVERLITE!#REF!,"N/A")</f>
        <v>#REF!</v>
      </c>
      <c r="GVG50" s="351" t="e">
        <f>+IF('Data Input-Ingreso de Datos'!#REF!=1,EVERLITE!#REF!,"N/A")</f>
        <v>#REF!</v>
      </c>
      <c r="GVH50" s="351" t="e">
        <f>+IF('Data Input-Ingreso de Datos'!#REF!=1,EVERLITE!#REF!,"N/A")</f>
        <v>#REF!</v>
      </c>
      <c r="GVI50" s="351" t="e">
        <f>+IF('Data Input-Ingreso de Datos'!#REF!=1,EVERLITE!#REF!,"N/A")</f>
        <v>#REF!</v>
      </c>
      <c r="GVJ50" s="351" t="e">
        <f>+IF('Data Input-Ingreso de Datos'!#REF!=1,EVERLITE!#REF!,"N/A")</f>
        <v>#REF!</v>
      </c>
      <c r="GVK50" s="351" t="e">
        <f>+IF('Data Input-Ingreso de Datos'!#REF!=1,EVERLITE!#REF!,"N/A")</f>
        <v>#REF!</v>
      </c>
      <c r="GVL50" s="351" t="e">
        <f>+IF('Data Input-Ingreso de Datos'!#REF!=1,EVERLITE!#REF!,"N/A")</f>
        <v>#REF!</v>
      </c>
      <c r="GVM50" s="351" t="e">
        <f>+IF('Data Input-Ingreso de Datos'!#REF!=1,EVERLITE!#REF!,"N/A")</f>
        <v>#REF!</v>
      </c>
      <c r="GVN50" s="351" t="e">
        <f>+IF('Data Input-Ingreso de Datos'!#REF!=1,EVERLITE!#REF!,"N/A")</f>
        <v>#REF!</v>
      </c>
      <c r="GVO50" s="351" t="e">
        <f>+IF('Data Input-Ingreso de Datos'!#REF!=1,EVERLITE!#REF!,"N/A")</f>
        <v>#REF!</v>
      </c>
      <c r="GVP50" s="351" t="e">
        <f>+IF('Data Input-Ingreso de Datos'!#REF!=1,EVERLITE!#REF!,"N/A")</f>
        <v>#REF!</v>
      </c>
      <c r="GVQ50" s="351" t="e">
        <f>+IF('Data Input-Ingreso de Datos'!#REF!=1,EVERLITE!#REF!,"N/A")</f>
        <v>#REF!</v>
      </c>
      <c r="GVR50" s="351" t="e">
        <f>+IF('Data Input-Ingreso de Datos'!#REF!=1,EVERLITE!#REF!,"N/A")</f>
        <v>#REF!</v>
      </c>
      <c r="GVS50" s="351" t="e">
        <f>+IF('Data Input-Ingreso de Datos'!#REF!=1,EVERLITE!#REF!,"N/A")</f>
        <v>#REF!</v>
      </c>
      <c r="GVT50" s="351" t="e">
        <f>+IF('Data Input-Ingreso de Datos'!#REF!=1,EVERLITE!#REF!,"N/A")</f>
        <v>#REF!</v>
      </c>
      <c r="GVU50" s="351" t="e">
        <f>+IF('Data Input-Ingreso de Datos'!#REF!=1,EVERLITE!#REF!,"N/A")</f>
        <v>#REF!</v>
      </c>
      <c r="GVV50" s="351" t="e">
        <f>+IF('Data Input-Ingreso de Datos'!#REF!=1,EVERLITE!#REF!,"N/A")</f>
        <v>#REF!</v>
      </c>
      <c r="GVW50" s="351" t="e">
        <f>+IF('Data Input-Ingreso de Datos'!#REF!=1,EVERLITE!#REF!,"N/A")</f>
        <v>#REF!</v>
      </c>
      <c r="GVX50" s="351" t="e">
        <f>+IF('Data Input-Ingreso de Datos'!#REF!=1,EVERLITE!#REF!,"N/A")</f>
        <v>#REF!</v>
      </c>
      <c r="GVY50" s="351" t="e">
        <f>+IF('Data Input-Ingreso de Datos'!#REF!=1,EVERLITE!#REF!,"N/A")</f>
        <v>#REF!</v>
      </c>
      <c r="GVZ50" s="351" t="e">
        <f>+IF('Data Input-Ingreso de Datos'!#REF!=1,EVERLITE!#REF!,"N/A")</f>
        <v>#REF!</v>
      </c>
      <c r="GWA50" s="351" t="e">
        <f>+IF('Data Input-Ingreso de Datos'!#REF!=1,EVERLITE!#REF!,"N/A")</f>
        <v>#REF!</v>
      </c>
      <c r="GWB50" s="351" t="e">
        <f>+IF('Data Input-Ingreso de Datos'!#REF!=1,EVERLITE!#REF!,"N/A")</f>
        <v>#REF!</v>
      </c>
      <c r="GWC50" s="351" t="e">
        <f>+IF('Data Input-Ingreso de Datos'!#REF!=1,EVERLITE!#REF!,"N/A")</f>
        <v>#REF!</v>
      </c>
      <c r="GWD50" s="351" t="e">
        <f>+IF('Data Input-Ingreso de Datos'!#REF!=1,EVERLITE!#REF!,"N/A")</f>
        <v>#REF!</v>
      </c>
      <c r="GWE50" s="351" t="e">
        <f>+IF('Data Input-Ingreso de Datos'!#REF!=1,EVERLITE!#REF!,"N/A")</f>
        <v>#REF!</v>
      </c>
      <c r="GWF50" s="351" t="e">
        <f>+IF('Data Input-Ingreso de Datos'!#REF!=1,EVERLITE!#REF!,"N/A")</f>
        <v>#REF!</v>
      </c>
      <c r="GWG50" s="351" t="e">
        <f>+IF('Data Input-Ingreso de Datos'!#REF!=1,EVERLITE!#REF!,"N/A")</f>
        <v>#REF!</v>
      </c>
      <c r="GWH50" s="351" t="e">
        <f>+IF('Data Input-Ingreso de Datos'!#REF!=1,EVERLITE!#REF!,"N/A")</f>
        <v>#REF!</v>
      </c>
      <c r="GWI50" s="351" t="e">
        <f>+IF('Data Input-Ingreso de Datos'!#REF!=1,EVERLITE!#REF!,"N/A")</f>
        <v>#REF!</v>
      </c>
      <c r="GWJ50" s="351" t="e">
        <f>+IF('Data Input-Ingreso de Datos'!#REF!=1,EVERLITE!#REF!,"N/A")</f>
        <v>#REF!</v>
      </c>
      <c r="GWK50" s="351" t="e">
        <f>+IF('Data Input-Ingreso de Datos'!#REF!=1,EVERLITE!#REF!,"N/A")</f>
        <v>#REF!</v>
      </c>
      <c r="GWL50" s="351" t="e">
        <f>+IF('Data Input-Ingreso de Datos'!#REF!=1,EVERLITE!#REF!,"N/A")</f>
        <v>#REF!</v>
      </c>
      <c r="GWM50" s="351" t="e">
        <f>+IF('Data Input-Ingreso de Datos'!#REF!=1,EVERLITE!#REF!,"N/A")</f>
        <v>#REF!</v>
      </c>
      <c r="GWN50" s="351" t="e">
        <f>+IF('Data Input-Ingreso de Datos'!#REF!=1,EVERLITE!#REF!,"N/A")</f>
        <v>#REF!</v>
      </c>
      <c r="GWO50" s="351" t="e">
        <f>+IF('Data Input-Ingreso de Datos'!#REF!=1,EVERLITE!#REF!,"N/A")</f>
        <v>#REF!</v>
      </c>
      <c r="GWP50" s="351" t="e">
        <f>+IF('Data Input-Ingreso de Datos'!#REF!=1,EVERLITE!#REF!,"N/A")</f>
        <v>#REF!</v>
      </c>
      <c r="GWQ50" s="351" t="e">
        <f>+IF('Data Input-Ingreso de Datos'!#REF!=1,EVERLITE!#REF!,"N/A")</f>
        <v>#REF!</v>
      </c>
      <c r="GWR50" s="351" t="e">
        <f>+IF('Data Input-Ingreso de Datos'!#REF!=1,EVERLITE!#REF!,"N/A")</f>
        <v>#REF!</v>
      </c>
      <c r="GWS50" s="351" t="e">
        <f>+IF('Data Input-Ingreso de Datos'!#REF!=1,EVERLITE!#REF!,"N/A")</f>
        <v>#REF!</v>
      </c>
      <c r="GWT50" s="351" t="e">
        <f>+IF('Data Input-Ingreso de Datos'!#REF!=1,EVERLITE!#REF!,"N/A")</f>
        <v>#REF!</v>
      </c>
      <c r="GWU50" s="351" t="e">
        <f>+IF('Data Input-Ingreso de Datos'!#REF!=1,EVERLITE!#REF!,"N/A")</f>
        <v>#REF!</v>
      </c>
      <c r="GWV50" s="351" t="e">
        <f>+IF('Data Input-Ingreso de Datos'!#REF!=1,EVERLITE!#REF!,"N/A")</f>
        <v>#REF!</v>
      </c>
      <c r="GWW50" s="351" t="e">
        <f>+IF('Data Input-Ingreso de Datos'!#REF!=1,EVERLITE!#REF!,"N/A")</f>
        <v>#REF!</v>
      </c>
      <c r="GWX50" s="351" t="e">
        <f>+IF('Data Input-Ingreso de Datos'!#REF!=1,EVERLITE!#REF!,"N/A")</f>
        <v>#REF!</v>
      </c>
      <c r="GWY50" s="351" t="e">
        <f>+IF('Data Input-Ingreso de Datos'!#REF!=1,EVERLITE!#REF!,"N/A")</f>
        <v>#REF!</v>
      </c>
      <c r="GWZ50" s="351" t="e">
        <f>+IF('Data Input-Ingreso de Datos'!#REF!=1,EVERLITE!#REF!,"N/A")</f>
        <v>#REF!</v>
      </c>
      <c r="GXA50" s="351" t="e">
        <f>+IF('Data Input-Ingreso de Datos'!#REF!=1,EVERLITE!#REF!,"N/A")</f>
        <v>#REF!</v>
      </c>
      <c r="GXB50" s="351" t="e">
        <f>+IF('Data Input-Ingreso de Datos'!#REF!=1,EVERLITE!#REF!,"N/A")</f>
        <v>#REF!</v>
      </c>
      <c r="GXC50" s="351" t="e">
        <f>+IF('Data Input-Ingreso de Datos'!#REF!=1,EVERLITE!#REF!,"N/A")</f>
        <v>#REF!</v>
      </c>
      <c r="GXD50" s="351" t="e">
        <f>+IF('Data Input-Ingreso de Datos'!#REF!=1,EVERLITE!#REF!,"N/A")</f>
        <v>#REF!</v>
      </c>
      <c r="GXE50" s="351" t="e">
        <f>+IF('Data Input-Ingreso de Datos'!#REF!=1,EVERLITE!#REF!,"N/A")</f>
        <v>#REF!</v>
      </c>
      <c r="GXF50" s="351" t="e">
        <f>+IF('Data Input-Ingreso de Datos'!#REF!=1,EVERLITE!#REF!,"N/A")</f>
        <v>#REF!</v>
      </c>
      <c r="GXG50" s="351" t="e">
        <f>+IF('Data Input-Ingreso de Datos'!#REF!=1,EVERLITE!#REF!,"N/A")</f>
        <v>#REF!</v>
      </c>
      <c r="GXH50" s="351" t="e">
        <f>+IF('Data Input-Ingreso de Datos'!#REF!=1,EVERLITE!#REF!,"N/A")</f>
        <v>#REF!</v>
      </c>
      <c r="GXI50" s="351" t="e">
        <f>+IF('Data Input-Ingreso de Datos'!#REF!=1,EVERLITE!#REF!,"N/A")</f>
        <v>#REF!</v>
      </c>
      <c r="GXJ50" s="351" t="e">
        <f>+IF('Data Input-Ingreso de Datos'!#REF!=1,EVERLITE!#REF!,"N/A")</f>
        <v>#REF!</v>
      </c>
      <c r="GXK50" s="351" t="e">
        <f>+IF('Data Input-Ingreso de Datos'!#REF!=1,EVERLITE!#REF!,"N/A")</f>
        <v>#REF!</v>
      </c>
      <c r="GXL50" s="351" t="e">
        <f>+IF('Data Input-Ingreso de Datos'!#REF!=1,EVERLITE!#REF!,"N/A")</f>
        <v>#REF!</v>
      </c>
      <c r="GXM50" s="351" t="e">
        <f>+IF('Data Input-Ingreso de Datos'!#REF!=1,EVERLITE!#REF!,"N/A")</f>
        <v>#REF!</v>
      </c>
      <c r="GXN50" s="351" t="e">
        <f>+IF('Data Input-Ingreso de Datos'!#REF!=1,EVERLITE!#REF!,"N/A")</f>
        <v>#REF!</v>
      </c>
      <c r="GXO50" s="351" t="e">
        <f>+IF('Data Input-Ingreso de Datos'!#REF!=1,EVERLITE!#REF!,"N/A")</f>
        <v>#REF!</v>
      </c>
      <c r="GXP50" s="351" t="e">
        <f>+IF('Data Input-Ingreso de Datos'!#REF!=1,EVERLITE!#REF!,"N/A")</f>
        <v>#REF!</v>
      </c>
      <c r="GXQ50" s="351" t="e">
        <f>+IF('Data Input-Ingreso de Datos'!#REF!=1,EVERLITE!#REF!,"N/A")</f>
        <v>#REF!</v>
      </c>
      <c r="GXR50" s="351" t="e">
        <f>+IF('Data Input-Ingreso de Datos'!#REF!=1,EVERLITE!#REF!,"N/A")</f>
        <v>#REF!</v>
      </c>
      <c r="GXS50" s="351" t="e">
        <f>+IF('Data Input-Ingreso de Datos'!#REF!=1,EVERLITE!#REF!,"N/A")</f>
        <v>#REF!</v>
      </c>
      <c r="GXT50" s="351" t="e">
        <f>+IF('Data Input-Ingreso de Datos'!#REF!=1,EVERLITE!#REF!,"N/A")</f>
        <v>#REF!</v>
      </c>
      <c r="GXU50" s="351" t="e">
        <f>+IF('Data Input-Ingreso de Datos'!#REF!=1,EVERLITE!#REF!,"N/A")</f>
        <v>#REF!</v>
      </c>
      <c r="GXV50" s="351" t="e">
        <f>+IF('Data Input-Ingreso de Datos'!#REF!=1,EVERLITE!#REF!,"N/A")</f>
        <v>#REF!</v>
      </c>
      <c r="GXW50" s="351" t="e">
        <f>+IF('Data Input-Ingreso de Datos'!#REF!=1,EVERLITE!#REF!,"N/A")</f>
        <v>#REF!</v>
      </c>
      <c r="GXX50" s="351" t="e">
        <f>+IF('Data Input-Ingreso de Datos'!#REF!=1,EVERLITE!#REF!,"N/A")</f>
        <v>#REF!</v>
      </c>
      <c r="GXY50" s="351" t="e">
        <f>+IF('Data Input-Ingreso de Datos'!#REF!=1,EVERLITE!#REF!,"N/A")</f>
        <v>#REF!</v>
      </c>
      <c r="GXZ50" s="351" t="e">
        <f>+IF('Data Input-Ingreso de Datos'!#REF!=1,EVERLITE!#REF!,"N/A")</f>
        <v>#REF!</v>
      </c>
      <c r="GYA50" s="351" t="e">
        <f>+IF('Data Input-Ingreso de Datos'!#REF!=1,EVERLITE!#REF!,"N/A")</f>
        <v>#REF!</v>
      </c>
      <c r="GYB50" s="351" t="e">
        <f>+IF('Data Input-Ingreso de Datos'!#REF!=1,EVERLITE!#REF!,"N/A")</f>
        <v>#REF!</v>
      </c>
      <c r="GYC50" s="351" t="e">
        <f>+IF('Data Input-Ingreso de Datos'!#REF!=1,EVERLITE!#REF!,"N/A")</f>
        <v>#REF!</v>
      </c>
      <c r="GYD50" s="351" t="e">
        <f>+IF('Data Input-Ingreso de Datos'!#REF!=1,EVERLITE!#REF!,"N/A")</f>
        <v>#REF!</v>
      </c>
      <c r="GYE50" s="351" t="e">
        <f>+IF('Data Input-Ingreso de Datos'!#REF!=1,EVERLITE!#REF!,"N/A")</f>
        <v>#REF!</v>
      </c>
      <c r="GYF50" s="351" t="e">
        <f>+IF('Data Input-Ingreso de Datos'!#REF!=1,EVERLITE!#REF!,"N/A")</f>
        <v>#REF!</v>
      </c>
      <c r="GYG50" s="351" t="e">
        <f>+IF('Data Input-Ingreso de Datos'!#REF!=1,EVERLITE!#REF!,"N/A")</f>
        <v>#REF!</v>
      </c>
      <c r="GYH50" s="351" t="e">
        <f>+IF('Data Input-Ingreso de Datos'!#REF!=1,EVERLITE!#REF!,"N/A")</f>
        <v>#REF!</v>
      </c>
      <c r="GYI50" s="351" t="e">
        <f>+IF('Data Input-Ingreso de Datos'!#REF!=1,EVERLITE!#REF!,"N/A")</f>
        <v>#REF!</v>
      </c>
      <c r="GYJ50" s="351" t="e">
        <f>+IF('Data Input-Ingreso de Datos'!#REF!=1,EVERLITE!#REF!,"N/A")</f>
        <v>#REF!</v>
      </c>
      <c r="GYK50" s="351" t="e">
        <f>+IF('Data Input-Ingreso de Datos'!#REF!=1,EVERLITE!#REF!,"N/A")</f>
        <v>#REF!</v>
      </c>
      <c r="GYL50" s="351" t="e">
        <f>+IF('Data Input-Ingreso de Datos'!#REF!=1,EVERLITE!#REF!,"N/A")</f>
        <v>#REF!</v>
      </c>
      <c r="GYM50" s="351" t="e">
        <f>+IF('Data Input-Ingreso de Datos'!#REF!=1,EVERLITE!#REF!,"N/A")</f>
        <v>#REF!</v>
      </c>
      <c r="GYN50" s="351" t="e">
        <f>+IF('Data Input-Ingreso de Datos'!#REF!=1,EVERLITE!#REF!,"N/A")</f>
        <v>#REF!</v>
      </c>
      <c r="GYO50" s="351" t="e">
        <f>+IF('Data Input-Ingreso de Datos'!#REF!=1,EVERLITE!#REF!,"N/A")</f>
        <v>#REF!</v>
      </c>
      <c r="GYP50" s="351" t="e">
        <f>+IF('Data Input-Ingreso de Datos'!#REF!=1,EVERLITE!#REF!,"N/A")</f>
        <v>#REF!</v>
      </c>
      <c r="GYQ50" s="351" t="e">
        <f>+IF('Data Input-Ingreso de Datos'!#REF!=1,EVERLITE!#REF!,"N/A")</f>
        <v>#REF!</v>
      </c>
      <c r="GYR50" s="351" t="e">
        <f>+IF('Data Input-Ingreso de Datos'!#REF!=1,EVERLITE!#REF!,"N/A")</f>
        <v>#REF!</v>
      </c>
      <c r="GYS50" s="351" t="e">
        <f>+IF('Data Input-Ingreso de Datos'!#REF!=1,EVERLITE!#REF!,"N/A")</f>
        <v>#REF!</v>
      </c>
      <c r="GYT50" s="351" t="e">
        <f>+IF('Data Input-Ingreso de Datos'!#REF!=1,EVERLITE!#REF!,"N/A")</f>
        <v>#REF!</v>
      </c>
      <c r="GYU50" s="351" t="e">
        <f>+IF('Data Input-Ingreso de Datos'!#REF!=1,EVERLITE!#REF!,"N/A")</f>
        <v>#REF!</v>
      </c>
      <c r="GYV50" s="351" t="e">
        <f>+IF('Data Input-Ingreso de Datos'!#REF!=1,EVERLITE!#REF!,"N/A")</f>
        <v>#REF!</v>
      </c>
      <c r="GYW50" s="351" t="e">
        <f>+IF('Data Input-Ingreso de Datos'!#REF!=1,EVERLITE!#REF!,"N/A")</f>
        <v>#REF!</v>
      </c>
      <c r="GYX50" s="351" t="e">
        <f>+IF('Data Input-Ingreso de Datos'!#REF!=1,EVERLITE!#REF!,"N/A")</f>
        <v>#REF!</v>
      </c>
      <c r="GYY50" s="351" t="e">
        <f>+IF('Data Input-Ingreso de Datos'!#REF!=1,EVERLITE!#REF!,"N/A")</f>
        <v>#REF!</v>
      </c>
      <c r="GYZ50" s="351" t="e">
        <f>+IF('Data Input-Ingreso de Datos'!#REF!=1,EVERLITE!#REF!,"N/A")</f>
        <v>#REF!</v>
      </c>
      <c r="GZA50" s="351" t="e">
        <f>+IF('Data Input-Ingreso de Datos'!#REF!=1,EVERLITE!#REF!,"N/A")</f>
        <v>#REF!</v>
      </c>
      <c r="GZB50" s="351" t="e">
        <f>+IF('Data Input-Ingreso de Datos'!#REF!=1,EVERLITE!#REF!,"N/A")</f>
        <v>#REF!</v>
      </c>
      <c r="GZC50" s="351" t="e">
        <f>+IF('Data Input-Ingreso de Datos'!#REF!=1,EVERLITE!#REF!,"N/A")</f>
        <v>#REF!</v>
      </c>
      <c r="GZD50" s="351" t="e">
        <f>+IF('Data Input-Ingreso de Datos'!#REF!=1,EVERLITE!#REF!,"N/A")</f>
        <v>#REF!</v>
      </c>
      <c r="GZE50" s="351" t="e">
        <f>+IF('Data Input-Ingreso de Datos'!#REF!=1,EVERLITE!#REF!,"N/A")</f>
        <v>#REF!</v>
      </c>
      <c r="GZF50" s="351" t="e">
        <f>+IF('Data Input-Ingreso de Datos'!#REF!=1,EVERLITE!#REF!,"N/A")</f>
        <v>#REF!</v>
      </c>
      <c r="GZG50" s="351" t="e">
        <f>+IF('Data Input-Ingreso de Datos'!#REF!=1,EVERLITE!#REF!,"N/A")</f>
        <v>#REF!</v>
      </c>
      <c r="GZH50" s="351" t="e">
        <f>+IF('Data Input-Ingreso de Datos'!#REF!=1,EVERLITE!#REF!,"N/A")</f>
        <v>#REF!</v>
      </c>
      <c r="GZI50" s="351" t="e">
        <f>+IF('Data Input-Ingreso de Datos'!#REF!=1,EVERLITE!#REF!,"N/A")</f>
        <v>#REF!</v>
      </c>
      <c r="GZJ50" s="351" t="e">
        <f>+IF('Data Input-Ingreso de Datos'!#REF!=1,EVERLITE!#REF!,"N/A")</f>
        <v>#REF!</v>
      </c>
      <c r="GZK50" s="351" t="e">
        <f>+IF('Data Input-Ingreso de Datos'!#REF!=1,EVERLITE!#REF!,"N/A")</f>
        <v>#REF!</v>
      </c>
      <c r="GZL50" s="351" t="e">
        <f>+IF('Data Input-Ingreso de Datos'!#REF!=1,EVERLITE!#REF!,"N/A")</f>
        <v>#REF!</v>
      </c>
      <c r="GZM50" s="351" t="e">
        <f>+IF('Data Input-Ingreso de Datos'!#REF!=1,EVERLITE!#REF!,"N/A")</f>
        <v>#REF!</v>
      </c>
      <c r="GZN50" s="351" t="e">
        <f>+IF('Data Input-Ingreso de Datos'!#REF!=1,EVERLITE!#REF!,"N/A")</f>
        <v>#REF!</v>
      </c>
      <c r="GZO50" s="351" t="e">
        <f>+IF('Data Input-Ingreso de Datos'!#REF!=1,EVERLITE!#REF!,"N/A")</f>
        <v>#REF!</v>
      </c>
      <c r="GZP50" s="351" t="e">
        <f>+IF('Data Input-Ingreso de Datos'!#REF!=1,EVERLITE!#REF!,"N/A")</f>
        <v>#REF!</v>
      </c>
      <c r="GZQ50" s="351" t="e">
        <f>+IF('Data Input-Ingreso de Datos'!#REF!=1,EVERLITE!#REF!,"N/A")</f>
        <v>#REF!</v>
      </c>
      <c r="GZR50" s="351" t="e">
        <f>+IF('Data Input-Ingreso de Datos'!#REF!=1,EVERLITE!#REF!,"N/A")</f>
        <v>#REF!</v>
      </c>
      <c r="GZS50" s="351" t="e">
        <f>+IF('Data Input-Ingreso de Datos'!#REF!=1,EVERLITE!#REF!,"N/A")</f>
        <v>#REF!</v>
      </c>
      <c r="GZT50" s="351" t="e">
        <f>+IF('Data Input-Ingreso de Datos'!#REF!=1,EVERLITE!#REF!,"N/A")</f>
        <v>#REF!</v>
      </c>
      <c r="GZU50" s="351" t="e">
        <f>+IF('Data Input-Ingreso de Datos'!#REF!=1,EVERLITE!#REF!,"N/A")</f>
        <v>#REF!</v>
      </c>
      <c r="GZV50" s="351" t="e">
        <f>+IF('Data Input-Ingreso de Datos'!#REF!=1,EVERLITE!#REF!,"N/A")</f>
        <v>#REF!</v>
      </c>
      <c r="GZW50" s="351" t="e">
        <f>+IF('Data Input-Ingreso de Datos'!#REF!=1,EVERLITE!#REF!,"N/A")</f>
        <v>#REF!</v>
      </c>
      <c r="GZX50" s="351" t="e">
        <f>+IF('Data Input-Ingreso de Datos'!#REF!=1,EVERLITE!#REF!,"N/A")</f>
        <v>#REF!</v>
      </c>
      <c r="GZY50" s="351" t="e">
        <f>+IF('Data Input-Ingreso de Datos'!#REF!=1,EVERLITE!#REF!,"N/A")</f>
        <v>#REF!</v>
      </c>
      <c r="GZZ50" s="351" t="e">
        <f>+IF('Data Input-Ingreso de Datos'!#REF!=1,EVERLITE!#REF!,"N/A")</f>
        <v>#REF!</v>
      </c>
      <c r="HAA50" s="351" t="e">
        <f>+IF('Data Input-Ingreso de Datos'!#REF!=1,EVERLITE!#REF!,"N/A")</f>
        <v>#REF!</v>
      </c>
      <c r="HAB50" s="351" t="e">
        <f>+IF('Data Input-Ingreso de Datos'!#REF!=1,EVERLITE!#REF!,"N/A")</f>
        <v>#REF!</v>
      </c>
      <c r="HAC50" s="351" t="e">
        <f>+IF('Data Input-Ingreso de Datos'!#REF!=1,EVERLITE!#REF!,"N/A")</f>
        <v>#REF!</v>
      </c>
      <c r="HAD50" s="351" t="e">
        <f>+IF('Data Input-Ingreso de Datos'!#REF!=1,EVERLITE!#REF!,"N/A")</f>
        <v>#REF!</v>
      </c>
      <c r="HAE50" s="351" t="e">
        <f>+IF('Data Input-Ingreso de Datos'!#REF!=1,EVERLITE!#REF!,"N/A")</f>
        <v>#REF!</v>
      </c>
      <c r="HAF50" s="351" t="e">
        <f>+IF('Data Input-Ingreso de Datos'!#REF!=1,EVERLITE!#REF!,"N/A")</f>
        <v>#REF!</v>
      </c>
      <c r="HAG50" s="351" t="e">
        <f>+IF('Data Input-Ingreso de Datos'!#REF!=1,EVERLITE!#REF!,"N/A")</f>
        <v>#REF!</v>
      </c>
      <c r="HAH50" s="351" t="e">
        <f>+IF('Data Input-Ingreso de Datos'!#REF!=1,EVERLITE!#REF!,"N/A")</f>
        <v>#REF!</v>
      </c>
      <c r="HAI50" s="351" t="e">
        <f>+IF('Data Input-Ingreso de Datos'!#REF!=1,EVERLITE!#REF!,"N/A")</f>
        <v>#REF!</v>
      </c>
      <c r="HAJ50" s="351" t="e">
        <f>+IF('Data Input-Ingreso de Datos'!#REF!=1,EVERLITE!#REF!,"N/A")</f>
        <v>#REF!</v>
      </c>
      <c r="HAK50" s="351" t="e">
        <f>+IF('Data Input-Ingreso de Datos'!#REF!=1,EVERLITE!#REF!,"N/A")</f>
        <v>#REF!</v>
      </c>
      <c r="HAL50" s="351" t="e">
        <f>+IF('Data Input-Ingreso de Datos'!#REF!=1,EVERLITE!#REF!,"N/A")</f>
        <v>#REF!</v>
      </c>
      <c r="HAM50" s="351" t="e">
        <f>+IF('Data Input-Ingreso de Datos'!#REF!=1,EVERLITE!#REF!,"N/A")</f>
        <v>#REF!</v>
      </c>
      <c r="HAN50" s="351" t="e">
        <f>+IF('Data Input-Ingreso de Datos'!#REF!=1,EVERLITE!#REF!,"N/A")</f>
        <v>#REF!</v>
      </c>
      <c r="HAO50" s="351" t="e">
        <f>+IF('Data Input-Ingreso de Datos'!#REF!=1,EVERLITE!#REF!,"N/A")</f>
        <v>#REF!</v>
      </c>
      <c r="HAP50" s="351" t="e">
        <f>+IF('Data Input-Ingreso de Datos'!#REF!=1,EVERLITE!#REF!,"N/A")</f>
        <v>#REF!</v>
      </c>
      <c r="HAQ50" s="351" t="e">
        <f>+IF('Data Input-Ingreso de Datos'!#REF!=1,EVERLITE!#REF!,"N/A")</f>
        <v>#REF!</v>
      </c>
      <c r="HAR50" s="351" t="e">
        <f>+IF('Data Input-Ingreso de Datos'!#REF!=1,EVERLITE!#REF!,"N/A")</f>
        <v>#REF!</v>
      </c>
      <c r="HAS50" s="351" t="e">
        <f>+IF('Data Input-Ingreso de Datos'!#REF!=1,EVERLITE!#REF!,"N/A")</f>
        <v>#REF!</v>
      </c>
      <c r="HAT50" s="351" t="e">
        <f>+IF('Data Input-Ingreso de Datos'!#REF!=1,EVERLITE!#REF!,"N/A")</f>
        <v>#REF!</v>
      </c>
      <c r="HAU50" s="351" t="e">
        <f>+IF('Data Input-Ingreso de Datos'!#REF!=1,EVERLITE!#REF!,"N/A")</f>
        <v>#REF!</v>
      </c>
      <c r="HAV50" s="351" t="e">
        <f>+IF('Data Input-Ingreso de Datos'!#REF!=1,EVERLITE!#REF!,"N/A")</f>
        <v>#REF!</v>
      </c>
      <c r="HAW50" s="351" t="e">
        <f>+IF('Data Input-Ingreso de Datos'!#REF!=1,EVERLITE!#REF!,"N/A")</f>
        <v>#REF!</v>
      </c>
      <c r="HAX50" s="351" t="e">
        <f>+IF('Data Input-Ingreso de Datos'!#REF!=1,EVERLITE!#REF!,"N/A")</f>
        <v>#REF!</v>
      </c>
      <c r="HAY50" s="351" t="e">
        <f>+IF('Data Input-Ingreso de Datos'!#REF!=1,EVERLITE!#REF!,"N/A")</f>
        <v>#REF!</v>
      </c>
      <c r="HAZ50" s="351" t="e">
        <f>+IF('Data Input-Ingreso de Datos'!#REF!=1,EVERLITE!#REF!,"N/A")</f>
        <v>#REF!</v>
      </c>
      <c r="HBA50" s="351" t="e">
        <f>+IF('Data Input-Ingreso de Datos'!#REF!=1,EVERLITE!#REF!,"N/A")</f>
        <v>#REF!</v>
      </c>
      <c r="HBB50" s="351" t="e">
        <f>+IF('Data Input-Ingreso de Datos'!#REF!=1,EVERLITE!#REF!,"N/A")</f>
        <v>#REF!</v>
      </c>
      <c r="HBC50" s="351" t="e">
        <f>+IF('Data Input-Ingreso de Datos'!#REF!=1,EVERLITE!#REF!,"N/A")</f>
        <v>#REF!</v>
      </c>
      <c r="HBD50" s="351" t="e">
        <f>+IF('Data Input-Ingreso de Datos'!#REF!=1,EVERLITE!#REF!,"N/A")</f>
        <v>#REF!</v>
      </c>
      <c r="HBE50" s="351" t="e">
        <f>+IF('Data Input-Ingreso de Datos'!#REF!=1,EVERLITE!#REF!,"N/A")</f>
        <v>#REF!</v>
      </c>
      <c r="HBF50" s="351" t="e">
        <f>+IF('Data Input-Ingreso de Datos'!#REF!=1,EVERLITE!#REF!,"N/A")</f>
        <v>#REF!</v>
      </c>
      <c r="HBG50" s="351" t="e">
        <f>+IF('Data Input-Ingreso de Datos'!#REF!=1,EVERLITE!#REF!,"N/A")</f>
        <v>#REF!</v>
      </c>
      <c r="HBH50" s="351" t="e">
        <f>+IF('Data Input-Ingreso de Datos'!#REF!=1,EVERLITE!#REF!,"N/A")</f>
        <v>#REF!</v>
      </c>
      <c r="HBI50" s="351" t="e">
        <f>+IF('Data Input-Ingreso de Datos'!#REF!=1,EVERLITE!#REF!,"N/A")</f>
        <v>#REF!</v>
      </c>
      <c r="HBJ50" s="351" t="e">
        <f>+IF('Data Input-Ingreso de Datos'!#REF!=1,EVERLITE!#REF!,"N/A")</f>
        <v>#REF!</v>
      </c>
      <c r="HBK50" s="351" t="e">
        <f>+IF('Data Input-Ingreso de Datos'!#REF!=1,EVERLITE!#REF!,"N/A")</f>
        <v>#REF!</v>
      </c>
      <c r="HBL50" s="351" t="e">
        <f>+IF('Data Input-Ingreso de Datos'!#REF!=1,EVERLITE!#REF!,"N/A")</f>
        <v>#REF!</v>
      </c>
      <c r="HBM50" s="351" t="e">
        <f>+IF('Data Input-Ingreso de Datos'!#REF!=1,EVERLITE!#REF!,"N/A")</f>
        <v>#REF!</v>
      </c>
      <c r="HBN50" s="351" t="e">
        <f>+IF('Data Input-Ingreso de Datos'!#REF!=1,EVERLITE!#REF!,"N/A")</f>
        <v>#REF!</v>
      </c>
      <c r="HBO50" s="351" t="e">
        <f>+IF('Data Input-Ingreso de Datos'!#REF!=1,EVERLITE!#REF!,"N/A")</f>
        <v>#REF!</v>
      </c>
      <c r="HBP50" s="351" t="e">
        <f>+IF('Data Input-Ingreso de Datos'!#REF!=1,EVERLITE!#REF!,"N/A")</f>
        <v>#REF!</v>
      </c>
      <c r="HBQ50" s="351" t="e">
        <f>+IF('Data Input-Ingreso de Datos'!#REF!=1,EVERLITE!#REF!,"N/A")</f>
        <v>#REF!</v>
      </c>
      <c r="HBR50" s="351" t="e">
        <f>+IF('Data Input-Ingreso de Datos'!#REF!=1,EVERLITE!#REF!,"N/A")</f>
        <v>#REF!</v>
      </c>
      <c r="HBS50" s="351" t="e">
        <f>+IF('Data Input-Ingreso de Datos'!#REF!=1,EVERLITE!#REF!,"N/A")</f>
        <v>#REF!</v>
      </c>
      <c r="HBT50" s="351" t="e">
        <f>+IF('Data Input-Ingreso de Datos'!#REF!=1,EVERLITE!#REF!,"N/A")</f>
        <v>#REF!</v>
      </c>
      <c r="HBU50" s="351" t="e">
        <f>+IF('Data Input-Ingreso de Datos'!#REF!=1,EVERLITE!#REF!,"N/A")</f>
        <v>#REF!</v>
      </c>
      <c r="HBV50" s="351" t="e">
        <f>+IF('Data Input-Ingreso de Datos'!#REF!=1,EVERLITE!#REF!,"N/A")</f>
        <v>#REF!</v>
      </c>
      <c r="HBW50" s="351" t="e">
        <f>+IF('Data Input-Ingreso de Datos'!#REF!=1,EVERLITE!#REF!,"N/A")</f>
        <v>#REF!</v>
      </c>
      <c r="HBX50" s="351" t="e">
        <f>+IF('Data Input-Ingreso de Datos'!#REF!=1,EVERLITE!#REF!,"N/A")</f>
        <v>#REF!</v>
      </c>
      <c r="HBY50" s="351" t="e">
        <f>+IF('Data Input-Ingreso de Datos'!#REF!=1,EVERLITE!#REF!,"N/A")</f>
        <v>#REF!</v>
      </c>
      <c r="HBZ50" s="351" t="e">
        <f>+IF('Data Input-Ingreso de Datos'!#REF!=1,EVERLITE!#REF!,"N/A")</f>
        <v>#REF!</v>
      </c>
      <c r="HCA50" s="351" t="e">
        <f>+IF('Data Input-Ingreso de Datos'!#REF!=1,EVERLITE!#REF!,"N/A")</f>
        <v>#REF!</v>
      </c>
      <c r="HCB50" s="351" t="e">
        <f>+IF('Data Input-Ingreso de Datos'!#REF!=1,EVERLITE!#REF!,"N/A")</f>
        <v>#REF!</v>
      </c>
      <c r="HCC50" s="351" t="e">
        <f>+IF('Data Input-Ingreso de Datos'!#REF!=1,EVERLITE!#REF!,"N/A")</f>
        <v>#REF!</v>
      </c>
      <c r="HCD50" s="351" t="e">
        <f>+IF('Data Input-Ingreso de Datos'!#REF!=1,EVERLITE!#REF!,"N/A")</f>
        <v>#REF!</v>
      </c>
      <c r="HCE50" s="351" t="e">
        <f>+IF('Data Input-Ingreso de Datos'!#REF!=1,EVERLITE!#REF!,"N/A")</f>
        <v>#REF!</v>
      </c>
      <c r="HCF50" s="351" t="e">
        <f>+IF('Data Input-Ingreso de Datos'!#REF!=1,EVERLITE!#REF!,"N/A")</f>
        <v>#REF!</v>
      </c>
      <c r="HCG50" s="351" t="e">
        <f>+IF('Data Input-Ingreso de Datos'!#REF!=1,EVERLITE!#REF!,"N/A")</f>
        <v>#REF!</v>
      </c>
      <c r="HCH50" s="351" t="e">
        <f>+IF('Data Input-Ingreso de Datos'!#REF!=1,EVERLITE!#REF!,"N/A")</f>
        <v>#REF!</v>
      </c>
      <c r="HCI50" s="351" t="e">
        <f>+IF('Data Input-Ingreso de Datos'!#REF!=1,EVERLITE!#REF!,"N/A")</f>
        <v>#REF!</v>
      </c>
      <c r="HCJ50" s="351" t="e">
        <f>+IF('Data Input-Ingreso de Datos'!#REF!=1,EVERLITE!#REF!,"N/A")</f>
        <v>#REF!</v>
      </c>
      <c r="HCK50" s="351" t="e">
        <f>+IF('Data Input-Ingreso de Datos'!#REF!=1,EVERLITE!#REF!,"N/A")</f>
        <v>#REF!</v>
      </c>
      <c r="HCL50" s="351" t="e">
        <f>+IF('Data Input-Ingreso de Datos'!#REF!=1,EVERLITE!#REF!,"N/A")</f>
        <v>#REF!</v>
      </c>
      <c r="HCM50" s="351" t="e">
        <f>+IF('Data Input-Ingreso de Datos'!#REF!=1,EVERLITE!#REF!,"N/A")</f>
        <v>#REF!</v>
      </c>
      <c r="HCN50" s="351" t="e">
        <f>+IF('Data Input-Ingreso de Datos'!#REF!=1,EVERLITE!#REF!,"N/A")</f>
        <v>#REF!</v>
      </c>
      <c r="HCO50" s="351" t="e">
        <f>+IF('Data Input-Ingreso de Datos'!#REF!=1,EVERLITE!#REF!,"N/A")</f>
        <v>#REF!</v>
      </c>
      <c r="HCP50" s="351" t="e">
        <f>+IF('Data Input-Ingreso de Datos'!#REF!=1,EVERLITE!#REF!,"N/A")</f>
        <v>#REF!</v>
      </c>
      <c r="HCQ50" s="351" t="e">
        <f>+IF('Data Input-Ingreso de Datos'!#REF!=1,EVERLITE!#REF!,"N/A")</f>
        <v>#REF!</v>
      </c>
      <c r="HCR50" s="351" t="e">
        <f>+IF('Data Input-Ingreso de Datos'!#REF!=1,EVERLITE!#REF!,"N/A")</f>
        <v>#REF!</v>
      </c>
      <c r="HCS50" s="351" t="e">
        <f>+IF('Data Input-Ingreso de Datos'!#REF!=1,EVERLITE!#REF!,"N/A")</f>
        <v>#REF!</v>
      </c>
      <c r="HCT50" s="351" t="e">
        <f>+IF('Data Input-Ingreso de Datos'!#REF!=1,EVERLITE!#REF!,"N/A")</f>
        <v>#REF!</v>
      </c>
      <c r="HCU50" s="351" t="e">
        <f>+IF('Data Input-Ingreso de Datos'!#REF!=1,EVERLITE!#REF!,"N/A")</f>
        <v>#REF!</v>
      </c>
      <c r="HCV50" s="351" t="e">
        <f>+IF('Data Input-Ingreso de Datos'!#REF!=1,EVERLITE!#REF!,"N/A")</f>
        <v>#REF!</v>
      </c>
      <c r="HCW50" s="351" t="e">
        <f>+IF('Data Input-Ingreso de Datos'!#REF!=1,EVERLITE!#REF!,"N/A")</f>
        <v>#REF!</v>
      </c>
      <c r="HCX50" s="351" t="e">
        <f>+IF('Data Input-Ingreso de Datos'!#REF!=1,EVERLITE!#REF!,"N/A")</f>
        <v>#REF!</v>
      </c>
      <c r="HCY50" s="351" t="e">
        <f>+IF('Data Input-Ingreso de Datos'!#REF!=1,EVERLITE!#REF!,"N/A")</f>
        <v>#REF!</v>
      </c>
      <c r="HCZ50" s="351" t="e">
        <f>+IF('Data Input-Ingreso de Datos'!#REF!=1,EVERLITE!#REF!,"N/A")</f>
        <v>#REF!</v>
      </c>
      <c r="HDA50" s="351" t="e">
        <f>+IF('Data Input-Ingreso de Datos'!#REF!=1,EVERLITE!#REF!,"N/A")</f>
        <v>#REF!</v>
      </c>
      <c r="HDB50" s="351" t="e">
        <f>+IF('Data Input-Ingreso de Datos'!#REF!=1,EVERLITE!#REF!,"N/A")</f>
        <v>#REF!</v>
      </c>
      <c r="HDC50" s="351" t="e">
        <f>+IF('Data Input-Ingreso de Datos'!#REF!=1,EVERLITE!#REF!,"N/A")</f>
        <v>#REF!</v>
      </c>
      <c r="HDD50" s="351" t="e">
        <f>+IF('Data Input-Ingreso de Datos'!#REF!=1,EVERLITE!#REF!,"N/A")</f>
        <v>#REF!</v>
      </c>
      <c r="HDE50" s="351" t="e">
        <f>+IF('Data Input-Ingreso de Datos'!#REF!=1,EVERLITE!#REF!,"N/A")</f>
        <v>#REF!</v>
      </c>
      <c r="HDF50" s="351" t="e">
        <f>+IF('Data Input-Ingreso de Datos'!#REF!=1,EVERLITE!#REF!,"N/A")</f>
        <v>#REF!</v>
      </c>
      <c r="HDG50" s="351" t="e">
        <f>+IF('Data Input-Ingreso de Datos'!#REF!=1,EVERLITE!#REF!,"N/A")</f>
        <v>#REF!</v>
      </c>
      <c r="HDH50" s="351" t="e">
        <f>+IF('Data Input-Ingreso de Datos'!#REF!=1,EVERLITE!#REF!,"N/A")</f>
        <v>#REF!</v>
      </c>
      <c r="HDI50" s="351" t="e">
        <f>+IF('Data Input-Ingreso de Datos'!#REF!=1,EVERLITE!#REF!,"N/A")</f>
        <v>#REF!</v>
      </c>
      <c r="HDJ50" s="351" t="e">
        <f>+IF('Data Input-Ingreso de Datos'!#REF!=1,EVERLITE!#REF!,"N/A")</f>
        <v>#REF!</v>
      </c>
      <c r="HDK50" s="351" t="e">
        <f>+IF('Data Input-Ingreso de Datos'!#REF!=1,EVERLITE!#REF!,"N/A")</f>
        <v>#REF!</v>
      </c>
      <c r="HDL50" s="351" t="e">
        <f>+IF('Data Input-Ingreso de Datos'!#REF!=1,EVERLITE!#REF!,"N/A")</f>
        <v>#REF!</v>
      </c>
      <c r="HDM50" s="351" t="e">
        <f>+IF('Data Input-Ingreso de Datos'!#REF!=1,EVERLITE!#REF!,"N/A")</f>
        <v>#REF!</v>
      </c>
      <c r="HDN50" s="351" t="e">
        <f>+IF('Data Input-Ingreso de Datos'!#REF!=1,EVERLITE!#REF!,"N/A")</f>
        <v>#REF!</v>
      </c>
      <c r="HDO50" s="351" t="e">
        <f>+IF('Data Input-Ingreso de Datos'!#REF!=1,EVERLITE!#REF!,"N/A")</f>
        <v>#REF!</v>
      </c>
      <c r="HDP50" s="351" t="e">
        <f>+IF('Data Input-Ingreso de Datos'!#REF!=1,EVERLITE!#REF!,"N/A")</f>
        <v>#REF!</v>
      </c>
      <c r="HDQ50" s="351" t="e">
        <f>+IF('Data Input-Ingreso de Datos'!#REF!=1,EVERLITE!#REF!,"N/A")</f>
        <v>#REF!</v>
      </c>
      <c r="HDR50" s="351" t="e">
        <f>+IF('Data Input-Ingreso de Datos'!#REF!=1,EVERLITE!#REF!,"N/A")</f>
        <v>#REF!</v>
      </c>
      <c r="HDS50" s="351" t="e">
        <f>+IF('Data Input-Ingreso de Datos'!#REF!=1,EVERLITE!#REF!,"N/A")</f>
        <v>#REF!</v>
      </c>
      <c r="HDT50" s="351" t="e">
        <f>+IF('Data Input-Ingreso de Datos'!#REF!=1,EVERLITE!#REF!,"N/A")</f>
        <v>#REF!</v>
      </c>
      <c r="HDU50" s="351" t="e">
        <f>+IF('Data Input-Ingreso de Datos'!#REF!=1,EVERLITE!#REF!,"N/A")</f>
        <v>#REF!</v>
      </c>
      <c r="HDV50" s="351" t="e">
        <f>+IF('Data Input-Ingreso de Datos'!#REF!=1,EVERLITE!#REF!,"N/A")</f>
        <v>#REF!</v>
      </c>
      <c r="HDW50" s="351" t="e">
        <f>+IF('Data Input-Ingreso de Datos'!#REF!=1,EVERLITE!#REF!,"N/A")</f>
        <v>#REF!</v>
      </c>
      <c r="HDX50" s="351" t="e">
        <f>+IF('Data Input-Ingreso de Datos'!#REF!=1,EVERLITE!#REF!,"N/A")</f>
        <v>#REF!</v>
      </c>
      <c r="HDY50" s="351" t="e">
        <f>+IF('Data Input-Ingreso de Datos'!#REF!=1,EVERLITE!#REF!,"N/A")</f>
        <v>#REF!</v>
      </c>
      <c r="HDZ50" s="351" t="e">
        <f>+IF('Data Input-Ingreso de Datos'!#REF!=1,EVERLITE!#REF!,"N/A")</f>
        <v>#REF!</v>
      </c>
      <c r="HEA50" s="351" t="e">
        <f>+IF('Data Input-Ingreso de Datos'!#REF!=1,EVERLITE!#REF!,"N/A")</f>
        <v>#REF!</v>
      </c>
      <c r="HEB50" s="351" t="e">
        <f>+IF('Data Input-Ingreso de Datos'!#REF!=1,EVERLITE!#REF!,"N/A")</f>
        <v>#REF!</v>
      </c>
      <c r="HEC50" s="351" t="e">
        <f>+IF('Data Input-Ingreso de Datos'!#REF!=1,EVERLITE!#REF!,"N/A")</f>
        <v>#REF!</v>
      </c>
      <c r="HED50" s="351" t="e">
        <f>+IF('Data Input-Ingreso de Datos'!#REF!=1,EVERLITE!#REF!,"N/A")</f>
        <v>#REF!</v>
      </c>
      <c r="HEE50" s="351" t="e">
        <f>+IF('Data Input-Ingreso de Datos'!#REF!=1,EVERLITE!#REF!,"N/A")</f>
        <v>#REF!</v>
      </c>
      <c r="HEF50" s="351" t="e">
        <f>+IF('Data Input-Ingreso de Datos'!#REF!=1,EVERLITE!#REF!,"N/A")</f>
        <v>#REF!</v>
      </c>
      <c r="HEG50" s="351" t="e">
        <f>+IF('Data Input-Ingreso de Datos'!#REF!=1,EVERLITE!#REF!,"N/A")</f>
        <v>#REF!</v>
      </c>
      <c r="HEH50" s="351" t="e">
        <f>+IF('Data Input-Ingreso de Datos'!#REF!=1,EVERLITE!#REF!,"N/A")</f>
        <v>#REF!</v>
      </c>
      <c r="HEI50" s="351" t="e">
        <f>+IF('Data Input-Ingreso de Datos'!#REF!=1,EVERLITE!#REF!,"N/A")</f>
        <v>#REF!</v>
      </c>
      <c r="HEJ50" s="351" t="e">
        <f>+IF('Data Input-Ingreso de Datos'!#REF!=1,EVERLITE!#REF!,"N/A")</f>
        <v>#REF!</v>
      </c>
      <c r="HEK50" s="351" t="e">
        <f>+IF('Data Input-Ingreso de Datos'!#REF!=1,EVERLITE!#REF!,"N/A")</f>
        <v>#REF!</v>
      </c>
      <c r="HEL50" s="351" t="e">
        <f>+IF('Data Input-Ingreso de Datos'!#REF!=1,EVERLITE!#REF!,"N/A")</f>
        <v>#REF!</v>
      </c>
      <c r="HEM50" s="351" t="e">
        <f>+IF('Data Input-Ingreso de Datos'!#REF!=1,EVERLITE!#REF!,"N/A")</f>
        <v>#REF!</v>
      </c>
      <c r="HEN50" s="351" t="e">
        <f>+IF('Data Input-Ingreso de Datos'!#REF!=1,EVERLITE!#REF!,"N/A")</f>
        <v>#REF!</v>
      </c>
      <c r="HEO50" s="351" t="e">
        <f>+IF('Data Input-Ingreso de Datos'!#REF!=1,EVERLITE!#REF!,"N/A")</f>
        <v>#REF!</v>
      </c>
      <c r="HEP50" s="351" t="e">
        <f>+IF('Data Input-Ingreso de Datos'!#REF!=1,EVERLITE!#REF!,"N/A")</f>
        <v>#REF!</v>
      </c>
      <c r="HEQ50" s="351" t="e">
        <f>+IF('Data Input-Ingreso de Datos'!#REF!=1,EVERLITE!#REF!,"N/A")</f>
        <v>#REF!</v>
      </c>
      <c r="HER50" s="351" t="e">
        <f>+IF('Data Input-Ingreso de Datos'!#REF!=1,EVERLITE!#REF!,"N/A")</f>
        <v>#REF!</v>
      </c>
      <c r="HES50" s="351" t="e">
        <f>+IF('Data Input-Ingreso de Datos'!#REF!=1,EVERLITE!#REF!,"N/A")</f>
        <v>#REF!</v>
      </c>
      <c r="HET50" s="351" t="e">
        <f>+IF('Data Input-Ingreso de Datos'!#REF!=1,EVERLITE!#REF!,"N/A")</f>
        <v>#REF!</v>
      </c>
      <c r="HEU50" s="351" t="e">
        <f>+IF('Data Input-Ingreso de Datos'!#REF!=1,EVERLITE!#REF!,"N/A")</f>
        <v>#REF!</v>
      </c>
      <c r="HEV50" s="351" t="e">
        <f>+IF('Data Input-Ingreso de Datos'!#REF!=1,EVERLITE!#REF!,"N/A")</f>
        <v>#REF!</v>
      </c>
      <c r="HEW50" s="351" t="e">
        <f>+IF('Data Input-Ingreso de Datos'!#REF!=1,EVERLITE!#REF!,"N/A")</f>
        <v>#REF!</v>
      </c>
      <c r="HEX50" s="351" t="e">
        <f>+IF('Data Input-Ingreso de Datos'!#REF!=1,EVERLITE!#REF!,"N/A")</f>
        <v>#REF!</v>
      </c>
      <c r="HEY50" s="351" t="e">
        <f>+IF('Data Input-Ingreso de Datos'!#REF!=1,EVERLITE!#REF!,"N/A")</f>
        <v>#REF!</v>
      </c>
      <c r="HEZ50" s="351" t="e">
        <f>+IF('Data Input-Ingreso de Datos'!#REF!=1,EVERLITE!#REF!,"N/A")</f>
        <v>#REF!</v>
      </c>
      <c r="HFA50" s="351" t="e">
        <f>+IF('Data Input-Ingreso de Datos'!#REF!=1,EVERLITE!#REF!,"N/A")</f>
        <v>#REF!</v>
      </c>
      <c r="HFB50" s="351" t="e">
        <f>+IF('Data Input-Ingreso de Datos'!#REF!=1,EVERLITE!#REF!,"N/A")</f>
        <v>#REF!</v>
      </c>
      <c r="HFC50" s="351" t="e">
        <f>+IF('Data Input-Ingreso de Datos'!#REF!=1,EVERLITE!#REF!,"N/A")</f>
        <v>#REF!</v>
      </c>
      <c r="HFD50" s="351" t="e">
        <f>+IF('Data Input-Ingreso de Datos'!#REF!=1,EVERLITE!#REF!,"N/A")</f>
        <v>#REF!</v>
      </c>
      <c r="HFE50" s="351" t="e">
        <f>+IF('Data Input-Ingreso de Datos'!#REF!=1,EVERLITE!#REF!,"N/A")</f>
        <v>#REF!</v>
      </c>
      <c r="HFF50" s="351" t="e">
        <f>+IF('Data Input-Ingreso de Datos'!#REF!=1,EVERLITE!#REF!,"N/A")</f>
        <v>#REF!</v>
      </c>
      <c r="HFG50" s="351" t="e">
        <f>+IF('Data Input-Ingreso de Datos'!#REF!=1,EVERLITE!#REF!,"N/A")</f>
        <v>#REF!</v>
      </c>
      <c r="HFH50" s="351" t="e">
        <f>+IF('Data Input-Ingreso de Datos'!#REF!=1,EVERLITE!#REF!,"N/A")</f>
        <v>#REF!</v>
      </c>
      <c r="HFI50" s="351" t="e">
        <f>+IF('Data Input-Ingreso de Datos'!#REF!=1,EVERLITE!#REF!,"N/A")</f>
        <v>#REF!</v>
      </c>
      <c r="HFJ50" s="351" t="e">
        <f>+IF('Data Input-Ingreso de Datos'!#REF!=1,EVERLITE!#REF!,"N/A")</f>
        <v>#REF!</v>
      </c>
      <c r="HFK50" s="351" t="e">
        <f>+IF('Data Input-Ingreso de Datos'!#REF!=1,EVERLITE!#REF!,"N/A")</f>
        <v>#REF!</v>
      </c>
      <c r="HFL50" s="351" t="e">
        <f>+IF('Data Input-Ingreso de Datos'!#REF!=1,EVERLITE!#REF!,"N/A")</f>
        <v>#REF!</v>
      </c>
      <c r="HFM50" s="351" t="e">
        <f>+IF('Data Input-Ingreso de Datos'!#REF!=1,EVERLITE!#REF!,"N/A")</f>
        <v>#REF!</v>
      </c>
      <c r="HFN50" s="351" t="e">
        <f>+IF('Data Input-Ingreso de Datos'!#REF!=1,EVERLITE!#REF!,"N/A")</f>
        <v>#REF!</v>
      </c>
      <c r="HFO50" s="351" t="e">
        <f>+IF('Data Input-Ingreso de Datos'!#REF!=1,EVERLITE!#REF!,"N/A")</f>
        <v>#REF!</v>
      </c>
      <c r="HFP50" s="351" t="e">
        <f>+IF('Data Input-Ingreso de Datos'!#REF!=1,EVERLITE!#REF!,"N/A")</f>
        <v>#REF!</v>
      </c>
      <c r="HFQ50" s="351" t="e">
        <f>+IF('Data Input-Ingreso de Datos'!#REF!=1,EVERLITE!#REF!,"N/A")</f>
        <v>#REF!</v>
      </c>
      <c r="HFR50" s="351" t="e">
        <f>+IF('Data Input-Ingreso de Datos'!#REF!=1,EVERLITE!#REF!,"N/A")</f>
        <v>#REF!</v>
      </c>
      <c r="HFS50" s="351" t="e">
        <f>+IF('Data Input-Ingreso de Datos'!#REF!=1,EVERLITE!#REF!,"N/A")</f>
        <v>#REF!</v>
      </c>
      <c r="HFT50" s="351" t="e">
        <f>+IF('Data Input-Ingreso de Datos'!#REF!=1,EVERLITE!#REF!,"N/A")</f>
        <v>#REF!</v>
      </c>
      <c r="HFU50" s="351" t="e">
        <f>+IF('Data Input-Ingreso de Datos'!#REF!=1,EVERLITE!#REF!,"N/A")</f>
        <v>#REF!</v>
      </c>
      <c r="HFV50" s="351" t="e">
        <f>+IF('Data Input-Ingreso de Datos'!#REF!=1,EVERLITE!#REF!,"N/A")</f>
        <v>#REF!</v>
      </c>
      <c r="HFW50" s="351" t="e">
        <f>+IF('Data Input-Ingreso de Datos'!#REF!=1,EVERLITE!#REF!,"N/A")</f>
        <v>#REF!</v>
      </c>
      <c r="HFX50" s="351" t="e">
        <f>+IF('Data Input-Ingreso de Datos'!#REF!=1,EVERLITE!#REF!,"N/A")</f>
        <v>#REF!</v>
      </c>
      <c r="HFY50" s="351" t="e">
        <f>+IF('Data Input-Ingreso de Datos'!#REF!=1,EVERLITE!#REF!,"N/A")</f>
        <v>#REF!</v>
      </c>
      <c r="HFZ50" s="351" t="e">
        <f>+IF('Data Input-Ingreso de Datos'!#REF!=1,EVERLITE!#REF!,"N/A")</f>
        <v>#REF!</v>
      </c>
      <c r="HGA50" s="351" t="e">
        <f>+IF('Data Input-Ingreso de Datos'!#REF!=1,EVERLITE!#REF!,"N/A")</f>
        <v>#REF!</v>
      </c>
      <c r="HGB50" s="351" t="e">
        <f>+IF('Data Input-Ingreso de Datos'!#REF!=1,EVERLITE!#REF!,"N/A")</f>
        <v>#REF!</v>
      </c>
      <c r="HGC50" s="351" t="e">
        <f>+IF('Data Input-Ingreso de Datos'!#REF!=1,EVERLITE!#REF!,"N/A")</f>
        <v>#REF!</v>
      </c>
      <c r="HGD50" s="351" t="e">
        <f>+IF('Data Input-Ingreso de Datos'!#REF!=1,EVERLITE!#REF!,"N/A")</f>
        <v>#REF!</v>
      </c>
      <c r="HGE50" s="351" t="e">
        <f>+IF('Data Input-Ingreso de Datos'!#REF!=1,EVERLITE!#REF!,"N/A")</f>
        <v>#REF!</v>
      </c>
      <c r="HGF50" s="351" t="e">
        <f>+IF('Data Input-Ingreso de Datos'!#REF!=1,EVERLITE!#REF!,"N/A")</f>
        <v>#REF!</v>
      </c>
      <c r="HGG50" s="351" t="e">
        <f>+IF('Data Input-Ingreso de Datos'!#REF!=1,EVERLITE!#REF!,"N/A")</f>
        <v>#REF!</v>
      </c>
      <c r="HGH50" s="351" t="e">
        <f>+IF('Data Input-Ingreso de Datos'!#REF!=1,EVERLITE!#REF!,"N/A")</f>
        <v>#REF!</v>
      </c>
      <c r="HGI50" s="351" t="e">
        <f>+IF('Data Input-Ingreso de Datos'!#REF!=1,EVERLITE!#REF!,"N/A")</f>
        <v>#REF!</v>
      </c>
      <c r="HGJ50" s="351" t="e">
        <f>+IF('Data Input-Ingreso de Datos'!#REF!=1,EVERLITE!#REF!,"N/A")</f>
        <v>#REF!</v>
      </c>
      <c r="HGK50" s="351" t="e">
        <f>+IF('Data Input-Ingreso de Datos'!#REF!=1,EVERLITE!#REF!,"N/A")</f>
        <v>#REF!</v>
      </c>
      <c r="HGL50" s="351" t="e">
        <f>+IF('Data Input-Ingreso de Datos'!#REF!=1,EVERLITE!#REF!,"N/A")</f>
        <v>#REF!</v>
      </c>
      <c r="HGM50" s="351" t="e">
        <f>+IF('Data Input-Ingreso de Datos'!#REF!=1,EVERLITE!#REF!,"N/A")</f>
        <v>#REF!</v>
      </c>
      <c r="HGN50" s="351" t="e">
        <f>+IF('Data Input-Ingreso de Datos'!#REF!=1,EVERLITE!#REF!,"N/A")</f>
        <v>#REF!</v>
      </c>
      <c r="HGO50" s="351" t="e">
        <f>+IF('Data Input-Ingreso de Datos'!#REF!=1,EVERLITE!#REF!,"N/A")</f>
        <v>#REF!</v>
      </c>
      <c r="HGP50" s="351" t="e">
        <f>+IF('Data Input-Ingreso de Datos'!#REF!=1,EVERLITE!#REF!,"N/A")</f>
        <v>#REF!</v>
      </c>
      <c r="HGQ50" s="351" t="e">
        <f>+IF('Data Input-Ingreso de Datos'!#REF!=1,EVERLITE!#REF!,"N/A")</f>
        <v>#REF!</v>
      </c>
      <c r="HGR50" s="351" t="e">
        <f>+IF('Data Input-Ingreso de Datos'!#REF!=1,EVERLITE!#REF!,"N/A")</f>
        <v>#REF!</v>
      </c>
      <c r="HGS50" s="351" t="e">
        <f>+IF('Data Input-Ingreso de Datos'!#REF!=1,EVERLITE!#REF!,"N/A")</f>
        <v>#REF!</v>
      </c>
      <c r="HGT50" s="351" t="e">
        <f>+IF('Data Input-Ingreso de Datos'!#REF!=1,EVERLITE!#REF!,"N/A")</f>
        <v>#REF!</v>
      </c>
      <c r="HGU50" s="351" t="e">
        <f>+IF('Data Input-Ingreso de Datos'!#REF!=1,EVERLITE!#REF!,"N/A")</f>
        <v>#REF!</v>
      </c>
      <c r="HGV50" s="351" t="e">
        <f>+IF('Data Input-Ingreso de Datos'!#REF!=1,EVERLITE!#REF!,"N/A")</f>
        <v>#REF!</v>
      </c>
      <c r="HGW50" s="351" t="e">
        <f>+IF('Data Input-Ingreso de Datos'!#REF!=1,EVERLITE!#REF!,"N/A")</f>
        <v>#REF!</v>
      </c>
      <c r="HGX50" s="351" t="e">
        <f>+IF('Data Input-Ingreso de Datos'!#REF!=1,EVERLITE!#REF!,"N/A")</f>
        <v>#REF!</v>
      </c>
      <c r="HGY50" s="351" t="e">
        <f>+IF('Data Input-Ingreso de Datos'!#REF!=1,EVERLITE!#REF!,"N/A")</f>
        <v>#REF!</v>
      </c>
      <c r="HGZ50" s="351" t="e">
        <f>+IF('Data Input-Ingreso de Datos'!#REF!=1,EVERLITE!#REF!,"N/A")</f>
        <v>#REF!</v>
      </c>
      <c r="HHA50" s="351" t="e">
        <f>+IF('Data Input-Ingreso de Datos'!#REF!=1,EVERLITE!#REF!,"N/A")</f>
        <v>#REF!</v>
      </c>
      <c r="HHB50" s="351" t="e">
        <f>+IF('Data Input-Ingreso de Datos'!#REF!=1,EVERLITE!#REF!,"N/A")</f>
        <v>#REF!</v>
      </c>
      <c r="HHC50" s="351" t="e">
        <f>+IF('Data Input-Ingreso de Datos'!#REF!=1,EVERLITE!#REF!,"N/A")</f>
        <v>#REF!</v>
      </c>
      <c r="HHD50" s="351" t="e">
        <f>+IF('Data Input-Ingreso de Datos'!#REF!=1,EVERLITE!#REF!,"N/A")</f>
        <v>#REF!</v>
      </c>
      <c r="HHE50" s="351" t="e">
        <f>+IF('Data Input-Ingreso de Datos'!#REF!=1,EVERLITE!#REF!,"N/A")</f>
        <v>#REF!</v>
      </c>
      <c r="HHF50" s="351" t="e">
        <f>+IF('Data Input-Ingreso de Datos'!#REF!=1,EVERLITE!#REF!,"N/A")</f>
        <v>#REF!</v>
      </c>
      <c r="HHG50" s="351" t="e">
        <f>+IF('Data Input-Ingreso de Datos'!#REF!=1,EVERLITE!#REF!,"N/A")</f>
        <v>#REF!</v>
      </c>
      <c r="HHH50" s="351" t="e">
        <f>+IF('Data Input-Ingreso de Datos'!#REF!=1,EVERLITE!#REF!,"N/A")</f>
        <v>#REF!</v>
      </c>
      <c r="HHI50" s="351" t="e">
        <f>+IF('Data Input-Ingreso de Datos'!#REF!=1,EVERLITE!#REF!,"N/A")</f>
        <v>#REF!</v>
      </c>
      <c r="HHJ50" s="351" t="e">
        <f>+IF('Data Input-Ingreso de Datos'!#REF!=1,EVERLITE!#REF!,"N/A")</f>
        <v>#REF!</v>
      </c>
      <c r="HHK50" s="351" t="e">
        <f>+IF('Data Input-Ingreso de Datos'!#REF!=1,EVERLITE!#REF!,"N/A")</f>
        <v>#REF!</v>
      </c>
      <c r="HHL50" s="351" t="e">
        <f>+IF('Data Input-Ingreso de Datos'!#REF!=1,EVERLITE!#REF!,"N/A")</f>
        <v>#REF!</v>
      </c>
      <c r="HHM50" s="351" t="e">
        <f>+IF('Data Input-Ingreso de Datos'!#REF!=1,EVERLITE!#REF!,"N/A")</f>
        <v>#REF!</v>
      </c>
      <c r="HHN50" s="351" t="e">
        <f>+IF('Data Input-Ingreso de Datos'!#REF!=1,EVERLITE!#REF!,"N/A")</f>
        <v>#REF!</v>
      </c>
      <c r="HHO50" s="351" t="e">
        <f>+IF('Data Input-Ingreso de Datos'!#REF!=1,EVERLITE!#REF!,"N/A")</f>
        <v>#REF!</v>
      </c>
      <c r="HHP50" s="351" t="e">
        <f>+IF('Data Input-Ingreso de Datos'!#REF!=1,EVERLITE!#REF!,"N/A")</f>
        <v>#REF!</v>
      </c>
      <c r="HHQ50" s="351" t="e">
        <f>+IF('Data Input-Ingreso de Datos'!#REF!=1,EVERLITE!#REF!,"N/A")</f>
        <v>#REF!</v>
      </c>
      <c r="HHR50" s="351" t="e">
        <f>+IF('Data Input-Ingreso de Datos'!#REF!=1,EVERLITE!#REF!,"N/A")</f>
        <v>#REF!</v>
      </c>
      <c r="HHS50" s="351" t="e">
        <f>+IF('Data Input-Ingreso de Datos'!#REF!=1,EVERLITE!#REF!,"N/A")</f>
        <v>#REF!</v>
      </c>
      <c r="HHT50" s="351" t="e">
        <f>+IF('Data Input-Ingreso de Datos'!#REF!=1,EVERLITE!#REF!,"N/A")</f>
        <v>#REF!</v>
      </c>
      <c r="HHU50" s="351" t="e">
        <f>+IF('Data Input-Ingreso de Datos'!#REF!=1,EVERLITE!#REF!,"N/A")</f>
        <v>#REF!</v>
      </c>
      <c r="HHV50" s="351" t="e">
        <f>+IF('Data Input-Ingreso de Datos'!#REF!=1,EVERLITE!#REF!,"N/A")</f>
        <v>#REF!</v>
      </c>
      <c r="HHW50" s="351" t="e">
        <f>+IF('Data Input-Ingreso de Datos'!#REF!=1,EVERLITE!#REF!,"N/A")</f>
        <v>#REF!</v>
      </c>
      <c r="HHX50" s="351" t="e">
        <f>+IF('Data Input-Ingreso de Datos'!#REF!=1,EVERLITE!#REF!,"N/A")</f>
        <v>#REF!</v>
      </c>
      <c r="HHY50" s="351" t="e">
        <f>+IF('Data Input-Ingreso de Datos'!#REF!=1,EVERLITE!#REF!,"N/A")</f>
        <v>#REF!</v>
      </c>
      <c r="HHZ50" s="351" t="e">
        <f>+IF('Data Input-Ingreso de Datos'!#REF!=1,EVERLITE!#REF!,"N/A")</f>
        <v>#REF!</v>
      </c>
      <c r="HIA50" s="351" t="e">
        <f>+IF('Data Input-Ingreso de Datos'!#REF!=1,EVERLITE!#REF!,"N/A")</f>
        <v>#REF!</v>
      </c>
      <c r="HIB50" s="351" t="e">
        <f>+IF('Data Input-Ingreso de Datos'!#REF!=1,EVERLITE!#REF!,"N/A")</f>
        <v>#REF!</v>
      </c>
      <c r="HIC50" s="351" t="e">
        <f>+IF('Data Input-Ingreso de Datos'!#REF!=1,EVERLITE!#REF!,"N/A")</f>
        <v>#REF!</v>
      </c>
      <c r="HID50" s="351" t="e">
        <f>+IF('Data Input-Ingreso de Datos'!#REF!=1,EVERLITE!#REF!,"N/A")</f>
        <v>#REF!</v>
      </c>
      <c r="HIE50" s="351" t="e">
        <f>+IF('Data Input-Ingreso de Datos'!#REF!=1,EVERLITE!#REF!,"N/A")</f>
        <v>#REF!</v>
      </c>
      <c r="HIF50" s="351" t="e">
        <f>+IF('Data Input-Ingreso de Datos'!#REF!=1,EVERLITE!#REF!,"N/A")</f>
        <v>#REF!</v>
      </c>
      <c r="HIG50" s="351" t="e">
        <f>+IF('Data Input-Ingreso de Datos'!#REF!=1,EVERLITE!#REF!,"N/A")</f>
        <v>#REF!</v>
      </c>
      <c r="HIH50" s="351" t="e">
        <f>+IF('Data Input-Ingreso de Datos'!#REF!=1,EVERLITE!#REF!,"N/A")</f>
        <v>#REF!</v>
      </c>
      <c r="HII50" s="351" t="e">
        <f>+IF('Data Input-Ingreso de Datos'!#REF!=1,EVERLITE!#REF!,"N/A")</f>
        <v>#REF!</v>
      </c>
      <c r="HIJ50" s="351" t="e">
        <f>+IF('Data Input-Ingreso de Datos'!#REF!=1,EVERLITE!#REF!,"N/A")</f>
        <v>#REF!</v>
      </c>
      <c r="HIK50" s="351" t="e">
        <f>+IF('Data Input-Ingreso de Datos'!#REF!=1,EVERLITE!#REF!,"N/A")</f>
        <v>#REF!</v>
      </c>
      <c r="HIL50" s="351" t="e">
        <f>+IF('Data Input-Ingreso de Datos'!#REF!=1,EVERLITE!#REF!,"N/A")</f>
        <v>#REF!</v>
      </c>
      <c r="HIM50" s="351" t="e">
        <f>+IF('Data Input-Ingreso de Datos'!#REF!=1,EVERLITE!#REF!,"N/A")</f>
        <v>#REF!</v>
      </c>
      <c r="HIN50" s="351" t="e">
        <f>+IF('Data Input-Ingreso de Datos'!#REF!=1,EVERLITE!#REF!,"N/A")</f>
        <v>#REF!</v>
      </c>
      <c r="HIO50" s="351" t="e">
        <f>+IF('Data Input-Ingreso de Datos'!#REF!=1,EVERLITE!#REF!,"N/A")</f>
        <v>#REF!</v>
      </c>
      <c r="HIP50" s="351" t="e">
        <f>+IF('Data Input-Ingreso de Datos'!#REF!=1,EVERLITE!#REF!,"N/A")</f>
        <v>#REF!</v>
      </c>
      <c r="HIQ50" s="351" t="e">
        <f>+IF('Data Input-Ingreso de Datos'!#REF!=1,EVERLITE!#REF!,"N/A")</f>
        <v>#REF!</v>
      </c>
      <c r="HIR50" s="351" t="e">
        <f>+IF('Data Input-Ingreso de Datos'!#REF!=1,EVERLITE!#REF!,"N/A")</f>
        <v>#REF!</v>
      </c>
      <c r="HIS50" s="351" t="e">
        <f>+IF('Data Input-Ingreso de Datos'!#REF!=1,EVERLITE!#REF!,"N/A")</f>
        <v>#REF!</v>
      </c>
      <c r="HIT50" s="351" t="e">
        <f>+IF('Data Input-Ingreso de Datos'!#REF!=1,EVERLITE!#REF!,"N/A")</f>
        <v>#REF!</v>
      </c>
      <c r="HIU50" s="351" t="e">
        <f>+IF('Data Input-Ingreso de Datos'!#REF!=1,EVERLITE!#REF!,"N/A")</f>
        <v>#REF!</v>
      </c>
      <c r="HIV50" s="351" t="e">
        <f>+IF('Data Input-Ingreso de Datos'!#REF!=1,EVERLITE!#REF!,"N/A")</f>
        <v>#REF!</v>
      </c>
      <c r="HIW50" s="351" t="e">
        <f>+IF('Data Input-Ingreso de Datos'!#REF!=1,EVERLITE!#REF!,"N/A")</f>
        <v>#REF!</v>
      </c>
      <c r="HIX50" s="351" t="e">
        <f>+IF('Data Input-Ingreso de Datos'!#REF!=1,EVERLITE!#REF!,"N/A")</f>
        <v>#REF!</v>
      </c>
      <c r="HIY50" s="351" t="e">
        <f>+IF('Data Input-Ingreso de Datos'!#REF!=1,EVERLITE!#REF!,"N/A")</f>
        <v>#REF!</v>
      </c>
      <c r="HIZ50" s="351" t="e">
        <f>+IF('Data Input-Ingreso de Datos'!#REF!=1,EVERLITE!#REF!,"N/A")</f>
        <v>#REF!</v>
      </c>
      <c r="HJA50" s="351" t="e">
        <f>+IF('Data Input-Ingreso de Datos'!#REF!=1,EVERLITE!#REF!,"N/A")</f>
        <v>#REF!</v>
      </c>
      <c r="HJB50" s="351" t="e">
        <f>+IF('Data Input-Ingreso de Datos'!#REF!=1,EVERLITE!#REF!,"N/A")</f>
        <v>#REF!</v>
      </c>
      <c r="HJC50" s="351" t="e">
        <f>+IF('Data Input-Ingreso de Datos'!#REF!=1,EVERLITE!#REF!,"N/A")</f>
        <v>#REF!</v>
      </c>
      <c r="HJD50" s="351" t="e">
        <f>+IF('Data Input-Ingreso de Datos'!#REF!=1,EVERLITE!#REF!,"N/A")</f>
        <v>#REF!</v>
      </c>
      <c r="HJE50" s="351" t="e">
        <f>+IF('Data Input-Ingreso de Datos'!#REF!=1,EVERLITE!#REF!,"N/A")</f>
        <v>#REF!</v>
      </c>
      <c r="HJF50" s="351" t="e">
        <f>+IF('Data Input-Ingreso de Datos'!#REF!=1,EVERLITE!#REF!,"N/A")</f>
        <v>#REF!</v>
      </c>
      <c r="HJG50" s="351" t="e">
        <f>+IF('Data Input-Ingreso de Datos'!#REF!=1,EVERLITE!#REF!,"N/A")</f>
        <v>#REF!</v>
      </c>
      <c r="HJH50" s="351" t="e">
        <f>+IF('Data Input-Ingreso de Datos'!#REF!=1,EVERLITE!#REF!,"N/A")</f>
        <v>#REF!</v>
      </c>
      <c r="HJI50" s="351" t="e">
        <f>+IF('Data Input-Ingreso de Datos'!#REF!=1,EVERLITE!#REF!,"N/A")</f>
        <v>#REF!</v>
      </c>
      <c r="HJJ50" s="351" t="e">
        <f>+IF('Data Input-Ingreso de Datos'!#REF!=1,EVERLITE!#REF!,"N/A")</f>
        <v>#REF!</v>
      </c>
      <c r="HJK50" s="351" t="e">
        <f>+IF('Data Input-Ingreso de Datos'!#REF!=1,EVERLITE!#REF!,"N/A")</f>
        <v>#REF!</v>
      </c>
      <c r="HJL50" s="351" t="e">
        <f>+IF('Data Input-Ingreso de Datos'!#REF!=1,EVERLITE!#REF!,"N/A")</f>
        <v>#REF!</v>
      </c>
      <c r="HJM50" s="351" t="e">
        <f>+IF('Data Input-Ingreso de Datos'!#REF!=1,EVERLITE!#REF!,"N/A")</f>
        <v>#REF!</v>
      </c>
      <c r="HJN50" s="351" t="e">
        <f>+IF('Data Input-Ingreso de Datos'!#REF!=1,EVERLITE!#REF!,"N/A")</f>
        <v>#REF!</v>
      </c>
      <c r="HJO50" s="351" t="e">
        <f>+IF('Data Input-Ingreso de Datos'!#REF!=1,EVERLITE!#REF!,"N/A")</f>
        <v>#REF!</v>
      </c>
      <c r="HJP50" s="351" t="e">
        <f>+IF('Data Input-Ingreso de Datos'!#REF!=1,EVERLITE!#REF!,"N/A")</f>
        <v>#REF!</v>
      </c>
      <c r="HJQ50" s="351" t="e">
        <f>+IF('Data Input-Ingreso de Datos'!#REF!=1,EVERLITE!#REF!,"N/A")</f>
        <v>#REF!</v>
      </c>
      <c r="HJR50" s="351" t="e">
        <f>+IF('Data Input-Ingreso de Datos'!#REF!=1,EVERLITE!#REF!,"N/A")</f>
        <v>#REF!</v>
      </c>
      <c r="HJS50" s="351" t="e">
        <f>+IF('Data Input-Ingreso de Datos'!#REF!=1,EVERLITE!#REF!,"N/A")</f>
        <v>#REF!</v>
      </c>
      <c r="HJT50" s="351" t="e">
        <f>+IF('Data Input-Ingreso de Datos'!#REF!=1,EVERLITE!#REF!,"N/A")</f>
        <v>#REF!</v>
      </c>
      <c r="HJU50" s="351" t="e">
        <f>+IF('Data Input-Ingreso de Datos'!#REF!=1,EVERLITE!#REF!,"N/A")</f>
        <v>#REF!</v>
      </c>
      <c r="HJV50" s="351" t="e">
        <f>+IF('Data Input-Ingreso de Datos'!#REF!=1,EVERLITE!#REF!,"N/A")</f>
        <v>#REF!</v>
      </c>
      <c r="HJW50" s="351" t="e">
        <f>+IF('Data Input-Ingreso de Datos'!#REF!=1,EVERLITE!#REF!,"N/A")</f>
        <v>#REF!</v>
      </c>
      <c r="HJX50" s="351" t="e">
        <f>+IF('Data Input-Ingreso de Datos'!#REF!=1,EVERLITE!#REF!,"N/A")</f>
        <v>#REF!</v>
      </c>
      <c r="HJY50" s="351" t="e">
        <f>+IF('Data Input-Ingreso de Datos'!#REF!=1,EVERLITE!#REF!,"N/A")</f>
        <v>#REF!</v>
      </c>
      <c r="HJZ50" s="351" t="e">
        <f>+IF('Data Input-Ingreso de Datos'!#REF!=1,EVERLITE!#REF!,"N/A")</f>
        <v>#REF!</v>
      </c>
      <c r="HKA50" s="351" t="e">
        <f>+IF('Data Input-Ingreso de Datos'!#REF!=1,EVERLITE!#REF!,"N/A")</f>
        <v>#REF!</v>
      </c>
      <c r="HKB50" s="351" t="e">
        <f>+IF('Data Input-Ingreso de Datos'!#REF!=1,EVERLITE!#REF!,"N/A")</f>
        <v>#REF!</v>
      </c>
      <c r="HKC50" s="351" t="e">
        <f>+IF('Data Input-Ingreso de Datos'!#REF!=1,EVERLITE!#REF!,"N/A")</f>
        <v>#REF!</v>
      </c>
      <c r="HKD50" s="351" t="e">
        <f>+IF('Data Input-Ingreso de Datos'!#REF!=1,EVERLITE!#REF!,"N/A")</f>
        <v>#REF!</v>
      </c>
      <c r="HKE50" s="351" t="e">
        <f>+IF('Data Input-Ingreso de Datos'!#REF!=1,EVERLITE!#REF!,"N/A")</f>
        <v>#REF!</v>
      </c>
      <c r="HKF50" s="351" t="e">
        <f>+IF('Data Input-Ingreso de Datos'!#REF!=1,EVERLITE!#REF!,"N/A")</f>
        <v>#REF!</v>
      </c>
      <c r="HKG50" s="351" t="e">
        <f>+IF('Data Input-Ingreso de Datos'!#REF!=1,EVERLITE!#REF!,"N/A")</f>
        <v>#REF!</v>
      </c>
      <c r="HKH50" s="351" t="e">
        <f>+IF('Data Input-Ingreso de Datos'!#REF!=1,EVERLITE!#REF!,"N/A")</f>
        <v>#REF!</v>
      </c>
      <c r="HKI50" s="351" t="e">
        <f>+IF('Data Input-Ingreso de Datos'!#REF!=1,EVERLITE!#REF!,"N/A")</f>
        <v>#REF!</v>
      </c>
      <c r="HKJ50" s="351" t="e">
        <f>+IF('Data Input-Ingreso de Datos'!#REF!=1,EVERLITE!#REF!,"N/A")</f>
        <v>#REF!</v>
      </c>
      <c r="HKK50" s="351" t="e">
        <f>+IF('Data Input-Ingreso de Datos'!#REF!=1,EVERLITE!#REF!,"N/A")</f>
        <v>#REF!</v>
      </c>
      <c r="HKL50" s="351" t="e">
        <f>+IF('Data Input-Ingreso de Datos'!#REF!=1,EVERLITE!#REF!,"N/A")</f>
        <v>#REF!</v>
      </c>
      <c r="HKM50" s="351" t="e">
        <f>+IF('Data Input-Ingreso de Datos'!#REF!=1,EVERLITE!#REF!,"N/A")</f>
        <v>#REF!</v>
      </c>
      <c r="HKN50" s="351" t="e">
        <f>+IF('Data Input-Ingreso de Datos'!#REF!=1,EVERLITE!#REF!,"N/A")</f>
        <v>#REF!</v>
      </c>
      <c r="HKO50" s="351" t="e">
        <f>+IF('Data Input-Ingreso de Datos'!#REF!=1,EVERLITE!#REF!,"N/A")</f>
        <v>#REF!</v>
      </c>
      <c r="HKP50" s="351" t="e">
        <f>+IF('Data Input-Ingreso de Datos'!#REF!=1,EVERLITE!#REF!,"N/A")</f>
        <v>#REF!</v>
      </c>
      <c r="HKQ50" s="351" t="e">
        <f>+IF('Data Input-Ingreso de Datos'!#REF!=1,EVERLITE!#REF!,"N/A")</f>
        <v>#REF!</v>
      </c>
      <c r="HKR50" s="351" t="e">
        <f>+IF('Data Input-Ingreso de Datos'!#REF!=1,EVERLITE!#REF!,"N/A")</f>
        <v>#REF!</v>
      </c>
      <c r="HKS50" s="351" t="e">
        <f>+IF('Data Input-Ingreso de Datos'!#REF!=1,EVERLITE!#REF!,"N/A")</f>
        <v>#REF!</v>
      </c>
      <c r="HKT50" s="351" t="e">
        <f>+IF('Data Input-Ingreso de Datos'!#REF!=1,EVERLITE!#REF!,"N/A")</f>
        <v>#REF!</v>
      </c>
      <c r="HKU50" s="351" t="e">
        <f>+IF('Data Input-Ingreso de Datos'!#REF!=1,EVERLITE!#REF!,"N/A")</f>
        <v>#REF!</v>
      </c>
      <c r="HKV50" s="351" t="e">
        <f>+IF('Data Input-Ingreso de Datos'!#REF!=1,EVERLITE!#REF!,"N/A")</f>
        <v>#REF!</v>
      </c>
      <c r="HKW50" s="351" t="e">
        <f>+IF('Data Input-Ingreso de Datos'!#REF!=1,EVERLITE!#REF!,"N/A")</f>
        <v>#REF!</v>
      </c>
      <c r="HKX50" s="351" t="e">
        <f>+IF('Data Input-Ingreso de Datos'!#REF!=1,EVERLITE!#REF!,"N/A")</f>
        <v>#REF!</v>
      </c>
      <c r="HKY50" s="351" t="e">
        <f>+IF('Data Input-Ingreso de Datos'!#REF!=1,EVERLITE!#REF!,"N/A")</f>
        <v>#REF!</v>
      </c>
      <c r="HKZ50" s="351" t="e">
        <f>+IF('Data Input-Ingreso de Datos'!#REF!=1,EVERLITE!#REF!,"N/A")</f>
        <v>#REF!</v>
      </c>
      <c r="HLA50" s="351" t="e">
        <f>+IF('Data Input-Ingreso de Datos'!#REF!=1,EVERLITE!#REF!,"N/A")</f>
        <v>#REF!</v>
      </c>
      <c r="HLB50" s="351" t="e">
        <f>+IF('Data Input-Ingreso de Datos'!#REF!=1,EVERLITE!#REF!,"N/A")</f>
        <v>#REF!</v>
      </c>
      <c r="HLC50" s="351" t="e">
        <f>+IF('Data Input-Ingreso de Datos'!#REF!=1,EVERLITE!#REF!,"N/A")</f>
        <v>#REF!</v>
      </c>
      <c r="HLD50" s="351" t="e">
        <f>+IF('Data Input-Ingreso de Datos'!#REF!=1,EVERLITE!#REF!,"N/A")</f>
        <v>#REF!</v>
      </c>
      <c r="HLE50" s="351" t="e">
        <f>+IF('Data Input-Ingreso de Datos'!#REF!=1,EVERLITE!#REF!,"N/A")</f>
        <v>#REF!</v>
      </c>
      <c r="HLF50" s="351" t="e">
        <f>+IF('Data Input-Ingreso de Datos'!#REF!=1,EVERLITE!#REF!,"N/A")</f>
        <v>#REF!</v>
      </c>
      <c r="HLG50" s="351" t="e">
        <f>+IF('Data Input-Ingreso de Datos'!#REF!=1,EVERLITE!#REF!,"N/A")</f>
        <v>#REF!</v>
      </c>
      <c r="HLH50" s="351" t="e">
        <f>+IF('Data Input-Ingreso de Datos'!#REF!=1,EVERLITE!#REF!,"N/A")</f>
        <v>#REF!</v>
      </c>
      <c r="HLI50" s="351" t="e">
        <f>+IF('Data Input-Ingreso de Datos'!#REF!=1,EVERLITE!#REF!,"N/A")</f>
        <v>#REF!</v>
      </c>
      <c r="HLJ50" s="351" t="e">
        <f>+IF('Data Input-Ingreso de Datos'!#REF!=1,EVERLITE!#REF!,"N/A")</f>
        <v>#REF!</v>
      </c>
      <c r="HLK50" s="351" t="e">
        <f>+IF('Data Input-Ingreso de Datos'!#REF!=1,EVERLITE!#REF!,"N/A")</f>
        <v>#REF!</v>
      </c>
      <c r="HLL50" s="351" t="e">
        <f>+IF('Data Input-Ingreso de Datos'!#REF!=1,EVERLITE!#REF!,"N/A")</f>
        <v>#REF!</v>
      </c>
      <c r="HLM50" s="351" t="e">
        <f>+IF('Data Input-Ingreso de Datos'!#REF!=1,EVERLITE!#REF!,"N/A")</f>
        <v>#REF!</v>
      </c>
      <c r="HLN50" s="351" t="e">
        <f>+IF('Data Input-Ingreso de Datos'!#REF!=1,EVERLITE!#REF!,"N/A")</f>
        <v>#REF!</v>
      </c>
      <c r="HLO50" s="351" t="e">
        <f>+IF('Data Input-Ingreso de Datos'!#REF!=1,EVERLITE!#REF!,"N/A")</f>
        <v>#REF!</v>
      </c>
      <c r="HLP50" s="351" t="e">
        <f>+IF('Data Input-Ingreso de Datos'!#REF!=1,EVERLITE!#REF!,"N/A")</f>
        <v>#REF!</v>
      </c>
      <c r="HLQ50" s="351" t="e">
        <f>+IF('Data Input-Ingreso de Datos'!#REF!=1,EVERLITE!#REF!,"N/A")</f>
        <v>#REF!</v>
      </c>
      <c r="HLR50" s="351" t="e">
        <f>+IF('Data Input-Ingreso de Datos'!#REF!=1,EVERLITE!#REF!,"N/A")</f>
        <v>#REF!</v>
      </c>
      <c r="HLS50" s="351" t="e">
        <f>+IF('Data Input-Ingreso de Datos'!#REF!=1,EVERLITE!#REF!,"N/A")</f>
        <v>#REF!</v>
      </c>
      <c r="HLT50" s="351" t="e">
        <f>+IF('Data Input-Ingreso de Datos'!#REF!=1,EVERLITE!#REF!,"N/A")</f>
        <v>#REF!</v>
      </c>
      <c r="HLU50" s="351" t="e">
        <f>+IF('Data Input-Ingreso de Datos'!#REF!=1,EVERLITE!#REF!,"N/A")</f>
        <v>#REF!</v>
      </c>
      <c r="HLV50" s="351" t="e">
        <f>+IF('Data Input-Ingreso de Datos'!#REF!=1,EVERLITE!#REF!,"N/A")</f>
        <v>#REF!</v>
      </c>
      <c r="HLW50" s="351" t="e">
        <f>+IF('Data Input-Ingreso de Datos'!#REF!=1,EVERLITE!#REF!,"N/A")</f>
        <v>#REF!</v>
      </c>
      <c r="HLX50" s="351" t="e">
        <f>+IF('Data Input-Ingreso de Datos'!#REF!=1,EVERLITE!#REF!,"N/A")</f>
        <v>#REF!</v>
      </c>
      <c r="HLY50" s="351" t="e">
        <f>+IF('Data Input-Ingreso de Datos'!#REF!=1,EVERLITE!#REF!,"N/A")</f>
        <v>#REF!</v>
      </c>
      <c r="HLZ50" s="351" t="e">
        <f>+IF('Data Input-Ingreso de Datos'!#REF!=1,EVERLITE!#REF!,"N/A")</f>
        <v>#REF!</v>
      </c>
      <c r="HMA50" s="351" t="e">
        <f>+IF('Data Input-Ingreso de Datos'!#REF!=1,EVERLITE!#REF!,"N/A")</f>
        <v>#REF!</v>
      </c>
      <c r="HMB50" s="351" t="e">
        <f>+IF('Data Input-Ingreso de Datos'!#REF!=1,EVERLITE!#REF!,"N/A")</f>
        <v>#REF!</v>
      </c>
      <c r="HMC50" s="351" t="e">
        <f>+IF('Data Input-Ingreso de Datos'!#REF!=1,EVERLITE!#REF!,"N/A")</f>
        <v>#REF!</v>
      </c>
      <c r="HMD50" s="351" t="e">
        <f>+IF('Data Input-Ingreso de Datos'!#REF!=1,EVERLITE!#REF!,"N/A")</f>
        <v>#REF!</v>
      </c>
      <c r="HME50" s="351" t="e">
        <f>+IF('Data Input-Ingreso de Datos'!#REF!=1,EVERLITE!#REF!,"N/A")</f>
        <v>#REF!</v>
      </c>
      <c r="HMF50" s="351" t="e">
        <f>+IF('Data Input-Ingreso de Datos'!#REF!=1,EVERLITE!#REF!,"N/A")</f>
        <v>#REF!</v>
      </c>
      <c r="HMG50" s="351" t="e">
        <f>+IF('Data Input-Ingreso de Datos'!#REF!=1,EVERLITE!#REF!,"N/A")</f>
        <v>#REF!</v>
      </c>
      <c r="HMH50" s="351" t="e">
        <f>+IF('Data Input-Ingreso de Datos'!#REF!=1,EVERLITE!#REF!,"N/A")</f>
        <v>#REF!</v>
      </c>
      <c r="HMI50" s="351" t="e">
        <f>+IF('Data Input-Ingreso de Datos'!#REF!=1,EVERLITE!#REF!,"N/A")</f>
        <v>#REF!</v>
      </c>
      <c r="HMJ50" s="351" t="e">
        <f>+IF('Data Input-Ingreso de Datos'!#REF!=1,EVERLITE!#REF!,"N/A")</f>
        <v>#REF!</v>
      </c>
      <c r="HMK50" s="351" t="e">
        <f>+IF('Data Input-Ingreso de Datos'!#REF!=1,EVERLITE!#REF!,"N/A")</f>
        <v>#REF!</v>
      </c>
      <c r="HML50" s="351" t="e">
        <f>+IF('Data Input-Ingreso de Datos'!#REF!=1,EVERLITE!#REF!,"N/A")</f>
        <v>#REF!</v>
      </c>
      <c r="HMM50" s="351" t="e">
        <f>+IF('Data Input-Ingreso de Datos'!#REF!=1,EVERLITE!#REF!,"N/A")</f>
        <v>#REF!</v>
      </c>
      <c r="HMN50" s="351" t="e">
        <f>+IF('Data Input-Ingreso de Datos'!#REF!=1,EVERLITE!#REF!,"N/A")</f>
        <v>#REF!</v>
      </c>
      <c r="HMO50" s="351" t="e">
        <f>+IF('Data Input-Ingreso de Datos'!#REF!=1,EVERLITE!#REF!,"N/A")</f>
        <v>#REF!</v>
      </c>
      <c r="HMP50" s="351" t="e">
        <f>+IF('Data Input-Ingreso de Datos'!#REF!=1,EVERLITE!#REF!,"N/A")</f>
        <v>#REF!</v>
      </c>
      <c r="HMQ50" s="351" t="e">
        <f>+IF('Data Input-Ingreso de Datos'!#REF!=1,EVERLITE!#REF!,"N/A")</f>
        <v>#REF!</v>
      </c>
      <c r="HMR50" s="351" t="e">
        <f>+IF('Data Input-Ingreso de Datos'!#REF!=1,EVERLITE!#REF!,"N/A")</f>
        <v>#REF!</v>
      </c>
      <c r="HMS50" s="351" t="e">
        <f>+IF('Data Input-Ingreso de Datos'!#REF!=1,EVERLITE!#REF!,"N/A")</f>
        <v>#REF!</v>
      </c>
      <c r="HMT50" s="351" t="e">
        <f>+IF('Data Input-Ingreso de Datos'!#REF!=1,EVERLITE!#REF!,"N/A")</f>
        <v>#REF!</v>
      </c>
      <c r="HMU50" s="351" t="e">
        <f>+IF('Data Input-Ingreso de Datos'!#REF!=1,EVERLITE!#REF!,"N/A")</f>
        <v>#REF!</v>
      </c>
      <c r="HMV50" s="351" t="e">
        <f>+IF('Data Input-Ingreso de Datos'!#REF!=1,EVERLITE!#REF!,"N/A")</f>
        <v>#REF!</v>
      </c>
      <c r="HMW50" s="351" t="e">
        <f>+IF('Data Input-Ingreso de Datos'!#REF!=1,EVERLITE!#REF!,"N/A")</f>
        <v>#REF!</v>
      </c>
      <c r="HMX50" s="351" t="e">
        <f>+IF('Data Input-Ingreso de Datos'!#REF!=1,EVERLITE!#REF!,"N/A")</f>
        <v>#REF!</v>
      </c>
      <c r="HMY50" s="351" t="e">
        <f>+IF('Data Input-Ingreso de Datos'!#REF!=1,EVERLITE!#REF!,"N/A")</f>
        <v>#REF!</v>
      </c>
      <c r="HMZ50" s="351" t="e">
        <f>+IF('Data Input-Ingreso de Datos'!#REF!=1,EVERLITE!#REF!,"N/A")</f>
        <v>#REF!</v>
      </c>
      <c r="HNA50" s="351" t="e">
        <f>+IF('Data Input-Ingreso de Datos'!#REF!=1,EVERLITE!#REF!,"N/A")</f>
        <v>#REF!</v>
      </c>
      <c r="HNB50" s="351" t="e">
        <f>+IF('Data Input-Ingreso de Datos'!#REF!=1,EVERLITE!#REF!,"N/A")</f>
        <v>#REF!</v>
      </c>
      <c r="HNC50" s="351" t="e">
        <f>+IF('Data Input-Ingreso de Datos'!#REF!=1,EVERLITE!#REF!,"N/A")</f>
        <v>#REF!</v>
      </c>
      <c r="HND50" s="351" t="e">
        <f>+IF('Data Input-Ingreso de Datos'!#REF!=1,EVERLITE!#REF!,"N/A")</f>
        <v>#REF!</v>
      </c>
      <c r="HNE50" s="351" t="e">
        <f>+IF('Data Input-Ingreso de Datos'!#REF!=1,EVERLITE!#REF!,"N/A")</f>
        <v>#REF!</v>
      </c>
      <c r="HNF50" s="351" t="e">
        <f>+IF('Data Input-Ingreso de Datos'!#REF!=1,EVERLITE!#REF!,"N/A")</f>
        <v>#REF!</v>
      </c>
      <c r="HNG50" s="351" t="e">
        <f>+IF('Data Input-Ingreso de Datos'!#REF!=1,EVERLITE!#REF!,"N/A")</f>
        <v>#REF!</v>
      </c>
      <c r="HNH50" s="351" t="e">
        <f>+IF('Data Input-Ingreso de Datos'!#REF!=1,EVERLITE!#REF!,"N/A")</f>
        <v>#REF!</v>
      </c>
      <c r="HNI50" s="351" t="e">
        <f>+IF('Data Input-Ingreso de Datos'!#REF!=1,EVERLITE!#REF!,"N/A")</f>
        <v>#REF!</v>
      </c>
      <c r="HNJ50" s="351" t="e">
        <f>+IF('Data Input-Ingreso de Datos'!#REF!=1,EVERLITE!#REF!,"N/A")</f>
        <v>#REF!</v>
      </c>
      <c r="HNK50" s="351" t="e">
        <f>+IF('Data Input-Ingreso de Datos'!#REF!=1,EVERLITE!#REF!,"N/A")</f>
        <v>#REF!</v>
      </c>
      <c r="HNL50" s="351" t="e">
        <f>+IF('Data Input-Ingreso de Datos'!#REF!=1,EVERLITE!#REF!,"N/A")</f>
        <v>#REF!</v>
      </c>
      <c r="HNM50" s="351" t="e">
        <f>+IF('Data Input-Ingreso de Datos'!#REF!=1,EVERLITE!#REF!,"N/A")</f>
        <v>#REF!</v>
      </c>
      <c r="HNN50" s="351" t="e">
        <f>+IF('Data Input-Ingreso de Datos'!#REF!=1,EVERLITE!#REF!,"N/A")</f>
        <v>#REF!</v>
      </c>
      <c r="HNO50" s="351" t="e">
        <f>+IF('Data Input-Ingreso de Datos'!#REF!=1,EVERLITE!#REF!,"N/A")</f>
        <v>#REF!</v>
      </c>
      <c r="HNP50" s="351" t="e">
        <f>+IF('Data Input-Ingreso de Datos'!#REF!=1,EVERLITE!#REF!,"N/A")</f>
        <v>#REF!</v>
      </c>
      <c r="HNQ50" s="351" t="e">
        <f>+IF('Data Input-Ingreso de Datos'!#REF!=1,EVERLITE!#REF!,"N/A")</f>
        <v>#REF!</v>
      </c>
      <c r="HNR50" s="351" t="e">
        <f>+IF('Data Input-Ingreso de Datos'!#REF!=1,EVERLITE!#REF!,"N/A")</f>
        <v>#REF!</v>
      </c>
      <c r="HNS50" s="351" t="e">
        <f>+IF('Data Input-Ingreso de Datos'!#REF!=1,EVERLITE!#REF!,"N/A")</f>
        <v>#REF!</v>
      </c>
      <c r="HNT50" s="351" t="e">
        <f>+IF('Data Input-Ingreso de Datos'!#REF!=1,EVERLITE!#REF!,"N/A")</f>
        <v>#REF!</v>
      </c>
      <c r="HNU50" s="351" t="e">
        <f>+IF('Data Input-Ingreso de Datos'!#REF!=1,EVERLITE!#REF!,"N/A")</f>
        <v>#REF!</v>
      </c>
      <c r="HNV50" s="351" t="e">
        <f>+IF('Data Input-Ingreso de Datos'!#REF!=1,EVERLITE!#REF!,"N/A")</f>
        <v>#REF!</v>
      </c>
      <c r="HNW50" s="351" t="e">
        <f>+IF('Data Input-Ingreso de Datos'!#REF!=1,EVERLITE!#REF!,"N/A")</f>
        <v>#REF!</v>
      </c>
      <c r="HNX50" s="351" t="e">
        <f>+IF('Data Input-Ingreso de Datos'!#REF!=1,EVERLITE!#REF!,"N/A")</f>
        <v>#REF!</v>
      </c>
      <c r="HNY50" s="351" t="e">
        <f>+IF('Data Input-Ingreso de Datos'!#REF!=1,EVERLITE!#REF!,"N/A")</f>
        <v>#REF!</v>
      </c>
      <c r="HNZ50" s="351" t="e">
        <f>+IF('Data Input-Ingreso de Datos'!#REF!=1,EVERLITE!#REF!,"N/A")</f>
        <v>#REF!</v>
      </c>
      <c r="HOA50" s="351" t="e">
        <f>+IF('Data Input-Ingreso de Datos'!#REF!=1,EVERLITE!#REF!,"N/A")</f>
        <v>#REF!</v>
      </c>
      <c r="HOB50" s="351" t="e">
        <f>+IF('Data Input-Ingreso de Datos'!#REF!=1,EVERLITE!#REF!,"N/A")</f>
        <v>#REF!</v>
      </c>
      <c r="HOC50" s="351" t="e">
        <f>+IF('Data Input-Ingreso de Datos'!#REF!=1,EVERLITE!#REF!,"N/A")</f>
        <v>#REF!</v>
      </c>
      <c r="HOD50" s="351" t="e">
        <f>+IF('Data Input-Ingreso de Datos'!#REF!=1,EVERLITE!#REF!,"N/A")</f>
        <v>#REF!</v>
      </c>
      <c r="HOE50" s="351" t="e">
        <f>+IF('Data Input-Ingreso de Datos'!#REF!=1,EVERLITE!#REF!,"N/A")</f>
        <v>#REF!</v>
      </c>
      <c r="HOF50" s="351" t="e">
        <f>+IF('Data Input-Ingreso de Datos'!#REF!=1,EVERLITE!#REF!,"N/A")</f>
        <v>#REF!</v>
      </c>
      <c r="HOG50" s="351" t="e">
        <f>+IF('Data Input-Ingreso de Datos'!#REF!=1,EVERLITE!#REF!,"N/A")</f>
        <v>#REF!</v>
      </c>
      <c r="HOH50" s="351" t="e">
        <f>+IF('Data Input-Ingreso de Datos'!#REF!=1,EVERLITE!#REF!,"N/A")</f>
        <v>#REF!</v>
      </c>
      <c r="HOI50" s="351" t="e">
        <f>+IF('Data Input-Ingreso de Datos'!#REF!=1,EVERLITE!#REF!,"N/A")</f>
        <v>#REF!</v>
      </c>
      <c r="HOJ50" s="351" t="e">
        <f>+IF('Data Input-Ingreso de Datos'!#REF!=1,EVERLITE!#REF!,"N/A")</f>
        <v>#REF!</v>
      </c>
      <c r="HOK50" s="351" t="e">
        <f>+IF('Data Input-Ingreso de Datos'!#REF!=1,EVERLITE!#REF!,"N/A")</f>
        <v>#REF!</v>
      </c>
      <c r="HOL50" s="351" t="e">
        <f>+IF('Data Input-Ingreso de Datos'!#REF!=1,EVERLITE!#REF!,"N/A")</f>
        <v>#REF!</v>
      </c>
      <c r="HOM50" s="351" t="e">
        <f>+IF('Data Input-Ingreso de Datos'!#REF!=1,EVERLITE!#REF!,"N/A")</f>
        <v>#REF!</v>
      </c>
      <c r="HON50" s="351" t="e">
        <f>+IF('Data Input-Ingreso de Datos'!#REF!=1,EVERLITE!#REF!,"N/A")</f>
        <v>#REF!</v>
      </c>
      <c r="HOO50" s="351" t="e">
        <f>+IF('Data Input-Ingreso de Datos'!#REF!=1,EVERLITE!#REF!,"N/A")</f>
        <v>#REF!</v>
      </c>
      <c r="HOP50" s="351" t="e">
        <f>+IF('Data Input-Ingreso de Datos'!#REF!=1,EVERLITE!#REF!,"N/A")</f>
        <v>#REF!</v>
      </c>
      <c r="HOQ50" s="351" t="e">
        <f>+IF('Data Input-Ingreso de Datos'!#REF!=1,EVERLITE!#REF!,"N/A")</f>
        <v>#REF!</v>
      </c>
      <c r="HOR50" s="351" t="e">
        <f>+IF('Data Input-Ingreso de Datos'!#REF!=1,EVERLITE!#REF!,"N/A")</f>
        <v>#REF!</v>
      </c>
      <c r="HOS50" s="351" t="e">
        <f>+IF('Data Input-Ingreso de Datos'!#REF!=1,EVERLITE!#REF!,"N/A")</f>
        <v>#REF!</v>
      </c>
      <c r="HOT50" s="351" t="e">
        <f>+IF('Data Input-Ingreso de Datos'!#REF!=1,EVERLITE!#REF!,"N/A")</f>
        <v>#REF!</v>
      </c>
      <c r="HOU50" s="351" t="e">
        <f>+IF('Data Input-Ingreso de Datos'!#REF!=1,EVERLITE!#REF!,"N/A")</f>
        <v>#REF!</v>
      </c>
      <c r="HOV50" s="351" t="e">
        <f>+IF('Data Input-Ingreso de Datos'!#REF!=1,EVERLITE!#REF!,"N/A")</f>
        <v>#REF!</v>
      </c>
      <c r="HOW50" s="351" t="e">
        <f>+IF('Data Input-Ingreso de Datos'!#REF!=1,EVERLITE!#REF!,"N/A")</f>
        <v>#REF!</v>
      </c>
      <c r="HOX50" s="351" t="e">
        <f>+IF('Data Input-Ingreso de Datos'!#REF!=1,EVERLITE!#REF!,"N/A")</f>
        <v>#REF!</v>
      </c>
      <c r="HOY50" s="351" t="e">
        <f>+IF('Data Input-Ingreso de Datos'!#REF!=1,EVERLITE!#REF!,"N/A")</f>
        <v>#REF!</v>
      </c>
      <c r="HOZ50" s="351" t="e">
        <f>+IF('Data Input-Ingreso de Datos'!#REF!=1,EVERLITE!#REF!,"N/A")</f>
        <v>#REF!</v>
      </c>
      <c r="HPA50" s="351" t="e">
        <f>+IF('Data Input-Ingreso de Datos'!#REF!=1,EVERLITE!#REF!,"N/A")</f>
        <v>#REF!</v>
      </c>
      <c r="HPB50" s="351" t="e">
        <f>+IF('Data Input-Ingreso de Datos'!#REF!=1,EVERLITE!#REF!,"N/A")</f>
        <v>#REF!</v>
      </c>
      <c r="HPC50" s="351" t="e">
        <f>+IF('Data Input-Ingreso de Datos'!#REF!=1,EVERLITE!#REF!,"N/A")</f>
        <v>#REF!</v>
      </c>
      <c r="HPD50" s="351" t="e">
        <f>+IF('Data Input-Ingreso de Datos'!#REF!=1,EVERLITE!#REF!,"N/A")</f>
        <v>#REF!</v>
      </c>
      <c r="HPE50" s="351" t="e">
        <f>+IF('Data Input-Ingreso de Datos'!#REF!=1,EVERLITE!#REF!,"N/A")</f>
        <v>#REF!</v>
      </c>
      <c r="HPF50" s="351" t="e">
        <f>+IF('Data Input-Ingreso de Datos'!#REF!=1,EVERLITE!#REF!,"N/A")</f>
        <v>#REF!</v>
      </c>
      <c r="HPG50" s="351" t="e">
        <f>+IF('Data Input-Ingreso de Datos'!#REF!=1,EVERLITE!#REF!,"N/A")</f>
        <v>#REF!</v>
      </c>
      <c r="HPH50" s="351" t="e">
        <f>+IF('Data Input-Ingreso de Datos'!#REF!=1,EVERLITE!#REF!,"N/A")</f>
        <v>#REF!</v>
      </c>
      <c r="HPI50" s="351" t="e">
        <f>+IF('Data Input-Ingreso de Datos'!#REF!=1,EVERLITE!#REF!,"N/A")</f>
        <v>#REF!</v>
      </c>
      <c r="HPJ50" s="351" t="e">
        <f>+IF('Data Input-Ingreso de Datos'!#REF!=1,EVERLITE!#REF!,"N/A")</f>
        <v>#REF!</v>
      </c>
      <c r="HPK50" s="351" t="e">
        <f>+IF('Data Input-Ingreso de Datos'!#REF!=1,EVERLITE!#REF!,"N/A")</f>
        <v>#REF!</v>
      </c>
      <c r="HPL50" s="351" t="e">
        <f>+IF('Data Input-Ingreso de Datos'!#REF!=1,EVERLITE!#REF!,"N/A")</f>
        <v>#REF!</v>
      </c>
      <c r="HPM50" s="351" t="e">
        <f>+IF('Data Input-Ingreso de Datos'!#REF!=1,EVERLITE!#REF!,"N/A")</f>
        <v>#REF!</v>
      </c>
      <c r="HPN50" s="351" t="e">
        <f>+IF('Data Input-Ingreso de Datos'!#REF!=1,EVERLITE!#REF!,"N/A")</f>
        <v>#REF!</v>
      </c>
      <c r="HPO50" s="351" t="e">
        <f>+IF('Data Input-Ingreso de Datos'!#REF!=1,EVERLITE!#REF!,"N/A")</f>
        <v>#REF!</v>
      </c>
      <c r="HPP50" s="351" t="e">
        <f>+IF('Data Input-Ingreso de Datos'!#REF!=1,EVERLITE!#REF!,"N/A")</f>
        <v>#REF!</v>
      </c>
      <c r="HPQ50" s="351" t="e">
        <f>+IF('Data Input-Ingreso de Datos'!#REF!=1,EVERLITE!#REF!,"N/A")</f>
        <v>#REF!</v>
      </c>
      <c r="HPR50" s="351" t="e">
        <f>+IF('Data Input-Ingreso de Datos'!#REF!=1,EVERLITE!#REF!,"N/A")</f>
        <v>#REF!</v>
      </c>
      <c r="HPS50" s="351" t="e">
        <f>+IF('Data Input-Ingreso de Datos'!#REF!=1,EVERLITE!#REF!,"N/A")</f>
        <v>#REF!</v>
      </c>
      <c r="HPT50" s="351" t="e">
        <f>+IF('Data Input-Ingreso de Datos'!#REF!=1,EVERLITE!#REF!,"N/A")</f>
        <v>#REF!</v>
      </c>
      <c r="HPU50" s="351" t="e">
        <f>+IF('Data Input-Ingreso de Datos'!#REF!=1,EVERLITE!#REF!,"N/A")</f>
        <v>#REF!</v>
      </c>
      <c r="HPV50" s="351" t="e">
        <f>+IF('Data Input-Ingreso de Datos'!#REF!=1,EVERLITE!#REF!,"N/A")</f>
        <v>#REF!</v>
      </c>
      <c r="HPW50" s="351" t="e">
        <f>+IF('Data Input-Ingreso de Datos'!#REF!=1,EVERLITE!#REF!,"N/A")</f>
        <v>#REF!</v>
      </c>
      <c r="HPX50" s="351" t="e">
        <f>+IF('Data Input-Ingreso de Datos'!#REF!=1,EVERLITE!#REF!,"N/A")</f>
        <v>#REF!</v>
      </c>
      <c r="HPY50" s="351" t="e">
        <f>+IF('Data Input-Ingreso de Datos'!#REF!=1,EVERLITE!#REF!,"N/A")</f>
        <v>#REF!</v>
      </c>
      <c r="HPZ50" s="351" t="e">
        <f>+IF('Data Input-Ingreso de Datos'!#REF!=1,EVERLITE!#REF!,"N/A")</f>
        <v>#REF!</v>
      </c>
      <c r="HQA50" s="351" t="e">
        <f>+IF('Data Input-Ingreso de Datos'!#REF!=1,EVERLITE!#REF!,"N/A")</f>
        <v>#REF!</v>
      </c>
      <c r="HQB50" s="351" t="e">
        <f>+IF('Data Input-Ingreso de Datos'!#REF!=1,EVERLITE!#REF!,"N/A")</f>
        <v>#REF!</v>
      </c>
      <c r="HQC50" s="351" t="e">
        <f>+IF('Data Input-Ingreso de Datos'!#REF!=1,EVERLITE!#REF!,"N/A")</f>
        <v>#REF!</v>
      </c>
      <c r="HQD50" s="351" t="e">
        <f>+IF('Data Input-Ingreso de Datos'!#REF!=1,EVERLITE!#REF!,"N/A")</f>
        <v>#REF!</v>
      </c>
      <c r="HQE50" s="351" t="e">
        <f>+IF('Data Input-Ingreso de Datos'!#REF!=1,EVERLITE!#REF!,"N/A")</f>
        <v>#REF!</v>
      </c>
      <c r="HQF50" s="351" t="e">
        <f>+IF('Data Input-Ingreso de Datos'!#REF!=1,EVERLITE!#REF!,"N/A")</f>
        <v>#REF!</v>
      </c>
      <c r="HQG50" s="351" t="e">
        <f>+IF('Data Input-Ingreso de Datos'!#REF!=1,EVERLITE!#REF!,"N/A")</f>
        <v>#REF!</v>
      </c>
      <c r="HQH50" s="351" t="e">
        <f>+IF('Data Input-Ingreso de Datos'!#REF!=1,EVERLITE!#REF!,"N/A")</f>
        <v>#REF!</v>
      </c>
      <c r="HQI50" s="351" t="e">
        <f>+IF('Data Input-Ingreso de Datos'!#REF!=1,EVERLITE!#REF!,"N/A")</f>
        <v>#REF!</v>
      </c>
      <c r="HQJ50" s="351" t="e">
        <f>+IF('Data Input-Ingreso de Datos'!#REF!=1,EVERLITE!#REF!,"N/A")</f>
        <v>#REF!</v>
      </c>
      <c r="HQK50" s="351" t="e">
        <f>+IF('Data Input-Ingreso de Datos'!#REF!=1,EVERLITE!#REF!,"N/A")</f>
        <v>#REF!</v>
      </c>
      <c r="HQL50" s="351" t="e">
        <f>+IF('Data Input-Ingreso de Datos'!#REF!=1,EVERLITE!#REF!,"N/A")</f>
        <v>#REF!</v>
      </c>
      <c r="HQM50" s="351" t="e">
        <f>+IF('Data Input-Ingreso de Datos'!#REF!=1,EVERLITE!#REF!,"N/A")</f>
        <v>#REF!</v>
      </c>
      <c r="HQN50" s="351" t="e">
        <f>+IF('Data Input-Ingreso de Datos'!#REF!=1,EVERLITE!#REF!,"N/A")</f>
        <v>#REF!</v>
      </c>
      <c r="HQO50" s="351" t="e">
        <f>+IF('Data Input-Ingreso de Datos'!#REF!=1,EVERLITE!#REF!,"N/A")</f>
        <v>#REF!</v>
      </c>
      <c r="HQP50" s="351" t="e">
        <f>+IF('Data Input-Ingreso de Datos'!#REF!=1,EVERLITE!#REF!,"N/A")</f>
        <v>#REF!</v>
      </c>
      <c r="HQQ50" s="351" t="e">
        <f>+IF('Data Input-Ingreso de Datos'!#REF!=1,EVERLITE!#REF!,"N/A")</f>
        <v>#REF!</v>
      </c>
      <c r="HQR50" s="351" t="e">
        <f>+IF('Data Input-Ingreso de Datos'!#REF!=1,EVERLITE!#REF!,"N/A")</f>
        <v>#REF!</v>
      </c>
      <c r="HQS50" s="351" t="e">
        <f>+IF('Data Input-Ingreso de Datos'!#REF!=1,EVERLITE!#REF!,"N/A")</f>
        <v>#REF!</v>
      </c>
      <c r="HQT50" s="351" t="e">
        <f>+IF('Data Input-Ingreso de Datos'!#REF!=1,EVERLITE!#REF!,"N/A")</f>
        <v>#REF!</v>
      </c>
      <c r="HQU50" s="351" t="e">
        <f>+IF('Data Input-Ingreso de Datos'!#REF!=1,EVERLITE!#REF!,"N/A")</f>
        <v>#REF!</v>
      </c>
      <c r="HQV50" s="351" t="e">
        <f>+IF('Data Input-Ingreso de Datos'!#REF!=1,EVERLITE!#REF!,"N/A")</f>
        <v>#REF!</v>
      </c>
      <c r="HQW50" s="351" t="e">
        <f>+IF('Data Input-Ingreso de Datos'!#REF!=1,EVERLITE!#REF!,"N/A")</f>
        <v>#REF!</v>
      </c>
      <c r="HQX50" s="351" t="e">
        <f>+IF('Data Input-Ingreso de Datos'!#REF!=1,EVERLITE!#REF!,"N/A")</f>
        <v>#REF!</v>
      </c>
      <c r="HQY50" s="351" t="e">
        <f>+IF('Data Input-Ingreso de Datos'!#REF!=1,EVERLITE!#REF!,"N/A")</f>
        <v>#REF!</v>
      </c>
      <c r="HQZ50" s="351" t="e">
        <f>+IF('Data Input-Ingreso de Datos'!#REF!=1,EVERLITE!#REF!,"N/A")</f>
        <v>#REF!</v>
      </c>
      <c r="HRA50" s="351" t="e">
        <f>+IF('Data Input-Ingreso de Datos'!#REF!=1,EVERLITE!#REF!,"N/A")</f>
        <v>#REF!</v>
      </c>
      <c r="HRB50" s="351" t="e">
        <f>+IF('Data Input-Ingreso de Datos'!#REF!=1,EVERLITE!#REF!,"N/A")</f>
        <v>#REF!</v>
      </c>
      <c r="HRC50" s="351" t="e">
        <f>+IF('Data Input-Ingreso de Datos'!#REF!=1,EVERLITE!#REF!,"N/A")</f>
        <v>#REF!</v>
      </c>
      <c r="HRD50" s="351" t="e">
        <f>+IF('Data Input-Ingreso de Datos'!#REF!=1,EVERLITE!#REF!,"N/A")</f>
        <v>#REF!</v>
      </c>
      <c r="HRE50" s="351" t="e">
        <f>+IF('Data Input-Ingreso de Datos'!#REF!=1,EVERLITE!#REF!,"N/A")</f>
        <v>#REF!</v>
      </c>
      <c r="HRF50" s="351" t="e">
        <f>+IF('Data Input-Ingreso de Datos'!#REF!=1,EVERLITE!#REF!,"N/A")</f>
        <v>#REF!</v>
      </c>
      <c r="HRG50" s="351" t="e">
        <f>+IF('Data Input-Ingreso de Datos'!#REF!=1,EVERLITE!#REF!,"N/A")</f>
        <v>#REF!</v>
      </c>
      <c r="HRH50" s="351" t="e">
        <f>+IF('Data Input-Ingreso de Datos'!#REF!=1,EVERLITE!#REF!,"N/A")</f>
        <v>#REF!</v>
      </c>
      <c r="HRI50" s="351" t="e">
        <f>+IF('Data Input-Ingreso de Datos'!#REF!=1,EVERLITE!#REF!,"N/A")</f>
        <v>#REF!</v>
      </c>
      <c r="HRJ50" s="351" t="e">
        <f>+IF('Data Input-Ingreso de Datos'!#REF!=1,EVERLITE!#REF!,"N/A")</f>
        <v>#REF!</v>
      </c>
      <c r="HRK50" s="351" t="e">
        <f>+IF('Data Input-Ingreso de Datos'!#REF!=1,EVERLITE!#REF!,"N/A")</f>
        <v>#REF!</v>
      </c>
      <c r="HRL50" s="351" t="e">
        <f>+IF('Data Input-Ingreso de Datos'!#REF!=1,EVERLITE!#REF!,"N/A")</f>
        <v>#REF!</v>
      </c>
      <c r="HRM50" s="351" t="e">
        <f>+IF('Data Input-Ingreso de Datos'!#REF!=1,EVERLITE!#REF!,"N/A")</f>
        <v>#REF!</v>
      </c>
      <c r="HRN50" s="351" t="e">
        <f>+IF('Data Input-Ingreso de Datos'!#REF!=1,EVERLITE!#REF!,"N/A")</f>
        <v>#REF!</v>
      </c>
      <c r="HRO50" s="351" t="e">
        <f>+IF('Data Input-Ingreso de Datos'!#REF!=1,EVERLITE!#REF!,"N/A")</f>
        <v>#REF!</v>
      </c>
      <c r="HRP50" s="351" t="e">
        <f>+IF('Data Input-Ingreso de Datos'!#REF!=1,EVERLITE!#REF!,"N/A")</f>
        <v>#REF!</v>
      </c>
      <c r="HRQ50" s="351" t="e">
        <f>+IF('Data Input-Ingreso de Datos'!#REF!=1,EVERLITE!#REF!,"N/A")</f>
        <v>#REF!</v>
      </c>
      <c r="HRR50" s="351" t="e">
        <f>+IF('Data Input-Ingreso de Datos'!#REF!=1,EVERLITE!#REF!,"N/A")</f>
        <v>#REF!</v>
      </c>
      <c r="HRS50" s="351" t="e">
        <f>+IF('Data Input-Ingreso de Datos'!#REF!=1,EVERLITE!#REF!,"N/A")</f>
        <v>#REF!</v>
      </c>
      <c r="HRT50" s="351" t="e">
        <f>+IF('Data Input-Ingreso de Datos'!#REF!=1,EVERLITE!#REF!,"N/A")</f>
        <v>#REF!</v>
      </c>
      <c r="HRU50" s="351" t="e">
        <f>+IF('Data Input-Ingreso de Datos'!#REF!=1,EVERLITE!#REF!,"N/A")</f>
        <v>#REF!</v>
      </c>
      <c r="HRV50" s="351" t="e">
        <f>+IF('Data Input-Ingreso de Datos'!#REF!=1,EVERLITE!#REF!,"N/A")</f>
        <v>#REF!</v>
      </c>
      <c r="HRW50" s="351" t="e">
        <f>+IF('Data Input-Ingreso de Datos'!#REF!=1,EVERLITE!#REF!,"N/A")</f>
        <v>#REF!</v>
      </c>
      <c r="HRX50" s="351" t="e">
        <f>+IF('Data Input-Ingreso de Datos'!#REF!=1,EVERLITE!#REF!,"N/A")</f>
        <v>#REF!</v>
      </c>
      <c r="HRY50" s="351" t="e">
        <f>+IF('Data Input-Ingreso de Datos'!#REF!=1,EVERLITE!#REF!,"N/A")</f>
        <v>#REF!</v>
      </c>
      <c r="HRZ50" s="351" t="e">
        <f>+IF('Data Input-Ingreso de Datos'!#REF!=1,EVERLITE!#REF!,"N/A")</f>
        <v>#REF!</v>
      </c>
      <c r="HSA50" s="351" t="e">
        <f>+IF('Data Input-Ingreso de Datos'!#REF!=1,EVERLITE!#REF!,"N/A")</f>
        <v>#REF!</v>
      </c>
      <c r="HSB50" s="351" t="e">
        <f>+IF('Data Input-Ingreso de Datos'!#REF!=1,EVERLITE!#REF!,"N/A")</f>
        <v>#REF!</v>
      </c>
      <c r="HSC50" s="351" t="e">
        <f>+IF('Data Input-Ingreso de Datos'!#REF!=1,EVERLITE!#REF!,"N/A")</f>
        <v>#REF!</v>
      </c>
      <c r="HSD50" s="351" t="e">
        <f>+IF('Data Input-Ingreso de Datos'!#REF!=1,EVERLITE!#REF!,"N/A")</f>
        <v>#REF!</v>
      </c>
      <c r="HSE50" s="351" t="e">
        <f>+IF('Data Input-Ingreso de Datos'!#REF!=1,EVERLITE!#REF!,"N/A")</f>
        <v>#REF!</v>
      </c>
      <c r="HSF50" s="351" t="e">
        <f>+IF('Data Input-Ingreso de Datos'!#REF!=1,EVERLITE!#REF!,"N/A")</f>
        <v>#REF!</v>
      </c>
      <c r="HSG50" s="351" t="e">
        <f>+IF('Data Input-Ingreso de Datos'!#REF!=1,EVERLITE!#REF!,"N/A")</f>
        <v>#REF!</v>
      </c>
      <c r="HSH50" s="351" t="e">
        <f>+IF('Data Input-Ingreso de Datos'!#REF!=1,EVERLITE!#REF!,"N/A")</f>
        <v>#REF!</v>
      </c>
      <c r="HSI50" s="351" t="e">
        <f>+IF('Data Input-Ingreso de Datos'!#REF!=1,EVERLITE!#REF!,"N/A")</f>
        <v>#REF!</v>
      </c>
      <c r="HSJ50" s="351" t="e">
        <f>+IF('Data Input-Ingreso de Datos'!#REF!=1,EVERLITE!#REF!,"N/A")</f>
        <v>#REF!</v>
      </c>
      <c r="HSK50" s="351" t="e">
        <f>+IF('Data Input-Ingreso de Datos'!#REF!=1,EVERLITE!#REF!,"N/A")</f>
        <v>#REF!</v>
      </c>
      <c r="HSL50" s="351" t="e">
        <f>+IF('Data Input-Ingreso de Datos'!#REF!=1,EVERLITE!#REF!,"N/A")</f>
        <v>#REF!</v>
      </c>
      <c r="HSM50" s="351" t="e">
        <f>+IF('Data Input-Ingreso de Datos'!#REF!=1,EVERLITE!#REF!,"N/A")</f>
        <v>#REF!</v>
      </c>
      <c r="HSN50" s="351" t="e">
        <f>+IF('Data Input-Ingreso de Datos'!#REF!=1,EVERLITE!#REF!,"N/A")</f>
        <v>#REF!</v>
      </c>
      <c r="HSO50" s="351" t="e">
        <f>+IF('Data Input-Ingreso de Datos'!#REF!=1,EVERLITE!#REF!,"N/A")</f>
        <v>#REF!</v>
      </c>
      <c r="HSP50" s="351" t="e">
        <f>+IF('Data Input-Ingreso de Datos'!#REF!=1,EVERLITE!#REF!,"N/A")</f>
        <v>#REF!</v>
      </c>
      <c r="HSQ50" s="351" t="e">
        <f>+IF('Data Input-Ingreso de Datos'!#REF!=1,EVERLITE!#REF!,"N/A")</f>
        <v>#REF!</v>
      </c>
      <c r="HSR50" s="351" t="e">
        <f>+IF('Data Input-Ingreso de Datos'!#REF!=1,EVERLITE!#REF!,"N/A")</f>
        <v>#REF!</v>
      </c>
      <c r="HSS50" s="351" t="e">
        <f>+IF('Data Input-Ingreso de Datos'!#REF!=1,EVERLITE!#REF!,"N/A")</f>
        <v>#REF!</v>
      </c>
      <c r="HST50" s="351" t="e">
        <f>+IF('Data Input-Ingreso de Datos'!#REF!=1,EVERLITE!#REF!,"N/A")</f>
        <v>#REF!</v>
      </c>
      <c r="HSU50" s="351" t="e">
        <f>+IF('Data Input-Ingreso de Datos'!#REF!=1,EVERLITE!#REF!,"N/A")</f>
        <v>#REF!</v>
      </c>
      <c r="HSV50" s="351" t="e">
        <f>+IF('Data Input-Ingreso de Datos'!#REF!=1,EVERLITE!#REF!,"N/A")</f>
        <v>#REF!</v>
      </c>
      <c r="HSW50" s="351" t="e">
        <f>+IF('Data Input-Ingreso de Datos'!#REF!=1,EVERLITE!#REF!,"N/A")</f>
        <v>#REF!</v>
      </c>
      <c r="HSX50" s="351" t="e">
        <f>+IF('Data Input-Ingreso de Datos'!#REF!=1,EVERLITE!#REF!,"N/A")</f>
        <v>#REF!</v>
      </c>
      <c r="HSY50" s="351" t="e">
        <f>+IF('Data Input-Ingreso de Datos'!#REF!=1,EVERLITE!#REF!,"N/A")</f>
        <v>#REF!</v>
      </c>
      <c r="HSZ50" s="351" t="e">
        <f>+IF('Data Input-Ingreso de Datos'!#REF!=1,EVERLITE!#REF!,"N/A")</f>
        <v>#REF!</v>
      </c>
      <c r="HTA50" s="351" t="e">
        <f>+IF('Data Input-Ingreso de Datos'!#REF!=1,EVERLITE!#REF!,"N/A")</f>
        <v>#REF!</v>
      </c>
      <c r="HTB50" s="351" t="e">
        <f>+IF('Data Input-Ingreso de Datos'!#REF!=1,EVERLITE!#REF!,"N/A")</f>
        <v>#REF!</v>
      </c>
      <c r="HTC50" s="351" t="e">
        <f>+IF('Data Input-Ingreso de Datos'!#REF!=1,EVERLITE!#REF!,"N/A")</f>
        <v>#REF!</v>
      </c>
      <c r="HTD50" s="351" t="e">
        <f>+IF('Data Input-Ingreso de Datos'!#REF!=1,EVERLITE!#REF!,"N/A")</f>
        <v>#REF!</v>
      </c>
      <c r="HTE50" s="351" t="e">
        <f>+IF('Data Input-Ingreso de Datos'!#REF!=1,EVERLITE!#REF!,"N/A")</f>
        <v>#REF!</v>
      </c>
      <c r="HTF50" s="351" t="e">
        <f>+IF('Data Input-Ingreso de Datos'!#REF!=1,EVERLITE!#REF!,"N/A")</f>
        <v>#REF!</v>
      </c>
      <c r="HTG50" s="351" t="e">
        <f>+IF('Data Input-Ingreso de Datos'!#REF!=1,EVERLITE!#REF!,"N/A")</f>
        <v>#REF!</v>
      </c>
      <c r="HTH50" s="351" t="e">
        <f>+IF('Data Input-Ingreso de Datos'!#REF!=1,EVERLITE!#REF!,"N/A")</f>
        <v>#REF!</v>
      </c>
      <c r="HTI50" s="351" t="e">
        <f>+IF('Data Input-Ingreso de Datos'!#REF!=1,EVERLITE!#REF!,"N/A")</f>
        <v>#REF!</v>
      </c>
      <c r="HTJ50" s="351" t="e">
        <f>+IF('Data Input-Ingreso de Datos'!#REF!=1,EVERLITE!#REF!,"N/A")</f>
        <v>#REF!</v>
      </c>
      <c r="HTK50" s="351" t="e">
        <f>+IF('Data Input-Ingreso de Datos'!#REF!=1,EVERLITE!#REF!,"N/A")</f>
        <v>#REF!</v>
      </c>
      <c r="HTL50" s="351" t="e">
        <f>+IF('Data Input-Ingreso de Datos'!#REF!=1,EVERLITE!#REF!,"N/A")</f>
        <v>#REF!</v>
      </c>
      <c r="HTM50" s="351" t="e">
        <f>+IF('Data Input-Ingreso de Datos'!#REF!=1,EVERLITE!#REF!,"N/A")</f>
        <v>#REF!</v>
      </c>
      <c r="HTN50" s="351" t="e">
        <f>+IF('Data Input-Ingreso de Datos'!#REF!=1,EVERLITE!#REF!,"N/A")</f>
        <v>#REF!</v>
      </c>
      <c r="HTO50" s="351" t="e">
        <f>+IF('Data Input-Ingreso de Datos'!#REF!=1,EVERLITE!#REF!,"N/A")</f>
        <v>#REF!</v>
      </c>
      <c r="HTP50" s="351" t="e">
        <f>+IF('Data Input-Ingreso de Datos'!#REF!=1,EVERLITE!#REF!,"N/A")</f>
        <v>#REF!</v>
      </c>
      <c r="HTQ50" s="351" t="e">
        <f>+IF('Data Input-Ingreso de Datos'!#REF!=1,EVERLITE!#REF!,"N/A")</f>
        <v>#REF!</v>
      </c>
      <c r="HTR50" s="351" t="e">
        <f>+IF('Data Input-Ingreso de Datos'!#REF!=1,EVERLITE!#REF!,"N/A")</f>
        <v>#REF!</v>
      </c>
      <c r="HTS50" s="351" t="e">
        <f>+IF('Data Input-Ingreso de Datos'!#REF!=1,EVERLITE!#REF!,"N/A")</f>
        <v>#REF!</v>
      </c>
      <c r="HTT50" s="351" t="e">
        <f>+IF('Data Input-Ingreso de Datos'!#REF!=1,EVERLITE!#REF!,"N/A")</f>
        <v>#REF!</v>
      </c>
      <c r="HTU50" s="351" t="e">
        <f>+IF('Data Input-Ingreso de Datos'!#REF!=1,EVERLITE!#REF!,"N/A")</f>
        <v>#REF!</v>
      </c>
      <c r="HTV50" s="351" t="e">
        <f>+IF('Data Input-Ingreso de Datos'!#REF!=1,EVERLITE!#REF!,"N/A")</f>
        <v>#REF!</v>
      </c>
      <c r="HTW50" s="351" t="e">
        <f>+IF('Data Input-Ingreso de Datos'!#REF!=1,EVERLITE!#REF!,"N/A")</f>
        <v>#REF!</v>
      </c>
      <c r="HTX50" s="351" t="e">
        <f>+IF('Data Input-Ingreso de Datos'!#REF!=1,EVERLITE!#REF!,"N/A")</f>
        <v>#REF!</v>
      </c>
      <c r="HTY50" s="351" t="e">
        <f>+IF('Data Input-Ingreso de Datos'!#REF!=1,EVERLITE!#REF!,"N/A")</f>
        <v>#REF!</v>
      </c>
      <c r="HTZ50" s="351" t="e">
        <f>+IF('Data Input-Ingreso de Datos'!#REF!=1,EVERLITE!#REF!,"N/A")</f>
        <v>#REF!</v>
      </c>
      <c r="HUA50" s="351" t="e">
        <f>+IF('Data Input-Ingreso de Datos'!#REF!=1,EVERLITE!#REF!,"N/A")</f>
        <v>#REF!</v>
      </c>
      <c r="HUB50" s="351" t="e">
        <f>+IF('Data Input-Ingreso de Datos'!#REF!=1,EVERLITE!#REF!,"N/A")</f>
        <v>#REF!</v>
      </c>
      <c r="HUC50" s="351" t="e">
        <f>+IF('Data Input-Ingreso de Datos'!#REF!=1,EVERLITE!#REF!,"N/A")</f>
        <v>#REF!</v>
      </c>
      <c r="HUD50" s="351" t="e">
        <f>+IF('Data Input-Ingreso de Datos'!#REF!=1,EVERLITE!#REF!,"N/A")</f>
        <v>#REF!</v>
      </c>
      <c r="HUE50" s="351" t="e">
        <f>+IF('Data Input-Ingreso de Datos'!#REF!=1,EVERLITE!#REF!,"N/A")</f>
        <v>#REF!</v>
      </c>
      <c r="HUF50" s="351" t="e">
        <f>+IF('Data Input-Ingreso de Datos'!#REF!=1,EVERLITE!#REF!,"N/A")</f>
        <v>#REF!</v>
      </c>
      <c r="HUG50" s="351" t="e">
        <f>+IF('Data Input-Ingreso de Datos'!#REF!=1,EVERLITE!#REF!,"N/A")</f>
        <v>#REF!</v>
      </c>
      <c r="HUH50" s="351" t="e">
        <f>+IF('Data Input-Ingreso de Datos'!#REF!=1,EVERLITE!#REF!,"N/A")</f>
        <v>#REF!</v>
      </c>
      <c r="HUI50" s="351" t="e">
        <f>+IF('Data Input-Ingreso de Datos'!#REF!=1,EVERLITE!#REF!,"N/A")</f>
        <v>#REF!</v>
      </c>
      <c r="HUJ50" s="351" t="e">
        <f>+IF('Data Input-Ingreso de Datos'!#REF!=1,EVERLITE!#REF!,"N/A")</f>
        <v>#REF!</v>
      </c>
      <c r="HUK50" s="351" t="e">
        <f>+IF('Data Input-Ingreso de Datos'!#REF!=1,EVERLITE!#REF!,"N/A")</f>
        <v>#REF!</v>
      </c>
      <c r="HUL50" s="351" t="e">
        <f>+IF('Data Input-Ingreso de Datos'!#REF!=1,EVERLITE!#REF!,"N/A")</f>
        <v>#REF!</v>
      </c>
      <c r="HUM50" s="351" t="e">
        <f>+IF('Data Input-Ingreso de Datos'!#REF!=1,EVERLITE!#REF!,"N/A")</f>
        <v>#REF!</v>
      </c>
      <c r="HUN50" s="351" t="e">
        <f>+IF('Data Input-Ingreso de Datos'!#REF!=1,EVERLITE!#REF!,"N/A")</f>
        <v>#REF!</v>
      </c>
      <c r="HUO50" s="351" t="e">
        <f>+IF('Data Input-Ingreso de Datos'!#REF!=1,EVERLITE!#REF!,"N/A")</f>
        <v>#REF!</v>
      </c>
      <c r="HUP50" s="351" t="e">
        <f>+IF('Data Input-Ingreso de Datos'!#REF!=1,EVERLITE!#REF!,"N/A")</f>
        <v>#REF!</v>
      </c>
      <c r="HUQ50" s="351" t="e">
        <f>+IF('Data Input-Ingreso de Datos'!#REF!=1,EVERLITE!#REF!,"N/A")</f>
        <v>#REF!</v>
      </c>
      <c r="HUR50" s="351" t="e">
        <f>+IF('Data Input-Ingreso de Datos'!#REF!=1,EVERLITE!#REF!,"N/A")</f>
        <v>#REF!</v>
      </c>
      <c r="HUS50" s="351" t="e">
        <f>+IF('Data Input-Ingreso de Datos'!#REF!=1,EVERLITE!#REF!,"N/A")</f>
        <v>#REF!</v>
      </c>
      <c r="HUT50" s="351" t="e">
        <f>+IF('Data Input-Ingreso de Datos'!#REF!=1,EVERLITE!#REF!,"N/A")</f>
        <v>#REF!</v>
      </c>
      <c r="HUU50" s="351" t="e">
        <f>+IF('Data Input-Ingreso de Datos'!#REF!=1,EVERLITE!#REF!,"N/A")</f>
        <v>#REF!</v>
      </c>
      <c r="HUV50" s="351" t="e">
        <f>+IF('Data Input-Ingreso de Datos'!#REF!=1,EVERLITE!#REF!,"N/A")</f>
        <v>#REF!</v>
      </c>
      <c r="HUW50" s="351" t="e">
        <f>+IF('Data Input-Ingreso de Datos'!#REF!=1,EVERLITE!#REF!,"N/A")</f>
        <v>#REF!</v>
      </c>
      <c r="HUX50" s="351" t="e">
        <f>+IF('Data Input-Ingreso de Datos'!#REF!=1,EVERLITE!#REF!,"N/A")</f>
        <v>#REF!</v>
      </c>
      <c r="HUY50" s="351" t="e">
        <f>+IF('Data Input-Ingreso de Datos'!#REF!=1,EVERLITE!#REF!,"N/A")</f>
        <v>#REF!</v>
      </c>
      <c r="HUZ50" s="351" t="e">
        <f>+IF('Data Input-Ingreso de Datos'!#REF!=1,EVERLITE!#REF!,"N/A")</f>
        <v>#REF!</v>
      </c>
      <c r="HVA50" s="351" t="e">
        <f>+IF('Data Input-Ingreso de Datos'!#REF!=1,EVERLITE!#REF!,"N/A")</f>
        <v>#REF!</v>
      </c>
      <c r="HVB50" s="351" t="e">
        <f>+IF('Data Input-Ingreso de Datos'!#REF!=1,EVERLITE!#REF!,"N/A")</f>
        <v>#REF!</v>
      </c>
      <c r="HVC50" s="351" t="e">
        <f>+IF('Data Input-Ingreso de Datos'!#REF!=1,EVERLITE!#REF!,"N/A")</f>
        <v>#REF!</v>
      </c>
      <c r="HVD50" s="351" t="e">
        <f>+IF('Data Input-Ingreso de Datos'!#REF!=1,EVERLITE!#REF!,"N/A")</f>
        <v>#REF!</v>
      </c>
      <c r="HVE50" s="351" t="e">
        <f>+IF('Data Input-Ingreso de Datos'!#REF!=1,EVERLITE!#REF!,"N/A")</f>
        <v>#REF!</v>
      </c>
      <c r="HVF50" s="351" t="e">
        <f>+IF('Data Input-Ingreso de Datos'!#REF!=1,EVERLITE!#REF!,"N/A")</f>
        <v>#REF!</v>
      </c>
      <c r="HVG50" s="351" t="e">
        <f>+IF('Data Input-Ingreso de Datos'!#REF!=1,EVERLITE!#REF!,"N/A")</f>
        <v>#REF!</v>
      </c>
      <c r="HVH50" s="351" t="e">
        <f>+IF('Data Input-Ingreso de Datos'!#REF!=1,EVERLITE!#REF!,"N/A")</f>
        <v>#REF!</v>
      </c>
      <c r="HVI50" s="351" t="e">
        <f>+IF('Data Input-Ingreso de Datos'!#REF!=1,EVERLITE!#REF!,"N/A")</f>
        <v>#REF!</v>
      </c>
      <c r="HVJ50" s="351" t="e">
        <f>+IF('Data Input-Ingreso de Datos'!#REF!=1,EVERLITE!#REF!,"N/A")</f>
        <v>#REF!</v>
      </c>
      <c r="HVK50" s="351" t="e">
        <f>+IF('Data Input-Ingreso de Datos'!#REF!=1,EVERLITE!#REF!,"N/A")</f>
        <v>#REF!</v>
      </c>
      <c r="HVL50" s="351" t="e">
        <f>+IF('Data Input-Ingreso de Datos'!#REF!=1,EVERLITE!#REF!,"N/A")</f>
        <v>#REF!</v>
      </c>
      <c r="HVM50" s="351" t="e">
        <f>+IF('Data Input-Ingreso de Datos'!#REF!=1,EVERLITE!#REF!,"N/A")</f>
        <v>#REF!</v>
      </c>
      <c r="HVN50" s="351" t="e">
        <f>+IF('Data Input-Ingreso de Datos'!#REF!=1,EVERLITE!#REF!,"N/A")</f>
        <v>#REF!</v>
      </c>
      <c r="HVO50" s="351" t="e">
        <f>+IF('Data Input-Ingreso de Datos'!#REF!=1,EVERLITE!#REF!,"N/A")</f>
        <v>#REF!</v>
      </c>
      <c r="HVP50" s="351" t="e">
        <f>+IF('Data Input-Ingreso de Datos'!#REF!=1,EVERLITE!#REF!,"N/A")</f>
        <v>#REF!</v>
      </c>
      <c r="HVQ50" s="351" t="e">
        <f>+IF('Data Input-Ingreso de Datos'!#REF!=1,EVERLITE!#REF!,"N/A")</f>
        <v>#REF!</v>
      </c>
      <c r="HVR50" s="351" t="e">
        <f>+IF('Data Input-Ingreso de Datos'!#REF!=1,EVERLITE!#REF!,"N/A")</f>
        <v>#REF!</v>
      </c>
      <c r="HVS50" s="351" t="e">
        <f>+IF('Data Input-Ingreso de Datos'!#REF!=1,EVERLITE!#REF!,"N/A")</f>
        <v>#REF!</v>
      </c>
      <c r="HVT50" s="351" t="e">
        <f>+IF('Data Input-Ingreso de Datos'!#REF!=1,EVERLITE!#REF!,"N/A")</f>
        <v>#REF!</v>
      </c>
      <c r="HVU50" s="351" t="e">
        <f>+IF('Data Input-Ingreso de Datos'!#REF!=1,EVERLITE!#REF!,"N/A")</f>
        <v>#REF!</v>
      </c>
      <c r="HVV50" s="351" t="e">
        <f>+IF('Data Input-Ingreso de Datos'!#REF!=1,EVERLITE!#REF!,"N/A")</f>
        <v>#REF!</v>
      </c>
      <c r="HVW50" s="351" t="e">
        <f>+IF('Data Input-Ingreso de Datos'!#REF!=1,EVERLITE!#REF!,"N/A")</f>
        <v>#REF!</v>
      </c>
      <c r="HVX50" s="351" t="e">
        <f>+IF('Data Input-Ingreso de Datos'!#REF!=1,EVERLITE!#REF!,"N/A")</f>
        <v>#REF!</v>
      </c>
      <c r="HVY50" s="351" t="e">
        <f>+IF('Data Input-Ingreso de Datos'!#REF!=1,EVERLITE!#REF!,"N/A")</f>
        <v>#REF!</v>
      </c>
      <c r="HVZ50" s="351" t="e">
        <f>+IF('Data Input-Ingreso de Datos'!#REF!=1,EVERLITE!#REF!,"N/A")</f>
        <v>#REF!</v>
      </c>
      <c r="HWA50" s="351" t="e">
        <f>+IF('Data Input-Ingreso de Datos'!#REF!=1,EVERLITE!#REF!,"N/A")</f>
        <v>#REF!</v>
      </c>
      <c r="HWB50" s="351" t="e">
        <f>+IF('Data Input-Ingreso de Datos'!#REF!=1,EVERLITE!#REF!,"N/A")</f>
        <v>#REF!</v>
      </c>
      <c r="HWC50" s="351" t="e">
        <f>+IF('Data Input-Ingreso de Datos'!#REF!=1,EVERLITE!#REF!,"N/A")</f>
        <v>#REF!</v>
      </c>
      <c r="HWD50" s="351" t="e">
        <f>+IF('Data Input-Ingreso de Datos'!#REF!=1,EVERLITE!#REF!,"N/A")</f>
        <v>#REF!</v>
      </c>
      <c r="HWE50" s="351" t="e">
        <f>+IF('Data Input-Ingreso de Datos'!#REF!=1,EVERLITE!#REF!,"N/A")</f>
        <v>#REF!</v>
      </c>
      <c r="HWF50" s="351" t="e">
        <f>+IF('Data Input-Ingreso de Datos'!#REF!=1,EVERLITE!#REF!,"N/A")</f>
        <v>#REF!</v>
      </c>
      <c r="HWG50" s="351" t="e">
        <f>+IF('Data Input-Ingreso de Datos'!#REF!=1,EVERLITE!#REF!,"N/A")</f>
        <v>#REF!</v>
      </c>
      <c r="HWH50" s="351" t="e">
        <f>+IF('Data Input-Ingreso de Datos'!#REF!=1,EVERLITE!#REF!,"N/A")</f>
        <v>#REF!</v>
      </c>
      <c r="HWI50" s="351" t="e">
        <f>+IF('Data Input-Ingreso de Datos'!#REF!=1,EVERLITE!#REF!,"N/A")</f>
        <v>#REF!</v>
      </c>
      <c r="HWJ50" s="351" t="e">
        <f>+IF('Data Input-Ingreso de Datos'!#REF!=1,EVERLITE!#REF!,"N/A")</f>
        <v>#REF!</v>
      </c>
      <c r="HWK50" s="351" t="e">
        <f>+IF('Data Input-Ingreso de Datos'!#REF!=1,EVERLITE!#REF!,"N/A")</f>
        <v>#REF!</v>
      </c>
      <c r="HWL50" s="351" t="e">
        <f>+IF('Data Input-Ingreso de Datos'!#REF!=1,EVERLITE!#REF!,"N/A")</f>
        <v>#REF!</v>
      </c>
      <c r="HWM50" s="351" t="e">
        <f>+IF('Data Input-Ingreso de Datos'!#REF!=1,EVERLITE!#REF!,"N/A")</f>
        <v>#REF!</v>
      </c>
      <c r="HWN50" s="351" t="e">
        <f>+IF('Data Input-Ingreso de Datos'!#REF!=1,EVERLITE!#REF!,"N/A")</f>
        <v>#REF!</v>
      </c>
      <c r="HWO50" s="351" t="e">
        <f>+IF('Data Input-Ingreso de Datos'!#REF!=1,EVERLITE!#REF!,"N/A")</f>
        <v>#REF!</v>
      </c>
      <c r="HWP50" s="351" t="e">
        <f>+IF('Data Input-Ingreso de Datos'!#REF!=1,EVERLITE!#REF!,"N/A")</f>
        <v>#REF!</v>
      </c>
      <c r="HWQ50" s="351" t="e">
        <f>+IF('Data Input-Ingreso de Datos'!#REF!=1,EVERLITE!#REF!,"N/A")</f>
        <v>#REF!</v>
      </c>
      <c r="HWR50" s="351" t="e">
        <f>+IF('Data Input-Ingreso de Datos'!#REF!=1,EVERLITE!#REF!,"N/A")</f>
        <v>#REF!</v>
      </c>
      <c r="HWS50" s="351" t="e">
        <f>+IF('Data Input-Ingreso de Datos'!#REF!=1,EVERLITE!#REF!,"N/A")</f>
        <v>#REF!</v>
      </c>
      <c r="HWT50" s="351" t="e">
        <f>+IF('Data Input-Ingreso de Datos'!#REF!=1,EVERLITE!#REF!,"N/A")</f>
        <v>#REF!</v>
      </c>
      <c r="HWU50" s="351" t="e">
        <f>+IF('Data Input-Ingreso de Datos'!#REF!=1,EVERLITE!#REF!,"N/A")</f>
        <v>#REF!</v>
      </c>
      <c r="HWV50" s="351" t="e">
        <f>+IF('Data Input-Ingreso de Datos'!#REF!=1,EVERLITE!#REF!,"N/A")</f>
        <v>#REF!</v>
      </c>
      <c r="HWW50" s="351" t="e">
        <f>+IF('Data Input-Ingreso de Datos'!#REF!=1,EVERLITE!#REF!,"N/A")</f>
        <v>#REF!</v>
      </c>
      <c r="HWX50" s="351" t="e">
        <f>+IF('Data Input-Ingreso de Datos'!#REF!=1,EVERLITE!#REF!,"N/A")</f>
        <v>#REF!</v>
      </c>
      <c r="HWY50" s="351" t="e">
        <f>+IF('Data Input-Ingreso de Datos'!#REF!=1,EVERLITE!#REF!,"N/A")</f>
        <v>#REF!</v>
      </c>
      <c r="HWZ50" s="351" t="e">
        <f>+IF('Data Input-Ingreso de Datos'!#REF!=1,EVERLITE!#REF!,"N/A")</f>
        <v>#REF!</v>
      </c>
      <c r="HXA50" s="351" t="e">
        <f>+IF('Data Input-Ingreso de Datos'!#REF!=1,EVERLITE!#REF!,"N/A")</f>
        <v>#REF!</v>
      </c>
      <c r="HXB50" s="351" t="e">
        <f>+IF('Data Input-Ingreso de Datos'!#REF!=1,EVERLITE!#REF!,"N/A")</f>
        <v>#REF!</v>
      </c>
      <c r="HXC50" s="351" t="e">
        <f>+IF('Data Input-Ingreso de Datos'!#REF!=1,EVERLITE!#REF!,"N/A")</f>
        <v>#REF!</v>
      </c>
      <c r="HXD50" s="351" t="e">
        <f>+IF('Data Input-Ingreso de Datos'!#REF!=1,EVERLITE!#REF!,"N/A")</f>
        <v>#REF!</v>
      </c>
      <c r="HXE50" s="351" t="e">
        <f>+IF('Data Input-Ingreso de Datos'!#REF!=1,EVERLITE!#REF!,"N/A")</f>
        <v>#REF!</v>
      </c>
      <c r="HXF50" s="351" t="e">
        <f>+IF('Data Input-Ingreso de Datos'!#REF!=1,EVERLITE!#REF!,"N/A")</f>
        <v>#REF!</v>
      </c>
      <c r="HXG50" s="351" t="e">
        <f>+IF('Data Input-Ingreso de Datos'!#REF!=1,EVERLITE!#REF!,"N/A")</f>
        <v>#REF!</v>
      </c>
      <c r="HXH50" s="351" t="e">
        <f>+IF('Data Input-Ingreso de Datos'!#REF!=1,EVERLITE!#REF!,"N/A")</f>
        <v>#REF!</v>
      </c>
      <c r="HXI50" s="351" t="e">
        <f>+IF('Data Input-Ingreso de Datos'!#REF!=1,EVERLITE!#REF!,"N/A")</f>
        <v>#REF!</v>
      </c>
      <c r="HXJ50" s="351" t="e">
        <f>+IF('Data Input-Ingreso de Datos'!#REF!=1,EVERLITE!#REF!,"N/A")</f>
        <v>#REF!</v>
      </c>
      <c r="HXK50" s="351" t="e">
        <f>+IF('Data Input-Ingreso de Datos'!#REF!=1,EVERLITE!#REF!,"N/A")</f>
        <v>#REF!</v>
      </c>
      <c r="HXL50" s="351" t="e">
        <f>+IF('Data Input-Ingreso de Datos'!#REF!=1,EVERLITE!#REF!,"N/A")</f>
        <v>#REF!</v>
      </c>
      <c r="HXM50" s="351" t="e">
        <f>+IF('Data Input-Ingreso de Datos'!#REF!=1,EVERLITE!#REF!,"N/A")</f>
        <v>#REF!</v>
      </c>
      <c r="HXN50" s="351" t="e">
        <f>+IF('Data Input-Ingreso de Datos'!#REF!=1,EVERLITE!#REF!,"N/A")</f>
        <v>#REF!</v>
      </c>
      <c r="HXO50" s="351" t="e">
        <f>+IF('Data Input-Ingreso de Datos'!#REF!=1,EVERLITE!#REF!,"N/A")</f>
        <v>#REF!</v>
      </c>
      <c r="HXP50" s="351" t="e">
        <f>+IF('Data Input-Ingreso de Datos'!#REF!=1,EVERLITE!#REF!,"N/A")</f>
        <v>#REF!</v>
      </c>
      <c r="HXQ50" s="351" t="e">
        <f>+IF('Data Input-Ingreso de Datos'!#REF!=1,EVERLITE!#REF!,"N/A")</f>
        <v>#REF!</v>
      </c>
      <c r="HXR50" s="351" t="e">
        <f>+IF('Data Input-Ingreso de Datos'!#REF!=1,EVERLITE!#REF!,"N/A")</f>
        <v>#REF!</v>
      </c>
      <c r="HXS50" s="351" t="e">
        <f>+IF('Data Input-Ingreso de Datos'!#REF!=1,EVERLITE!#REF!,"N/A")</f>
        <v>#REF!</v>
      </c>
      <c r="HXT50" s="351" t="e">
        <f>+IF('Data Input-Ingreso de Datos'!#REF!=1,EVERLITE!#REF!,"N/A")</f>
        <v>#REF!</v>
      </c>
      <c r="HXU50" s="351" t="e">
        <f>+IF('Data Input-Ingreso de Datos'!#REF!=1,EVERLITE!#REF!,"N/A")</f>
        <v>#REF!</v>
      </c>
      <c r="HXV50" s="351" t="e">
        <f>+IF('Data Input-Ingreso de Datos'!#REF!=1,EVERLITE!#REF!,"N/A")</f>
        <v>#REF!</v>
      </c>
      <c r="HXW50" s="351" t="e">
        <f>+IF('Data Input-Ingreso de Datos'!#REF!=1,EVERLITE!#REF!,"N/A")</f>
        <v>#REF!</v>
      </c>
      <c r="HXX50" s="351" t="e">
        <f>+IF('Data Input-Ingreso de Datos'!#REF!=1,EVERLITE!#REF!,"N/A")</f>
        <v>#REF!</v>
      </c>
      <c r="HXY50" s="351" t="e">
        <f>+IF('Data Input-Ingreso de Datos'!#REF!=1,EVERLITE!#REF!,"N/A")</f>
        <v>#REF!</v>
      </c>
      <c r="HXZ50" s="351" t="e">
        <f>+IF('Data Input-Ingreso de Datos'!#REF!=1,EVERLITE!#REF!,"N/A")</f>
        <v>#REF!</v>
      </c>
      <c r="HYA50" s="351" t="e">
        <f>+IF('Data Input-Ingreso de Datos'!#REF!=1,EVERLITE!#REF!,"N/A")</f>
        <v>#REF!</v>
      </c>
      <c r="HYB50" s="351" t="e">
        <f>+IF('Data Input-Ingreso de Datos'!#REF!=1,EVERLITE!#REF!,"N/A")</f>
        <v>#REF!</v>
      </c>
      <c r="HYC50" s="351" t="e">
        <f>+IF('Data Input-Ingreso de Datos'!#REF!=1,EVERLITE!#REF!,"N/A")</f>
        <v>#REF!</v>
      </c>
      <c r="HYD50" s="351" t="e">
        <f>+IF('Data Input-Ingreso de Datos'!#REF!=1,EVERLITE!#REF!,"N/A")</f>
        <v>#REF!</v>
      </c>
      <c r="HYE50" s="351" t="e">
        <f>+IF('Data Input-Ingreso de Datos'!#REF!=1,EVERLITE!#REF!,"N/A")</f>
        <v>#REF!</v>
      </c>
      <c r="HYF50" s="351" t="e">
        <f>+IF('Data Input-Ingreso de Datos'!#REF!=1,EVERLITE!#REF!,"N/A")</f>
        <v>#REF!</v>
      </c>
      <c r="HYG50" s="351" t="e">
        <f>+IF('Data Input-Ingreso de Datos'!#REF!=1,EVERLITE!#REF!,"N/A")</f>
        <v>#REF!</v>
      </c>
      <c r="HYH50" s="351" t="e">
        <f>+IF('Data Input-Ingreso de Datos'!#REF!=1,EVERLITE!#REF!,"N/A")</f>
        <v>#REF!</v>
      </c>
      <c r="HYI50" s="351" t="e">
        <f>+IF('Data Input-Ingreso de Datos'!#REF!=1,EVERLITE!#REF!,"N/A")</f>
        <v>#REF!</v>
      </c>
      <c r="HYJ50" s="351" t="e">
        <f>+IF('Data Input-Ingreso de Datos'!#REF!=1,EVERLITE!#REF!,"N/A")</f>
        <v>#REF!</v>
      </c>
      <c r="HYK50" s="351" t="e">
        <f>+IF('Data Input-Ingreso de Datos'!#REF!=1,EVERLITE!#REF!,"N/A")</f>
        <v>#REF!</v>
      </c>
      <c r="HYL50" s="351" t="e">
        <f>+IF('Data Input-Ingreso de Datos'!#REF!=1,EVERLITE!#REF!,"N/A")</f>
        <v>#REF!</v>
      </c>
      <c r="HYM50" s="351" t="e">
        <f>+IF('Data Input-Ingreso de Datos'!#REF!=1,EVERLITE!#REF!,"N/A")</f>
        <v>#REF!</v>
      </c>
      <c r="HYN50" s="351" t="e">
        <f>+IF('Data Input-Ingreso de Datos'!#REF!=1,EVERLITE!#REF!,"N/A")</f>
        <v>#REF!</v>
      </c>
      <c r="HYO50" s="351" t="e">
        <f>+IF('Data Input-Ingreso de Datos'!#REF!=1,EVERLITE!#REF!,"N/A")</f>
        <v>#REF!</v>
      </c>
      <c r="HYP50" s="351" t="e">
        <f>+IF('Data Input-Ingreso de Datos'!#REF!=1,EVERLITE!#REF!,"N/A")</f>
        <v>#REF!</v>
      </c>
      <c r="HYQ50" s="351" t="e">
        <f>+IF('Data Input-Ingreso de Datos'!#REF!=1,EVERLITE!#REF!,"N/A")</f>
        <v>#REF!</v>
      </c>
      <c r="HYR50" s="351" t="e">
        <f>+IF('Data Input-Ingreso de Datos'!#REF!=1,EVERLITE!#REF!,"N/A")</f>
        <v>#REF!</v>
      </c>
      <c r="HYS50" s="351" t="e">
        <f>+IF('Data Input-Ingreso de Datos'!#REF!=1,EVERLITE!#REF!,"N/A")</f>
        <v>#REF!</v>
      </c>
      <c r="HYT50" s="351" t="e">
        <f>+IF('Data Input-Ingreso de Datos'!#REF!=1,EVERLITE!#REF!,"N/A")</f>
        <v>#REF!</v>
      </c>
      <c r="HYU50" s="351" t="e">
        <f>+IF('Data Input-Ingreso de Datos'!#REF!=1,EVERLITE!#REF!,"N/A")</f>
        <v>#REF!</v>
      </c>
      <c r="HYV50" s="351" t="e">
        <f>+IF('Data Input-Ingreso de Datos'!#REF!=1,EVERLITE!#REF!,"N/A")</f>
        <v>#REF!</v>
      </c>
      <c r="HYW50" s="351" t="e">
        <f>+IF('Data Input-Ingreso de Datos'!#REF!=1,EVERLITE!#REF!,"N/A")</f>
        <v>#REF!</v>
      </c>
      <c r="HYX50" s="351" t="e">
        <f>+IF('Data Input-Ingreso de Datos'!#REF!=1,EVERLITE!#REF!,"N/A")</f>
        <v>#REF!</v>
      </c>
      <c r="HYY50" s="351" t="e">
        <f>+IF('Data Input-Ingreso de Datos'!#REF!=1,EVERLITE!#REF!,"N/A")</f>
        <v>#REF!</v>
      </c>
      <c r="HYZ50" s="351" t="e">
        <f>+IF('Data Input-Ingreso de Datos'!#REF!=1,EVERLITE!#REF!,"N/A")</f>
        <v>#REF!</v>
      </c>
      <c r="HZA50" s="351" t="e">
        <f>+IF('Data Input-Ingreso de Datos'!#REF!=1,EVERLITE!#REF!,"N/A")</f>
        <v>#REF!</v>
      </c>
      <c r="HZB50" s="351" t="e">
        <f>+IF('Data Input-Ingreso de Datos'!#REF!=1,EVERLITE!#REF!,"N/A")</f>
        <v>#REF!</v>
      </c>
      <c r="HZC50" s="351" t="e">
        <f>+IF('Data Input-Ingreso de Datos'!#REF!=1,EVERLITE!#REF!,"N/A")</f>
        <v>#REF!</v>
      </c>
      <c r="HZD50" s="351" t="e">
        <f>+IF('Data Input-Ingreso de Datos'!#REF!=1,EVERLITE!#REF!,"N/A")</f>
        <v>#REF!</v>
      </c>
      <c r="HZE50" s="351" t="e">
        <f>+IF('Data Input-Ingreso de Datos'!#REF!=1,EVERLITE!#REF!,"N/A")</f>
        <v>#REF!</v>
      </c>
      <c r="HZF50" s="351" t="e">
        <f>+IF('Data Input-Ingreso de Datos'!#REF!=1,EVERLITE!#REF!,"N/A")</f>
        <v>#REF!</v>
      </c>
      <c r="HZG50" s="351" t="e">
        <f>+IF('Data Input-Ingreso de Datos'!#REF!=1,EVERLITE!#REF!,"N/A")</f>
        <v>#REF!</v>
      </c>
      <c r="HZH50" s="351" t="e">
        <f>+IF('Data Input-Ingreso de Datos'!#REF!=1,EVERLITE!#REF!,"N/A")</f>
        <v>#REF!</v>
      </c>
      <c r="HZI50" s="351" t="e">
        <f>+IF('Data Input-Ingreso de Datos'!#REF!=1,EVERLITE!#REF!,"N/A")</f>
        <v>#REF!</v>
      </c>
      <c r="HZJ50" s="351" t="e">
        <f>+IF('Data Input-Ingreso de Datos'!#REF!=1,EVERLITE!#REF!,"N/A")</f>
        <v>#REF!</v>
      </c>
      <c r="HZK50" s="351" t="e">
        <f>+IF('Data Input-Ingreso de Datos'!#REF!=1,EVERLITE!#REF!,"N/A")</f>
        <v>#REF!</v>
      </c>
      <c r="HZL50" s="351" t="e">
        <f>+IF('Data Input-Ingreso de Datos'!#REF!=1,EVERLITE!#REF!,"N/A")</f>
        <v>#REF!</v>
      </c>
      <c r="HZM50" s="351" t="e">
        <f>+IF('Data Input-Ingreso de Datos'!#REF!=1,EVERLITE!#REF!,"N/A")</f>
        <v>#REF!</v>
      </c>
      <c r="HZN50" s="351" t="e">
        <f>+IF('Data Input-Ingreso de Datos'!#REF!=1,EVERLITE!#REF!,"N/A")</f>
        <v>#REF!</v>
      </c>
      <c r="HZO50" s="351" t="e">
        <f>+IF('Data Input-Ingreso de Datos'!#REF!=1,EVERLITE!#REF!,"N/A")</f>
        <v>#REF!</v>
      </c>
      <c r="HZP50" s="351" t="e">
        <f>+IF('Data Input-Ingreso de Datos'!#REF!=1,EVERLITE!#REF!,"N/A")</f>
        <v>#REF!</v>
      </c>
      <c r="HZQ50" s="351" t="e">
        <f>+IF('Data Input-Ingreso de Datos'!#REF!=1,EVERLITE!#REF!,"N/A")</f>
        <v>#REF!</v>
      </c>
      <c r="HZR50" s="351" t="e">
        <f>+IF('Data Input-Ingreso de Datos'!#REF!=1,EVERLITE!#REF!,"N/A")</f>
        <v>#REF!</v>
      </c>
      <c r="HZS50" s="351" t="e">
        <f>+IF('Data Input-Ingreso de Datos'!#REF!=1,EVERLITE!#REF!,"N/A")</f>
        <v>#REF!</v>
      </c>
      <c r="HZT50" s="351" t="e">
        <f>+IF('Data Input-Ingreso de Datos'!#REF!=1,EVERLITE!#REF!,"N/A")</f>
        <v>#REF!</v>
      </c>
      <c r="HZU50" s="351" t="e">
        <f>+IF('Data Input-Ingreso de Datos'!#REF!=1,EVERLITE!#REF!,"N/A")</f>
        <v>#REF!</v>
      </c>
      <c r="HZV50" s="351" t="e">
        <f>+IF('Data Input-Ingreso de Datos'!#REF!=1,EVERLITE!#REF!,"N/A")</f>
        <v>#REF!</v>
      </c>
      <c r="HZW50" s="351" t="e">
        <f>+IF('Data Input-Ingreso de Datos'!#REF!=1,EVERLITE!#REF!,"N/A")</f>
        <v>#REF!</v>
      </c>
      <c r="HZX50" s="351" t="e">
        <f>+IF('Data Input-Ingreso de Datos'!#REF!=1,EVERLITE!#REF!,"N/A")</f>
        <v>#REF!</v>
      </c>
      <c r="HZY50" s="351" t="e">
        <f>+IF('Data Input-Ingreso de Datos'!#REF!=1,EVERLITE!#REF!,"N/A")</f>
        <v>#REF!</v>
      </c>
      <c r="HZZ50" s="351" t="e">
        <f>+IF('Data Input-Ingreso de Datos'!#REF!=1,EVERLITE!#REF!,"N/A")</f>
        <v>#REF!</v>
      </c>
      <c r="IAA50" s="351" t="e">
        <f>+IF('Data Input-Ingreso de Datos'!#REF!=1,EVERLITE!#REF!,"N/A")</f>
        <v>#REF!</v>
      </c>
      <c r="IAB50" s="351" t="e">
        <f>+IF('Data Input-Ingreso de Datos'!#REF!=1,EVERLITE!#REF!,"N/A")</f>
        <v>#REF!</v>
      </c>
      <c r="IAC50" s="351" t="e">
        <f>+IF('Data Input-Ingreso de Datos'!#REF!=1,EVERLITE!#REF!,"N/A")</f>
        <v>#REF!</v>
      </c>
      <c r="IAD50" s="351" t="e">
        <f>+IF('Data Input-Ingreso de Datos'!#REF!=1,EVERLITE!#REF!,"N/A")</f>
        <v>#REF!</v>
      </c>
      <c r="IAE50" s="351" t="e">
        <f>+IF('Data Input-Ingreso de Datos'!#REF!=1,EVERLITE!#REF!,"N/A")</f>
        <v>#REF!</v>
      </c>
      <c r="IAF50" s="351" t="e">
        <f>+IF('Data Input-Ingreso de Datos'!#REF!=1,EVERLITE!#REF!,"N/A")</f>
        <v>#REF!</v>
      </c>
      <c r="IAG50" s="351" t="e">
        <f>+IF('Data Input-Ingreso de Datos'!#REF!=1,EVERLITE!#REF!,"N/A")</f>
        <v>#REF!</v>
      </c>
      <c r="IAH50" s="351" t="e">
        <f>+IF('Data Input-Ingreso de Datos'!#REF!=1,EVERLITE!#REF!,"N/A")</f>
        <v>#REF!</v>
      </c>
      <c r="IAI50" s="351" t="e">
        <f>+IF('Data Input-Ingreso de Datos'!#REF!=1,EVERLITE!#REF!,"N/A")</f>
        <v>#REF!</v>
      </c>
      <c r="IAJ50" s="351" t="e">
        <f>+IF('Data Input-Ingreso de Datos'!#REF!=1,EVERLITE!#REF!,"N/A")</f>
        <v>#REF!</v>
      </c>
      <c r="IAK50" s="351" t="e">
        <f>+IF('Data Input-Ingreso de Datos'!#REF!=1,EVERLITE!#REF!,"N/A")</f>
        <v>#REF!</v>
      </c>
      <c r="IAL50" s="351" t="e">
        <f>+IF('Data Input-Ingreso de Datos'!#REF!=1,EVERLITE!#REF!,"N/A")</f>
        <v>#REF!</v>
      </c>
      <c r="IAM50" s="351" t="e">
        <f>+IF('Data Input-Ingreso de Datos'!#REF!=1,EVERLITE!#REF!,"N/A")</f>
        <v>#REF!</v>
      </c>
      <c r="IAN50" s="351" t="e">
        <f>+IF('Data Input-Ingreso de Datos'!#REF!=1,EVERLITE!#REF!,"N/A")</f>
        <v>#REF!</v>
      </c>
      <c r="IAO50" s="351" t="e">
        <f>+IF('Data Input-Ingreso de Datos'!#REF!=1,EVERLITE!#REF!,"N/A")</f>
        <v>#REF!</v>
      </c>
      <c r="IAP50" s="351" t="e">
        <f>+IF('Data Input-Ingreso de Datos'!#REF!=1,EVERLITE!#REF!,"N/A")</f>
        <v>#REF!</v>
      </c>
      <c r="IAQ50" s="351" t="e">
        <f>+IF('Data Input-Ingreso de Datos'!#REF!=1,EVERLITE!#REF!,"N/A")</f>
        <v>#REF!</v>
      </c>
      <c r="IAR50" s="351" t="e">
        <f>+IF('Data Input-Ingreso de Datos'!#REF!=1,EVERLITE!#REF!,"N/A")</f>
        <v>#REF!</v>
      </c>
      <c r="IAS50" s="351" t="e">
        <f>+IF('Data Input-Ingreso de Datos'!#REF!=1,EVERLITE!#REF!,"N/A")</f>
        <v>#REF!</v>
      </c>
      <c r="IAT50" s="351" t="e">
        <f>+IF('Data Input-Ingreso de Datos'!#REF!=1,EVERLITE!#REF!,"N/A")</f>
        <v>#REF!</v>
      </c>
      <c r="IAU50" s="351" t="e">
        <f>+IF('Data Input-Ingreso de Datos'!#REF!=1,EVERLITE!#REF!,"N/A")</f>
        <v>#REF!</v>
      </c>
      <c r="IAV50" s="351" t="e">
        <f>+IF('Data Input-Ingreso de Datos'!#REF!=1,EVERLITE!#REF!,"N/A")</f>
        <v>#REF!</v>
      </c>
      <c r="IAW50" s="351" t="e">
        <f>+IF('Data Input-Ingreso de Datos'!#REF!=1,EVERLITE!#REF!,"N/A")</f>
        <v>#REF!</v>
      </c>
      <c r="IAX50" s="351" t="e">
        <f>+IF('Data Input-Ingreso de Datos'!#REF!=1,EVERLITE!#REF!,"N/A")</f>
        <v>#REF!</v>
      </c>
      <c r="IAY50" s="351" t="e">
        <f>+IF('Data Input-Ingreso de Datos'!#REF!=1,EVERLITE!#REF!,"N/A")</f>
        <v>#REF!</v>
      </c>
      <c r="IAZ50" s="351" t="e">
        <f>+IF('Data Input-Ingreso de Datos'!#REF!=1,EVERLITE!#REF!,"N/A")</f>
        <v>#REF!</v>
      </c>
      <c r="IBA50" s="351" t="e">
        <f>+IF('Data Input-Ingreso de Datos'!#REF!=1,EVERLITE!#REF!,"N/A")</f>
        <v>#REF!</v>
      </c>
      <c r="IBB50" s="351" t="e">
        <f>+IF('Data Input-Ingreso de Datos'!#REF!=1,EVERLITE!#REF!,"N/A")</f>
        <v>#REF!</v>
      </c>
      <c r="IBC50" s="351" t="e">
        <f>+IF('Data Input-Ingreso de Datos'!#REF!=1,EVERLITE!#REF!,"N/A")</f>
        <v>#REF!</v>
      </c>
      <c r="IBD50" s="351" t="e">
        <f>+IF('Data Input-Ingreso de Datos'!#REF!=1,EVERLITE!#REF!,"N/A")</f>
        <v>#REF!</v>
      </c>
      <c r="IBE50" s="351" t="e">
        <f>+IF('Data Input-Ingreso de Datos'!#REF!=1,EVERLITE!#REF!,"N/A")</f>
        <v>#REF!</v>
      </c>
      <c r="IBF50" s="351" t="e">
        <f>+IF('Data Input-Ingreso de Datos'!#REF!=1,EVERLITE!#REF!,"N/A")</f>
        <v>#REF!</v>
      </c>
      <c r="IBG50" s="351" t="e">
        <f>+IF('Data Input-Ingreso de Datos'!#REF!=1,EVERLITE!#REF!,"N/A")</f>
        <v>#REF!</v>
      </c>
      <c r="IBH50" s="351" t="e">
        <f>+IF('Data Input-Ingreso de Datos'!#REF!=1,EVERLITE!#REF!,"N/A")</f>
        <v>#REF!</v>
      </c>
      <c r="IBI50" s="351" t="e">
        <f>+IF('Data Input-Ingreso de Datos'!#REF!=1,EVERLITE!#REF!,"N/A")</f>
        <v>#REF!</v>
      </c>
      <c r="IBJ50" s="351" t="e">
        <f>+IF('Data Input-Ingreso de Datos'!#REF!=1,EVERLITE!#REF!,"N/A")</f>
        <v>#REF!</v>
      </c>
      <c r="IBK50" s="351" t="e">
        <f>+IF('Data Input-Ingreso de Datos'!#REF!=1,EVERLITE!#REF!,"N/A")</f>
        <v>#REF!</v>
      </c>
      <c r="IBL50" s="351" t="e">
        <f>+IF('Data Input-Ingreso de Datos'!#REF!=1,EVERLITE!#REF!,"N/A")</f>
        <v>#REF!</v>
      </c>
      <c r="IBM50" s="351" t="e">
        <f>+IF('Data Input-Ingreso de Datos'!#REF!=1,EVERLITE!#REF!,"N/A")</f>
        <v>#REF!</v>
      </c>
      <c r="IBN50" s="351" t="e">
        <f>+IF('Data Input-Ingreso de Datos'!#REF!=1,EVERLITE!#REF!,"N/A")</f>
        <v>#REF!</v>
      </c>
      <c r="IBO50" s="351" t="e">
        <f>+IF('Data Input-Ingreso de Datos'!#REF!=1,EVERLITE!#REF!,"N/A")</f>
        <v>#REF!</v>
      </c>
      <c r="IBP50" s="351" t="e">
        <f>+IF('Data Input-Ingreso de Datos'!#REF!=1,EVERLITE!#REF!,"N/A")</f>
        <v>#REF!</v>
      </c>
      <c r="IBQ50" s="351" t="e">
        <f>+IF('Data Input-Ingreso de Datos'!#REF!=1,EVERLITE!#REF!,"N/A")</f>
        <v>#REF!</v>
      </c>
      <c r="IBR50" s="351" t="e">
        <f>+IF('Data Input-Ingreso de Datos'!#REF!=1,EVERLITE!#REF!,"N/A")</f>
        <v>#REF!</v>
      </c>
      <c r="IBS50" s="351" t="e">
        <f>+IF('Data Input-Ingreso de Datos'!#REF!=1,EVERLITE!#REF!,"N/A")</f>
        <v>#REF!</v>
      </c>
      <c r="IBT50" s="351" t="e">
        <f>+IF('Data Input-Ingreso de Datos'!#REF!=1,EVERLITE!#REF!,"N/A")</f>
        <v>#REF!</v>
      </c>
      <c r="IBU50" s="351" t="e">
        <f>+IF('Data Input-Ingreso de Datos'!#REF!=1,EVERLITE!#REF!,"N/A")</f>
        <v>#REF!</v>
      </c>
      <c r="IBV50" s="351" t="e">
        <f>+IF('Data Input-Ingreso de Datos'!#REF!=1,EVERLITE!#REF!,"N/A")</f>
        <v>#REF!</v>
      </c>
      <c r="IBW50" s="351" t="e">
        <f>+IF('Data Input-Ingreso de Datos'!#REF!=1,EVERLITE!#REF!,"N/A")</f>
        <v>#REF!</v>
      </c>
      <c r="IBX50" s="351" t="e">
        <f>+IF('Data Input-Ingreso de Datos'!#REF!=1,EVERLITE!#REF!,"N/A")</f>
        <v>#REF!</v>
      </c>
      <c r="IBY50" s="351" t="e">
        <f>+IF('Data Input-Ingreso de Datos'!#REF!=1,EVERLITE!#REF!,"N/A")</f>
        <v>#REF!</v>
      </c>
      <c r="IBZ50" s="351" t="e">
        <f>+IF('Data Input-Ingreso de Datos'!#REF!=1,EVERLITE!#REF!,"N/A")</f>
        <v>#REF!</v>
      </c>
      <c r="ICA50" s="351" t="e">
        <f>+IF('Data Input-Ingreso de Datos'!#REF!=1,EVERLITE!#REF!,"N/A")</f>
        <v>#REF!</v>
      </c>
      <c r="ICB50" s="351" t="e">
        <f>+IF('Data Input-Ingreso de Datos'!#REF!=1,EVERLITE!#REF!,"N/A")</f>
        <v>#REF!</v>
      </c>
      <c r="ICC50" s="351" t="e">
        <f>+IF('Data Input-Ingreso de Datos'!#REF!=1,EVERLITE!#REF!,"N/A")</f>
        <v>#REF!</v>
      </c>
      <c r="ICD50" s="351" t="e">
        <f>+IF('Data Input-Ingreso de Datos'!#REF!=1,EVERLITE!#REF!,"N/A")</f>
        <v>#REF!</v>
      </c>
      <c r="ICE50" s="351" t="e">
        <f>+IF('Data Input-Ingreso de Datos'!#REF!=1,EVERLITE!#REF!,"N/A")</f>
        <v>#REF!</v>
      </c>
      <c r="ICF50" s="351" t="e">
        <f>+IF('Data Input-Ingreso de Datos'!#REF!=1,EVERLITE!#REF!,"N/A")</f>
        <v>#REF!</v>
      </c>
      <c r="ICG50" s="351" t="e">
        <f>+IF('Data Input-Ingreso de Datos'!#REF!=1,EVERLITE!#REF!,"N/A")</f>
        <v>#REF!</v>
      </c>
      <c r="ICH50" s="351" t="e">
        <f>+IF('Data Input-Ingreso de Datos'!#REF!=1,EVERLITE!#REF!,"N/A")</f>
        <v>#REF!</v>
      </c>
      <c r="ICI50" s="351" t="e">
        <f>+IF('Data Input-Ingreso de Datos'!#REF!=1,EVERLITE!#REF!,"N/A")</f>
        <v>#REF!</v>
      </c>
      <c r="ICJ50" s="351" t="e">
        <f>+IF('Data Input-Ingreso de Datos'!#REF!=1,EVERLITE!#REF!,"N/A")</f>
        <v>#REF!</v>
      </c>
      <c r="ICK50" s="351" t="e">
        <f>+IF('Data Input-Ingreso de Datos'!#REF!=1,EVERLITE!#REF!,"N/A")</f>
        <v>#REF!</v>
      </c>
      <c r="ICL50" s="351" t="e">
        <f>+IF('Data Input-Ingreso de Datos'!#REF!=1,EVERLITE!#REF!,"N/A")</f>
        <v>#REF!</v>
      </c>
      <c r="ICM50" s="351" t="e">
        <f>+IF('Data Input-Ingreso de Datos'!#REF!=1,EVERLITE!#REF!,"N/A")</f>
        <v>#REF!</v>
      </c>
      <c r="ICN50" s="351" t="e">
        <f>+IF('Data Input-Ingreso de Datos'!#REF!=1,EVERLITE!#REF!,"N/A")</f>
        <v>#REF!</v>
      </c>
      <c r="ICO50" s="351" t="e">
        <f>+IF('Data Input-Ingreso de Datos'!#REF!=1,EVERLITE!#REF!,"N/A")</f>
        <v>#REF!</v>
      </c>
      <c r="ICP50" s="351" t="e">
        <f>+IF('Data Input-Ingreso de Datos'!#REF!=1,EVERLITE!#REF!,"N/A")</f>
        <v>#REF!</v>
      </c>
      <c r="ICQ50" s="351" t="e">
        <f>+IF('Data Input-Ingreso de Datos'!#REF!=1,EVERLITE!#REF!,"N/A")</f>
        <v>#REF!</v>
      </c>
      <c r="ICR50" s="351" t="e">
        <f>+IF('Data Input-Ingreso de Datos'!#REF!=1,EVERLITE!#REF!,"N/A")</f>
        <v>#REF!</v>
      </c>
      <c r="ICS50" s="351" t="e">
        <f>+IF('Data Input-Ingreso de Datos'!#REF!=1,EVERLITE!#REF!,"N/A")</f>
        <v>#REF!</v>
      </c>
      <c r="ICT50" s="351" t="e">
        <f>+IF('Data Input-Ingreso de Datos'!#REF!=1,EVERLITE!#REF!,"N/A")</f>
        <v>#REF!</v>
      </c>
      <c r="ICU50" s="351" t="e">
        <f>+IF('Data Input-Ingreso de Datos'!#REF!=1,EVERLITE!#REF!,"N/A")</f>
        <v>#REF!</v>
      </c>
      <c r="ICV50" s="351" t="e">
        <f>+IF('Data Input-Ingreso de Datos'!#REF!=1,EVERLITE!#REF!,"N/A")</f>
        <v>#REF!</v>
      </c>
      <c r="ICW50" s="351" t="e">
        <f>+IF('Data Input-Ingreso de Datos'!#REF!=1,EVERLITE!#REF!,"N/A")</f>
        <v>#REF!</v>
      </c>
      <c r="ICX50" s="351" t="e">
        <f>+IF('Data Input-Ingreso de Datos'!#REF!=1,EVERLITE!#REF!,"N/A")</f>
        <v>#REF!</v>
      </c>
      <c r="ICY50" s="351" t="e">
        <f>+IF('Data Input-Ingreso de Datos'!#REF!=1,EVERLITE!#REF!,"N/A")</f>
        <v>#REF!</v>
      </c>
      <c r="ICZ50" s="351" t="e">
        <f>+IF('Data Input-Ingreso de Datos'!#REF!=1,EVERLITE!#REF!,"N/A")</f>
        <v>#REF!</v>
      </c>
      <c r="IDA50" s="351" t="e">
        <f>+IF('Data Input-Ingreso de Datos'!#REF!=1,EVERLITE!#REF!,"N/A")</f>
        <v>#REF!</v>
      </c>
      <c r="IDB50" s="351" t="e">
        <f>+IF('Data Input-Ingreso de Datos'!#REF!=1,EVERLITE!#REF!,"N/A")</f>
        <v>#REF!</v>
      </c>
      <c r="IDC50" s="351" t="e">
        <f>+IF('Data Input-Ingreso de Datos'!#REF!=1,EVERLITE!#REF!,"N/A")</f>
        <v>#REF!</v>
      </c>
      <c r="IDD50" s="351" t="e">
        <f>+IF('Data Input-Ingreso de Datos'!#REF!=1,EVERLITE!#REF!,"N/A")</f>
        <v>#REF!</v>
      </c>
      <c r="IDE50" s="351" t="e">
        <f>+IF('Data Input-Ingreso de Datos'!#REF!=1,EVERLITE!#REF!,"N/A")</f>
        <v>#REF!</v>
      </c>
      <c r="IDF50" s="351" t="e">
        <f>+IF('Data Input-Ingreso de Datos'!#REF!=1,EVERLITE!#REF!,"N/A")</f>
        <v>#REF!</v>
      </c>
      <c r="IDG50" s="351" t="e">
        <f>+IF('Data Input-Ingreso de Datos'!#REF!=1,EVERLITE!#REF!,"N/A")</f>
        <v>#REF!</v>
      </c>
      <c r="IDH50" s="351" t="e">
        <f>+IF('Data Input-Ingreso de Datos'!#REF!=1,EVERLITE!#REF!,"N/A")</f>
        <v>#REF!</v>
      </c>
      <c r="IDI50" s="351" t="e">
        <f>+IF('Data Input-Ingreso de Datos'!#REF!=1,EVERLITE!#REF!,"N/A")</f>
        <v>#REF!</v>
      </c>
      <c r="IDJ50" s="351" t="e">
        <f>+IF('Data Input-Ingreso de Datos'!#REF!=1,EVERLITE!#REF!,"N/A")</f>
        <v>#REF!</v>
      </c>
      <c r="IDK50" s="351" t="e">
        <f>+IF('Data Input-Ingreso de Datos'!#REF!=1,EVERLITE!#REF!,"N/A")</f>
        <v>#REF!</v>
      </c>
      <c r="IDL50" s="351" t="e">
        <f>+IF('Data Input-Ingreso de Datos'!#REF!=1,EVERLITE!#REF!,"N/A")</f>
        <v>#REF!</v>
      </c>
      <c r="IDM50" s="351" t="e">
        <f>+IF('Data Input-Ingreso de Datos'!#REF!=1,EVERLITE!#REF!,"N/A")</f>
        <v>#REF!</v>
      </c>
      <c r="IDN50" s="351" t="e">
        <f>+IF('Data Input-Ingreso de Datos'!#REF!=1,EVERLITE!#REF!,"N/A")</f>
        <v>#REF!</v>
      </c>
      <c r="IDO50" s="351" t="e">
        <f>+IF('Data Input-Ingreso de Datos'!#REF!=1,EVERLITE!#REF!,"N/A")</f>
        <v>#REF!</v>
      </c>
      <c r="IDP50" s="351" t="e">
        <f>+IF('Data Input-Ingreso de Datos'!#REF!=1,EVERLITE!#REF!,"N/A")</f>
        <v>#REF!</v>
      </c>
      <c r="IDQ50" s="351" t="e">
        <f>+IF('Data Input-Ingreso de Datos'!#REF!=1,EVERLITE!#REF!,"N/A")</f>
        <v>#REF!</v>
      </c>
      <c r="IDR50" s="351" t="e">
        <f>+IF('Data Input-Ingreso de Datos'!#REF!=1,EVERLITE!#REF!,"N/A")</f>
        <v>#REF!</v>
      </c>
      <c r="IDS50" s="351" t="e">
        <f>+IF('Data Input-Ingreso de Datos'!#REF!=1,EVERLITE!#REF!,"N/A")</f>
        <v>#REF!</v>
      </c>
      <c r="IDT50" s="351" t="e">
        <f>+IF('Data Input-Ingreso de Datos'!#REF!=1,EVERLITE!#REF!,"N/A")</f>
        <v>#REF!</v>
      </c>
      <c r="IDU50" s="351" t="e">
        <f>+IF('Data Input-Ingreso de Datos'!#REF!=1,EVERLITE!#REF!,"N/A")</f>
        <v>#REF!</v>
      </c>
      <c r="IDV50" s="351" t="e">
        <f>+IF('Data Input-Ingreso de Datos'!#REF!=1,EVERLITE!#REF!,"N/A")</f>
        <v>#REF!</v>
      </c>
      <c r="IDW50" s="351" t="e">
        <f>+IF('Data Input-Ingreso de Datos'!#REF!=1,EVERLITE!#REF!,"N/A")</f>
        <v>#REF!</v>
      </c>
      <c r="IDX50" s="351" t="e">
        <f>+IF('Data Input-Ingreso de Datos'!#REF!=1,EVERLITE!#REF!,"N/A")</f>
        <v>#REF!</v>
      </c>
      <c r="IDY50" s="351" t="e">
        <f>+IF('Data Input-Ingreso de Datos'!#REF!=1,EVERLITE!#REF!,"N/A")</f>
        <v>#REF!</v>
      </c>
      <c r="IDZ50" s="351" t="e">
        <f>+IF('Data Input-Ingreso de Datos'!#REF!=1,EVERLITE!#REF!,"N/A")</f>
        <v>#REF!</v>
      </c>
      <c r="IEA50" s="351" t="e">
        <f>+IF('Data Input-Ingreso de Datos'!#REF!=1,EVERLITE!#REF!,"N/A")</f>
        <v>#REF!</v>
      </c>
      <c r="IEB50" s="351" t="e">
        <f>+IF('Data Input-Ingreso de Datos'!#REF!=1,EVERLITE!#REF!,"N/A")</f>
        <v>#REF!</v>
      </c>
      <c r="IEC50" s="351" t="e">
        <f>+IF('Data Input-Ingreso de Datos'!#REF!=1,EVERLITE!#REF!,"N/A")</f>
        <v>#REF!</v>
      </c>
      <c r="IED50" s="351" t="e">
        <f>+IF('Data Input-Ingreso de Datos'!#REF!=1,EVERLITE!#REF!,"N/A")</f>
        <v>#REF!</v>
      </c>
      <c r="IEE50" s="351" t="e">
        <f>+IF('Data Input-Ingreso de Datos'!#REF!=1,EVERLITE!#REF!,"N/A")</f>
        <v>#REF!</v>
      </c>
      <c r="IEF50" s="351" t="e">
        <f>+IF('Data Input-Ingreso de Datos'!#REF!=1,EVERLITE!#REF!,"N/A")</f>
        <v>#REF!</v>
      </c>
      <c r="IEG50" s="351" t="e">
        <f>+IF('Data Input-Ingreso de Datos'!#REF!=1,EVERLITE!#REF!,"N/A")</f>
        <v>#REF!</v>
      </c>
      <c r="IEH50" s="351" t="e">
        <f>+IF('Data Input-Ingreso de Datos'!#REF!=1,EVERLITE!#REF!,"N/A")</f>
        <v>#REF!</v>
      </c>
      <c r="IEI50" s="351" t="e">
        <f>+IF('Data Input-Ingreso de Datos'!#REF!=1,EVERLITE!#REF!,"N/A")</f>
        <v>#REF!</v>
      </c>
      <c r="IEJ50" s="351" t="e">
        <f>+IF('Data Input-Ingreso de Datos'!#REF!=1,EVERLITE!#REF!,"N/A")</f>
        <v>#REF!</v>
      </c>
      <c r="IEK50" s="351" t="e">
        <f>+IF('Data Input-Ingreso de Datos'!#REF!=1,EVERLITE!#REF!,"N/A")</f>
        <v>#REF!</v>
      </c>
      <c r="IEL50" s="351" t="e">
        <f>+IF('Data Input-Ingreso de Datos'!#REF!=1,EVERLITE!#REF!,"N/A")</f>
        <v>#REF!</v>
      </c>
      <c r="IEM50" s="351" t="e">
        <f>+IF('Data Input-Ingreso de Datos'!#REF!=1,EVERLITE!#REF!,"N/A")</f>
        <v>#REF!</v>
      </c>
      <c r="IEN50" s="351" t="e">
        <f>+IF('Data Input-Ingreso de Datos'!#REF!=1,EVERLITE!#REF!,"N/A")</f>
        <v>#REF!</v>
      </c>
      <c r="IEO50" s="351" t="e">
        <f>+IF('Data Input-Ingreso de Datos'!#REF!=1,EVERLITE!#REF!,"N/A")</f>
        <v>#REF!</v>
      </c>
      <c r="IEP50" s="351" t="e">
        <f>+IF('Data Input-Ingreso de Datos'!#REF!=1,EVERLITE!#REF!,"N/A")</f>
        <v>#REF!</v>
      </c>
      <c r="IEQ50" s="351" t="e">
        <f>+IF('Data Input-Ingreso de Datos'!#REF!=1,EVERLITE!#REF!,"N/A")</f>
        <v>#REF!</v>
      </c>
      <c r="IER50" s="351" t="e">
        <f>+IF('Data Input-Ingreso de Datos'!#REF!=1,EVERLITE!#REF!,"N/A")</f>
        <v>#REF!</v>
      </c>
      <c r="IES50" s="351" t="e">
        <f>+IF('Data Input-Ingreso de Datos'!#REF!=1,EVERLITE!#REF!,"N/A")</f>
        <v>#REF!</v>
      </c>
      <c r="IET50" s="351" t="e">
        <f>+IF('Data Input-Ingreso de Datos'!#REF!=1,EVERLITE!#REF!,"N/A")</f>
        <v>#REF!</v>
      </c>
      <c r="IEU50" s="351" t="e">
        <f>+IF('Data Input-Ingreso de Datos'!#REF!=1,EVERLITE!#REF!,"N/A")</f>
        <v>#REF!</v>
      </c>
      <c r="IEV50" s="351" t="e">
        <f>+IF('Data Input-Ingreso de Datos'!#REF!=1,EVERLITE!#REF!,"N/A")</f>
        <v>#REF!</v>
      </c>
      <c r="IEW50" s="351" t="e">
        <f>+IF('Data Input-Ingreso de Datos'!#REF!=1,EVERLITE!#REF!,"N/A")</f>
        <v>#REF!</v>
      </c>
      <c r="IEX50" s="351" t="e">
        <f>+IF('Data Input-Ingreso de Datos'!#REF!=1,EVERLITE!#REF!,"N/A")</f>
        <v>#REF!</v>
      </c>
      <c r="IEY50" s="351" t="e">
        <f>+IF('Data Input-Ingreso de Datos'!#REF!=1,EVERLITE!#REF!,"N/A")</f>
        <v>#REF!</v>
      </c>
      <c r="IEZ50" s="351" t="e">
        <f>+IF('Data Input-Ingreso de Datos'!#REF!=1,EVERLITE!#REF!,"N/A")</f>
        <v>#REF!</v>
      </c>
      <c r="IFA50" s="351" t="e">
        <f>+IF('Data Input-Ingreso de Datos'!#REF!=1,EVERLITE!#REF!,"N/A")</f>
        <v>#REF!</v>
      </c>
      <c r="IFB50" s="351" t="e">
        <f>+IF('Data Input-Ingreso de Datos'!#REF!=1,EVERLITE!#REF!,"N/A")</f>
        <v>#REF!</v>
      </c>
      <c r="IFC50" s="351" t="e">
        <f>+IF('Data Input-Ingreso de Datos'!#REF!=1,EVERLITE!#REF!,"N/A")</f>
        <v>#REF!</v>
      </c>
      <c r="IFD50" s="351" t="e">
        <f>+IF('Data Input-Ingreso de Datos'!#REF!=1,EVERLITE!#REF!,"N/A")</f>
        <v>#REF!</v>
      </c>
      <c r="IFE50" s="351" t="e">
        <f>+IF('Data Input-Ingreso de Datos'!#REF!=1,EVERLITE!#REF!,"N/A")</f>
        <v>#REF!</v>
      </c>
      <c r="IFF50" s="351" t="e">
        <f>+IF('Data Input-Ingreso de Datos'!#REF!=1,EVERLITE!#REF!,"N/A")</f>
        <v>#REF!</v>
      </c>
      <c r="IFG50" s="351" t="e">
        <f>+IF('Data Input-Ingreso de Datos'!#REF!=1,EVERLITE!#REF!,"N/A")</f>
        <v>#REF!</v>
      </c>
      <c r="IFH50" s="351" t="e">
        <f>+IF('Data Input-Ingreso de Datos'!#REF!=1,EVERLITE!#REF!,"N/A")</f>
        <v>#REF!</v>
      </c>
      <c r="IFI50" s="351" t="e">
        <f>+IF('Data Input-Ingreso de Datos'!#REF!=1,EVERLITE!#REF!,"N/A")</f>
        <v>#REF!</v>
      </c>
      <c r="IFJ50" s="351" t="e">
        <f>+IF('Data Input-Ingreso de Datos'!#REF!=1,EVERLITE!#REF!,"N/A")</f>
        <v>#REF!</v>
      </c>
      <c r="IFK50" s="351" t="e">
        <f>+IF('Data Input-Ingreso de Datos'!#REF!=1,EVERLITE!#REF!,"N/A")</f>
        <v>#REF!</v>
      </c>
      <c r="IFL50" s="351" t="e">
        <f>+IF('Data Input-Ingreso de Datos'!#REF!=1,EVERLITE!#REF!,"N/A")</f>
        <v>#REF!</v>
      </c>
      <c r="IFM50" s="351" t="e">
        <f>+IF('Data Input-Ingreso de Datos'!#REF!=1,EVERLITE!#REF!,"N/A")</f>
        <v>#REF!</v>
      </c>
      <c r="IFN50" s="351" t="e">
        <f>+IF('Data Input-Ingreso de Datos'!#REF!=1,EVERLITE!#REF!,"N/A")</f>
        <v>#REF!</v>
      </c>
      <c r="IFO50" s="351" t="e">
        <f>+IF('Data Input-Ingreso de Datos'!#REF!=1,EVERLITE!#REF!,"N/A")</f>
        <v>#REF!</v>
      </c>
      <c r="IFP50" s="351" t="e">
        <f>+IF('Data Input-Ingreso de Datos'!#REF!=1,EVERLITE!#REF!,"N/A")</f>
        <v>#REF!</v>
      </c>
      <c r="IFQ50" s="351" t="e">
        <f>+IF('Data Input-Ingreso de Datos'!#REF!=1,EVERLITE!#REF!,"N/A")</f>
        <v>#REF!</v>
      </c>
      <c r="IFR50" s="351" t="e">
        <f>+IF('Data Input-Ingreso de Datos'!#REF!=1,EVERLITE!#REF!,"N/A")</f>
        <v>#REF!</v>
      </c>
      <c r="IFS50" s="351" t="e">
        <f>+IF('Data Input-Ingreso de Datos'!#REF!=1,EVERLITE!#REF!,"N/A")</f>
        <v>#REF!</v>
      </c>
      <c r="IFT50" s="351" t="e">
        <f>+IF('Data Input-Ingreso de Datos'!#REF!=1,EVERLITE!#REF!,"N/A")</f>
        <v>#REF!</v>
      </c>
      <c r="IFU50" s="351" t="e">
        <f>+IF('Data Input-Ingreso de Datos'!#REF!=1,EVERLITE!#REF!,"N/A")</f>
        <v>#REF!</v>
      </c>
      <c r="IFV50" s="351" t="e">
        <f>+IF('Data Input-Ingreso de Datos'!#REF!=1,EVERLITE!#REF!,"N/A")</f>
        <v>#REF!</v>
      </c>
      <c r="IFW50" s="351" t="e">
        <f>+IF('Data Input-Ingreso de Datos'!#REF!=1,EVERLITE!#REF!,"N/A")</f>
        <v>#REF!</v>
      </c>
      <c r="IFX50" s="351" t="e">
        <f>+IF('Data Input-Ingreso de Datos'!#REF!=1,EVERLITE!#REF!,"N/A")</f>
        <v>#REF!</v>
      </c>
      <c r="IFY50" s="351" t="e">
        <f>+IF('Data Input-Ingreso de Datos'!#REF!=1,EVERLITE!#REF!,"N/A")</f>
        <v>#REF!</v>
      </c>
      <c r="IFZ50" s="351" t="e">
        <f>+IF('Data Input-Ingreso de Datos'!#REF!=1,EVERLITE!#REF!,"N/A")</f>
        <v>#REF!</v>
      </c>
      <c r="IGA50" s="351" t="e">
        <f>+IF('Data Input-Ingreso de Datos'!#REF!=1,EVERLITE!#REF!,"N/A")</f>
        <v>#REF!</v>
      </c>
      <c r="IGB50" s="351" t="e">
        <f>+IF('Data Input-Ingreso de Datos'!#REF!=1,EVERLITE!#REF!,"N/A")</f>
        <v>#REF!</v>
      </c>
      <c r="IGC50" s="351" t="e">
        <f>+IF('Data Input-Ingreso de Datos'!#REF!=1,EVERLITE!#REF!,"N/A")</f>
        <v>#REF!</v>
      </c>
      <c r="IGD50" s="351" t="e">
        <f>+IF('Data Input-Ingreso de Datos'!#REF!=1,EVERLITE!#REF!,"N/A")</f>
        <v>#REF!</v>
      </c>
      <c r="IGE50" s="351" t="e">
        <f>+IF('Data Input-Ingreso de Datos'!#REF!=1,EVERLITE!#REF!,"N/A")</f>
        <v>#REF!</v>
      </c>
      <c r="IGF50" s="351" t="e">
        <f>+IF('Data Input-Ingreso de Datos'!#REF!=1,EVERLITE!#REF!,"N/A")</f>
        <v>#REF!</v>
      </c>
      <c r="IGG50" s="351" t="e">
        <f>+IF('Data Input-Ingreso de Datos'!#REF!=1,EVERLITE!#REF!,"N/A")</f>
        <v>#REF!</v>
      </c>
      <c r="IGH50" s="351" t="e">
        <f>+IF('Data Input-Ingreso de Datos'!#REF!=1,EVERLITE!#REF!,"N/A")</f>
        <v>#REF!</v>
      </c>
      <c r="IGI50" s="351" t="e">
        <f>+IF('Data Input-Ingreso de Datos'!#REF!=1,EVERLITE!#REF!,"N/A")</f>
        <v>#REF!</v>
      </c>
      <c r="IGJ50" s="351" t="e">
        <f>+IF('Data Input-Ingreso de Datos'!#REF!=1,EVERLITE!#REF!,"N/A")</f>
        <v>#REF!</v>
      </c>
      <c r="IGK50" s="351" t="e">
        <f>+IF('Data Input-Ingreso de Datos'!#REF!=1,EVERLITE!#REF!,"N/A")</f>
        <v>#REF!</v>
      </c>
      <c r="IGL50" s="351" t="e">
        <f>+IF('Data Input-Ingreso de Datos'!#REF!=1,EVERLITE!#REF!,"N/A")</f>
        <v>#REF!</v>
      </c>
      <c r="IGM50" s="351" t="e">
        <f>+IF('Data Input-Ingreso de Datos'!#REF!=1,EVERLITE!#REF!,"N/A")</f>
        <v>#REF!</v>
      </c>
      <c r="IGN50" s="351" t="e">
        <f>+IF('Data Input-Ingreso de Datos'!#REF!=1,EVERLITE!#REF!,"N/A")</f>
        <v>#REF!</v>
      </c>
      <c r="IGO50" s="351" t="e">
        <f>+IF('Data Input-Ingreso de Datos'!#REF!=1,EVERLITE!#REF!,"N/A")</f>
        <v>#REF!</v>
      </c>
      <c r="IGP50" s="351" t="e">
        <f>+IF('Data Input-Ingreso de Datos'!#REF!=1,EVERLITE!#REF!,"N/A")</f>
        <v>#REF!</v>
      </c>
      <c r="IGQ50" s="351" t="e">
        <f>+IF('Data Input-Ingreso de Datos'!#REF!=1,EVERLITE!#REF!,"N/A")</f>
        <v>#REF!</v>
      </c>
      <c r="IGR50" s="351" t="e">
        <f>+IF('Data Input-Ingreso de Datos'!#REF!=1,EVERLITE!#REF!,"N/A")</f>
        <v>#REF!</v>
      </c>
      <c r="IGS50" s="351" t="e">
        <f>+IF('Data Input-Ingreso de Datos'!#REF!=1,EVERLITE!#REF!,"N/A")</f>
        <v>#REF!</v>
      </c>
      <c r="IGT50" s="351" t="e">
        <f>+IF('Data Input-Ingreso de Datos'!#REF!=1,EVERLITE!#REF!,"N/A")</f>
        <v>#REF!</v>
      </c>
      <c r="IGU50" s="351" t="e">
        <f>+IF('Data Input-Ingreso de Datos'!#REF!=1,EVERLITE!#REF!,"N/A")</f>
        <v>#REF!</v>
      </c>
      <c r="IGV50" s="351" t="e">
        <f>+IF('Data Input-Ingreso de Datos'!#REF!=1,EVERLITE!#REF!,"N/A")</f>
        <v>#REF!</v>
      </c>
      <c r="IGW50" s="351" t="e">
        <f>+IF('Data Input-Ingreso de Datos'!#REF!=1,EVERLITE!#REF!,"N/A")</f>
        <v>#REF!</v>
      </c>
      <c r="IGX50" s="351" t="e">
        <f>+IF('Data Input-Ingreso de Datos'!#REF!=1,EVERLITE!#REF!,"N/A")</f>
        <v>#REF!</v>
      </c>
      <c r="IGY50" s="351" t="e">
        <f>+IF('Data Input-Ingreso de Datos'!#REF!=1,EVERLITE!#REF!,"N/A")</f>
        <v>#REF!</v>
      </c>
      <c r="IGZ50" s="351" t="e">
        <f>+IF('Data Input-Ingreso de Datos'!#REF!=1,EVERLITE!#REF!,"N/A")</f>
        <v>#REF!</v>
      </c>
      <c r="IHA50" s="351" t="e">
        <f>+IF('Data Input-Ingreso de Datos'!#REF!=1,EVERLITE!#REF!,"N/A")</f>
        <v>#REF!</v>
      </c>
      <c r="IHB50" s="351" t="e">
        <f>+IF('Data Input-Ingreso de Datos'!#REF!=1,EVERLITE!#REF!,"N/A")</f>
        <v>#REF!</v>
      </c>
      <c r="IHC50" s="351" t="e">
        <f>+IF('Data Input-Ingreso de Datos'!#REF!=1,EVERLITE!#REF!,"N/A")</f>
        <v>#REF!</v>
      </c>
      <c r="IHD50" s="351" t="e">
        <f>+IF('Data Input-Ingreso de Datos'!#REF!=1,EVERLITE!#REF!,"N/A")</f>
        <v>#REF!</v>
      </c>
      <c r="IHE50" s="351" t="e">
        <f>+IF('Data Input-Ingreso de Datos'!#REF!=1,EVERLITE!#REF!,"N/A")</f>
        <v>#REF!</v>
      </c>
      <c r="IHF50" s="351" t="e">
        <f>+IF('Data Input-Ingreso de Datos'!#REF!=1,EVERLITE!#REF!,"N/A")</f>
        <v>#REF!</v>
      </c>
      <c r="IHG50" s="351" t="e">
        <f>+IF('Data Input-Ingreso de Datos'!#REF!=1,EVERLITE!#REF!,"N/A")</f>
        <v>#REF!</v>
      </c>
      <c r="IHH50" s="351" t="e">
        <f>+IF('Data Input-Ingreso de Datos'!#REF!=1,EVERLITE!#REF!,"N/A")</f>
        <v>#REF!</v>
      </c>
      <c r="IHI50" s="351" t="e">
        <f>+IF('Data Input-Ingreso de Datos'!#REF!=1,EVERLITE!#REF!,"N/A")</f>
        <v>#REF!</v>
      </c>
      <c r="IHJ50" s="351" t="e">
        <f>+IF('Data Input-Ingreso de Datos'!#REF!=1,EVERLITE!#REF!,"N/A")</f>
        <v>#REF!</v>
      </c>
      <c r="IHK50" s="351" t="e">
        <f>+IF('Data Input-Ingreso de Datos'!#REF!=1,EVERLITE!#REF!,"N/A")</f>
        <v>#REF!</v>
      </c>
      <c r="IHL50" s="351" t="e">
        <f>+IF('Data Input-Ingreso de Datos'!#REF!=1,EVERLITE!#REF!,"N/A")</f>
        <v>#REF!</v>
      </c>
      <c r="IHM50" s="351" t="e">
        <f>+IF('Data Input-Ingreso de Datos'!#REF!=1,EVERLITE!#REF!,"N/A")</f>
        <v>#REF!</v>
      </c>
      <c r="IHN50" s="351" t="e">
        <f>+IF('Data Input-Ingreso de Datos'!#REF!=1,EVERLITE!#REF!,"N/A")</f>
        <v>#REF!</v>
      </c>
      <c r="IHO50" s="351" t="e">
        <f>+IF('Data Input-Ingreso de Datos'!#REF!=1,EVERLITE!#REF!,"N/A")</f>
        <v>#REF!</v>
      </c>
      <c r="IHP50" s="351" t="e">
        <f>+IF('Data Input-Ingreso de Datos'!#REF!=1,EVERLITE!#REF!,"N/A")</f>
        <v>#REF!</v>
      </c>
      <c r="IHQ50" s="351" t="e">
        <f>+IF('Data Input-Ingreso de Datos'!#REF!=1,EVERLITE!#REF!,"N/A")</f>
        <v>#REF!</v>
      </c>
      <c r="IHR50" s="351" t="e">
        <f>+IF('Data Input-Ingreso de Datos'!#REF!=1,EVERLITE!#REF!,"N/A")</f>
        <v>#REF!</v>
      </c>
      <c r="IHS50" s="351" t="e">
        <f>+IF('Data Input-Ingreso de Datos'!#REF!=1,EVERLITE!#REF!,"N/A")</f>
        <v>#REF!</v>
      </c>
      <c r="IHT50" s="351" t="e">
        <f>+IF('Data Input-Ingreso de Datos'!#REF!=1,EVERLITE!#REF!,"N/A")</f>
        <v>#REF!</v>
      </c>
      <c r="IHU50" s="351" t="e">
        <f>+IF('Data Input-Ingreso de Datos'!#REF!=1,EVERLITE!#REF!,"N/A")</f>
        <v>#REF!</v>
      </c>
      <c r="IHV50" s="351" t="e">
        <f>+IF('Data Input-Ingreso de Datos'!#REF!=1,EVERLITE!#REF!,"N/A")</f>
        <v>#REF!</v>
      </c>
      <c r="IHW50" s="351" t="e">
        <f>+IF('Data Input-Ingreso de Datos'!#REF!=1,EVERLITE!#REF!,"N/A")</f>
        <v>#REF!</v>
      </c>
      <c r="IHX50" s="351" t="e">
        <f>+IF('Data Input-Ingreso de Datos'!#REF!=1,EVERLITE!#REF!,"N/A")</f>
        <v>#REF!</v>
      </c>
      <c r="IHY50" s="351" t="e">
        <f>+IF('Data Input-Ingreso de Datos'!#REF!=1,EVERLITE!#REF!,"N/A")</f>
        <v>#REF!</v>
      </c>
      <c r="IHZ50" s="351" t="e">
        <f>+IF('Data Input-Ingreso de Datos'!#REF!=1,EVERLITE!#REF!,"N/A")</f>
        <v>#REF!</v>
      </c>
      <c r="IIA50" s="351" t="e">
        <f>+IF('Data Input-Ingreso de Datos'!#REF!=1,EVERLITE!#REF!,"N/A")</f>
        <v>#REF!</v>
      </c>
      <c r="IIB50" s="351" t="e">
        <f>+IF('Data Input-Ingreso de Datos'!#REF!=1,EVERLITE!#REF!,"N/A")</f>
        <v>#REF!</v>
      </c>
      <c r="IIC50" s="351" t="e">
        <f>+IF('Data Input-Ingreso de Datos'!#REF!=1,EVERLITE!#REF!,"N/A")</f>
        <v>#REF!</v>
      </c>
      <c r="IID50" s="351" t="e">
        <f>+IF('Data Input-Ingreso de Datos'!#REF!=1,EVERLITE!#REF!,"N/A")</f>
        <v>#REF!</v>
      </c>
      <c r="IIE50" s="351" t="e">
        <f>+IF('Data Input-Ingreso de Datos'!#REF!=1,EVERLITE!#REF!,"N/A")</f>
        <v>#REF!</v>
      </c>
      <c r="IIF50" s="351" t="e">
        <f>+IF('Data Input-Ingreso de Datos'!#REF!=1,EVERLITE!#REF!,"N/A")</f>
        <v>#REF!</v>
      </c>
      <c r="IIG50" s="351" t="e">
        <f>+IF('Data Input-Ingreso de Datos'!#REF!=1,EVERLITE!#REF!,"N/A")</f>
        <v>#REF!</v>
      </c>
      <c r="IIH50" s="351" t="e">
        <f>+IF('Data Input-Ingreso de Datos'!#REF!=1,EVERLITE!#REF!,"N/A")</f>
        <v>#REF!</v>
      </c>
      <c r="III50" s="351" t="e">
        <f>+IF('Data Input-Ingreso de Datos'!#REF!=1,EVERLITE!#REF!,"N/A")</f>
        <v>#REF!</v>
      </c>
      <c r="IIJ50" s="351" t="e">
        <f>+IF('Data Input-Ingreso de Datos'!#REF!=1,EVERLITE!#REF!,"N/A")</f>
        <v>#REF!</v>
      </c>
      <c r="IIK50" s="351" t="e">
        <f>+IF('Data Input-Ingreso de Datos'!#REF!=1,EVERLITE!#REF!,"N/A")</f>
        <v>#REF!</v>
      </c>
      <c r="IIL50" s="351" t="e">
        <f>+IF('Data Input-Ingreso de Datos'!#REF!=1,EVERLITE!#REF!,"N/A")</f>
        <v>#REF!</v>
      </c>
      <c r="IIM50" s="351" t="e">
        <f>+IF('Data Input-Ingreso de Datos'!#REF!=1,EVERLITE!#REF!,"N/A")</f>
        <v>#REF!</v>
      </c>
      <c r="IIN50" s="351" t="e">
        <f>+IF('Data Input-Ingreso de Datos'!#REF!=1,EVERLITE!#REF!,"N/A")</f>
        <v>#REF!</v>
      </c>
      <c r="IIO50" s="351" t="e">
        <f>+IF('Data Input-Ingreso de Datos'!#REF!=1,EVERLITE!#REF!,"N/A")</f>
        <v>#REF!</v>
      </c>
      <c r="IIP50" s="351" t="e">
        <f>+IF('Data Input-Ingreso de Datos'!#REF!=1,EVERLITE!#REF!,"N/A")</f>
        <v>#REF!</v>
      </c>
      <c r="IIQ50" s="351" t="e">
        <f>+IF('Data Input-Ingreso de Datos'!#REF!=1,EVERLITE!#REF!,"N/A")</f>
        <v>#REF!</v>
      </c>
      <c r="IIR50" s="351" t="e">
        <f>+IF('Data Input-Ingreso de Datos'!#REF!=1,EVERLITE!#REF!,"N/A")</f>
        <v>#REF!</v>
      </c>
      <c r="IIS50" s="351" t="e">
        <f>+IF('Data Input-Ingreso de Datos'!#REF!=1,EVERLITE!#REF!,"N/A")</f>
        <v>#REF!</v>
      </c>
      <c r="IIT50" s="351" t="e">
        <f>+IF('Data Input-Ingreso de Datos'!#REF!=1,EVERLITE!#REF!,"N/A")</f>
        <v>#REF!</v>
      </c>
      <c r="IIU50" s="351" t="e">
        <f>+IF('Data Input-Ingreso de Datos'!#REF!=1,EVERLITE!#REF!,"N/A")</f>
        <v>#REF!</v>
      </c>
      <c r="IIV50" s="351" t="e">
        <f>+IF('Data Input-Ingreso de Datos'!#REF!=1,EVERLITE!#REF!,"N/A")</f>
        <v>#REF!</v>
      </c>
      <c r="IIW50" s="351" t="e">
        <f>+IF('Data Input-Ingreso de Datos'!#REF!=1,EVERLITE!#REF!,"N/A")</f>
        <v>#REF!</v>
      </c>
      <c r="IIX50" s="351" t="e">
        <f>+IF('Data Input-Ingreso de Datos'!#REF!=1,EVERLITE!#REF!,"N/A")</f>
        <v>#REF!</v>
      </c>
      <c r="IIY50" s="351" t="e">
        <f>+IF('Data Input-Ingreso de Datos'!#REF!=1,EVERLITE!#REF!,"N/A")</f>
        <v>#REF!</v>
      </c>
      <c r="IIZ50" s="351" t="e">
        <f>+IF('Data Input-Ingreso de Datos'!#REF!=1,EVERLITE!#REF!,"N/A")</f>
        <v>#REF!</v>
      </c>
      <c r="IJA50" s="351" t="e">
        <f>+IF('Data Input-Ingreso de Datos'!#REF!=1,EVERLITE!#REF!,"N/A")</f>
        <v>#REF!</v>
      </c>
      <c r="IJB50" s="351" t="e">
        <f>+IF('Data Input-Ingreso de Datos'!#REF!=1,EVERLITE!#REF!,"N/A")</f>
        <v>#REF!</v>
      </c>
      <c r="IJC50" s="351" t="e">
        <f>+IF('Data Input-Ingreso de Datos'!#REF!=1,EVERLITE!#REF!,"N/A")</f>
        <v>#REF!</v>
      </c>
      <c r="IJD50" s="351" t="e">
        <f>+IF('Data Input-Ingreso de Datos'!#REF!=1,EVERLITE!#REF!,"N/A")</f>
        <v>#REF!</v>
      </c>
      <c r="IJE50" s="351" t="e">
        <f>+IF('Data Input-Ingreso de Datos'!#REF!=1,EVERLITE!#REF!,"N/A")</f>
        <v>#REF!</v>
      </c>
      <c r="IJF50" s="351" t="e">
        <f>+IF('Data Input-Ingreso de Datos'!#REF!=1,EVERLITE!#REF!,"N/A")</f>
        <v>#REF!</v>
      </c>
      <c r="IJG50" s="351" t="e">
        <f>+IF('Data Input-Ingreso de Datos'!#REF!=1,EVERLITE!#REF!,"N/A")</f>
        <v>#REF!</v>
      </c>
      <c r="IJH50" s="351" t="e">
        <f>+IF('Data Input-Ingreso de Datos'!#REF!=1,EVERLITE!#REF!,"N/A")</f>
        <v>#REF!</v>
      </c>
      <c r="IJI50" s="351" t="e">
        <f>+IF('Data Input-Ingreso de Datos'!#REF!=1,EVERLITE!#REF!,"N/A")</f>
        <v>#REF!</v>
      </c>
      <c r="IJJ50" s="351" t="e">
        <f>+IF('Data Input-Ingreso de Datos'!#REF!=1,EVERLITE!#REF!,"N/A")</f>
        <v>#REF!</v>
      </c>
      <c r="IJK50" s="351" t="e">
        <f>+IF('Data Input-Ingreso de Datos'!#REF!=1,EVERLITE!#REF!,"N/A")</f>
        <v>#REF!</v>
      </c>
      <c r="IJL50" s="351" t="e">
        <f>+IF('Data Input-Ingreso de Datos'!#REF!=1,EVERLITE!#REF!,"N/A")</f>
        <v>#REF!</v>
      </c>
      <c r="IJM50" s="351" t="e">
        <f>+IF('Data Input-Ingreso de Datos'!#REF!=1,EVERLITE!#REF!,"N/A")</f>
        <v>#REF!</v>
      </c>
      <c r="IJN50" s="351" t="e">
        <f>+IF('Data Input-Ingreso de Datos'!#REF!=1,EVERLITE!#REF!,"N/A")</f>
        <v>#REF!</v>
      </c>
      <c r="IJO50" s="351" t="e">
        <f>+IF('Data Input-Ingreso de Datos'!#REF!=1,EVERLITE!#REF!,"N/A")</f>
        <v>#REF!</v>
      </c>
      <c r="IJP50" s="351" t="e">
        <f>+IF('Data Input-Ingreso de Datos'!#REF!=1,EVERLITE!#REF!,"N/A")</f>
        <v>#REF!</v>
      </c>
      <c r="IJQ50" s="351" t="e">
        <f>+IF('Data Input-Ingreso de Datos'!#REF!=1,EVERLITE!#REF!,"N/A")</f>
        <v>#REF!</v>
      </c>
      <c r="IJR50" s="351" t="e">
        <f>+IF('Data Input-Ingreso de Datos'!#REF!=1,EVERLITE!#REF!,"N/A")</f>
        <v>#REF!</v>
      </c>
      <c r="IJS50" s="351" t="e">
        <f>+IF('Data Input-Ingreso de Datos'!#REF!=1,EVERLITE!#REF!,"N/A")</f>
        <v>#REF!</v>
      </c>
      <c r="IJT50" s="351" t="e">
        <f>+IF('Data Input-Ingreso de Datos'!#REF!=1,EVERLITE!#REF!,"N/A")</f>
        <v>#REF!</v>
      </c>
      <c r="IJU50" s="351" t="e">
        <f>+IF('Data Input-Ingreso de Datos'!#REF!=1,EVERLITE!#REF!,"N/A")</f>
        <v>#REF!</v>
      </c>
      <c r="IJV50" s="351" t="e">
        <f>+IF('Data Input-Ingreso de Datos'!#REF!=1,EVERLITE!#REF!,"N/A")</f>
        <v>#REF!</v>
      </c>
      <c r="IJW50" s="351" t="e">
        <f>+IF('Data Input-Ingreso de Datos'!#REF!=1,EVERLITE!#REF!,"N/A")</f>
        <v>#REF!</v>
      </c>
      <c r="IJX50" s="351" t="e">
        <f>+IF('Data Input-Ingreso de Datos'!#REF!=1,EVERLITE!#REF!,"N/A")</f>
        <v>#REF!</v>
      </c>
      <c r="IJY50" s="351" t="e">
        <f>+IF('Data Input-Ingreso de Datos'!#REF!=1,EVERLITE!#REF!,"N/A")</f>
        <v>#REF!</v>
      </c>
      <c r="IJZ50" s="351" t="e">
        <f>+IF('Data Input-Ingreso de Datos'!#REF!=1,EVERLITE!#REF!,"N/A")</f>
        <v>#REF!</v>
      </c>
      <c r="IKA50" s="351" t="e">
        <f>+IF('Data Input-Ingreso de Datos'!#REF!=1,EVERLITE!#REF!,"N/A")</f>
        <v>#REF!</v>
      </c>
      <c r="IKB50" s="351" t="e">
        <f>+IF('Data Input-Ingreso de Datos'!#REF!=1,EVERLITE!#REF!,"N/A")</f>
        <v>#REF!</v>
      </c>
      <c r="IKC50" s="351" t="e">
        <f>+IF('Data Input-Ingreso de Datos'!#REF!=1,EVERLITE!#REF!,"N/A")</f>
        <v>#REF!</v>
      </c>
      <c r="IKD50" s="351" t="e">
        <f>+IF('Data Input-Ingreso de Datos'!#REF!=1,EVERLITE!#REF!,"N/A")</f>
        <v>#REF!</v>
      </c>
      <c r="IKE50" s="351" t="e">
        <f>+IF('Data Input-Ingreso de Datos'!#REF!=1,EVERLITE!#REF!,"N/A")</f>
        <v>#REF!</v>
      </c>
      <c r="IKF50" s="351" t="e">
        <f>+IF('Data Input-Ingreso de Datos'!#REF!=1,EVERLITE!#REF!,"N/A")</f>
        <v>#REF!</v>
      </c>
      <c r="IKG50" s="351" t="e">
        <f>+IF('Data Input-Ingreso de Datos'!#REF!=1,EVERLITE!#REF!,"N/A")</f>
        <v>#REF!</v>
      </c>
      <c r="IKH50" s="351" t="e">
        <f>+IF('Data Input-Ingreso de Datos'!#REF!=1,EVERLITE!#REF!,"N/A")</f>
        <v>#REF!</v>
      </c>
      <c r="IKI50" s="351" t="e">
        <f>+IF('Data Input-Ingreso de Datos'!#REF!=1,EVERLITE!#REF!,"N/A")</f>
        <v>#REF!</v>
      </c>
      <c r="IKJ50" s="351" t="e">
        <f>+IF('Data Input-Ingreso de Datos'!#REF!=1,EVERLITE!#REF!,"N/A")</f>
        <v>#REF!</v>
      </c>
      <c r="IKK50" s="351" t="e">
        <f>+IF('Data Input-Ingreso de Datos'!#REF!=1,EVERLITE!#REF!,"N/A")</f>
        <v>#REF!</v>
      </c>
      <c r="IKL50" s="351" t="e">
        <f>+IF('Data Input-Ingreso de Datos'!#REF!=1,EVERLITE!#REF!,"N/A")</f>
        <v>#REF!</v>
      </c>
      <c r="IKM50" s="351" t="e">
        <f>+IF('Data Input-Ingreso de Datos'!#REF!=1,EVERLITE!#REF!,"N/A")</f>
        <v>#REF!</v>
      </c>
      <c r="IKN50" s="351" t="e">
        <f>+IF('Data Input-Ingreso de Datos'!#REF!=1,EVERLITE!#REF!,"N/A")</f>
        <v>#REF!</v>
      </c>
      <c r="IKO50" s="351" t="e">
        <f>+IF('Data Input-Ingreso de Datos'!#REF!=1,EVERLITE!#REF!,"N/A")</f>
        <v>#REF!</v>
      </c>
      <c r="IKP50" s="351" t="e">
        <f>+IF('Data Input-Ingreso de Datos'!#REF!=1,EVERLITE!#REF!,"N/A")</f>
        <v>#REF!</v>
      </c>
      <c r="IKQ50" s="351" t="e">
        <f>+IF('Data Input-Ingreso de Datos'!#REF!=1,EVERLITE!#REF!,"N/A")</f>
        <v>#REF!</v>
      </c>
      <c r="IKR50" s="351" t="e">
        <f>+IF('Data Input-Ingreso de Datos'!#REF!=1,EVERLITE!#REF!,"N/A")</f>
        <v>#REF!</v>
      </c>
      <c r="IKS50" s="351" t="e">
        <f>+IF('Data Input-Ingreso de Datos'!#REF!=1,EVERLITE!#REF!,"N/A")</f>
        <v>#REF!</v>
      </c>
      <c r="IKT50" s="351" t="e">
        <f>+IF('Data Input-Ingreso de Datos'!#REF!=1,EVERLITE!#REF!,"N/A")</f>
        <v>#REF!</v>
      </c>
      <c r="IKU50" s="351" t="e">
        <f>+IF('Data Input-Ingreso de Datos'!#REF!=1,EVERLITE!#REF!,"N/A")</f>
        <v>#REF!</v>
      </c>
      <c r="IKV50" s="351" t="e">
        <f>+IF('Data Input-Ingreso de Datos'!#REF!=1,EVERLITE!#REF!,"N/A")</f>
        <v>#REF!</v>
      </c>
      <c r="IKW50" s="351" t="e">
        <f>+IF('Data Input-Ingreso de Datos'!#REF!=1,EVERLITE!#REF!,"N/A")</f>
        <v>#REF!</v>
      </c>
      <c r="IKX50" s="351" t="e">
        <f>+IF('Data Input-Ingreso de Datos'!#REF!=1,EVERLITE!#REF!,"N/A")</f>
        <v>#REF!</v>
      </c>
      <c r="IKY50" s="351" t="e">
        <f>+IF('Data Input-Ingreso de Datos'!#REF!=1,EVERLITE!#REF!,"N/A")</f>
        <v>#REF!</v>
      </c>
      <c r="IKZ50" s="351" t="e">
        <f>+IF('Data Input-Ingreso de Datos'!#REF!=1,EVERLITE!#REF!,"N/A")</f>
        <v>#REF!</v>
      </c>
      <c r="ILA50" s="351" t="e">
        <f>+IF('Data Input-Ingreso de Datos'!#REF!=1,EVERLITE!#REF!,"N/A")</f>
        <v>#REF!</v>
      </c>
      <c r="ILB50" s="351" t="e">
        <f>+IF('Data Input-Ingreso de Datos'!#REF!=1,EVERLITE!#REF!,"N/A")</f>
        <v>#REF!</v>
      </c>
      <c r="ILC50" s="351" t="e">
        <f>+IF('Data Input-Ingreso de Datos'!#REF!=1,EVERLITE!#REF!,"N/A")</f>
        <v>#REF!</v>
      </c>
      <c r="ILD50" s="351" t="e">
        <f>+IF('Data Input-Ingreso de Datos'!#REF!=1,EVERLITE!#REF!,"N/A")</f>
        <v>#REF!</v>
      </c>
      <c r="ILE50" s="351" t="e">
        <f>+IF('Data Input-Ingreso de Datos'!#REF!=1,EVERLITE!#REF!,"N/A")</f>
        <v>#REF!</v>
      </c>
      <c r="ILF50" s="351" t="e">
        <f>+IF('Data Input-Ingreso de Datos'!#REF!=1,EVERLITE!#REF!,"N/A")</f>
        <v>#REF!</v>
      </c>
      <c r="ILG50" s="351" t="e">
        <f>+IF('Data Input-Ingreso de Datos'!#REF!=1,EVERLITE!#REF!,"N/A")</f>
        <v>#REF!</v>
      </c>
      <c r="ILH50" s="351" t="e">
        <f>+IF('Data Input-Ingreso de Datos'!#REF!=1,EVERLITE!#REF!,"N/A")</f>
        <v>#REF!</v>
      </c>
      <c r="ILI50" s="351" t="e">
        <f>+IF('Data Input-Ingreso de Datos'!#REF!=1,EVERLITE!#REF!,"N/A")</f>
        <v>#REF!</v>
      </c>
      <c r="ILJ50" s="351" t="e">
        <f>+IF('Data Input-Ingreso de Datos'!#REF!=1,EVERLITE!#REF!,"N/A")</f>
        <v>#REF!</v>
      </c>
      <c r="ILK50" s="351" t="e">
        <f>+IF('Data Input-Ingreso de Datos'!#REF!=1,EVERLITE!#REF!,"N/A")</f>
        <v>#REF!</v>
      </c>
      <c r="ILL50" s="351" t="e">
        <f>+IF('Data Input-Ingreso de Datos'!#REF!=1,EVERLITE!#REF!,"N/A")</f>
        <v>#REF!</v>
      </c>
      <c r="ILM50" s="351" t="e">
        <f>+IF('Data Input-Ingreso de Datos'!#REF!=1,EVERLITE!#REF!,"N/A")</f>
        <v>#REF!</v>
      </c>
      <c r="ILN50" s="351" t="e">
        <f>+IF('Data Input-Ingreso de Datos'!#REF!=1,EVERLITE!#REF!,"N/A")</f>
        <v>#REF!</v>
      </c>
      <c r="ILO50" s="351" t="e">
        <f>+IF('Data Input-Ingreso de Datos'!#REF!=1,EVERLITE!#REF!,"N/A")</f>
        <v>#REF!</v>
      </c>
      <c r="ILP50" s="351" t="e">
        <f>+IF('Data Input-Ingreso de Datos'!#REF!=1,EVERLITE!#REF!,"N/A")</f>
        <v>#REF!</v>
      </c>
      <c r="ILQ50" s="351" t="e">
        <f>+IF('Data Input-Ingreso de Datos'!#REF!=1,EVERLITE!#REF!,"N/A")</f>
        <v>#REF!</v>
      </c>
      <c r="ILR50" s="351" t="e">
        <f>+IF('Data Input-Ingreso de Datos'!#REF!=1,EVERLITE!#REF!,"N/A")</f>
        <v>#REF!</v>
      </c>
      <c r="ILS50" s="351" t="e">
        <f>+IF('Data Input-Ingreso de Datos'!#REF!=1,EVERLITE!#REF!,"N/A")</f>
        <v>#REF!</v>
      </c>
      <c r="ILT50" s="351" t="e">
        <f>+IF('Data Input-Ingreso de Datos'!#REF!=1,EVERLITE!#REF!,"N/A")</f>
        <v>#REF!</v>
      </c>
      <c r="ILU50" s="351" t="e">
        <f>+IF('Data Input-Ingreso de Datos'!#REF!=1,EVERLITE!#REF!,"N/A")</f>
        <v>#REF!</v>
      </c>
      <c r="ILV50" s="351" t="e">
        <f>+IF('Data Input-Ingreso de Datos'!#REF!=1,EVERLITE!#REF!,"N/A")</f>
        <v>#REF!</v>
      </c>
      <c r="ILW50" s="351" t="e">
        <f>+IF('Data Input-Ingreso de Datos'!#REF!=1,EVERLITE!#REF!,"N/A")</f>
        <v>#REF!</v>
      </c>
      <c r="ILX50" s="351" t="e">
        <f>+IF('Data Input-Ingreso de Datos'!#REF!=1,EVERLITE!#REF!,"N/A")</f>
        <v>#REF!</v>
      </c>
      <c r="ILY50" s="351" t="e">
        <f>+IF('Data Input-Ingreso de Datos'!#REF!=1,EVERLITE!#REF!,"N/A")</f>
        <v>#REF!</v>
      </c>
      <c r="ILZ50" s="351" t="e">
        <f>+IF('Data Input-Ingreso de Datos'!#REF!=1,EVERLITE!#REF!,"N/A")</f>
        <v>#REF!</v>
      </c>
      <c r="IMA50" s="351" t="e">
        <f>+IF('Data Input-Ingreso de Datos'!#REF!=1,EVERLITE!#REF!,"N/A")</f>
        <v>#REF!</v>
      </c>
      <c r="IMB50" s="351" t="e">
        <f>+IF('Data Input-Ingreso de Datos'!#REF!=1,EVERLITE!#REF!,"N/A")</f>
        <v>#REF!</v>
      </c>
      <c r="IMC50" s="351" t="e">
        <f>+IF('Data Input-Ingreso de Datos'!#REF!=1,EVERLITE!#REF!,"N/A")</f>
        <v>#REF!</v>
      </c>
      <c r="IMD50" s="351" t="e">
        <f>+IF('Data Input-Ingreso de Datos'!#REF!=1,EVERLITE!#REF!,"N/A")</f>
        <v>#REF!</v>
      </c>
      <c r="IME50" s="351" t="e">
        <f>+IF('Data Input-Ingreso de Datos'!#REF!=1,EVERLITE!#REF!,"N/A")</f>
        <v>#REF!</v>
      </c>
      <c r="IMF50" s="351" t="e">
        <f>+IF('Data Input-Ingreso de Datos'!#REF!=1,EVERLITE!#REF!,"N/A")</f>
        <v>#REF!</v>
      </c>
      <c r="IMG50" s="351" t="e">
        <f>+IF('Data Input-Ingreso de Datos'!#REF!=1,EVERLITE!#REF!,"N/A")</f>
        <v>#REF!</v>
      </c>
      <c r="IMH50" s="351" t="e">
        <f>+IF('Data Input-Ingreso de Datos'!#REF!=1,EVERLITE!#REF!,"N/A")</f>
        <v>#REF!</v>
      </c>
      <c r="IMI50" s="351" t="e">
        <f>+IF('Data Input-Ingreso de Datos'!#REF!=1,EVERLITE!#REF!,"N/A")</f>
        <v>#REF!</v>
      </c>
      <c r="IMJ50" s="351" t="e">
        <f>+IF('Data Input-Ingreso de Datos'!#REF!=1,EVERLITE!#REF!,"N/A")</f>
        <v>#REF!</v>
      </c>
      <c r="IMK50" s="351" t="e">
        <f>+IF('Data Input-Ingreso de Datos'!#REF!=1,EVERLITE!#REF!,"N/A")</f>
        <v>#REF!</v>
      </c>
      <c r="IML50" s="351" t="e">
        <f>+IF('Data Input-Ingreso de Datos'!#REF!=1,EVERLITE!#REF!,"N/A")</f>
        <v>#REF!</v>
      </c>
      <c r="IMM50" s="351" t="e">
        <f>+IF('Data Input-Ingreso de Datos'!#REF!=1,EVERLITE!#REF!,"N/A")</f>
        <v>#REF!</v>
      </c>
      <c r="IMN50" s="351" t="e">
        <f>+IF('Data Input-Ingreso de Datos'!#REF!=1,EVERLITE!#REF!,"N/A")</f>
        <v>#REF!</v>
      </c>
      <c r="IMO50" s="351" t="e">
        <f>+IF('Data Input-Ingreso de Datos'!#REF!=1,EVERLITE!#REF!,"N/A")</f>
        <v>#REF!</v>
      </c>
      <c r="IMP50" s="351" t="e">
        <f>+IF('Data Input-Ingreso de Datos'!#REF!=1,EVERLITE!#REF!,"N/A")</f>
        <v>#REF!</v>
      </c>
      <c r="IMQ50" s="351" t="e">
        <f>+IF('Data Input-Ingreso de Datos'!#REF!=1,EVERLITE!#REF!,"N/A")</f>
        <v>#REF!</v>
      </c>
      <c r="IMR50" s="351" t="e">
        <f>+IF('Data Input-Ingreso de Datos'!#REF!=1,EVERLITE!#REF!,"N/A")</f>
        <v>#REF!</v>
      </c>
      <c r="IMS50" s="351" t="e">
        <f>+IF('Data Input-Ingreso de Datos'!#REF!=1,EVERLITE!#REF!,"N/A")</f>
        <v>#REF!</v>
      </c>
      <c r="IMT50" s="351" t="e">
        <f>+IF('Data Input-Ingreso de Datos'!#REF!=1,EVERLITE!#REF!,"N/A")</f>
        <v>#REF!</v>
      </c>
      <c r="IMU50" s="351" t="e">
        <f>+IF('Data Input-Ingreso de Datos'!#REF!=1,EVERLITE!#REF!,"N/A")</f>
        <v>#REF!</v>
      </c>
      <c r="IMV50" s="351" t="e">
        <f>+IF('Data Input-Ingreso de Datos'!#REF!=1,EVERLITE!#REF!,"N/A")</f>
        <v>#REF!</v>
      </c>
      <c r="IMW50" s="351" t="e">
        <f>+IF('Data Input-Ingreso de Datos'!#REF!=1,EVERLITE!#REF!,"N/A")</f>
        <v>#REF!</v>
      </c>
      <c r="IMX50" s="351" t="e">
        <f>+IF('Data Input-Ingreso de Datos'!#REF!=1,EVERLITE!#REF!,"N/A")</f>
        <v>#REF!</v>
      </c>
      <c r="IMY50" s="351" t="e">
        <f>+IF('Data Input-Ingreso de Datos'!#REF!=1,EVERLITE!#REF!,"N/A")</f>
        <v>#REF!</v>
      </c>
      <c r="IMZ50" s="351" t="e">
        <f>+IF('Data Input-Ingreso de Datos'!#REF!=1,EVERLITE!#REF!,"N/A")</f>
        <v>#REF!</v>
      </c>
      <c r="INA50" s="351" t="e">
        <f>+IF('Data Input-Ingreso de Datos'!#REF!=1,EVERLITE!#REF!,"N/A")</f>
        <v>#REF!</v>
      </c>
      <c r="INB50" s="351" t="e">
        <f>+IF('Data Input-Ingreso de Datos'!#REF!=1,EVERLITE!#REF!,"N/A")</f>
        <v>#REF!</v>
      </c>
      <c r="INC50" s="351" t="e">
        <f>+IF('Data Input-Ingreso de Datos'!#REF!=1,EVERLITE!#REF!,"N/A")</f>
        <v>#REF!</v>
      </c>
      <c r="IND50" s="351" t="e">
        <f>+IF('Data Input-Ingreso de Datos'!#REF!=1,EVERLITE!#REF!,"N/A")</f>
        <v>#REF!</v>
      </c>
      <c r="INE50" s="351" t="e">
        <f>+IF('Data Input-Ingreso de Datos'!#REF!=1,EVERLITE!#REF!,"N/A")</f>
        <v>#REF!</v>
      </c>
      <c r="INF50" s="351" t="e">
        <f>+IF('Data Input-Ingreso de Datos'!#REF!=1,EVERLITE!#REF!,"N/A")</f>
        <v>#REF!</v>
      </c>
      <c r="ING50" s="351" t="e">
        <f>+IF('Data Input-Ingreso de Datos'!#REF!=1,EVERLITE!#REF!,"N/A")</f>
        <v>#REF!</v>
      </c>
      <c r="INH50" s="351" t="e">
        <f>+IF('Data Input-Ingreso de Datos'!#REF!=1,EVERLITE!#REF!,"N/A")</f>
        <v>#REF!</v>
      </c>
      <c r="INI50" s="351" t="e">
        <f>+IF('Data Input-Ingreso de Datos'!#REF!=1,EVERLITE!#REF!,"N/A")</f>
        <v>#REF!</v>
      </c>
      <c r="INJ50" s="351" t="e">
        <f>+IF('Data Input-Ingreso de Datos'!#REF!=1,EVERLITE!#REF!,"N/A")</f>
        <v>#REF!</v>
      </c>
      <c r="INK50" s="351" t="e">
        <f>+IF('Data Input-Ingreso de Datos'!#REF!=1,EVERLITE!#REF!,"N/A")</f>
        <v>#REF!</v>
      </c>
      <c r="INL50" s="351" t="e">
        <f>+IF('Data Input-Ingreso de Datos'!#REF!=1,EVERLITE!#REF!,"N/A")</f>
        <v>#REF!</v>
      </c>
      <c r="INM50" s="351" t="e">
        <f>+IF('Data Input-Ingreso de Datos'!#REF!=1,EVERLITE!#REF!,"N/A")</f>
        <v>#REF!</v>
      </c>
      <c r="INN50" s="351" t="e">
        <f>+IF('Data Input-Ingreso de Datos'!#REF!=1,EVERLITE!#REF!,"N/A")</f>
        <v>#REF!</v>
      </c>
      <c r="INO50" s="351" t="e">
        <f>+IF('Data Input-Ingreso de Datos'!#REF!=1,EVERLITE!#REF!,"N/A")</f>
        <v>#REF!</v>
      </c>
      <c r="INP50" s="351" t="e">
        <f>+IF('Data Input-Ingreso de Datos'!#REF!=1,EVERLITE!#REF!,"N/A")</f>
        <v>#REF!</v>
      </c>
      <c r="INQ50" s="351" t="e">
        <f>+IF('Data Input-Ingreso de Datos'!#REF!=1,EVERLITE!#REF!,"N/A")</f>
        <v>#REF!</v>
      </c>
      <c r="INR50" s="351" t="e">
        <f>+IF('Data Input-Ingreso de Datos'!#REF!=1,EVERLITE!#REF!,"N/A")</f>
        <v>#REF!</v>
      </c>
      <c r="INS50" s="351" t="e">
        <f>+IF('Data Input-Ingreso de Datos'!#REF!=1,EVERLITE!#REF!,"N/A")</f>
        <v>#REF!</v>
      </c>
      <c r="INT50" s="351" t="e">
        <f>+IF('Data Input-Ingreso de Datos'!#REF!=1,EVERLITE!#REF!,"N/A")</f>
        <v>#REF!</v>
      </c>
      <c r="INU50" s="351" t="e">
        <f>+IF('Data Input-Ingreso de Datos'!#REF!=1,EVERLITE!#REF!,"N/A")</f>
        <v>#REF!</v>
      </c>
      <c r="INV50" s="351" t="e">
        <f>+IF('Data Input-Ingreso de Datos'!#REF!=1,EVERLITE!#REF!,"N/A")</f>
        <v>#REF!</v>
      </c>
      <c r="INW50" s="351" t="e">
        <f>+IF('Data Input-Ingreso de Datos'!#REF!=1,EVERLITE!#REF!,"N/A")</f>
        <v>#REF!</v>
      </c>
      <c r="INX50" s="351" t="e">
        <f>+IF('Data Input-Ingreso de Datos'!#REF!=1,EVERLITE!#REF!,"N/A")</f>
        <v>#REF!</v>
      </c>
      <c r="INY50" s="351" t="e">
        <f>+IF('Data Input-Ingreso de Datos'!#REF!=1,EVERLITE!#REF!,"N/A")</f>
        <v>#REF!</v>
      </c>
      <c r="INZ50" s="351" t="e">
        <f>+IF('Data Input-Ingreso de Datos'!#REF!=1,EVERLITE!#REF!,"N/A")</f>
        <v>#REF!</v>
      </c>
      <c r="IOA50" s="351" t="e">
        <f>+IF('Data Input-Ingreso de Datos'!#REF!=1,EVERLITE!#REF!,"N/A")</f>
        <v>#REF!</v>
      </c>
      <c r="IOB50" s="351" t="e">
        <f>+IF('Data Input-Ingreso de Datos'!#REF!=1,EVERLITE!#REF!,"N/A")</f>
        <v>#REF!</v>
      </c>
      <c r="IOC50" s="351" t="e">
        <f>+IF('Data Input-Ingreso de Datos'!#REF!=1,EVERLITE!#REF!,"N/A")</f>
        <v>#REF!</v>
      </c>
      <c r="IOD50" s="351" t="e">
        <f>+IF('Data Input-Ingreso de Datos'!#REF!=1,EVERLITE!#REF!,"N/A")</f>
        <v>#REF!</v>
      </c>
      <c r="IOE50" s="351" t="e">
        <f>+IF('Data Input-Ingreso de Datos'!#REF!=1,EVERLITE!#REF!,"N/A")</f>
        <v>#REF!</v>
      </c>
      <c r="IOF50" s="351" t="e">
        <f>+IF('Data Input-Ingreso de Datos'!#REF!=1,EVERLITE!#REF!,"N/A")</f>
        <v>#REF!</v>
      </c>
      <c r="IOG50" s="351" t="e">
        <f>+IF('Data Input-Ingreso de Datos'!#REF!=1,EVERLITE!#REF!,"N/A")</f>
        <v>#REF!</v>
      </c>
      <c r="IOH50" s="351" t="e">
        <f>+IF('Data Input-Ingreso de Datos'!#REF!=1,EVERLITE!#REF!,"N/A")</f>
        <v>#REF!</v>
      </c>
      <c r="IOI50" s="351" t="e">
        <f>+IF('Data Input-Ingreso de Datos'!#REF!=1,EVERLITE!#REF!,"N/A")</f>
        <v>#REF!</v>
      </c>
      <c r="IOJ50" s="351" t="e">
        <f>+IF('Data Input-Ingreso de Datos'!#REF!=1,EVERLITE!#REF!,"N/A")</f>
        <v>#REF!</v>
      </c>
      <c r="IOK50" s="351" t="e">
        <f>+IF('Data Input-Ingreso de Datos'!#REF!=1,EVERLITE!#REF!,"N/A")</f>
        <v>#REF!</v>
      </c>
      <c r="IOL50" s="351" t="e">
        <f>+IF('Data Input-Ingreso de Datos'!#REF!=1,EVERLITE!#REF!,"N/A")</f>
        <v>#REF!</v>
      </c>
      <c r="IOM50" s="351" t="e">
        <f>+IF('Data Input-Ingreso de Datos'!#REF!=1,EVERLITE!#REF!,"N/A")</f>
        <v>#REF!</v>
      </c>
      <c r="ION50" s="351" t="e">
        <f>+IF('Data Input-Ingreso de Datos'!#REF!=1,EVERLITE!#REF!,"N/A")</f>
        <v>#REF!</v>
      </c>
      <c r="IOO50" s="351" t="e">
        <f>+IF('Data Input-Ingreso de Datos'!#REF!=1,EVERLITE!#REF!,"N/A")</f>
        <v>#REF!</v>
      </c>
      <c r="IOP50" s="351" t="e">
        <f>+IF('Data Input-Ingreso de Datos'!#REF!=1,EVERLITE!#REF!,"N/A")</f>
        <v>#REF!</v>
      </c>
      <c r="IOQ50" s="351" t="e">
        <f>+IF('Data Input-Ingreso de Datos'!#REF!=1,EVERLITE!#REF!,"N/A")</f>
        <v>#REF!</v>
      </c>
      <c r="IOR50" s="351" t="e">
        <f>+IF('Data Input-Ingreso de Datos'!#REF!=1,EVERLITE!#REF!,"N/A")</f>
        <v>#REF!</v>
      </c>
      <c r="IOS50" s="351" t="e">
        <f>+IF('Data Input-Ingreso de Datos'!#REF!=1,EVERLITE!#REF!,"N/A")</f>
        <v>#REF!</v>
      </c>
      <c r="IOT50" s="351" t="e">
        <f>+IF('Data Input-Ingreso de Datos'!#REF!=1,EVERLITE!#REF!,"N/A")</f>
        <v>#REF!</v>
      </c>
      <c r="IOU50" s="351" t="e">
        <f>+IF('Data Input-Ingreso de Datos'!#REF!=1,EVERLITE!#REF!,"N/A")</f>
        <v>#REF!</v>
      </c>
      <c r="IOV50" s="351" t="e">
        <f>+IF('Data Input-Ingreso de Datos'!#REF!=1,EVERLITE!#REF!,"N/A")</f>
        <v>#REF!</v>
      </c>
      <c r="IOW50" s="351" t="e">
        <f>+IF('Data Input-Ingreso de Datos'!#REF!=1,EVERLITE!#REF!,"N/A")</f>
        <v>#REF!</v>
      </c>
      <c r="IOX50" s="351" t="e">
        <f>+IF('Data Input-Ingreso de Datos'!#REF!=1,EVERLITE!#REF!,"N/A")</f>
        <v>#REF!</v>
      </c>
      <c r="IOY50" s="351" t="e">
        <f>+IF('Data Input-Ingreso de Datos'!#REF!=1,EVERLITE!#REF!,"N/A")</f>
        <v>#REF!</v>
      </c>
      <c r="IOZ50" s="351" t="e">
        <f>+IF('Data Input-Ingreso de Datos'!#REF!=1,EVERLITE!#REF!,"N/A")</f>
        <v>#REF!</v>
      </c>
      <c r="IPA50" s="351" t="e">
        <f>+IF('Data Input-Ingreso de Datos'!#REF!=1,EVERLITE!#REF!,"N/A")</f>
        <v>#REF!</v>
      </c>
      <c r="IPB50" s="351" t="e">
        <f>+IF('Data Input-Ingreso de Datos'!#REF!=1,EVERLITE!#REF!,"N/A")</f>
        <v>#REF!</v>
      </c>
      <c r="IPC50" s="351" t="e">
        <f>+IF('Data Input-Ingreso de Datos'!#REF!=1,EVERLITE!#REF!,"N/A")</f>
        <v>#REF!</v>
      </c>
      <c r="IPD50" s="351" t="e">
        <f>+IF('Data Input-Ingreso de Datos'!#REF!=1,EVERLITE!#REF!,"N/A")</f>
        <v>#REF!</v>
      </c>
      <c r="IPE50" s="351" t="e">
        <f>+IF('Data Input-Ingreso de Datos'!#REF!=1,EVERLITE!#REF!,"N/A")</f>
        <v>#REF!</v>
      </c>
      <c r="IPF50" s="351" t="e">
        <f>+IF('Data Input-Ingreso de Datos'!#REF!=1,EVERLITE!#REF!,"N/A")</f>
        <v>#REF!</v>
      </c>
      <c r="IPG50" s="351" t="e">
        <f>+IF('Data Input-Ingreso de Datos'!#REF!=1,EVERLITE!#REF!,"N/A")</f>
        <v>#REF!</v>
      </c>
      <c r="IPH50" s="351" t="e">
        <f>+IF('Data Input-Ingreso de Datos'!#REF!=1,EVERLITE!#REF!,"N/A")</f>
        <v>#REF!</v>
      </c>
      <c r="IPI50" s="351" t="e">
        <f>+IF('Data Input-Ingreso de Datos'!#REF!=1,EVERLITE!#REF!,"N/A")</f>
        <v>#REF!</v>
      </c>
      <c r="IPJ50" s="351" t="e">
        <f>+IF('Data Input-Ingreso de Datos'!#REF!=1,EVERLITE!#REF!,"N/A")</f>
        <v>#REF!</v>
      </c>
      <c r="IPK50" s="351" t="e">
        <f>+IF('Data Input-Ingreso de Datos'!#REF!=1,EVERLITE!#REF!,"N/A")</f>
        <v>#REF!</v>
      </c>
      <c r="IPL50" s="351" t="e">
        <f>+IF('Data Input-Ingreso de Datos'!#REF!=1,EVERLITE!#REF!,"N/A")</f>
        <v>#REF!</v>
      </c>
      <c r="IPM50" s="351" t="e">
        <f>+IF('Data Input-Ingreso de Datos'!#REF!=1,EVERLITE!#REF!,"N/A")</f>
        <v>#REF!</v>
      </c>
      <c r="IPN50" s="351" t="e">
        <f>+IF('Data Input-Ingreso de Datos'!#REF!=1,EVERLITE!#REF!,"N/A")</f>
        <v>#REF!</v>
      </c>
      <c r="IPO50" s="351" t="e">
        <f>+IF('Data Input-Ingreso de Datos'!#REF!=1,EVERLITE!#REF!,"N/A")</f>
        <v>#REF!</v>
      </c>
      <c r="IPP50" s="351" t="e">
        <f>+IF('Data Input-Ingreso de Datos'!#REF!=1,EVERLITE!#REF!,"N/A")</f>
        <v>#REF!</v>
      </c>
      <c r="IPQ50" s="351" t="e">
        <f>+IF('Data Input-Ingreso de Datos'!#REF!=1,EVERLITE!#REF!,"N/A")</f>
        <v>#REF!</v>
      </c>
      <c r="IPR50" s="351" t="e">
        <f>+IF('Data Input-Ingreso de Datos'!#REF!=1,EVERLITE!#REF!,"N/A")</f>
        <v>#REF!</v>
      </c>
      <c r="IPS50" s="351" t="e">
        <f>+IF('Data Input-Ingreso de Datos'!#REF!=1,EVERLITE!#REF!,"N/A")</f>
        <v>#REF!</v>
      </c>
      <c r="IPT50" s="351" t="e">
        <f>+IF('Data Input-Ingreso de Datos'!#REF!=1,EVERLITE!#REF!,"N/A")</f>
        <v>#REF!</v>
      </c>
      <c r="IPU50" s="351" t="e">
        <f>+IF('Data Input-Ingreso de Datos'!#REF!=1,EVERLITE!#REF!,"N/A")</f>
        <v>#REF!</v>
      </c>
      <c r="IPV50" s="351" t="e">
        <f>+IF('Data Input-Ingreso de Datos'!#REF!=1,EVERLITE!#REF!,"N/A")</f>
        <v>#REF!</v>
      </c>
      <c r="IPW50" s="351" t="e">
        <f>+IF('Data Input-Ingreso de Datos'!#REF!=1,EVERLITE!#REF!,"N/A")</f>
        <v>#REF!</v>
      </c>
      <c r="IPX50" s="351" t="e">
        <f>+IF('Data Input-Ingreso de Datos'!#REF!=1,EVERLITE!#REF!,"N/A")</f>
        <v>#REF!</v>
      </c>
      <c r="IPY50" s="351" t="e">
        <f>+IF('Data Input-Ingreso de Datos'!#REF!=1,EVERLITE!#REF!,"N/A")</f>
        <v>#REF!</v>
      </c>
      <c r="IPZ50" s="351" t="e">
        <f>+IF('Data Input-Ingreso de Datos'!#REF!=1,EVERLITE!#REF!,"N/A")</f>
        <v>#REF!</v>
      </c>
      <c r="IQA50" s="351" t="e">
        <f>+IF('Data Input-Ingreso de Datos'!#REF!=1,EVERLITE!#REF!,"N/A")</f>
        <v>#REF!</v>
      </c>
      <c r="IQB50" s="351" t="e">
        <f>+IF('Data Input-Ingreso de Datos'!#REF!=1,EVERLITE!#REF!,"N/A")</f>
        <v>#REF!</v>
      </c>
      <c r="IQC50" s="351" t="e">
        <f>+IF('Data Input-Ingreso de Datos'!#REF!=1,EVERLITE!#REF!,"N/A")</f>
        <v>#REF!</v>
      </c>
      <c r="IQD50" s="351" t="e">
        <f>+IF('Data Input-Ingreso de Datos'!#REF!=1,EVERLITE!#REF!,"N/A")</f>
        <v>#REF!</v>
      </c>
      <c r="IQE50" s="351" t="e">
        <f>+IF('Data Input-Ingreso de Datos'!#REF!=1,EVERLITE!#REF!,"N/A")</f>
        <v>#REF!</v>
      </c>
      <c r="IQF50" s="351" t="e">
        <f>+IF('Data Input-Ingreso de Datos'!#REF!=1,EVERLITE!#REF!,"N/A")</f>
        <v>#REF!</v>
      </c>
      <c r="IQG50" s="351" t="e">
        <f>+IF('Data Input-Ingreso de Datos'!#REF!=1,EVERLITE!#REF!,"N/A")</f>
        <v>#REF!</v>
      </c>
      <c r="IQH50" s="351" t="e">
        <f>+IF('Data Input-Ingreso de Datos'!#REF!=1,EVERLITE!#REF!,"N/A")</f>
        <v>#REF!</v>
      </c>
      <c r="IQI50" s="351" t="e">
        <f>+IF('Data Input-Ingreso de Datos'!#REF!=1,EVERLITE!#REF!,"N/A")</f>
        <v>#REF!</v>
      </c>
      <c r="IQJ50" s="351" t="e">
        <f>+IF('Data Input-Ingreso de Datos'!#REF!=1,EVERLITE!#REF!,"N/A")</f>
        <v>#REF!</v>
      </c>
      <c r="IQK50" s="351" t="e">
        <f>+IF('Data Input-Ingreso de Datos'!#REF!=1,EVERLITE!#REF!,"N/A")</f>
        <v>#REF!</v>
      </c>
      <c r="IQL50" s="351" t="e">
        <f>+IF('Data Input-Ingreso de Datos'!#REF!=1,EVERLITE!#REF!,"N/A")</f>
        <v>#REF!</v>
      </c>
      <c r="IQM50" s="351" t="e">
        <f>+IF('Data Input-Ingreso de Datos'!#REF!=1,EVERLITE!#REF!,"N/A")</f>
        <v>#REF!</v>
      </c>
      <c r="IQN50" s="351" t="e">
        <f>+IF('Data Input-Ingreso de Datos'!#REF!=1,EVERLITE!#REF!,"N/A")</f>
        <v>#REF!</v>
      </c>
      <c r="IQO50" s="351" t="e">
        <f>+IF('Data Input-Ingreso de Datos'!#REF!=1,EVERLITE!#REF!,"N/A")</f>
        <v>#REF!</v>
      </c>
      <c r="IQP50" s="351" t="e">
        <f>+IF('Data Input-Ingreso de Datos'!#REF!=1,EVERLITE!#REF!,"N/A")</f>
        <v>#REF!</v>
      </c>
      <c r="IQQ50" s="351" t="e">
        <f>+IF('Data Input-Ingreso de Datos'!#REF!=1,EVERLITE!#REF!,"N/A")</f>
        <v>#REF!</v>
      </c>
      <c r="IQR50" s="351" t="e">
        <f>+IF('Data Input-Ingreso de Datos'!#REF!=1,EVERLITE!#REF!,"N/A")</f>
        <v>#REF!</v>
      </c>
      <c r="IQS50" s="351" t="e">
        <f>+IF('Data Input-Ingreso de Datos'!#REF!=1,EVERLITE!#REF!,"N/A")</f>
        <v>#REF!</v>
      </c>
      <c r="IQT50" s="351" t="e">
        <f>+IF('Data Input-Ingreso de Datos'!#REF!=1,EVERLITE!#REF!,"N/A")</f>
        <v>#REF!</v>
      </c>
      <c r="IQU50" s="351" t="e">
        <f>+IF('Data Input-Ingreso de Datos'!#REF!=1,EVERLITE!#REF!,"N/A")</f>
        <v>#REF!</v>
      </c>
      <c r="IQV50" s="351" t="e">
        <f>+IF('Data Input-Ingreso de Datos'!#REF!=1,EVERLITE!#REF!,"N/A")</f>
        <v>#REF!</v>
      </c>
      <c r="IQW50" s="351" t="e">
        <f>+IF('Data Input-Ingreso de Datos'!#REF!=1,EVERLITE!#REF!,"N/A")</f>
        <v>#REF!</v>
      </c>
      <c r="IQX50" s="351" t="e">
        <f>+IF('Data Input-Ingreso de Datos'!#REF!=1,EVERLITE!#REF!,"N/A")</f>
        <v>#REF!</v>
      </c>
      <c r="IQY50" s="351" t="e">
        <f>+IF('Data Input-Ingreso de Datos'!#REF!=1,EVERLITE!#REF!,"N/A")</f>
        <v>#REF!</v>
      </c>
      <c r="IQZ50" s="351" t="e">
        <f>+IF('Data Input-Ingreso de Datos'!#REF!=1,EVERLITE!#REF!,"N/A")</f>
        <v>#REF!</v>
      </c>
      <c r="IRA50" s="351" t="e">
        <f>+IF('Data Input-Ingreso de Datos'!#REF!=1,EVERLITE!#REF!,"N/A")</f>
        <v>#REF!</v>
      </c>
      <c r="IRB50" s="351" t="e">
        <f>+IF('Data Input-Ingreso de Datos'!#REF!=1,EVERLITE!#REF!,"N/A")</f>
        <v>#REF!</v>
      </c>
      <c r="IRC50" s="351" t="e">
        <f>+IF('Data Input-Ingreso de Datos'!#REF!=1,EVERLITE!#REF!,"N/A")</f>
        <v>#REF!</v>
      </c>
      <c r="IRD50" s="351" t="e">
        <f>+IF('Data Input-Ingreso de Datos'!#REF!=1,EVERLITE!#REF!,"N/A")</f>
        <v>#REF!</v>
      </c>
      <c r="IRE50" s="351" t="e">
        <f>+IF('Data Input-Ingreso de Datos'!#REF!=1,EVERLITE!#REF!,"N/A")</f>
        <v>#REF!</v>
      </c>
      <c r="IRF50" s="351" t="e">
        <f>+IF('Data Input-Ingreso de Datos'!#REF!=1,EVERLITE!#REF!,"N/A")</f>
        <v>#REF!</v>
      </c>
      <c r="IRG50" s="351" t="e">
        <f>+IF('Data Input-Ingreso de Datos'!#REF!=1,EVERLITE!#REF!,"N/A")</f>
        <v>#REF!</v>
      </c>
      <c r="IRH50" s="351" t="e">
        <f>+IF('Data Input-Ingreso de Datos'!#REF!=1,EVERLITE!#REF!,"N/A")</f>
        <v>#REF!</v>
      </c>
      <c r="IRI50" s="351" t="e">
        <f>+IF('Data Input-Ingreso de Datos'!#REF!=1,EVERLITE!#REF!,"N/A")</f>
        <v>#REF!</v>
      </c>
      <c r="IRJ50" s="351" t="e">
        <f>+IF('Data Input-Ingreso de Datos'!#REF!=1,EVERLITE!#REF!,"N/A")</f>
        <v>#REF!</v>
      </c>
      <c r="IRK50" s="351" t="e">
        <f>+IF('Data Input-Ingreso de Datos'!#REF!=1,EVERLITE!#REF!,"N/A")</f>
        <v>#REF!</v>
      </c>
      <c r="IRL50" s="351" t="e">
        <f>+IF('Data Input-Ingreso de Datos'!#REF!=1,EVERLITE!#REF!,"N/A")</f>
        <v>#REF!</v>
      </c>
      <c r="IRM50" s="351" t="e">
        <f>+IF('Data Input-Ingreso de Datos'!#REF!=1,EVERLITE!#REF!,"N/A")</f>
        <v>#REF!</v>
      </c>
      <c r="IRN50" s="351" t="e">
        <f>+IF('Data Input-Ingreso de Datos'!#REF!=1,EVERLITE!#REF!,"N/A")</f>
        <v>#REF!</v>
      </c>
      <c r="IRO50" s="351" t="e">
        <f>+IF('Data Input-Ingreso de Datos'!#REF!=1,EVERLITE!#REF!,"N/A")</f>
        <v>#REF!</v>
      </c>
      <c r="IRP50" s="351" t="e">
        <f>+IF('Data Input-Ingreso de Datos'!#REF!=1,EVERLITE!#REF!,"N/A")</f>
        <v>#REF!</v>
      </c>
      <c r="IRQ50" s="351" t="e">
        <f>+IF('Data Input-Ingreso de Datos'!#REF!=1,EVERLITE!#REF!,"N/A")</f>
        <v>#REF!</v>
      </c>
      <c r="IRR50" s="351" t="e">
        <f>+IF('Data Input-Ingreso de Datos'!#REF!=1,EVERLITE!#REF!,"N/A")</f>
        <v>#REF!</v>
      </c>
      <c r="IRS50" s="351" t="e">
        <f>+IF('Data Input-Ingreso de Datos'!#REF!=1,EVERLITE!#REF!,"N/A")</f>
        <v>#REF!</v>
      </c>
      <c r="IRT50" s="351" t="e">
        <f>+IF('Data Input-Ingreso de Datos'!#REF!=1,EVERLITE!#REF!,"N/A")</f>
        <v>#REF!</v>
      </c>
      <c r="IRU50" s="351" t="e">
        <f>+IF('Data Input-Ingreso de Datos'!#REF!=1,EVERLITE!#REF!,"N/A")</f>
        <v>#REF!</v>
      </c>
      <c r="IRV50" s="351" t="e">
        <f>+IF('Data Input-Ingreso de Datos'!#REF!=1,EVERLITE!#REF!,"N/A")</f>
        <v>#REF!</v>
      </c>
      <c r="IRW50" s="351" t="e">
        <f>+IF('Data Input-Ingreso de Datos'!#REF!=1,EVERLITE!#REF!,"N/A")</f>
        <v>#REF!</v>
      </c>
      <c r="IRX50" s="351" t="e">
        <f>+IF('Data Input-Ingreso de Datos'!#REF!=1,EVERLITE!#REF!,"N/A")</f>
        <v>#REF!</v>
      </c>
      <c r="IRY50" s="351" t="e">
        <f>+IF('Data Input-Ingreso de Datos'!#REF!=1,EVERLITE!#REF!,"N/A")</f>
        <v>#REF!</v>
      </c>
      <c r="IRZ50" s="351" t="e">
        <f>+IF('Data Input-Ingreso de Datos'!#REF!=1,EVERLITE!#REF!,"N/A")</f>
        <v>#REF!</v>
      </c>
      <c r="ISA50" s="351" t="e">
        <f>+IF('Data Input-Ingreso de Datos'!#REF!=1,EVERLITE!#REF!,"N/A")</f>
        <v>#REF!</v>
      </c>
      <c r="ISB50" s="351" t="e">
        <f>+IF('Data Input-Ingreso de Datos'!#REF!=1,EVERLITE!#REF!,"N/A")</f>
        <v>#REF!</v>
      </c>
      <c r="ISC50" s="351" t="e">
        <f>+IF('Data Input-Ingreso de Datos'!#REF!=1,EVERLITE!#REF!,"N/A")</f>
        <v>#REF!</v>
      </c>
      <c r="ISD50" s="351" t="e">
        <f>+IF('Data Input-Ingreso de Datos'!#REF!=1,EVERLITE!#REF!,"N/A")</f>
        <v>#REF!</v>
      </c>
      <c r="ISE50" s="351" t="e">
        <f>+IF('Data Input-Ingreso de Datos'!#REF!=1,EVERLITE!#REF!,"N/A")</f>
        <v>#REF!</v>
      </c>
      <c r="ISF50" s="351" t="e">
        <f>+IF('Data Input-Ingreso de Datos'!#REF!=1,EVERLITE!#REF!,"N/A")</f>
        <v>#REF!</v>
      </c>
      <c r="ISG50" s="351" t="e">
        <f>+IF('Data Input-Ingreso de Datos'!#REF!=1,EVERLITE!#REF!,"N/A")</f>
        <v>#REF!</v>
      </c>
      <c r="ISH50" s="351" t="e">
        <f>+IF('Data Input-Ingreso de Datos'!#REF!=1,EVERLITE!#REF!,"N/A")</f>
        <v>#REF!</v>
      </c>
      <c r="ISI50" s="351" t="e">
        <f>+IF('Data Input-Ingreso de Datos'!#REF!=1,EVERLITE!#REF!,"N/A")</f>
        <v>#REF!</v>
      </c>
      <c r="ISJ50" s="351" t="e">
        <f>+IF('Data Input-Ingreso de Datos'!#REF!=1,EVERLITE!#REF!,"N/A")</f>
        <v>#REF!</v>
      </c>
      <c r="ISK50" s="351" t="e">
        <f>+IF('Data Input-Ingreso de Datos'!#REF!=1,EVERLITE!#REF!,"N/A")</f>
        <v>#REF!</v>
      </c>
      <c r="ISL50" s="351" t="e">
        <f>+IF('Data Input-Ingreso de Datos'!#REF!=1,EVERLITE!#REF!,"N/A")</f>
        <v>#REF!</v>
      </c>
      <c r="ISM50" s="351" t="e">
        <f>+IF('Data Input-Ingreso de Datos'!#REF!=1,EVERLITE!#REF!,"N/A")</f>
        <v>#REF!</v>
      </c>
      <c r="ISN50" s="351" t="e">
        <f>+IF('Data Input-Ingreso de Datos'!#REF!=1,EVERLITE!#REF!,"N/A")</f>
        <v>#REF!</v>
      </c>
      <c r="ISO50" s="351" t="e">
        <f>+IF('Data Input-Ingreso de Datos'!#REF!=1,EVERLITE!#REF!,"N/A")</f>
        <v>#REF!</v>
      </c>
      <c r="ISP50" s="351" t="e">
        <f>+IF('Data Input-Ingreso de Datos'!#REF!=1,EVERLITE!#REF!,"N/A")</f>
        <v>#REF!</v>
      </c>
      <c r="ISQ50" s="351" t="e">
        <f>+IF('Data Input-Ingreso de Datos'!#REF!=1,EVERLITE!#REF!,"N/A")</f>
        <v>#REF!</v>
      </c>
      <c r="ISR50" s="351" t="e">
        <f>+IF('Data Input-Ingreso de Datos'!#REF!=1,EVERLITE!#REF!,"N/A")</f>
        <v>#REF!</v>
      </c>
      <c r="ISS50" s="351" t="e">
        <f>+IF('Data Input-Ingreso de Datos'!#REF!=1,EVERLITE!#REF!,"N/A")</f>
        <v>#REF!</v>
      </c>
      <c r="IST50" s="351" t="e">
        <f>+IF('Data Input-Ingreso de Datos'!#REF!=1,EVERLITE!#REF!,"N/A")</f>
        <v>#REF!</v>
      </c>
      <c r="ISU50" s="351" t="e">
        <f>+IF('Data Input-Ingreso de Datos'!#REF!=1,EVERLITE!#REF!,"N/A")</f>
        <v>#REF!</v>
      </c>
      <c r="ISV50" s="351" t="e">
        <f>+IF('Data Input-Ingreso de Datos'!#REF!=1,EVERLITE!#REF!,"N/A")</f>
        <v>#REF!</v>
      </c>
      <c r="ISW50" s="351" t="e">
        <f>+IF('Data Input-Ingreso de Datos'!#REF!=1,EVERLITE!#REF!,"N/A")</f>
        <v>#REF!</v>
      </c>
      <c r="ISX50" s="351" t="e">
        <f>+IF('Data Input-Ingreso de Datos'!#REF!=1,EVERLITE!#REF!,"N/A")</f>
        <v>#REF!</v>
      </c>
      <c r="ISY50" s="351" t="e">
        <f>+IF('Data Input-Ingreso de Datos'!#REF!=1,EVERLITE!#REF!,"N/A")</f>
        <v>#REF!</v>
      </c>
      <c r="ISZ50" s="351" t="e">
        <f>+IF('Data Input-Ingreso de Datos'!#REF!=1,EVERLITE!#REF!,"N/A")</f>
        <v>#REF!</v>
      </c>
      <c r="ITA50" s="351" t="e">
        <f>+IF('Data Input-Ingreso de Datos'!#REF!=1,EVERLITE!#REF!,"N/A")</f>
        <v>#REF!</v>
      </c>
      <c r="ITB50" s="351" t="e">
        <f>+IF('Data Input-Ingreso de Datos'!#REF!=1,EVERLITE!#REF!,"N/A")</f>
        <v>#REF!</v>
      </c>
      <c r="ITC50" s="351" t="e">
        <f>+IF('Data Input-Ingreso de Datos'!#REF!=1,EVERLITE!#REF!,"N/A")</f>
        <v>#REF!</v>
      </c>
      <c r="ITD50" s="351" t="e">
        <f>+IF('Data Input-Ingreso de Datos'!#REF!=1,EVERLITE!#REF!,"N/A")</f>
        <v>#REF!</v>
      </c>
      <c r="ITE50" s="351" t="e">
        <f>+IF('Data Input-Ingreso de Datos'!#REF!=1,EVERLITE!#REF!,"N/A")</f>
        <v>#REF!</v>
      </c>
      <c r="ITF50" s="351" t="e">
        <f>+IF('Data Input-Ingreso de Datos'!#REF!=1,EVERLITE!#REF!,"N/A")</f>
        <v>#REF!</v>
      </c>
      <c r="ITG50" s="351" t="e">
        <f>+IF('Data Input-Ingreso de Datos'!#REF!=1,EVERLITE!#REF!,"N/A")</f>
        <v>#REF!</v>
      </c>
      <c r="ITH50" s="351" t="e">
        <f>+IF('Data Input-Ingreso de Datos'!#REF!=1,EVERLITE!#REF!,"N/A")</f>
        <v>#REF!</v>
      </c>
      <c r="ITI50" s="351" t="e">
        <f>+IF('Data Input-Ingreso de Datos'!#REF!=1,EVERLITE!#REF!,"N/A")</f>
        <v>#REF!</v>
      </c>
      <c r="ITJ50" s="351" t="e">
        <f>+IF('Data Input-Ingreso de Datos'!#REF!=1,EVERLITE!#REF!,"N/A")</f>
        <v>#REF!</v>
      </c>
      <c r="ITK50" s="351" t="e">
        <f>+IF('Data Input-Ingreso de Datos'!#REF!=1,EVERLITE!#REF!,"N/A")</f>
        <v>#REF!</v>
      </c>
      <c r="ITL50" s="351" t="e">
        <f>+IF('Data Input-Ingreso de Datos'!#REF!=1,EVERLITE!#REF!,"N/A")</f>
        <v>#REF!</v>
      </c>
      <c r="ITM50" s="351" t="e">
        <f>+IF('Data Input-Ingreso de Datos'!#REF!=1,EVERLITE!#REF!,"N/A")</f>
        <v>#REF!</v>
      </c>
      <c r="ITN50" s="351" t="e">
        <f>+IF('Data Input-Ingreso de Datos'!#REF!=1,EVERLITE!#REF!,"N/A")</f>
        <v>#REF!</v>
      </c>
      <c r="ITO50" s="351" t="e">
        <f>+IF('Data Input-Ingreso de Datos'!#REF!=1,EVERLITE!#REF!,"N/A")</f>
        <v>#REF!</v>
      </c>
      <c r="ITP50" s="351" t="e">
        <f>+IF('Data Input-Ingreso de Datos'!#REF!=1,EVERLITE!#REF!,"N/A")</f>
        <v>#REF!</v>
      </c>
      <c r="ITQ50" s="351" t="e">
        <f>+IF('Data Input-Ingreso de Datos'!#REF!=1,EVERLITE!#REF!,"N/A")</f>
        <v>#REF!</v>
      </c>
      <c r="ITR50" s="351" t="e">
        <f>+IF('Data Input-Ingreso de Datos'!#REF!=1,EVERLITE!#REF!,"N/A")</f>
        <v>#REF!</v>
      </c>
      <c r="ITS50" s="351" t="e">
        <f>+IF('Data Input-Ingreso de Datos'!#REF!=1,EVERLITE!#REF!,"N/A")</f>
        <v>#REF!</v>
      </c>
      <c r="ITT50" s="351" t="e">
        <f>+IF('Data Input-Ingreso de Datos'!#REF!=1,EVERLITE!#REF!,"N/A")</f>
        <v>#REF!</v>
      </c>
      <c r="ITU50" s="351" t="e">
        <f>+IF('Data Input-Ingreso de Datos'!#REF!=1,EVERLITE!#REF!,"N/A")</f>
        <v>#REF!</v>
      </c>
      <c r="ITV50" s="351" t="e">
        <f>+IF('Data Input-Ingreso de Datos'!#REF!=1,EVERLITE!#REF!,"N/A")</f>
        <v>#REF!</v>
      </c>
      <c r="ITW50" s="351" t="e">
        <f>+IF('Data Input-Ingreso de Datos'!#REF!=1,EVERLITE!#REF!,"N/A")</f>
        <v>#REF!</v>
      </c>
      <c r="ITX50" s="351" t="e">
        <f>+IF('Data Input-Ingreso de Datos'!#REF!=1,EVERLITE!#REF!,"N/A")</f>
        <v>#REF!</v>
      </c>
      <c r="ITY50" s="351" t="e">
        <f>+IF('Data Input-Ingreso de Datos'!#REF!=1,EVERLITE!#REF!,"N/A")</f>
        <v>#REF!</v>
      </c>
      <c r="ITZ50" s="351" t="e">
        <f>+IF('Data Input-Ingreso de Datos'!#REF!=1,EVERLITE!#REF!,"N/A")</f>
        <v>#REF!</v>
      </c>
      <c r="IUA50" s="351" t="e">
        <f>+IF('Data Input-Ingreso de Datos'!#REF!=1,EVERLITE!#REF!,"N/A")</f>
        <v>#REF!</v>
      </c>
      <c r="IUB50" s="351" t="e">
        <f>+IF('Data Input-Ingreso de Datos'!#REF!=1,EVERLITE!#REF!,"N/A")</f>
        <v>#REF!</v>
      </c>
      <c r="IUC50" s="351" t="e">
        <f>+IF('Data Input-Ingreso de Datos'!#REF!=1,EVERLITE!#REF!,"N/A")</f>
        <v>#REF!</v>
      </c>
      <c r="IUD50" s="351" t="e">
        <f>+IF('Data Input-Ingreso de Datos'!#REF!=1,EVERLITE!#REF!,"N/A")</f>
        <v>#REF!</v>
      </c>
      <c r="IUE50" s="351" t="e">
        <f>+IF('Data Input-Ingreso de Datos'!#REF!=1,EVERLITE!#REF!,"N/A")</f>
        <v>#REF!</v>
      </c>
      <c r="IUF50" s="351" t="e">
        <f>+IF('Data Input-Ingreso de Datos'!#REF!=1,EVERLITE!#REF!,"N/A")</f>
        <v>#REF!</v>
      </c>
      <c r="IUG50" s="351" t="e">
        <f>+IF('Data Input-Ingreso de Datos'!#REF!=1,EVERLITE!#REF!,"N/A")</f>
        <v>#REF!</v>
      </c>
      <c r="IUH50" s="351" t="e">
        <f>+IF('Data Input-Ingreso de Datos'!#REF!=1,EVERLITE!#REF!,"N/A")</f>
        <v>#REF!</v>
      </c>
      <c r="IUI50" s="351" t="e">
        <f>+IF('Data Input-Ingreso de Datos'!#REF!=1,EVERLITE!#REF!,"N/A")</f>
        <v>#REF!</v>
      </c>
      <c r="IUJ50" s="351" t="e">
        <f>+IF('Data Input-Ingreso de Datos'!#REF!=1,EVERLITE!#REF!,"N/A")</f>
        <v>#REF!</v>
      </c>
      <c r="IUK50" s="351" t="e">
        <f>+IF('Data Input-Ingreso de Datos'!#REF!=1,EVERLITE!#REF!,"N/A")</f>
        <v>#REF!</v>
      </c>
      <c r="IUL50" s="351" t="e">
        <f>+IF('Data Input-Ingreso de Datos'!#REF!=1,EVERLITE!#REF!,"N/A")</f>
        <v>#REF!</v>
      </c>
      <c r="IUM50" s="351" t="e">
        <f>+IF('Data Input-Ingreso de Datos'!#REF!=1,EVERLITE!#REF!,"N/A")</f>
        <v>#REF!</v>
      </c>
      <c r="IUN50" s="351" t="e">
        <f>+IF('Data Input-Ingreso de Datos'!#REF!=1,EVERLITE!#REF!,"N/A")</f>
        <v>#REF!</v>
      </c>
      <c r="IUO50" s="351" t="e">
        <f>+IF('Data Input-Ingreso de Datos'!#REF!=1,EVERLITE!#REF!,"N/A")</f>
        <v>#REF!</v>
      </c>
      <c r="IUP50" s="351" t="e">
        <f>+IF('Data Input-Ingreso de Datos'!#REF!=1,EVERLITE!#REF!,"N/A")</f>
        <v>#REF!</v>
      </c>
      <c r="IUQ50" s="351" t="e">
        <f>+IF('Data Input-Ingreso de Datos'!#REF!=1,EVERLITE!#REF!,"N/A")</f>
        <v>#REF!</v>
      </c>
      <c r="IUR50" s="351" t="e">
        <f>+IF('Data Input-Ingreso de Datos'!#REF!=1,EVERLITE!#REF!,"N/A")</f>
        <v>#REF!</v>
      </c>
      <c r="IUS50" s="351" t="e">
        <f>+IF('Data Input-Ingreso de Datos'!#REF!=1,EVERLITE!#REF!,"N/A")</f>
        <v>#REF!</v>
      </c>
      <c r="IUT50" s="351" t="e">
        <f>+IF('Data Input-Ingreso de Datos'!#REF!=1,EVERLITE!#REF!,"N/A")</f>
        <v>#REF!</v>
      </c>
      <c r="IUU50" s="351" t="e">
        <f>+IF('Data Input-Ingreso de Datos'!#REF!=1,EVERLITE!#REF!,"N/A")</f>
        <v>#REF!</v>
      </c>
      <c r="IUV50" s="351" t="e">
        <f>+IF('Data Input-Ingreso de Datos'!#REF!=1,EVERLITE!#REF!,"N/A")</f>
        <v>#REF!</v>
      </c>
      <c r="IUW50" s="351" t="e">
        <f>+IF('Data Input-Ingreso de Datos'!#REF!=1,EVERLITE!#REF!,"N/A")</f>
        <v>#REF!</v>
      </c>
      <c r="IUX50" s="351" t="e">
        <f>+IF('Data Input-Ingreso de Datos'!#REF!=1,EVERLITE!#REF!,"N/A")</f>
        <v>#REF!</v>
      </c>
      <c r="IUY50" s="351" t="e">
        <f>+IF('Data Input-Ingreso de Datos'!#REF!=1,EVERLITE!#REF!,"N/A")</f>
        <v>#REF!</v>
      </c>
      <c r="IUZ50" s="351" t="e">
        <f>+IF('Data Input-Ingreso de Datos'!#REF!=1,EVERLITE!#REF!,"N/A")</f>
        <v>#REF!</v>
      </c>
      <c r="IVA50" s="351" t="e">
        <f>+IF('Data Input-Ingreso de Datos'!#REF!=1,EVERLITE!#REF!,"N/A")</f>
        <v>#REF!</v>
      </c>
      <c r="IVB50" s="351" t="e">
        <f>+IF('Data Input-Ingreso de Datos'!#REF!=1,EVERLITE!#REF!,"N/A")</f>
        <v>#REF!</v>
      </c>
      <c r="IVC50" s="351" t="e">
        <f>+IF('Data Input-Ingreso de Datos'!#REF!=1,EVERLITE!#REF!,"N/A")</f>
        <v>#REF!</v>
      </c>
      <c r="IVD50" s="351" t="e">
        <f>+IF('Data Input-Ingreso de Datos'!#REF!=1,EVERLITE!#REF!,"N/A")</f>
        <v>#REF!</v>
      </c>
      <c r="IVE50" s="351" t="e">
        <f>+IF('Data Input-Ingreso de Datos'!#REF!=1,EVERLITE!#REF!,"N/A")</f>
        <v>#REF!</v>
      </c>
      <c r="IVF50" s="351" t="e">
        <f>+IF('Data Input-Ingreso de Datos'!#REF!=1,EVERLITE!#REF!,"N/A")</f>
        <v>#REF!</v>
      </c>
      <c r="IVG50" s="351" t="e">
        <f>+IF('Data Input-Ingreso de Datos'!#REF!=1,EVERLITE!#REF!,"N/A")</f>
        <v>#REF!</v>
      </c>
      <c r="IVH50" s="351" t="e">
        <f>+IF('Data Input-Ingreso de Datos'!#REF!=1,EVERLITE!#REF!,"N/A")</f>
        <v>#REF!</v>
      </c>
      <c r="IVI50" s="351" t="e">
        <f>+IF('Data Input-Ingreso de Datos'!#REF!=1,EVERLITE!#REF!,"N/A")</f>
        <v>#REF!</v>
      </c>
      <c r="IVJ50" s="351" t="e">
        <f>+IF('Data Input-Ingreso de Datos'!#REF!=1,EVERLITE!#REF!,"N/A")</f>
        <v>#REF!</v>
      </c>
      <c r="IVK50" s="351" t="e">
        <f>+IF('Data Input-Ingreso de Datos'!#REF!=1,EVERLITE!#REF!,"N/A")</f>
        <v>#REF!</v>
      </c>
      <c r="IVL50" s="351" t="e">
        <f>+IF('Data Input-Ingreso de Datos'!#REF!=1,EVERLITE!#REF!,"N/A")</f>
        <v>#REF!</v>
      </c>
      <c r="IVM50" s="351" t="e">
        <f>+IF('Data Input-Ingreso de Datos'!#REF!=1,EVERLITE!#REF!,"N/A")</f>
        <v>#REF!</v>
      </c>
      <c r="IVN50" s="351" t="e">
        <f>+IF('Data Input-Ingreso de Datos'!#REF!=1,EVERLITE!#REF!,"N/A")</f>
        <v>#REF!</v>
      </c>
      <c r="IVO50" s="351" t="e">
        <f>+IF('Data Input-Ingreso de Datos'!#REF!=1,EVERLITE!#REF!,"N/A")</f>
        <v>#REF!</v>
      </c>
      <c r="IVP50" s="351" t="e">
        <f>+IF('Data Input-Ingreso de Datos'!#REF!=1,EVERLITE!#REF!,"N/A")</f>
        <v>#REF!</v>
      </c>
      <c r="IVQ50" s="351" t="e">
        <f>+IF('Data Input-Ingreso de Datos'!#REF!=1,EVERLITE!#REF!,"N/A")</f>
        <v>#REF!</v>
      </c>
      <c r="IVR50" s="351" t="e">
        <f>+IF('Data Input-Ingreso de Datos'!#REF!=1,EVERLITE!#REF!,"N/A")</f>
        <v>#REF!</v>
      </c>
      <c r="IVS50" s="351" t="e">
        <f>+IF('Data Input-Ingreso de Datos'!#REF!=1,EVERLITE!#REF!,"N/A")</f>
        <v>#REF!</v>
      </c>
      <c r="IVT50" s="351" t="e">
        <f>+IF('Data Input-Ingreso de Datos'!#REF!=1,EVERLITE!#REF!,"N/A")</f>
        <v>#REF!</v>
      </c>
      <c r="IVU50" s="351" t="e">
        <f>+IF('Data Input-Ingreso de Datos'!#REF!=1,EVERLITE!#REF!,"N/A")</f>
        <v>#REF!</v>
      </c>
      <c r="IVV50" s="351" t="e">
        <f>+IF('Data Input-Ingreso de Datos'!#REF!=1,EVERLITE!#REF!,"N/A")</f>
        <v>#REF!</v>
      </c>
      <c r="IVW50" s="351" t="e">
        <f>+IF('Data Input-Ingreso de Datos'!#REF!=1,EVERLITE!#REF!,"N/A")</f>
        <v>#REF!</v>
      </c>
      <c r="IVX50" s="351" t="e">
        <f>+IF('Data Input-Ingreso de Datos'!#REF!=1,EVERLITE!#REF!,"N/A")</f>
        <v>#REF!</v>
      </c>
      <c r="IVY50" s="351" t="e">
        <f>+IF('Data Input-Ingreso de Datos'!#REF!=1,EVERLITE!#REF!,"N/A")</f>
        <v>#REF!</v>
      </c>
      <c r="IVZ50" s="351" t="e">
        <f>+IF('Data Input-Ingreso de Datos'!#REF!=1,EVERLITE!#REF!,"N/A")</f>
        <v>#REF!</v>
      </c>
      <c r="IWA50" s="351" t="e">
        <f>+IF('Data Input-Ingreso de Datos'!#REF!=1,EVERLITE!#REF!,"N/A")</f>
        <v>#REF!</v>
      </c>
      <c r="IWB50" s="351" t="e">
        <f>+IF('Data Input-Ingreso de Datos'!#REF!=1,EVERLITE!#REF!,"N/A")</f>
        <v>#REF!</v>
      </c>
      <c r="IWC50" s="351" t="e">
        <f>+IF('Data Input-Ingreso de Datos'!#REF!=1,EVERLITE!#REF!,"N/A")</f>
        <v>#REF!</v>
      </c>
      <c r="IWD50" s="351" t="e">
        <f>+IF('Data Input-Ingreso de Datos'!#REF!=1,EVERLITE!#REF!,"N/A")</f>
        <v>#REF!</v>
      </c>
      <c r="IWE50" s="351" t="e">
        <f>+IF('Data Input-Ingreso de Datos'!#REF!=1,EVERLITE!#REF!,"N/A")</f>
        <v>#REF!</v>
      </c>
      <c r="IWF50" s="351" t="e">
        <f>+IF('Data Input-Ingreso de Datos'!#REF!=1,EVERLITE!#REF!,"N/A")</f>
        <v>#REF!</v>
      </c>
      <c r="IWG50" s="351" t="e">
        <f>+IF('Data Input-Ingreso de Datos'!#REF!=1,EVERLITE!#REF!,"N/A")</f>
        <v>#REF!</v>
      </c>
      <c r="IWH50" s="351" t="e">
        <f>+IF('Data Input-Ingreso de Datos'!#REF!=1,EVERLITE!#REF!,"N/A")</f>
        <v>#REF!</v>
      </c>
      <c r="IWI50" s="351" t="e">
        <f>+IF('Data Input-Ingreso de Datos'!#REF!=1,EVERLITE!#REF!,"N/A")</f>
        <v>#REF!</v>
      </c>
      <c r="IWJ50" s="351" t="e">
        <f>+IF('Data Input-Ingreso de Datos'!#REF!=1,EVERLITE!#REF!,"N/A")</f>
        <v>#REF!</v>
      </c>
      <c r="IWK50" s="351" t="e">
        <f>+IF('Data Input-Ingreso de Datos'!#REF!=1,EVERLITE!#REF!,"N/A")</f>
        <v>#REF!</v>
      </c>
      <c r="IWL50" s="351" t="e">
        <f>+IF('Data Input-Ingreso de Datos'!#REF!=1,EVERLITE!#REF!,"N/A")</f>
        <v>#REF!</v>
      </c>
      <c r="IWM50" s="351" t="e">
        <f>+IF('Data Input-Ingreso de Datos'!#REF!=1,EVERLITE!#REF!,"N/A")</f>
        <v>#REF!</v>
      </c>
      <c r="IWN50" s="351" t="e">
        <f>+IF('Data Input-Ingreso de Datos'!#REF!=1,EVERLITE!#REF!,"N/A")</f>
        <v>#REF!</v>
      </c>
      <c r="IWO50" s="351" t="e">
        <f>+IF('Data Input-Ingreso de Datos'!#REF!=1,EVERLITE!#REF!,"N/A")</f>
        <v>#REF!</v>
      </c>
      <c r="IWP50" s="351" t="e">
        <f>+IF('Data Input-Ingreso de Datos'!#REF!=1,EVERLITE!#REF!,"N/A")</f>
        <v>#REF!</v>
      </c>
      <c r="IWQ50" s="351" t="e">
        <f>+IF('Data Input-Ingreso de Datos'!#REF!=1,EVERLITE!#REF!,"N/A")</f>
        <v>#REF!</v>
      </c>
      <c r="IWR50" s="351" t="e">
        <f>+IF('Data Input-Ingreso de Datos'!#REF!=1,EVERLITE!#REF!,"N/A")</f>
        <v>#REF!</v>
      </c>
      <c r="IWS50" s="351" t="e">
        <f>+IF('Data Input-Ingreso de Datos'!#REF!=1,EVERLITE!#REF!,"N/A")</f>
        <v>#REF!</v>
      </c>
      <c r="IWT50" s="351" t="e">
        <f>+IF('Data Input-Ingreso de Datos'!#REF!=1,EVERLITE!#REF!,"N/A")</f>
        <v>#REF!</v>
      </c>
      <c r="IWU50" s="351" t="e">
        <f>+IF('Data Input-Ingreso de Datos'!#REF!=1,EVERLITE!#REF!,"N/A")</f>
        <v>#REF!</v>
      </c>
      <c r="IWV50" s="351" t="e">
        <f>+IF('Data Input-Ingreso de Datos'!#REF!=1,EVERLITE!#REF!,"N/A")</f>
        <v>#REF!</v>
      </c>
      <c r="IWW50" s="351" t="e">
        <f>+IF('Data Input-Ingreso de Datos'!#REF!=1,EVERLITE!#REF!,"N/A")</f>
        <v>#REF!</v>
      </c>
      <c r="IWX50" s="351" t="e">
        <f>+IF('Data Input-Ingreso de Datos'!#REF!=1,EVERLITE!#REF!,"N/A")</f>
        <v>#REF!</v>
      </c>
      <c r="IWY50" s="351" t="e">
        <f>+IF('Data Input-Ingreso de Datos'!#REF!=1,EVERLITE!#REF!,"N/A")</f>
        <v>#REF!</v>
      </c>
      <c r="IWZ50" s="351" t="e">
        <f>+IF('Data Input-Ingreso de Datos'!#REF!=1,EVERLITE!#REF!,"N/A")</f>
        <v>#REF!</v>
      </c>
      <c r="IXA50" s="351" t="e">
        <f>+IF('Data Input-Ingreso de Datos'!#REF!=1,EVERLITE!#REF!,"N/A")</f>
        <v>#REF!</v>
      </c>
      <c r="IXB50" s="351" t="e">
        <f>+IF('Data Input-Ingreso de Datos'!#REF!=1,EVERLITE!#REF!,"N/A")</f>
        <v>#REF!</v>
      </c>
      <c r="IXC50" s="351" t="e">
        <f>+IF('Data Input-Ingreso de Datos'!#REF!=1,EVERLITE!#REF!,"N/A")</f>
        <v>#REF!</v>
      </c>
      <c r="IXD50" s="351" t="e">
        <f>+IF('Data Input-Ingreso de Datos'!#REF!=1,EVERLITE!#REF!,"N/A")</f>
        <v>#REF!</v>
      </c>
      <c r="IXE50" s="351" t="e">
        <f>+IF('Data Input-Ingreso de Datos'!#REF!=1,EVERLITE!#REF!,"N/A")</f>
        <v>#REF!</v>
      </c>
      <c r="IXF50" s="351" t="e">
        <f>+IF('Data Input-Ingreso de Datos'!#REF!=1,EVERLITE!#REF!,"N/A")</f>
        <v>#REF!</v>
      </c>
      <c r="IXG50" s="351" t="e">
        <f>+IF('Data Input-Ingreso de Datos'!#REF!=1,EVERLITE!#REF!,"N/A")</f>
        <v>#REF!</v>
      </c>
      <c r="IXH50" s="351" t="e">
        <f>+IF('Data Input-Ingreso de Datos'!#REF!=1,EVERLITE!#REF!,"N/A")</f>
        <v>#REF!</v>
      </c>
      <c r="IXI50" s="351" t="e">
        <f>+IF('Data Input-Ingreso de Datos'!#REF!=1,EVERLITE!#REF!,"N/A")</f>
        <v>#REF!</v>
      </c>
      <c r="IXJ50" s="351" t="e">
        <f>+IF('Data Input-Ingreso de Datos'!#REF!=1,EVERLITE!#REF!,"N/A")</f>
        <v>#REF!</v>
      </c>
      <c r="IXK50" s="351" t="e">
        <f>+IF('Data Input-Ingreso de Datos'!#REF!=1,EVERLITE!#REF!,"N/A")</f>
        <v>#REF!</v>
      </c>
      <c r="IXL50" s="351" t="e">
        <f>+IF('Data Input-Ingreso de Datos'!#REF!=1,EVERLITE!#REF!,"N/A")</f>
        <v>#REF!</v>
      </c>
      <c r="IXM50" s="351" t="e">
        <f>+IF('Data Input-Ingreso de Datos'!#REF!=1,EVERLITE!#REF!,"N/A")</f>
        <v>#REF!</v>
      </c>
      <c r="IXN50" s="351" t="e">
        <f>+IF('Data Input-Ingreso de Datos'!#REF!=1,EVERLITE!#REF!,"N/A")</f>
        <v>#REF!</v>
      </c>
      <c r="IXO50" s="351" t="e">
        <f>+IF('Data Input-Ingreso de Datos'!#REF!=1,EVERLITE!#REF!,"N/A")</f>
        <v>#REF!</v>
      </c>
      <c r="IXP50" s="351" t="e">
        <f>+IF('Data Input-Ingreso de Datos'!#REF!=1,EVERLITE!#REF!,"N/A")</f>
        <v>#REF!</v>
      </c>
      <c r="IXQ50" s="351" t="e">
        <f>+IF('Data Input-Ingreso de Datos'!#REF!=1,EVERLITE!#REF!,"N/A")</f>
        <v>#REF!</v>
      </c>
      <c r="IXR50" s="351" t="e">
        <f>+IF('Data Input-Ingreso de Datos'!#REF!=1,EVERLITE!#REF!,"N/A")</f>
        <v>#REF!</v>
      </c>
      <c r="IXS50" s="351" t="e">
        <f>+IF('Data Input-Ingreso de Datos'!#REF!=1,EVERLITE!#REF!,"N/A")</f>
        <v>#REF!</v>
      </c>
      <c r="IXT50" s="351" t="e">
        <f>+IF('Data Input-Ingreso de Datos'!#REF!=1,EVERLITE!#REF!,"N/A")</f>
        <v>#REF!</v>
      </c>
      <c r="IXU50" s="351" t="e">
        <f>+IF('Data Input-Ingreso de Datos'!#REF!=1,EVERLITE!#REF!,"N/A")</f>
        <v>#REF!</v>
      </c>
      <c r="IXV50" s="351" t="e">
        <f>+IF('Data Input-Ingreso de Datos'!#REF!=1,EVERLITE!#REF!,"N/A")</f>
        <v>#REF!</v>
      </c>
      <c r="IXW50" s="351" t="e">
        <f>+IF('Data Input-Ingreso de Datos'!#REF!=1,EVERLITE!#REF!,"N/A")</f>
        <v>#REF!</v>
      </c>
      <c r="IXX50" s="351" t="e">
        <f>+IF('Data Input-Ingreso de Datos'!#REF!=1,EVERLITE!#REF!,"N/A")</f>
        <v>#REF!</v>
      </c>
      <c r="IXY50" s="351" t="e">
        <f>+IF('Data Input-Ingreso de Datos'!#REF!=1,EVERLITE!#REF!,"N/A")</f>
        <v>#REF!</v>
      </c>
      <c r="IXZ50" s="351" t="e">
        <f>+IF('Data Input-Ingreso de Datos'!#REF!=1,EVERLITE!#REF!,"N/A")</f>
        <v>#REF!</v>
      </c>
      <c r="IYA50" s="351" t="e">
        <f>+IF('Data Input-Ingreso de Datos'!#REF!=1,EVERLITE!#REF!,"N/A")</f>
        <v>#REF!</v>
      </c>
      <c r="IYB50" s="351" t="e">
        <f>+IF('Data Input-Ingreso de Datos'!#REF!=1,EVERLITE!#REF!,"N/A")</f>
        <v>#REF!</v>
      </c>
      <c r="IYC50" s="351" t="e">
        <f>+IF('Data Input-Ingreso de Datos'!#REF!=1,EVERLITE!#REF!,"N/A")</f>
        <v>#REF!</v>
      </c>
      <c r="IYD50" s="351" t="e">
        <f>+IF('Data Input-Ingreso de Datos'!#REF!=1,EVERLITE!#REF!,"N/A")</f>
        <v>#REF!</v>
      </c>
      <c r="IYE50" s="351" t="e">
        <f>+IF('Data Input-Ingreso de Datos'!#REF!=1,EVERLITE!#REF!,"N/A")</f>
        <v>#REF!</v>
      </c>
      <c r="IYF50" s="351" t="e">
        <f>+IF('Data Input-Ingreso de Datos'!#REF!=1,EVERLITE!#REF!,"N/A")</f>
        <v>#REF!</v>
      </c>
      <c r="IYG50" s="351" t="e">
        <f>+IF('Data Input-Ingreso de Datos'!#REF!=1,EVERLITE!#REF!,"N/A")</f>
        <v>#REF!</v>
      </c>
      <c r="IYH50" s="351" t="e">
        <f>+IF('Data Input-Ingreso de Datos'!#REF!=1,EVERLITE!#REF!,"N/A")</f>
        <v>#REF!</v>
      </c>
      <c r="IYI50" s="351" t="e">
        <f>+IF('Data Input-Ingreso de Datos'!#REF!=1,EVERLITE!#REF!,"N/A")</f>
        <v>#REF!</v>
      </c>
      <c r="IYJ50" s="351" t="e">
        <f>+IF('Data Input-Ingreso de Datos'!#REF!=1,EVERLITE!#REF!,"N/A")</f>
        <v>#REF!</v>
      </c>
      <c r="IYK50" s="351" t="e">
        <f>+IF('Data Input-Ingreso de Datos'!#REF!=1,EVERLITE!#REF!,"N/A")</f>
        <v>#REF!</v>
      </c>
      <c r="IYL50" s="351" t="e">
        <f>+IF('Data Input-Ingreso de Datos'!#REF!=1,EVERLITE!#REF!,"N/A")</f>
        <v>#REF!</v>
      </c>
      <c r="IYM50" s="351" t="e">
        <f>+IF('Data Input-Ingreso de Datos'!#REF!=1,EVERLITE!#REF!,"N/A")</f>
        <v>#REF!</v>
      </c>
      <c r="IYN50" s="351" t="e">
        <f>+IF('Data Input-Ingreso de Datos'!#REF!=1,EVERLITE!#REF!,"N/A")</f>
        <v>#REF!</v>
      </c>
      <c r="IYO50" s="351" t="e">
        <f>+IF('Data Input-Ingreso de Datos'!#REF!=1,EVERLITE!#REF!,"N/A")</f>
        <v>#REF!</v>
      </c>
      <c r="IYP50" s="351" t="e">
        <f>+IF('Data Input-Ingreso de Datos'!#REF!=1,EVERLITE!#REF!,"N/A")</f>
        <v>#REF!</v>
      </c>
      <c r="IYQ50" s="351" t="e">
        <f>+IF('Data Input-Ingreso de Datos'!#REF!=1,EVERLITE!#REF!,"N/A")</f>
        <v>#REF!</v>
      </c>
      <c r="IYR50" s="351" t="e">
        <f>+IF('Data Input-Ingreso de Datos'!#REF!=1,EVERLITE!#REF!,"N/A")</f>
        <v>#REF!</v>
      </c>
      <c r="IYS50" s="351" t="e">
        <f>+IF('Data Input-Ingreso de Datos'!#REF!=1,EVERLITE!#REF!,"N/A")</f>
        <v>#REF!</v>
      </c>
      <c r="IYT50" s="351" t="e">
        <f>+IF('Data Input-Ingreso de Datos'!#REF!=1,EVERLITE!#REF!,"N/A")</f>
        <v>#REF!</v>
      </c>
      <c r="IYU50" s="351" t="e">
        <f>+IF('Data Input-Ingreso de Datos'!#REF!=1,EVERLITE!#REF!,"N/A")</f>
        <v>#REF!</v>
      </c>
      <c r="IYV50" s="351" t="e">
        <f>+IF('Data Input-Ingreso de Datos'!#REF!=1,EVERLITE!#REF!,"N/A")</f>
        <v>#REF!</v>
      </c>
      <c r="IYW50" s="351" t="e">
        <f>+IF('Data Input-Ingreso de Datos'!#REF!=1,EVERLITE!#REF!,"N/A")</f>
        <v>#REF!</v>
      </c>
      <c r="IYX50" s="351" t="e">
        <f>+IF('Data Input-Ingreso de Datos'!#REF!=1,EVERLITE!#REF!,"N/A")</f>
        <v>#REF!</v>
      </c>
      <c r="IYY50" s="351" t="e">
        <f>+IF('Data Input-Ingreso de Datos'!#REF!=1,EVERLITE!#REF!,"N/A")</f>
        <v>#REF!</v>
      </c>
      <c r="IYZ50" s="351" t="e">
        <f>+IF('Data Input-Ingreso de Datos'!#REF!=1,EVERLITE!#REF!,"N/A")</f>
        <v>#REF!</v>
      </c>
      <c r="IZA50" s="351" t="e">
        <f>+IF('Data Input-Ingreso de Datos'!#REF!=1,EVERLITE!#REF!,"N/A")</f>
        <v>#REF!</v>
      </c>
      <c r="IZB50" s="351" t="e">
        <f>+IF('Data Input-Ingreso de Datos'!#REF!=1,EVERLITE!#REF!,"N/A")</f>
        <v>#REF!</v>
      </c>
      <c r="IZC50" s="351" t="e">
        <f>+IF('Data Input-Ingreso de Datos'!#REF!=1,EVERLITE!#REF!,"N/A")</f>
        <v>#REF!</v>
      </c>
      <c r="IZD50" s="351" t="e">
        <f>+IF('Data Input-Ingreso de Datos'!#REF!=1,EVERLITE!#REF!,"N/A")</f>
        <v>#REF!</v>
      </c>
      <c r="IZE50" s="351" t="e">
        <f>+IF('Data Input-Ingreso de Datos'!#REF!=1,EVERLITE!#REF!,"N/A")</f>
        <v>#REF!</v>
      </c>
      <c r="IZF50" s="351" t="e">
        <f>+IF('Data Input-Ingreso de Datos'!#REF!=1,EVERLITE!#REF!,"N/A")</f>
        <v>#REF!</v>
      </c>
      <c r="IZG50" s="351" t="e">
        <f>+IF('Data Input-Ingreso de Datos'!#REF!=1,EVERLITE!#REF!,"N/A")</f>
        <v>#REF!</v>
      </c>
      <c r="IZH50" s="351" t="e">
        <f>+IF('Data Input-Ingreso de Datos'!#REF!=1,EVERLITE!#REF!,"N/A")</f>
        <v>#REF!</v>
      </c>
      <c r="IZI50" s="351" t="e">
        <f>+IF('Data Input-Ingreso de Datos'!#REF!=1,EVERLITE!#REF!,"N/A")</f>
        <v>#REF!</v>
      </c>
      <c r="IZJ50" s="351" t="e">
        <f>+IF('Data Input-Ingreso de Datos'!#REF!=1,EVERLITE!#REF!,"N/A")</f>
        <v>#REF!</v>
      </c>
      <c r="IZK50" s="351" t="e">
        <f>+IF('Data Input-Ingreso de Datos'!#REF!=1,EVERLITE!#REF!,"N/A")</f>
        <v>#REF!</v>
      </c>
      <c r="IZL50" s="351" t="e">
        <f>+IF('Data Input-Ingreso de Datos'!#REF!=1,EVERLITE!#REF!,"N/A")</f>
        <v>#REF!</v>
      </c>
      <c r="IZM50" s="351" t="e">
        <f>+IF('Data Input-Ingreso de Datos'!#REF!=1,EVERLITE!#REF!,"N/A")</f>
        <v>#REF!</v>
      </c>
      <c r="IZN50" s="351" t="e">
        <f>+IF('Data Input-Ingreso de Datos'!#REF!=1,EVERLITE!#REF!,"N/A")</f>
        <v>#REF!</v>
      </c>
      <c r="IZO50" s="351" t="e">
        <f>+IF('Data Input-Ingreso de Datos'!#REF!=1,EVERLITE!#REF!,"N/A")</f>
        <v>#REF!</v>
      </c>
      <c r="IZP50" s="351" t="e">
        <f>+IF('Data Input-Ingreso de Datos'!#REF!=1,EVERLITE!#REF!,"N/A")</f>
        <v>#REF!</v>
      </c>
      <c r="IZQ50" s="351" t="e">
        <f>+IF('Data Input-Ingreso de Datos'!#REF!=1,EVERLITE!#REF!,"N/A")</f>
        <v>#REF!</v>
      </c>
      <c r="IZR50" s="351" t="e">
        <f>+IF('Data Input-Ingreso de Datos'!#REF!=1,EVERLITE!#REF!,"N/A")</f>
        <v>#REF!</v>
      </c>
      <c r="IZS50" s="351" t="e">
        <f>+IF('Data Input-Ingreso de Datos'!#REF!=1,EVERLITE!#REF!,"N/A")</f>
        <v>#REF!</v>
      </c>
      <c r="IZT50" s="351" t="e">
        <f>+IF('Data Input-Ingreso de Datos'!#REF!=1,EVERLITE!#REF!,"N/A")</f>
        <v>#REF!</v>
      </c>
      <c r="IZU50" s="351" t="e">
        <f>+IF('Data Input-Ingreso de Datos'!#REF!=1,EVERLITE!#REF!,"N/A")</f>
        <v>#REF!</v>
      </c>
      <c r="IZV50" s="351" t="e">
        <f>+IF('Data Input-Ingreso de Datos'!#REF!=1,EVERLITE!#REF!,"N/A")</f>
        <v>#REF!</v>
      </c>
      <c r="IZW50" s="351" t="e">
        <f>+IF('Data Input-Ingreso de Datos'!#REF!=1,EVERLITE!#REF!,"N/A")</f>
        <v>#REF!</v>
      </c>
      <c r="IZX50" s="351" t="e">
        <f>+IF('Data Input-Ingreso de Datos'!#REF!=1,EVERLITE!#REF!,"N/A")</f>
        <v>#REF!</v>
      </c>
      <c r="IZY50" s="351" t="e">
        <f>+IF('Data Input-Ingreso de Datos'!#REF!=1,EVERLITE!#REF!,"N/A")</f>
        <v>#REF!</v>
      </c>
      <c r="IZZ50" s="351" t="e">
        <f>+IF('Data Input-Ingreso de Datos'!#REF!=1,EVERLITE!#REF!,"N/A")</f>
        <v>#REF!</v>
      </c>
      <c r="JAA50" s="351" t="e">
        <f>+IF('Data Input-Ingreso de Datos'!#REF!=1,EVERLITE!#REF!,"N/A")</f>
        <v>#REF!</v>
      </c>
      <c r="JAB50" s="351" t="e">
        <f>+IF('Data Input-Ingreso de Datos'!#REF!=1,EVERLITE!#REF!,"N/A")</f>
        <v>#REF!</v>
      </c>
      <c r="JAC50" s="351" t="e">
        <f>+IF('Data Input-Ingreso de Datos'!#REF!=1,EVERLITE!#REF!,"N/A")</f>
        <v>#REF!</v>
      </c>
      <c r="JAD50" s="351" t="e">
        <f>+IF('Data Input-Ingreso de Datos'!#REF!=1,EVERLITE!#REF!,"N/A")</f>
        <v>#REF!</v>
      </c>
      <c r="JAE50" s="351" t="e">
        <f>+IF('Data Input-Ingreso de Datos'!#REF!=1,EVERLITE!#REF!,"N/A")</f>
        <v>#REF!</v>
      </c>
      <c r="JAF50" s="351" t="e">
        <f>+IF('Data Input-Ingreso de Datos'!#REF!=1,EVERLITE!#REF!,"N/A")</f>
        <v>#REF!</v>
      </c>
      <c r="JAG50" s="351" t="e">
        <f>+IF('Data Input-Ingreso de Datos'!#REF!=1,EVERLITE!#REF!,"N/A")</f>
        <v>#REF!</v>
      </c>
      <c r="JAH50" s="351" t="e">
        <f>+IF('Data Input-Ingreso de Datos'!#REF!=1,EVERLITE!#REF!,"N/A")</f>
        <v>#REF!</v>
      </c>
      <c r="JAI50" s="351" t="e">
        <f>+IF('Data Input-Ingreso de Datos'!#REF!=1,EVERLITE!#REF!,"N/A")</f>
        <v>#REF!</v>
      </c>
      <c r="JAJ50" s="351" t="e">
        <f>+IF('Data Input-Ingreso de Datos'!#REF!=1,EVERLITE!#REF!,"N/A")</f>
        <v>#REF!</v>
      </c>
      <c r="JAK50" s="351" t="e">
        <f>+IF('Data Input-Ingreso de Datos'!#REF!=1,EVERLITE!#REF!,"N/A")</f>
        <v>#REF!</v>
      </c>
      <c r="JAL50" s="351" t="e">
        <f>+IF('Data Input-Ingreso de Datos'!#REF!=1,EVERLITE!#REF!,"N/A")</f>
        <v>#REF!</v>
      </c>
      <c r="JAM50" s="351" t="e">
        <f>+IF('Data Input-Ingreso de Datos'!#REF!=1,EVERLITE!#REF!,"N/A")</f>
        <v>#REF!</v>
      </c>
      <c r="JAN50" s="351" t="e">
        <f>+IF('Data Input-Ingreso de Datos'!#REF!=1,EVERLITE!#REF!,"N/A")</f>
        <v>#REF!</v>
      </c>
      <c r="JAO50" s="351" t="e">
        <f>+IF('Data Input-Ingreso de Datos'!#REF!=1,EVERLITE!#REF!,"N/A")</f>
        <v>#REF!</v>
      </c>
      <c r="JAP50" s="351" t="e">
        <f>+IF('Data Input-Ingreso de Datos'!#REF!=1,EVERLITE!#REF!,"N/A")</f>
        <v>#REF!</v>
      </c>
      <c r="JAQ50" s="351" t="e">
        <f>+IF('Data Input-Ingreso de Datos'!#REF!=1,EVERLITE!#REF!,"N/A")</f>
        <v>#REF!</v>
      </c>
      <c r="JAR50" s="351" t="e">
        <f>+IF('Data Input-Ingreso de Datos'!#REF!=1,EVERLITE!#REF!,"N/A")</f>
        <v>#REF!</v>
      </c>
      <c r="JAS50" s="351" t="e">
        <f>+IF('Data Input-Ingreso de Datos'!#REF!=1,EVERLITE!#REF!,"N/A")</f>
        <v>#REF!</v>
      </c>
      <c r="JAT50" s="351" t="e">
        <f>+IF('Data Input-Ingreso de Datos'!#REF!=1,EVERLITE!#REF!,"N/A")</f>
        <v>#REF!</v>
      </c>
      <c r="JAU50" s="351" t="e">
        <f>+IF('Data Input-Ingreso de Datos'!#REF!=1,EVERLITE!#REF!,"N/A")</f>
        <v>#REF!</v>
      </c>
      <c r="JAV50" s="351" t="e">
        <f>+IF('Data Input-Ingreso de Datos'!#REF!=1,EVERLITE!#REF!,"N/A")</f>
        <v>#REF!</v>
      </c>
      <c r="JAW50" s="351" t="e">
        <f>+IF('Data Input-Ingreso de Datos'!#REF!=1,EVERLITE!#REF!,"N/A")</f>
        <v>#REF!</v>
      </c>
      <c r="JAX50" s="351" t="e">
        <f>+IF('Data Input-Ingreso de Datos'!#REF!=1,EVERLITE!#REF!,"N/A")</f>
        <v>#REF!</v>
      </c>
      <c r="JAY50" s="351" t="e">
        <f>+IF('Data Input-Ingreso de Datos'!#REF!=1,EVERLITE!#REF!,"N/A")</f>
        <v>#REF!</v>
      </c>
      <c r="JAZ50" s="351" t="e">
        <f>+IF('Data Input-Ingreso de Datos'!#REF!=1,EVERLITE!#REF!,"N/A")</f>
        <v>#REF!</v>
      </c>
      <c r="JBA50" s="351" t="e">
        <f>+IF('Data Input-Ingreso de Datos'!#REF!=1,EVERLITE!#REF!,"N/A")</f>
        <v>#REF!</v>
      </c>
      <c r="JBB50" s="351" t="e">
        <f>+IF('Data Input-Ingreso de Datos'!#REF!=1,EVERLITE!#REF!,"N/A")</f>
        <v>#REF!</v>
      </c>
      <c r="JBC50" s="351" t="e">
        <f>+IF('Data Input-Ingreso de Datos'!#REF!=1,EVERLITE!#REF!,"N/A")</f>
        <v>#REF!</v>
      </c>
      <c r="JBD50" s="351" t="e">
        <f>+IF('Data Input-Ingreso de Datos'!#REF!=1,EVERLITE!#REF!,"N/A")</f>
        <v>#REF!</v>
      </c>
      <c r="JBE50" s="351" t="e">
        <f>+IF('Data Input-Ingreso de Datos'!#REF!=1,EVERLITE!#REF!,"N/A")</f>
        <v>#REF!</v>
      </c>
      <c r="JBF50" s="351" t="e">
        <f>+IF('Data Input-Ingreso de Datos'!#REF!=1,EVERLITE!#REF!,"N/A")</f>
        <v>#REF!</v>
      </c>
      <c r="JBG50" s="351" t="e">
        <f>+IF('Data Input-Ingreso de Datos'!#REF!=1,EVERLITE!#REF!,"N/A")</f>
        <v>#REF!</v>
      </c>
      <c r="JBH50" s="351" t="e">
        <f>+IF('Data Input-Ingreso de Datos'!#REF!=1,EVERLITE!#REF!,"N/A")</f>
        <v>#REF!</v>
      </c>
      <c r="JBI50" s="351" t="e">
        <f>+IF('Data Input-Ingreso de Datos'!#REF!=1,EVERLITE!#REF!,"N/A")</f>
        <v>#REF!</v>
      </c>
      <c r="JBJ50" s="351" t="e">
        <f>+IF('Data Input-Ingreso de Datos'!#REF!=1,EVERLITE!#REF!,"N/A")</f>
        <v>#REF!</v>
      </c>
      <c r="JBK50" s="351" t="e">
        <f>+IF('Data Input-Ingreso de Datos'!#REF!=1,EVERLITE!#REF!,"N/A")</f>
        <v>#REF!</v>
      </c>
      <c r="JBL50" s="351" t="e">
        <f>+IF('Data Input-Ingreso de Datos'!#REF!=1,EVERLITE!#REF!,"N/A")</f>
        <v>#REF!</v>
      </c>
      <c r="JBM50" s="351" t="e">
        <f>+IF('Data Input-Ingreso de Datos'!#REF!=1,EVERLITE!#REF!,"N/A")</f>
        <v>#REF!</v>
      </c>
      <c r="JBN50" s="351" t="e">
        <f>+IF('Data Input-Ingreso de Datos'!#REF!=1,EVERLITE!#REF!,"N/A")</f>
        <v>#REF!</v>
      </c>
      <c r="JBO50" s="351" t="e">
        <f>+IF('Data Input-Ingreso de Datos'!#REF!=1,EVERLITE!#REF!,"N/A")</f>
        <v>#REF!</v>
      </c>
      <c r="JBP50" s="351" t="e">
        <f>+IF('Data Input-Ingreso de Datos'!#REF!=1,EVERLITE!#REF!,"N/A")</f>
        <v>#REF!</v>
      </c>
      <c r="JBQ50" s="351" t="e">
        <f>+IF('Data Input-Ingreso de Datos'!#REF!=1,EVERLITE!#REF!,"N/A")</f>
        <v>#REF!</v>
      </c>
      <c r="JBR50" s="351" t="e">
        <f>+IF('Data Input-Ingreso de Datos'!#REF!=1,EVERLITE!#REF!,"N/A")</f>
        <v>#REF!</v>
      </c>
      <c r="JBS50" s="351" t="e">
        <f>+IF('Data Input-Ingreso de Datos'!#REF!=1,EVERLITE!#REF!,"N/A")</f>
        <v>#REF!</v>
      </c>
      <c r="JBT50" s="351" t="e">
        <f>+IF('Data Input-Ingreso de Datos'!#REF!=1,EVERLITE!#REF!,"N/A")</f>
        <v>#REF!</v>
      </c>
      <c r="JBU50" s="351" t="e">
        <f>+IF('Data Input-Ingreso de Datos'!#REF!=1,EVERLITE!#REF!,"N/A")</f>
        <v>#REF!</v>
      </c>
      <c r="JBV50" s="351" t="e">
        <f>+IF('Data Input-Ingreso de Datos'!#REF!=1,EVERLITE!#REF!,"N/A")</f>
        <v>#REF!</v>
      </c>
      <c r="JBW50" s="351" t="e">
        <f>+IF('Data Input-Ingreso de Datos'!#REF!=1,EVERLITE!#REF!,"N/A")</f>
        <v>#REF!</v>
      </c>
      <c r="JBX50" s="351" t="e">
        <f>+IF('Data Input-Ingreso de Datos'!#REF!=1,EVERLITE!#REF!,"N/A")</f>
        <v>#REF!</v>
      </c>
      <c r="JBY50" s="351" t="e">
        <f>+IF('Data Input-Ingreso de Datos'!#REF!=1,EVERLITE!#REF!,"N/A")</f>
        <v>#REF!</v>
      </c>
      <c r="JBZ50" s="351" t="e">
        <f>+IF('Data Input-Ingreso de Datos'!#REF!=1,EVERLITE!#REF!,"N/A")</f>
        <v>#REF!</v>
      </c>
      <c r="JCA50" s="351" t="e">
        <f>+IF('Data Input-Ingreso de Datos'!#REF!=1,EVERLITE!#REF!,"N/A")</f>
        <v>#REF!</v>
      </c>
      <c r="JCB50" s="351" t="e">
        <f>+IF('Data Input-Ingreso de Datos'!#REF!=1,EVERLITE!#REF!,"N/A")</f>
        <v>#REF!</v>
      </c>
      <c r="JCC50" s="351" t="e">
        <f>+IF('Data Input-Ingreso de Datos'!#REF!=1,EVERLITE!#REF!,"N/A")</f>
        <v>#REF!</v>
      </c>
      <c r="JCD50" s="351" t="e">
        <f>+IF('Data Input-Ingreso de Datos'!#REF!=1,EVERLITE!#REF!,"N/A")</f>
        <v>#REF!</v>
      </c>
      <c r="JCE50" s="351" t="e">
        <f>+IF('Data Input-Ingreso de Datos'!#REF!=1,EVERLITE!#REF!,"N/A")</f>
        <v>#REF!</v>
      </c>
      <c r="JCF50" s="351" t="e">
        <f>+IF('Data Input-Ingreso de Datos'!#REF!=1,EVERLITE!#REF!,"N/A")</f>
        <v>#REF!</v>
      </c>
      <c r="JCG50" s="351" t="e">
        <f>+IF('Data Input-Ingreso de Datos'!#REF!=1,EVERLITE!#REF!,"N/A")</f>
        <v>#REF!</v>
      </c>
      <c r="JCH50" s="351" t="e">
        <f>+IF('Data Input-Ingreso de Datos'!#REF!=1,EVERLITE!#REF!,"N/A")</f>
        <v>#REF!</v>
      </c>
      <c r="JCI50" s="351" t="e">
        <f>+IF('Data Input-Ingreso de Datos'!#REF!=1,EVERLITE!#REF!,"N/A")</f>
        <v>#REF!</v>
      </c>
      <c r="JCJ50" s="351" t="e">
        <f>+IF('Data Input-Ingreso de Datos'!#REF!=1,EVERLITE!#REF!,"N/A")</f>
        <v>#REF!</v>
      </c>
      <c r="JCK50" s="351" t="e">
        <f>+IF('Data Input-Ingreso de Datos'!#REF!=1,EVERLITE!#REF!,"N/A")</f>
        <v>#REF!</v>
      </c>
      <c r="JCL50" s="351" t="e">
        <f>+IF('Data Input-Ingreso de Datos'!#REF!=1,EVERLITE!#REF!,"N/A")</f>
        <v>#REF!</v>
      </c>
      <c r="JCM50" s="351" t="e">
        <f>+IF('Data Input-Ingreso de Datos'!#REF!=1,EVERLITE!#REF!,"N/A")</f>
        <v>#REF!</v>
      </c>
      <c r="JCN50" s="351" t="e">
        <f>+IF('Data Input-Ingreso de Datos'!#REF!=1,EVERLITE!#REF!,"N/A")</f>
        <v>#REF!</v>
      </c>
      <c r="JCO50" s="351" t="e">
        <f>+IF('Data Input-Ingreso de Datos'!#REF!=1,EVERLITE!#REF!,"N/A")</f>
        <v>#REF!</v>
      </c>
      <c r="JCP50" s="351" t="e">
        <f>+IF('Data Input-Ingreso de Datos'!#REF!=1,EVERLITE!#REF!,"N/A")</f>
        <v>#REF!</v>
      </c>
      <c r="JCQ50" s="351" t="e">
        <f>+IF('Data Input-Ingreso de Datos'!#REF!=1,EVERLITE!#REF!,"N/A")</f>
        <v>#REF!</v>
      </c>
      <c r="JCR50" s="351" t="e">
        <f>+IF('Data Input-Ingreso de Datos'!#REF!=1,EVERLITE!#REF!,"N/A")</f>
        <v>#REF!</v>
      </c>
      <c r="JCS50" s="351" t="e">
        <f>+IF('Data Input-Ingreso de Datos'!#REF!=1,EVERLITE!#REF!,"N/A")</f>
        <v>#REF!</v>
      </c>
      <c r="JCT50" s="351" t="e">
        <f>+IF('Data Input-Ingreso de Datos'!#REF!=1,EVERLITE!#REF!,"N/A")</f>
        <v>#REF!</v>
      </c>
      <c r="JCU50" s="351" t="e">
        <f>+IF('Data Input-Ingreso de Datos'!#REF!=1,EVERLITE!#REF!,"N/A")</f>
        <v>#REF!</v>
      </c>
      <c r="JCV50" s="351" t="e">
        <f>+IF('Data Input-Ingreso de Datos'!#REF!=1,EVERLITE!#REF!,"N/A")</f>
        <v>#REF!</v>
      </c>
      <c r="JCW50" s="351" t="e">
        <f>+IF('Data Input-Ingreso de Datos'!#REF!=1,EVERLITE!#REF!,"N/A")</f>
        <v>#REF!</v>
      </c>
      <c r="JCX50" s="351" t="e">
        <f>+IF('Data Input-Ingreso de Datos'!#REF!=1,EVERLITE!#REF!,"N/A")</f>
        <v>#REF!</v>
      </c>
      <c r="JCY50" s="351" t="e">
        <f>+IF('Data Input-Ingreso de Datos'!#REF!=1,EVERLITE!#REF!,"N/A")</f>
        <v>#REF!</v>
      </c>
      <c r="JCZ50" s="351" t="e">
        <f>+IF('Data Input-Ingreso de Datos'!#REF!=1,EVERLITE!#REF!,"N/A")</f>
        <v>#REF!</v>
      </c>
      <c r="JDA50" s="351" t="e">
        <f>+IF('Data Input-Ingreso de Datos'!#REF!=1,EVERLITE!#REF!,"N/A")</f>
        <v>#REF!</v>
      </c>
      <c r="JDB50" s="351" t="e">
        <f>+IF('Data Input-Ingreso de Datos'!#REF!=1,EVERLITE!#REF!,"N/A")</f>
        <v>#REF!</v>
      </c>
      <c r="JDC50" s="351" t="e">
        <f>+IF('Data Input-Ingreso de Datos'!#REF!=1,EVERLITE!#REF!,"N/A")</f>
        <v>#REF!</v>
      </c>
      <c r="JDD50" s="351" t="e">
        <f>+IF('Data Input-Ingreso de Datos'!#REF!=1,EVERLITE!#REF!,"N/A")</f>
        <v>#REF!</v>
      </c>
      <c r="JDE50" s="351" t="e">
        <f>+IF('Data Input-Ingreso de Datos'!#REF!=1,EVERLITE!#REF!,"N/A")</f>
        <v>#REF!</v>
      </c>
      <c r="JDF50" s="351" t="e">
        <f>+IF('Data Input-Ingreso de Datos'!#REF!=1,EVERLITE!#REF!,"N/A")</f>
        <v>#REF!</v>
      </c>
      <c r="JDG50" s="351" t="e">
        <f>+IF('Data Input-Ingreso de Datos'!#REF!=1,EVERLITE!#REF!,"N/A")</f>
        <v>#REF!</v>
      </c>
      <c r="JDH50" s="351" t="e">
        <f>+IF('Data Input-Ingreso de Datos'!#REF!=1,EVERLITE!#REF!,"N/A")</f>
        <v>#REF!</v>
      </c>
      <c r="JDI50" s="351" t="e">
        <f>+IF('Data Input-Ingreso de Datos'!#REF!=1,EVERLITE!#REF!,"N/A")</f>
        <v>#REF!</v>
      </c>
      <c r="JDJ50" s="351" t="e">
        <f>+IF('Data Input-Ingreso de Datos'!#REF!=1,EVERLITE!#REF!,"N/A")</f>
        <v>#REF!</v>
      </c>
      <c r="JDK50" s="351" t="e">
        <f>+IF('Data Input-Ingreso de Datos'!#REF!=1,EVERLITE!#REF!,"N/A")</f>
        <v>#REF!</v>
      </c>
      <c r="JDL50" s="351" t="e">
        <f>+IF('Data Input-Ingreso de Datos'!#REF!=1,EVERLITE!#REF!,"N/A")</f>
        <v>#REF!</v>
      </c>
      <c r="JDM50" s="351" t="e">
        <f>+IF('Data Input-Ingreso de Datos'!#REF!=1,EVERLITE!#REF!,"N/A")</f>
        <v>#REF!</v>
      </c>
      <c r="JDN50" s="351" t="e">
        <f>+IF('Data Input-Ingreso de Datos'!#REF!=1,EVERLITE!#REF!,"N/A")</f>
        <v>#REF!</v>
      </c>
      <c r="JDO50" s="351" t="e">
        <f>+IF('Data Input-Ingreso de Datos'!#REF!=1,EVERLITE!#REF!,"N/A")</f>
        <v>#REF!</v>
      </c>
      <c r="JDP50" s="351" t="e">
        <f>+IF('Data Input-Ingreso de Datos'!#REF!=1,EVERLITE!#REF!,"N/A")</f>
        <v>#REF!</v>
      </c>
      <c r="JDQ50" s="351" t="e">
        <f>+IF('Data Input-Ingreso de Datos'!#REF!=1,EVERLITE!#REF!,"N/A")</f>
        <v>#REF!</v>
      </c>
      <c r="JDR50" s="351" t="e">
        <f>+IF('Data Input-Ingreso de Datos'!#REF!=1,EVERLITE!#REF!,"N/A")</f>
        <v>#REF!</v>
      </c>
      <c r="JDS50" s="351" t="e">
        <f>+IF('Data Input-Ingreso de Datos'!#REF!=1,EVERLITE!#REF!,"N/A")</f>
        <v>#REF!</v>
      </c>
      <c r="JDT50" s="351" t="e">
        <f>+IF('Data Input-Ingreso de Datos'!#REF!=1,EVERLITE!#REF!,"N/A")</f>
        <v>#REF!</v>
      </c>
      <c r="JDU50" s="351" t="e">
        <f>+IF('Data Input-Ingreso de Datos'!#REF!=1,EVERLITE!#REF!,"N/A")</f>
        <v>#REF!</v>
      </c>
      <c r="JDV50" s="351" t="e">
        <f>+IF('Data Input-Ingreso de Datos'!#REF!=1,EVERLITE!#REF!,"N/A")</f>
        <v>#REF!</v>
      </c>
      <c r="JDW50" s="351" t="e">
        <f>+IF('Data Input-Ingreso de Datos'!#REF!=1,EVERLITE!#REF!,"N/A")</f>
        <v>#REF!</v>
      </c>
      <c r="JDX50" s="351" t="e">
        <f>+IF('Data Input-Ingreso de Datos'!#REF!=1,EVERLITE!#REF!,"N/A")</f>
        <v>#REF!</v>
      </c>
      <c r="JDY50" s="351" t="e">
        <f>+IF('Data Input-Ingreso de Datos'!#REF!=1,EVERLITE!#REF!,"N/A")</f>
        <v>#REF!</v>
      </c>
      <c r="JDZ50" s="351" t="e">
        <f>+IF('Data Input-Ingreso de Datos'!#REF!=1,EVERLITE!#REF!,"N/A")</f>
        <v>#REF!</v>
      </c>
      <c r="JEA50" s="351" t="e">
        <f>+IF('Data Input-Ingreso de Datos'!#REF!=1,EVERLITE!#REF!,"N/A")</f>
        <v>#REF!</v>
      </c>
      <c r="JEB50" s="351" t="e">
        <f>+IF('Data Input-Ingreso de Datos'!#REF!=1,EVERLITE!#REF!,"N/A")</f>
        <v>#REF!</v>
      </c>
      <c r="JEC50" s="351" t="e">
        <f>+IF('Data Input-Ingreso de Datos'!#REF!=1,EVERLITE!#REF!,"N/A")</f>
        <v>#REF!</v>
      </c>
      <c r="JED50" s="351" t="e">
        <f>+IF('Data Input-Ingreso de Datos'!#REF!=1,EVERLITE!#REF!,"N/A")</f>
        <v>#REF!</v>
      </c>
      <c r="JEE50" s="351" t="e">
        <f>+IF('Data Input-Ingreso de Datos'!#REF!=1,EVERLITE!#REF!,"N/A")</f>
        <v>#REF!</v>
      </c>
      <c r="JEF50" s="351" t="e">
        <f>+IF('Data Input-Ingreso de Datos'!#REF!=1,EVERLITE!#REF!,"N/A")</f>
        <v>#REF!</v>
      </c>
      <c r="JEG50" s="351" t="e">
        <f>+IF('Data Input-Ingreso de Datos'!#REF!=1,EVERLITE!#REF!,"N/A")</f>
        <v>#REF!</v>
      </c>
      <c r="JEH50" s="351" t="e">
        <f>+IF('Data Input-Ingreso de Datos'!#REF!=1,EVERLITE!#REF!,"N/A")</f>
        <v>#REF!</v>
      </c>
      <c r="JEI50" s="351" t="e">
        <f>+IF('Data Input-Ingreso de Datos'!#REF!=1,EVERLITE!#REF!,"N/A")</f>
        <v>#REF!</v>
      </c>
      <c r="JEJ50" s="351" t="e">
        <f>+IF('Data Input-Ingreso de Datos'!#REF!=1,EVERLITE!#REF!,"N/A")</f>
        <v>#REF!</v>
      </c>
      <c r="JEK50" s="351" t="e">
        <f>+IF('Data Input-Ingreso de Datos'!#REF!=1,EVERLITE!#REF!,"N/A")</f>
        <v>#REF!</v>
      </c>
      <c r="JEL50" s="351" t="e">
        <f>+IF('Data Input-Ingreso de Datos'!#REF!=1,EVERLITE!#REF!,"N/A")</f>
        <v>#REF!</v>
      </c>
      <c r="JEM50" s="351" t="e">
        <f>+IF('Data Input-Ingreso de Datos'!#REF!=1,EVERLITE!#REF!,"N/A")</f>
        <v>#REF!</v>
      </c>
      <c r="JEN50" s="351" t="e">
        <f>+IF('Data Input-Ingreso de Datos'!#REF!=1,EVERLITE!#REF!,"N/A")</f>
        <v>#REF!</v>
      </c>
      <c r="JEO50" s="351" t="e">
        <f>+IF('Data Input-Ingreso de Datos'!#REF!=1,EVERLITE!#REF!,"N/A")</f>
        <v>#REF!</v>
      </c>
      <c r="JEP50" s="351" t="e">
        <f>+IF('Data Input-Ingreso de Datos'!#REF!=1,EVERLITE!#REF!,"N/A")</f>
        <v>#REF!</v>
      </c>
      <c r="JEQ50" s="351" t="e">
        <f>+IF('Data Input-Ingreso de Datos'!#REF!=1,EVERLITE!#REF!,"N/A")</f>
        <v>#REF!</v>
      </c>
      <c r="JER50" s="351" t="e">
        <f>+IF('Data Input-Ingreso de Datos'!#REF!=1,EVERLITE!#REF!,"N/A")</f>
        <v>#REF!</v>
      </c>
      <c r="JES50" s="351" t="e">
        <f>+IF('Data Input-Ingreso de Datos'!#REF!=1,EVERLITE!#REF!,"N/A")</f>
        <v>#REF!</v>
      </c>
      <c r="JET50" s="351" t="e">
        <f>+IF('Data Input-Ingreso de Datos'!#REF!=1,EVERLITE!#REF!,"N/A")</f>
        <v>#REF!</v>
      </c>
      <c r="JEU50" s="351" t="e">
        <f>+IF('Data Input-Ingreso de Datos'!#REF!=1,EVERLITE!#REF!,"N/A")</f>
        <v>#REF!</v>
      </c>
      <c r="JEV50" s="351" t="e">
        <f>+IF('Data Input-Ingreso de Datos'!#REF!=1,EVERLITE!#REF!,"N/A")</f>
        <v>#REF!</v>
      </c>
      <c r="JEW50" s="351" t="e">
        <f>+IF('Data Input-Ingreso de Datos'!#REF!=1,EVERLITE!#REF!,"N/A")</f>
        <v>#REF!</v>
      </c>
      <c r="JEX50" s="351" t="e">
        <f>+IF('Data Input-Ingreso de Datos'!#REF!=1,EVERLITE!#REF!,"N/A")</f>
        <v>#REF!</v>
      </c>
      <c r="JEY50" s="351" t="e">
        <f>+IF('Data Input-Ingreso de Datos'!#REF!=1,EVERLITE!#REF!,"N/A")</f>
        <v>#REF!</v>
      </c>
      <c r="JEZ50" s="351" t="e">
        <f>+IF('Data Input-Ingreso de Datos'!#REF!=1,EVERLITE!#REF!,"N/A")</f>
        <v>#REF!</v>
      </c>
      <c r="JFA50" s="351" t="e">
        <f>+IF('Data Input-Ingreso de Datos'!#REF!=1,EVERLITE!#REF!,"N/A")</f>
        <v>#REF!</v>
      </c>
      <c r="JFB50" s="351" t="e">
        <f>+IF('Data Input-Ingreso de Datos'!#REF!=1,EVERLITE!#REF!,"N/A")</f>
        <v>#REF!</v>
      </c>
      <c r="JFC50" s="351" t="e">
        <f>+IF('Data Input-Ingreso de Datos'!#REF!=1,EVERLITE!#REF!,"N/A")</f>
        <v>#REF!</v>
      </c>
      <c r="JFD50" s="351" t="e">
        <f>+IF('Data Input-Ingreso de Datos'!#REF!=1,EVERLITE!#REF!,"N/A")</f>
        <v>#REF!</v>
      </c>
      <c r="JFE50" s="351" t="e">
        <f>+IF('Data Input-Ingreso de Datos'!#REF!=1,EVERLITE!#REF!,"N/A")</f>
        <v>#REF!</v>
      </c>
      <c r="JFF50" s="351" t="e">
        <f>+IF('Data Input-Ingreso de Datos'!#REF!=1,EVERLITE!#REF!,"N/A")</f>
        <v>#REF!</v>
      </c>
      <c r="JFG50" s="351" t="e">
        <f>+IF('Data Input-Ingreso de Datos'!#REF!=1,EVERLITE!#REF!,"N/A")</f>
        <v>#REF!</v>
      </c>
      <c r="JFH50" s="351" t="e">
        <f>+IF('Data Input-Ingreso de Datos'!#REF!=1,EVERLITE!#REF!,"N/A")</f>
        <v>#REF!</v>
      </c>
      <c r="JFI50" s="351" t="e">
        <f>+IF('Data Input-Ingreso de Datos'!#REF!=1,EVERLITE!#REF!,"N/A")</f>
        <v>#REF!</v>
      </c>
      <c r="JFJ50" s="351" t="e">
        <f>+IF('Data Input-Ingreso de Datos'!#REF!=1,EVERLITE!#REF!,"N/A")</f>
        <v>#REF!</v>
      </c>
      <c r="JFK50" s="351" t="e">
        <f>+IF('Data Input-Ingreso de Datos'!#REF!=1,EVERLITE!#REF!,"N/A")</f>
        <v>#REF!</v>
      </c>
      <c r="JFL50" s="351" t="e">
        <f>+IF('Data Input-Ingreso de Datos'!#REF!=1,EVERLITE!#REF!,"N/A")</f>
        <v>#REF!</v>
      </c>
      <c r="JFM50" s="351" t="e">
        <f>+IF('Data Input-Ingreso de Datos'!#REF!=1,EVERLITE!#REF!,"N/A")</f>
        <v>#REF!</v>
      </c>
      <c r="JFN50" s="351" t="e">
        <f>+IF('Data Input-Ingreso de Datos'!#REF!=1,EVERLITE!#REF!,"N/A")</f>
        <v>#REF!</v>
      </c>
      <c r="JFO50" s="351" t="e">
        <f>+IF('Data Input-Ingreso de Datos'!#REF!=1,EVERLITE!#REF!,"N/A")</f>
        <v>#REF!</v>
      </c>
      <c r="JFP50" s="351" t="e">
        <f>+IF('Data Input-Ingreso de Datos'!#REF!=1,EVERLITE!#REF!,"N/A")</f>
        <v>#REF!</v>
      </c>
      <c r="JFQ50" s="351" t="e">
        <f>+IF('Data Input-Ingreso de Datos'!#REF!=1,EVERLITE!#REF!,"N/A")</f>
        <v>#REF!</v>
      </c>
      <c r="JFR50" s="351" t="e">
        <f>+IF('Data Input-Ingreso de Datos'!#REF!=1,EVERLITE!#REF!,"N/A")</f>
        <v>#REF!</v>
      </c>
      <c r="JFS50" s="351" t="e">
        <f>+IF('Data Input-Ingreso de Datos'!#REF!=1,EVERLITE!#REF!,"N/A")</f>
        <v>#REF!</v>
      </c>
      <c r="JFT50" s="351" t="e">
        <f>+IF('Data Input-Ingreso de Datos'!#REF!=1,EVERLITE!#REF!,"N/A")</f>
        <v>#REF!</v>
      </c>
      <c r="JFU50" s="351" t="e">
        <f>+IF('Data Input-Ingreso de Datos'!#REF!=1,EVERLITE!#REF!,"N/A")</f>
        <v>#REF!</v>
      </c>
      <c r="JFV50" s="351" t="e">
        <f>+IF('Data Input-Ingreso de Datos'!#REF!=1,EVERLITE!#REF!,"N/A")</f>
        <v>#REF!</v>
      </c>
      <c r="JFW50" s="351" t="e">
        <f>+IF('Data Input-Ingreso de Datos'!#REF!=1,EVERLITE!#REF!,"N/A")</f>
        <v>#REF!</v>
      </c>
      <c r="JFX50" s="351" t="e">
        <f>+IF('Data Input-Ingreso de Datos'!#REF!=1,EVERLITE!#REF!,"N/A")</f>
        <v>#REF!</v>
      </c>
      <c r="JFY50" s="351" t="e">
        <f>+IF('Data Input-Ingreso de Datos'!#REF!=1,EVERLITE!#REF!,"N/A")</f>
        <v>#REF!</v>
      </c>
      <c r="JFZ50" s="351" t="e">
        <f>+IF('Data Input-Ingreso de Datos'!#REF!=1,EVERLITE!#REF!,"N/A")</f>
        <v>#REF!</v>
      </c>
      <c r="JGA50" s="351" t="e">
        <f>+IF('Data Input-Ingreso de Datos'!#REF!=1,EVERLITE!#REF!,"N/A")</f>
        <v>#REF!</v>
      </c>
      <c r="JGB50" s="351" t="e">
        <f>+IF('Data Input-Ingreso de Datos'!#REF!=1,EVERLITE!#REF!,"N/A")</f>
        <v>#REF!</v>
      </c>
      <c r="JGC50" s="351" t="e">
        <f>+IF('Data Input-Ingreso de Datos'!#REF!=1,EVERLITE!#REF!,"N/A")</f>
        <v>#REF!</v>
      </c>
      <c r="JGD50" s="351" t="e">
        <f>+IF('Data Input-Ingreso de Datos'!#REF!=1,EVERLITE!#REF!,"N/A")</f>
        <v>#REF!</v>
      </c>
      <c r="JGE50" s="351" t="e">
        <f>+IF('Data Input-Ingreso de Datos'!#REF!=1,EVERLITE!#REF!,"N/A")</f>
        <v>#REF!</v>
      </c>
      <c r="JGF50" s="351" t="e">
        <f>+IF('Data Input-Ingreso de Datos'!#REF!=1,EVERLITE!#REF!,"N/A")</f>
        <v>#REF!</v>
      </c>
      <c r="JGG50" s="351" t="e">
        <f>+IF('Data Input-Ingreso de Datos'!#REF!=1,EVERLITE!#REF!,"N/A")</f>
        <v>#REF!</v>
      </c>
      <c r="JGH50" s="351" t="e">
        <f>+IF('Data Input-Ingreso de Datos'!#REF!=1,EVERLITE!#REF!,"N/A")</f>
        <v>#REF!</v>
      </c>
      <c r="JGI50" s="351" t="e">
        <f>+IF('Data Input-Ingreso de Datos'!#REF!=1,EVERLITE!#REF!,"N/A")</f>
        <v>#REF!</v>
      </c>
      <c r="JGJ50" s="351" t="e">
        <f>+IF('Data Input-Ingreso de Datos'!#REF!=1,EVERLITE!#REF!,"N/A")</f>
        <v>#REF!</v>
      </c>
      <c r="JGK50" s="351" t="e">
        <f>+IF('Data Input-Ingreso de Datos'!#REF!=1,EVERLITE!#REF!,"N/A")</f>
        <v>#REF!</v>
      </c>
      <c r="JGL50" s="351" t="e">
        <f>+IF('Data Input-Ingreso de Datos'!#REF!=1,EVERLITE!#REF!,"N/A")</f>
        <v>#REF!</v>
      </c>
      <c r="JGM50" s="351" t="e">
        <f>+IF('Data Input-Ingreso de Datos'!#REF!=1,EVERLITE!#REF!,"N/A")</f>
        <v>#REF!</v>
      </c>
      <c r="JGN50" s="351" t="e">
        <f>+IF('Data Input-Ingreso de Datos'!#REF!=1,EVERLITE!#REF!,"N/A")</f>
        <v>#REF!</v>
      </c>
      <c r="JGO50" s="351" t="e">
        <f>+IF('Data Input-Ingreso de Datos'!#REF!=1,EVERLITE!#REF!,"N/A")</f>
        <v>#REF!</v>
      </c>
      <c r="JGP50" s="351" t="e">
        <f>+IF('Data Input-Ingreso de Datos'!#REF!=1,EVERLITE!#REF!,"N/A")</f>
        <v>#REF!</v>
      </c>
      <c r="JGQ50" s="351" t="e">
        <f>+IF('Data Input-Ingreso de Datos'!#REF!=1,EVERLITE!#REF!,"N/A")</f>
        <v>#REF!</v>
      </c>
      <c r="JGR50" s="351" t="e">
        <f>+IF('Data Input-Ingreso de Datos'!#REF!=1,EVERLITE!#REF!,"N/A")</f>
        <v>#REF!</v>
      </c>
      <c r="JGS50" s="351" t="e">
        <f>+IF('Data Input-Ingreso de Datos'!#REF!=1,EVERLITE!#REF!,"N/A")</f>
        <v>#REF!</v>
      </c>
      <c r="JGT50" s="351" t="e">
        <f>+IF('Data Input-Ingreso de Datos'!#REF!=1,EVERLITE!#REF!,"N/A")</f>
        <v>#REF!</v>
      </c>
      <c r="JGU50" s="351" t="e">
        <f>+IF('Data Input-Ingreso de Datos'!#REF!=1,EVERLITE!#REF!,"N/A")</f>
        <v>#REF!</v>
      </c>
      <c r="JGV50" s="351" t="e">
        <f>+IF('Data Input-Ingreso de Datos'!#REF!=1,EVERLITE!#REF!,"N/A")</f>
        <v>#REF!</v>
      </c>
      <c r="JGW50" s="351" t="e">
        <f>+IF('Data Input-Ingreso de Datos'!#REF!=1,EVERLITE!#REF!,"N/A")</f>
        <v>#REF!</v>
      </c>
      <c r="JGX50" s="351" t="e">
        <f>+IF('Data Input-Ingreso de Datos'!#REF!=1,EVERLITE!#REF!,"N/A")</f>
        <v>#REF!</v>
      </c>
      <c r="JGY50" s="351" t="e">
        <f>+IF('Data Input-Ingreso de Datos'!#REF!=1,EVERLITE!#REF!,"N/A")</f>
        <v>#REF!</v>
      </c>
      <c r="JGZ50" s="351" t="e">
        <f>+IF('Data Input-Ingreso de Datos'!#REF!=1,EVERLITE!#REF!,"N/A")</f>
        <v>#REF!</v>
      </c>
      <c r="JHA50" s="351" t="e">
        <f>+IF('Data Input-Ingreso de Datos'!#REF!=1,EVERLITE!#REF!,"N/A")</f>
        <v>#REF!</v>
      </c>
      <c r="JHB50" s="351" t="e">
        <f>+IF('Data Input-Ingreso de Datos'!#REF!=1,EVERLITE!#REF!,"N/A")</f>
        <v>#REF!</v>
      </c>
      <c r="JHC50" s="351" t="e">
        <f>+IF('Data Input-Ingreso de Datos'!#REF!=1,EVERLITE!#REF!,"N/A")</f>
        <v>#REF!</v>
      </c>
      <c r="JHD50" s="351" t="e">
        <f>+IF('Data Input-Ingreso de Datos'!#REF!=1,EVERLITE!#REF!,"N/A")</f>
        <v>#REF!</v>
      </c>
      <c r="JHE50" s="351" t="e">
        <f>+IF('Data Input-Ingreso de Datos'!#REF!=1,EVERLITE!#REF!,"N/A")</f>
        <v>#REF!</v>
      </c>
      <c r="JHF50" s="351" t="e">
        <f>+IF('Data Input-Ingreso de Datos'!#REF!=1,EVERLITE!#REF!,"N/A")</f>
        <v>#REF!</v>
      </c>
      <c r="JHG50" s="351" t="e">
        <f>+IF('Data Input-Ingreso de Datos'!#REF!=1,EVERLITE!#REF!,"N/A")</f>
        <v>#REF!</v>
      </c>
      <c r="JHH50" s="351" t="e">
        <f>+IF('Data Input-Ingreso de Datos'!#REF!=1,EVERLITE!#REF!,"N/A")</f>
        <v>#REF!</v>
      </c>
      <c r="JHI50" s="351" t="e">
        <f>+IF('Data Input-Ingreso de Datos'!#REF!=1,EVERLITE!#REF!,"N/A")</f>
        <v>#REF!</v>
      </c>
      <c r="JHJ50" s="351" t="e">
        <f>+IF('Data Input-Ingreso de Datos'!#REF!=1,EVERLITE!#REF!,"N/A")</f>
        <v>#REF!</v>
      </c>
      <c r="JHK50" s="351" t="e">
        <f>+IF('Data Input-Ingreso de Datos'!#REF!=1,EVERLITE!#REF!,"N/A")</f>
        <v>#REF!</v>
      </c>
      <c r="JHL50" s="351" t="e">
        <f>+IF('Data Input-Ingreso de Datos'!#REF!=1,EVERLITE!#REF!,"N/A")</f>
        <v>#REF!</v>
      </c>
      <c r="JHM50" s="351" t="e">
        <f>+IF('Data Input-Ingreso de Datos'!#REF!=1,EVERLITE!#REF!,"N/A")</f>
        <v>#REF!</v>
      </c>
      <c r="JHN50" s="351" t="e">
        <f>+IF('Data Input-Ingreso de Datos'!#REF!=1,EVERLITE!#REF!,"N/A")</f>
        <v>#REF!</v>
      </c>
      <c r="JHO50" s="351" t="e">
        <f>+IF('Data Input-Ingreso de Datos'!#REF!=1,EVERLITE!#REF!,"N/A")</f>
        <v>#REF!</v>
      </c>
      <c r="JHP50" s="351" t="e">
        <f>+IF('Data Input-Ingreso de Datos'!#REF!=1,EVERLITE!#REF!,"N/A")</f>
        <v>#REF!</v>
      </c>
      <c r="JHQ50" s="351" t="e">
        <f>+IF('Data Input-Ingreso de Datos'!#REF!=1,EVERLITE!#REF!,"N/A")</f>
        <v>#REF!</v>
      </c>
      <c r="JHR50" s="351" t="e">
        <f>+IF('Data Input-Ingreso de Datos'!#REF!=1,EVERLITE!#REF!,"N/A")</f>
        <v>#REF!</v>
      </c>
      <c r="JHS50" s="351" t="e">
        <f>+IF('Data Input-Ingreso de Datos'!#REF!=1,EVERLITE!#REF!,"N/A")</f>
        <v>#REF!</v>
      </c>
      <c r="JHT50" s="351" t="e">
        <f>+IF('Data Input-Ingreso de Datos'!#REF!=1,EVERLITE!#REF!,"N/A")</f>
        <v>#REF!</v>
      </c>
      <c r="JHU50" s="351" t="e">
        <f>+IF('Data Input-Ingreso de Datos'!#REF!=1,EVERLITE!#REF!,"N/A")</f>
        <v>#REF!</v>
      </c>
      <c r="JHV50" s="351" t="e">
        <f>+IF('Data Input-Ingreso de Datos'!#REF!=1,EVERLITE!#REF!,"N/A")</f>
        <v>#REF!</v>
      </c>
      <c r="JHW50" s="351" t="e">
        <f>+IF('Data Input-Ingreso de Datos'!#REF!=1,EVERLITE!#REF!,"N/A")</f>
        <v>#REF!</v>
      </c>
      <c r="JHX50" s="351" t="e">
        <f>+IF('Data Input-Ingreso de Datos'!#REF!=1,EVERLITE!#REF!,"N/A")</f>
        <v>#REF!</v>
      </c>
      <c r="JHY50" s="351" t="e">
        <f>+IF('Data Input-Ingreso de Datos'!#REF!=1,EVERLITE!#REF!,"N/A")</f>
        <v>#REF!</v>
      </c>
      <c r="JHZ50" s="351" t="e">
        <f>+IF('Data Input-Ingreso de Datos'!#REF!=1,EVERLITE!#REF!,"N/A")</f>
        <v>#REF!</v>
      </c>
      <c r="JIA50" s="351" t="e">
        <f>+IF('Data Input-Ingreso de Datos'!#REF!=1,EVERLITE!#REF!,"N/A")</f>
        <v>#REF!</v>
      </c>
      <c r="JIB50" s="351" t="e">
        <f>+IF('Data Input-Ingreso de Datos'!#REF!=1,EVERLITE!#REF!,"N/A")</f>
        <v>#REF!</v>
      </c>
      <c r="JIC50" s="351" t="e">
        <f>+IF('Data Input-Ingreso de Datos'!#REF!=1,EVERLITE!#REF!,"N/A")</f>
        <v>#REF!</v>
      </c>
      <c r="JID50" s="351" t="e">
        <f>+IF('Data Input-Ingreso de Datos'!#REF!=1,EVERLITE!#REF!,"N/A")</f>
        <v>#REF!</v>
      </c>
      <c r="JIE50" s="351" t="e">
        <f>+IF('Data Input-Ingreso de Datos'!#REF!=1,EVERLITE!#REF!,"N/A")</f>
        <v>#REF!</v>
      </c>
      <c r="JIF50" s="351" t="e">
        <f>+IF('Data Input-Ingreso de Datos'!#REF!=1,EVERLITE!#REF!,"N/A")</f>
        <v>#REF!</v>
      </c>
      <c r="JIG50" s="351" t="e">
        <f>+IF('Data Input-Ingreso de Datos'!#REF!=1,EVERLITE!#REF!,"N/A")</f>
        <v>#REF!</v>
      </c>
      <c r="JIH50" s="351" t="e">
        <f>+IF('Data Input-Ingreso de Datos'!#REF!=1,EVERLITE!#REF!,"N/A")</f>
        <v>#REF!</v>
      </c>
      <c r="JII50" s="351" t="e">
        <f>+IF('Data Input-Ingreso de Datos'!#REF!=1,EVERLITE!#REF!,"N/A")</f>
        <v>#REF!</v>
      </c>
      <c r="JIJ50" s="351" t="e">
        <f>+IF('Data Input-Ingreso de Datos'!#REF!=1,EVERLITE!#REF!,"N/A")</f>
        <v>#REF!</v>
      </c>
      <c r="JIK50" s="351" t="e">
        <f>+IF('Data Input-Ingreso de Datos'!#REF!=1,EVERLITE!#REF!,"N/A")</f>
        <v>#REF!</v>
      </c>
      <c r="JIL50" s="351" t="e">
        <f>+IF('Data Input-Ingreso de Datos'!#REF!=1,EVERLITE!#REF!,"N/A")</f>
        <v>#REF!</v>
      </c>
      <c r="JIM50" s="351" t="e">
        <f>+IF('Data Input-Ingreso de Datos'!#REF!=1,EVERLITE!#REF!,"N/A")</f>
        <v>#REF!</v>
      </c>
      <c r="JIN50" s="351" t="e">
        <f>+IF('Data Input-Ingreso de Datos'!#REF!=1,EVERLITE!#REF!,"N/A")</f>
        <v>#REF!</v>
      </c>
      <c r="JIO50" s="351" t="e">
        <f>+IF('Data Input-Ingreso de Datos'!#REF!=1,EVERLITE!#REF!,"N/A")</f>
        <v>#REF!</v>
      </c>
      <c r="JIP50" s="351" t="e">
        <f>+IF('Data Input-Ingreso de Datos'!#REF!=1,EVERLITE!#REF!,"N/A")</f>
        <v>#REF!</v>
      </c>
      <c r="JIQ50" s="351" t="e">
        <f>+IF('Data Input-Ingreso de Datos'!#REF!=1,EVERLITE!#REF!,"N/A")</f>
        <v>#REF!</v>
      </c>
      <c r="JIR50" s="351" t="e">
        <f>+IF('Data Input-Ingreso de Datos'!#REF!=1,EVERLITE!#REF!,"N/A")</f>
        <v>#REF!</v>
      </c>
      <c r="JIS50" s="351" t="e">
        <f>+IF('Data Input-Ingreso de Datos'!#REF!=1,EVERLITE!#REF!,"N/A")</f>
        <v>#REF!</v>
      </c>
      <c r="JIT50" s="351" t="e">
        <f>+IF('Data Input-Ingreso de Datos'!#REF!=1,EVERLITE!#REF!,"N/A")</f>
        <v>#REF!</v>
      </c>
      <c r="JIU50" s="351" t="e">
        <f>+IF('Data Input-Ingreso de Datos'!#REF!=1,EVERLITE!#REF!,"N/A")</f>
        <v>#REF!</v>
      </c>
      <c r="JIV50" s="351" t="e">
        <f>+IF('Data Input-Ingreso de Datos'!#REF!=1,EVERLITE!#REF!,"N/A")</f>
        <v>#REF!</v>
      </c>
      <c r="JIW50" s="351" t="e">
        <f>+IF('Data Input-Ingreso de Datos'!#REF!=1,EVERLITE!#REF!,"N/A")</f>
        <v>#REF!</v>
      </c>
      <c r="JIX50" s="351" t="e">
        <f>+IF('Data Input-Ingreso de Datos'!#REF!=1,EVERLITE!#REF!,"N/A")</f>
        <v>#REF!</v>
      </c>
      <c r="JIY50" s="351" t="e">
        <f>+IF('Data Input-Ingreso de Datos'!#REF!=1,EVERLITE!#REF!,"N/A")</f>
        <v>#REF!</v>
      </c>
      <c r="JIZ50" s="351" t="e">
        <f>+IF('Data Input-Ingreso de Datos'!#REF!=1,EVERLITE!#REF!,"N/A")</f>
        <v>#REF!</v>
      </c>
      <c r="JJA50" s="351" t="e">
        <f>+IF('Data Input-Ingreso de Datos'!#REF!=1,EVERLITE!#REF!,"N/A")</f>
        <v>#REF!</v>
      </c>
      <c r="JJB50" s="351" t="e">
        <f>+IF('Data Input-Ingreso de Datos'!#REF!=1,EVERLITE!#REF!,"N/A")</f>
        <v>#REF!</v>
      </c>
      <c r="JJC50" s="351" t="e">
        <f>+IF('Data Input-Ingreso de Datos'!#REF!=1,EVERLITE!#REF!,"N/A")</f>
        <v>#REF!</v>
      </c>
      <c r="JJD50" s="351" t="e">
        <f>+IF('Data Input-Ingreso de Datos'!#REF!=1,EVERLITE!#REF!,"N/A")</f>
        <v>#REF!</v>
      </c>
      <c r="JJE50" s="351" t="e">
        <f>+IF('Data Input-Ingreso de Datos'!#REF!=1,EVERLITE!#REF!,"N/A")</f>
        <v>#REF!</v>
      </c>
      <c r="JJF50" s="351" t="e">
        <f>+IF('Data Input-Ingreso de Datos'!#REF!=1,EVERLITE!#REF!,"N/A")</f>
        <v>#REF!</v>
      </c>
      <c r="JJG50" s="351" t="e">
        <f>+IF('Data Input-Ingreso de Datos'!#REF!=1,EVERLITE!#REF!,"N/A")</f>
        <v>#REF!</v>
      </c>
      <c r="JJH50" s="351" t="e">
        <f>+IF('Data Input-Ingreso de Datos'!#REF!=1,EVERLITE!#REF!,"N/A")</f>
        <v>#REF!</v>
      </c>
      <c r="JJI50" s="351" t="e">
        <f>+IF('Data Input-Ingreso de Datos'!#REF!=1,EVERLITE!#REF!,"N/A")</f>
        <v>#REF!</v>
      </c>
      <c r="JJJ50" s="351" t="e">
        <f>+IF('Data Input-Ingreso de Datos'!#REF!=1,EVERLITE!#REF!,"N/A")</f>
        <v>#REF!</v>
      </c>
      <c r="JJK50" s="351" t="e">
        <f>+IF('Data Input-Ingreso de Datos'!#REF!=1,EVERLITE!#REF!,"N/A")</f>
        <v>#REF!</v>
      </c>
      <c r="JJL50" s="351" t="e">
        <f>+IF('Data Input-Ingreso de Datos'!#REF!=1,EVERLITE!#REF!,"N/A")</f>
        <v>#REF!</v>
      </c>
      <c r="JJM50" s="351" t="e">
        <f>+IF('Data Input-Ingreso de Datos'!#REF!=1,EVERLITE!#REF!,"N/A")</f>
        <v>#REF!</v>
      </c>
      <c r="JJN50" s="351" t="e">
        <f>+IF('Data Input-Ingreso de Datos'!#REF!=1,EVERLITE!#REF!,"N/A")</f>
        <v>#REF!</v>
      </c>
      <c r="JJO50" s="351" t="e">
        <f>+IF('Data Input-Ingreso de Datos'!#REF!=1,EVERLITE!#REF!,"N/A")</f>
        <v>#REF!</v>
      </c>
      <c r="JJP50" s="351" t="e">
        <f>+IF('Data Input-Ingreso de Datos'!#REF!=1,EVERLITE!#REF!,"N/A")</f>
        <v>#REF!</v>
      </c>
      <c r="JJQ50" s="351" t="e">
        <f>+IF('Data Input-Ingreso de Datos'!#REF!=1,EVERLITE!#REF!,"N/A")</f>
        <v>#REF!</v>
      </c>
      <c r="JJR50" s="351" t="e">
        <f>+IF('Data Input-Ingreso de Datos'!#REF!=1,EVERLITE!#REF!,"N/A")</f>
        <v>#REF!</v>
      </c>
      <c r="JJS50" s="351" t="e">
        <f>+IF('Data Input-Ingreso de Datos'!#REF!=1,EVERLITE!#REF!,"N/A")</f>
        <v>#REF!</v>
      </c>
      <c r="JJT50" s="351" t="e">
        <f>+IF('Data Input-Ingreso de Datos'!#REF!=1,EVERLITE!#REF!,"N/A")</f>
        <v>#REF!</v>
      </c>
      <c r="JJU50" s="351" t="e">
        <f>+IF('Data Input-Ingreso de Datos'!#REF!=1,EVERLITE!#REF!,"N/A")</f>
        <v>#REF!</v>
      </c>
      <c r="JJV50" s="351" t="e">
        <f>+IF('Data Input-Ingreso de Datos'!#REF!=1,EVERLITE!#REF!,"N/A")</f>
        <v>#REF!</v>
      </c>
      <c r="JJW50" s="351" t="e">
        <f>+IF('Data Input-Ingreso de Datos'!#REF!=1,EVERLITE!#REF!,"N/A")</f>
        <v>#REF!</v>
      </c>
      <c r="JJX50" s="351" t="e">
        <f>+IF('Data Input-Ingreso de Datos'!#REF!=1,EVERLITE!#REF!,"N/A")</f>
        <v>#REF!</v>
      </c>
      <c r="JJY50" s="351" t="e">
        <f>+IF('Data Input-Ingreso de Datos'!#REF!=1,EVERLITE!#REF!,"N/A")</f>
        <v>#REF!</v>
      </c>
      <c r="JJZ50" s="351" t="e">
        <f>+IF('Data Input-Ingreso de Datos'!#REF!=1,EVERLITE!#REF!,"N/A")</f>
        <v>#REF!</v>
      </c>
      <c r="JKA50" s="351" t="e">
        <f>+IF('Data Input-Ingreso de Datos'!#REF!=1,EVERLITE!#REF!,"N/A")</f>
        <v>#REF!</v>
      </c>
      <c r="JKB50" s="351" t="e">
        <f>+IF('Data Input-Ingreso de Datos'!#REF!=1,EVERLITE!#REF!,"N/A")</f>
        <v>#REF!</v>
      </c>
      <c r="JKC50" s="351" t="e">
        <f>+IF('Data Input-Ingreso de Datos'!#REF!=1,EVERLITE!#REF!,"N/A")</f>
        <v>#REF!</v>
      </c>
      <c r="JKD50" s="351" t="e">
        <f>+IF('Data Input-Ingreso de Datos'!#REF!=1,EVERLITE!#REF!,"N/A")</f>
        <v>#REF!</v>
      </c>
      <c r="JKE50" s="351" t="e">
        <f>+IF('Data Input-Ingreso de Datos'!#REF!=1,EVERLITE!#REF!,"N/A")</f>
        <v>#REF!</v>
      </c>
      <c r="JKF50" s="351" t="e">
        <f>+IF('Data Input-Ingreso de Datos'!#REF!=1,EVERLITE!#REF!,"N/A")</f>
        <v>#REF!</v>
      </c>
      <c r="JKG50" s="351" t="e">
        <f>+IF('Data Input-Ingreso de Datos'!#REF!=1,EVERLITE!#REF!,"N/A")</f>
        <v>#REF!</v>
      </c>
      <c r="JKH50" s="351" t="e">
        <f>+IF('Data Input-Ingreso de Datos'!#REF!=1,EVERLITE!#REF!,"N/A")</f>
        <v>#REF!</v>
      </c>
      <c r="JKI50" s="351" t="e">
        <f>+IF('Data Input-Ingreso de Datos'!#REF!=1,EVERLITE!#REF!,"N/A")</f>
        <v>#REF!</v>
      </c>
      <c r="JKJ50" s="351" t="e">
        <f>+IF('Data Input-Ingreso de Datos'!#REF!=1,EVERLITE!#REF!,"N/A")</f>
        <v>#REF!</v>
      </c>
      <c r="JKK50" s="351" t="e">
        <f>+IF('Data Input-Ingreso de Datos'!#REF!=1,EVERLITE!#REF!,"N/A")</f>
        <v>#REF!</v>
      </c>
      <c r="JKL50" s="351" t="e">
        <f>+IF('Data Input-Ingreso de Datos'!#REF!=1,EVERLITE!#REF!,"N/A")</f>
        <v>#REF!</v>
      </c>
      <c r="JKM50" s="351" t="e">
        <f>+IF('Data Input-Ingreso de Datos'!#REF!=1,EVERLITE!#REF!,"N/A")</f>
        <v>#REF!</v>
      </c>
      <c r="JKN50" s="351" t="e">
        <f>+IF('Data Input-Ingreso de Datos'!#REF!=1,EVERLITE!#REF!,"N/A")</f>
        <v>#REF!</v>
      </c>
      <c r="JKO50" s="351" t="e">
        <f>+IF('Data Input-Ingreso de Datos'!#REF!=1,EVERLITE!#REF!,"N/A")</f>
        <v>#REF!</v>
      </c>
      <c r="JKP50" s="351" t="e">
        <f>+IF('Data Input-Ingreso de Datos'!#REF!=1,EVERLITE!#REF!,"N/A")</f>
        <v>#REF!</v>
      </c>
      <c r="JKQ50" s="351" t="e">
        <f>+IF('Data Input-Ingreso de Datos'!#REF!=1,EVERLITE!#REF!,"N/A")</f>
        <v>#REF!</v>
      </c>
      <c r="JKR50" s="351" t="e">
        <f>+IF('Data Input-Ingreso de Datos'!#REF!=1,EVERLITE!#REF!,"N/A")</f>
        <v>#REF!</v>
      </c>
      <c r="JKS50" s="351" t="e">
        <f>+IF('Data Input-Ingreso de Datos'!#REF!=1,EVERLITE!#REF!,"N/A")</f>
        <v>#REF!</v>
      </c>
      <c r="JKT50" s="351" t="e">
        <f>+IF('Data Input-Ingreso de Datos'!#REF!=1,EVERLITE!#REF!,"N/A")</f>
        <v>#REF!</v>
      </c>
      <c r="JKU50" s="351" t="e">
        <f>+IF('Data Input-Ingreso de Datos'!#REF!=1,EVERLITE!#REF!,"N/A")</f>
        <v>#REF!</v>
      </c>
      <c r="JKV50" s="351" t="e">
        <f>+IF('Data Input-Ingreso de Datos'!#REF!=1,EVERLITE!#REF!,"N/A")</f>
        <v>#REF!</v>
      </c>
      <c r="JKW50" s="351" t="e">
        <f>+IF('Data Input-Ingreso de Datos'!#REF!=1,EVERLITE!#REF!,"N/A")</f>
        <v>#REF!</v>
      </c>
      <c r="JKX50" s="351" t="e">
        <f>+IF('Data Input-Ingreso de Datos'!#REF!=1,EVERLITE!#REF!,"N/A")</f>
        <v>#REF!</v>
      </c>
      <c r="JKY50" s="351" t="e">
        <f>+IF('Data Input-Ingreso de Datos'!#REF!=1,EVERLITE!#REF!,"N/A")</f>
        <v>#REF!</v>
      </c>
      <c r="JKZ50" s="351" t="e">
        <f>+IF('Data Input-Ingreso de Datos'!#REF!=1,EVERLITE!#REF!,"N/A")</f>
        <v>#REF!</v>
      </c>
      <c r="JLA50" s="351" t="e">
        <f>+IF('Data Input-Ingreso de Datos'!#REF!=1,EVERLITE!#REF!,"N/A")</f>
        <v>#REF!</v>
      </c>
      <c r="JLB50" s="351" t="e">
        <f>+IF('Data Input-Ingreso de Datos'!#REF!=1,EVERLITE!#REF!,"N/A")</f>
        <v>#REF!</v>
      </c>
      <c r="JLC50" s="351" t="e">
        <f>+IF('Data Input-Ingreso de Datos'!#REF!=1,EVERLITE!#REF!,"N/A")</f>
        <v>#REF!</v>
      </c>
      <c r="JLD50" s="351" t="e">
        <f>+IF('Data Input-Ingreso de Datos'!#REF!=1,EVERLITE!#REF!,"N/A")</f>
        <v>#REF!</v>
      </c>
      <c r="JLE50" s="351" t="e">
        <f>+IF('Data Input-Ingreso de Datos'!#REF!=1,EVERLITE!#REF!,"N/A")</f>
        <v>#REF!</v>
      </c>
      <c r="JLF50" s="351" t="e">
        <f>+IF('Data Input-Ingreso de Datos'!#REF!=1,EVERLITE!#REF!,"N/A")</f>
        <v>#REF!</v>
      </c>
      <c r="JLG50" s="351" t="e">
        <f>+IF('Data Input-Ingreso de Datos'!#REF!=1,EVERLITE!#REF!,"N/A")</f>
        <v>#REF!</v>
      </c>
      <c r="JLH50" s="351" t="e">
        <f>+IF('Data Input-Ingreso de Datos'!#REF!=1,EVERLITE!#REF!,"N/A")</f>
        <v>#REF!</v>
      </c>
      <c r="JLI50" s="351" t="e">
        <f>+IF('Data Input-Ingreso de Datos'!#REF!=1,EVERLITE!#REF!,"N/A")</f>
        <v>#REF!</v>
      </c>
      <c r="JLJ50" s="351" t="e">
        <f>+IF('Data Input-Ingreso de Datos'!#REF!=1,EVERLITE!#REF!,"N/A")</f>
        <v>#REF!</v>
      </c>
      <c r="JLK50" s="351" t="e">
        <f>+IF('Data Input-Ingreso de Datos'!#REF!=1,EVERLITE!#REF!,"N/A")</f>
        <v>#REF!</v>
      </c>
      <c r="JLL50" s="351" t="e">
        <f>+IF('Data Input-Ingreso de Datos'!#REF!=1,EVERLITE!#REF!,"N/A")</f>
        <v>#REF!</v>
      </c>
      <c r="JLM50" s="351" t="e">
        <f>+IF('Data Input-Ingreso de Datos'!#REF!=1,EVERLITE!#REF!,"N/A")</f>
        <v>#REF!</v>
      </c>
      <c r="JLN50" s="351" t="e">
        <f>+IF('Data Input-Ingreso de Datos'!#REF!=1,EVERLITE!#REF!,"N/A")</f>
        <v>#REF!</v>
      </c>
      <c r="JLO50" s="351" t="e">
        <f>+IF('Data Input-Ingreso de Datos'!#REF!=1,EVERLITE!#REF!,"N/A")</f>
        <v>#REF!</v>
      </c>
      <c r="JLP50" s="351" t="e">
        <f>+IF('Data Input-Ingreso de Datos'!#REF!=1,EVERLITE!#REF!,"N/A")</f>
        <v>#REF!</v>
      </c>
      <c r="JLQ50" s="351" t="e">
        <f>+IF('Data Input-Ingreso de Datos'!#REF!=1,EVERLITE!#REF!,"N/A")</f>
        <v>#REF!</v>
      </c>
      <c r="JLR50" s="351" t="e">
        <f>+IF('Data Input-Ingreso de Datos'!#REF!=1,EVERLITE!#REF!,"N/A")</f>
        <v>#REF!</v>
      </c>
      <c r="JLS50" s="351" t="e">
        <f>+IF('Data Input-Ingreso de Datos'!#REF!=1,EVERLITE!#REF!,"N/A")</f>
        <v>#REF!</v>
      </c>
      <c r="JLT50" s="351" t="e">
        <f>+IF('Data Input-Ingreso de Datos'!#REF!=1,EVERLITE!#REF!,"N/A")</f>
        <v>#REF!</v>
      </c>
      <c r="JLU50" s="351" t="e">
        <f>+IF('Data Input-Ingreso de Datos'!#REF!=1,EVERLITE!#REF!,"N/A")</f>
        <v>#REF!</v>
      </c>
      <c r="JLV50" s="351" t="e">
        <f>+IF('Data Input-Ingreso de Datos'!#REF!=1,EVERLITE!#REF!,"N/A")</f>
        <v>#REF!</v>
      </c>
      <c r="JLW50" s="351" t="e">
        <f>+IF('Data Input-Ingreso de Datos'!#REF!=1,EVERLITE!#REF!,"N/A")</f>
        <v>#REF!</v>
      </c>
      <c r="JLX50" s="351" t="e">
        <f>+IF('Data Input-Ingreso de Datos'!#REF!=1,EVERLITE!#REF!,"N/A")</f>
        <v>#REF!</v>
      </c>
      <c r="JLY50" s="351" t="e">
        <f>+IF('Data Input-Ingreso de Datos'!#REF!=1,EVERLITE!#REF!,"N/A")</f>
        <v>#REF!</v>
      </c>
      <c r="JLZ50" s="351" t="e">
        <f>+IF('Data Input-Ingreso de Datos'!#REF!=1,EVERLITE!#REF!,"N/A")</f>
        <v>#REF!</v>
      </c>
      <c r="JMA50" s="351" t="e">
        <f>+IF('Data Input-Ingreso de Datos'!#REF!=1,EVERLITE!#REF!,"N/A")</f>
        <v>#REF!</v>
      </c>
      <c r="JMB50" s="351" t="e">
        <f>+IF('Data Input-Ingreso de Datos'!#REF!=1,EVERLITE!#REF!,"N/A")</f>
        <v>#REF!</v>
      </c>
      <c r="JMC50" s="351" t="e">
        <f>+IF('Data Input-Ingreso de Datos'!#REF!=1,EVERLITE!#REF!,"N/A")</f>
        <v>#REF!</v>
      </c>
      <c r="JMD50" s="351" t="e">
        <f>+IF('Data Input-Ingreso de Datos'!#REF!=1,EVERLITE!#REF!,"N/A")</f>
        <v>#REF!</v>
      </c>
      <c r="JME50" s="351" t="e">
        <f>+IF('Data Input-Ingreso de Datos'!#REF!=1,EVERLITE!#REF!,"N/A")</f>
        <v>#REF!</v>
      </c>
      <c r="JMF50" s="351" t="e">
        <f>+IF('Data Input-Ingreso de Datos'!#REF!=1,EVERLITE!#REF!,"N/A")</f>
        <v>#REF!</v>
      </c>
      <c r="JMG50" s="351" t="e">
        <f>+IF('Data Input-Ingreso de Datos'!#REF!=1,EVERLITE!#REF!,"N/A")</f>
        <v>#REF!</v>
      </c>
      <c r="JMH50" s="351" t="e">
        <f>+IF('Data Input-Ingreso de Datos'!#REF!=1,EVERLITE!#REF!,"N/A")</f>
        <v>#REF!</v>
      </c>
      <c r="JMI50" s="351" t="e">
        <f>+IF('Data Input-Ingreso de Datos'!#REF!=1,EVERLITE!#REF!,"N/A")</f>
        <v>#REF!</v>
      </c>
      <c r="JMJ50" s="351" t="e">
        <f>+IF('Data Input-Ingreso de Datos'!#REF!=1,EVERLITE!#REF!,"N/A")</f>
        <v>#REF!</v>
      </c>
      <c r="JMK50" s="351" t="e">
        <f>+IF('Data Input-Ingreso de Datos'!#REF!=1,EVERLITE!#REF!,"N/A")</f>
        <v>#REF!</v>
      </c>
      <c r="JML50" s="351" t="e">
        <f>+IF('Data Input-Ingreso de Datos'!#REF!=1,EVERLITE!#REF!,"N/A")</f>
        <v>#REF!</v>
      </c>
      <c r="JMM50" s="351" t="e">
        <f>+IF('Data Input-Ingreso de Datos'!#REF!=1,EVERLITE!#REF!,"N/A")</f>
        <v>#REF!</v>
      </c>
      <c r="JMN50" s="351" t="e">
        <f>+IF('Data Input-Ingreso de Datos'!#REF!=1,EVERLITE!#REF!,"N/A")</f>
        <v>#REF!</v>
      </c>
      <c r="JMO50" s="351" t="e">
        <f>+IF('Data Input-Ingreso de Datos'!#REF!=1,EVERLITE!#REF!,"N/A")</f>
        <v>#REF!</v>
      </c>
      <c r="JMP50" s="351" t="e">
        <f>+IF('Data Input-Ingreso de Datos'!#REF!=1,EVERLITE!#REF!,"N/A")</f>
        <v>#REF!</v>
      </c>
      <c r="JMQ50" s="351" t="e">
        <f>+IF('Data Input-Ingreso de Datos'!#REF!=1,EVERLITE!#REF!,"N/A")</f>
        <v>#REF!</v>
      </c>
      <c r="JMR50" s="351" t="e">
        <f>+IF('Data Input-Ingreso de Datos'!#REF!=1,EVERLITE!#REF!,"N/A")</f>
        <v>#REF!</v>
      </c>
      <c r="JMS50" s="351" t="e">
        <f>+IF('Data Input-Ingreso de Datos'!#REF!=1,EVERLITE!#REF!,"N/A")</f>
        <v>#REF!</v>
      </c>
      <c r="JMT50" s="351" t="e">
        <f>+IF('Data Input-Ingreso de Datos'!#REF!=1,EVERLITE!#REF!,"N/A")</f>
        <v>#REF!</v>
      </c>
      <c r="JMU50" s="351" t="e">
        <f>+IF('Data Input-Ingreso de Datos'!#REF!=1,EVERLITE!#REF!,"N/A")</f>
        <v>#REF!</v>
      </c>
      <c r="JMV50" s="351" t="e">
        <f>+IF('Data Input-Ingreso de Datos'!#REF!=1,EVERLITE!#REF!,"N/A")</f>
        <v>#REF!</v>
      </c>
      <c r="JMW50" s="351" t="e">
        <f>+IF('Data Input-Ingreso de Datos'!#REF!=1,EVERLITE!#REF!,"N/A")</f>
        <v>#REF!</v>
      </c>
      <c r="JMX50" s="351" t="e">
        <f>+IF('Data Input-Ingreso de Datos'!#REF!=1,EVERLITE!#REF!,"N/A")</f>
        <v>#REF!</v>
      </c>
      <c r="JMY50" s="351" t="e">
        <f>+IF('Data Input-Ingreso de Datos'!#REF!=1,EVERLITE!#REF!,"N/A")</f>
        <v>#REF!</v>
      </c>
      <c r="JMZ50" s="351" t="e">
        <f>+IF('Data Input-Ingreso de Datos'!#REF!=1,EVERLITE!#REF!,"N/A")</f>
        <v>#REF!</v>
      </c>
      <c r="JNA50" s="351" t="e">
        <f>+IF('Data Input-Ingreso de Datos'!#REF!=1,EVERLITE!#REF!,"N/A")</f>
        <v>#REF!</v>
      </c>
      <c r="JNB50" s="351" t="e">
        <f>+IF('Data Input-Ingreso de Datos'!#REF!=1,EVERLITE!#REF!,"N/A")</f>
        <v>#REF!</v>
      </c>
      <c r="JNC50" s="351" t="e">
        <f>+IF('Data Input-Ingreso de Datos'!#REF!=1,EVERLITE!#REF!,"N/A")</f>
        <v>#REF!</v>
      </c>
      <c r="JND50" s="351" t="e">
        <f>+IF('Data Input-Ingreso de Datos'!#REF!=1,EVERLITE!#REF!,"N/A")</f>
        <v>#REF!</v>
      </c>
      <c r="JNE50" s="351" t="e">
        <f>+IF('Data Input-Ingreso de Datos'!#REF!=1,EVERLITE!#REF!,"N/A")</f>
        <v>#REF!</v>
      </c>
      <c r="JNF50" s="351" t="e">
        <f>+IF('Data Input-Ingreso de Datos'!#REF!=1,EVERLITE!#REF!,"N/A")</f>
        <v>#REF!</v>
      </c>
      <c r="JNG50" s="351" t="e">
        <f>+IF('Data Input-Ingreso de Datos'!#REF!=1,EVERLITE!#REF!,"N/A")</f>
        <v>#REF!</v>
      </c>
      <c r="JNH50" s="351" t="e">
        <f>+IF('Data Input-Ingreso de Datos'!#REF!=1,EVERLITE!#REF!,"N/A")</f>
        <v>#REF!</v>
      </c>
      <c r="JNI50" s="351" t="e">
        <f>+IF('Data Input-Ingreso de Datos'!#REF!=1,EVERLITE!#REF!,"N/A")</f>
        <v>#REF!</v>
      </c>
      <c r="JNJ50" s="351" t="e">
        <f>+IF('Data Input-Ingreso de Datos'!#REF!=1,EVERLITE!#REF!,"N/A")</f>
        <v>#REF!</v>
      </c>
      <c r="JNK50" s="351" t="e">
        <f>+IF('Data Input-Ingreso de Datos'!#REF!=1,EVERLITE!#REF!,"N/A")</f>
        <v>#REF!</v>
      </c>
      <c r="JNL50" s="351" t="e">
        <f>+IF('Data Input-Ingreso de Datos'!#REF!=1,EVERLITE!#REF!,"N/A")</f>
        <v>#REF!</v>
      </c>
      <c r="JNM50" s="351" t="e">
        <f>+IF('Data Input-Ingreso de Datos'!#REF!=1,EVERLITE!#REF!,"N/A")</f>
        <v>#REF!</v>
      </c>
      <c r="JNN50" s="351" t="e">
        <f>+IF('Data Input-Ingreso de Datos'!#REF!=1,EVERLITE!#REF!,"N/A")</f>
        <v>#REF!</v>
      </c>
      <c r="JNO50" s="351" t="e">
        <f>+IF('Data Input-Ingreso de Datos'!#REF!=1,EVERLITE!#REF!,"N/A")</f>
        <v>#REF!</v>
      </c>
      <c r="JNP50" s="351" t="e">
        <f>+IF('Data Input-Ingreso de Datos'!#REF!=1,EVERLITE!#REF!,"N/A")</f>
        <v>#REF!</v>
      </c>
      <c r="JNQ50" s="351" t="e">
        <f>+IF('Data Input-Ingreso de Datos'!#REF!=1,EVERLITE!#REF!,"N/A")</f>
        <v>#REF!</v>
      </c>
      <c r="JNR50" s="351" t="e">
        <f>+IF('Data Input-Ingreso de Datos'!#REF!=1,EVERLITE!#REF!,"N/A")</f>
        <v>#REF!</v>
      </c>
      <c r="JNS50" s="351" t="e">
        <f>+IF('Data Input-Ingreso de Datos'!#REF!=1,EVERLITE!#REF!,"N/A")</f>
        <v>#REF!</v>
      </c>
      <c r="JNT50" s="351" t="e">
        <f>+IF('Data Input-Ingreso de Datos'!#REF!=1,EVERLITE!#REF!,"N/A")</f>
        <v>#REF!</v>
      </c>
      <c r="JNU50" s="351" t="e">
        <f>+IF('Data Input-Ingreso de Datos'!#REF!=1,EVERLITE!#REF!,"N/A")</f>
        <v>#REF!</v>
      </c>
      <c r="JNV50" s="351" t="e">
        <f>+IF('Data Input-Ingreso de Datos'!#REF!=1,EVERLITE!#REF!,"N/A")</f>
        <v>#REF!</v>
      </c>
      <c r="JNW50" s="351" t="e">
        <f>+IF('Data Input-Ingreso de Datos'!#REF!=1,EVERLITE!#REF!,"N/A")</f>
        <v>#REF!</v>
      </c>
      <c r="JNX50" s="351" t="e">
        <f>+IF('Data Input-Ingreso de Datos'!#REF!=1,EVERLITE!#REF!,"N/A")</f>
        <v>#REF!</v>
      </c>
      <c r="JNY50" s="351" t="e">
        <f>+IF('Data Input-Ingreso de Datos'!#REF!=1,EVERLITE!#REF!,"N/A")</f>
        <v>#REF!</v>
      </c>
      <c r="JNZ50" s="351" t="e">
        <f>+IF('Data Input-Ingreso de Datos'!#REF!=1,EVERLITE!#REF!,"N/A")</f>
        <v>#REF!</v>
      </c>
      <c r="JOA50" s="351" t="e">
        <f>+IF('Data Input-Ingreso de Datos'!#REF!=1,EVERLITE!#REF!,"N/A")</f>
        <v>#REF!</v>
      </c>
      <c r="JOB50" s="351" t="e">
        <f>+IF('Data Input-Ingreso de Datos'!#REF!=1,EVERLITE!#REF!,"N/A")</f>
        <v>#REF!</v>
      </c>
      <c r="JOC50" s="351" t="e">
        <f>+IF('Data Input-Ingreso de Datos'!#REF!=1,EVERLITE!#REF!,"N/A")</f>
        <v>#REF!</v>
      </c>
      <c r="JOD50" s="351" t="e">
        <f>+IF('Data Input-Ingreso de Datos'!#REF!=1,EVERLITE!#REF!,"N/A")</f>
        <v>#REF!</v>
      </c>
      <c r="JOE50" s="351" t="e">
        <f>+IF('Data Input-Ingreso de Datos'!#REF!=1,EVERLITE!#REF!,"N/A")</f>
        <v>#REF!</v>
      </c>
      <c r="JOF50" s="351" t="e">
        <f>+IF('Data Input-Ingreso de Datos'!#REF!=1,EVERLITE!#REF!,"N/A")</f>
        <v>#REF!</v>
      </c>
      <c r="JOG50" s="351" t="e">
        <f>+IF('Data Input-Ingreso de Datos'!#REF!=1,EVERLITE!#REF!,"N/A")</f>
        <v>#REF!</v>
      </c>
      <c r="JOH50" s="351" t="e">
        <f>+IF('Data Input-Ingreso de Datos'!#REF!=1,EVERLITE!#REF!,"N/A")</f>
        <v>#REF!</v>
      </c>
      <c r="JOI50" s="351" t="e">
        <f>+IF('Data Input-Ingreso de Datos'!#REF!=1,EVERLITE!#REF!,"N/A")</f>
        <v>#REF!</v>
      </c>
      <c r="JOJ50" s="351" t="e">
        <f>+IF('Data Input-Ingreso de Datos'!#REF!=1,EVERLITE!#REF!,"N/A")</f>
        <v>#REF!</v>
      </c>
      <c r="JOK50" s="351" t="e">
        <f>+IF('Data Input-Ingreso de Datos'!#REF!=1,EVERLITE!#REF!,"N/A")</f>
        <v>#REF!</v>
      </c>
      <c r="JOL50" s="351" t="e">
        <f>+IF('Data Input-Ingreso de Datos'!#REF!=1,EVERLITE!#REF!,"N/A")</f>
        <v>#REF!</v>
      </c>
      <c r="JOM50" s="351" t="e">
        <f>+IF('Data Input-Ingreso de Datos'!#REF!=1,EVERLITE!#REF!,"N/A")</f>
        <v>#REF!</v>
      </c>
      <c r="JON50" s="351" t="e">
        <f>+IF('Data Input-Ingreso de Datos'!#REF!=1,EVERLITE!#REF!,"N/A")</f>
        <v>#REF!</v>
      </c>
      <c r="JOO50" s="351" t="e">
        <f>+IF('Data Input-Ingreso de Datos'!#REF!=1,EVERLITE!#REF!,"N/A")</f>
        <v>#REF!</v>
      </c>
      <c r="JOP50" s="351" t="e">
        <f>+IF('Data Input-Ingreso de Datos'!#REF!=1,EVERLITE!#REF!,"N/A")</f>
        <v>#REF!</v>
      </c>
      <c r="JOQ50" s="351" t="e">
        <f>+IF('Data Input-Ingreso de Datos'!#REF!=1,EVERLITE!#REF!,"N/A")</f>
        <v>#REF!</v>
      </c>
      <c r="JOR50" s="351" t="e">
        <f>+IF('Data Input-Ingreso de Datos'!#REF!=1,EVERLITE!#REF!,"N/A")</f>
        <v>#REF!</v>
      </c>
      <c r="JOS50" s="351" t="e">
        <f>+IF('Data Input-Ingreso de Datos'!#REF!=1,EVERLITE!#REF!,"N/A")</f>
        <v>#REF!</v>
      </c>
      <c r="JOT50" s="351" t="e">
        <f>+IF('Data Input-Ingreso de Datos'!#REF!=1,EVERLITE!#REF!,"N/A")</f>
        <v>#REF!</v>
      </c>
      <c r="JOU50" s="351" t="e">
        <f>+IF('Data Input-Ingreso de Datos'!#REF!=1,EVERLITE!#REF!,"N/A")</f>
        <v>#REF!</v>
      </c>
      <c r="JOV50" s="351" t="e">
        <f>+IF('Data Input-Ingreso de Datos'!#REF!=1,EVERLITE!#REF!,"N/A")</f>
        <v>#REF!</v>
      </c>
      <c r="JOW50" s="351" t="e">
        <f>+IF('Data Input-Ingreso de Datos'!#REF!=1,EVERLITE!#REF!,"N/A")</f>
        <v>#REF!</v>
      </c>
      <c r="JOX50" s="351" t="e">
        <f>+IF('Data Input-Ingreso de Datos'!#REF!=1,EVERLITE!#REF!,"N/A")</f>
        <v>#REF!</v>
      </c>
      <c r="JOY50" s="351" t="e">
        <f>+IF('Data Input-Ingreso de Datos'!#REF!=1,EVERLITE!#REF!,"N/A")</f>
        <v>#REF!</v>
      </c>
      <c r="JOZ50" s="351" t="e">
        <f>+IF('Data Input-Ingreso de Datos'!#REF!=1,EVERLITE!#REF!,"N/A")</f>
        <v>#REF!</v>
      </c>
      <c r="JPA50" s="351" t="e">
        <f>+IF('Data Input-Ingreso de Datos'!#REF!=1,EVERLITE!#REF!,"N/A")</f>
        <v>#REF!</v>
      </c>
      <c r="JPB50" s="351" t="e">
        <f>+IF('Data Input-Ingreso de Datos'!#REF!=1,EVERLITE!#REF!,"N/A")</f>
        <v>#REF!</v>
      </c>
      <c r="JPC50" s="351" t="e">
        <f>+IF('Data Input-Ingreso de Datos'!#REF!=1,EVERLITE!#REF!,"N/A")</f>
        <v>#REF!</v>
      </c>
      <c r="JPD50" s="351" t="e">
        <f>+IF('Data Input-Ingreso de Datos'!#REF!=1,EVERLITE!#REF!,"N/A")</f>
        <v>#REF!</v>
      </c>
      <c r="JPE50" s="351" t="e">
        <f>+IF('Data Input-Ingreso de Datos'!#REF!=1,EVERLITE!#REF!,"N/A")</f>
        <v>#REF!</v>
      </c>
      <c r="JPF50" s="351" t="e">
        <f>+IF('Data Input-Ingreso de Datos'!#REF!=1,EVERLITE!#REF!,"N/A")</f>
        <v>#REF!</v>
      </c>
      <c r="JPG50" s="351" t="e">
        <f>+IF('Data Input-Ingreso de Datos'!#REF!=1,EVERLITE!#REF!,"N/A")</f>
        <v>#REF!</v>
      </c>
      <c r="JPH50" s="351" t="e">
        <f>+IF('Data Input-Ingreso de Datos'!#REF!=1,EVERLITE!#REF!,"N/A")</f>
        <v>#REF!</v>
      </c>
      <c r="JPI50" s="351" t="e">
        <f>+IF('Data Input-Ingreso de Datos'!#REF!=1,EVERLITE!#REF!,"N/A")</f>
        <v>#REF!</v>
      </c>
      <c r="JPJ50" s="351" t="e">
        <f>+IF('Data Input-Ingreso de Datos'!#REF!=1,EVERLITE!#REF!,"N/A")</f>
        <v>#REF!</v>
      </c>
      <c r="JPK50" s="351" t="e">
        <f>+IF('Data Input-Ingreso de Datos'!#REF!=1,EVERLITE!#REF!,"N/A")</f>
        <v>#REF!</v>
      </c>
      <c r="JPL50" s="351" t="e">
        <f>+IF('Data Input-Ingreso de Datos'!#REF!=1,EVERLITE!#REF!,"N/A")</f>
        <v>#REF!</v>
      </c>
      <c r="JPM50" s="351" t="e">
        <f>+IF('Data Input-Ingreso de Datos'!#REF!=1,EVERLITE!#REF!,"N/A")</f>
        <v>#REF!</v>
      </c>
      <c r="JPN50" s="351" t="e">
        <f>+IF('Data Input-Ingreso de Datos'!#REF!=1,EVERLITE!#REF!,"N/A")</f>
        <v>#REF!</v>
      </c>
      <c r="JPO50" s="351" t="e">
        <f>+IF('Data Input-Ingreso de Datos'!#REF!=1,EVERLITE!#REF!,"N/A")</f>
        <v>#REF!</v>
      </c>
      <c r="JPP50" s="351" t="e">
        <f>+IF('Data Input-Ingreso de Datos'!#REF!=1,EVERLITE!#REF!,"N/A")</f>
        <v>#REF!</v>
      </c>
      <c r="JPQ50" s="351" t="e">
        <f>+IF('Data Input-Ingreso de Datos'!#REF!=1,EVERLITE!#REF!,"N/A")</f>
        <v>#REF!</v>
      </c>
      <c r="JPR50" s="351" t="e">
        <f>+IF('Data Input-Ingreso de Datos'!#REF!=1,EVERLITE!#REF!,"N/A")</f>
        <v>#REF!</v>
      </c>
      <c r="JPS50" s="351" t="e">
        <f>+IF('Data Input-Ingreso de Datos'!#REF!=1,EVERLITE!#REF!,"N/A")</f>
        <v>#REF!</v>
      </c>
      <c r="JPT50" s="351" t="e">
        <f>+IF('Data Input-Ingreso de Datos'!#REF!=1,EVERLITE!#REF!,"N/A")</f>
        <v>#REF!</v>
      </c>
      <c r="JPU50" s="351" t="e">
        <f>+IF('Data Input-Ingreso de Datos'!#REF!=1,EVERLITE!#REF!,"N/A")</f>
        <v>#REF!</v>
      </c>
      <c r="JPV50" s="351" t="e">
        <f>+IF('Data Input-Ingreso de Datos'!#REF!=1,EVERLITE!#REF!,"N/A")</f>
        <v>#REF!</v>
      </c>
      <c r="JPW50" s="351" t="e">
        <f>+IF('Data Input-Ingreso de Datos'!#REF!=1,EVERLITE!#REF!,"N/A")</f>
        <v>#REF!</v>
      </c>
      <c r="JPX50" s="351" t="e">
        <f>+IF('Data Input-Ingreso de Datos'!#REF!=1,EVERLITE!#REF!,"N/A")</f>
        <v>#REF!</v>
      </c>
      <c r="JPY50" s="351" t="e">
        <f>+IF('Data Input-Ingreso de Datos'!#REF!=1,EVERLITE!#REF!,"N/A")</f>
        <v>#REF!</v>
      </c>
      <c r="JPZ50" s="351" t="e">
        <f>+IF('Data Input-Ingreso de Datos'!#REF!=1,EVERLITE!#REF!,"N/A")</f>
        <v>#REF!</v>
      </c>
      <c r="JQA50" s="351" t="e">
        <f>+IF('Data Input-Ingreso de Datos'!#REF!=1,EVERLITE!#REF!,"N/A")</f>
        <v>#REF!</v>
      </c>
      <c r="JQB50" s="351" t="e">
        <f>+IF('Data Input-Ingreso de Datos'!#REF!=1,EVERLITE!#REF!,"N/A")</f>
        <v>#REF!</v>
      </c>
      <c r="JQC50" s="351" t="e">
        <f>+IF('Data Input-Ingreso de Datos'!#REF!=1,EVERLITE!#REF!,"N/A")</f>
        <v>#REF!</v>
      </c>
      <c r="JQD50" s="351" t="e">
        <f>+IF('Data Input-Ingreso de Datos'!#REF!=1,EVERLITE!#REF!,"N/A")</f>
        <v>#REF!</v>
      </c>
      <c r="JQE50" s="351" t="e">
        <f>+IF('Data Input-Ingreso de Datos'!#REF!=1,EVERLITE!#REF!,"N/A")</f>
        <v>#REF!</v>
      </c>
      <c r="JQF50" s="351" t="e">
        <f>+IF('Data Input-Ingreso de Datos'!#REF!=1,EVERLITE!#REF!,"N/A")</f>
        <v>#REF!</v>
      </c>
      <c r="JQG50" s="351" t="e">
        <f>+IF('Data Input-Ingreso de Datos'!#REF!=1,EVERLITE!#REF!,"N/A")</f>
        <v>#REF!</v>
      </c>
      <c r="JQH50" s="351" t="e">
        <f>+IF('Data Input-Ingreso de Datos'!#REF!=1,EVERLITE!#REF!,"N/A")</f>
        <v>#REF!</v>
      </c>
      <c r="JQI50" s="351" t="e">
        <f>+IF('Data Input-Ingreso de Datos'!#REF!=1,EVERLITE!#REF!,"N/A")</f>
        <v>#REF!</v>
      </c>
      <c r="JQJ50" s="351" t="e">
        <f>+IF('Data Input-Ingreso de Datos'!#REF!=1,EVERLITE!#REF!,"N/A")</f>
        <v>#REF!</v>
      </c>
      <c r="JQK50" s="351" t="e">
        <f>+IF('Data Input-Ingreso de Datos'!#REF!=1,EVERLITE!#REF!,"N/A")</f>
        <v>#REF!</v>
      </c>
      <c r="JQL50" s="351" t="e">
        <f>+IF('Data Input-Ingreso de Datos'!#REF!=1,EVERLITE!#REF!,"N/A")</f>
        <v>#REF!</v>
      </c>
      <c r="JQM50" s="351" t="e">
        <f>+IF('Data Input-Ingreso de Datos'!#REF!=1,EVERLITE!#REF!,"N/A")</f>
        <v>#REF!</v>
      </c>
      <c r="JQN50" s="351" t="e">
        <f>+IF('Data Input-Ingreso de Datos'!#REF!=1,EVERLITE!#REF!,"N/A")</f>
        <v>#REF!</v>
      </c>
      <c r="JQO50" s="351" t="e">
        <f>+IF('Data Input-Ingreso de Datos'!#REF!=1,EVERLITE!#REF!,"N/A")</f>
        <v>#REF!</v>
      </c>
      <c r="JQP50" s="351" t="e">
        <f>+IF('Data Input-Ingreso de Datos'!#REF!=1,EVERLITE!#REF!,"N/A")</f>
        <v>#REF!</v>
      </c>
      <c r="JQQ50" s="351" t="e">
        <f>+IF('Data Input-Ingreso de Datos'!#REF!=1,EVERLITE!#REF!,"N/A")</f>
        <v>#REF!</v>
      </c>
      <c r="JQR50" s="351" t="e">
        <f>+IF('Data Input-Ingreso de Datos'!#REF!=1,EVERLITE!#REF!,"N/A")</f>
        <v>#REF!</v>
      </c>
      <c r="JQS50" s="351" t="e">
        <f>+IF('Data Input-Ingreso de Datos'!#REF!=1,EVERLITE!#REF!,"N/A")</f>
        <v>#REF!</v>
      </c>
      <c r="JQT50" s="351" t="e">
        <f>+IF('Data Input-Ingreso de Datos'!#REF!=1,EVERLITE!#REF!,"N/A")</f>
        <v>#REF!</v>
      </c>
      <c r="JQU50" s="351" t="e">
        <f>+IF('Data Input-Ingreso de Datos'!#REF!=1,EVERLITE!#REF!,"N/A")</f>
        <v>#REF!</v>
      </c>
      <c r="JQV50" s="351" t="e">
        <f>+IF('Data Input-Ingreso de Datos'!#REF!=1,EVERLITE!#REF!,"N/A")</f>
        <v>#REF!</v>
      </c>
      <c r="JQW50" s="351" t="e">
        <f>+IF('Data Input-Ingreso de Datos'!#REF!=1,EVERLITE!#REF!,"N/A")</f>
        <v>#REF!</v>
      </c>
      <c r="JQX50" s="351" t="e">
        <f>+IF('Data Input-Ingreso de Datos'!#REF!=1,EVERLITE!#REF!,"N/A")</f>
        <v>#REF!</v>
      </c>
      <c r="JQY50" s="351" t="e">
        <f>+IF('Data Input-Ingreso de Datos'!#REF!=1,EVERLITE!#REF!,"N/A")</f>
        <v>#REF!</v>
      </c>
      <c r="JQZ50" s="351" t="e">
        <f>+IF('Data Input-Ingreso de Datos'!#REF!=1,EVERLITE!#REF!,"N/A")</f>
        <v>#REF!</v>
      </c>
      <c r="JRA50" s="351" t="e">
        <f>+IF('Data Input-Ingreso de Datos'!#REF!=1,EVERLITE!#REF!,"N/A")</f>
        <v>#REF!</v>
      </c>
      <c r="JRB50" s="351" t="e">
        <f>+IF('Data Input-Ingreso de Datos'!#REF!=1,EVERLITE!#REF!,"N/A")</f>
        <v>#REF!</v>
      </c>
      <c r="JRC50" s="351" t="e">
        <f>+IF('Data Input-Ingreso de Datos'!#REF!=1,EVERLITE!#REF!,"N/A")</f>
        <v>#REF!</v>
      </c>
      <c r="JRD50" s="351" t="e">
        <f>+IF('Data Input-Ingreso de Datos'!#REF!=1,EVERLITE!#REF!,"N/A")</f>
        <v>#REF!</v>
      </c>
      <c r="JRE50" s="351" t="e">
        <f>+IF('Data Input-Ingreso de Datos'!#REF!=1,EVERLITE!#REF!,"N/A")</f>
        <v>#REF!</v>
      </c>
      <c r="JRF50" s="351" t="e">
        <f>+IF('Data Input-Ingreso de Datos'!#REF!=1,EVERLITE!#REF!,"N/A")</f>
        <v>#REF!</v>
      </c>
      <c r="JRG50" s="351" t="e">
        <f>+IF('Data Input-Ingreso de Datos'!#REF!=1,EVERLITE!#REF!,"N/A")</f>
        <v>#REF!</v>
      </c>
      <c r="JRH50" s="351" t="e">
        <f>+IF('Data Input-Ingreso de Datos'!#REF!=1,EVERLITE!#REF!,"N/A")</f>
        <v>#REF!</v>
      </c>
      <c r="JRI50" s="351" t="e">
        <f>+IF('Data Input-Ingreso de Datos'!#REF!=1,EVERLITE!#REF!,"N/A")</f>
        <v>#REF!</v>
      </c>
      <c r="JRJ50" s="351" t="e">
        <f>+IF('Data Input-Ingreso de Datos'!#REF!=1,EVERLITE!#REF!,"N/A")</f>
        <v>#REF!</v>
      </c>
      <c r="JRK50" s="351" t="e">
        <f>+IF('Data Input-Ingreso de Datos'!#REF!=1,EVERLITE!#REF!,"N/A")</f>
        <v>#REF!</v>
      </c>
      <c r="JRL50" s="351" t="e">
        <f>+IF('Data Input-Ingreso de Datos'!#REF!=1,EVERLITE!#REF!,"N/A")</f>
        <v>#REF!</v>
      </c>
      <c r="JRM50" s="351" t="e">
        <f>+IF('Data Input-Ingreso de Datos'!#REF!=1,EVERLITE!#REF!,"N/A")</f>
        <v>#REF!</v>
      </c>
      <c r="JRN50" s="351" t="e">
        <f>+IF('Data Input-Ingreso de Datos'!#REF!=1,EVERLITE!#REF!,"N/A")</f>
        <v>#REF!</v>
      </c>
      <c r="JRO50" s="351" t="e">
        <f>+IF('Data Input-Ingreso de Datos'!#REF!=1,EVERLITE!#REF!,"N/A")</f>
        <v>#REF!</v>
      </c>
      <c r="JRP50" s="351" t="e">
        <f>+IF('Data Input-Ingreso de Datos'!#REF!=1,EVERLITE!#REF!,"N/A")</f>
        <v>#REF!</v>
      </c>
      <c r="JRQ50" s="351" t="e">
        <f>+IF('Data Input-Ingreso de Datos'!#REF!=1,EVERLITE!#REF!,"N/A")</f>
        <v>#REF!</v>
      </c>
      <c r="JRR50" s="351" t="e">
        <f>+IF('Data Input-Ingreso de Datos'!#REF!=1,EVERLITE!#REF!,"N/A")</f>
        <v>#REF!</v>
      </c>
      <c r="JRS50" s="351" t="e">
        <f>+IF('Data Input-Ingreso de Datos'!#REF!=1,EVERLITE!#REF!,"N/A")</f>
        <v>#REF!</v>
      </c>
      <c r="JRT50" s="351" t="e">
        <f>+IF('Data Input-Ingreso de Datos'!#REF!=1,EVERLITE!#REF!,"N/A")</f>
        <v>#REF!</v>
      </c>
      <c r="JRU50" s="351" t="e">
        <f>+IF('Data Input-Ingreso de Datos'!#REF!=1,EVERLITE!#REF!,"N/A")</f>
        <v>#REF!</v>
      </c>
      <c r="JRV50" s="351" t="e">
        <f>+IF('Data Input-Ingreso de Datos'!#REF!=1,EVERLITE!#REF!,"N/A")</f>
        <v>#REF!</v>
      </c>
      <c r="JRW50" s="351" t="e">
        <f>+IF('Data Input-Ingreso de Datos'!#REF!=1,EVERLITE!#REF!,"N/A")</f>
        <v>#REF!</v>
      </c>
      <c r="JRX50" s="351" t="e">
        <f>+IF('Data Input-Ingreso de Datos'!#REF!=1,EVERLITE!#REF!,"N/A")</f>
        <v>#REF!</v>
      </c>
      <c r="JRY50" s="351" t="e">
        <f>+IF('Data Input-Ingreso de Datos'!#REF!=1,EVERLITE!#REF!,"N/A")</f>
        <v>#REF!</v>
      </c>
      <c r="JRZ50" s="351" t="e">
        <f>+IF('Data Input-Ingreso de Datos'!#REF!=1,EVERLITE!#REF!,"N/A")</f>
        <v>#REF!</v>
      </c>
      <c r="JSA50" s="351" t="e">
        <f>+IF('Data Input-Ingreso de Datos'!#REF!=1,EVERLITE!#REF!,"N/A")</f>
        <v>#REF!</v>
      </c>
      <c r="JSB50" s="351" t="e">
        <f>+IF('Data Input-Ingreso de Datos'!#REF!=1,EVERLITE!#REF!,"N/A")</f>
        <v>#REF!</v>
      </c>
      <c r="JSC50" s="351" t="e">
        <f>+IF('Data Input-Ingreso de Datos'!#REF!=1,EVERLITE!#REF!,"N/A")</f>
        <v>#REF!</v>
      </c>
      <c r="JSD50" s="351" t="e">
        <f>+IF('Data Input-Ingreso de Datos'!#REF!=1,EVERLITE!#REF!,"N/A")</f>
        <v>#REF!</v>
      </c>
      <c r="JSE50" s="351" t="e">
        <f>+IF('Data Input-Ingreso de Datos'!#REF!=1,EVERLITE!#REF!,"N/A")</f>
        <v>#REF!</v>
      </c>
      <c r="JSF50" s="351" t="e">
        <f>+IF('Data Input-Ingreso de Datos'!#REF!=1,EVERLITE!#REF!,"N/A")</f>
        <v>#REF!</v>
      </c>
      <c r="JSG50" s="351" t="e">
        <f>+IF('Data Input-Ingreso de Datos'!#REF!=1,EVERLITE!#REF!,"N/A")</f>
        <v>#REF!</v>
      </c>
      <c r="JSH50" s="351" t="e">
        <f>+IF('Data Input-Ingreso de Datos'!#REF!=1,EVERLITE!#REF!,"N/A")</f>
        <v>#REF!</v>
      </c>
      <c r="JSI50" s="351" t="e">
        <f>+IF('Data Input-Ingreso de Datos'!#REF!=1,EVERLITE!#REF!,"N/A")</f>
        <v>#REF!</v>
      </c>
      <c r="JSJ50" s="351" t="e">
        <f>+IF('Data Input-Ingreso de Datos'!#REF!=1,EVERLITE!#REF!,"N/A")</f>
        <v>#REF!</v>
      </c>
      <c r="JSK50" s="351" t="e">
        <f>+IF('Data Input-Ingreso de Datos'!#REF!=1,EVERLITE!#REF!,"N/A")</f>
        <v>#REF!</v>
      </c>
      <c r="JSL50" s="351" t="e">
        <f>+IF('Data Input-Ingreso de Datos'!#REF!=1,EVERLITE!#REF!,"N/A")</f>
        <v>#REF!</v>
      </c>
      <c r="JSM50" s="351" t="e">
        <f>+IF('Data Input-Ingreso de Datos'!#REF!=1,EVERLITE!#REF!,"N/A")</f>
        <v>#REF!</v>
      </c>
      <c r="JSN50" s="351" t="e">
        <f>+IF('Data Input-Ingreso de Datos'!#REF!=1,EVERLITE!#REF!,"N/A")</f>
        <v>#REF!</v>
      </c>
      <c r="JSO50" s="351" t="e">
        <f>+IF('Data Input-Ingreso de Datos'!#REF!=1,EVERLITE!#REF!,"N/A")</f>
        <v>#REF!</v>
      </c>
      <c r="JSP50" s="351" t="e">
        <f>+IF('Data Input-Ingreso de Datos'!#REF!=1,EVERLITE!#REF!,"N/A")</f>
        <v>#REF!</v>
      </c>
      <c r="JSQ50" s="351" t="e">
        <f>+IF('Data Input-Ingreso de Datos'!#REF!=1,EVERLITE!#REF!,"N/A")</f>
        <v>#REF!</v>
      </c>
      <c r="JSR50" s="351" t="e">
        <f>+IF('Data Input-Ingreso de Datos'!#REF!=1,EVERLITE!#REF!,"N/A")</f>
        <v>#REF!</v>
      </c>
      <c r="JSS50" s="351" t="e">
        <f>+IF('Data Input-Ingreso de Datos'!#REF!=1,EVERLITE!#REF!,"N/A")</f>
        <v>#REF!</v>
      </c>
      <c r="JST50" s="351" t="e">
        <f>+IF('Data Input-Ingreso de Datos'!#REF!=1,EVERLITE!#REF!,"N/A")</f>
        <v>#REF!</v>
      </c>
      <c r="JSU50" s="351" t="e">
        <f>+IF('Data Input-Ingreso de Datos'!#REF!=1,EVERLITE!#REF!,"N/A")</f>
        <v>#REF!</v>
      </c>
      <c r="JSV50" s="351" t="e">
        <f>+IF('Data Input-Ingreso de Datos'!#REF!=1,EVERLITE!#REF!,"N/A")</f>
        <v>#REF!</v>
      </c>
      <c r="JSW50" s="351" t="e">
        <f>+IF('Data Input-Ingreso de Datos'!#REF!=1,EVERLITE!#REF!,"N/A")</f>
        <v>#REF!</v>
      </c>
      <c r="JSX50" s="351" t="e">
        <f>+IF('Data Input-Ingreso de Datos'!#REF!=1,EVERLITE!#REF!,"N/A")</f>
        <v>#REF!</v>
      </c>
      <c r="JSY50" s="351" t="e">
        <f>+IF('Data Input-Ingreso de Datos'!#REF!=1,EVERLITE!#REF!,"N/A")</f>
        <v>#REF!</v>
      </c>
      <c r="JSZ50" s="351" t="e">
        <f>+IF('Data Input-Ingreso de Datos'!#REF!=1,EVERLITE!#REF!,"N/A")</f>
        <v>#REF!</v>
      </c>
      <c r="JTA50" s="351" t="e">
        <f>+IF('Data Input-Ingreso de Datos'!#REF!=1,EVERLITE!#REF!,"N/A")</f>
        <v>#REF!</v>
      </c>
      <c r="JTB50" s="351" t="e">
        <f>+IF('Data Input-Ingreso de Datos'!#REF!=1,EVERLITE!#REF!,"N/A")</f>
        <v>#REF!</v>
      </c>
      <c r="JTC50" s="351" t="e">
        <f>+IF('Data Input-Ingreso de Datos'!#REF!=1,EVERLITE!#REF!,"N/A")</f>
        <v>#REF!</v>
      </c>
      <c r="JTD50" s="351" t="e">
        <f>+IF('Data Input-Ingreso de Datos'!#REF!=1,EVERLITE!#REF!,"N/A")</f>
        <v>#REF!</v>
      </c>
      <c r="JTE50" s="351" t="e">
        <f>+IF('Data Input-Ingreso de Datos'!#REF!=1,EVERLITE!#REF!,"N/A")</f>
        <v>#REF!</v>
      </c>
      <c r="JTF50" s="351" t="e">
        <f>+IF('Data Input-Ingreso de Datos'!#REF!=1,EVERLITE!#REF!,"N/A")</f>
        <v>#REF!</v>
      </c>
      <c r="JTG50" s="351" t="e">
        <f>+IF('Data Input-Ingreso de Datos'!#REF!=1,EVERLITE!#REF!,"N/A")</f>
        <v>#REF!</v>
      </c>
      <c r="JTH50" s="351" t="e">
        <f>+IF('Data Input-Ingreso de Datos'!#REF!=1,EVERLITE!#REF!,"N/A")</f>
        <v>#REF!</v>
      </c>
      <c r="JTI50" s="351" t="e">
        <f>+IF('Data Input-Ingreso de Datos'!#REF!=1,EVERLITE!#REF!,"N/A")</f>
        <v>#REF!</v>
      </c>
      <c r="JTJ50" s="351" t="e">
        <f>+IF('Data Input-Ingreso de Datos'!#REF!=1,EVERLITE!#REF!,"N/A")</f>
        <v>#REF!</v>
      </c>
      <c r="JTK50" s="351" t="e">
        <f>+IF('Data Input-Ingreso de Datos'!#REF!=1,EVERLITE!#REF!,"N/A")</f>
        <v>#REF!</v>
      </c>
      <c r="JTL50" s="351" t="e">
        <f>+IF('Data Input-Ingreso de Datos'!#REF!=1,EVERLITE!#REF!,"N/A")</f>
        <v>#REF!</v>
      </c>
      <c r="JTM50" s="351" t="e">
        <f>+IF('Data Input-Ingreso de Datos'!#REF!=1,EVERLITE!#REF!,"N/A")</f>
        <v>#REF!</v>
      </c>
      <c r="JTN50" s="351" t="e">
        <f>+IF('Data Input-Ingreso de Datos'!#REF!=1,EVERLITE!#REF!,"N/A")</f>
        <v>#REF!</v>
      </c>
      <c r="JTO50" s="351" t="e">
        <f>+IF('Data Input-Ingreso de Datos'!#REF!=1,EVERLITE!#REF!,"N/A")</f>
        <v>#REF!</v>
      </c>
      <c r="JTP50" s="351" t="e">
        <f>+IF('Data Input-Ingreso de Datos'!#REF!=1,EVERLITE!#REF!,"N/A")</f>
        <v>#REF!</v>
      </c>
      <c r="JTQ50" s="351" t="e">
        <f>+IF('Data Input-Ingreso de Datos'!#REF!=1,EVERLITE!#REF!,"N/A")</f>
        <v>#REF!</v>
      </c>
      <c r="JTR50" s="351" t="e">
        <f>+IF('Data Input-Ingreso de Datos'!#REF!=1,EVERLITE!#REF!,"N/A")</f>
        <v>#REF!</v>
      </c>
      <c r="JTS50" s="351" t="e">
        <f>+IF('Data Input-Ingreso de Datos'!#REF!=1,EVERLITE!#REF!,"N/A")</f>
        <v>#REF!</v>
      </c>
      <c r="JTT50" s="351" t="e">
        <f>+IF('Data Input-Ingreso de Datos'!#REF!=1,EVERLITE!#REF!,"N/A")</f>
        <v>#REF!</v>
      </c>
      <c r="JTU50" s="351" t="e">
        <f>+IF('Data Input-Ingreso de Datos'!#REF!=1,EVERLITE!#REF!,"N/A")</f>
        <v>#REF!</v>
      </c>
      <c r="JTV50" s="351" t="e">
        <f>+IF('Data Input-Ingreso de Datos'!#REF!=1,EVERLITE!#REF!,"N/A")</f>
        <v>#REF!</v>
      </c>
      <c r="JTW50" s="351" t="e">
        <f>+IF('Data Input-Ingreso de Datos'!#REF!=1,EVERLITE!#REF!,"N/A")</f>
        <v>#REF!</v>
      </c>
      <c r="JTX50" s="351" t="e">
        <f>+IF('Data Input-Ingreso de Datos'!#REF!=1,EVERLITE!#REF!,"N/A")</f>
        <v>#REF!</v>
      </c>
      <c r="JTY50" s="351" t="e">
        <f>+IF('Data Input-Ingreso de Datos'!#REF!=1,EVERLITE!#REF!,"N/A")</f>
        <v>#REF!</v>
      </c>
      <c r="JTZ50" s="351" t="e">
        <f>+IF('Data Input-Ingreso de Datos'!#REF!=1,EVERLITE!#REF!,"N/A")</f>
        <v>#REF!</v>
      </c>
      <c r="JUA50" s="351" t="e">
        <f>+IF('Data Input-Ingreso de Datos'!#REF!=1,EVERLITE!#REF!,"N/A")</f>
        <v>#REF!</v>
      </c>
      <c r="JUB50" s="351" t="e">
        <f>+IF('Data Input-Ingreso de Datos'!#REF!=1,EVERLITE!#REF!,"N/A")</f>
        <v>#REF!</v>
      </c>
      <c r="JUC50" s="351" t="e">
        <f>+IF('Data Input-Ingreso de Datos'!#REF!=1,EVERLITE!#REF!,"N/A")</f>
        <v>#REF!</v>
      </c>
      <c r="JUD50" s="351" t="e">
        <f>+IF('Data Input-Ingreso de Datos'!#REF!=1,EVERLITE!#REF!,"N/A")</f>
        <v>#REF!</v>
      </c>
      <c r="JUE50" s="351" t="e">
        <f>+IF('Data Input-Ingreso de Datos'!#REF!=1,EVERLITE!#REF!,"N/A")</f>
        <v>#REF!</v>
      </c>
      <c r="JUF50" s="351" t="e">
        <f>+IF('Data Input-Ingreso de Datos'!#REF!=1,EVERLITE!#REF!,"N/A")</f>
        <v>#REF!</v>
      </c>
      <c r="JUG50" s="351" t="e">
        <f>+IF('Data Input-Ingreso de Datos'!#REF!=1,EVERLITE!#REF!,"N/A")</f>
        <v>#REF!</v>
      </c>
      <c r="JUH50" s="351" t="e">
        <f>+IF('Data Input-Ingreso de Datos'!#REF!=1,EVERLITE!#REF!,"N/A")</f>
        <v>#REF!</v>
      </c>
      <c r="JUI50" s="351" t="e">
        <f>+IF('Data Input-Ingreso de Datos'!#REF!=1,EVERLITE!#REF!,"N/A")</f>
        <v>#REF!</v>
      </c>
      <c r="JUJ50" s="351" t="e">
        <f>+IF('Data Input-Ingreso de Datos'!#REF!=1,EVERLITE!#REF!,"N/A")</f>
        <v>#REF!</v>
      </c>
      <c r="JUK50" s="351" t="e">
        <f>+IF('Data Input-Ingreso de Datos'!#REF!=1,EVERLITE!#REF!,"N/A")</f>
        <v>#REF!</v>
      </c>
      <c r="JUL50" s="351" t="e">
        <f>+IF('Data Input-Ingreso de Datos'!#REF!=1,EVERLITE!#REF!,"N/A")</f>
        <v>#REF!</v>
      </c>
      <c r="JUM50" s="351" t="e">
        <f>+IF('Data Input-Ingreso de Datos'!#REF!=1,EVERLITE!#REF!,"N/A")</f>
        <v>#REF!</v>
      </c>
      <c r="JUN50" s="351" t="e">
        <f>+IF('Data Input-Ingreso de Datos'!#REF!=1,EVERLITE!#REF!,"N/A")</f>
        <v>#REF!</v>
      </c>
      <c r="JUO50" s="351" t="e">
        <f>+IF('Data Input-Ingreso de Datos'!#REF!=1,EVERLITE!#REF!,"N/A")</f>
        <v>#REF!</v>
      </c>
      <c r="JUP50" s="351" t="e">
        <f>+IF('Data Input-Ingreso de Datos'!#REF!=1,EVERLITE!#REF!,"N/A")</f>
        <v>#REF!</v>
      </c>
      <c r="JUQ50" s="351" t="e">
        <f>+IF('Data Input-Ingreso de Datos'!#REF!=1,EVERLITE!#REF!,"N/A")</f>
        <v>#REF!</v>
      </c>
      <c r="JUR50" s="351" t="e">
        <f>+IF('Data Input-Ingreso de Datos'!#REF!=1,EVERLITE!#REF!,"N/A")</f>
        <v>#REF!</v>
      </c>
      <c r="JUS50" s="351" t="e">
        <f>+IF('Data Input-Ingreso de Datos'!#REF!=1,EVERLITE!#REF!,"N/A")</f>
        <v>#REF!</v>
      </c>
      <c r="JUT50" s="351" t="e">
        <f>+IF('Data Input-Ingreso de Datos'!#REF!=1,EVERLITE!#REF!,"N/A")</f>
        <v>#REF!</v>
      </c>
      <c r="JUU50" s="351" t="e">
        <f>+IF('Data Input-Ingreso de Datos'!#REF!=1,EVERLITE!#REF!,"N/A")</f>
        <v>#REF!</v>
      </c>
      <c r="JUV50" s="351" t="e">
        <f>+IF('Data Input-Ingreso de Datos'!#REF!=1,EVERLITE!#REF!,"N/A")</f>
        <v>#REF!</v>
      </c>
      <c r="JUW50" s="351" t="e">
        <f>+IF('Data Input-Ingreso de Datos'!#REF!=1,EVERLITE!#REF!,"N/A")</f>
        <v>#REF!</v>
      </c>
      <c r="JUX50" s="351" t="e">
        <f>+IF('Data Input-Ingreso de Datos'!#REF!=1,EVERLITE!#REF!,"N/A")</f>
        <v>#REF!</v>
      </c>
      <c r="JUY50" s="351" t="e">
        <f>+IF('Data Input-Ingreso de Datos'!#REF!=1,EVERLITE!#REF!,"N/A")</f>
        <v>#REF!</v>
      </c>
      <c r="JUZ50" s="351" t="e">
        <f>+IF('Data Input-Ingreso de Datos'!#REF!=1,EVERLITE!#REF!,"N/A")</f>
        <v>#REF!</v>
      </c>
      <c r="JVA50" s="351" t="e">
        <f>+IF('Data Input-Ingreso de Datos'!#REF!=1,EVERLITE!#REF!,"N/A")</f>
        <v>#REF!</v>
      </c>
      <c r="JVB50" s="351" t="e">
        <f>+IF('Data Input-Ingreso de Datos'!#REF!=1,EVERLITE!#REF!,"N/A")</f>
        <v>#REF!</v>
      </c>
      <c r="JVC50" s="351" t="e">
        <f>+IF('Data Input-Ingreso de Datos'!#REF!=1,EVERLITE!#REF!,"N/A")</f>
        <v>#REF!</v>
      </c>
      <c r="JVD50" s="351" t="e">
        <f>+IF('Data Input-Ingreso de Datos'!#REF!=1,EVERLITE!#REF!,"N/A")</f>
        <v>#REF!</v>
      </c>
      <c r="JVE50" s="351" t="e">
        <f>+IF('Data Input-Ingreso de Datos'!#REF!=1,EVERLITE!#REF!,"N/A")</f>
        <v>#REF!</v>
      </c>
      <c r="JVF50" s="351" t="e">
        <f>+IF('Data Input-Ingreso de Datos'!#REF!=1,EVERLITE!#REF!,"N/A")</f>
        <v>#REF!</v>
      </c>
      <c r="JVG50" s="351" t="e">
        <f>+IF('Data Input-Ingreso de Datos'!#REF!=1,EVERLITE!#REF!,"N/A")</f>
        <v>#REF!</v>
      </c>
      <c r="JVH50" s="351" t="e">
        <f>+IF('Data Input-Ingreso de Datos'!#REF!=1,EVERLITE!#REF!,"N/A")</f>
        <v>#REF!</v>
      </c>
      <c r="JVI50" s="351" t="e">
        <f>+IF('Data Input-Ingreso de Datos'!#REF!=1,EVERLITE!#REF!,"N/A")</f>
        <v>#REF!</v>
      </c>
      <c r="JVJ50" s="351" t="e">
        <f>+IF('Data Input-Ingreso de Datos'!#REF!=1,EVERLITE!#REF!,"N/A")</f>
        <v>#REF!</v>
      </c>
      <c r="JVK50" s="351" t="e">
        <f>+IF('Data Input-Ingreso de Datos'!#REF!=1,EVERLITE!#REF!,"N/A")</f>
        <v>#REF!</v>
      </c>
      <c r="JVL50" s="351" t="e">
        <f>+IF('Data Input-Ingreso de Datos'!#REF!=1,EVERLITE!#REF!,"N/A")</f>
        <v>#REF!</v>
      </c>
      <c r="JVM50" s="351" t="e">
        <f>+IF('Data Input-Ingreso de Datos'!#REF!=1,EVERLITE!#REF!,"N/A")</f>
        <v>#REF!</v>
      </c>
      <c r="JVN50" s="351" t="e">
        <f>+IF('Data Input-Ingreso de Datos'!#REF!=1,EVERLITE!#REF!,"N/A")</f>
        <v>#REF!</v>
      </c>
      <c r="JVO50" s="351" t="e">
        <f>+IF('Data Input-Ingreso de Datos'!#REF!=1,EVERLITE!#REF!,"N/A")</f>
        <v>#REF!</v>
      </c>
      <c r="JVP50" s="351" t="e">
        <f>+IF('Data Input-Ingreso de Datos'!#REF!=1,EVERLITE!#REF!,"N/A")</f>
        <v>#REF!</v>
      </c>
      <c r="JVQ50" s="351" t="e">
        <f>+IF('Data Input-Ingreso de Datos'!#REF!=1,EVERLITE!#REF!,"N/A")</f>
        <v>#REF!</v>
      </c>
      <c r="JVR50" s="351" t="e">
        <f>+IF('Data Input-Ingreso de Datos'!#REF!=1,EVERLITE!#REF!,"N/A")</f>
        <v>#REF!</v>
      </c>
      <c r="JVS50" s="351" t="e">
        <f>+IF('Data Input-Ingreso de Datos'!#REF!=1,EVERLITE!#REF!,"N/A")</f>
        <v>#REF!</v>
      </c>
      <c r="JVT50" s="351" t="e">
        <f>+IF('Data Input-Ingreso de Datos'!#REF!=1,EVERLITE!#REF!,"N/A")</f>
        <v>#REF!</v>
      </c>
      <c r="JVU50" s="351" t="e">
        <f>+IF('Data Input-Ingreso de Datos'!#REF!=1,EVERLITE!#REF!,"N/A")</f>
        <v>#REF!</v>
      </c>
      <c r="JVV50" s="351" t="e">
        <f>+IF('Data Input-Ingreso de Datos'!#REF!=1,EVERLITE!#REF!,"N/A")</f>
        <v>#REF!</v>
      </c>
      <c r="JVW50" s="351" t="e">
        <f>+IF('Data Input-Ingreso de Datos'!#REF!=1,EVERLITE!#REF!,"N/A")</f>
        <v>#REF!</v>
      </c>
      <c r="JVX50" s="351" t="e">
        <f>+IF('Data Input-Ingreso de Datos'!#REF!=1,EVERLITE!#REF!,"N/A")</f>
        <v>#REF!</v>
      </c>
      <c r="JVY50" s="351" t="e">
        <f>+IF('Data Input-Ingreso de Datos'!#REF!=1,EVERLITE!#REF!,"N/A")</f>
        <v>#REF!</v>
      </c>
      <c r="JVZ50" s="351" t="e">
        <f>+IF('Data Input-Ingreso de Datos'!#REF!=1,EVERLITE!#REF!,"N/A")</f>
        <v>#REF!</v>
      </c>
      <c r="JWA50" s="351" t="e">
        <f>+IF('Data Input-Ingreso de Datos'!#REF!=1,EVERLITE!#REF!,"N/A")</f>
        <v>#REF!</v>
      </c>
      <c r="JWB50" s="351" t="e">
        <f>+IF('Data Input-Ingreso de Datos'!#REF!=1,EVERLITE!#REF!,"N/A")</f>
        <v>#REF!</v>
      </c>
      <c r="JWC50" s="351" t="e">
        <f>+IF('Data Input-Ingreso de Datos'!#REF!=1,EVERLITE!#REF!,"N/A")</f>
        <v>#REF!</v>
      </c>
      <c r="JWD50" s="351" t="e">
        <f>+IF('Data Input-Ingreso de Datos'!#REF!=1,EVERLITE!#REF!,"N/A")</f>
        <v>#REF!</v>
      </c>
      <c r="JWE50" s="351" t="e">
        <f>+IF('Data Input-Ingreso de Datos'!#REF!=1,EVERLITE!#REF!,"N/A")</f>
        <v>#REF!</v>
      </c>
      <c r="JWF50" s="351" t="e">
        <f>+IF('Data Input-Ingreso de Datos'!#REF!=1,EVERLITE!#REF!,"N/A")</f>
        <v>#REF!</v>
      </c>
      <c r="JWG50" s="351" t="e">
        <f>+IF('Data Input-Ingreso de Datos'!#REF!=1,EVERLITE!#REF!,"N/A")</f>
        <v>#REF!</v>
      </c>
      <c r="JWH50" s="351" t="e">
        <f>+IF('Data Input-Ingreso de Datos'!#REF!=1,EVERLITE!#REF!,"N/A")</f>
        <v>#REF!</v>
      </c>
      <c r="JWI50" s="351" t="e">
        <f>+IF('Data Input-Ingreso de Datos'!#REF!=1,EVERLITE!#REF!,"N/A")</f>
        <v>#REF!</v>
      </c>
      <c r="JWJ50" s="351" t="e">
        <f>+IF('Data Input-Ingreso de Datos'!#REF!=1,EVERLITE!#REF!,"N/A")</f>
        <v>#REF!</v>
      </c>
      <c r="JWK50" s="351" t="e">
        <f>+IF('Data Input-Ingreso de Datos'!#REF!=1,EVERLITE!#REF!,"N/A")</f>
        <v>#REF!</v>
      </c>
      <c r="JWL50" s="351" t="e">
        <f>+IF('Data Input-Ingreso de Datos'!#REF!=1,EVERLITE!#REF!,"N/A")</f>
        <v>#REF!</v>
      </c>
      <c r="JWM50" s="351" t="e">
        <f>+IF('Data Input-Ingreso de Datos'!#REF!=1,EVERLITE!#REF!,"N/A")</f>
        <v>#REF!</v>
      </c>
      <c r="JWN50" s="351" t="e">
        <f>+IF('Data Input-Ingreso de Datos'!#REF!=1,EVERLITE!#REF!,"N/A")</f>
        <v>#REF!</v>
      </c>
      <c r="JWO50" s="351" t="e">
        <f>+IF('Data Input-Ingreso de Datos'!#REF!=1,EVERLITE!#REF!,"N/A")</f>
        <v>#REF!</v>
      </c>
      <c r="JWP50" s="351" t="e">
        <f>+IF('Data Input-Ingreso de Datos'!#REF!=1,EVERLITE!#REF!,"N/A")</f>
        <v>#REF!</v>
      </c>
      <c r="JWQ50" s="351" t="e">
        <f>+IF('Data Input-Ingreso de Datos'!#REF!=1,EVERLITE!#REF!,"N/A")</f>
        <v>#REF!</v>
      </c>
      <c r="JWR50" s="351" t="e">
        <f>+IF('Data Input-Ingreso de Datos'!#REF!=1,EVERLITE!#REF!,"N/A")</f>
        <v>#REF!</v>
      </c>
      <c r="JWS50" s="351" t="e">
        <f>+IF('Data Input-Ingreso de Datos'!#REF!=1,EVERLITE!#REF!,"N/A")</f>
        <v>#REF!</v>
      </c>
      <c r="JWT50" s="351" t="e">
        <f>+IF('Data Input-Ingreso de Datos'!#REF!=1,EVERLITE!#REF!,"N/A")</f>
        <v>#REF!</v>
      </c>
      <c r="JWU50" s="351" t="e">
        <f>+IF('Data Input-Ingreso de Datos'!#REF!=1,EVERLITE!#REF!,"N/A")</f>
        <v>#REF!</v>
      </c>
      <c r="JWV50" s="351" t="e">
        <f>+IF('Data Input-Ingreso de Datos'!#REF!=1,EVERLITE!#REF!,"N/A")</f>
        <v>#REF!</v>
      </c>
      <c r="JWW50" s="351" t="e">
        <f>+IF('Data Input-Ingreso de Datos'!#REF!=1,EVERLITE!#REF!,"N/A")</f>
        <v>#REF!</v>
      </c>
      <c r="JWX50" s="351" t="e">
        <f>+IF('Data Input-Ingreso de Datos'!#REF!=1,EVERLITE!#REF!,"N/A")</f>
        <v>#REF!</v>
      </c>
      <c r="JWY50" s="351" t="e">
        <f>+IF('Data Input-Ingreso de Datos'!#REF!=1,EVERLITE!#REF!,"N/A")</f>
        <v>#REF!</v>
      </c>
      <c r="JWZ50" s="351" t="e">
        <f>+IF('Data Input-Ingreso de Datos'!#REF!=1,EVERLITE!#REF!,"N/A")</f>
        <v>#REF!</v>
      </c>
      <c r="JXA50" s="351" t="e">
        <f>+IF('Data Input-Ingreso de Datos'!#REF!=1,EVERLITE!#REF!,"N/A")</f>
        <v>#REF!</v>
      </c>
      <c r="JXB50" s="351" t="e">
        <f>+IF('Data Input-Ingreso de Datos'!#REF!=1,EVERLITE!#REF!,"N/A")</f>
        <v>#REF!</v>
      </c>
      <c r="JXC50" s="351" t="e">
        <f>+IF('Data Input-Ingreso de Datos'!#REF!=1,EVERLITE!#REF!,"N/A")</f>
        <v>#REF!</v>
      </c>
      <c r="JXD50" s="351" t="e">
        <f>+IF('Data Input-Ingreso de Datos'!#REF!=1,EVERLITE!#REF!,"N/A")</f>
        <v>#REF!</v>
      </c>
      <c r="JXE50" s="351" t="e">
        <f>+IF('Data Input-Ingreso de Datos'!#REF!=1,EVERLITE!#REF!,"N/A")</f>
        <v>#REF!</v>
      </c>
      <c r="JXF50" s="351" t="e">
        <f>+IF('Data Input-Ingreso de Datos'!#REF!=1,EVERLITE!#REF!,"N/A")</f>
        <v>#REF!</v>
      </c>
      <c r="JXG50" s="351" t="e">
        <f>+IF('Data Input-Ingreso de Datos'!#REF!=1,EVERLITE!#REF!,"N/A")</f>
        <v>#REF!</v>
      </c>
      <c r="JXH50" s="351" t="e">
        <f>+IF('Data Input-Ingreso de Datos'!#REF!=1,EVERLITE!#REF!,"N/A")</f>
        <v>#REF!</v>
      </c>
      <c r="JXI50" s="351" t="e">
        <f>+IF('Data Input-Ingreso de Datos'!#REF!=1,EVERLITE!#REF!,"N/A")</f>
        <v>#REF!</v>
      </c>
      <c r="JXJ50" s="351" t="e">
        <f>+IF('Data Input-Ingreso de Datos'!#REF!=1,EVERLITE!#REF!,"N/A")</f>
        <v>#REF!</v>
      </c>
      <c r="JXK50" s="351" t="e">
        <f>+IF('Data Input-Ingreso de Datos'!#REF!=1,EVERLITE!#REF!,"N/A")</f>
        <v>#REF!</v>
      </c>
      <c r="JXL50" s="351" t="e">
        <f>+IF('Data Input-Ingreso de Datos'!#REF!=1,EVERLITE!#REF!,"N/A")</f>
        <v>#REF!</v>
      </c>
      <c r="JXM50" s="351" t="e">
        <f>+IF('Data Input-Ingreso de Datos'!#REF!=1,EVERLITE!#REF!,"N/A")</f>
        <v>#REF!</v>
      </c>
      <c r="JXN50" s="351" t="e">
        <f>+IF('Data Input-Ingreso de Datos'!#REF!=1,EVERLITE!#REF!,"N/A")</f>
        <v>#REF!</v>
      </c>
      <c r="JXO50" s="351" t="e">
        <f>+IF('Data Input-Ingreso de Datos'!#REF!=1,EVERLITE!#REF!,"N/A")</f>
        <v>#REF!</v>
      </c>
      <c r="JXP50" s="351" t="e">
        <f>+IF('Data Input-Ingreso de Datos'!#REF!=1,EVERLITE!#REF!,"N/A")</f>
        <v>#REF!</v>
      </c>
      <c r="JXQ50" s="351" t="e">
        <f>+IF('Data Input-Ingreso de Datos'!#REF!=1,EVERLITE!#REF!,"N/A")</f>
        <v>#REF!</v>
      </c>
      <c r="JXR50" s="351" t="e">
        <f>+IF('Data Input-Ingreso de Datos'!#REF!=1,EVERLITE!#REF!,"N/A")</f>
        <v>#REF!</v>
      </c>
      <c r="JXS50" s="351" t="e">
        <f>+IF('Data Input-Ingreso de Datos'!#REF!=1,EVERLITE!#REF!,"N/A")</f>
        <v>#REF!</v>
      </c>
      <c r="JXT50" s="351" t="e">
        <f>+IF('Data Input-Ingreso de Datos'!#REF!=1,EVERLITE!#REF!,"N/A")</f>
        <v>#REF!</v>
      </c>
      <c r="JXU50" s="351" t="e">
        <f>+IF('Data Input-Ingreso de Datos'!#REF!=1,EVERLITE!#REF!,"N/A")</f>
        <v>#REF!</v>
      </c>
      <c r="JXV50" s="351" t="e">
        <f>+IF('Data Input-Ingreso de Datos'!#REF!=1,EVERLITE!#REF!,"N/A")</f>
        <v>#REF!</v>
      </c>
      <c r="JXW50" s="351" t="e">
        <f>+IF('Data Input-Ingreso de Datos'!#REF!=1,EVERLITE!#REF!,"N/A")</f>
        <v>#REF!</v>
      </c>
      <c r="JXX50" s="351" t="e">
        <f>+IF('Data Input-Ingreso de Datos'!#REF!=1,EVERLITE!#REF!,"N/A")</f>
        <v>#REF!</v>
      </c>
      <c r="JXY50" s="351" t="e">
        <f>+IF('Data Input-Ingreso de Datos'!#REF!=1,EVERLITE!#REF!,"N/A")</f>
        <v>#REF!</v>
      </c>
      <c r="JXZ50" s="351" t="e">
        <f>+IF('Data Input-Ingreso de Datos'!#REF!=1,EVERLITE!#REF!,"N/A")</f>
        <v>#REF!</v>
      </c>
      <c r="JYA50" s="351" t="e">
        <f>+IF('Data Input-Ingreso de Datos'!#REF!=1,EVERLITE!#REF!,"N/A")</f>
        <v>#REF!</v>
      </c>
      <c r="JYB50" s="351" t="e">
        <f>+IF('Data Input-Ingreso de Datos'!#REF!=1,EVERLITE!#REF!,"N/A")</f>
        <v>#REF!</v>
      </c>
      <c r="JYC50" s="351" t="e">
        <f>+IF('Data Input-Ingreso de Datos'!#REF!=1,EVERLITE!#REF!,"N/A")</f>
        <v>#REF!</v>
      </c>
      <c r="JYD50" s="351" t="e">
        <f>+IF('Data Input-Ingreso de Datos'!#REF!=1,EVERLITE!#REF!,"N/A")</f>
        <v>#REF!</v>
      </c>
      <c r="JYE50" s="351" t="e">
        <f>+IF('Data Input-Ingreso de Datos'!#REF!=1,EVERLITE!#REF!,"N/A")</f>
        <v>#REF!</v>
      </c>
      <c r="JYF50" s="351" t="e">
        <f>+IF('Data Input-Ingreso de Datos'!#REF!=1,EVERLITE!#REF!,"N/A")</f>
        <v>#REF!</v>
      </c>
      <c r="JYG50" s="351" t="e">
        <f>+IF('Data Input-Ingreso de Datos'!#REF!=1,EVERLITE!#REF!,"N/A")</f>
        <v>#REF!</v>
      </c>
      <c r="JYH50" s="351" t="e">
        <f>+IF('Data Input-Ingreso de Datos'!#REF!=1,EVERLITE!#REF!,"N/A")</f>
        <v>#REF!</v>
      </c>
      <c r="JYI50" s="351" t="e">
        <f>+IF('Data Input-Ingreso de Datos'!#REF!=1,EVERLITE!#REF!,"N/A")</f>
        <v>#REF!</v>
      </c>
      <c r="JYJ50" s="351" t="e">
        <f>+IF('Data Input-Ingreso de Datos'!#REF!=1,EVERLITE!#REF!,"N/A")</f>
        <v>#REF!</v>
      </c>
      <c r="JYK50" s="351" t="e">
        <f>+IF('Data Input-Ingreso de Datos'!#REF!=1,EVERLITE!#REF!,"N/A")</f>
        <v>#REF!</v>
      </c>
      <c r="JYL50" s="351" t="e">
        <f>+IF('Data Input-Ingreso de Datos'!#REF!=1,EVERLITE!#REF!,"N/A")</f>
        <v>#REF!</v>
      </c>
      <c r="JYM50" s="351" t="e">
        <f>+IF('Data Input-Ingreso de Datos'!#REF!=1,EVERLITE!#REF!,"N/A")</f>
        <v>#REF!</v>
      </c>
      <c r="JYN50" s="351" t="e">
        <f>+IF('Data Input-Ingreso de Datos'!#REF!=1,EVERLITE!#REF!,"N/A")</f>
        <v>#REF!</v>
      </c>
      <c r="JYO50" s="351" t="e">
        <f>+IF('Data Input-Ingreso de Datos'!#REF!=1,EVERLITE!#REF!,"N/A")</f>
        <v>#REF!</v>
      </c>
      <c r="JYP50" s="351" t="e">
        <f>+IF('Data Input-Ingreso de Datos'!#REF!=1,EVERLITE!#REF!,"N/A")</f>
        <v>#REF!</v>
      </c>
      <c r="JYQ50" s="351" t="e">
        <f>+IF('Data Input-Ingreso de Datos'!#REF!=1,EVERLITE!#REF!,"N/A")</f>
        <v>#REF!</v>
      </c>
      <c r="JYR50" s="351" t="e">
        <f>+IF('Data Input-Ingreso de Datos'!#REF!=1,EVERLITE!#REF!,"N/A")</f>
        <v>#REF!</v>
      </c>
      <c r="JYS50" s="351" t="e">
        <f>+IF('Data Input-Ingreso de Datos'!#REF!=1,EVERLITE!#REF!,"N/A")</f>
        <v>#REF!</v>
      </c>
      <c r="JYT50" s="351" t="e">
        <f>+IF('Data Input-Ingreso de Datos'!#REF!=1,EVERLITE!#REF!,"N/A")</f>
        <v>#REF!</v>
      </c>
      <c r="JYU50" s="351" t="e">
        <f>+IF('Data Input-Ingreso de Datos'!#REF!=1,EVERLITE!#REF!,"N/A")</f>
        <v>#REF!</v>
      </c>
      <c r="JYV50" s="351" t="e">
        <f>+IF('Data Input-Ingreso de Datos'!#REF!=1,EVERLITE!#REF!,"N/A")</f>
        <v>#REF!</v>
      </c>
      <c r="JYW50" s="351" t="e">
        <f>+IF('Data Input-Ingreso de Datos'!#REF!=1,EVERLITE!#REF!,"N/A")</f>
        <v>#REF!</v>
      </c>
      <c r="JYX50" s="351" t="e">
        <f>+IF('Data Input-Ingreso de Datos'!#REF!=1,EVERLITE!#REF!,"N/A")</f>
        <v>#REF!</v>
      </c>
      <c r="JYY50" s="351" t="e">
        <f>+IF('Data Input-Ingreso de Datos'!#REF!=1,EVERLITE!#REF!,"N/A")</f>
        <v>#REF!</v>
      </c>
      <c r="JYZ50" s="351" t="e">
        <f>+IF('Data Input-Ingreso de Datos'!#REF!=1,EVERLITE!#REF!,"N/A")</f>
        <v>#REF!</v>
      </c>
      <c r="JZA50" s="351" t="e">
        <f>+IF('Data Input-Ingreso de Datos'!#REF!=1,EVERLITE!#REF!,"N/A")</f>
        <v>#REF!</v>
      </c>
      <c r="JZB50" s="351" t="e">
        <f>+IF('Data Input-Ingreso de Datos'!#REF!=1,EVERLITE!#REF!,"N/A")</f>
        <v>#REF!</v>
      </c>
      <c r="JZC50" s="351" t="e">
        <f>+IF('Data Input-Ingreso de Datos'!#REF!=1,EVERLITE!#REF!,"N/A")</f>
        <v>#REF!</v>
      </c>
      <c r="JZD50" s="351" t="e">
        <f>+IF('Data Input-Ingreso de Datos'!#REF!=1,EVERLITE!#REF!,"N/A")</f>
        <v>#REF!</v>
      </c>
      <c r="JZE50" s="351" t="e">
        <f>+IF('Data Input-Ingreso de Datos'!#REF!=1,EVERLITE!#REF!,"N/A")</f>
        <v>#REF!</v>
      </c>
      <c r="JZF50" s="351" t="e">
        <f>+IF('Data Input-Ingreso de Datos'!#REF!=1,EVERLITE!#REF!,"N/A")</f>
        <v>#REF!</v>
      </c>
      <c r="JZG50" s="351" t="e">
        <f>+IF('Data Input-Ingreso de Datos'!#REF!=1,EVERLITE!#REF!,"N/A")</f>
        <v>#REF!</v>
      </c>
      <c r="JZH50" s="351" t="e">
        <f>+IF('Data Input-Ingreso de Datos'!#REF!=1,EVERLITE!#REF!,"N/A")</f>
        <v>#REF!</v>
      </c>
      <c r="JZI50" s="351" t="e">
        <f>+IF('Data Input-Ingreso de Datos'!#REF!=1,EVERLITE!#REF!,"N/A")</f>
        <v>#REF!</v>
      </c>
      <c r="JZJ50" s="351" t="e">
        <f>+IF('Data Input-Ingreso de Datos'!#REF!=1,EVERLITE!#REF!,"N/A")</f>
        <v>#REF!</v>
      </c>
      <c r="JZK50" s="351" t="e">
        <f>+IF('Data Input-Ingreso de Datos'!#REF!=1,EVERLITE!#REF!,"N/A")</f>
        <v>#REF!</v>
      </c>
      <c r="JZL50" s="351" t="e">
        <f>+IF('Data Input-Ingreso de Datos'!#REF!=1,EVERLITE!#REF!,"N/A")</f>
        <v>#REF!</v>
      </c>
      <c r="JZM50" s="351" t="e">
        <f>+IF('Data Input-Ingreso de Datos'!#REF!=1,EVERLITE!#REF!,"N/A")</f>
        <v>#REF!</v>
      </c>
      <c r="JZN50" s="351" t="e">
        <f>+IF('Data Input-Ingreso de Datos'!#REF!=1,EVERLITE!#REF!,"N/A")</f>
        <v>#REF!</v>
      </c>
      <c r="JZO50" s="351" t="e">
        <f>+IF('Data Input-Ingreso de Datos'!#REF!=1,EVERLITE!#REF!,"N/A")</f>
        <v>#REF!</v>
      </c>
      <c r="JZP50" s="351" t="e">
        <f>+IF('Data Input-Ingreso de Datos'!#REF!=1,EVERLITE!#REF!,"N/A")</f>
        <v>#REF!</v>
      </c>
      <c r="JZQ50" s="351" t="e">
        <f>+IF('Data Input-Ingreso de Datos'!#REF!=1,EVERLITE!#REF!,"N/A")</f>
        <v>#REF!</v>
      </c>
      <c r="JZR50" s="351" t="e">
        <f>+IF('Data Input-Ingreso de Datos'!#REF!=1,EVERLITE!#REF!,"N/A")</f>
        <v>#REF!</v>
      </c>
      <c r="JZS50" s="351" t="e">
        <f>+IF('Data Input-Ingreso de Datos'!#REF!=1,EVERLITE!#REF!,"N/A")</f>
        <v>#REF!</v>
      </c>
      <c r="JZT50" s="351" t="e">
        <f>+IF('Data Input-Ingreso de Datos'!#REF!=1,EVERLITE!#REF!,"N/A")</f>
        <v>#REF!</v>
      </c>
      <c r="JZU50" s="351" t="e">
        <f>+IF('Data Input-Ingreso de Datos'!#REF!=1,EVERLITE!#REF!,"N/A")</f>
        <v>#REF!</v>
      </c>
      <c r="JZV50" s="351" t="e">
        <f>+IF('Data Input-Ingreso de Datos'!#REF!=1,EVERLITE!#REF!,"N/A")</f>
        <v>#REF!</v>
      </c>
      <c r="JZW50" s="351" t="e">
        <f>+IF('Data Input-Ingreso de Datos'!#REF!=1,EVERLITE!#REF!,"N/A")</f>
        <v>#REF!</v>
      </c>
      <c r="JZX50" s="351" t="e">
        <f>+IF('Data Input-Ingreso de Datos'!#REF!=1,EVERLITE!#REF!,"N/A")</f>
        <v>#REF!</v>
      </c>
      <c r="JZY50" s="351" t="e">
        <f>+IF('Data Input-Ingreso de Datos'!#REF!=1,EVERLITE!#REF!,"N/A")</f>
        <v>#REF!</v>
      </c>
      <c r="JZZ50" s="351" t="e">
        <f>+IF('Data Input-Ingreso de Datos'!#REF!=1,EVERLITE!#REF!,"N/A")</f>
        <v>#REF!</v>
      </c>
      <c r="KAA50" s="351" t="e">
        <f>+IF('Data Input-Ingreso de Datos'!#REF!=1,EVERLITE!#REF!,"N/A")</f>
        <v>#REF!</v>
      </c>
      <c r="KAB50" s="351" t="e">
        <f>+IF('Data Input-Ingreso de Datos'!#REF!=1,EVERLITE!#REF!,"N/A")</f>
        <v>#REF!</v>
      </c>
      <c r="KAC50" s="351" t="e">
        <f>+IF('Data Input-Ingreso de Datos'!#REF!=1,EVERLITE!#REF!,"N/A")</f>
        <v>#REF!</v>
      </c>
      <c r="KAD50" s="351" t="e">
        <f>+IF('Data Input-Ingreso de Datos'!#REF!=1,EVERLITE!#REF!,"N/A")</f>
        <v>#REF!</v>
      </c>
      <c r="KAE50" s="351" t="e">
        <f>+IF('Data Input-Ingreso de Datos'!#REF!=1,EVERLITE!#REF!,"N/A")</f>
        <v>#REF!</v>
      </c>
      <c r="KAF50" s="351" t="e">
        <f>+IF('Data Input-Ingreso de Datos'!#REF!=1,EVERLITE!#REF!,"N/A")</f>
        <v>#REF!</v>
      </c>
      <c r="KAG50" s="351" t="e">
        <f>+IF('Data Input-Ingreso de Datos'!#REF!=1,EVERLITE!#REF!,"N/A")</f>
        <v>#REF!</v>
      </c>
      <c r="KAH50" s="351" t="e">
        <f>+IF('Data Input-Ingreso de Datos'!#REF!=1,EVERLITE!#REF!,"N/A")</f>
        <v>#REF!</v>
      </c>
      <c r="KAI50" s="351" t="e">
        <f>+IF('Data Input-Ingreso de Datos'!#REF!=1,EVERLITE!#REF!,"N/A")</f>
        <v>#REF!</v>
      </c>
      <c r="KAJ50" s="351" t="e">
        <f>+IF('Data Input-Ingreso de Datos'!#REF!=1,EVERLITE!#REF!,"N/A")</f>
        <v>#REF!</v>
      </c>
      <c r="KAK50" s="351" t="e">
        <f>+IF('Data Input-Ingreso de Datos'!#REF!=1,EVERLITE!#REF!,"N/A")</f>
        <v>#REF!</v>
      </c>
      <c r="KAL50" s="351" t="e">
        <f>+IF('Data Input-Ingreso de Datos'!#REF!=1,EVERLITE!#REF!,"N/A")</f>
        <v>#REF!</v>
      </c>
      <c r="KAM50" s="351" t="e">
        <f>+IF('Data Input-Ingreso de Datos'!#REF!=1,EVERLITE!#REF!,"N/A")</f>
        <v>#REF!</v>
      </c>
      <c r="KAN50" s="351" t="e">
        <f>+IF('Data Input-Ingreso de Datos'!#REF!=1,EVERLITE!#REF!,"N/A")</f>
        <v>#REF!</v>
      </c>
      <c r="KAO50" s="351" t="e">
        <f>+IF('Data Input-Ingreso de Datos'!#REF!=1,EVERLITE!#REF!,"N/A")</f>
        <v>#REF!</v>
      </c>
      <c r="KAP50" s="351" t="e">
        <f>+IF('Data Input-Ingreso de Datos'!#REF!=1,EVERLITE!#REF!,"N/A")</f>
        <v>#REF!</v>
      </c>
      <c r="KAQ50" s="351" t="e">
        <f>+IF('Data Input-Ingreso de Datos'!#REF!=1,EVERLITE!#REF!,"N/A")</f>
        <v>#REF!</v>
      </c>
      <c r="KAR50" s="351" t="e">
        <f>+IF('Data Input-Ingreso de Datos'!#REF!=1,EVERLITE!#REF!,"N/A")</f>
        <v>#REF!</v>
      </c>
      <c r="KAS50" s="351" t="e">
        <f>+IF('Data Input-Ingreso de Datos'!#REF!=1,EVERLITE!#REF!,"N/A")</f>
        <v>#REF!</v>
      </c>
      <c r="KAT50" s="351" t="e">
        <f>+IF('Data Input-Ingreso de Datos'!#REF!=1,EVERLITE!#REF!,"N/A")</f>
        <v>#REF!</v>
      </c>
      <c r="KAU50" s="351" t="e">
        <f>+IF('Data Input-Ingreso de Datos'!#REF!=1,EVERLITE!#REF!,"N/A")</f>
        <v>#REF!</v>
      </c>
      <c r="KAV50" s="351" t="e">
        <f>+IF('Data Input-Ingreso de Datos'!#REF!=1,EVERLITE!#REF!,"N/A")</f>
        <v>#REF!</v>
      </c>
      <c r="KAW50" s="351" t="e">
        <f>+IF('Data Input-Ingreso de Datos'!#REF!=1,EVERLITE!#REF!,"N/A")</f>
        <v>#REF!</v>
      </c>
      <c r="KAX50" s="351" t="e">
        <f>+IF('Data Input-Ingreso de Datos'!#REF!=1,EVERLITE!#REF!,"N/A")</f>
        <v>#REF!</v>
      </c>
      <c r="KAY50" s="351" t="e">
        <f>+IF('Data Input-Ingreso de Datos'!#REF!=1,EVERLITE!#REF!,"N/A")</f>
        <v>#REF!</v>
      </c>
      <c r="KAZ50" s="351" t="e">
        <f>+IF('Data Input-Ingreso de Datos'!#REF!=1,EVERLITE!#REF!,"N/A")</f>
        <v>#REF!</v>
      </c>
      <c r="KBA50" s="351" t="e">
        <f>+IF('Data Input-Ingreso de Datos'!#REF!=1,EVERLITE!#REF!,"N/A")</f>
        <v>#REF!</v>
      </c>
      <c r="KBB50" s="351" t="e">
        <f>+IF('Data Input-Ingreso de Datos'!#REF!=1,EVERLITE!#REF!,"N/A")</f>
        <v>#REF!</v>
      </c>
      <c r="KBC50" s="351" t="e">
        <f>+IF('Data Input-Ingreso de Datos'!#REF!=1,EVERLITE!#REF!,"N/A")</f>
        <v>#REF!</v>
      </c>
      <c r="KBD50" s="351" t="e">
        <f>+IF('Data Input-Ingreso de Datos'!#REF!=1,EVERLITE!#REF!,"N/A")</f>
        <v>#REF!</v>
      </c>
      <c r="KBE50" s="351" t="e">
        <f>+IF('Data Input-Ingreso de Datos'!#REF!=1,EVERLITE!#REF!,"N/A")</f>
        <v>#REF!</v>
      </c>
      <c r="KBF50" s="351" t="e">
        <f>+IF('Data Input-Ingreso de Datos'!#REF!=1,EVERLITE!#REF!,"N/A")</f>
        <v>#REF!</v>
      </c>
      <c r="KBG50" s="351" t="e">
        <f>+IF('Data Input-Ingreso de Datos'!#REF!=1,EVERLITE!#REF!,"N/A")</f>
        <v>#REF!</v>
      </c>
      <c r="KBH50" s="351" t="e">
        <f>+IF('Data Input-Ingreso de Datos'!#REF!=1,EVERLITE!#REF!,"N/A")</f>
        <v>#REF!</v>
      </c>
      <c r="KBI50" s="351" t="e">
        <f>+IF('Data Input-Ingreso de Datos'!#REF!=1,EVERLITE!#REF!,"N/A")</f>
        <v>#REF!</v>
      </c>
      <c r="KBJ50" s="351" t="e">
        <f>+IF('Data Input-Ingreso de Datos'!#REF!=1,EVERLITE!#REF!,"N/A")</f>
        <v>#REF!</v>
      </c>
      <c r="KBK50" s="351" t="e">
        <f>+IF('Data Input-Ingreso de Datos'!#REF!=1,EVERLITE!#REF!,"N/A")</f>
        <v>#REF!</v>
      </c>
      <c r="KBL50" s="351" t="e">
        <f>+IF('Data Input-Ingreso de Datos'!#REF!=1,EVERLITE!#REF!,"N/A")</f>
        <v>#REF!</v>
      </c>
      <c r="KBM50" s="351" t="e">
        <f>+IF('Data Input-Ingreso de Datos'!#REF!=1,EVERLITE!#REF!,"N/A")</f>
        <v>#REF!</v>
      </c>
      <c r="KBN50" s="351" t="e">
        <f>+IF('Data Input-Ingreso de Datos'!#REF!=1,EVERLITE!#REF!,"N/A")</f>
        <v>#REF!</v>
      </c>
      <c r="KBO50" s="351" t="e">
        <f>+IF('Data Input-Ingreso de Datos'!#REF!=1,EVERLITE!#REF!,"N/A")</f>
        <v>#REF!</v>
      </c>
      <c r="KBP50" s="351" t="e">
        <f>+IF('Data Input-Ingreso de Datos'!#REF!=1,EVERLITE!#REF!,"N/A")</f>
        <v>#REF!</v>
      </c>
      <c r="KBQ50" s="351" t="e">
        <f>+IF('Data Input-Ingreso de Datos'!#REF!=1,EVERLITE!#REF!,"N/A")</f>
        <v>#REF!</v>
      </c>
      <c r="KBR50" s="351" t="e">
        <f>+IF('Data Input-Ingreso de Datos'!#REF!=1,EVERLITE!#REF!,"N/A")</f>
        <v>#REF!</v>
      </c>
      <c r="KBS50" s="351" t="e">
        <f>+IF('Data Input-Ingreso de Datos'!#REF!=1,EVERLITE!#REF!,"N/A")</f>
        <v>#REF!</v>
      </c>
      <c r="KBT50" s="351" t="e">
        <f>+IF('Data Input-Ingreso de Datos'!#REF!=1,EVERLITE!#REF!,"N/A")</f>
        <v>#REF!</v>
      </c>
      <c r="KBU50" s="351" t="e">
        <f>+IF('Data Input-Ingreso de Datos'!#REF!=1,EVERLITE!#REF!,"N/A")</f>
        <v>#REF!</v>
      </c>
      <c r="KBV50" s="351" t="e">
        <f>+IF('Data Input-Ingreso de Datos'!#REF!=1,EVERLITE!#REF!,"N/A")</f>
        <v>#REF!</v>
      </c>
      <c r="KBW50" s="351" t="e">
        <f>+IF('Data Input-Ingreso de Datos'!#REF!=1,EVERLITE!#REF!,"N/A")</f>
        <v>#REF!</v>
      </c>
      <c r="KBX50" s="351" t="e">
        <f>+IF('Data Input-Ingreso de Datos'!#REF!=1,EVERLITE!#REF!,"N/A")</f>
        <v>#REF!</v>
      </c>
      <c r="KBY50" s="351" t="e">
        <f>+IF('Data Input-Ingreso de Datos'!#REF!=1,EVERLITE!#REF!,"N/A")</f>
        <v>#REF!</v>
      </c>
      <c r="KBZ50" s="351" t="e">
        <f>+IF('Data Input-Ingreso de Datos'!#REF!=1,EVERLITE!#REF!,"N/A")</f>
        <v>#REF!</v>
      </c>
      <c r="KCA50" s="351" t="e">
        <f>+IF('Data Input-Ingreso de Datos'!#REF!=1,EVERLITE!#REF!,"N/A")</f>
        <v>#REF!</v>
      </c>
      <c r="KCB50" s="351" t="e">
        <f>+IF('Data Input-Ingreso de Datos'!#REF!=1,EVERLITE!#REF!,"N/A")</f>
        <v>#REF!</v>
      </c>
      <c r="KCC50" s="351" t="e">
        <f>+IF('Data Input-Ingreso de Datos'!#REF!=1,EVERLITE!#REF!,"N/A")</f>
        <v>#REF!</v>
      </c>
      <c r="KCD50" s="351" t="e">
        <f>+IF('Data Input-Ingreso de Datos'!#REF!=1,EVERLITE!#REF!,"N/A")</f>
        <v>#REF!</v>
      </c>
      <c r="KCE50" s="351" t="e">
        <f>+IF('Data Input-Ingreso de Datos'!#REF!=1,EVERLITE!#REF!,"N/A")</f>
        <v>#REF!</v>
      </c>
      <c r="KCF50" s="351" t="e">
        <f>+IF('Data Input-Ingreso de Datos'!#REF!=1,EVERLITE!#REF!,"N/A")</f>
        <v>#REF!</v>
      </c>
      <c r="KCG50" s="351" t="e">
        <f>+IF('Data Input-Ingreso de Datos'!#REF!=1,EVERLITE!#REF!,"N/A")</f>
        <v>#REF!</v>
      </c>
      <c r="KCH50" s="351" t="e">
        <f>+IF('Data Input-Ingreso de Datos'!#REF!=1,EVERLITE!#REF!,"N/A")</f>
        <v>#REF!</v>
      </c>
      <c r="KCI50" s="351" t="e">
        <f>+IF('Data Input-Ingreso de Datos'!#REF!=1,EVERLITE!#REF!,"N/A")</f>
        <v>#REF!</v>
      </c>
      <c r="KCJ50" s="351" t="e">
        <f>+IF('Data Input-Ingreso de Datos'!#REF!=1,EVERLITE!#REF!,"N/A")</f>
        <v>#REF!</v>
      </c>
      <c r="KCK50" s="351" t="e">
        <f>+IF('Data Input-Ingreso de Datos'!#REF!=1,EVERLITE!#REF!,"N/A")</f>
        <v>#REF!</v>
      </c>
      <c r="KCL50" s="351" t="e">
        <f>+IF('Data Input-Ingreso de Datos'!#REF!=1,EVERLITE!#REF!,"N/A")</f>
        <v>#REF!</v>
      </c>
      <c r="KCM50" s="351" t="e">
        <f>+IF('Data Input-Ingreso de Datos'!#REF!=1,EVERLITE!#REF!,"N/A")</f>
        <v>#REF!</v>
      </c>
      <c r="KCN50" s="351" t="e">
        <f>+IF('Data Input-Ingreso de Datos'!#REF!=1,EVERLITE!#REF!,"N/A")</f>
        <v>#REF!</v>
      </c>
      <c r="KCO50" s="351" t="e">
        <f>+IF('Data Input-Ingreso de Datos'!#REF!=1,EVERLITE!#REF!,"N/A")</f>
        <v>#REF!</v>
      </c>
      <c r="KCP50" s="351" t="e">
        <f>+IF('Data Input-Ingreso de Datos'!#REF!=1,EVERLITE!#REF!,"N/A")</f>
        <v>#REF!</v>
      </c>
      <c r="KCQ50" s="351" t="e">
        <f>+IF('Data Input-Ingreso de Datos'!#REF!=1,EVERLITE!#REF!,"N/A")</f>
        <v>#REF!</v>
      </c>
      <c r="KCR50" s="351" t="e">
        <f>+IF('Data Input-Ingreso de Datos'!#REF!=1,EVERLITE!#REF!,"N/A")</f>
        <v>#REF!</v>
      </c>
      <c r="KCS50" s="351" t="e">
        <f>+IF('Data Input-Ingreso de Datos'!#REF!=1,EVERLITE!#REF!,"N/A")</f>
        <v>#REF!</v>
      </c>
      <c r="KCT50" s="351" t="e">
        <f>+IF('Data Input-Ingreso de Datos'!#REF!=1,EVERLITE!#REF!,"N/A")</f>
        <v>#REF!</v>
      </c>
      <c r="KCU50" s="351" t="e">
        <f>+IF('Data Input-Ingreso de Datos'!#REF!=1,EVERLITE!#REF!,"N/A")</f>
        <v>#REF!</v>
      </c>
      <c r="KCV50" s="351" t="e">
        <f>+IF('Data Input-Ingreso de Datos'!#REF!=1,EVERLITE!#REF!,"N/A")</f>
        <v>#REF!</v>
      </c>
      <c r="KCW50" s="351" t="e">
        <f>+IF('Data Input-Ingreso de Datos'!#REF!=1,EVERLITE!#REF!,"N/A")</f>
        <v>#REF!</v>
      </c>
      <c r="KCX50" s="351" t="e">
        <f>+IF('Data Input-Ingreso de Datos'!#REF!=1,EVERLITE!#REF!,"N/A")</f>
        <v>#REF!</v>
      </c>
      <c r="KCY50" s="351" t="e">
        <f>+IF('Data Input-Ingreso de Datos'!#REF!=1,EVERLITE!#REF!,"N/A")</f>
        <v>#REF!</v>
      </c>
      <c r="KCZ50" s="351" t="e">
        <f>+IF('Data Input-Ingreso de Datos'!#REF!=1,EVERLITE!#REF!,"N/A")</f>
        <v>#REF!</v>
      </c>
      <c r="KDA50" s="351" t="e">
        <f>+IF('Data Input-Ingreso de Datos'!#REF!=1,EVERLITE!#REF!,"N/A")</f>
        <v>#REF!</v>
      </c>
      <c r="KDB50" s="351" t="e">
        <f>+IF('Data Input-Ingreso de Datos'!#REF!=1,EVERLITE!#REF!,"N/A")</f>
        <v>#REF!</v>
      </c>
      <c r="KDC50" s="351" t="e">
        <f>+IF('Data Input-Ingreso de Datos'!#REF!=1,EVERLITE!#REF!,"N/A")</f>
        <v>#REF!</v>
      </c>
      <c r="KDD50" s="351" t="e">
        <f>+IF('Data Input-Ingreso de Datos'!#REF!=1,EVERLITE!#REF!,"N/A")</f>
        <v>#REF!</v>
      </c>
      <c r="KDE50" s="351" t="e">
        <f>+IF('Data Input-Ingreso de Datos'!#REF!=1,EVERLITE!#REF!,"N/A")</f>
        <v>#REF!</v>
      </c>
      <c r="KDF50" s="351" t="e">
        <f>+IF('Data Input-Ingreso de Datos'!#REF!=1,EVERLITE!#REF!,"N/A")</f>
        <v>#REF!</v>
      </c>
      <c r="KDG50" s="351" t="e">
        <f>+IF('Data Input-Ingreso de Datos'!#REF!=1,EVERLITE!#REF!,"N/A")</f>
        <v>#REF!</v>
      </c>
      <c r="KDH50" s="351" t="e">
        <f>+IF('Data Input-Ingreso de Datos'!#REF!=1,EVERLITE!#REF!,"N/A")</f>
        <v>#REF!</v>
      </c>
      <c r="KDI50" s="351" t="e">
        <f>+IF('Data Input-Ingreso de Datos'!#REF!=1,EVERLITE!#REF!,"N/A")</f>
        <v>#REF!</v>
      </c>
      <c r="KDJ50" s="351" t="e">
        <f>+IF('Data Input-Ingreso de Datos'!#REF!=1,EVERLITE!#REF!,"N/A")</f>
        <v>#REF!</v>
      </c>
      <c r="KDK50" s="351" t="e">
        <f>+IF('Data Input-Ingreso de Datos'!#REF!=1,EVERLITE!#REF!,"N/A")</f>
        <v>#REF!</v>
      </c>
      <c r="KDL50" s="351" t="e">
        <f>+IF('Data Input-Ingreso de Datos'!#REF!=1,EVERLITE!#REF!,"N/A")</f>
        <v>#REF!</v>
      </c>
      <c r="KDM50" s="351" t="e">
        <f>+IF('Data Input-Ingreso de Datos'!#REF!=1,EVERLITE!#REF!,"N/A")</f>
        <v>#REF!</v>
      </c>
      <c r="KDN50" s="351" t="e">
        <f>+IF('Data Input-Ingreso de Datos'!#REF!=1,EVERLITE!#REF!,"N/A")</f>
        <v>#REF!</v>
      </c>
      <c r="KDO50" s="351" t="e">
        <f>+IF('Data Input-Ingreso de Datos'!#REF!=1,EVERLITE!#REF!,"N/A")</f>
        <v>#REF!</v>
      </c>
      <c r="KDP50" s="351" t="e">
        <f>+IF('Data Input-Ingreso de Datos'!#REF!=1,EVERLITE!#REF!,"N/A")</f>
        <v>#REF!</v>
      </c>
      <c r="KDQ50" s="351" t="e">
        <f>+IF('Data Input-Ingreso de Datos'!#REF!=1,EVERLITE!#REF!,"N/A")</f>
        <v>#REF!</v>
      </c>
      <c r="KDR50" s="351" t="e">
        <f>+IF('Data Input-Ingreso de Datos'!#REF!=1,EVERLITE!#REF!,"N/A")</f>
        <v>#REF!</v>
      </c>
      <c r="KDS50" s="351" t="e">
        <f>+IF('Data Input-Ingreso de Datos'!#REF!=1,EVERLITE!#REF!,"N/A")</f>
        <v>#REF!</v>
      </c>
      <c r="KDT50" s="351" t="e">
        <f>+IF('Data Input-Ingreso de Datos'!#REF!=1,EVERLITE!#REF!,"N/A")</f>
        <v>#REF!</v>
      </c>
      <c r="KDU50" s="351" t="e">
        <f>+IF('Data Input-Ingreso de Datos'!#REF!=1,EVERLITE!#REF!,"N/A")</f>
        <v>#REF!</v>
      </c>
      <c r="KDV50" s="351" t="e">
        <f>+IF('Data Input-Ingreso de Datos'!#REF!=1,EVERLITE!#REF!,"N/A")</f>
        <v>#REF!</v>
      </c>
      <c r="KDW50" s="351" t="e">
        <f>+IF('Data Input-Ingreso de Datos'!#REF!=1,EVERLITE!#REF!,"N/A")</f>
        <v>#REF!</v>
      </c>
      <c r="KDX50" s="351" t="e">
        <f>+IF('Data Input-Ingreso de Datos'!#REF!=1,EVERLITE!#REF!,"N/A")</f>
        <v>#REF!</v>
      </c>
      <c r="KDY50" s="351" t="e">
        <f>+IF('Data Input-Ingreso de Datos'!#REF!=1,EVERLITE!#REF!,"N/A")</f>
        <v>#REF!</v>
      </c>
      <c r="KDZ50" s="351" t="e">
        <f>+IF('Data Input-Ingreso de Datos'!#REF!=1,EVERLITE!#REF!,"N/A")</f>
        <v>#REF!</v>
      </c>
      <c r="KEA50" s="351" t="e">
        <f>+IF('Data Input-Ingreso de Datos'!#REF!=1,EVERLITE!#REF!,"N/A")</f>
        <v>#REF!</v>
      </c>
      <c r="KEB50" s="351" t="e">
        <f>+IF('Data Input-Ingreso de Datos'!#REF!=1,EVERLITE!#REF!,"N/A")</f>
        <v>#REF!</v>
      </c>
      <c r="KEC50" s="351" t="e">
        <f>+IF('Data Input-Ingreso de Datos'!#REF!=1,EVERLITE!#REF!,"N/A")</f>
        <v>#REF!</v>
      </c>
      <c r="KED50" s="351" t="e">
        <f>+IF('Data Input-Ingreso de Datos'!#REF!=1,EVERLITE!#REF!,"N/A")</f>
        <v>#REF!</v>
      </c>
      <c r="KEE50" s="351" t="e">
        <f>+IF('Data Input-Ingreso de Datos'!#REF!=1,EVERLITE!#REF!,"N/A")</f>
        <v>#REF!</v>
      </c>
      <c r="KEF50" s="351" t="e">
        <f>+IF('Data Input-Ingreso de Datos'!#REF!=1,EVERLITE!#REF!,"N/A")</f>
        <v>#REF!</v>
      </c>
      <c r="KEG50" s="351" t="e">
        <f>+IF('Data Input-Ingreso de Datos'!#REF!=1,EVERLITE!#REF!,"N/A")</f>
        <v>#REF!</v>
      </c>
      <c r="KEH50" s="351" t="e">
        <f>+IF('Data Input-Ingreso de Datos'!#REF!=1,EVERLITE!#REF!,"N/A")</f>
        <v>#REF!</v>
      </c>
      <c r="KEI50" s="351" t="e">
        <f>+IF('Data Input-Ingreso de Datos'!#REF!=1,EVERLITE!#REF!,"N/A")</f>
        <v>#REF!</v>
      </c>
      <c r="KEJ50" s="351" t="e">
        <f>+IF('Data Input-Ingreso de Datos'!#REF!=1,EVERLITE!#REF!,"N/A")</f>
        <v>#REF!</v>
      </c>
      <c r="KEK50" s="351" t="e">
        <f>+IF('Data Input-Ingreso de Datos'!#REF!=1,EVERLITE!#REF!,"N/A")</f>
        <v>#REF!</v>
      </c>
      <c r="KEL50" s="351" t="e">
        <f>+IF('Data Input-Ingreso de Datos'!#REF!=1,EVERLITE!#REF!,"N/A")</f>
        <v>#REF!</v>
      </c>
      <c r="KEM50" s="351" t="e">
        <f>+IF('Data Input-Ingreso de Datos'!#REF!=1,EVERLITE!#REF!,"N/A")</f>
        <v>#REF!</v>
      </c>
      <c r="KEN50" s="351" t="e">
        <f>+IF('Data Input-Ingreso de Datos'!#REF!=1,EVERLITE!#REF!,"N/A")</f>
        <v>#REF!</v>
      </c>
      <c r="KEO50" s="351" t="e">
        <f>+IF('Data Input-Ingreso de Datos'!#REF!=1,EVERLITE!#REF!,"N/A")</f>
        <v>#REF!</v>
      </c>
      <c r="KEP50" s="351" t="e">
        <f>+IF('Data Input-Ingreso de Datos'!#REF!=1,EVERLITE!#REF!,"N/A")</f>
        <v>#REF!</v>
      </c>
      <c r="KEQ50" s="351" t="e">
        <f>+IF('Data Input-Ingreso de Datos'!#REF!=1,EVERLITE!#REF!,"N/A")</f>
        <v>#REF!</v>
      </c>
      <c r="KER50" s="351" t="e">
        <f>+IF('Data Input-Ingreso de Datos'!#REF!=1,EVERLITE!#REF!,"N/A")</f>
        <v>#REF!</v>
      </c>
      <c r="KES50" s="351" t="e">
        <f>+IF('Data Input-Ingreso de Datos'!#REF!=1,EVERLITE!#REF!,"N/A")</f>
        <v>#REF!</v>
      </c>
      <c r="KET50" s="351" t="e">
        <f>+IF('Data Input-Ingreso de Datos'!#REF!=1,EVERLITE!#REF!,"N/A")</f>
        <v>#REF!</v>
      </c>
      <c r="KEU50" s="351" t="e">
        <f>+IF('Data Input-Ingreso de Datos'!#REF!=1,EVERLITE!#REF!,"N/A")</f>
        <v>#REF!</v>
      </c>
      <c r="KEV50" s="351" t="e">
        <f>+IF('Data Input-Ingreso de Datos'!#REF!=1,EVERLITE!#REF!,"N/A")</f>
        <v>#REF!</v>
      </c>
      <c r="KEW50" s="351" t="e">
        <f>+IF('Data Input-Ingreso de Datos'!#REF!=1,EVERLITE!#REF!,"N/A")</f>
        <v>#REF!</v>
      </c>
      <c r="KEX50" s="351" t="e">
        <f>+IF('Data Input-Ingreso de Datos'!#REF!=1,EVERLITE!#REF!,"N/A")</f>
        <v>#REF!</v>
      </c>
      <c r="KEY50" s="351" t="e">
        <f>+IF('Data Input-Ingreso de Datos'!#REF!=1,EVERLITE!#REF!,"N/A")</f>
        <v>#REF!</v>
      </c>
      <c r="KEZ50" s="351" t="e">
        <f>+IF('Data Input-Ingreso de Datos'!#REF!=1,EVERLITE!#REF!,"N/A")</f>
        <v>#REF!</v>
      </c>
      <c r="KFA50" s="351" t="e">
        <f>+IF('Data Input-Ingreso de Datos'!#REF!=1,EVERLITE!#REF!,"N/A")</f>
        <v>#REF!</v>
      </c>
      <c r="KFB50" s="351" t="e">
        <f>+IF('Data Input-Ingreso de Datos'!#REF!=1,EVERLITE!#REF!,"N/A")</f>
        <v>#REF!</v>
      </c>
      <c r="KFC50" s="351" t="e">
        <f>+IF('Data Input-Ingreso de Datos'!#REF!=1,EVERLITE!#REF!,"N/A")</f>
        <v>#REF!</v>
      </c>
      <c r="KFD50" s="351" t="e">
        <f>+IF('Data Input-Ingreso de Datos'!#REF!=1,EVERLITE!#REF!,"N/A")</f>
        <v>#REF!</v>
      </c>
      <c r="KFE50" s="351" t="e">
        <f>+IF('Data Input-Ingreso de Datos'!#REF!=1,EVERLITE!#REF!,"N/A")</f>
        <v>#REF!</v>
      </c>
      <c r="KFF50" s="351" t="e">
        <f>+IF('Data Input-Ingreso de Datos'!#REF!=1,EVERLITE!#REF!,"N/A")</f>
        <v>#REF!</v>
      </c>
      <c r="KFG50" s="351" t="e">
        <f>+IF('Data Input-Ingreso de Datos'!#REF!=1,EVERLITE!#REF!,"N/A")</f>
        <v>#REF!</v>
      </c>
      <c r="KFH50" s="351" t="e">
        <f>+IF('Data Input-Ingreso de Datos'!#REF!=1,EVERLITE!#REF!,"N/A")</f>
        <v>#REF!</v>
      </c>
      <c r="KFI50" s="351" t="e">
        <f>+IF('Data Input-Ingreso de Datos'!#REF!=1,EVERLITE!#REF!,"N/A")</f>
        <v>#REF!</v>
      </c>
      <c r="KFJ50" s="351" t="e">
        <f>+IF('Data Input-Ingreso de Datos'!#REF!=1,EVERLITE!#REF!,"N/A")</f>
        <v>#REF!</v>
      </c>
      <c r="KFK50" s="351" t="e">
        <f>+IF('Data Input-Ingreso de Datos'!#REF!=1,EVERLITE!#REF!,"N/A")</f>
        <v>#REF!</v>
      </c>
      <c r="KFL50" s="351" t="e">
        <f>+IF('Data Input-Ingreso de Datos'!#REF!=1,EVERLITE!#REF!,"N/A")</f>
        <v>#REF!</v>
      </c>
      <c r="KFM50" s="351" t="e">
        <f>+IF('Data Input-Ingreso de Datos'!#REF!=1,EVERLITE!#REF!,"N/A")</f>
        <v>#REF!</v>
      </c>
      <c r="KFN50" s="351" t="e">
        <f>+IF('Data Input-Ingreso de Datos'!#REF!=1,EVERLITE!#REF!,"N/A")</f>
        <v>#REF!</v>
      </c>
      <c r="KFO50" s="351" t="e">
        <f>+IF('Data Input-Ingreso de Datos'!#REF!=1,EVERLITE!#REF!,"N/A")</f>
        <v>#REF!</v>
      </c>
      <c r="KFP50" s="351" t="e">
        <f>+IF('Data Input-Ingreso de Datos'!#REF!=1,EVERLITE!#REF!,"N/A")</f>
        <v>#REF!</v>
      </c>
      <c r="KFQ50" s="351" t="e">
        <f>+IF('Data Input-Ingreso de Datos'!#REF!=1,EVERLITE!#REF!,"N/A")</f>
        <v>#REF!</v>
      </c>
      <c r="KFR50" s="351" t="e">
        <f>+IF('Data Input-Ingreso de Datos'!#REF!=1,EVERLITE!#REF!,"N/A")</f>
        <v>#REF!</v>
      </c>
      <c r="KFS50" s="351" t="e">
        <f>+IF('Data Input-Ingreso de Datos'!#REF!=1,EVERLITE!#REF!,"N/A")</f>
        <v>#REF!</v>
      </c>
      <c r="KFT50" s="351" t="e">
        <f>+IF('Data Input-Ingreso de Datos'!#REF!=1,EVERLITE!#REF!,"N/A")</f>
        <v>#REF!</v>
      </c>
      <c r="KFU50" s="351" t="e">
        <f>+IF('Data Input-Ingreso de Datos'!#REF!=1,EVERLITE!#REF!,"N/A")</f>
        <v>#REF!</v>
      </c>
      <c r="KFV50" s="351" t="e">
        <f>+IF('Data Input-Ingreso de Datos'!#REF!=1,EVERLITE!#REF!,"N/A")</f>
        <v>#REF!</v>
      </c>
      <c r="KFW50" s="351" t="e">
        <f>+IF('Data Input-Ingreso de Datos'!#REF!=1,EVERLITE!#REF!,"N/A")</f>
        <v>#REF!</v>
      </c>
      <c r="KFX50" s="351" t="e">
        <f>+IF('Data Input-Ingreso de Datos'!#REF!=1,EVERLITE!#REF!,"N/A")</f>
        <v>#REF!</v>
      </c>
      <c r="KFY50" s="351" t="e">
        <f>+IF('Data Input-Ingreso de Datos'!#REF!=1,EVERLITE!#REF!,"N/A")</f>
        <v>#REF!</v>
      </c>
      <c r="KFZ50" s="351" t="e">
        <f>+IF('Data Input-Ingreso de Datos'!#REF!=1,EVERLITE!#REF!,"N/A")</f>
        <v>#REF!</v>
      </c>
      <c r="KGA50" s="351" t="e">
        <f>+IF('Data Input-Ingreso de Datos'!#REF!=1,EVERLITE!#REF!,"N/A")</f>
        <v>#REF!</v>
      </c>
      <c r="KGB50" s="351" t="e">
        <f>+IF('Data Input-Ingreso de Datos'!#REF!=1,EVERLITE!#REF!,"N/A")</f>
        <v>#REF!</v>
      </c>
      <c r="KGC50" s="351" t="e">
        <f>+IF('Data Input-Ingreso de Datos'!#REF!=1,EVERLITE!#REF!,"N/A")</f>
        <v>#REF!</v>
      </c>
      <c r="KGD50" s="351" t="e">
        <f>+IF('Data Input-Ingreso de Datos'!#REF!=1,EVERLITE!#REF!,"N/A")</f>
        <v>#REF!</v>
      </c>
      <c r="KGE50" s="351" t="e">
        <f>+IF('Data Input-Ingreso de Datos'!#REF!=1,EVERLITE!#REF!,"N/A")</f>
        <v>#REF!</v>
      </c>
      <c r="KGF50" s="351" t="e">
        <f>+IF('Data Input-Ingreso de Datos'!#REF!=1,EVERLITE!#REF!,"N/A")</f>
        <v>#REF!</v>
      </c>
      <c r="KGG50" s="351" t="e">
        <f>+IF('Data Input-Ingreso de Datos'!#REF!=1,EVERLITE!#REF!,"N/A")</f>
        <v>#REF!</v>
      </c>
      <c r="KGH50" s="351" t="e">
        <f>+IF('Data Input-Ingreso de Datos'!#REF!=1,EVERLITE!#REF!,"N/A")</f>
        <v>#REF!</v>
      </c>
      <c r="KGI50" s="351" t="e">
        <f>+IF('Data Input-Ingreso de Datos'!#REF!=1,EVERLITE!#REF!,"N/A")</f>
        <v>#REF!</v>
      </c>
      <c r="KGJ50" s="351" t="e">
        <f>+IF('Data Input-Ingreso de Datos'!#REF!=1,EVERLITE!#REF!,"N/A")</f>
        <v>#REF!</v>
      </c>
      <c r="KGK50" s="351" t="e">
        <f>+IF('Data Input-Ingreso de Datos'!#REF!=1,EVERLITE!#REF!,"N/A")</f>
        <v>#REF!</v>
      </c>
      <c r="KGL50" s="351" t="e">
        <f>+IF('Data Input-Ingreso de Datos'!#REF!=1,EVERLITE!#REF!,"N/A")</f>
        <v>#REF!</v>
      </c>
      <c r="KGM50" s="351" t="e">
        <f>+IF('Data Input-Ingreso de Datos'!#REF!=1,EVERLITE!#REF!,"N/A")</f>
        <v>#REF!</v>
      </c>
      <c r="KGN50" s="351" t="e">
        <f>+IF('Data Input-Ingreso de Datos'!#REF!=1,EVERLITE!#REF!,"N/A")</f>
        <v>#REF!</v>
      </c>
      <c r="KGO50" s="351" t="e">
        <f>+IF('Data Input-Ingreso de Datos'!#REF!=1,EVERLITE!#REF!,"N/A")</f>
        <v>#REF!</v>
      </c>
      <c r="KGP50" s="351" t="e">
        <f>+IF('Data Input-Ingreso de Datos'!#REF!=1,EVERLITE!#REF!,"N/A")</f>
        <v>#REF!</v>
      </c>
      <c r="KGQ50" s="351" t="e">
        <f>+IF('Data Input-Ingreso de Datos'!#REF!=1,EVERLITE!#REF!,"N/A")</f>
        <v>#REF!</v>
      </c>
      <c r="KGR50" s="351" t="e">
        <f>+IF('Data Input-Ingreso de Datos'!#REF!=1,EVERLITE!#REF!,"N/A")</f>
        <v>#REF!</v>
      </c>
      <c r="KGS50" s="351" t="e">
        <f>+IF('Data Input-Ingreso de Datos'!#REF!=1,EVERLITE!#REF!,"N/A")</f>
        <v>#REF!</v>
      </c>
      <c r="KGT50" s="351" t="e">
        <f>+IF('Data Input-Ingreso de Datos'!#REF!=1,EVERLITE!#REF!,"N/A")</f>
        <v>#REF!</v>
      </c>
      <c r="KGU50" s="351" t="e">
        <f>+IF('Data Input-Ingreso de Datos'!#REF!=1,EVERLITE!#REF!,"N/A")</f>
        <v>#REF!</v>
      </c>
      <c r="KGV50" s="351" t="e">
        <f>+IF('Data Input-Ingreso de Datos'!#REF!=1,EVERLITE!#REF!,"N/A")</f>
        <v>#REF!</v>
      </c>
      <c r="KGW50" s="351" t="e">
        <f>+IF('Data Input-Ingreso de Datos'!#REF!=1,EVERLITE!#REF!,"N/A")</f>
        <v>#REF!</v>
      </c>
      <c r="KGX50" s="351" t="e">
        <f>+IF('Data Input-Ingreso de Datos'!#REF!=1,EVERLITE!#REF!,"N/A")</f>
        <v>#REF!</v>
      </c>
      <c r="KGY50" s="351" t="e">
        <f>+IF('Data Input-Ingreso de Datos'!#REF!=1,EVERLITE!#REF!,"N/A")</f>
        <v>#REF!</v>
      </c>
      <c r="KGZ50" s="351" t="e">
        <f>+IF('Data Input-Ingreso de Datos'!#REF!=1,EVERLITE!#REF!,"N/A")</f>
        <v>#REF!</v>
      </c>
      <c r="KHA50" s="351" t="e">
        <f>+IF('Data Input-Ingreso de Datos'!#REF!=1,EVERLITE!#REF!,"N/A")</f>
        <v>#REF!</v>
      </c>
      <c r="KHB50" s="351" t="e">
        <f>+IF('Data Input-Ingreso de Datos'!#REF!=1,EVERLITE!#REF!,"N/A")</f>
        <v>#REF!</v>
      </c>
      <c r="KHC50" s="351" t="e">
        <f>+IF('Data Input-Ingreso de Datos'!#REF!=1,EVERLITE!#REF!,"N/A")</f>
        <v>#REF!</v>
      </c>
      <c r="KHD50" s="351" t="e">
        <f>+IF('Data Input-Ingreso de Datos'!#REF!=1,EVERLITE!#REF!,"N/A")</f>
        <v>#REF!</v>
      </c>
      <c r="KHE50" s="351" t="e">
        <f>+IF('Data Input-Ingreso de Datos'!#REF!=1,EVERLITE!#REF!,"N/A")</f>
        <v>#REF!</v>
      </c>
      <c r="KHF50" s="351" t="e">
        <f>+IF('Data Input-Ingreso de Datos'!#REF!=1,EVERLITE!#REF!,"N/A")</f>
        <v>#REF!</v>
      </c>
      <c r="KHG50" s="351" t="e">
        <f>+IF('Data Input-Ingreso de Datos'!#REF!=1,EVERLITE!#REF!,"N/A")</f>
        <v>#REF!</v>
      </c>
      <c r="KHH50" s="351" t="e">
        <f>+IF('Data Input-Ingreso de Datos'!#REF!=1,EVERLITE!#REF!,"N/A")</f>
        <v>#REF!</v>
      </c>
      <c r="KHI50" s="351" t="e">
        <f>+IF('Data Input-Ingreso de Datos'!#REF!=1,EVERLITE!#REF!,"N/A")</f>
        <v>#REF!</v>
      </c>
      <c r="KHJ50" s="351" t="e">
        <f>+IF('Data Input-Ingreso de Datos'!#REF!=1,EVERLITE!#REF!,"N/A")</f>
        <v>#REF!</v>
      </c>
      <c r="KHK50" s="351" t="e">
        <f>+IF('Data Input-Ingreso de Datos'!#REF!=1,EVERLITE!#REF!,"N/A")</f>
        <v>#REF!</v>
      </c>
      <c r="KHL50" s="351" t="e">
        <f>+IF('Data Input-Ingreso de Datos'!#REF!=1,EVERLITE!#REF!,"N/A")</f>
        <v>#REF!</v>
      </c>
      <c r="KHM50" s="351" t="e">
        <f>+IF('Data Input-Ingreso de Datos'!#REF!=1,EVERLITE!#REF!,"N/A")</f>
        <v>#REF!</v>
      </c>
      <c r="KHN50" s="351" t="e">
        <f>+IF('Data Input-Ingreso de Datos'!#REF!=1,EVERLITE!#REF!,"N/A")</f>
        <v>#REF!</v>
      </c>
      <c r="KHO50" s="351" t="e">
        <f>+IF('Data Input-Ingreso de Datos'!#REF!=1,EVERLITE!#REF!,"N/A")</f>
        <v>#REF!</v>
      </c>
      <c r="KHP50" s="351" t="e">
        <f>+IF('Data Input-Ingreso de Datos'!#REF!=1,EVERLITE!#REF!,"N/A")</f>
        <v>#REF!</v>
      </c>
      <c r="KHQ50" s="351" t="e">
        <f>+IF('Data Input-Ingreso de Datos'!#REF!=1,EVERLITE!#REF!,"N/A")</f>
        <v>#REF!</v>
      </c>
      <c r="KHR50" s="351" t="e">
        <f>+IF('Data Input-Ingreso de Datos'!#REF!=1,EVERLITE!#REF!,"N/A")</f>
        <v>#REF!</v>
      </c>
      <c r="KHS50" s="351" t="e">
        <f>+IF('Data Input-Ingreso de Datos'!#REF!=1,EVERLITE!#REF!,"N/A")</f>
        <v>#REF!</v>
      </c>
      <c r="KHT50" s="351" t="e">
        <f>+IF('Data Input-Ingreso de Datos'!#REF!=1,EVERLITE!#REF!,"N/A")</f>
        <v>#REF!</v>
      </c>
      <c r="KHU50" s="351" t="e">
        <f>+IF('Data Input-Ingreso de Datos'!#REF!=1,EVERLITE!#REF!,"N/A")</f>
        <v>#REF!</v>
      </c>
      <c r="KHV50" s="351" t="e">
        <f>+IF('Data Input-Ingreso de Datos'!#REF!=1,EVERLITE!#REF!,"N/A")</f>
        <v>#REF!</v>
      </c>
      <c r="KHW50" s="351" t="e">
        <f>+IF('Data Input-Ingreso de Datos'!#REF!=1,EVERLITE!#REF!,"N/A")</f>
        <v>#REF!</v>
      </c>
      <c r="KHX50" s="351" t="e">
        <f>+IF('Data Input-Ingreso de Datos'!#REF!=1,EVERLITE!#REF!,"N/A")</f>
        <v>#REF!</v>
      </c>
      <c r="KHY50" s="351" t="e">
        <f>+IF('Data Input-Ingreso de Datos'!#REF!=1,EVERLITE!#REF!,"N/A")</f>
        <v>#REF!</v>
      </c>
      <c r="KHZ50" s="351" t="e">
        <f>+IF('Data Input-Ingreso de Datos'!#REF!=1,EVERLITE!#REF!,"N/A")</f>
        <v>#REF!</v>
      </c>
      <c r="KIA50" s="351" t="e">
        <f>+IF('Data Input-Ingreso de Datos'!#REF!=1,EVERLITE!#REF!,"N/A")</f>
        <v>#REF!</v>
      </c>
      <c r="KIB50" s="351" t="e">
        <f>+IF('Data Input-Ingreso de Datos'!#REF!=1,EVERLITE!#REF!,"N/A")</f>
        <v>#REF!</v>
      </c>
      <c r="KIC50" s="351" t="e">
        <f>+IF('Data Input-Ingreso de Datos'!#REF!=1,EVERLITE!#REF!,"N/A")</f>
        <v>#REF!</v>
      </c>
      <c r="KID50" s="351" t="e">
        <f>+IF('Data Input-Ingreso de Datos'!#REF!=1,EVERLITE!#REF!,"N/A")</f>
        <v>#REF!</v>
      </c>
      <c r="KIE50" s="351" t="e">
        <f>+IF('Data Input-Ingreso de Datos'!#REF!=1,EVERLITE!#REF!,"N/A")</f>
        <v>#REF!</v>
      </c>
      <c r="KIF50" s="351" t="e">
        <f>+IF('Data Input-Ingreso de Datos'!#REF!=1,EVERLITE!#REF!,"N/A")</f>
        <v>#REF!</v>
      </c>
      <c r="KIG50" s="351" t="e">
        <f>+IF('Data Input-Ingreso de Datos'!#REF!=1,EVERLITE!#REF!,"N/A")</f>
        <v>#REF!</v>
      </c>
      <c r="KIH50" s="351" t="e">
        <f>+IF('Data Input-Ingreso de Datos'!#REF!=1,EVERLITE!#REF!,"N/A")</f>
        <v>#REF!</v>
      </c>
      <c r="KII50" s="351" t="e">
        <f>+IF('Data Input-Ingreso de Datos'!#REF!=1,EVERLITE!#REF!,"N/A")</f>
        <v>#REF!</v>
      </c>
      <c r="KIJ50" s="351" t="e">
        <f>+IF('Data Input-Ingreso de Datos'!#REF!=1,EVERLITE!#REF!,"N/A")</f>
        <v>#REF!</v>
      </c>
      <c r="KIK50" s="351" t="e">
        <f>+IF('Data Input-Ingreso de Datos'!#REF!=1,EVERLITE!#REF!,"N/A")</f>
        <v>#REF!</v>
      </c>
      <c r="KIL50" s="351" t="e">
        <f>+IF('Data Input-Ingreso de Datos'!#REF!=1,EVERLITE!#REF!,"N/A")</f>
        <v>#REF!</v>
      </c>
      <c r="KIM50" s="351" t="e">
        <f>+IF('Data Input-Ingreso de Datos'!#REF!=1,EVERLITE!#REF!,"N/A")</f>
        <v>#REF!</v>
      </c>
      <c r="KIN50" s="351" t="e">
        <f>+IF('Data Input-Ingreso de Datos'!#REF!=1,EVERLITE!#REF!,"N/A")</f>
        <v>#REF!</v>
      </c>
      <c r="KIO50" s="351" t="e">
        <f>+IF('Data Input-Ingreso de Datos'!#REF!=1,EVERLITE!#REF!,"N/A")</f>
        <v>#REF!</v>
      </c>
      <c r="KIP50" s="351" t="e">
        <f>+IF('Data Input-Ingreso de Datos'!#REF!=1,EVERLITE!#REF!,"N/A")</f>
        <v>#REF!</v>
      </c>
      <c r="KIQ50" s="351" t="e">
        <f>+IF('Data Input-Ingreso de Datos'!#REF!=1,EVERLITE!#REF!,"N/A")</f>
        <v>#REF!</v>
      </c>
      <c r="KIR50" s="351" t="e">
        <f>+IF('Data Input-Ingreso de Datos'!#REF!=1,EVERLITE!#REF!,"N/A")</f>
        <v>#REF!</v>
      </c>
      <c r="KIS50" s="351" t="e">
        <f>+IF('Data Input-Ingreso de Datos'!#REF!=1,EVERLITE!#REF!,"N/A")</f>
        <v>#REF!</v>
      </c>
      <c r="KIT50" s="351" t="e">
        <f>+IF('Data Input-Ingreso de Datos'!#REF!=1,EVERLITE!#REF!,"N/A")</f>
        <v>#REF!</v>
      </c>
      <c r="KIU50" s="351" t="e">
        <f>+IF('Data Input-Ingreso de Datos'!#REF!=1,EVERLITE!#REF!,"N/A")</f>
        <v>#REF!</v>
      </c>
      <c r="KIV50" s="351" t="e">
        <f>+IF('Data Input-Ingreso de Datos'!#REF!=1,EVERLITE!#REF!,"N/A")</f>
        <v>#REF!</v>
      </c>
      <c r="KIW50" s="351" t="e">
        <f>+IF('Data Input-Ingreso de Datos'!#REF!=1,EVERLITE!#REF!,"N/A")</f>
        <v>#REF!</v>
      </c>
      <c r="KIX50" s="351" t="e">
        <f>+IF('Data Input-Ingreso de Datos'!#REF!=1,EVERLITE!#REF!,"N/A")</f>
        <v>#REF!</v>
      </c>
      <c r="KIY50" s="351" t="e">
        <f>+IF('Data Input-Ingreso de Datos'!#REF!=1,EVERLITE!#REF!,"N/A")</f>
        <v>#REF!</v>
      </c>
      <c r="KIZ50" s="351" t="e">
        <f>+IF('Data Input-Ingreso de Datos'!#REF!=1,EVERLITE!#REF!,"N/A")</f>
        <v>#REF!</v>
      </c>
      <c r="KJA50" s="351" t="e">
        <f>+IF('Data Input-Ingreso de Datos'!#REF!=1,EVERLITE!#REF!,"N/A")</f>
        <v>#REF!</v>
      </c>
      <c r="KJB50" s="351" t="e">
        <f>+IF('Data Input-Ingreso de Datos'!#REF!=1,EVERLITE!#REF!,"N/A")</f>
        <v>#REF!</v>
      </c>
      <c r="KJC50" s="351" t="e">
        <f>+IF('Data Input-Ingreso de Datos'!#REF!=1,EVERLITE!#REF!,"N/A")</f>
        <v>#REF!</v>
      </c>
      <c r="KJD50" s="351" t="e">
        <f>+IF('Data Input-Ingreso de Datos'!#REF!=1,EVERLITE!#REF!,"N/A")</f>
        <v>#REF!</v>
      </c>
      <c r="KJE50" s="351" t="e">
        <f>+IF('Data Input-Ingreso de Datos'!#REF!=1,EVERLITE!#REF!,"N/A")</f>
        <v>#REF!</v>
      </c>
      <c r="KJF50" s="351" t="e">
        <f>+IF('Data Input-Ingreso de Datos'!#REF!=1,EVERLITE!#REF!,"N/A")</f>
        <v>#REF!</v>
      </c>
      <c r="KJG50" s="351" t="e">
        <f>+IF('Data Input-Ingreso de Datos'!#REF!=1,EVERLITE!#REF!,"N/A")</f>
        <v>#REF!</v>
      </c>
      <c r="KJH50" s="351" t="e">
        <f>+IF('Data Input-Ingreso de Datos'!#REF!=1,EVERLITE!#REF!,"N/A")</f>
        <v>#REF!</v>
      </c>
      <c r="KJI50" s="351" t="e">
        <f>+IF('Data Input-Ingreso de Datos'!#REF!=1,EVERLITE!#REF!,"N/A")</f>
        <v>#REF!</v>
      </c>
      <c r="KJJ50" s="351" t="e">
        <f>+IF('Data Input-Ingreso de Datos'!#REF!=1,EVERLITE!#REF!,"N/A")</f>
        <v>#REF!</v>
      </c>
      <c r="KJK50" s="351" t="e">
        <f>+IF('Data Input-Ingreso de Datos'!#REF!=1,EVERLITE!#REF!,"N/A")</f>
        <v>#REF!</v>
      </c>
      <c r="KJL50" s="351" t="e">
        <f>+IF('Data Input-Ingreso de Datos'!#REF!=1,EVERLITE!#REF!,"N/A")</f>
        <v>#REF!</v>
      </c>
      <c r="KJM50" s="351" t="e">
        <f>+IF('Data Input-Ingreso de Datos'!#REF!=1,EVERLITE!#REF!,"N/A")</f>
        <v>#REF!</v>
      </c>
      <c r="KJN50" s="351" t="e">
        <f>+IF('Data Input-Ingreso de Datos'!#REF!=1,EVERLITE!#REF!,"N/A")</f>
        <v>#REF!</v>
      </c>
      <c r="KJO50" s="351" t="e">
        <f>+IF('Data Input-Ingreso de Datos'!#REF!=1,EVERLITE!#REF!,"N/A")</f>
        <v>#REF!</v>
      </c>
      <c r="KJP50" s="351" t="e">
        <f>+IF('Data Input-Ingreso de Datos'!#REF!=1,EVERLITE!#REF!,"N/A")</f>
        <v>#REF!</v>
      </c>
      <c r="KJQ50" s="351" t="e">
        <f>+IF('Data Input-Ingreso de Datos'!#REF!=1,EVERLITE!#REF!,"N/A")</f>
        <v>#REF!</v>
      </c>
      <c r="KJR50" s="351" t="e">
        <f>+IF('Data Input-Ingreso de Datos'!#REF!=1,EVERLITE!#REF!,"N/A")</f>
        <v>#REF!</v>
      </c>
      <c r="KJS50" s="351" t="e">
        <f>+IF('Data Input-Ingreso de Datos'!#REF!=1,EVERLITE!#REF!,"N/A")</f>
        <v>#REF!</v>
      </c>
      <c r="KJT50" s="351" t="e">
        <f>+IF('Data Input-Ingreso de Datos'!#REF!=1,EVERLITE!#REF!,"N/A")</f>
        <v>#REF!</v>
      </c>
      <c r="KJU50" s="351" t="e">
        <f>+IF('Data Input-Ingreso de Datos'!#REF!=1,EVERLITE!#REF!,"N/A")</f>
        <v>#REF!</v>
      </c>
      <c r="KJV50" s="351" t="e">
        <f>+IF('Data Input-Ingreso de Datos'!#REF!=1,EVERLITE!#REF!,"N/A")</f>
        <v>#REF!</v>
      </c>
      <c r="KJW50" s="351" t="e">
        <f>+IF('Data Input-Ingreso de Datos'!#REF!=1,EVERLITE!#REF!,"N/A")</f>
        <v>#REF!</v>
      </c>
      <c r="KJX50" s="351" t="e">
        <f>+IF('Data Input-Ingreso de Datos'!#REF!=1,EVERLITE!#REF!,"N/A")</f>
        <v>#REF!</v>
      </c>
      <c r="KJY50" s="351" t="e">
        <f>+IF('Data Input-Ingreso de Datos'!#REF!=1,EVERLITE!#REF!,"N/A")</f>
        <v>#REF!</v>
      </c>
      <c r="KJZ50" s="351" t="e">
        <f>+IF('Data Input-Ingreso de Datos'!#REF!=1,EVERLITE!#REF!,"N/A")</f>
        <v>#REF!</v>
      </c>
      <c r="KKA50" s="351" t="e">
        <f>+IF('Data Input-Ingreso de Datos'!#REF!=1,EVERLITE!#REF!,"N/A")</f>
        <v>#REF!</v>
      </c>
      <c r="KKB50" s="351" t="e">
        <f>+IF('Data Input-Ingreso de Datos'!#REF!=1,EVERLITE!#REF!,"N/A")</f>
        <v>#REF!</v>
      </c>
      <c r="KKC50" s="351" t="e">
        <f>+IF('Data Input-Ingreso de Datos'!#REF!=1,EVERLITE!#REF!,"N/A")</f>
        <v>#REF!</v>
      </c>
      <c r="KKD50" s="351" t="e">
        <f>+IF('Data Input-Ingreso de Datos'!#REF!=1,EVERLITE!#REF!,"N/A")</f>
        <v>#REF!</v>
      </c>
      <c r="KKE50" s="351" t="e">
        <f>+IF('Data Input-Ingreso de Datos'!#REF!=1,EVERLITE!#REF!,"N/A")</f>
        <v>#REF!</v>
      </c>
      <c r="KKF50" s="351" t="e">
        <f>+IF('Data Input-Ingreso de Datos'!#REF!=1,EVERLITE!#REF!,"N/A")</f>
        <v>#REF!</v>
      </c>
      <c r="KKG50" s="351" t="e">
        <f>+IF('Data Input-Ingreso de Datos'!#REF!=1,EVERLITE!#REF!,"N/A")</f>
        <v>#REF!</v>
      </c>
      <c r="KKH50" s="351" t="e">
        <f>+IF('Data Input-Ingreso de Datos'!#REF!=1,EVERLITE!#REF!,"N/A")</f>
        <v>#REF!</v>
      </c>
      <c r="KKI50" s="351" t="e">
        <f>+IF('Data Input-Ingreso de Datos'!#REF!=1,EVERLITE!#REF!,"N/A")</f>
        <v>#REF!</v>
      </c>
      <c r="KKJ50" s="351" t="e">
        <f>+IF('Data Input-Ingreso de Datos'!#REF!=1,EVERLITE!#REF!,"N/A")</f>
        <v>#REF!</v>
      </c>
      <c r="KKK50" s="351" t="e">
        <f>+IF('Data Input-Ingreso de Datos'!#REF!=1,EVERLITE!#REF!,"N/A")</f>
        <v>#REF!</v>
      </c>
      <c r="KKL50" s="351" t="e">
        <f>+IF('Data Input-Ingreso de Datos'!#REF!=1,EVERLITE!#REF!,"N/A")</f>
        <v>#REF!</v>
      </c>
      <c r="KKM50" s="351" t="e">
        <f>+IF('Data Input-Ingreso de Datos'!#REF!=1,EVERLITE!#REF!,"N/A")</f>
        <v>#REF!</v>
      </c>
      <c r="KKN50" s="351" t="e">
        <f>+IF('Data Input-Ingreso de Datos'!#REF!=1,EVERLITE!#REF!,"N/A")</f>
        <v>#REF!</v>
      </c>
      <c r="KKO50" s="351" t="e">
        <f>+IF('Data Input-Ingreso de Datos'!#REF!=1,EVERLITE!#REF!,"N/A")</f>
        <v>#REF!</v>
      </c>
      <c r="KKP50" s="351" t="e">
        <f>+IF('Data Input-Ingreso de Datos'!#REF!=1,EVERLITE!#REF!,"N/A")</f>
        <v>#REF!</v>
      </c>
      <c r="KKQ50" s="351" t="e">
        <f>+IF('Data Input-Ingreso de Datos'!#REF!=1,EVERLITE!#REF!,"N/A")</f>
        <v>#REF!</v>
      </c>
      <c r="KKR50" s="351" t="e">
        <f>+IF('Data Input-Ingreso de Datos'!#REF!=1,EVERLITE!#REF!,"N/A")</f>
        <v>#REF!</v>
      </c>
      <c r="KKS50" s="351" t="e">
        <f>+IF('Data Input-Ingreso de Datos'!#REF!=1,EVERLITE!#REF!,"N/A")</f>
        <v>#REF!</v>
      </c>
      <c r="KKT50" s="351" t="e">
        <f>+IF('Data Input-Ingreso de Datos'!#REF!=1,EVERLITE!#REF!,"N/A")</f>
        <v>#REF!</v>
      </c>
      <c r="KKU50" s="351" t="e">
        <f>+IF('Data Input-Ingreso de Datos'!#REF!=1,EVERLITE!#REF!,"N/A")</f>
        <v>#REF!</v>
      </c>
      <c r="KKV50" s="351" t="e">
        <f>+IF('Data Input-Ingreso de Datos'!#REF!=1,EVERLITE!#REF!,"N/A")</f>
        <v>#REF!</v>
      </c>
      <c r="KKW50" s="351" t="e">
        <f>+IF('Data Input-Ingreso de Datos'!#REF!=1,EVERLITE!#REF!,"N/A")</f>
        <v>#REF!</v>
      </c>
      <c r="KKX50" s="351" t="e">
        <f>+IF('Data Input-Ingreso de Datos'!#REF!=1,EVERLITE!#REF!,"N/A")</f>
        <v>#REF!</v>
      </c>
      <c r="KKY50" s="351" t="e">
        <f>+IF('Data Input-Ingreso de Datos'!#REF!=1,EVERLITE!#REF!,"N/A")</f>
        <v>#REF!</v>
      </c>
      <c r="KKZ50" s="351" t="e">
        <f>+IF('Data Input-Ingreso de Datos'!#REF!=1,EVERLITE!#REF!,"N/A")</f>
        <v>#REF!</v>
      </c>
      <c r="KLA50" s="351" t="e">
        <f>+IF('Data Input-Ingreso de Datos'!#REF!=1,EVERLITE!#REF!,"N/A")</f>
        <v>#REF!</v>
      </c>
      <c r="KLB50" s="351" t="e">
        <f>+IF('Data Input-Ingreso de Datos'!#REF!=1,EVERLITE!#REF!,"N/A")</f>
        <v>#REF!</v>
      </c>
      <c r="KLC50" s="351" t="e">
        <f>+IF('Data Input-Ingreso de Datos'!#REF!=1,EVERLITE!#REF!,"N/A")</f>
        <v>#REF!</v>
      </c>
      <c r="KLD50" s="351" t="e">
        <f>+IF('Data Input-Ingreso de Datos'!#REF!=1,EVERLITE!#REF!,"N/A")</f>
        <v>#REF!</v>
      </c>
      <c r="KLE50" s="351" t="e">
        <f>+IF('Data Input-Ingreso de Datos'!#REF!=1,EVERLITE!#REF!,"N/A")</f>
        <v>#REF!</v>
      </c>
      <c r="KLF50" s="351" t="e">
        <f>+IF('Data Input-Ingreso de Datos'!#REF!=1,EVERLITE!#REF!,"N/A")</f>
        <v>#REF!</v>
      </c>
      <c r="KLG50" s="351" t="e">
        <f>+IF('Data Input-Ingreso de Datos'!#REF!=1,EVERLITE!#REF!,"N/A")</f>
        <v>#REF!</v>
      </c>
      <c r="KLH50" s="351" t="e">
        <f>+IF('Data Input-Ingreso de Datos'!#REF!=1,EVERLITE!#REF!,"N/A")</f>
        <v>#REF!</v>
      </c>
      <c r="KLI50" s="351" t="e">
        <f>+IF('Data Input-Ingreso de Datos'!#REF!=1,EVERLITE!#REF!,"N/A")</f>
        <v>#REF!</v>
      </c>
      <c r="KLJ50" s="351" t="e">
        <f>+IF('Data Input-Ingreso de Datos'!#REF!=1,EVERLITE!#REF!,"N/A")</f>
        <v>#REF!</v>
      </c>
      <c r="KLK50" s="351" t="e">
        <f>+IF('Data Input-Ingreso de Datos'!#REF!=1,EVERLITE!#REF!,"N/A")</f>
        <v>#REF!</v>
      </c>
      <c r="KLL50" s="351" t="e">
        <f>+IF('Data Input-Ingreso de Datos'!#REF!=1,EVERLITE!#REF!,"N/A")</f>
        <v>#REF!</v>
      </c>
      <c r="KLM50" s="351" t="e">
        <f>+IF('Data Input-Ingreso de Datos'!#REF!=1,EVERLITE!#REF!,"N/A")</f>
        <v>#REF!</v>
      </c>
      <c r="KLN50" s="351" t="e">
        <f>+IF('Data Input-Ingreso de Datos'!#REF!=1,EVERLITE!#REF!,"N/A")</f>
        <v>#REF!</v>
      </c>
      <c r="KLO50" s="351" t="e">
        <f>+IF('Data Input-Ingreso de Datos'!#REF!=1,EVERLITE!#REF!,"N/A")</f>
        <v>#REF!</v>
      </c>
      <c r="KLP50" s="351" t="e">
        <f>+IF('Data Input-Ingreso de Datos'!#REF!=1,EVERLITE!#REF!,"N/A")</f>
        <v>#REF!</v>
      </c>
      <c r="KLQ50" s="351" t="e">
        <f>+IF('Data Input-Ingreso de Datos'!#REF!=1,EVERLITE!#REF!,"N/A")</f>
        <v>#REF!</v>
      </c>
      <c r="KLR50" s="351" t="e">
        <f>+IF('Data Input-Ingreso de Datos'!#REF!=1,EVERLITE!#REF!,"N/A")</f>
        <v>#REF!</v>
      </c>
      <c r="KLS50" s="351" t="e">
        <f>+IF('Data Input-Ingreso de Datos'!#REF!=1,EVERLITE!#REF!,"N/A")</f>
        <v>#REF!</v>
      </c>
      <c r="KLT50" s="351" t="e">
        <f>+IF('Data Input-Ingreso de Datos'!#REF!=1,EVERLITE!#REF!,"N/A")</f>
        <v>#REF!</v>
      </c>
      <c r="KLU50" s="351" t="e">
        <f>+IF('Data Input-Ingreso de Datos'!#REF!=1,EVERLITE!#REF!,"N/A")</f>
        <v>#REF!</v>
      </c>
      <c r="KLV50" s="351" t="e">
        <f>+IF('Data Input-Ingreso de Datos'!#REF!=1,EVERLITE!#REF!,"N/A")</f>
        <v>#REF!</v>
      </c>
      <c r="KLW50" s="351" t="e">
        <f>+IF('Data Input-Ingreso de Datos'!#REF!=1,EVERLITE!#REF!,"N/A")</f>
        <v>#REF!</v>
      </c>
      <c r="KLX50" s="351" t="e">
        <f>+IF('Data Input-Ingreso de Datos'!#REF!=1,EVERLITE!#REF!,"N/A")</f>
        <v>#REF!</v>
      </c>
      <c r="KLY50" s="351" t="e">
        <f>+IF('Data Input-Ingreso de Datos'!#REF!=1,EVERLITE!#REF!,"N/A")</f>
        <v>#REF!</v>
      </c>
      <c r="KLZ50" s="351" t="e">
        <f>+IF('Data Input-Ingreso de Datos'!#REF!=1,EVERLITE!#REF!,"N/A")</f>
        <v>#REF!</v>
      </c>
      <c r="KMA50" s="351" t="e">
        <f>+IF('Data Input-Ingreso de Datos'!#REF!=1,EVERLITE!#REF!,"N/A")</f>
        <v>#REF!</v>
      </c>
      <c r="KMB50" s="351" t="e">
        <f>+IF('Data Input-Ingreso de Datos'!#REF!=1,EVERLITE!#REF!,"N/A")</f>
        <v>#REF!</v>
      </c>
      <c r="KMC50" s="351" t="e">
        <f>+IF('Data Input-Ingreso de Datos'!#REF!=1,EVERLITE!#REF!,"N/A")</f>
        <v>#REF!</v>
      </c>
      <c r="KMD50" s="351" t="e">
        <f>+IF('Data Input-Ingreso de Datos'!#REF!=1,EVERLITE!#REF!,"N/A")</f>
        <v>#REF!</v>
      </c>
      <c r="KME50" s="351" t="e">
        <f>+IF('Data Input-Ingreso de Datos'!#REF!=1,EVERLITE!#REF!,"N/A")</f>
        <v>#REF!</v>
      </c>
      <c r="KMF50" s="351" t="e">
        <f>+IF('Data Input-Ingreso de Datos'!#REF!=1,EVERLITE!#REF!,"N/A")</f>
        <v>#REF!</v>
      </c>
      <c r="KMG50" s="351" t="e">
        <f>+IF('Data Input-Ingreso de Datos'!#REF!=1,EVERLITE!#REF!,"N/A")</f>
        <v>#REF!</v>
      </c>
      <c r="KMH50" s="351" t="e">
        <f>+IF('Data Input-Ingreso de Datos'!#REF!=1,EVERLITE!#REF!,"N/A")</f>
        <v>#REF!</v>
      </c>
      <c r="KMI50" s="351" t="e">
        <f>+IF('Data Input-Ingreso de Datos'!#REF!=1,EVERLITE!#REF!,"N/A")</f>
        <v>#REF!</v>
      </c>
      <c r="KMJ50" s="351" t="e">
        <f>+IF('Data Input-Ingreso de Datos'!#REF!=1,EVERLITE!#REF!,"N/A")</f>
        <v>#REF!</v>
      </c>
      <c r="KMK50" s="351" t="e">
        <f>+IF('Data Input-Ingreso de Datos'!#REF!=1,EVERLITE!#REF!,"N/A")</f>
        <v>#REF!</v>
      </c>
      <c r="KML50" s="351" t="e">
        <f>+IF('Data Input-Ingreso de Datos'!#REF!=1,EVERLITE!#REF!,"N/A")</f>
        <v>#REF!</v>
      </c>
      <c r="KMM50" s="351" t="e">
        <f>+IF('Data Input-Ingreso de Datos'!#REF!=1,EVERLITE!#REF!,"N/A")</f>
        <v>#REF!</v>
      </c>
      <c r="KMN50" s="351" t="e">
        <f>+IF('Data Input-Ingreso de Datos'!#REF!=1,EVERLITE!#REF!,"N/A")</f>
        <v>#REF!</v>
      </c>
      <c r="KMO50" s="351" t="e">
        <f>+IF('Data Input-Ingreso de Datos'!#REF!=1,EVERLITE!#REF!,"N/A")</f>
        <v>#REF!</v>
      </c>
      <c r="KMP50" s="351" t="e">
        <f>+IF('Data Input-Ingreso de Datos'!#REF!=1,EVERLITE!#REF!,"N/A")</f>
        <v>#REF!</v>
      </c>
      <c r="KMQ50" s="351" t="e">
        <f>+IF('Data Input-Ingreso de Datos'!#REF!=1,EVERLITE!#REF!,"N/A")</f>
        <v>#REF!</v>
      </c>
      <c r="KMR50" s="351" t="e">
        <f>+IF('Data Input-Ingreso de Datos'!#REF!=1,EVERLITE!#REF!,"N/A")</f>
        <v>#REF!</v>
      </c>
      <c r="KMS50" s="351" t="e">
        <f>+IF('Data Input-Ingreso de Datos'!#REF!=1,EVERLITE!#REF!,"N/A")</f>
        <v>#REF!</v>
      </c>
      <c r="KMT50" s="351" t="e">
        <f>+IF('Data Input-Ingreso de Datos'!#REF!=1,EVERLITE!#REF!,"N/A")</f>
        <v>#REF!</v>
      </c>
      <c r="KMU50" s="351" t="e">
        <f>+IF('Data Input-Ingreso de Datos'!#REF!=1,EVERLITE!#REF!,"N/A")</f>
        <v>#REF!</v>
      </c>
      <c r="KMV50" s="351" t="e">
        <f>+IF('Data Input-Ingreso de Datos'!#REF!=1,EVERLITE!#REF!,"N/A")</f>
        <v>#REF!</v>
      </c>
      <c r="KMW50" s="351" t="e">
        <f>+IF('Data Input-Ingreso de Datos'!#REF!=1,EVERLITE!#REF!,"N/A")</f>
        <v>#REF!</v>
      </c>
      <c r="KMX50" s="351" t="e">
        <f>+IF('Data Input-Ingreso de Datos'!#REF!=1,EVERLITE!#REF!,"N/A")</f>
        <v>#REF!</v>
      </c>
      <c r="KMY50" s="351" t="e">
        <f>+IF('Data Input-Ingreso de Datos'!#REF!=1,EVERLITE!#REF!,"N/A")</f>
        <v>#REF!</v>
      </c>
      <c r="KMZ50" s="351" t="e">
        <f>+IF('Data Input-Ingreso de Datos'!#REF!=1,EVERLITE!#REF!,"N/A")</f>
        <v>#REF!</v>
      </c>
      <c r="KNA50" s="351" t="e">
        <f>+IF('Data Input-Ingreso de Datos'!#REF!=1,EVERLITE!#REF!,"N/A")</f>
        <v>#REF!</v>
      </c>
      <c r="KNB50" s="351" t="e">
        <f>+IF('Data Input-Ingreso de Datos'!#REF!=1,EVERLITE!#REF!,"N/A")</f>
        <v>#REF!</v>
      </c>
      <c r="KNC50" s="351" t="e">
        <f>+IF('Data Input-Ingreso de Datos'!#REF!=1,EVERLITE!#REF!,"N/A")</f>
        <v>#REF!</v>
      </c>
      <c r="KND50" s="351" t="e">
        <f>+IF('Data Input-Ingreso de Datos'!#REF!=1,EVERLITE!#REF!,"N/A")</f>
        <v>#REF!</v>
      </c>
      <c r="KNE50" s="351" t="e">
        <f>+IF('Data Input-Ingreso de Datos'!#REF!=1,EVERLITE!#REF!,"N/A")</f>
        <v>#REF!</v>
      </c>
      <c r="KNF50" s="351" t="e">
        <f>+IF('Data Input-Ingreso de Datos'!#REF!=1,EVERLITE!#REF!,"N/A")</f>
        <v>#REF!</v>
      </c>
      <c r="KNG50" s="351" t="e">
        <f>+IF('Data Input-Ingreso de Datos'!#REF!=1,EVERLITE!#REF!,"N/A")</f>
        <v>#REF!</v>
      </c>
      <c r="KNH50" s="351" t="e">
        <f>+IF('Data Input-Ingreso de Datos'!#REF!=1,EVERLITE!#REF!,"N/A")</f>
        <v>#REF!</v>
      </c>
      <c r="KNI50" s="351" t="e">
        <f>+IF('Data Input-Ingreso de Datos'!#REF!=1,EVERLITE!#REF!,"N/A")</f>
        <v>#REF!</v>
      </c>
      <c r="KNJ50" s="351" t="e">
        <f>+IF('Data Input-Ingreso de Datos'!#REF!=1,EVERLITE!#REF!,"N/A")</f>
        <v>#REF!</v>
      </c>
      <c r="KNK50" s="351" t="e">
        <f>+IF('Data Input-Ingreso de Datos'!#REF!=1,EVERLITE!#REF!,"N/A")</f>
        <v>#REF!</v>
      </c>
      <c r="KNL50" s="351" t="e">
        <f>+IF('Data Input-Ingreso de Datos'!#REF!=1,EVERLITE!#REF!,"N/A")</f>
        <v>#REF!</v>
      </c>
      <c r="KNM50" s="351" t="e">
        <f>+IF('Data Input-Ingreso de Datos'!#REF!=1,EVERLITE!#REF!,"N/A")</f>
        <v>#REF!</v>
      </c>
      <c r="KNN50" s="351" t="e">
        <f>+IF('Data Input-Ingreso de Datos'!#REF!=1,EVERLITE!#REF!,"N/A")</f>
        <v>#REF!</v>
      </c>
      <c r="KNO50" s="351" t="e">
        <f>+IF('Data Input-Ingreso de Datos'!#REF!=1,EVERLITE!#REF!,"N/A")</f>
        <v>#REF!</v>
      </c>
      <c r="KNP50" s="351" t="e">
        <f>+IF('Data Input-Ingreso de Datos'!#REF!=1,EVERLITE!#REF!,"N/A")</f>
        <v>#REF!</v>
      </c>
      <c r="KNQ50" s="351" t="e">
        <f>+IF('Data Input-Ingreso de Datos'!#REF!=1,EVERLITE!#REF!,"N/A")</f>
        <v>#REF!</v>
      </c>
      <c r="KNR50" s="351" t="e">
        <f>+IF('Data Input-Ingreso de Datos'!#REF!=1,EVERLITE!#REF!,"N/A")</f>
        <v>#REF!</v>
      </c>
      <c r="KNS50" s="351" t="e">
        <f>+IF('Data Input-Ingreso de Datos'!#REF!=1,EVERLITE!#REF!,"N/A")</f>
        <v>#REF!</v>
      </c>
      <c r="KNT50" s="351" t="e">
        <f>+IF('Data Input-Ingreso de Datos'!#REF!=1,EVERLITE!#REF!,"N/A")</f>
        <v>#REF!</v>
      </c>
      <c r="KNU50" s="351" t="e">
        <f>+IF('Data Input-Ingreso de Datos'!#REF!=1,EVERLITE!#REF!,"N/A")</f>
        <v>#REF!</v>
      </c>
      <c r="KNV50" s="351" t="e">
        <f>+IF('Data Input-Ingreso de Datos'!#REF!=1,EVERLITE!#REF!,"N/A")</f>
        <v>#REF!</v>
      </c>
      <c r="KNW50" s="351" t="e">
        <f>+IF('Data Input-Ingreso de Datos'!#REF!=1,EVERLITE!#REF!,"N/A")</f>
        <v>#REF!</v>
      </c>
      <c r="KNX50" s="351" t="e">
        <f>+IF('Data Input-Ingreso de Datos'!#REF!=1,EVERLITE!#REF!,"N/A")</f>
        <v>#REF!</v>
      </c>
      <c r="KNY50" s="351" t="e">
        <f>+IF('Data Input-Ingreso de Datos'!#REF!=1,EVERLITE!#REF!,"N/A")</f>
        <v>#REF!</v>
      </c>
      <c r="KNZ50" s="351" t="e">
        <f>+IF('Data Input-Ingreso de Datos'!#REF!=1,EVERLITE!#REF!,"N/A")</f>
        <v>#REF!</v>
      </c>
      <c r="KOA50" s="351" t="e">
        <f>+IF('Data Input-Ingreso de Datos'!#REF!=1,EVERLITE!#REF!,"N/A")</f>
        <v>#REF!</v>
      </c>
      <c r="KOB50" s="351" t="e">
        <f>+IF('Data Input-Ingreso de Datos'!#REF!=1,EVERLITE!#REF!,"N/A")</f>
        <v>#REF!</v>
      </c>
      <c r="KOC50" s="351" t="e">
        <f>+IF('Data Input-Ingreso de Datos'!#REF!=1,EVERLITE!#REF!,"N/A")</f>
        <v>#REF!</v>
      </c>
      <c r="KOD50" s="351" t="e">
        <f>+IF('Data Input-Ingreso de Datos'!#REF!=1,EVERLITE!#REF!,"N/A")</f>
        <v>#REF!</v>
      </c>
      <c r="KOE50" s="351" t="e">
        <f>+IF('Data Input-Ingreso de Datos'!#REF!=1,EVERLITE!#REF!,"N/A")</f>
        <v>#REF!</v>
      </c>
      <c r="KOF50" s="351" t="e">
        <f>+IF('Data Input-Ingreso de Datos'!#REF!=1,EVERLITE!#REF!,"N/A")</f>
        <v>#REF!</v>
      </c>
      <c r="KOG50" s="351" t="e">
        <f>+IF('Data Input-Ingreso de Datos'!#REF!=1,EVERLITE!#REF!,"N/A")</f>
        <v>#REF!</v>
      </c>
      <c r="KOH50" s="351" t="e">
        <f>+IF('Data Input-Ingreso de Datos'!#REF!=1,EVERLITE!#REF!,"N/A")</f>
        <v>#REF!</v>
      </c>
      <c r="KOI50" s="351" t="e">
        <f>+IF('Data Input-Ingreso de Datos'!#REF!=1,EVERLITE!#REF!,"N/A")</f>
        <v>#REF!</v>
      </c>
      <c r="KOJ50" s="351" t="e">
        <f>+IF('Data Input-Ingreso de Datos'!#REF!=1,EVERLITE!#REF!,"N/A")</f>
        <v>#REF!</v>
      </c>
      <c r="KOK50" s="351" t="e">
        <f>+IF('Data Input-Ingreso de Datos'!#REF!=1,EVERLITE!#REF!,"N/A")</f>
        <v>#REF!</v>
      </c>
      <c r="KOL50" s="351" t="e">
        <f>+IF('Data Input-Ingreso de Datos'!#REF!=1,EVERLITE!#REF!,"N/A")</f>
        <v>#REF!</v>
      </c>
      <c r="KOM50" s="351" t="e">
        <f>+IF('Data Input-Ingreso de Datos'!#REF!=1,EVERLITE!#REF!,"N/A")</f>
        <v>#REF!</v>
      </c>
      <c r="KON50" s="351" t="e">
        <f>+IF('Data Input-Ingreso de Datos'!#REF!=1,EVERLITE!#REF!,"N/A")</f>
        <v>#REF!</v>
      </c>
      <c r="KOO50" s="351" t="e">
        <f>+IF('Data Input-Ingreso de Datos'!#REF!=1,EVERLITE!#REF!,"N/A")</f>
        <v>#REF!</v>
      </c>
      <c r="KOP50" s="351" t="e">
        <f>+IF('Data Input-Ingreso de Datos'!#REF!=1,EVERLITE!#REF!,"N/A")</f>
        <v>#REF!</v>
      </c>
      <c r="KOQ50" s="351" t="e">
        <f>+IF('Data Input-Ingreso de Datos'!#REF!=1,EVERLITE!#REF!,"N/A")</f>
        <v>#REF!</v>
      </c>
      <c r="KOR50" s="351" t="e">
        <f>+IF('Data Input-Ingreso de Datos'!#REF!=1,EVERLITE!#REF!,"N/A")</f>
        <v>#REF!</v>
      </c>
      <c r="KOS50" s="351" t="e">
        <f>+IF('Data Input-Ingreso de Datos'!#REF!=1,EVERLITE!#REF!,"N/A")</f>
        <v>#REF!</v>
      </c>
      <c r="KOT50" s="351" t="e">
        <f>+IF('Data Input-Ingreso de Datos'!#REF!=1,EVERLITE!#REF!,"N/A")</f>
        <v>#REF!</v>
      </c>
      <c r="KOU50" s="351" t="e">
        <f>+IF('Data Input-Ingreso de Datos'!#REF!=1,EVERLITE!#REF!,"N/A")</f>
        <v>#REF!</v>
      </c>
      <c r="KOV50" s="351" t="e">
        <f>+IF('Data Input-Ingreso de Datos'!#REF!=1,EVERLITE!#REF!,"N/A")</f>
        <v>#REF!</v>
      </c>
      <c r="KOW50" s="351" t="e">
        <f>+IF('Data Input-Ingreso de Datos'!#REF!=1,EVERLITE!#REF!,"N/A")</f>
        <v>#REF!</v>
      </c>
      <c r="KOX50" s="351" t="e">
        <f>+IF('Data Input-Ingreso de Datos'!#REF!=1,EVERLITE!#REF!,"N/A")</f>
        <v>#REF!</v>
      </c>
      <c r="KOY50" s="351" t="e">
        <f>+IF('Data Input-Ingreso de Datos'!#REF!=1,EVERLITE!#REF!,"N/A")</f>
        <v>#REF!</v>
      </c>
      <c r="KOZ50" s="351" t="e">
        <f>+IF('Data Input-Ingreso de Datos'!#REF!=1,EVERLITE!#REF!,"N/A")</f>
        <v>#REF!</v>
      </c>
      <c r="KPA50" s="351" t="e">
        <f>+IF('Data Input-Ingreso de Datos'!#REF!=1,EVERLITE!#REF!,"N/A")</f>
        <v>#REF!</v>
      </c>
      <c r="KPB50" s="351" t="e">
        <f>+IF('Data Input-Ingreso de Datos'!#REF!=1,EVERLITE!#REF!,"N/A")</f>
        <v>#REF!</v>
      </c>
      <c r="KPC50" s="351" t="e">
        <f>+IF('Data Input-Ingreso de Datos'!#REF!=1,EVERLITE!#REF!,"N/A")</f>
        <v>#REF!</v>
      </c>
      <c r="KPD50" s="351" t="e">
        <f>+IF('Data Input-Ingreso de Datos'!#REF!=1,EVERLITE!#REF!,"N/A")</f>
        <v>#REF!</v>
      </c>
      <c r="KPE50" s="351" t="e">
        <f>+IF('Data Input-Ingreso de Datos'!#REF!=1,EVERLITE!#REF!,"N/A")</f>
        <v>#REF!</v>
      </c>
      <c r="KPF50" s="351" t="e">
        <f>+IF('Data Input-Ingreso de Datos'!#REF!=1,EVERLITE!#REF!,"N/A")</f>
        <v>#REF!</v>
      </c>
      <c r="KPG50" s="351" t="e">
        <f>+IF('Data Input-Ingreso de Datos'!#REF!=1,EVERLITE!#REF!,"N/A")</f>
        <v>#REF!</v>
      </c>
      <c r="KPH50" s="351" t="e">
        <f>+IF('Data Input-Ingreso de Datos'!#REF!=1,EVERLITE!#REF!,"N/A")</f>
        <v>#REF!</v>
      </c>
      <c r="KPI50" s="351" t="e">
        <f>+IF('Data Input-Ingreso de Datos'!#REF!=1,EVERLITE!#REF!,"N/A")</f>
        <v>#REF!</v>
      </c>
      <c r="KPJ50" s="351" t="e">
        <f>+IF('Data Input-Ingreso de Datos'!#REF!=1,EVERLITE!#REF!,"N/A")</f>
        <v>#REF!</v>
      </c>
      <c r="KPK50" s="351" t="e">
        <f>+IF('Data Input-Ingreso de Datos'!#REF!=1,EVERLITE!#REF!,"N/A")</f>
        <v>#REF!</v>
      </c>
      <c r="KPL50" s="351" t="e">
        <f>+IF('Data Input-Ingreso de Datos'!#REF!=1,EVERLITE!#REF!,"N/A")</f>
        <v>#REF!</v>
      </c>
      <c r="KPM50" s="351" t="e">
        <f>+IF('Data Input-Ingreso de Datos'!#REF!=1,EVERLITE!#REF!,"N/A")</f>
        <v>#REF!</v>
      </c>
      <c r="KPN50" s="351" t="e">
        <f>+IF('Data Input-Ingreso de Datos'!#REF!=1,EVERLITE!#REF!,"N/A")</f>
        <v>#REF!</v>
      </c>
      <c r="KPO50" s="351" t="e">
        <f>+IF('Data Input-Ingreso de Datos'!#REF!=1,EVERLITE!#REF!,"N/A")</f>
        <v>#REF!</v>
      </c>
      <c r="KPP50" s="351" t="e">
        <f>+IF('Data Input-Ingreso de Datos'!#REF!=1,EVERLITE!#REF!,"N/A")</f>
        <v>#REF!</v>
      </c>
      <c r="KPQ50" s="351" t="e">
        <f>+IF('Data Input-Ingreso de Datos'!#REF!=1,EVERLITE!#REF!,"N/A")</f>
        <v>#REF!</v>
      </c>
      <c r="KPR50" s="351" t="e">
        <f>+IF('Data Input-Ingreso de Datos'!#REF!=1,EVERLITE!#REF!,"N/A")</f>
        <v>#REF!</v>
      </c>
      <c r="KPS50" s="351" t="e">
        <f>+IF('Data Input-Ingreso de Datos'!#REF!=1,EVERLITE!#REF!,"N/A")</f>
        <v>#REF!</v>
      </c>
      <c r="KPT50" s="351" t="e">
        <f>+IF('Data Input-Ingreso de Datos'!#REF!=1,EVERLITE!#REF!,"N/A")</f>
        <v>#REF!</v>
      </c>
      <c r="KPU50" s="351" t="e">
        <f>+IF('Data Input-Ingreso de Datos'!#REF!=1,EVERLITE!#REF!,"N/A")</f>
        <v>#REF!</v>
      </c>
      <c r="KPV50" s="351" t="e">
        <f>+IF('Data Input-Ingreso de Datos'!#REF!=1,EVERLITE!#REF!,"N/A")</f>
        <v>#REF!</v>
      </c>
      <c r="KPW50" s="351" t="e">
        <f>+IF('Data Input-Ingreso de Datos'!#REF!=1,EVERLITE!#REF!,"N/A")</f>
        <v>#REF!</v>
      </c>
      <c r="KPX50" s="351" t="e">
        <f>+IF('Data Input-Ingreso de Datos'!#REF!=1,EVERLITE!#REF!,"N/A")</f>
        <v>#REF!</v>
      </c>
      <c r="KPY50" s="351" t="e">
        <f>+IF('Data Input-Ingreso de Datos'!#REF!=1,EVERLITE!#REF!,"N/A")</f>
        <v>#REF!</v>
      </c>
      <c r="KPZ50" s="351" t="e">
        <f>+IF('Data Input-Ingreso de Datos'!#REF!=1,EVERLITE!#REF!,"N/A")</f>
        <v>#REF!</v>
      </c>
      <c r="KQA50" s="351" t="e">
        <f>+IF('Data Input-Ingreso de Datos'!#REF!=1,EVERLITE!#REF!,"N/A")</f>
        <v>#REF!</v>
      </c>
      <c r="KQB50" s="351" t="e">
        <f>+IF('Data Input-Ingreso de Datos'!#REF!=1,EVERLITE!#REF!,"N/A")</f>
        <v>#REF!</v>
      </c>
      <c r="KQC50" s="351" t="e">
        <f>+IF('Data Input-Ingreso de Datos'!#REF!=1,EVERLITE!#REF!,"N/A")</f>
        <v>#REF!</v>
      </c>
      <c r="KQD50" s="351" t="e">
        <f>+IF('Data Input-Ingreso de Datos'!#REF!=1,EVERLITE!#REF!,"N/A")</f>
        <v>#REF!</v>
      </c>
      <c r="KQE50" s="351" t="e">
        <f>+IF('Data Input-Ingreso de Datos'!#REF!=1,EVERLITE!#REF!,"N/A")</f>
        <v>#REF!</v>
      </c>
      <c r="KQF50" s="351" t="e">
        <f>+IF('Data Input-Ingreso de Datos'!#REF!=1,EVERLITE!#REF!,"N/A")</f>
        <v>#REF!</v>
      </c>
      <c r="KQG50" s="351" t="e">
        <f>+IF('Data Input-Ingreso de Datos'!#REF!=1,EVERLITE!#REF!,"N/A")</f>
        <v>#REF!</v>
      </c>
      <c r="KQH50" s="351" t="e">
        <f>+IF('Data Input-Ingreso de Datos'!#REF!=1,EVERLITE!#REF!,"N/A")</f>
        <v>#REF!</v>
      </c>
      <c r="KQI50" s="351" t="e">
        <f>+IF('Data Input-Ingreso de Datos'!#REF!=1,EVERLITE!#REF!,"N/A")</f>
        <v>#REF!</v>
      </c>
      <c r="KQJ50" s="351" t="e">
        <f>+IF('Data Input-Ingreso de Datos'!#REF!=1,EVERLITE!#REF!,"N/A")</f>
        <v>#REF!</v>
      </c>
      <c r="KQK50" s="351" t="e">
        <f>+IF('Data Input-Ingreso de Datos'!#REF!=1,EVERLITE!#REF!,"N/A")</f>
        <v>#REF!</v>
      </c>
      <c r="KQL50" s="351" t="e">
        <f>+IF('Data Input-Ingreso de Datos'!#REF!=1,EVERLITE!#REF!,"N/A")</f>
        <v>#REF!</v>
      </c>
      <c r="KQM50" s="351" t="e">
        <f>+IF('Data Input-Ingreso de Datos'!#REF!=1,EVERLITE!#REF!,"N/A")</f>
        <v>#REF!</v>
      </c>
      <c r="KQN50" s="351" t="e">
        <f>+IF('Data Input-Ingreso de Datos'!#REF!=1,EVERLITE!#REF!,"N/A")</f>
        <v>#REF!</v>
      </c>
      <c r="KQO50" s="351" t="e">
        <f>+IF('Data Input-Ingreso de Datos'!#REF!=1,EVERLITE!#REF!,"N/A")</f>
        <v>#REF!</v>
      </c>
      <c r="KQP50" s="351" t="e">
        <f>+IF('Data Input-Ingreso de Datos'!#REF!=1,EVERLITE!#REF!,"N/A")</f>
        <v>#REF!</v>
      </c>
      <c r="KQQ50" s="351" t="e">
        <f>+IF('Data Input-Ingreso de Datos'!#REF!=1,EVERLITE!#REF!,"N/A")</f>
        <v>#REF!</v>
      </c>
      <c r="KQR50" s="351" t="e">
        <f>+IF('Data Input-Ingreso de Datos'!#REF!=1,EVERLITE!#REF!,"N/A")</f>
        <v>#REF!</v>
      </c>
      <c r="KQS50" s="351" t="e">
        <f>+IF('Data Input-Ingreso de Datos'!#REF!=1,EVERLITE!#REF!,"N/A")</f>
        <v>#REF!</v>
      </c>
      <c r="KQT50" s="351" t="e">
        <f>+IF('Data Input-Ingreso de Datos'!#REF!=1,EVERLITE!#REF!,"N/A")</f>
        <v>#REF!</v>
      </c>
      <c r="KQU50" s="351" t="e">
        <f>+IF('Data Input-Ingreso de Datos'!#REF!=1,EVERLITE!#REF!,"N/A")</f>
        <v>#REF!</v>
      </c>
      <c r="KQV50" s="351" t="e">
        <f>+IF('Data Input-Ingreso de Datos'!#REF!=1,EVERLITE!#REF!,"N/A")</f>
        <v>#REF!</v>
      </c>
      <c r="KQW50" s="351" t="e">
        <f>+IF('Data Input-Ingreso de Datos'!#REF!=1,EVERLITE!#REF!,"N/A")</f>
        <v>#REF!</v>
      </c>
      <c r="KQX50" s="351" t="e">
        <f>+IF('Data Input-Ingreso de Datos'!#REF!=1,EVERLITE!#REF!,"N/A")</f>
        <v>#REF!</v>
      </c>
      <c r="KQY50" s="351" t="e">
        <f>+IF('Data Input-Ingreso de Datos'!#REF!=1,EVERLITE!#REF!,"N/A")</f>
        <v>#REF!</v>
      </c>
      <c r="KQZ50" s="351" t="e">
        <f>+IF('Data Input-Ingreso de Datos'!#REF!=1,EVERLITE!#REF!,"N/A")</f>
        <v>#REF!</v>
      </c>
      <c r="KRA50" s="351" t="e">
        <f>+IF('Data Input-Ingreso de Datos'!#REF!=1,EVERLITE!#REF!,"N/A")</f>
        <v>#REF!</v>
      </c>
      <c r="KRB50" s="351" t="e">
        <f>+IF('Data Input-Ingreso de Datos'!#REF!=1,EVERLITE!#REF!,"N/A")</f>
        <v>#REF!</v>
      </c>
      <c r="KRC50" s="351" t="e">
        <f>+IF('Data Input-Ingreso de Datos'!#REF!=1,EVERLITE!#REF!,"N/A")</f>
        <v>#REF!</v>
      </c>
      <c r="KRD50" s="351" t="e">
        <f>+IF('Data Input-Ingreso de Datos'!#REF!=1,EVERLITE!#REF!,"N/A")</f>
        <v>#REF!</v>
      </c>
      <c r="KRE50" s="351" t="e">
        <f>+IF('Data Input-Ingreso de Datos'!#REF!=1,EVERLITE!#REF!,"N/A")</f>
        <v>#REF!</v>
      </c>
      <c r="KRF50" s="351" t="e">
        <f>+IF('Data Input-Ingreso de Datos'!#REF!=1,EVERLITE!#REF!,"N/A")</f>
        <v>#REF!</v>
      </c>
      <c r="KRG50" s="351" t="e">
        <f>+IF('Data Input-Ingreso de Datos'!#REF!=1,EVERLITE!#REF!,"N/A")</f>
        <v>#REF!</v>
      </c>
      <c r="KRH50" s="351" t="e">
        <f>+IF('Data Input-Ingreso de Datos'!#REF!=1,EVERLITE!#REF!,"N/A")</f>
        <v>#REF!</v>
      </c>
      <c r="KRI50" s="351" t="e">
        <f>+IF('Data Input-Ingreso de Datos'!#REF!=1,EVERLITE!#REF!,"N/A")</f>
        <v>#REF!</v>
      </c>
      <c r="KRJ50" s="351" t="e">
        <f>+IF('Data Input-Ingreso de Datos'!#REF!=1,EVERLITE!#REF!,"N/A")</f>
        <v>#REF!</v>
      </c>
      <c r="KRK50" s="351" t="e">
        <f>+IF('Data Input-Ingreso de Datos'!#REF!=1,EVERLITE!#REF!,"N/A")</f>
        <v>#REF!</v>
      </c>
      <c r="KRL50" s="351" t="e">
        <f>+IF('Data Input-Ingreso de Datos'!#REF!=1,EVERLITE!#REF!,"N/A")</f>
        <v>#REF!</v>
      </c>
      <c r="KRM50" s="351" t="e">
        <f>+IF('Data Input-Ingreso de Datos'!#REF!=1,EVERLITE!#REF!,"N/A")</f>
        <v>#REF!</v>
      </c>
      <c r="KRN50" s="351" t="e">
        <f>+IF('Data Input-Ingreso de Datos'!#REF!=1,EVERLITE!#REF!,"N/A")</f>
        <v>#REF!</v>
      </c>
      <c r="KRO50" s="351" t="e">
        <f>+IF('Data Input-Ingreso de Datos'!#REF!=1,EVERLITE!#REF!,"N/A")</f>
        <v>#REF!</v>
      </c>
      <c r="KRP50" s="351" t="e">
        <f>+IF('Data Input-Ingreso de Datos'!#REF!=1,EVERLITE!#REF!,"N/A")</f>
        <v>#REF!</v>
      </c>
      <c r="KRQ50" s="351" t="e">
        <f>+IF('Data Input-Ingreso de Datos'!#REF!=1,EVERLITE!#REF!,"N/A")</f>
        <v>#REF!</v>
      </c>
      <c r="KRR50" s="351" t="e">
        <f>+IF('Data Input-Ingreso de Datos'!#REF!=1,EVERLITE!#REF!,"N/A")</f>
        <v>#REF!</v>
      </c>
      <c r="KRS50" s="351" t="e">
        <f>+IF('Data Input-Ingreso de Datos'!#REF!=1,EVERLITE!#REF!,"N/A")</f>
        <v>#REF!</v>
      </c>
      <c r="KRT50" s="351" t="e">
        <f>+IF('Data Input-Ingreso de Datos'!#REF!=1,EVERLITE!#REF!,"N/A")</f>
        <v>#REF!</v>
      </c>
      <c r="KRU50" s="351" t="e">
        <f>+IF('Data Input-Ingreso de Datos'!#REF!=1,EVERLITE!#REF!,"N/A")</f>
        <v>#REF!</v>
      </c>
      <c r="KRV50" s="351" t="e">
        <f>+IF('Data Input-Ingreso de Datos'!#REF!=1,EVERLITE!#REF!,"N/A")</f>
        <v>#REF!</v>
      </c>
      <c r="KRW50" s="351" t="e">
        <f>+IF('Data Input-Ingreso de Datos'!#REF!=1,EVERLITE!#REF!,"N/A")</f>
        <v>#REF!</v>
      </c>
      <c r="KRX50" s="351" t="e">
        <f>+IF('Data Input-Ingreso de Datos'!#REF!=1,EVERLITE!#REF!,"N/A")</f>
        <v>#REF!</v>
      </c>
      <c r="KRY50" s="351" t="e">
        <f>+IF('Data Input-Ingreso de Datos'!#REF!=1,EVERLITE!#REF!,"N/A")</f>
        <v>#REF!</v>
      </c>
      <c r="KRZ50" s="351" t="e">
        <f>+IF('Data Input-Ingreso de Datos'!#REF!=1,EVERLITE!#REF!,"N/A")</f>
        <v>#REF!</v>
      </c>
      <c r="KSA50" s="351" t="e">
        <f>+IF('Data Input-Ingreso de Datos'!#REF!=1,EVERLITE!#REF!,"N/A")</f>
        <v>#REF!</v>
      </c>
      <c r="KSB50" s="351" t="e">
        <f>+IF('Data Input-Ingreso de Datos'!#REF!=1,EVERLITE!#REF!,"N/A")</f>
        <v>#REF!</v>
      </c>
      <c r="KSC50" s="351" t="e">
        <f>+IF('Data Input-Ingreso de Datos'!#REF!=1,EVERLITE!#REF!,"N/A")</f>
        <v>#REF!</v>
      </c>
      <c r="KSD50" s="351" t="e">
        <f>+IF('Data Input-Ingreso de Datos'!#REF!=1,EVERLITE!#REF!,"N/A")</f>
        <v>#REF!</v>
      </c>
      <c r="KSE50" s="351" t="e">
        <f>+IF('Data Input-Ingreso de Datos'!#REF!=1,EVERLITE!#REF!,"N/A")</f>
        <v>#REF!</v>
      </c>
      <c r="KSF50" s="351" t="e">
        <f>+IF('Data Input-Ingreso de Datos'!#REF!=1,EVERLITE!#REF!,"N/A")</f>
        <v>#REF!</v>
      </c>
      <c r="KSG50" s="351" t="e">
        <f>+IF('Data Input-Ingreso de Datos'!#REF!=1,EVERLITE!#REF!,"N/A")</f>
        <v>#REF!</v>
      </c>
      <c r="KSH50" s="351" t="e">
        <f>+IF('Data Input-Ingreso de Datos'!#REF!=1,EVERLITE!#REF!,"N/A")</f>
        <v>#REF!</v>
      </c>
      <c r="KSI50" s="351" t="e">
        <f>+IF('Data Input-Ingreso de Datos'!#REF!=1,EVERLITE!#REF!,"N/A")</f>
        <v>#REF!</v>
      </c>
      <c r="KSJ50" s="351" t="e">
        <f>+IF('Data Input-Ingreso de Datos'!#REF!=1,EVERLITE!#REF!,"N/A")</f>
        <v>#REF!</v>
      </c>
      <c r="KSK50" s="351" t="e">
        <f>+IF('Data Input-Ingreso de Datos'!#REF!=1,EVERLITE!#REF!,"N/A")</f>
        <v>#REF!</v>
      </c>
      <c r="KSL50" s="351" t="e">
        <f>+IF('Data Input-Ingreso de Datos'!#REF!=1,EVERLITE!#REF!,"N/A")</f>
        <v>#REF!</v>
      </c>
      <c r="KSM50" s="351" t="e">
        <f>+IF('Data Input-Ingreso de Datos'!#REF!=1,EVERLITE!#REF!,"N/A")</f>
        <v>#REF!</v>
      </c>
      <c r="KSN50" s="351" t="e">
        <f>+IF('Data Input-Ingreso de Datos'!#REF!=1,EVERLITE!#REF!,"N/A")</f>
        <v>#REF!</v>
      </c>
      <c r="KSO50" s="351" t="e">
        <f>+IF('Data Input-Ingreso de Datos'!#REF!=1,EVERLITE!#REF!,"N/A")</f>
        <v>#REF!</v>
      </c>
      <c r="KSP50" s="351" t="e">
        <f>+IF('Data Input-Ingreso de Datos'!#REF!=1,EVERLITE!#REF!,"N/A")</f>
        <v>#REF!</v>
      </c>
      <c r="KSQ50" s="351" t="e">
        <f>+IF('Data Input-Ingreso de Datos'!#REF!=1,EVERLITE!#REF!,"N/A")</f>
        <v>#REF!</v>
      </c>
      <c r="KSR50" s="351" t="e">
        <f>+IF('Data Input-Ingreso de Datos'!#REF!=1,EVERLITE!#REF!,"N/A")</f>
        <v>#REF!</v>
      </c>
      <c r="KSS50" s="351" t="e">
        <f>+IF('Data Input-Ingreso de Datos'!#REF!=1,EVERLITE!#REF!,"N/A")</f>
        <v>#REF!</v>
      </c>
      <c r="KST50" s="351" t="e">
        <f>+IF('Data Input-Ingreso de Datos'!#REF!=1,EVERLITE!#REF!,"N/A")</f>
        <v>#REF!</v>
      </c>
      <c r="KSU50" s="351" t="e">
        <f>+IF('Data Input-Ingreso de Datos'!#REF!=1,EVERLITE!#REF!,"N/A")</f>
        <v>#REF!</v>
      </c>
      <c r="KSV50" s="351" t="e">
        <f>+IF('Data Input-Ingreso de Datos'!#REF!=1,EVERLITE!#REF!,"N/A")</f>
        <v>#REF!</v>
      </c>
      <c r="KSW50" s="351" t="e">
        <f>+IF('Data Input-Ingreso de Datos'!#REF!=1,EVERLITE!#REF!,"N/A")</f>
        <v>#REF!</v>
      </c>
      <c r="KSX50" s="351" t="e">
        <f>+IF('Data Input-Ingreso de Datos'!#REF!=1,EVERLITE!#REF!,"N/A")</f>
        <v>#REF!</v>
      </c>
      <c r="KSY50" s="351" t="e">
        <f>+IF('Data Input-Ingreso de Datos'!#REF!=1,EVERLITE!#REF!,"N/A")</f>
        <v>#REF!</v>
      </c>
      <c r="KSZ50" s="351" t="e">
        <f>+IF('Data Input-Ingreso de Datos'!#REF!=1,EVERLITE!#REF!,"N/A")</f>
        <v>#REF!</v>
      </c>
      <c r="KTA50" s="351" t="e">
        <f>+IF('Data Input-Ingreso de Datos'!#REF!=1,EVERLITE!#REF!,"N/A")</f>
        <v>#REF!</v>
      </c>
      <c r="KTB50" s="351" t="e">
        <f>+IF('Data Input-Ingreso de Datos'!#REF!=1,EVERLITE!#REF!,"N/A")</f>
        <v>#REF!</v>
      </c>
      <c r="KTC50" s="351" t="e">
        <f>+IF('Data Input-Ingreso de Datos'!#REF!=1,EVERLITE!#REF!,"N/A")</f>
        <v>#REF!</v>
      </c>
      <c r="KTD50" s="351" t="e">
        <f>+IF('Data Input-Ingreso de Datos'!#REF!=1,EVERLITE!#REF!,"N/A")</f>
        <v>#REF!</v>
      </c>
      <c r="KTE50" s="351" t="e">
        <f>+IF('Data Input-Ingreso de Datos'!#REF!=1,EVERLITE!#REF!,"N/A")</f>
        <v>#REF!</v>
      </c>
      <c r="KTF50" s="351" t="e">
        <f>+IF('Data Input-Ingreso de Datos'!#REF!=1,EVERLITE!#REF!,"N/A")</f>
        <v>#REF!</v>
      </c>
      <c r="KTG50" s="351" t="e">
        <f>+IF('Data Input-Ingreso de Datos'!#REF!=1,EVERLITE!#REF!,"N/A")</f>
        <v>#REF!</v>
      </c>
      <c r="KTH50" s="351" t="e">
        <f>+IF('Data Input-Ingreso de Datos'!#REF!=1,EVERLITE!#REF!,"N/A")</f>
        <v>#REF!</v>
      </c>
      <c r="KTI50" s="351" t="e">
        <f>+IF('Data Input-Ingreso de Datos'!#REF!=1,EVERLITE!#REF!,"N/A")</f>
        <v>#REF!</v>
      </c>
      <c r="KTJ50" s="351" t="e">
        <f>+IF('Data Input-Ingreso de Datos'!#REF!=1,EVERLITE!#REF!,"N/A")</f>
        <v>#REF!</v>
      </c>
      <c r="KTK50" s="351" t="e">
        <f>+IF('Data Input-Ingreso de Datos'!#REF!=1,EVERLITE!#REF!,"N/A")</f>
        <v>#REF!</v>
      </c>
      <c r="KTL50" s="351" t="e">
        <f>+IF('Data Input-Ingreso de Datos'!#REF!=1,EVERLITE!#REF!,"N/A")</f>
        <v>#REF!</v>
      </c>
      <c r="KTM50" s="351" t="e">
        <f>+IF('Data Input-Ingreso de Datos'!#REF!=1,EVERLITE!#REF!,"N/A")</f>
        <v>#REF!</v>
      </c>
      <c r="KTN50" s="351" t="e">
        <f>+IF('Data Input-Ingreso de Datos'!#REF!=1,EVERLITE!#REF!,"N/A")</f>
        <v>#REF!</v>
      </c>
      <c r="KTO50" s="351" t="e">
        <f>+IF('Data Input-Ingreso de Datos'!#REF!=1,EVERLITE!#REF!,"N/A")</f>
        <v>#REF!</v>
      </c>
      <c r="KTP50" s="351" t="e">
        <f>+IF('Data Input-Ingreso de Datos'!#REF!=1,EVERLITE!#REF!,"N/A")</f>
        <v>#REF!</v>
      </c>
      <c r="KTQ50" s="351" t="e">
        <f>+IF('Data Input-Ingreso de Datos'!#REF!=1,EVERLITE!#REF!,"N/A")</f>
        <v>#REF!</v>
      </c>
      <c r="KTR50" s="351" t="e">
        <f>+IF('Data Input-Ingreso de Datos'!#REF!=1,EVERLITE!#REF!,"N/A")</f>
        <v>#REF!</v>
      </c>
      <c r="KTS50" s="351" t="e">
        <f>+IF('Data Input-Ingreso de Datos'!#REF!=1,EVERLITE!#REF!,"N/A")</f>
        <v>#REF!</v>
      </c>
      <c r="KTT50" s="351" t="e">
        <f>+IF('Data Input-Ingreso de Datos'!#REF!=1,EVERLITE!#REF!,"N/A")</f>
        <v>#REF!</v>
      </c>
      <c r="KTU50" s="351" t="e">
        <f>+IF('Data Input-Ingreso de Datos'!#REF!=1,EVERLITE!#REF!,"N/A")</f>
        <v>#REF!</v>
      </c>
      <c r="KTV50" s="351" t="e">
        <f>+IF('Data Input-Ingreso de Datos'!#REF!=1,EVERLITE!#REF!,"N/A")</f>
        <v>#REF!</v>
      </c>
      <c r="KTW50" s="351" t="e">
        <f>+IF('Data Input-Ingreso de Datos'!#REF!=1,EVERLITE!#REF!,"N/A")</f>
        <v>#REF!</v>
      </c>
      <c r="KTX50" s="351" t="e">
        <f>+IF('Data Input-Ingreso de Datos'!#REF!=1,EVERLITE!#REF!,"N/A")</f>
        <v>#REF!</v>
      </c>
      <c r="KTY50" s="351" t="e">
        <f>+IF('Data Input-Ingreso de Datos'!#REF!=1,EVERLITE!#REF!,"N/A")</f>
        <v>#REF!</v>
      </c>
      <c r="KTZ50" s="351" t="e">
        <f>+IF('Data Input-Ingreso de Datos'!#REF!=1,EVERLITE!#REF!,"N/A")</f>
        <v>#REF!</v>
      </c>
      <c r="KUA50" s="351" t="e">
        <f>+IF('Data Input-Ingreso de Datos'!#REF!=1,EVERLITE!#REF!,"N/A")</f>
        <v>#REF!</v>
      </c>
      <c r="KUB50" s="351" t="e">
        <f>+IF('Data Input-Ingreso de Datos'!#REF!=1,EVERLITE!#REF!,"N/A")</f>
        <v>#REF!</v>
      </c>
      <c r="KUC50" s="351" t="e">
        <f>+IF('Data Input-Ingreso de Datos'!#REF!=1,EVERLITE!#REF!,"N/A")</f>
        <v>#REF!</v>
      </c>
      <c r="KUD50" s="351" t="e">
        <f>+IF('Data Input-Ingreso de Datos'!#REF!=1,EVERLITE!#REF!,"N/A")</f>
        <v>#REF!</v>
      </c>
      <c r="KUE50" s="351" t="e">
        <f>+IF('Data Input-Ingreso de Datos'!#REF!=1,EVERLITE!#REF!,"N/A")</f>
        <v>#REF!</v>
      </c>
      <c r="KUF50" s="351" t="e">
        <f>+IF('Data Input-Ingreso de Datos'!#REF!=1,EVERLITE!#REF!,"N/A")</f>
        <v>#REF!</v>
      </c>
      <c r="KUG50" s="351" t="e">
        <f>+IF('Data Input-Ingreso de Datos'!#REF!=1,EVERLITE!#REF!,"N/A")</f>
        <v>#REF!</v>
      </c>
      <c r="KUH50" s="351" t="e">
        <f>+IF('Data Input-Ingreso de Datos'!#REF!=1,EVERLITE!#REF!,"N/A")</f>
        <v>#REF!</v>
      </c>
      <c r="KUI50" s="351" t="e">
        <f>+IF('Data Input-Ingreso de Datos'!#REF!=1,EVERLITE!#REF!,"N/A")</f>
        <v>#REF!</v>
      </c>
      <c r="KUJ50" s="351" t="e">
        <f>+IF('Data Input-Ingreso de Datos'!#REF!=1,EVERLITE!#REF!,"N/A")</f>
        <v>#REF!</v>
      </c>
      <c r="KUK50" s="351" t="e">
        <f>+IF('Data Input-Ingreso de Datos'!#REF!=1,EVERLITE!#REF!,"N/A")</f>
        <v>#REF!</v>
      </c>
      <c r="KUL50" s="351" t="e">
        <f>+IF('Data Input-Ingreso de Datos'!#REF!=1,EVERLITE!#REF!,"N/A")</f>
        <v>#REF!</v>
      </c>
      <c r="KUM50" s="351" t="e">
        <f>+IF('Data Input-Ingreso de Datos'!#REF!=1,EVERLITE!#REF!,"N/A")</f>
        <v>#REF!</v>
      </c>
      <c r="KUN50" s="351" t="e">
        <f>+IF('Data Input-Ingreso de Datos'!#REF!=1,EVERLITE!#REF!,"N/A")</f>
        <v>#REF!</v>
      </c>
      <c r="KUO50" s="351" t="e">
        <f>+IF('Data Input-Ingreso de Datos'!#REF!=1,EVERLITE!#REF!,"N/A")</f>
        <v>#REF!</v>
      </c>
      <c r="KUP50" s="351" t="e">
        <f>+IF('Data Input-Ingreso de Datos'!#REF!=1,EVERLITE!#REF!,"N/A")</f>
        <v>#REF!</v>
      </c>
      <c r="KUQ50" s="351" t="e">
        <f>+IF('Data Input-Ingreso de Datos'!#REF!=1,EVERLITE!#REF!,"N/A")</f>
        <v>#REF!</v>
      </c>
      <c r="KUR50" s="351" t="e">
        <f>+IF('Data Input-Ingreso de Datos'!#REF!=1,EVERLITE!#REF!,"N/A")</f>
        <v>#REF!</v>
      </c>
      <c r="KUS50" s="351" t="e">
        <f>+IF('Data Input-Ingreso de Datos'!#REF!=1,EVERLITE!#REF!,"N/A")</f>
        <v>#REF!</v>
      </c>
      <c r="KUT50" s="351" t="e">
        <f>+IF('Data Input-Ingreso de Datos'!#REF!=1,EVERLITE!#REF!,"N/A")</f>
        <v>#REF!</v>
      </c>
      <c r="KUU50" s="351" t="e">
        <f>+IF('Data Input-Ingreso de Datos'!#REF!=1,EVERLITE!#REF!,"N/A")</f>
        <v>#REF!</v>
      </c>
      <c r="KUV50" s="351" t="e">
        <f>+IF('Data Input-Ingreso de Datos'!#REF!=1,EVERLITE!#REF!,"N/A")</f>
        <v>#REF!</v>
      </c>
      <c r="KUW50" s="351" t="e">
        <f>+IF('Data Input-Ingreso de Datos'!#REF!=1,EVERLITE!#REF!,"N/A")</f>
        <v>#REF!</v>
      </c>
      <c r="KUX50" s="351" t="e">
        <f>+IF('Data Input-Ingreso de Datos'!#REF!=1,EVERLITE!#REF!,"N/A")</f>
        <v>#REF!</v>
      </c>
      <c r="KUY50" s="351" t="e">
        <f>+IF('Data Input-Ingreso de Datos'!#REF!=1,EVERLITE!#REF!,"N/A")</f>
        <v>#REF!</v>
      </c>
      <c r="KUZ50" s="351" t="e">
        <f>+IF('Data Input-Ingreso de Datos'!#REF!=1,EVERLITE!#REF!,"N/A")</f>
        <v>#REF!</v>
      </c>
      <c r="KVA50" s="351" t="e">
        <f>+IF('Data Input-Ingreso de Datos'!#REF!=1,EVERLITE!#REF!,"N/A")</f>
        <v>#REF!</v>
      </c>
      <c r="KVB50" s="351" t="e">
        <f>+IF('Data Input-Ingreso de Datos'!#REF!=1,EVERLITE!#REF!,"N/A")</f>
        <v>#REF!</v>
      </c>
      <c r="KVC50" s="351" t="e">
        <f>+IF('Data Input-Ingreso de Datos'!#REF!=1,EVERLITE!#REF!,"N/A")</f>
        <v>#REF!</v>
      </c>
      <c r="KVD50" s="351" t="e">
        <f>+IF('Data Input-Ingreso de Datos'!#REF!=1,EVERLITE!#REF!,"N/A")</f>
        <v>#REF!</v>
      </c>
      <c r="KVE50" s="351" t="e">
        <f>+IF('Data Input-Ingreso de Datos'!#REF!=1,EVERLITE!#REF!,"N/A")</f>
        <v>#REF!</v>
      </c>
      <c r="KVF50" s="351" t="e">
        <f>+IF('Data Input-Ingreso de Datos'!#REF!=1,EVERLITE!#REF!,"N/A")</f>
        <v>#REF!</v>
      </c>
      <c r="KVG50" s="351" t="e">
        <f>+IF('Data Input-Ingreso de Datos'!#REF!=1,EVERLITE!#REF!,"N/A")</f>
        <v>#REF!</v>
      </c>
      <c r="KVH50" s="351" t="e">
        <f>+IF('Data Input-Ingreso de Datos'!#REF!=1,EVERLITE!#REF!,"N/A")</f>
        <v>#REF!</v>
      </c>
      <c r="KVI50" s="351" t="e">
        <f>+IF('Data Input-Ingreso de Datos'!#REF!=1,EVERLITE!#REF!,"N/A")</f>
        <v>#REF!</v>
      </c>
      <c r="KVJ50" s="351" t="e">
        <f>+IF('Data Input-Ingreso de Datos'!#REF!=1,EVERLITE!#REF!,"N/A")</f>
        <v>#REF!</v>
      </c>
      <c r="KVK50" s="351" t="e">
        <f>+IF('Data Input-Ingreso de Datos'!#REF!=1,EVERLITE!#REF!,"N/A")</f>
        <v>#REF!</v>
      </c>
      <c r="KVL50" s="351" t="e">
        <f>+IF('Data Input-Ingreso de Datos'!#REF!=1,EVERLITE!#REF!,"N/A")</f>
        <v>#REF!</v>
      </c>
      <c r="KVM50" s="351" t="e">
        <f>+IF('Data Input-Ingreso de Datos'!#REF!=1,EVERLITE!#REF!,"N/A")</f>
        <v>#REF!</v>
      </c>
      <c r="KVN50" s="351" t="e">
        <f>+IF('Data Input-Ingreso de Datos'!#REF!=1,EVERLITE!#REF!,"N/A")</f>
        <v>#REF!</v>
      </c>
      <c r="KVO50" s="351" t="e">
        <f>+IF('Data Input-Ingreso de Datos'!#REF!=1,EVERLITE!#REF!,"N/A")</f>
        <v>#REF!</v>
      </c>
      <c r="KVP50" s="351" t="e">
        <f>+IF('Data Input-Ingreso de Datos'!#REF!=1,EVERLITE!#REF!,"N/A")</f>
        <v>#REF!</v>
      </c>
      <c r="KVQ50" s="351" t="e">
        <f>+IF('Data Input-Ingreso de Datos'!#REF!=1,EVERLITE!#REF!,"N/A")</f>
        <v>#REF!</v>
      </c>
      <c r="KVR50" s="351" t="e">
        <f>+IF('Data Input-Ingreso de Datos'!#REF!=1,EVERLITE!#REF!,"N/A")</f>
        <v>#REF!</v>
      </c>
      <c r="KVS50" s="351" t="e">
        <f>+IF('Data Input-Ingreso de Datos'!#REF!=1,EVERLITE!#REF!,"N/A")</f>
        <v>#REF!</v>
      </c>
      <c r="KVT50" s="351" t="e">
        <f>+IF('Data Input-Ingreso de Datos'!#REF!=1,EVERLITE!#REF!,"N/A")</f>
        <v>#REF!</v>
      </c>
      <c r="KVU50" s="351" t="e">
        <f>+IF('Data Input-Ingreso de Datos'!#REF!=1,EVERLITE!#REF!,"N/A")</f>
        <v>#REF!</v>
      </c>
      <c r="KVV50" s="351" t="e">
        <f>+IF('Data Input-Ingreso de Datos'!#REF!=1,EVERLITE!#REF!,"N/A")</f>
        <v>#REF!</v>
      </c>
      <c r="KVW50" s="351" t="e">
        <f>+IF('Data Input-Ingreso de Datos'!#REF!=1,EVERLITE!#REF!,"N/A")</f>
        <v>#REF!</v>
      </c>
      <c r="KVX50" s="351" t="e">
        <f>+IF('Data Input-Ingreso de Datos'!#REF!=1,EVERLITE!#REF!,"N/A")</f>
        <v>#REF!</v>
      </c>
      <c r="KVY50" s="351" t="e">
        <f>+IF('Data Input-Ingreso de Datos'!#REF!=1,EVERLITE!#REF!,"N/A")</f>
        <v>#REF!</v>
      </c>
      <c r="KVZ50" s="351" t="e">
        <f>+IF('Data Input-Ingreso de Datos'!#REF!=1,EVERLITE!#REF!,"N/A")</f>
        <v>#REF!</v>
      </c>
      <c r="KWA50" s="351" t="e">
        <f>+IF('Data Input-Ingreso de Datos'!#REF!=1,EVERLITE!#REF!,"N/A")</f>
        <v>#REF!</v>
      </c>
      <c r="KWB50" s="351" t="e">
        <f>+IF('Data Input-Ingreso de Datos'!#REF!=1,EVERLITE!#REF!,"N/A")</f>
        <v>#REF!</v>
      </c>
      <c r="KWC50" s="351" t="e">
        <f>+IF('Data Input-Ingreso de Datos'!#REF!=1,EVERLITE!#REF!,"N/A")</f>
        <v>#REF!</v>
      </c>
      <c r="KWD50" s="351" t="e">
        <f>+IF('Data Input-Ingreso de Datos'!#REF!=1,EVERLITE!#REF!,"N/A")</f>
        <v>#REF!</v>
      </c>
      <c r="KWE50" s="351" t="e">
        <f>+IF('Data Input-Ingreso de Datos'!#REF!=1,EVERLITE!#REF!,"N/A")</f>
        <v>#REF!</v>
      </c>
      <c r="KWF50" s="351" t="e">
        <f>+IF('Data Input-Ingreso de Datos'!#REF!=1,EVERLITE!#REF!,"N/A")</f>
        <v>#REF!</v>
      </c>
      <c r="KWG50" s="351" t="e">
        <f>+IF('Data Input-Ingreso de Datos'!#REF!=1,EVERLITE!#REF!,"N/A")</f>
        <v>#REF!</v>
      </c>
      <c r="KWH50" s="351" t="e">
        <f>+IF('Data Input-Ingreso de Datos'!#REF!=1,EVERLITE!#REF!,"N/A")</f>
        <v>#REF!</v>
      </c>
      <c r="KWI50" s="351" t="e">
        <f>+IF('Data Input-Ingreso de Datos'!#REF!=1,EVERLITE!#REF!,"N/A")</f>
        <v>#REF!</v>
      </c>
      <c r="KWJ50" s="351" t="e">
        <f>+IF('Data Input-Ingreso de Datos'!#REF!=1,EVERLITE!#REF!,"N/A")</f>
        <v>#REF!</v>
      </c>
      <c r="KWK50" s="351" t="e">
        <f>+IF('Data Input-Ingreso de Datos'!#REF!=1,EVERLITE!#REF!,"N/A")</f>
        <v>#REF!</v>
      </c>
      <c r="KWL50" s="351" t="e">
        <f>+IF('Data Input-Ingreso de Datos'!#REF!=1,EVERLITE!#REF!,"N/A")</f>
        <v>#REF!</v>
      </c>
      <c r="KWM50" s="351" t="e">
        <f>+IF('Data Input-Ingreso de Datos'!#REF!=1,EVERLITE!#REF!,"N/A")</f>
        <v>#REF!</v>
      </c>
      <c r="KWN50" s="351" t="e">
        <f>+IF('Data Input-Ingreso de Datos'!#REF!=1,EVERLITE!#REF!,"N/A")</f>
        <v>#REF!</v>
      </c>
      <c r="KWO50" s="351" t="e">
        <f>+IF('Data Input-Ingreso de Datos'!#REF!=1,EVERLITE!#REF!,"N/A")</f>
        <v>#REF!</v>
      </c>
      <c r="KWP50" s="351" t="e">
        <f>+IF('Data Input-Ingreso de Datos'!#REF!=1,EVERLITE!#REF!,"N/A")</f>
        <v>#REF!</v>
      </c>
      <c r="KWQ50" s="351" t="e">
        <f>+IF('Data Input-Ingreso de Datos'!#REF!=1,EVERLITE!#REF!,"N/A")</f>
        <v>#REF!</v>
      </c>
      <c r="KWR50" s="351" t="e">
        <f>+IF('Data Input-Ingreso de Datos'!#REF!=1,EVERLITE!#REF!,"N/A")</f>
        <v>#REF!</v>
      </c>
      <c r="KWS50" s="351" t="e">
        <f>+IF('Data Input-Ingreso de Datos'!#REF!=1,EVERLITE!#REF!,"N/A")</f>
        <v>#REF!</v>
      </c>
      <c r="KWT50" s="351" t="e">
        <f>+IF('Data Input-Ingreso de Datos'!#REF!=1,EVERLITE!#REF!,"N/A")</f>
        <v>#REF!</v>
      </c>
      <c r="KWU50" s="351" t="e">
        <f>+IF('Data Input-Ingreso de Datos'!#REF!=1,EVERLITE!#REF!,"N/A")</f>
        <v>#REF!</v>
      </c>
      <c r="KWV50" s="351" t="e">
        <f>+IF('Data Input-Ingreso de Datos'!#REF!=1,EVERLITE!#REF!,"N/A")</f>
        <v>#REF!</v>
      </c>
      <c r="KWW50" s="351" t="e">
        <f>+IF('Data Input-Ingreso de Datos'!#REF!=1,EVERLITE!#REF!,"N/A")</f>
        <v>#REF!</v>
      </c>
      <c r="KWX50" s="351" t="e">
        <f>+IF('Data Input-Ingreso de Datos'!#REF!=1,EVERLITE!#REF!,"N/A")</f>
        <v>#REF!</v>
      </c>
      <c r="KWY50" s="351" t="e">
        <f>+IF('Data Input-Ingreso de Datos'!#REF!=1,EVERLITE!#REF!,"N/A")</f>
        <v>#REF!</v>
      </c>
      <c r="KWZ50" s="351" t="e">
        <f>+IF('Data Input-Ingreso de Datos'!#REF!=1,EVERLITE!#REF!,"N/A")</f>
        <v>#REF!</v>
      </c>
      <c r="KXA50" s="351" t="e">
        <f>+IF('Data Input-Ingreso de Datos'!#REF!=1,EVERLITE!#REF!,"N/A")</f>
        <v>#REF!</v>
      </c>
      <c r="KXB50" s="351" t="e">
        <f>+IF('Data Input-Ingreso de Datos'!#REF!=1,EVERLITE!#REF!,"N/A")</f>
        <v>#REF!</v>
      </c>
      <c r="KXC50" s="351" t="e">
        <f>+IF('Data Input-Ingreso de Datos'!#REF!=1,EVERLITE!#REF!,"N/A")</f>
        <v>#REF!</v>
      </c>
      <c r="KXD50" s="351" t="e">
        <f>+IF('Data Input-Ingreso de Datos'!#REF!=1,EVERLITE!#REF!,"N/A")</f>
        <v>#REF!</v>
      </c>
      <c r="KXE50" s="351" t="e">
        <f>+IF('Data Input-Ingreso de Datos'!#REF!=1,EVERLITE!#REF!,"N/A")</f>
        <v>#REF!</v>
      </c>
      <c r="KXF50" s="351" t="e">
        <f>+IF('Data Input-Ingreso de Datos'!#REF!=1,EVERLITE!#REF!,"N/A")</f>
        <v>#REF!</v>
      </c>
      <c r="KXG50" s="351" t="e">
        <f>+IF('Data Input-Ingreso de Datos'!#REF!=1,EVERLITE!#REF!,"N/A")</f>
        <v>#REF!</v>
      </c>
      <c r="KXH50" s="351" t="e">
        <f>+IF('Data Input-Ingreso de Datos'!#REF!=1,EVERLITE!#REF!,"N/A")</f>
        <v>#REF!</v>
      </c>
      <c r="KXI50" s="351" t="e">
        <f>+IF('Data Input-Ingreso de Datos'!#REF!=1,EVERLITE!#REF!,"N/A")</f>
        <v>#REF!</v>
      </c>
      <c r="KXJ50" s="351" t="e">
        <f>+IF('Data Input-Ingreso de Datos'!#REF!=1,EVERLITE!#REF!,"N/A")</f>
        <v>#REF!</v>
      </c>
      <c r="KXK50" s="351" t="e">
        <f>+IF('Data Input-Ingreso de Datos'!#REF!=1,EVERLITE!#REF!,"N/A")</f>
        <v>#REF!</v>
      </c>
      <c r="KXL50" s="351" t="e">
        <f>+IF('Data Input-Ingreso de Datos'!#REF!=1,EVERLITE!#REF!,"N/A")</f>
        <v>#REF!</v>
      </c>
      <c r="KXM50" s="351" t="e">
        <f>+IF('Data Input-Ingreso de Datos'!#REF!=1,EVERLITE!#REF!,"N/A")</f>
        <v>#REF!</v>
      </c>
      <c r="KXN50" s="351" t="e">
        <f>+IF('Data Input-Ingreso de Datos'!#REF!=1,EVERLITE!#REF!,"N/A")</f>
        <v>#REF!</v>
      </c>
      <c r="KXO50" s="351" t="e">
        <f>+IF('Data Input-Ingreso de Datos'!#REF!=1,EVERLITE!#REF!,"N/A")</f>
        <v>#REF!</v>
      </c>
      <c r="KXP50" s="351" t="e">
        <f>+IF('Data Input-Ingreso de Datos'!#REF!=1,EVERLITE!#REF!,"N/A")</f>
        <v>#REF!</v>
      </c>
      <c r="KXQ50" s="351" t="e">
        <f>+IF('Data Input-Ingreso de Datos'!#REF!=1,EVERLITE!#REF!,"N/A")</f>
        <v>#REF!</v>
      </c>
      <c r="KXR50" s="351" t="e">
        <f>+IF('Data Input-Ingreso de Datos'!#REF!=1,EVERLITE!#REF!,"N/A")</f>
        <v>#REF!</v>
      </c>
      <c r="KXS50" s="351" t="e">
        <f>+IF('Data Input-Ingreso de Datos'!#REF!=1,EVERLITE!#REF!,"N/A")</f>
        <v>#REF!</v>
      </c>
      <c r="KXT50" s="351" t="e">
        <f>+IF('Data Input-Ingreso de Datos'!#REF!=1,EVERLITE!#REF!,"N/A")</f>
        <v>#REF!</v>
      </c>
      <c r="KXU50" s="351" t="e">
        <f>+IF('Data Input-Ingreso de Datos'!#REF!=1,EVERLITE!#REF!,"N/A")</f>
        <v>#REF!</v>
      </c>
      <c r="KXV50" s="351" t="e">
        <f>+IF('Data Input-Ingreso de Datos'!#REF!=1,EVERLITE!#REF!,"N/A")</f>
        <v>#REF!</v>
      </c>
      <c r="KXW50" s="351" t="e">
        <f>+IF('Data Input-Ingreso de Datos'!#REF!=1,EVERLITE!#REF!,"N/A")</f>
        <v>#REF!</v>
      </c>
      <c r="KXX50" s="351" t="e">
        <f>+IF('Data Input-Ingreso de Datos'!#REF!=1,EVERLITE!#REF!,"N/A")</f>
        <v>#REF!</v>
      </c>
      <c r="KXY50" s="351" t="e">
        <f>+IF('Data Input-Ingreso de Datos'!#REF!=1,EVERLITE!#REF!,"N/A")</f>
        <v>#REF!</v>
      </c>
      <c r="KXZ50" s="351" t="e">
        <f>+IF('Data Input-Ingreso de Datos'!#REF!=1,EVERLITE!#REF!,"N/A")</f>
        <v>#REF!</v>
      </c>
      <c r="KYA50" s="351" t="e">
        <f>+IF('Data Input-Ingreso de Datos'!#REF!=1,EVERLITE!#REF!,"N/A")</f>
        <v>#REF!</v>
      </c>
      <c r="KYB50" s="351" t="e">
        <f>+IF('Data Input-Ingreso de Datos'!#REF!=1,EVERLITE!#REF!,"N/A")</f>
        <v>#REF!</v>
      </c>
      <c r="KYC50" s="351" t="e">
        <f>+IF('Data Input-Ingreso de Datos'!#REF!=1,EVERLITE!#REF!,"N/A")</f>
        <v>#REF!</v>
      </c>
      <c r="KYD50" s="351" t="e">
        <f>+IF('Data Input-Ingreso de Datos'!#REF!=1,EVERLITE!#REF!,"N/A")</f>
        <v>#REF!</v>
      </c>
      <c r="KYE50" s="351" t="e">
        <f>+IF('Data Input-Ingreso de Datos'!#REF!=1,EVERLITE!#REF!,"N/A")</f>
        <v>#REF!</v>
      </c>
      <c r="KYF50" s="351" t="e">
        <f>+IF('Data Input-Ingreso de Datos'!#REF!=1,EVERLITE!#REF!,"N/A")</f>
        <v>#REF!</v>
      </c>
      <c r="KYG50" s="351" t="e">
        <f>+IF('Data Input-Ingreso de Datos'!#REF!=1,EVERLITE!#REF!,"N/A")</f>
        <v>#REF!</v>
      </c>
      <c r="KYH50" s="351" t="e">
        <f>+IF('Data Input-Ingreso de Datos'!#REF!=1,EVERLITE!#REF!,"N/A")</f>
        <v>#REF!</v>
      </c>
      <c r="KYI50" s="351" t="e">
        <f>+IF('Data Input-Ingreso de Datos'!#REF!=1,EVERLITE!#REF!,"N/A")</f>
        <v>#REF!</v>
      </c>
      <c r="KYJ50" s="351" t="e">
        <f>+IF('Data Input-Ingreso de Datos'!#REF!=1,EVERLITE!#REF!,"N/A")</f>
        <v>#REF!</v>
      </c>
      <c r="KYK50" s="351" t="e">
        <f>+IF('Data Input-Ingreso de Datos'!#REF!=1,EVERLITE!#REF!,"N/A")</f>
        <v>#REF!</v>
      </c>
      <c r="KYL50" s="351" t="e">
        <f>+IF('Data Input-Ingreso de Datos'!#REF!=1,EVERLITE!#REF!,"N/A")</f>
        <v>#REF!</v>
      </c>
      <c r="KYM50" s="351" t="e">
        <f>+IF('Data Input-Ingreso de Datos'!#REF!=1,EVERLITE!#REF!,"N/A")</f>
        <v>#REF!</v>
      </c>
      <c r="KYN50" s="351" t="e">
        <f>+IF('Data Input-Ingreso de Datos'!#REF!=1,EVERLITE!#REF!,"N/A")</f>
        <v>#REF!</v>
      </c>
      <c r="KYO50" s="351" t="e">
        <f>+IF('Data Input-Ingreso de Datos'!#REF!=1,EVERLITE!#REF!,"N/A")</f>
        <v>#REF!</v>
      </c>
      <c r="KYP50" s="351" t="e">
        <f>+IF('Data Input-Ingreso de Datos'!#REF!=1,EVERLITE!#REF!,"N/A")</f>
        <v>#REF!</v>
      </c>
      <c r="KYQ50" s="351" t="e">
        <f>+IF('Data Input-Ingreso de Datos'!#REF!=1,EVERLITE!#REF!,"N/A")</f>
        <v>#REF!</v>
      </c>
      <c r="KYR50" s="351" t="e">
        <f>+IF('Data Input-Ingreso de Datos'!#REF!=1,EVERLITE!#REF!,"N/A")</f>
        <v>#REF!</v>
      </c>
      <c r="KYS50" s="351" t="e">
        <f>+IF('Data Input-Ingreso de Datos'!#REF!=1,EVERLITE!#REF!,"N/A")</f>
        <v>#REF!</v>
      </c>
      <c r="KYT50" s="351" t="e">
        <f>+IF('Data Input-Ingreso de Datos'!#REF!=1,EVERLITE!#REF!,"N/A")</f>
        <v>#REF!</v>
      </c>
      <c r="KYU50" s="351" t="e">
        <f>+IF('Data Input-Ingreso de Datos'!#REF!=1,EVERLITE!#REF!,"N/A")</f>
        <v>#REF!</v>
      </c>
      <c r="KYV50" s="351" t="e">
        <f>+IF('Data Input-Ingreso de Datos'!#REF!=1,EVERLITE!#REF!,"N/A")</f>
        <v>#REF!</v>
      </c>
      <c r="KYW50" s="351" t="e">
        <f>+IF('Data Input-Ingreso de Datos'!#REF!=1,EVERLITE!#REF!,"N/A")</f>
        <v>#REF!</v>
      </c>
      <c r="KYX50" s="351" t="e">
        <f>+IF('Data Input-Ingreso de Datos'!#REF!=1,EVERLITE!#REF!,"N/A")</f>
        <v>#REF!</v>
      </c>
      <c r="KYY50" s="351" t="e">
        <f>+IF('Data Input-Ingreso de Datos'!#REF!=1,EVERLITE!#REF!,"N/A")</f>
        <v>#REF!</v>
      </c>
      <c r="KYZ50" s="351" t="e">
        <f>+IF('Data Input-Ingreso de Datos'!#REF!=1,EVERLITE!#REF!,"N/A")</f>
        <v>#REF!</v>
      </c>
      <c r="KZA50" s="351" t="e">
        <f>+IF('Data Input-Ingreso de Datos'!#REF!=1,EVERLITE!#REF!,"N/A")</f>
        <v>#REF!</v>
      </c>
      <c r="KZB50" s="351" t="e">
        <f>+IF('Data Input-Ingreso de Datos'!#REF!=1,EVERLITE!#REF!,"N/A")</f>
        <v>#REF!</v>
      </c>
      <c r="KZC50" s="351" t="e">
        <f>+IF('Data Input-Ingreso de Datos'!#REF!=1,EVERLITE!#REF!,"N/A")</f>
        <v>#REF!</v>
      </c>
      <c r="KZD50" s="351" t="e">
        <f>+IF('Data Input-Ingreso de Datos'!#REF!=1,EVERLITE!#REF!,"N/A")</f>
        <v>#REF!</v>
      </c>
      <c r="KZE50" s="351" t="e">
        <f>+IF('Data Input-Ingreso de Datos'!#REF!=1,EVERLITE!#REF!,"N/A")</f>
        <v>#REF!</v>
      </c>
      <c r="KZF50" s="351" t="e">
        <f>+IF('Data Input-Ingreso de Datos'!#REF!=1,EVERLITE!#REF!,"N/A")</f>
        <v>#REF!</v>
      </c>
      <c r="KZG50" s="351" t="e">
        <f>+IF('Data Input-Ingreso de Datos'!#REF!=1,EVERLITE!#REF!,"N/A")</f>
        <v>#REF!</v>
      </c>
      <c r="KZH50" s="351" t="e">
        <f>+IF('Data Input-Ingreso de Datos'!#REF!=1,EVERLITE!#REF!,"N/A")</f>
        <v>#REF!</v>
      </c>
      <c r="KZI50" s="351" t="e">
        <f>+IF('Data Input-Ingreso de Datos'!#REF!=1,EVERLITE!#REF!,"N/A")</f>
        <v>#REF!</v>
      </c>
      <c r="KZJ50" s="351" t="e">
        <f>+IF('Data Input-Ingreso de Datos'!#REF!=1,EVERLITE!#REF!,"N/A")</f>
        <v>#REF!</v>
      </c>
      <c r="KZK50" s="351" t="e">
        <f>+IF('Data Input-Ingreso de Datos'!#REF!=1,EVERLITE!#REF!,"N/A")</f>
        <v>#REF!</v>
      </c>
      <c r="KZL50" s="351" t="e">
        <f>+IF('Data Input-Ingreso de Datos'!#REF!=1,EVERLITE!#REF!,"N/A")</f>
        <v>#REF!</v>
      </c>
      <c r="KZM50" s="351" t="e">
        <f>+IF('Data Input-Ingreso de Datos'!#REF!=1,EVERLITE!#REF!,"N/A")</f>
        <v>#REF!</v>
      </c>
      <c r="KZN50" s="351" t="e">
        <f>+IF('Data Input-Ingreso de Datos'!#REF!=1,EVERLITE!#REF!,"N/A")</f>
        <v>#REF!</v>
      </c>
      <c r="KZO50" s="351" t="e">
        <f>+IF('Data Input-Ingreso de Datos'!#REF!=1,EVERLITE!#REF!,"N/A")</f>
        <v>#REF!</v>
      </c>
      <c r="KZP50" s="351" t="e">
        <f>+IF('Data Input-Ingreso de Datos'!#REF!=1,EVERLITE!#REF!,"N/A")</f>
        <v>#REF!</v>
      </c>
      <c r="KZQ50" s="351" t="e">
        <f>+IF('Data Input-Ingreso de Datos'!#REF!=1,EVERLITE!#REF!,"N/A")</f>
        <v>#REF!</v>
      </c>
      <c r="KZR50" s="351" t="e">
        <f>+IF('Data Input-Ingreso de Datos'!#REF!=1,EVERLITE!#REF!,"N/A")</f>
        <v>#REF!</v>
      </c>
      <c r="KZS50" s="351" t="e">
        <f>+IF('Data Input-Ingreso de Datos'!#REF!=1,EVERLITE!#REF!,"N/A")</f>
        <v>#REF!</v>
      </c>
      <c r="KZT50" s="351" t="e">
        <f>+IF('Data Input-Ingreso de Datos'!#REF!=1,EVERLITE!#REF!,"N/A")</f>
        <v>#REF!</v>
      </c>
      <c r="KZU50" s="351" t="e">
        <f>+IF('Data Input-Ingreso de Datos'!#REF!=1,EVERLITE!#REF!,"N/A")</f>
        <v>#REF!</v>
      </c>
      <c r="KZV50" s="351" t="e">
        <f>+IF('Data Input-Ingreso de Datos'!#REF!=1,EVERLITE!#REF!,"N/A")</f>
        <v>#REF!</v>
      </c>
      <c r="KZW50" s="351" t="e">
        <f>+IF('Data Input-Ingreso de Datos'!#REF!=1,EVERLITE!#REF!,"N/A")</f>
        <v>#REF!</v>
      </c>
      <c r="KZX50" s="351" t="e">
        <f>+IF('Data Input-Ingreso de Datos'!#REF!=1,EVERLITE!#REF!,"N/A")</f>
        <v>#REF!</v>
      </c>
      <c r="KZY50" s="351" t="e">
        <f>+IF('Data Input-Ingreso de Datos'!#REF!=1,EVERLITE!#REF!,"N/A")</f>
        <v>#REF!</v>
      </c>
      <c r="KZZ50" s="351" t="e">
        <f>+IF('Data Input-Ingreso de Datos'!#REF!=1,EVERLITE!#REF!,"N/A")</f>
        <v>#REF!</v>
      </c>
      <c r="LAA50" s="351" t="e">
        <f>+IF('Data Input-Ingreso de Datos'!#REF!=1,EVERLITE!#REF!,"N/A")</f>
        <v>#REF!</v>
      </c>
      <c r="LAB50" s="351" t="e">
        <f>+IF('Data Input-Ingreso de Datos'!#REF!=1,EVERLITE!#REF!,"N/A")</f>
        <v>#REF!</v>
      </c>
      <c r="LAC50" s="351" t="e">
        <f>+IF('Data Input-Ingreso de Datos'!#REF!=1,EVERLITE!#REF!,"N/A")</f>
        <v>#REF!</v>
      </c>
      <c r="LAD50" s="351" t="e">
        <f>+IF('Data Input-Ingreso de Datos'!#REF!=1,EVERLITE!#REF!,"N/A")</f>
        <v>#REF!</v>
      </c>
      <c r="LAE50" s="351" t="e">
        <f>+IF('Data Input-Ingreso de Datos'!#REF!=1,EVERLITE!#REF!,"N/A")</f>
        <v>#REF!</v>
      </c>
      <c r="LAF50" s="351" t="e">
        <f>+IF('Data Input-Ingreso de Datos'!#REF!=1,EVERLITE!#REF!,"N/A")</f>
        <v>#REF!</v>
      </c>
      <c r="LAG50" s="351" t="e">
        <f>+IF('Data Input-Ingreso de Datos'!#REF!=1,EVERLITE!#REF!,"N/A")</f>
        <v>#REF!</v>
      </c>
      <c r="LAH50" s="351" t="e">
        <f>+IF('Data Input-Ingreso de Datos'!#REF!=1,EVERLITE!#REF!,"N/A")</f>
        <v>#REF!</v>
      </c>
      <c r="LAI50" s="351" t="e">
        <f>+IF('Data Input-Ingreso de Datos'!#REF!=1,EVERLITE!#REF!,"N/A")</f>
        <v>#REF!</v>
      </c>
      <c r="LAJ50" s="351" t="e">
        <f>+IF('Data Input-Ingreso de Datos'!#REF!=1,EVERLITE!#REF!,"N/A")</f>
        <v>#REF!</v>
      </c>
      <c r="LAK50" s="351" t="e">
        <f>+IF('Data Input-Ingreso de Datos'!#REF!=1,EVERLITE!#REF!,"N/A")</f>
        <v>#REF!</v>
      </c>
      <c r="LAL50" s="351" t="e">
        <f>+IF('Data Input-Ingreso de Datos'!#REF!=1,EVERLITE!#REF!,"N/A")</f>
        <v>#REF!</v>
      </c>
      <c r="LAM50" s="351" t="e">
        <f>+IF('Data Input-Ingreso de Datos'!#REF!=1,EVERLITE!#REF!,"N/A")</f>
        <v>#REF!</v>
      </c>
      <c r="LAN50" s="351" t="e">
        <f>+IF('Data Input-Ingreso de Datos'!#REF!=1,EVERLITE!#REF!,"N/A")</f>
        <v>#REF!</v>
      </c>
      <c r="LAO50" s="351" t="e">
        <f>+IF('Data Input-Ingreso de Datos'!#REF!=1,EVERLITE!#REF!,"N/A")</f>
        <v>#REF!</v>
      </c>
      <c r="LAP50" s="351" t="e">
        <f>+IF('Data Input-Ingreso de Datos'!#REF!=1,EVERLITE!#REF!,"N/A")</f>
        <v>#REF!</v>
      </c>
      <c r="LAQ50" s="351" t="e">
        <f>+IF('Data Input-Ingreso de Datos'!#REF!=1,EVERLITE!#REF!,"N/A")</f>
        <v>#REF!</v>
      </c>
      <c r="LAR50" s="351" t="e">
        <f>+IF('Data Input-Ingreso de Datos'!#REF!=1,EVERLITE!#REF!,"N/A")</f>
        <v>#REF!</v>
      </c>
      <c r="LAS50" s="351" t="e">
        <f>+IF('Data Input-Ingreso de Datos'!#REF!=1,EVERLITE!#REF!,"N/A")</f>
        <v>#REF!</v>
      </c>
      <c r="LAT50" s="351" t="e">
        <f>+IF('Data Input-Ingreso de Datos'!#REF!=1,EVERLITE!#REF!,"N/A")</f>
        <v>#REF!</v>
      </c>
      <c r="LAU50" s="351" t="e">
        <f>+IF('Data Input-Ingreso de Datos'!#REF!=1,EVERLITE!#REF!,"N/A")</f>
        <v>#REF!</v>
      </c>
      <c r="LAV50" s="351" t="e">
        <f>+IF('Data Input-Ingreso de Datos'!#REF!=1,EVERLITE!#REF!,"N/A")</f>
        <v>#REF!</v>
      </c>
      <c r="LAW50" s="351" t="e">
        <f>+IF('Data Input-Ingreso de Datos'!#REF!=1,EVERLITE!#REF!,"N/A")</f>
        <v>#REF!</v>
      </c>
      <c r="LAX50" s="351" t="e">
        <f>+IF('Data Input-Ingreso de Datos'!#REF!=1,EVERLITE!#REF!,"N/A")</f>
        <v>#REF!</v>
      </c>
      <c r="LAY50" s="351" t="e">
        <f>+IF('Data Input-Ingreso de Datos'!#REF!=1,EVERLITE!#REF!,"N/A")</f>
        <v>#REF!</v>
      </c>
      <c r="LAZ50" s="351" t="e">
        <f>+IF('Data Input-Ingreso de Datos'!#REF!=1,EVERLITE!#REF!,"N/A")</f>
        <v>#REF!</v>
      </c>
      <c r="LBA50" s="351" t="e">
        <f>+IF('Data Input-Ingreso de Datos'!#REF!=1,EVERLITE!#REF!,"N/A")</f>
        <v>#REF!</v>
      </c>
      <c r="LBB50" s="351" t="e">
        <f>+IF('Data Input-Ingreso de Datos'!#REF!=1,EVERLITE!#REF!,"N/A")</f>
        <v>#REF!</v>
      </c>
      <c r="LBC50" s="351" t="e">
        <f>+IF('Data Input-Ingreso de Datos'!#REF!=1,EVERLITE!#REF!,"N/A")</f>
        <v>#REF!</v>
      </c>
      <c r="LBD50" s="351" t="e">
        <f>+IF('Data Input-Ingreso de Datos'!#REF!=1,EVERLITE!#REF!,"N/A")</f>
        <v>#REF!</v>
      </c>
      <c r="LBE50" s="351" t="e">
        <f>+IF('Data Input-Ingreso de Datos'!#REF!=1,EVERLITE!#REF!,"N/A")</f>
        <v>#REF!</v>
      </c>
      <c r="LBF50" s="351" t="e">
        <f>+IF('Data Input-Ingreso de Datos'!#REF!=1,EVERLITE!#REF!,"N/A")</f>
        <v>#REF!</v>
      </c>
      <c r="LBG50" s="351" t="e">
        <f>+IF('Data Input-Ingreso de Datos'!#REF!=1,EVERLITE!#REF!,"N/A")</f>
        <v>#REF!</v>
      </c>
      <c r="LBH50" s="351" t="e">
        <f>+IF('Data Input-Ingreso de Datos'!#REF!=1,EVERLITE!#REF!,"N/A")</f>
        <v>#REF!</v>
      </c>
      <c r="LBI50" s="351" t="e">
        <f>+IF('Data Input-Ingreso de Datos'!#REF!=1,EVERLITE!#REF!,"N/A")</f>
        <v>#REF!</v>
      </c>
      <c r="LBJ50" s="351" t="e">
        <f>+IF('Data Input-Ingreso de Datos'!#REF!=1,EVERLITE!#REF!,"N/A")</f>
        <v>#REF!</v>
      </c>
      <c r="LBK50" s="351" t="e">
        <f>+IF('Data Input-Ingreso de Datos'!#REF!=1,EVERLITE!#REF!,"N/A")</f>
        <v>#REF!</v>
      </c>
      <c r="LBL50" s="351" t="e">
        <f>+IF('Data Input-Ingreso de Datos'!#REF!=1,EVERLITE!#REF!,"N/A")</f>
        <v>#REF!</v>
      </c>
      <c r="LBM50" s="351" t="e">
        <f>+IF('Data Input-Ingreso de Datos'!#REF!=1,EVERLITE!#REF!,"N/A")</f>
        <v>#REF!</v>
      </c>
      <c r="LBN50" s="351" t="e">
        <f>+IF('Data Input-Ingreso de Datos'!#REF!=1,EVERLITE!#REF!,"N/A")</f>
        <v>#REF!</v>
      </c>
      <c r="LBO50" s="351" t="e">
        <f>+IF('Data Input-Ingreso de Datos'!#REF!=1,EVERLITE!#REF!,"N/A")</f>
        <v>#REF!</v>
      </c>
      <c r="LBP50" s="351" t="e">
        <f>+IF('Data Input-Ingreso de Datos'!#REF!=1,EVERLITE!#REF!,"N/A")</f>
        <v>#REF!</v>
      </c>
      <c r="LBQ50" s="351" t="e">
        <f>+IF('Data Input-Ingreso de Datos'!#REF!=1,EVERLITE!#REF!,"N/A")</f>
        <v>#REF!</v>
      </c>
      <c r="LBR50" s="351" t="e">
        <f>+IF('Data Input-Ingreso de Datos'!#REF!=1,EVERLITE!#REF!,"N/A")</f>
        <v>#REF!</v>
      </c>
      <c r="LBS50" s="351" t="e">
        <f>+IF('Data Input-Ingreso de Datos'!#REF!=1,EVERLITE!#REF!,"N/A")</f>
        <v>#REF!</v>
      </c>
      <c r="LBT50" s="351" t="e">
        <f>+IF('Data Input-Ingreso de Datos'!#REF!=1,EVERLITE!#REF!,"N/A")</f>
        <v>#REF!</v>
      </c>
      <c r="LBU50" s="351" t="e">
        <f>+IF('Data Input-Ingreso de Datos'!#REF!=1,EVERLITE!#REF!,"N/A")</f>
        <v>#REF!</v>
      </c>
      <c r="LBV50" s="351" t="e">
        <f>+IF('Data Input-Ingreso de Datos'!#REF!=1,EVERLITE!#REF!,"N/A")</f>
        <v>#REF!</v>
      </c>
      <c r="LBW50" s="351" t="e">
        <f>+IF('Data Input-Ingreso de Datos'!#REF!=1,EVERLITE!#REF!,"N/A")</f>
        <v>#REF!</v>
      </c>
      <c r="LBX50" s="351" t="e">
        <f>+IF('Data Input-Ingreso de Datos'!#REF!=1,EVERLITE!#REF!,"N/A")</f>
        <v>#REF!</v>
      </c>
      <c r="LBY50" s="351" t="e">
        <f>+IF('Data Input-Ingreso de Datos'!#REF!=1,EVERLITE!#REF!,"N/A")</f>
        <v>#REF!</v>
      </c>
      <c r="LBZ50" s="351" t="e">
        <f>+IF('Data Input-Ingreso de Datos'!#REF!=1,EVERLITE!#REF!,"N/A")</f>
        <v>#REF!</v>
      </c>
      <c r="LCA50" s="351" t="e">
        <f>+IF('Data Input-Ingreso de Datos'!#REF!=1,EVERLITE!#REF!,"N/A")</f>
        <v>#REF!</v>
      </c>
      <c r="LCB50" s="351" t="e">
        <f>+IF('Data Input-Ingreso de Datos'!#REF!=1,EVERLITE!#REF!,"N/A")</f>
        <v>#REF!</v>
      </c>
      <c r="LCC50" s="351" t="e">
        <f>+IF('Data Input-Ingreso de Datos'!#REF!=1,EVERLITE!#REF!,"N/A")</f>
        <v>#REF!</v>
      </c>
      <c r="LCD50" s="351" t="e">
        <f>+IF('Data Input-Ingreso de Datos'!#REF!=1,EVERLITE!#REF!,"N/A")</f>
        <v>#REF!</v>
      </c>
      <c r="LCE50" s="351" t="e">
        <f>+IF('Data Input-Ingreso de Datos'!#REF!=1,EVERLITE!#REF!,"N/A")</f>
        <v>#REF!</v>
      </c>
      <c r="LCF50" s="351" t="e">
        <f>+IF('Data Input-Ingreso de Datos'!#REF!=1,EVERLITE!#REF!,"N/A")</f>
        <v>#REF!</v>
      </c>
      <c r="LCG50" s="351" t="e">
        <f>+IF('Data Input-Ingreso de Datos'!#REF!=1,EVERLITE!#REF!,"N/A")</f>
        <v>#REF!</v>
      </c>
      <c r="LCH50" s="351" t="e">
        <f>+IF('Data Input-Ingreso de Datos'!#REF!=1,EVERLITE!#REF!,"N/A")</f>
        <v>#REF!</v>
      </c>
      <c r="LCI50" s="351" t="e">
        <f>+IF('Data Input-Ingreso de Datos'!#REF!=1,EVERLITE!#REF!,"N/A")</f>
        <v>#REF!</v>
      </c>
      <c r="LCJ50" s="351" t="e">
        <f>+IF('Data Input-Ingreso de Datos'!#REF!=1,EVERLITE!#REF!,"N/A")</f>
        <v>#REF!</v>
      </c>
      <c r="LCK50" s="351" t="e">
        <f>+IF('Data Input-Ingreso de Datos'!#REF!=1,EVERLITE!#REF!,"N/A")</f>
        <v>#REF!</v>
      </c>
      <c r="LCL50" s="351" t="e">
        <f>+IF('Data Input-Ingreso de Datos'!#REF!=1,EVERLITE!#REF!,"N/A")</f>
        <v>#REF!</v>
      </c>
      <c r="LCM50" s="351" t="e">
        <f>+IF('Data Input-Ingreso de Datos'!#REF!=1,EVERLITE!#REF!,"N/A")</f>
        <v>#REF!</v>
      </c>
      <c r="LCN50" s="351" t="e">
        <f>+IF('Data Input-Ingreso de Datos'!#REF!=1,EVERLITE!#REF!,"N/A")</f>
        <v>#REF!</v>
      </c>
      <c r="LCO50" s="351" t="e">
        <f>+IF('Data Input-Ingreso de Datos'!#REF!=1,EVERLITE!#REF!,"N/A")</f>
        <v>#REF!</v>
      </c>
      <c r="LCP50" s="351" t="e">
        <f>+IF('Data Input-Ingreso de Datos'!#REF!=1,EVERLITE!#REF!,"N/A")</f>
        <v>#REF!</v>
      </c>
      <c r="LCQ50" s="351" t="e">
        <f>+IF('Data Input-Ingreso de Datos'!#REF!=1,EVERLITE!#REF!,"N/A")</f>
        <v>#REF!</v>
      </c>
      <c r="LCR50" s="351" t="e">
        <f>+IF('Data Input-Ingreso de Datos'!#REF!=1,EVERLITE!#REF!,"N/A")</f>
        <v>#REF!</v>
      </c>
      <c r="LCS50" s="351" t="e">
        <f>+IF('Data Input-Ingreso de Datos'!#REF!=1,EVERLITE!#REF!,"N/A")</f>
        <v>#REF!</v>
      </c>
      <c r="LCT50" s="351" t="e">
        <f>+IF('Data Input-Ingreso de Datos'!#REF!=1,EVERLITE!#REF!,"N/A")</f>
        <v>#REF!</v>
      </c>
      <c r="LCU50" s="351" t="e">
        <f>+IF('Data Input-Ingreso de Datos'!#REF!=1,EVERLITE!#REF!,"N/A")</f>
        <v>#REF!</v>
      </c>
      <c r="LCV50" s="351" t="e">
        <f>+IF('Data Input-Ingreso de Datos'!#REF!=1,EVERLITE!#REF!,"N/A")</f>
        <v>#REF!</v>
      </c>
      <c r="LCW50" s="351" t="e">
        <f>+IF('Data Input-Ingreso de Datos'!#REF!=1,EVERLITE!#REF!,"N/A")</f>
        <v>#REF!</v>
      </c>
      <c r="LCX50" s="351" t="e">
        <f>+IF('Data Input-Ingreso de Datos'!#REF!=1,EVERLITE!#REF!,"N/A")</f>
        <v>#REF!</v>
      </c>
      <c r="LCY50" s="351" t="e">
        <f>+IF('Data Input-Ingreso de Datos'!#REF!=1,EVERLITE!#REF!,"N/A")</f>
        <v>#REF!</v>
      </c>
      <c r="LCZ50" s="351" t="e">
        <f>+IF('Data Input-Ingreso de Datos'!#REF!=1,EVERLITE!#REF!,"N/A")</f>
        <v>#REF!</v>
      </c>
      <c r="LDA50" s="351" t="e">
        <f>+IF('Data Input-Ingreso de Datos'!#REF!=1,EVERLITE!#REF!,"N/A")</f>
        <v>#REF!</v>
      </c>
      <c r="LDB50" s="351" t="e">
        <f>+IF('Data Input-Ingreso de Datos'!#REF!=1,EVERLITE!#REF!,"N/A")</f>
        <v>#REF!</v>
      </c>
      <c r="LDC50" s="351" t="e">
        <f>+IF('Data Input-Ingreso de Datos'!#REF!=1,EVERLITE!#REF!,"N/A")</f>
        <v>#REF!</v>
      </c>
      <c r="LDD50" s="351" t="e">
        <f>+IF('Data Input-Ingreso de Datos'!#REF!=1,EVERLITE!#REF!,"N/A")</f>
        <v>#REF!</v>
      </c>
      <c r="LDE50" s="351" t="e">
        <f>+IF('Data Input-Ingreso de Datos'!#REF!=1,EVERLITE!#REF!,"N/A")</f>
        <v>#REF!</v>
      </c>
      <c r="LDF50" s="351" t="e">
        <f>+IF('Data Input-Ingreso de Datos'!#REF!=1,EVERLITE!#REF!,"N/A")</f>
        <v>#REF!</v>
      </c>
      <c r="LDG50" s="351" t="e">
        <f>+IF('Data Input-Ingreso de Datos'!#REF!=1,EVERLITE!#REF!,"N/A")</f>
        <v>#REF!</v>
      </c>
      <c r="LDH50" s="351" t="e">
        <f>+IF('Data Input-Ingreso de Datos'!#REF!=1,EVERLITE!#REF!,"N/A")</f>
        <v>#REF!</v>
      </c>
      <c r="LDI50" s="351" t="e">
        <f>+IF('Data Input-Ingreso de Datos'!#REF!=1,EVERLITE!#REF!,"N/A")</f>
        <v>#REF!</v>
      </c>
      <c r="LDJ50" s="351" t="e">
        <f>+IF('Data Input-Ingreso de Datos'!#REF!=1,EVERLITE!#REF!,"N/A")</f>
        <v>#REF!</v>
      </c>
      <c r="LDK50" s="351" t="e">
        <f>+IF('Data Input-Ingreso de Datos'!#REF!=1,EVERLITE!#REF!,"N/A")</f>
        <v>#REF!</v>
      </c>
      <c r="LDL50" s="351" t="e">
        <f>+IF('Data Input-Ingreso de Datos'!#REF!=1,EVERLITE!#REF!,"N/A")</f>
        <v>#REF!</v>
      </c>
      <c r="LDM50" s="351" t="e">
        <f>+IF('Data Input-Ingreso de Datos'!#REF!=1,EVERLITE!#REF!,"N/A")</f>
        <v>#REF!</v>
      </c>
      <c r="LDN50" s="351" t="e">
        <f>+IF('Data Input-Ingreso de Datos'!#REF!=1,EVERLITE!#REF!,"N/A")</f>
        <v>#REF!</v>
      </c>
      <c r="LDO50" s="351" t="e">
        <f>+IF('Data Input-Ingreso de Datos'!#REF!=1,EVERLITE!#REF!,"N/A")</f>
        <v>#REF!</v>
      </c>
      <c r="LDP50" s="351" t="e">
        <f>+IF('Data Input-Ingreso de Datos'!#REF!=1,EVERLITE!#REF!,"N/A")</f>
        <v>#REF!</v>
      </c>
      <c r="LDQ50" s="351" t="e">
        <f>+IF('Data Input-Ingreso de Datos'!#REF!=1,EVERLITE!#REF!,"N/A")</f>
        <v>#REF!</v>
      </c>
      <c r="LDR50" s="351" t="e">
        <f>+IF('Data Input-Ingreso de Datos'!#REF!=1,EVERLITE!#REF!,"N/A")</f>
        <v>#REF!</v>
      </c>
      <c r="LDS50" s="351" t="e">
        <f>+IF('Data Input-Ingreso de Datos'!#REF!=1,EVERLITE!#REF!,"N/A")</f>
        <v>#REF!</v>
      </c>
      <c r="LDT50" s="351" t="e">
        <f>+IF('Data Input-Ingreso de Datos'!#REF!=1,EVERLITE!#REF!,"N/A")</f>
        <v>#REF!</v>
      </c>
      <c r="LDU50" s="351" t="e">
        <f>+IF('Data Input-Ingreso de Datos'!#REF!=1,EVERLITE!#REF!,"N/A")</f>
        <v>#REF!</v>
      </c>
      <c r="LDV50" s="351" t="e">
        <f>+IF('Data Input-Ingreso de Datos'!#REF!=1,EVERLITE!#REF!,"N/A")</f>
        <v>#REF!</v>
      </c>
      <c r="LDW50" s="351" t="e">
        <f>+IF('Data Input-Ingreso de Datos'!#REF!=1,EVERLITE!#REF!,"N/A")</f>
        <v>#REF!</v>
      </c>
      <c r="LDX50" s="351" t="e">
        <f>+IF('Data Input-Ingreso de Datos'!#REF!=1,EVERLITE!#REF!,"N/A")</f>
        <v>#REF!</v>
      </c>
      <c r="LDY50" s="351" t="e">
        <f>+IF('Data Input-Ingreso de Datos'!#REF!=1,EVERLITE!#REF!,"N/A")</f>
        <v>#REF!</v>
      </c>
      <c r="LDZ50" s="351" t="e">
        <f>+IF('Data Input-Ingreso de Datos'!#REF!=1,EVERLITE!#REF!,"N/A")</f>
        <v>#REF!</v>
      </c>
      <c r="LEA50" s="351" t="e">
        <f>+IF('Data Input-Ingreso de Datos'!#REF!=1,EVERLITE!#REF!,"N/A")</f>
        <v>#REF!</v>
      </c>
      <c r="LEB50" s="351" t="e">
        <f>+IF('Data Input-Ingreso de Datos'!#REF!=1,EVERLITE!#REF!,"N/A")</f>
        <v>#REF!</v>
      </c>
      <c r="LEC50" s="351" t="e">
        <f>+IF('Data Input-Ingreso de Datos'!#REF!=1,EVERLITE!#REF!,"N/A")</f>
        <v>#REF!</v>
      </c>
      <c r="LED50" s="351" t="e">
        <f>+IF('Data Input-Ingreso de Datos'!#REF!=1,EVERLITE!#REF!,"N/A")</f>
        <v>#REF!</v>
      </c>
      <c r="LEE50" s="351" t="e">
        <f>+IF('Data Input-Ingreso de Datos'!#REF!=1,EVERLITE!#REF!,"N/A")</f>
        <v>#REF!</v>
      </c>
      <c r="LEF50" s="351" t="e">
        <f>+IF('Data Input-Ingreso de Datos'!#REF!=1,EVERLITE!#REF!,"N/A")</f>
        <v>#REF!</v>
      </c>
      <c r="LEG50" s="351" t="e">
        <f>+IF('Data Input-Ingreso de Datos'!#REF!=1,EVERLITE!#REF!,"N/A")</f>
        <v>#REF!</v>
      </c>
      <c r="LEH50" s="351" t="e">
        <f>+IF('Data Input-Ingreso de Datos'!#REF!=1,EVERLITE!#REF!,"N/A")</f>
        <v>#REF!</v>
      </c>
      <c r="LEI50" s="351" t="e">
        <f>+IF('Data Input-Ingreso de Datos'!#REF!=1,EVERLITE!#REF!,"N/A")</f>
        <v>#REF!</v>
      </c>
      <c r="LEJ50" s="351" t="e">
        <f>+IF('Data Input-Ingreso de Datos'!#REF!=1,EVERLITE!#REF!,"N/A")</f>
        <v>#REF!</v>
      </c>
      <c r="LEK50" s="351" t="e">
        <f>+IF('Data Input-Ingreso de Datos'!#REF!=1,EVERLITE!#REF!,"N/A")</f>
        <v>#REF!</v>
      </c>
      <c r="LEL50" s="351" t="e">
        <f>+IF('Data Input-Ingreso de Datos'!#REF!=1,EVERLITE!#REF!,"N/A")</f>
        <v>#REF!</v>
      </c>
      <c r="LEM50" s="351" t="e">
        <f>+IF('Data Input-Ingreso de Datos'!#REF!=1,EVERLITE!#REF!,"N/A")</f>
        <v>#REF!</v>
      </c>
      <c r="LEN50" s="351" t="e">
        <f>+IF('Data Input-Ingreso de Datos'!#REF!=1,EVERLITE!#REF!,"N/A")</f>
        <v>#REF!</v>
      </c>
      <c r="LEO50" s="351" t="e">
        <f>+IF('Data Input-Ingreso de Datos'!#REF!=1,EVERLITE!#REF!,"N/A")</f>
        <v>#REF!</v>
      </c>
      <c r="LEP50" s="351" t="e">
        <f>+IF('Data Input-Ingreso de Datos'!#REF!=1,EVERLITE!#REF!,"N/A")</f>
        <v>#REF!</v>
      </c>
      <c r="LEQ50" s="351" t="e">
        <f>+IF('Data Input-Ingreso de Datos'!#REF!=1,EVERLITE!#REF!,"N/A")</f>
        <v>#REF!</v>
      </c>
      <c r="LER50" s="351" t="e">
        <f>+IF('Data Input-Ingreso de Datos'!#REF!=1,EVERLITE!#REF!,"N/A")</f>
        <v>#REF!</v>
      </c>
      <c r="LES50" s="351" t="e">
        <f>+IF('Data Input-Ingreso de Datos'!#REF!=1,EVERLITE!#REF!,"N/A")</f>
        <v>#REF!</v>
      </c>
      <c r="LET50" s="351" t="e">
        <f>+IF('Data Input-Ingreso de Datos'!#REF!=1,EVERLITE!#REF!,"N/A")</f>
        <v>#REF!</v>
      </c>
      <c r="LEU50" s="351" t="e">
        <f>+IF('Data Input-Ingreso de Datos'!#REF!=1,EVERLITE!#REF!,"N/A")</f>
        <v>#REF!</v>
      </c>
      <c r="LEV50" s="351" t="e">
        <f>+IF('Data Input-Ingreso de Datos'!#REF!=1,EVERLITE!#REF!,"N/A")</f>
        <v>#REF!</v>
      </c>
      <c r="LEW50" s="351" t="e">
        <f>+IF('Data Input-Ingreso de Datos'!#REF!=1,EVERLITE!#REF!,"N/A")</f>
        <v>#REF!</v>
      </c>
      <c r="LEX50" s="351" t="e">
        <f>+IF('Data Input-Ingreso de Datos'!#REF!=1,EVERLITE!#REF!,"N/A")</f>
        <v>#REF!</v>
      </c>
      <c r="LEY50" s="351" t="e">
        <f>+IF('Data Input-Ingreso de Datos'!#REF!=1,EVERLITE!#REF!,"N/A")</f>
        <v>#REF!</v>
      </c>
      <c r="LEZ50" s="351" t="e">
        <f>+IF('Data Input-Ingreso de Datos'!#REF!=1,EVERLITE!#REF!,"N/A")</f>
        <v>#REF!</v>
      </c>
      <c r="LFA50" s="351" t="e">
        <f>+IF('Data Input-Ingreso de Datos'!#REF!=1,EVERLITE!#REF!,"N/A")</f>
        <v>#REF!</v>
      </c>
      <c r="LFB50" s="351" t="e">
        <f>+IF('Data Input-Ingreso de Datos'!#REF!=1,EVERLITE!#REF!,"N/A")</f>
        <v>#REF!</v>
      </c>
      <c r="LFC50" s="351" t="e">
        <f>+IF('Data Input-Ingreso de Datos'!#REF!=1,EVERLITE!#REF!,"N/A")</f>
        <v>#REF!</v>
      </c>
      <c r="LFD50" s="351" t="e">
        <f>+IF('Data Input-Ingreso de Datos'!#REF!=1,EVERLITE!#REF!,"N/A")</f>
        <v>#REF!</v>
      </c>
      <c r="LFE50" s="351" t="e">
        <f>+IF('Data Input-Ingreso de Datos'!#REF!=1,EVERLITE!#REF!,"N/A")</f>
        <v>#REF!</v>
      </c>
      <c r="LFF50" s="351" t="e">
        <f>+IF('Data Input-Ingreso de Datos'!#REF!=1,EVERLITE!#REF!,"N/A")</f>
        <v>#REF!</v>
      </c>
      <c r="LFG50" s="351" t="e">
        <f>+IF('Data Input-Ingreso de Datos'!#REF!=1,EVERLITE!#REF!,"N/A")</f>
        <v>#REF!</v>
      </c>
      <c r="LFH50" s="351" t="e">
        <f>+IF('Data Input-Ingreso de Datos'!#REF!=1,EVERLITE!#REF!,"N/A")</f>
        <v>#REF!</v>
      </c>
      <c r="LFI50" s="351" t="e">
        <f>+IF('Data Input-Ingreso de Datos'!#REF!=1,EVERLITE!#REF!,"N/A")</f>
        <v>#REF!</v>
      </c>
      <c r="LFJ50" s="351" t="e">
        <f>+IF('Data Input-Ingreso de Datos'!#REF!=1,EVERLITE!#REF!,"N/A")</f>
        <v>#REF!</v>
      </c>
      <c r="LFK50" s="351" t="e">
        <f>+IF('Data Input-Ingreso de Datos'!#REF!=1,EVERLITE!#REF!,"N/A")</f>
        <v>#REF!</v>
      </c>
      <c r="LFL50" s="351" t="e">
        <f>+IF('Data Input-Ingreso de Datos'!#REF!=1,EVERLITE!#REF!,"N/A")</f>
        <v>#REF!</v>
      </c>
      <c r="LFM50" s="351" t="e">
        <f>+IF('Data Input-Ingreso de Datos'!#REF!=1,EVERLITE!#REF!,"N/A")</f>
        <v>#REF!</v>
      </c>
      <c r="LFN50" s="351" t="e">
        <f>+IF('Data Input-Ingreso de Datos'!#REF!=1,EVERLITE!#REF!,"N/A")</f>
        <v>#REF!</v>
      </c>
      <c r="LFO50" s="351" t="e">
        <f>+IF('Data Input-Ingreso de Datos'!#REF!=1,EVERLITE!#REF!,"N/A")</f>
        <v>#REF!</v>
      </c>
      <c r="LFP50" s="351" t="e">
        <f>+IF('Data Input-Ingreso de Datos'!#REF!=1,EVERLITE!#REF!,"N/A")</f>
        <v>#REF!</v>
      </c>
      <c r="LFQ50" s="351" t="e">
        <f>+IF('Data Input-Ingreso de Datos'!#REF!=1,EVERLITE!#REF!,"N/A")</f>
        <v>#REF!</v>
      </c>
      <c r="LFR50" s="351" t="e">
        <f>+IF('Data Input-Ingreso de Datos'!#REF!=1,EVERLITE!#REF!,"N/A")</f>
        <v>#REF!</v>
      </c>
      <c r="LFS50" s="351" t="e">
        <f>+IF('Data Input-Ingreso de Datos'!#REF!=1,EVERLITE!#REF!,"N/A")</f>
        <v>#REF!</v>
      </c>
      <c r="LFT50" s="351" t="e">
        <f>+IF('Data Input-Ingreso de Datos'!#REF!=1,EVERLITE!#REF!,"N/A")</f>
        <v>#REF!</v>
      </c>
      <c r="LFU50" s="351" t="e">
        <f>+IF('Data Input-Ingreso de Datos'!#REF!=1,EVERLITE!#REF!,"N/A")</f>
        <v>#REF!</v>
      </c>
      <c r="LFV50" s="351" t="e">
        <f>+IF('Data Input-Ingreso de Datos'!#REF!=1,EVERLITE!#REF!,"N/A")</f>
        <v>#REF!</v>
      </c>
      <c r="LFW50" s="351" t="e">
        <f>+IF('Data Input-Ingreso de Datos'!#REF!=1,EVERLITE!#REF!,"N/A")</f>
        <v>#REF!</v>
      </c>
      <c r="LFX50" s="351" t="e">
        <f>+IF('Data Input-Ingreso de Datos'!#REF!=1,EVERLITE!#REF!,"N/A")</f>
        <v>#REF!</v>
      </c>
      <c r="LFY50" s="351" t="e">
        <f>+IF('Data Input-Ingreso de Datos'!#REF!=1,EVERLITE!#REF!,"N/A")</f>
        <v>#REF!</v>
      </c>
      <c r="LFZ50" s="351" t="e">
        <f>+IF('Data Input-Ingreso de Datos'!#REF!=1,EVERLITE!#REF!,"N/A")</f>
        <v>#REF!</v>
      </c>
      <c r="LGA50" s="351" t="e">
        <f>+IF('Data Input-Ingreso de Datos'!#REF!=1,EVERLITE!#REF!,"N/A")</f>
        <v>#REF!</v>
      </c>
      <c r="LGB50" s="351" t="e">
        <f>+IF('Data Input-Ingreso de Datos'!#REF!=1,EVERLITE!#REF!,"N/A")</f>
        <v>#REF!</v>
      </c>
      <c r="LGC50" s="351" t="e">
        <f>+IF('Data Input-Ingreso de Datos'!#REF!=1,EVERLITE!#REF!,"N/A")</f>
        <v>#REF!</v>
      </c>
      <c r="LGD50" s="351" t="e">
        <f>+IF('Data Input-Ingreso de Datos'!#REF!=1,EVERLITE!#REF!,"N/A")</f>
        <v>#REF!</v>
      </c>
      <c r="LGE50" s="351" t="e">
        <f>+IF('Data Input-Ingreso de Datos'!#REF!=1,EVERLITE!#REF!,"N/A")</f>
        <v>#REF!</v>
      </c>
      <c r="LGF50" s="351" t="e">
        <f>+IF('Data Input-Ingreso de Datos'!#REF!=1,EVERLITE!#REF!,"N/A")</f>
        <v>#REF!</v>
      </c>
      <c r="LGG50" s="351" t="e">
        <f>+IF('Data Input-Ingreso de Datos'!#REF!=1,EVERLITE!#REF!,"N/A")</f>
        <v>#REF!</v>
      </c>
      <c r="LGH50" s="351" t="e">
        <f>+IF('Data Input-Ingreso de Datos'!#REF!=1,EVERLITE!#REF!,"N/A")</f>
        <v>#REF!</v>
      </c>
      <c r="LGI50" s="351" t="e">
        <f>+IF('Data Input-Ingreso de Datos'!#REF!=1,EVERLITE!#REF!,"N/A")</f>
        <v>#REF!</v>
      </c>
      <c r="LGJ50" s="351" t="e">
        <f>+IF('Data Input-Ingreso de Datos'!#REF!=1,EVERLITE!#REF!,"N/A")</f>
        <v>#REF!</v>
      </c>
      <c r="LGK50" s="351" t="e">
        <f>+IF('Data Input-Ingreso de Datos'!#REF!=1,EVERLITE!#REF!,"N/A")</f>
        <v>#REF!</v>
      </c>
      <c r="LGL50" s="351" t="e">
        <f>+IF('Data Input-Ingreso de Datos'!#REF!=1,EVERLITE!#REF!,"N/A")</f>
        <v>#REF!</v>
      </c>
      <c r="LGM50" s="351" t="e">
        <f>+IF('Data Input-Ingreso de Datos'!#REF!=1,EVERLITE!#REF!,"N/A")</f>
        <v>#REF!</v>
      </c>
      <c r="LGN50" s="351" t="e">
        <f>+IF('Data Input-Ingreso de Datos'!#REF!=1,EVERLITE!#REF!,"N/A")</f>
        <v>#REF!</v>
      </c>
      <c r="LGO50" s="351" t="e">
        <f>+IF('Data Input-Ingreso de Datos'!#REF!=1,EVERLITE!#REF!,"N/A")</f>
        <v>#REF!</v>
      </c>
      <c r="LGP50" s="351" t="e">
        <f>+IF('Data Input-Ingreso de Datos'!#REF!=1,EVERLITE!#REF!,"N/A")</f>
        <v>#REF!</v>
      </c>
      <c r="LGQ50" s="351" t="e">
        <f>+IF('Data Input-Ingreso de Datos'!#REF!=1,EVERLITE!#REF!,"N/A")</f>
        <v>#REF!</v>
      </c>
      <c r="LGR50" s="351" t="e">
        <f>+IF('Data Input-Ingreso de Datos'!#REF!=1,EVERLITE!#REF!,"N/A")</f>
        <v>#REF!</v>
      </c>
      <c r="LGS50" s="351" t="e">
        <f>+IF('Data Input-Ingreso de Datos'!#REF!=1,EVERLITE!#REF!,"N/A")</f>
        <v>#REF!</v>
      </c>
      <c r="LGT50" s="351" t="e">
        <f>+IF('Data Input-Ingreso de Datos'!#REF!=1,EVERLITE!#REF!,"N/A")</f>
        <v>#REF!</v>
      </c>
      <c r="LGU50" s="351" t="e">
        <f>+IF('Data Input-Ingreso de Datos'!#REF!=1,EVERLITE!#REF!,"N/A")</f>
        <v>#REF!</v>
      </c>
      <c r="LGV50" s="351" t="e">
        <f>+IF('Data Input-Ingreso de Datos'!#REF!=1,EVERLITE!#REF!,"N/A")</f>
        <v>#REF!</v>
      </c>
      <c r="LGW50" s="351" t="e">
        <f>+IF('Data Input-Ingreso de Datos'!#REF!=1,EVERLITE!#REF!,"N/A")</f>
        <v>#REF!</v>
      </c>
      <c r="LGX50" s="351" t="e">
        <f>+IF('Data Input-Ingreso de Datos'!#REF!=1,EVERLITE!#REF!,"N/A")</f>
        <v>#REF!</v>
      </c>
      <c r="LGY50" s="351" t="e">
        <f>+IF('Data Input-Ingreso de Datos'!#REF!=1,EVERLITE!#REF!,"N/A")</f>
        <v>#REF!</v>
      </c>
      <c r="LGZ50" s="351" t="e">
        <f>+IF('Data Input-Ingreso de Datos'!#REF!=1,EVERLITE!#REF!,"N/A")</f>
        <v>#REF!</v>
      </c>
      <c r="LHA50" s="351" t="e">
        <f>+IF('Data Input-Ingreso de Datos'!#REF!=1,EVERLITE!#REF!,"N/A")</f>
        <v>#REF!</v>
      </c>
      <c r="LHB50" s="351" t="e">
        <f>+IF('Data Input-Ingreso de Datos'!#REF!=1,EVERLITE!#REF!,"N/A")</f>
        <v>#REF!</v>
      </c>
      <c r="LHC50" s="351" t="e">
        <f>+IF('Data Input-Ingreso de Datos'!#REF!=1,EVERLITE!#REF!,"N/A")</f>
        <v>#REF!</v>
      </c>
      <c r="LHD50" s="351" t="e">
        <f>+IF('Data Input-Ingreso de Datos'!#REF!=1,EVERLITE!#REF!,"N/A")</f>
        <v>#REF!</v>
      </c>
      <c r="LHE50" s="351" t="e">
        <f>+IF('Data Input-Ingreso de Datos'!#REF!=1,EVERLITE!#REF!,"N/A")</f>
        <v>#REF!</v>
      </c>
      <c r="LHF50" s="351" t="e">
        <f>+IF('Data Input-Ingreso de Datos'!#REF!=1,EVERLITE!#REF!,"N/A")</f>
        <v>#REF!</v>
      </c>
      <c r="LHG50" s="351" t="e">
        <f>+IF('Data Input-Ingreso de Datos'!#REF!=1,EVERLITE!#REF!,"N/A")</f>
        <v>#REF!</v>
      </c>
      <c r="LHH50" s="351" t="e">
        <f>+IF('Data Input-Ingreso de Datos'!#REF!=1,EVERLITE!#REF!,"N/A")</f>
        <v>#REF!</v>
      </c>
      <c r="LHI50" s="351" t="e">
        <f>+IF('Data Input-Ingreso de Datos'!#REF!=1,EVERLITE!#REF!,"N/A")</f>
        <v>#REF!</v>
      </c>
      <c r="LHJ50" s="351" t="e">
        <f>+IF('Data Input-Ingreso de Datos'!#REF!=1,EVERLITE!#REF!,"N/A")</f>
        <v>#REF!</v>
      </c>
      <c r="LHK50" s="351" t="e">
        <f>+IF('Data Input-Ingreso de Datos'!#REF!=1,EVERLITE!#REF!,"N/A")</f>
        <v>#REF!</v>
      </c>
      <c r="LHL50" s="351" t="e">
        <f>+IF('Data Input-Ingreso de Datos'!#REF!=1,EVERLITE!#REF!,"N/A")</f>
        <v>#REF!</v>
      </c>
      <c r="LHM50" s="351" t="e">
        <f>+IF('Data Input-Ingreso de Datos'!#REF!=1,EVERLITE!#REF!,"N/A")</f>
        <v>#REF!</v>
      </c>
      <c r="LHN50" s="351" t="e">
        <f>+IF('Data Input-Ingreso de Datos'!#REF!=1,EVERLITE!#REF!,"N/A")</f>
        <v>#REF!</v>
      </c>
      <c r="LHO50" s="351" t="e">
        <f>+IF('Data Input-Ingreso de Datos'!#REF!=1,EVERLITE!#REF!,"N/A")</f>
        <v>#REF!</v>
      </c>
      <c r="LHP50" s="351" t="e">
        <f>+IF('Data Input-Ingreso de Datos'!#REF!=1,EVERLITE!#REF!,"N/A")</f>
        <v>#REF!</v>
      </c>
      <c r="LHQ50" s="351" t="e">
        <f>+IF('Data Input-Ingreso de Datos'!#REF!=1,EVERLITE!#REF!,"N/A")</f>
        <v>#REF!</v>
      </c>
      <c r="LHR50" s="351" t="e">
        <f>+IF('Data Input-Ingreso de Datos'!#REF!=1,EVERLITE!#REF!,"N/A")</f>
        <v>#REF!</v>
      </c>
      <c r="LHS50" s="351" t="e">
        <f>+IF('Data Input-Ingreso de Datos'!#REF!=1,EVERLITE!#REF!,"N/A")</f>
        <v>#REF!</v>
      </c>
      <c r="LHT50" s="351" t="e">
        <f>+IF('Data Input-Ingreso de Datos'!#REF!=1,EVERLITE!#REF!,"N/A")</f>
        <v>#REF!</v>
      </c>
      <c r="LHU50" s="351" t="e">
        <f>+IF('Data Input-Ingreso de Datos'!#REF!=1,EVERLITE!#REF!,"N/A")</f>
        <v>#REF!</v>
      </c>
      <c r="LHV50" s="351" t="e">
        <f>+IF('Data Input-Ingreso de Datos'!#REF!=1,EVERLITE!#REF!,"N/A")</f>
        <v>#REF!</v>
      </c>
      <c r="LHW50" s="351" t="e">
        <f>+IF('Data Input-Ingreso de Datos'!#REF!=1,EVERLITE!#REF!,"N/A")</f>
        <v>#REF!</v>
      </c>
      <c r="LHX50" s="351" t="e">
        <f>+IF('Data Input-Ingreso de Datos'!#REF!=1,EVERLITE!#REF!,"N/A")</f>
        <v>#REF!</v>
      </c>
      <c r="LHY50" s="351" t="e">
        <f>+IF('Data Input-Ingreso de Datos'!#REF!=1,EVERLITE!#REF!,"N/A")</f>
        <v>#REF!</v>
      </c>
      <c r="LHZ50" s="351" t="e">
        <f>+IF('Data Input-Ingreso de Datos'!#REF!=1,EVERLITE!#REF!,"N/A")</f>
        <v>#REF!</v>
      </c>
      <c r="LIA50" s="351" t="e">
        <f>+IF('Data Input-Ingreso de Datos'!#REF!=1,EVERLITE!#REF!,"N/A")</f>
        <v>#REF!</v>
      </c>
      <c r="LIB50" s="351" t="e">
        <f>+IF('Data Input-Ingreso de Datos'!#REF!=1,EVERLITE!#REF!,"N/A")</f>
        <v>#REF!</v>
      </c>
      <c r="LIC50" s="351" t="e">
        <f>+IF('Data Input-Ingreso de Datos'!#REF!=1,EVERLITE!#REF!,"N/A")</f>
        <v>#REF!</v>
      </c>
      <c r="LID50" s="351" t="e">
        <f>+IF('Data Input-Ingreso de Datos'!#REF!=1,EVERLITE!#REF!,"N/A")</f>
        <v>#REF!</v>
      </c>
      <c r="LIE50" s="351" t="e">
        <f>+IF('Data Input-Ingreso de Datos'!#REF!=1,EVERLITE!#REF!,"N/A")</f>
        <v>#REF!</v>
      </c>
      <c r="LIF50" s="351" t="e">
        <f>+IF('Data Input-Ingreso de Datos'!#REF!=1,EVERLITE!#REF!,"N/A")</f>
        <v>#REF!</v>
      </c>
      <c r="LIG50" s="351" t="e">
        <f>+IF('Data Input-Ingreso de Datos'!#REF!=1,EVERLITE!#REF!,"N/A")</f>
        <v>#REF!</v>
      </c>
      <c r="LIH50" s="351" t="e">
        <f>+IF('Data Input-Ingreso de Datos'!#REF!=1,EVERLITE!#REF!,"N/A")</f>
        <v>#REF!</v>
      </c>
      <c r="LII50" s="351" t="e">
        <f>+IF('Data Input-Ingreso de Datos'!#REF!=1,EVERLITE!#REF!,"N/A")</f>
        <v>#REF!</v>
      </c>
      <c r="LIJ50" s="351" t="e">
        <f>+IF('Data Input-Ingreso de Datos'!#REF!=1,EVERLITE!#REF!,"N/A")</f>
        <v>#REF!</v>
      </c>
      <c r="LIK50" s="351" t="e">
        <f>+IF('Data Input-Ingreso de Datos'!#REF!=1,EVERLITE!#REF!,"N/A")</f>
        <v>#REF!</v>
      </c>
      <c r="LIL50" s="351" t="e">
        <f>+IF('Data Input-Ingreso de Datos'!#REF!=1,EVERLITE!#REF!,"N/A")</f>
        <v>#REF!</v>
      </c>
      <c r="LIM50" s="351" t="e">
        <f>+IF('Data Input-Ingreso de Datos'!#REF!=1,EVERLITE!#REF!,"N/A")</f>
        <v>#REF!</v>
      </c>
      <c r="LIN50" s="351" t="e">
        <f>+IF('Data Input-Ingreso de Datos'!#REF!=1,EVERLITE!#REF!,"N/A")</f>
        <v>#REF!</v>
      </c>
      <c r="LIO50" s="351" t="e">
        <f>+IF('Data Input-Ingreso de Datos'!#REF!=1,EVERLITE!#REF!,"N/A")</f>
        <v>#REF!</v>
      </c>
      <c r="LIP50" s="351" t="e">
        <f>+IF('Data Input-Ingreso de Datos'!#REF!=1,EVERLITE!#REF!,"N/A")</f>
        <v>#REF!</v>
      </c>
      <c r="LIQ50" s="351" t="e">
        <f>+IF('Data Input-Ingreso de Datos'!#REF!=1,EVERLITE!#REF!,"N/A")</f>
        <v>#REF!</v>
      </c>
      <c r="LIR50" s="351" t="e">
        <f>+IF('Data Input-Ingreso de Datos'!#REF!=1,EVERLITE!#REF!,"N/A")</f>
        <v>#REF!</v>
      </c>
      <c r="LIS50" s="351" t="e">
        <f>+IF('Data Input-Ingreso de Datos'!#REF!=1,EVERLITE!#REF!,"N/A")</f>
        <v>#REF!</v>
      </c>
      <c r="LIT50" s="351" t="e">
        <f>+IF('Data Input-Ingreso de Datos'!#REF!=1,EVERLITE!#REF!,"N/A")</f>
        <v>#REF!</v>
      </c>
      <c r="LIU50" s="351" t="e">
        <f>+IF('Data Input-Ingreso de Datos'!#REF!=1,EVERLITE!#REF!,"N/A")</f>
        <v>#REF!</v>
      </c>
      <c r="LIV50" s="351" t="e">
        <f>+IF('Data Input-Ingreso de Datos'!#REF!=1,EVERLITE!#REF!,"N/A")</f>
        <v>#REF!</v>
      </c>
      <c r="LIW50" s="351" t="e">
        <f>+IF('Data Input-Ingreso de Datos'!#REF!=1,EVERLITE!#REF!,"N/A")</f>
        <v>#REF!</v>
      </c>
      <c r="LIX50" s="351" t="e">
        <f>+IF('Data Input-Ingreso de Datos'!#REF!=1,EVERLITE!#REF!,"N/A")</f>
        <v>#REF!</v>
      </c>
      <c r="LIY50" s="351" t="e">
        <f>+IF('Data Input-Ingreso de Datos'!#REF!=1,EVERLITE!#REF!,"N/A")</f>
        <v>#REF!</v>
      </c>
      <c r="LIZ50" s="351" t="e">
        <f>+IF('Data Input-Ingreso de Datos'!#REF!=1,EVERLITE!#REF!,"N/A")</f>
        <v>#REF!</v>
      </c>
      <c r="LJA50" s="351" t="e">
        <f>+IF('Data Input-Ingreso de Datos'!#REF!=1,EVERLITE!#REF!,"N/A")</f>
        <v>#REF!</v>
      </c>
      <c r="LJB50" s="351" t="e">
        <f>+IF('Data Input-Ingreso de Datos'!#REF!=1,EVERLITE!#REF!,"N/A")</f>
        <v>#REF!</v>
      </c>
      <c r="LJC50" s="351" t="e">
        <f>+IF('Data Input-Ingreso de Datos'!#REF!=1,EVERLITE!#REF!,"N/A")</f>
        <v>#REF!</v>
      </c>
      <c r="LJD50" s="351" t="e">
        <f>+IF('Data Input-Ingreso de Datos'!#REF!=1,EVERLITE!#REF!,"N/A")</f>
        <v>#REF!</v>
      </c>
      <c r="LJE50" s="351" t="e">
        <f>+IF('Data Input-Ingreso de Datos'!#REF!=1,EVERLITE!#REF!,"N/A")</f>
        <v>#REF!</v>
      </c>
      <c r="LJF50" s="351" t="e">
        <f>+IF('Data Input-Ingreso de Datos'!#REF!=1,EVERLITE!#REF!,"N/A")</f>
        <v>#REF!</v>
      </c>
      <c r="LJG50" s="351" t="e">
        <f>+IF('Data Input-Ingreso de Datos'!#REF!=1,EVERLITE!#REF!,"N/A")</f>
        <v>#REF!</v>
      </c>
      <c r="LJH50" s="351" t="e">
        <f>+IF('Data Input-Ingreso de Datos'!#REF!=1,EVERLITE!#REF!,"N/A")</f>
        <v>#REF!</v>
      </c>
      <c r="LJI50" s="351" t="e">
        <f>+IF('Data Input-Ingreso de Datos'!#REF!=1,EVERLITE!#REF!,"N/A")</f>
        <v>#REF!</v>
      </c>
      <c r="LJJ50" s="351" t="e">
        <f>+IF('Data Input-Ingreso de Datos'!#REF!=1,EVERLITE!#REF!,"N/A")</f>
        <v>#REF!</v>
      </c>
      <c r="LJK50" s="351" t="e">
        <f>+IF('Data Input-Ingreso de Datos'!#REF!=1,EVERLITE!#REF!,"N/A")</f>
        <v>#REF!</v>
      </c>
      <c r="LJL50" s="351" t="e">
        <f>+IF('Data Input-Ingreso de Datos'!#REF!=1,EVERLITE!#REF!,"N/A")</f>
        <v>#REF!</v>
      </c>
      <c r="LJM50" s="351" t="e">
        <f>+IF('Data Input-Ingreso de Datos'!#REF!=1,EVERLITE!#REF!,"N/A")</f>
        <v>#REF!</v>
      </c>
      <c r="LJN50" s="351" t="e">
        <f>+IF('Data Input-Ingreso de Datos'!#REF!=1,EVERLITE!#REF!,"N/A")</f>
        <v>#REF!</v>
      </c>
      <c r="LJO50" s="351" t="e">
        <f>+IF('Data Input-Ingreso de Datos'!#REF!=1,EVERLITE!#REF!,"N/A")</f>
        <v>#REF!</v>
      </c>
      <c r="LJP50" s="351" t="e">
        <f>+IF('Data Input-Ingreso de Datos'!#REF!=1,EVERLITE!#REF!,"N/A")</f>
        <v>#REF!</v>
      </c>
      <c r="LJQ50" s="351" t="e">
        <f>+IF('Data Input-Ingreso de Datos'!#REF!=1,EVERLITE!#REF!,"N/A")</f>
        <v>#REF!</v>
      </c>
      <c r="LJR50" s="351" t="e">
        <f>+IF('Data Input-Ingreso de Datos'!#REF!=1,EVERLITE!#REF!,"N/A")</f>
        <v>#REF!</v>
      </c>
      <c r="LJS50" s="351" t="e">
        <f>+IF('Data Input-Ingreso de Datos'!#REF!=1,EVERLITE!#REF!,"N/A")</f>
        <v>#REF!</v>
      </c>
      <c r="LJT50" s="351" t="e">
        <f>+IF('Data Input-Ingreso de Datos'!#REF!=1,EVERLITE!#REF!,"N/A")</f>
        <v>#REF!</v>
      </c>
      <c r="LJU50" s="351" t="e">
        <f>+IF('Data Input-Ingreso de Datos'!#REF!=1,EVERLITE!#REF!,"N/A")</f>
        <v>#REF!</v>
      </c>
      <c r="LJV50" s="351" t="e">
        <f>+IF('Data Input-Ingreso de Datos'!#REF!=1,EVERLITE!#REF!,"N/A")</f>
        <v>#REF!</v>
      </c>
      <c r="LJW50" s="351" t="e">
        <f>+IF('Data Input-Ingreso de Datos'!#REF!=1,EVERLITE!#REF!,"N/A")</f>
        <v>#REF!</v>
      </c>
      <c r="LJX50" s="351" t="e">
        <f>+IF('Data Input-Ingreso de Datos'!#REF!=1,EVERLITE!#REF!,"N/A")</f>
        <v>#REF!</v>
      </c>
      <c r="LJY50" s="351" t="e">
        <f>+IF('Data Input-Ingreso de Datos'!#REF!=1,EVERLITE!#REF!,"N/A")</f>
        <v>#REF!</v>
      </c>
      <c r="LJZ50" s="351" t="e">
        <f>+IF('Data Input-Ingreso de Datos'!#REF!=1,EVERLITE!#REF!,"N/A")</f>
        <v>#REF!</v>
      </c>
      <c r="LKA50" s="351" t="e">
        <f>+IF('Data Input-Ingreso de Datos'!#REF!=1,EVERLITE!#REF!,"N/A")</f>
        <v>#REF!</v>
      </c>
      <c r="LKB50" s="351" t="e">
        <f>+IF('Data Input-Ingreso de Datos'!#REF!=1,EVERLITE!#REF!,"N/A")</f>
        <v>#REF!</v>
      </c>
      <c r="LKC50" s="351" t="e">
        <f>+IF('Data Input-Ingreso de Datos'!#REF!=1,EVERLITE!#REF!,"N/A")</f>
        <v>#REF!</v>
      </c>
      <c r="LKD50" s="351" t="e">
        <f>+IF('Data Input-Ingreso de Datos'!#REF!=1,EVERLITE!#REF!,"N/A")</f>
        <v>#REF!</v>
      </c>
      <c r="LKE50" s="351" t="e">
        <f>+IF('Data Input-Ingreso de Datos'!#REF!=1,EVERLITE!#REF!,"N/A")</f>
        <v>#REF!</v>
      </c>
      <c r="LKF50" s="351" t="e">
        <f>+IF('Data Input-Ingreso de Datos'!#REF!=1,EVERLITE!#REF!,"N/A")</f>
        <v>#REF!</v>
      </c>
      <c r="LKG50" s="351" t="e">
        <f>+IF('Data Input-Ingreso de Datos'!#REF!=1,EVERLITE!#REF!,"N/A")</f>
        <v>#REF!</v>
      </c>
      <c r="LKH50" s="351" t="e">
        <f>+IF('Data Input-Ingreso de Datos'!#REF!=1,EVERLITE!#REF!,"N/A")</f>
        <v>#REF!</v>
      </c>
      <c r="LKI50" s="351" t="e">
        <f>+IF('Data Input-Ingreso de Datos'!#REF!=1,EVERLITE!#REF!,"N/A")</f>
        <v>#REF!</v>
      </c>
      <c r="LKJ50" s="351" t="e">
        <f>+IF('Data Input-Ingreso de Datos'!#REF!=1,EVERLITE!#REF!,"N/A")</f>
        <v>#REF!</v>
      </c>
      <c r="LKK50" s="351" t="e">
        <f>+IF('Data Input-Ingreso de Datos'!#REF!=1,EVERLITE!#REF!,"N/A")</f>
        <v>#REF!</v>
      </c>
      <c r="LKL50" s="351" t="e">
        <f>+IF('Data Input-Ingreso de Datos'!#REF!=1,EVERLITE!#REF!,"N/A")</f>
        <v>#REF!</v>
      </c>
      <c r="LKM50" s="351" t="e">
        <f>+IF('Data Input-Ingreso de Datos'!#REF!=1,EVERLITE!#REF!,"N/A")</f>
        <v>#REF!</v>
      </c>
      <c r="LKN50" s="351" t="e">
        <f>+IF('Data Input-Ingreso de Datos'!#REF!=1,EVERLITE!#REF!,"N/A")</f>
        <v>#REF!</v>
      </c>
      <c r="LKO50" s="351" t="e">
        <f>+IF('Data Input-Ingreso de Datos'!#REF!=1,EVERLITE!#REF!,"N/A")</f>
        <v>#REF!</v>
      </c>
      <c r="LKP50" s="351" t="e">
        <f>+IF('Data Input-Ingreso de Datos'!#REF!=1,EVERLITE!#REF!,"N/A")</f>
        <v>#REF!</v>
      </c>
      <c r="LKQ50" s="351" t="e">
        <f>+IF('Data Input-Ingreso de Datos'!#REF!=1,EVERLITE!#REF!,"N/A")</f>
        <v>#REF!</v>
      </c>
      <c r="LKR50" s="351" t="e">
        <f>+IF('Data Input-Ingreso de Datos'!#REF!=1,EVERLITE!#REF!,"N/A")</f>
        <v>#REF!</v>
      </c>
      <c r="LKS50" s="351" t="e">
        <f>+IF('Data Input-Ingreso de Datos'!#REF!=1,EVERLITE!#REF!,"N/A")</f>
        <v>#REF!</v>
      </c>
      <c r="LKT50" s="351" t="e">
        <f>+IF('Data Input-Ingreso de Datos'!#REF!=1,EVERLITE!#REF!,"N/A")</f>
        <v>#REF!</v>
      </c>
      <c r="LKU50" s="351" t="e">
        <f>+IF('Data Input-Ingreso de Datos'!#REF!=1,EVERLITE!#REF!,"N/A")</f>
        <v>#REF!</v>
      </c>
      <c r="LKV50" s="351" t="e">
        <f>+IF('Data Input-Ingreso de Datos'!#REF!=1,EVERLITE!#REF!,"N/A")</f>
        <v>#REF!</v>
      </c>
      <c r="LKW50" s="351" t="e">
        <f>+IF('Data Input-Ingreso de Datos'!#REF!=1,EVERLITE!#REF!,"N/A")</f>
        <v>#REF!</v>
      </c>
      <c r="LKX50" s="351" t="e">
        <f>+IF('Data Input-Ingreso de Datos'!#REF!=1,EVERLITE!#REF!,"N/A")</f>
        <v>#REF!</v>
      </c>
      <c r="LKY50" s="351" t="e">
        <f>+IF('Data Input-Ingreso de Datos'!#REF!=1,EVERLITE!#REF!,"N/A")</f>
        <v>#REF!</v>
      </c>
      <c r="LKZ50" s="351" t="e">
        <f>+IF('Data Input-Ingreso de Datos'!#REF!=1,EVERLITE!#REF!,"N/A")</f>
        <v>#REF!</v>
      </c>
      <c r="LLA50" s="351" t="e">
        <f>+IF('Data Input-Ingreso de Datos'!#REF!=1,EVERLITE!#REF!,"N/A")</f>
        <v>#REF!</v>
      </c>
      <c r="LLB50" s="351" t="e">
        <f>+IF('Data Input-Ingreso de Datos'!#REF!=1,EVERLITE!#REF!,"N/A")</f>
        <v>#REF!</v>
      </c>
      <c r="LLC50" s="351" t="e">
        <f>+IF('Data Input-Ingreso de Datos'!#REF!=1,EVERLITE!#REF!,"N/A")</f>
        <v>#REF!</v>
      </c>
      <c r="LLD50" s="351" t="e">
        <f>+IF('Data Input-Ingreso de Datos'!#REF!=1,EVERLITE!#REF!,"N/A")</f>
        <v>#REF!</v>
      </c>
      <c r="LLE50" s="351" t="e">
        <f>+IF('Data Input-Ingreso de Datos'!#REF!=1,EVERLITE!#REF!,"N/A")</f>
        <v>#REF!</v>
      </c>
      <c r="LLF50" s="351" t="e">
        <f>+IF('Data Input-Ingreso de Datos'!#REF!=1,EVERLITE!#REF!,"N/A")</f>
        <v>#REF!</v>
      </c>
      <c r="LLG50" s="351" t="e">
        <f>+IF('Data Input-Ingreso de Datos'!#REF!=1,EVERLITE!#REF!,"N/A")</f>
        <v>#REF!</v>
      </c>
      <c r="LLH50" s="351" t="e">
        <f>+IF('Data Input-Ingreso de Datos'!#REF!=1,EVERLITE!#REF!,"N/A")</f>
        <v>#REF!</v>
      </c>
      <c r="LLI50" s="351" t="e">
        <f>+IF('Data Input-Ingreso de Datos'!#REF!=1,EVERLITE!#REF!,"N/A")</f>
        <v>#REF!</v>
      </c>
      <c r="LLJ50" s="351" t="e">
        <f>+IF('Data Input-Ingreso de Datos'!#REF!=1,EVERLITE!#REF!,"N/A")</f>
        <v>#REF!</v>
      </c>
      <c r="LLK50" s="351" t="e">
        <f>+IF('Data Input-Ingreso de Datos'!#REF!=1,EVERLITE!#REF!,"N/A")</f>
        <v>#REF!</v>
      </c>
      <c r="LLL50" s="351" t="e">
        <f>+IF('Data Input-Ingreso de Datos'!#REF!=1,EVERLITE!#REF!,"N/A")</f>
        <v>#REF!</v>
      </c>
      <c r="LLM50" s="351" t="e">
        <f>+IF('Data Input-Ingreso de Datos'!#REF!=1,EVERLITE!#REF!,"N/A")</f>
        <v>#REF!</v>
      </c>
      <c r="LLN50" s="351" t="e">
        <f>+IF('Data Input-Ingreso de Datos'!#REF!=1,EVERLITE!#REF!,"N/A")</f>
        <v>#REF!</v>
      </c>
      <c r="LLO50" s="351" t="e">
        <f>+IF('Data Input-Ingreso de Datos'!#REF!=1,EVERLITE!#REF!,"N/A")</f>
        <v>#REF!</v>
      </c>
      <c r="LLP50" s="351" t="e">
        <f>+IF('Data Input-Ingreso de Datos'!#REF!=1,EVERLITE!#REF!,"N/A")</f>
        <v>#REF!</v>
      </c>
      <c r="LLQ50" s="351" t="e">
        <f>+IF('Data Input-Ingreso de Datos'!#REF!=1,EVERLITE!#REF!,"N/A")</f>
        <v>#REF!</v>
      </c>
      <c r="LLR50" s="351" t="e">
        <f>+IF('Data Input-Ingreso de Datos'!#REF!=1,EVERLITE!#REF!,"N/A")</f>
        <v>#REF!</v>
      </c>
      <c r="LLS50" s="351" t="e">
        <f>+IF('Data Input-Ingreso de Datos'!#REF!=1,EVERLITE!#REF!,"N/A")</f>
        <v>#REF!</v>
      </c>
      <c r="LLT50" s="351" t="e">
        <f>+IF('Data Input-Ingreso de Datos'!#REF!=1,EVERLITE!#REF!,"N/A")</f>
        <v>#REF!</v>
      </c>
      <c r="LLU50" s="351" t="e">
        <f>+IF('Data Input-Ingreso de Datos'!#REF!=1,EVERLITE!#REF!,"N/A")</f>
        <v>#REF!</v>
      </c>
      <c r="LLV50" s="351" t="e">
        <f>+IF('Data Input-Ingreso de Datos'!#REF!=1,EVERLITE!#REF!,"N/A")</f>
        <v>#REF!</v>
      </c>
      <c r="LLW50" s="351" t="e">
        <f>+IF('Data Input-Ingreso de Datos'!#REF!=1,EVERLITE!#REF!,"N/A")</f>
        <v>#REF!</v>
      </c>
      <c r="LLX50" s="351" t="e">
        <f>+IF('Data Input-Ingreso de Datos'!#REF!=1,EVERLITE!#REF!,"N/A")</f>
        <v>#REF!</v>
      </c>
      <c r="LLY50" s="351" t="e">
        <f>+IF('Data Input-Ingreso de Datos'!#REF!=1,EVERLITE!#REF!,"N/A")</f>
        <v>#REF!</v>
      </c>
      <c r="LLZ50" s="351" t="e">
        <f>+IF('Data Input-Ingreso de Datos'!#REF!=1,EVERLITE!#REF!,"N/A")</f>
        <v>#REF!</v>
      </c>
      <c r="LMA50" s="351" t="e">
        <f>+IF('Data Input-Ingreso de Datos'!#REF!=1,EVERLITE!#REF!,"N/A")</f>
        <v>#REF!</v>
      </c>
      <c r="LMB50" s="351" t="e">
        <f>+IF('Data Input-Ingreso de Datos'!#REF!=1,EVERLITE!#REF!,"N/A")</f>
        <v>#REF!</v>
      </c>
      <c r="LMC50" s="351" t="e">
        <f>+IF('Data Input-Ingreso de Datos'!#REF!=1,EVERLITE!#REF!,"N/A")</f>
        <v>#REF!</v>
      </c>
      <c r="LMD50" s="351" t="e">
        <f>+IF('Data Input-Ingreso de Datos'!#REF!=1,EVERLITE!#REF!,"N/A")</f>
        <v>#REF!</v>
      </c>
      <c r="LME50" s="351" t="e">
        <f>+IF('Data Input-Ingreso de Datos'!#REF!=1,EVERLITE!#REF!,"N/A")</f>
        <v>#REF!</v>
      </c>
      <c r="LMF50" s="351" t="e">
        <f>+IF('Data Input-Ingreso de Datos'!#REF!=1,EVERLITE!#REF!,"N/A")</f>
        <v>#REF!</v>
      </c>
      <c r="LMG50" s="351" t="e">
        <f>+IF('Data Input-Ingreso de Datos'!#REF!=1,EVERLITE!#REF!,"N/A")</f>
        <v>#REF!</v>
      </c>
      <c r="LMH50" s="351" t="e">
        <f>+IF('Data Input-Ingreso de Datos'!#REF!=1,EVERLITE!#REF!,"N/A")</f>
        <v>#REF!</v>
      </c>
      <c r="LMI50" s="351" t="e">
        <f>+IF('Data Input-Ingreso de Datos'!#REF!=1,EVERLITE!#REF!,"N/A")</f>
        <v>#REF!</v>
      </c>
      <c r="LMJ50" s="351" t="e">
        <f>+IF('Data Input-Ingreso de Datos'!#REF!=1,EVERLITE!#REF!,"N/A")</f>
        <v>#REF!</v>
      </c>
      <c r="LMK50" s="351" t="e">
        <f>+IF('Data Input-Ingreso de Datos'!#REF!=1,EVERLITE!#REF!,"N/A")</f>
        <v>#REF!</v>
      </c>
      <c r="LML50" s="351" t="e">
        <f>+IF('Data Input-Ingreso de Datos'!#REF!=1,EVERLITE!#REF!,"N/A")</f>
        <v>#REF!</v>
      </c>
      <c r="LMM50" s="351" t="e">
        <f>+IF('Data Input-Ingreso de Datos'!#REF!=1,EVERLITE!#REF!,"N/A")</f>
        <v>#REF!</v>
      </c>
      <c r="LMN50" s="351" t="e">
        <f>+IF('Data Input-Ingreso de Datos'!#REF!=1,EVERLITE!#REF!,"N/A")</f>
        <v>#REF!</v>
      </c>
      <c r="LMO50" s="351" t="e">
        <f>+IF('Data Input-Ingreso de Datos'!#REF!=1,EVERLITE!#REF!,"N/A")</f>
        <v>#REF!</v>
      </c>
      <c r="LMP50" s="351" t="e">
        <f>+IF('Data Input-Ingreso de Datos'!#REF!=1,EVERLITE!#REF!,"N/A")</f>
        <v>#REF!</v>
      </c>
      <c r="LMQ50" s="351" t="e">
        <f>+IF('Data Input-Ingreso de Datos'!#REF!=1,EVERLITE!#REF!,"N/A")</f>
        <v>#REF!</v>
      </c>
      <c r="LMR50" s="351" t="e">
        <f>+IF('Data Input-Ingreso de Datos'!#REF!=1,EVERLITE!#REF!,"N/A")</f>
        <v>#REF!</v>
      </c>
      <c r="LMS50" s="351" t="e">
        <f>+IF('Data Input-Ingreso de Datos'!#REF!=1,EVERLITE!#REF!,"N/A")</f>
        <v>#REF!</v>
      </c>
      <c r="LMT50" s="351" t="e">
        <f>+IF('Data Input-Ingreso de Datos'!#REF!=1,EVERLITE!#REF!,"N/A")</f>
        <v>#REF!</v>
      </c>
      <c r="LMU50" s="351" t="e">
        <f>+IF('Data Input-Ingreso de Datos'!#REF!=1,EVERLITE!#REF!,"N/A")</f>
        <v>#REF!</v>
      </c>
      <c r="LMV50" s="351" t="e">
        <f>+IF('Data Input-Ingreso de Datos'!#REF!=1,EVERLITE!#REF!,"N/A")</f>
        <v>#REF!</v>
      </c>
      <c r="LMW50" s="351" t="e">
        <f>+IF('Data Input-Ingreso de Datos'!#REF!=1,EVERLITE!#REF!,"N/A")</f>
        <v>#REF!</v>
      </c>
      <c r="LMX50" s="351" t="e">
        <f>+IF('Data Input-Ingreso de Datos'!#REF!=1,EVERLITE!#REF!,"N/A")</f>
        <v>#REF!</v>
      </c>
      <c r="LMY50" s="351" t="e">
        <f>+IF('Data Input-Ingreso de Datos'!#REF!=1,EVERLITE!#REF!,"N/A")</f>
        <v>#REF!</v>
      </c>
      <c r="LMZ50" s="351" t="e">
        <f>+IF('Data Input-Ingreso de Datos'!#REF!=1,EVERLITE!#REF!,"N/A")</f>
        <v>#REF!</v>
      </c>
      <c r="LNA50" s="351" t="e">
        <f>+IF('Data Input-Ingreso de Datos'!#REF!=1,EVERLITE!#REF!,"N/A")</f>
        <v>#REF!</v>
      </c>
      <c r="LNB50" s="351" t="e">
        <f>+IF('Data Input-Ingreso de Datos'!#REF!=1,EVERLITE!#REF!,"N/A")</f>
        <v>#REF!</v>
      </c>
      <c r="LNC50" s="351" t="e">
        <f>+IF('Data Input-Ingreso de Datos'!#REF!=1,EVERLITE!#REF!,"N/A")</f>
        <v>#REF!</v>
      </c>
      <c r="LND50" s="351" t="e">
        <f>+IF('Data Input-Ingreso de Datos'!#REF!=1,EVERLITE!#REF!,"N/A")</f>
        <v>#REF!</v>
      </c>
      <c r="LNE50" s="351" t="e">
        <f>+IF('Data Input-Ingreso de Datos'!#REF!=1,EVERLITE!#REF!,"N/A")</f>
        <v>#REF!</v>
      </c>
      <c r="LNF50" s="351" t="e">
        <f>+IF('Data Input-Ingreso de Datos'!#REF!=1,EVERLITE!#REF!,"N/A")</f>
        <v>#REF!</v>
      </c>
      <c r="LNG50" s="351" t="e">
        <f>+IF('Data Input-Ingreso de Datos'!#REF!=1,EVERLITE!#REF!,"N/A")</f>
        <v>#REF!</v>
      </c>
      <c r="LNH50" s="351" t="e">
        <f>+IF('Data Input-Ingreso de Datos'!#REF!=1,EVERLITE!#REF!,"N/A")</f>
        <v>#REF!</v>
      </c>
      <c r="LNI50" s="351" t="e">
        <f>+IF('Data Input-Ingreso de Datos'!#REF!=1,EVERLITE!#REF!,"N/A")</f>
        <v>#REF!</v>
      </c>
      <c r="LNJ50" s="351" t="e">
        <f>+IF('Data Input-Ingreso de Datos'!#REF!=1,EVERLITE!#REF!,"N/A")</f>
        <v>#REF!</v>
      </c>
      <c r="LNK50" s="351" t="e">
        <f>+IF('Data Input-Ingreso de Datos'!#REF!=1,EVERLITE!#REF!,"N/A")</f>
        <v>#REF!</v>
      </c>
      <c r="LNL50" s="351" t="e">
        <f>+IF('Data Input-Ingreso de Datos'!#REF!=1,EVERLITE!#REF!,"N/A")</f>
        <v>#REF!</v>
      </c>
      <c r="LNM50" s="351" t="e">
        <f>+IF('Data Input-Ingreso de Datos'!#REF!=1,EVERLITE!#REF!,"N/A")</f>
        <v>#REF!</v>
      </c>
      <c r="LNN50" s="351" t="e">
        <f>+IF('Data Input-Ingreso de Datos'!#REF!=1,EVERLITE!#REF!,"N/A")</f>
        <v>#REF!</v>
      </c>
      <c r="LNO50" s="351" t="e">
        <f>+IF('Data Input-Ingreso de Datos'!#REF!=1,EVERLITE!#REF!,"N/A")</f>
        <v>#REF!</v>
      </c>
      <c r="LNP50" s="351" t="e">
        <f>+IF('Data Input-Ingreso de Datos'!#REF!=1,EVERLITE!#REF!,"N/A")</f>
        <v>#REF!</v>
      </c>
      <c r="LNQ50" s="351" t="e">
        <f>+IF('Data Input-Ingreso de Datos'!#REF!=1,EVERLITE!#REF!,"N/A")</f>
        <v>#REF!</v>
      </c>
      <c r="LNR50" s="351" t="e">
        <f>+IF('Data Input-Ingreso de Datos'!#REF!=1,EVERLITE!#REF!,"N/A")</f>
        <v>#REF!</v>
      </c>
      <c r="LNS50" s="351" t="e">
        <f>+IF('Data Input-Ingreso de Datos'!#REF!=1,EVERLITE!#REF!,"N/A")</f>
        <v>#REF!</v>
      </c>
      <c r="LNT50" s="351" t="e">
        <f>+IF('Data Input-Ingreso de Datos'!#REF!=1,EVERLITE!#REF!,"N/A")</f>
        <v>#REF!</v>
      </c>
      <c r="LNU50" s="351" t="e">
        <f>+IF('Data Input-Ingreso de Datos'!#REF!=1,EVERLITE!#REF!,"N/A")</f>
        <v>#REF!</v>
      </c>
      <c r="LNV50" s="351" t="e">
        <f>+IF('Data Input-Ingreso de Datos'!#REF!=1,EVERLITE!#REF!,"N/A")</f>
        <v>#REF!</v>
      </c>
      <c r="LNW50" s="351" t="e">
        <f>+IF('Data Input-Ingreso de Datos'!#REF!=1,EVERLITE!#REF!,"N/A")</f>
        <v>#REF!</v>
      </c>
      <c r="LNX50" s="351" t="e">
        <f>+IF('Data Input-Ingreso de Datos'!#REF!=1,EVERLITE!#REF!,"N/A")</f>
        <v>#REF!</v>
      </c>
      <c r="LNY50" s="351" t="e">
        <f>+IF('Data Input-Ingreso de Datos'!#REF!=1,EVERLITE!#REF!,"N/A")</f>
        <v>#REF!</v>
      </c>
      <c r="LNZ50" s="351" t="e">
        <f>+IF('Data Input-Ingreso de Datos'!#REF!=1,EVERLITE!#REF!,"N/A")</f>
        <v>#REF!</v>
      </c>
      <c r="LOA50" s="351" t="e">
        <f>+IF('Data Input-Ingreso de Datos'!#REF!=1,EVERLITE!#REF!,"N/A")</f>
        <v>#REF!</v>
      </c>
      <c r="LOB50" s="351" t="e">
        <f>+IF('Data Input-Ingreso de Datos'!#REF!=1,EVERLITE!#REF!,"N/A")</f>
        <v>#REF!</v>
      </c>
      <c r="LOC50" s="351" t="e">
        <f>+IF('Data Input-Ingreso de Datos'!#REF!=1,EVERLITE!#REF!,"N/A")</f>
        <v>#REF!</v>
      </c>
      <c r="LOD50" s="351" t="e">
        <f>+IF('Data Input-Ingreso de Datos'!#REF!=1,EVERLITE!#REF!,"N/A")</f>
        <v>#REF!</v>
      </c>
      <c r="LOE50" s="351" t="e">
        <f>+IF('Data Input-Ingreso de Datos'!#REF!=1,EVERLITE!#REF!,"N/A")</f>
        <v>#REF!</v>
      </c>
      <c r="LOF50" s="351" t="e">
        <f>+IF('Data Input-Ingreso de Datos'!#REF!=1,EVERLITE!#REF!,"N/A")</f>
        <v>#REF!</v>
      </c>
      <c r="LOG50" s="351" t="e">
        <f>+IF('Data Input-Ingreso de Datos'!#REF!=1,EVERLITE!#REF!,"N/A")</f>
        <v>#REF!</v>
      </c>
      <c r="LOH50" s="351" t="e">
        <f>+IF('Data Input-Ingreso de Datos'!#REF!=1,EVERLITE!#REF!,"N/A")</f>
        <v>#REF!</v>
      </c>
      <c r="LOI50" s="351" t="e">
        <f>+IF('Data Input-Ingreso de Datos'!#REF!=1,EVERLITE!#REF!,"N/A")</f>
        <v>#REF!</v>
      </c>
      <c r="LOJ50" s="351" t="e">
        <f>+IF('Data Input-Ingreso de Datos'!#REF!=1,EVERLITE!#REF!,"N/A")</f>
        <v>#REF!</v>
      </c>
      <c r="LOK50" s="351" t="e">
        <f>+IF('Data Input-Ingreso de Datos'!#REF!=1,EVERLITE!#REF!,"N/A")</f>
        <v>#REF!</v>
      </c>
      <c r="LOL50" s="351" t="e">
        <f>+IF('Data Input-Ingreso de Datos'!#REF!=1,EVERLITE!#REF!,"N/A")</f>
        <v>#REF!</v>
      </c>
      <c r="LOM50" s="351" t="e">
        <f>+IF('Data Input-Ingreso de Datos'!#REF!=1,EVERLITE!#REF!,"N/A")</f>
        <v>#REF!</v>
      </c>
      <c r="LON50" s="351" t="e">
        <f>+IF('Data Input-Ingreso de Datos'!#REF!=1,EVERLITE!#REF!,"N/A")</f>
        <v>#REF!</v>
      </c>
      <c r="LOO50" s="351" t="e">
        <f>+IF('Data Input-Ingreso de Datos'!#REF!=1,EVERLITE!#REF!,"N/A")</f>
        <v>#REF!</v>
      </c>
      <c r="LOP50" s="351" t="e">
        <f>+IF('Data Input-Ingreso de Datos'!#REF!=1,EVERLITE!#REF!,"N/A")</f>
        <v>#REF!</v>
      </c>
      <c r="LOQ50" s="351" t="e">
        <f>+IF('Data Input-Ingreso de Datos'!#REF!=1,EVERLITE!#REF!,"N/A")</f>
        <v>#REF!</v>
      </c>
      <c r="LOR50" s="351" t="e">
        <f>+IF('Data Input-Ingreso de Datos'!#REF!=1,EVERLITE!#REF!,"N/A")</f>
        <v>#REF!</v>
      </c>
      <c r="LOS50" s="351" t="e">
        <f>+IF('Data Input-Ingreso de Datos'!#REF!=1,EVERLITE!#REF!,"N/A")</f>
        <v>#REF!</v>
      </c>
      <c r="LOT50" s="351" t="e">
        <f>+IF('Data Input-Ingreso de Datos'!#REF!=1,EVERLITE!#REF!,"N/A")</f>
        <v>#REF!</v>
      </c>
      <c r="LOU50" s="351" t="e">
        <f>+IF('Data Input-Ingreso de Datos'!#REF!=1,EVERLITE!#REF!,"N/A")</f>
        <v>#REF!</v>
      </c>
      <c r="LOV50" s="351" t="e">
        <f>+IF('Data Input-Ingreso de Datos'!#REF!=1,EVERLITE!#REF!,"N/A")</f>
        <v>#REF!</v>
      </c>
      <c r="LOW50" s="351" t="e">
        <f>+IF('Data Input-Ingreso de Datos'!#REF!=1,EVERLITE!#REF!,"N/A")</f>
        <v>#REF!</v>
      </c>
      <c r="LOX50" s="351" t="e">
        <f>+IF('Data Input-Ingreso de Datos'!#REF!=1,EVERLITE!#REF!,"N/A")</f>
        <v>#REF!</v>
      </c>
      <c r="LOY50" s="351" t="e">
        <f>+IF('Data Input-Ingreso de Datos'!#REF!=1,EVERLITE!#REF!,"N/A")</f>
        <v>#REF!</v>
      </c>
      <c r="LOZ50" s="351" t="e">
        <f>+IF('Data Input-Ingreso de Datos'!#REF!=1,EVERLITE!#REF!,"N/A")</f>
        <v>#REF!</v>
      </c>
      <c r="LPA50" s="351" t="e">
        <f>+IF('Data Input-Ingreso de Datos'!#REF!=1,EVERLITE!#REF!,"N/A")</f>
        <v>#REF!</v>
      </c>
      <c r="LPB50" s="351" t="e">
        <f>+IF('Data Input-Ingreso de Datos'!#REF!=1,EVERLITE!#REF!,"N/A")</f>
        <v>#REF!</v>
      </c>
      <c r="LPC50" s="351" t="e">
        <f>+IF('Data Input-Ingreso de Datos'!#REF!=1,EVERLITE!#REF!,"N/A")</f>
        <v>#REF!</v>
      </c>
      <c r="LPD50" s="351" t="e">
        <f>+IF('Data Input-Ingreso de Datos'!#REF!=1,EVERLITE!#REF!,"N/A")</f>
        <v>#REF!</v>
      </c>
      <c r="LPE50" s="351" t="e">
        <f>+IF('Data Input-Ingreso de Datos'!#REF!=1,EVERLITE!#REF!,"N/A")</f>
        <v>#REF!</v>
      </c>
      <c r="LPF50" s="351" t="e">
        <f>+IF('Data Input-Ingreso de Datos'!#REF!=1,EVERLITE!#REF!,"N/A")</f>
        <v>#REF!</v>
      </c>
      <c r="LPG50" s="351" t="e">
        <f>+IF('Data Input-Ingreso de Datos'!#REF!=1,EVERLITE!#REF!,"N/A")</f>
        <v>#REF!</v>
      </c>
      <c r="LPH50" s="351" t="e">
        <f>+IF('Data Input-Ingreso de Datos'!#REF!=1,EVERLITE!#REF!,"N/A")</f>
        <v>#REF!</v>
      </c>
      <c r="LPI50" s="351" t="e">
        <f>+IF('Data Input-Ingreso de Datos'!#REF!=1,EVERLITE!#REF!,"N/A")</f>
        <v>#REF!</v>
      </c>
      <c r="LPJ50" s="351" t="e">
        <f>+IF('Data Input-Ingreso de Datos'!#REF!=1,EVERLITE!#REF!,"N/A")</f>
        <v>#REF!</v>
      </c>
      <c r="LPK50" s="351" t="e">
        <f>+IF('Data Input-Ingreso de Datos'!#REF!=1,EVERLITE!#REF!,"N/A")</f>
        <v>#REF!</v>
      </c>
      <c r="LPL50" s="351" t="e">
        <f>+IF('Data Input-Ingreso de Datos'!#REF!=1,EVERLITE!#REF!,"N/A")</f>
        <v>#REF!</v>
      </c>
      <c r="LPM50" s="351" t="e">
        <f>+IF('Data Input-Ingreso de Datos'!#REF!=1,EVERLITE!#REF!,"N/A")</f>
        <v>#REF!</v>
      </c>
      <c r="LPN50" s="351" t="e">
        <f>+IF('Data Input-Ingreso de Datos'!#REF!=1,EVERLITE!#REF!,"N/A")</f>
        <v>#REF!</v>
      </c>
      <c r="LPO50" s="351" t="e">
        <f>+IF('Data Input-Ingreso de Datos'!#REF!=1,EVERLITE!#REF!,"N/A")</f>
        <v>#REF!</v>
      </c>
      <c r="LPP50" s="351" t="e">
        <f>+IF('Data Input-Ingreso de Datos'!#REF!=1,EVERLITE!#REF!,"N/A")</f>
        <v>#REF!</v>
      </c>
      <c r="LPQ50" s="351" t="e">
        <f>+IF('Data Input-Ingreso de Datos'!#REF!=1,EVERLITE!#REF!,"N/A")</f>
        <v>#REF!</v>
      </c>
      <c r="LPR50" s="351" t="e">
        <f>+IF('Data Input-Ingreso de Datos'!#REF!=1,EVERLITE!#REF!,"N/A")</f>
        <v>#REF!</v>
      </c>
      <c r="LPS50" s="351" t="e">
        <f>+IF('Data Input-Ingreso de Datos'!#REF!=1,EVERLITE!#REF!,"N/A")</f>
        <v>#REF!</v>
      </c>
      <c r="LPT50" s="351" t="e">
        <f>+IF('Data Input-Ingreso de Datos'!#REF!=1,EVERLITE!#REF!,"N/A")</f>
        <v>#REF!</v>
      </c>
      <c r="LPU50" s="351" t="e">
        <f>+IF('Data Input-Ingreso de Datos'!#REF!=1,EVERLITE!#REF!,"N/A")</f>
        <v>#REF!</v>
      </c>
      <c r="LPV50" s="351" t="e">
        <f>+IF('Data Input-Ingreso de Datos'!#REF!=1,EVERLITE!#REF!,"N/A")</f>
        <v>#REF!</v>
      </c>
      <c r="LPW50" s="351" t="e">
        <f>+IF('Data Input-Ingreso de Datos'!#REF!=1,EVERLITE!#REF!,"N/A")</f>
        <v>#REF!</v>
      </c>
      <c r="LPX50" s="351" t="e">
        <f>+IF('Data Input-Ingreso de Datos'!#REF!=1,EVERLITE!#REF!,"N/A")</f>
        <v>#REF!</v>
      </c>
      <c r="LPY50" s="351" t="e">
        <f>+IF('Data Input-Ingreso de Datos'!#REF!=1,EVERLITE!#REF!,"N/A")</f>
        <v>#REF!</v>
      </c>
      <c r="LPZ50" s="351" t="e">
        <f>+IF('Data Input-Ingreso de Datos'!#REF!=1,EVERLITE!#REF!,"N/A")</f>
        <v>#REF!</v>
      </c>
      <c r="LQA50" s="351" t="e">
        <f>+IF('Data Input-Ingreso de Datos'!#REF!=1,EVERLITE!#REF!,"N/A")</f>
        <v>#REF!</v>
      </c>
      <c r="LQB50" s="351" t="e">
        <f>+IF('Data Input-Ingreso de Datos'!#REF!=1,EVERLITE!#REF!,"N/A")</f>
        <v>#REF!</v>
      </c>
      <c r="LQC50" s="351" t="e">
        <f>+IF('Data Input-Ingreso de Datos'!#REF!=1,EVERLITE!#REF!,"N/A")</f>
        <v>#REF!</v>
      </c>
      <c r="LQD50" s="351" t="e">
        <f>+IF('Data Input-Ingreso de Datos'!#REF!=1,EVERLITE!#REF!,"N/A")</f>
        <v>#REF!</v>
      </c>
      <c r="LQE50" s="351" t="e">
        <f>+IF('Data Input-Ingreso de Datos'!#REF!=1,EVERLITE!#REF!,"N/A")</f>
        <v>#REF!</v>
      </c>
      <c r="LQF50" s="351" t="e">
        <f>+IF('Data Input-Ingreso de Datos'!#REF!=1,EVERLITE!#REF!,"N/A")</f>
        <v>#REF!</v>
      </c>
      <c r="LQG50" s="351" t="e">
        <f>+IF('Data Input-Ingreso de Datos'!#REF!=1,EVERLITE!#REF!,"N/A")</f>
        <v>#REF!</v>
      </c>
      <c r="LQH50" s="351" t="e">
        <f>+IF('Data Input-Ingreso de Datos'!#REF!=1,EVERLITE!#REF!,"N/A")</f>
        <v>#REF!</v>
      </c>
      <c r="LQI50" s="351" t="e">
        <f>+IF('Data Input-Ingreso de Datos'!#REF!=1,EVERLITE!#REF!,"N/A")</f>
        <v>#REF!</v>
      </c>
      <c r="LQJ50" s="351" t="e">
        <f>+IF('Data Input-Ingreso de Datos'!#REF!=1,EVERLITE!#REF!,"N/A")</f>
        <v>#REF!</v>
      </c>
      <c r="LQK50" s="351" t="e">
        <f>+IF('Data Input-Ingreso de Datos'!#REF!=1,EVERLITE!#REF!,"N/A")</f>
        <v>#REF!</v>
      </c>
      <c r="LQL50" s="351" t="e">
        <f>+IF('Data Input-Ingreso de Datos'!#REF!=1,EVERLITE!#REF!,"N/A")</f>
        <v>#REF!</v>
      </c>
      <c r="LQM50" s="351" t="e">
        <f>+IF('Data Input-Ingreso de Datos'!#REF!=1,EVERLITE!#REF!,"N/A")</f>
        <v>#REF!</v>
      </c>
      <c r="LQN50" s="351" t="e">
        <f>+IF('Data Input-Ingreso de Datos'!#REF!=1,EVERLITE!#REF!,"N/A")</f>
        <v>#REF!</v>
      </c>
      <c r="LQO50" s="351" t="e">
        <f>+IF('Data Input-Ingreso de Datos'!#REF!=1,EVERLITE!#REF!,"N/A")</f>
        <v>#REF!</v>
      </c>
      <c r="LQP50" s="351" t="e">
        <f>+IF('Data Input-Ingreso de Datos'!#REF!=1,EVERLITE!#REF!,"N/A")</f>
        <v>#REF!</v>
      </c>
      <c r="LQQ50" s="351" t="e">
        <f>+IF('Data Input-Ingreso de Datos'!#REF!=1,EVERLITE!#REF!,"N/A")</f>
        <v>#REF!</v>
      </c>
      <c r="LQR50" s="351" t="e">
        <f>+IF('Data Input-Ingreso de Datos'!#REF!=1,EVERLITE!#REF!,"N/A")</f>
        <v>#REF!</v>
      </c>
      <c r="LQS50" s="351" t="e">
        <f>+IF('Data Input-Ingreso de Datos'!#REF!=1,EVERLITE!#REF!,"N/A")</f>
        <v>#REF!</v>
      </c>
      <c r="LQT50" s="351" t="e">
        <f>+IF('Data Input-Ingreso de Datos'!#REF!=1,EVERLITE!#REF!,"N/A")</f>
        <v>#REF!</v>
      </c>
      <c r="LQU50" s="351" t="e">
        <f>+IF('Data Input-Ingreso de Datos'!#REF!=1,EVERLITE!#REF!,"N/A")</f>
        <v>#REF!</v>
      </c>
      <c r="LQV50" s="351" t="e">
        <f>+IF('Data Input-Ingreso de Datos'!#REF!=1,EVERLITE!#REF!,"N/A")</f>
        <v>#REF!</v>
      </c>
      <c r="LQW50" s="351" t="e">
        <f>+IF('Data Input-Ingreso de Datos'!#REF!=1,EVERLITE!#REF!,"N/A")</f>
        <v>#REF!</v>
      </c>
      <c r="LQX50" s="351" t="e">
        <f>+IF('Data Input-Ingreso de Datos'!#REF!=1,EVERLITE!#REF!,"N/A")</f>
        <v>#REF!</v>
      </c>
      <c r="LQY50" s="351" t="e">
        <f>+IF('Data Input-Ingreso de Datos'!#REF!=1,EVERLITE!#REF!,"N/A")</f>
        <v>#REF!</v>
      </c>
      <c r="LQZ50" s="351" t="e">
        <f>+IF('Data Input-Ingreso de Datos'!#REF!=1,EVERLITE!#REF!,"N/A")</f>
        <v>#REF!</v>
      </c>
      <c r="LRA50" s="351" t="e">
        <f>+IF('Data Input-Ingreso de Datos'!#REF!=1,EVERLITE!#REF!,"N/A")</f>
        <v>#REF!</v>
      </c>
      <c r="LRB50" s="351" t="e">
        <f>+IF('Data Input-Ingreso de Datos'!#REF!=1,EVERLITE!#REF!,"N/A")</f>
        <v>#REF!</v>
      </c>
      <c r="LRC50" s="351" t="e">
        <f>+IF('Data Input-Ingreso de Datos'!#REF!=1,EVERLITE!#REF!,"N/A")</f>
        <v>#REF!</v>
      </c>
      <c r="LRD50" s="351" t="e">
        <f>+IF('Data Input-Ingreso de Datos'!#REF!=1,EVERLITE!#REF!,"N/A")</f>
        <v>#REF!</v>
      </c>
      <c r="LRE50" s="351" t="e">
        <f>+IF('Data Input-Ingreso de Datos'!#REF!=1,EVERLITE!#REF!,"N/A")</f>
        <v>#REF!</v>
      </c>
      <c r="LRF50" s="351" t="e">
        <f>+IF('Data Input-Ingreso de Datos'!#REF!=1,EVERLITE!#REF!,"N/A")</f>
        <v>#REF!</v>
      </c>
      <c r="LRG50" s="351" t="e">
        <f>+IF('Data Input-Ingreso de Datos'!#REF!=1,EVERLITE!#REF!,"N/A")</f>
        <v>#REF!</v>
      </c>
      <c r="LRH50" s="351" t="e">
        <f>+IF('Data Input-Ingreso de Datos'!#REF!=1,EVERLITE!#REF!,"N/A")</f>
        <v>#REF!</v>
      </c>
      <c r="LRI50" s="351" t="e">
        <f>+IF('Data Input-Ingreso de Datos'!#REF!=1,EVERLITE!#REF!,"N/A")</f>
        <v>#REF!</v>
      </c>
      <c r="LRJ50" s="351" t="e">
        <f>+IF('Data Input-Ingreso de Datos'!#REF!=1,EVERLITE!#REF!,"N/A")</f>
        <v>#REF!</v>
      </c>
      <c r="LRK50" s="351" t="e">
        <f>+IF('Data Input-Ingreso de Datos'!#REF!=1,EVERLITE!#REF!,"N/A")</f>
        <v>#REF!</v>
      </c>
      <c r="LRL50" s="351" t="e">
        <f>+IF('Data Input-Ingreso de Datos'!#REF!=1,EVERLITE!#REF!,"N/A")</f>
        <v>#REF!</v>
      </c>
      <c r="LRM50" s="351" t="e">
        <f>+IF('Data Input-Ingreso de Datos'!#REF!=1,EVERLITE!#REF!,"N/A")</f>
        <v>#REF!</v>
      </c>
      <c r="LRN50" s="351" t="e">
        <f>+IF('Data Input-Ingreso de Datos'!#REF!=1,EVERLITE!#REF!,"N/A")</f>
        <v>#REF!</v>
      </c>
      <c r="LRO50" s="351" t="e">
        <f>+IF('Data Input-Ingreso de Datos'!#REF!=1,EVERLITE!#REF!,"N/A")</f>
        <v>#REF!</v>
      </c>
      <c r="LRP50" s="351" t="e">
        <f>+IF('Data Input-Ingreso de Datos'!#REF!=1,EVERLITE!#REF!,"N/A")</f>
        <v>#REF!</v>
      </c>
      <c r="LRQ50" s="351" t="e">
        <f>+IF('Data Input-Ingreso de Datos'!#REF!=1,EVERLITE!#REF!,"N/A")</f>
        <v>#REF!</v>
      </c>
      <c r="LRR50" s="351" t="e">
        <f>+IF('Data Input-Ingreso de Datos'!#REF!=1,EVERLITE!#REF!,"N/A")</f>
        <v>#REF!</v>
      </c>
      <c r="LRS50" s="351" t="e">
        <f>+IF('Data Input-Ingreso de Datos'!#REF!=1,EVERLITE!#REF!,"N/A")</f>
        <v>#REF!</v>
      </c>
      <c r="LRT50" s="351" t="e">
        <f>+IF('Data Input-Ingreso de Datos'!#REF!=1,EVERLITE!#REF!,"N/A")</f>
        <v>#REF!</v>
      </c>
      <c r="LRU50" s="351" t="e">
        <f>+IF('Data Input-Ingreso de Datos'!#REF!=1,EVERLITE!#REF!,"N/A")</f>
        <v>#REF!</v>
      </c>
      <c r="LRV50" s="351" t="e">
        <f>+IF('Data Input-Ingreso de Datos'!#REF!=1,EVERLITE!#REF!,"N/A")</f>
        <v>#REF!</v>
      </c>
      <c r="LRW50" s="351" t="e">
        <f>+IF('Data Input-Ingreso de Datos'!#REF!=1,EVERLITE!#REF!,"N/A")</f>
        <v>#REF!</v>
      </c>
      <c r="LRX50" s="351" t="e">
        <f>+IF('Data Input-Ingreso de Datos'!#REF!=1,EVERLITE!#REF!,"N/A")</f>
        <v>#REF!</v>
      </c>
      <c r="LRY50" s="351" t="e">
        <f>+IF('Data Input-Ingreso de Datos'!#REF!=1,EVERLITE!#REF!,"N/A")</f>
        <v>#REF!</v>
      </c>
      <c r="LRZ50" s="351" t="e">
        <f>+IF('Data Input-Ingreso de Datos'!#REF!=1,EVERLITE!#REF!,"N/A")</f>
        <v>#REF!</v>
      </c>
      <c r="LSA50" s="351" t="e">
        <f>+IF('Data Input-Ingreso de Datos'!#REF!=1,EVERLITE!#REF!,"N/A")</f>
        <v>#REF!</v>
      </c>
      <c r="LSB50" s="351" t="e">
        <f>+IF('Data Input-Ingreso de Datos'!#REF!=1,EVERLITE!#REF!,"N/A")</f>
        <v>#REF!</v>
      </c>
      <c r="LSC50" s="351" t="e">
        <f>+IF('Data Input-Ingreso de Datos'!#REF!=1,EVERLITE!#REF!,"N/A")</f>
        <v>#REF!</v>
      </c>
      <c r="LSD50" s="351" t="e">
        <f>+IF('Data Input-Ingreso de Datos'!#REF!=1,EVERLITE!#REF!,"N/A")</f>
        <v>#REF!</v>
      </c>
      <c r="LSE50" s="351" t="e">
        <f>+IF('Data Input-Ingreso de Datos'!#REF!=1,EVERLITE!#REF!,"N/A")</f>
        <v>#REF!</v>
      </c>
      <c r="LSF50" s="351" t="e">
        <f>+IF('Data Input-Ingreso de Datos'!#REF!=1,EVERLITE!#REF!,"N/A")</f>
        <v>#REF!</v>
      </c>
      <c r="LSG50" s="351" t="e">
        <f>+IF('Data Input-Ingreso de Datos'!#REF!=1,EVERLITE!#REF!,"N/A")</f>
        <v>#REF!</v>
      </c>
      <c r="LSH50" s="351" t="e">
        <f>+IF('Data Input-Ingreso de Datos'!#REF!=1,EVERLITE!#REF!,"N/A")</f>
        <v>#REF!</v>
      </c>
      <c r="LSI50" s="351" t="e">
        <f>+IF('Data Input-Ingreso de Datos'!#REF!=1,EVERLITE!#REF!,"N/A")</f>
        <v>#REF!</v>
      </c>
      <c r="LSJ50" s="351" t="e">
        <f>+IF('Data Input-Ingreso de Datos'!#REF!=1,EVERLITE!#REF!,"N/A")</f>
        <v>#REF!</v>
      </c>
      <c r="LSK50" s="351" t="e">
        <f>+IF('Data Input-Ingreso de Datos'!#REF!=1,EVERLITE!#REF!,"N/A")</f>
        <v>#REF!</v>
      </c>
      <c r="LSL50" s="351" t="e">
        <f>+IF('Data Input-Ingreso de Datos'!#REF!=1,EVERLITE!#REF!,"N/A")</f>
        <v>#REF!</v>
      </c>
      <c r="LSM50" s="351" t="e">
        <f>+IF('Data Input-Ingreso de Datos'!#REF!=1,EVERLITE!#REF!,"N/A")</f>
        <v>#REF!</v>
      </c>
      <c r="LSN50" s="351" t="e">
        <f>+IF('Data Input-Ingreso de Datos'!#REF!=1,EVERLITE!#REF!,"N/A")</f>
        <v>#REF!</v>
      </c>
      <c r="LSO50" s="351" t="e">
        <f>+IF('Data Input-Ingreso de Datos'!#REF!=1,EVERLITE!#REF!,"N/A")</f>
        <v>#REF!</v>
      </c>
      <c r="LSP50" s="351" t="e">
        <f>+IF('Data Input-Ingreso de Datos'!#REF!=1,EVERLITE!#REF!,"N/A")</f>
        <v>#REF!</v>
      </c>
      <c r="LSQ50" s="351" t="e">
        <f>+IF('Data Input-Ingreso de Datos'!#REF!=1,EVERLITE!#REF!,"N/A")</f>
        <v>#REF!</v>
      </c>
      <c r="LSR50" s="351" t="e">
        <f>+IF('Data Input-Ingreso de Datos'!#REF!=1,EVERLITE!#REF!,"N/A")</f>
        <v>#REF!</v>
      </c>
      <c r="LSS50" s="351" t="e">
        <f>+IF('Data Input-Ingreso de Datos'!#REF!=1,EVERLITE!#REF!,"N/A")</f>
        <v>#REF!</v>
      </c>
      <c r="LST50" s="351" t="e">
        <f>+IF('Data Input-Ingreso de Datos'!#REF!=1,EVERLITE!#REF!,"N/A")</f>
        <v>#REF!</v>
      </c>
      <c r="LSU50" s="351" t="e">
        <f>+IF('Data Input-Ingreso de Datos'!#REF!=1,EVERLITE!#REF!,"N/A")</f>
        <v>#REF!</v>
      </c>
      <c r="LSV50" s="351" t="e">
        <f>+IF('Data Input-Ingreso de Datos'!#REF!=1,EVERLITE!#REF!,"N/A")</f>
        <v>#REF!</v>
      </c>
      <c r="LSW50" s="351" t="e">
        <f>+IF('Data Input-Ingreso de Datos'!#REF!=1,EVERLITE!#REF!,"N/A")</f>
        <v>#REF!</v>
      </c>
      <c r="LSX50" s="351" t="e">
        <f>+IF('Data Input-Ingreso de Datos'!#REF!=1,EVERLITE!#REF!,"N/A")</f>
        <v>#REF!</v>
      </c>
      <c r="LSY50" s="351" t="e">
        <f>+IF('Data Input-Ingreso de Datos'!#REF!=1,EVERLITE!#REF!,"N/A")</f>
        <v>#REF!</v>
      </c>
      <c r="LSZ50" s="351" t="e">
        <f>+IF('Data Input-Ingreso de Datos'!#REF!=1,EVERLITE!#REF!,"N/A")</f>
        <v>#REF!</v>
      </c>
      <c r="LTA50" s="351" t="e">
        <f>+IF('Data Input-Ingreso de Datos'!#REF!=1,EVERLITE!#REF!,"N/A")</f>
        <v>#REF!</v>
      </c>
      <c r="LTB50" s="351" t="e">
        <f>+IF('Data Input-Ingreso de Datos'!#REF!=1,EVERLITE!#REF!,"N/A")</f>
        <v>#REF!</v>
      </c>
      <c r="LTC50" s="351" t="e">
        <f>+IF('Data Input-Ingreso de Datos'!#REF!=1,EVERLITE!#REF!,"N/A")</f>
        <v>#REF!</v>
      </c>
      <c r="LTD50" s="351" t="e">
        <f>+IF('Data Input-Ingreso de Datos'!#REF!=1,EVERLITE!#REF!,"N/A")</f>
        <v>#REF!</v>
      </c>
      <c r="LTE50" s="351" t="e">
        <f>+IF('Data Input-Ingreso de Datos'!#REF!=1,EVERLITE!#REF!,"N/A")</f>
        <v>#REF!</v>
      </c>
      <c r="LTF50" s="351" t="e">
        <f>+IF('Data Input-Ingreso de Datos'!#REF!=1,EVERLITE!#REF!,"N/A")</f>
        <v>#REF!</v>
      </c>
      <c r="LTG50" s="351" t="e">
        <f>+IF('Data Input-Ingreso de Datos'!#REF!=1,EVERLITE!#REF!,"N/A")</f>
        <v>#REF!</v>
      </c>
      <c r="LTH50" s="351" t="e">
        <f>+IF('Data Input-Ingreso de Datos'!#REF!=1,EVERLITE!#REF!,"N/A")</f>
        <v>#REF!</v>
      </c>
      <c r="LTI50" s="351" t="e">
        <f>+IF('Data Input-Ingreso de Datos'!#REF!=1,EVERLITE!#REF!,"N/A")</f>
        <v>#REF!</v>
      </c>
      <c r="LTJ50" s="351" t="e">
        <f>+IF('Data Input-Ingreso de Datos'!#REF!=1,EVERLITE!#REF!,"N/A")</f>
        <v>#REF!</v>
      </c>
      <c r="LTK50" s="351" t="e">
        <f>+IF('Data Input-Ingreso de Datos'!#REF!=1,EVERLITE!#REF!,"N/A")</f>
        <v>#REF!</v>
      </c>
      <c r="LTL50" s="351" t="e">
        <f>+IF('Data Input-Ingreso de Datos'!#REF!=1,EVERLITE!#REF!,"N/A")</f>
        <v>#REF!</v>
      </c>
      <c r="LTM50" s="351" t="e">
        <f>+IF('Data Input-Ingreso de Datos'!#REF!=1,EVERLITE!#REF!,"N/A")</f>
        <v>#REF!</v>
      </c>
      <c r="LTN50" s="351" t="e">
        <f>+IF('Data Input-Ingreso de Datos'!#REF!=1,EVERLITE!#REF!,"N/A")</f>
        <v>#REF!</v>
      </c>
      <c r="LTO50" s="351" t="e">
        <f>+IF('Data Input-Ingreso de Datos'!#REF!=1,EVERLITE!#REF!,"N/A")</f>
        <v>#REF!</v>
      </c>
      <c r="LTP50" s="351" t="e">
        <f>+IF('Data Input-Ingreso de Datos'!#REF!=1,EVERLITE!#REF!,"N/A")</f>
        <v>#REF!</v>
      </c>
      <c r="LTQ50" s="351" t="e">
        <f>+IF('Data Input-Ingreso de Datos'!#REF!=1,EVERLITE!#REF!,"N/A")</f>
        <v>#REF!</v>
      </c>
      <c r="LTR50" s="351" t="e">
        <f>+IF('Data Input-Ingreso de Datos'!#REF!=1,EVERLITE!#REF!,"N/A")</f>
        <v>#REF!</v>
      </c>
      <c r="LTS50" s="351" t="e">
        <f>+IF('Data Input-Ingreso de Datos'!#REF!=1,EVERLITE!#REF!,"N/A")</f>
        <v>#REF!</v>
      </c>
      <c r="LTT50" s="351" t="e">
        <f>+IF('Data Input-Ingreso de Datos'!#REF!=1,EVERLITE!#REF!,"N/A")</f>
        <v>#REF!</v>
      </c>
      <c r="LTU50" s="351" t="e">
        <f>+IF('Data Input-Ingreso de Datos'!#REF!=1,EVERLITE!#REF!,"N/A")</f>
        <v>#REF!</v>
      </c>
      <c r="LTV50" s="351" t="e">
        <f>+IF('Data Input-Ingreso de Datos'!#REF!=1,EVERLITE!#REF!,"N/A")</f>
        <v>#REF!</v>
      </c>
      <c r="LTW50" s="351" t="e">
        <f>+IF('Data Input-Ingreso de Datos'!#REF!=1,EVERLITE!#REF!,"N/A")</f>
        <v>#REF!</v>
      </c>
      <c r="LTX50" s="351" t="e">
        <f>+IF('Data Input-Ingreso de Datos'!#REF!=1,EVERLITE!#REF!,"N/A")</f>
        <v>#REF!</v>
      </c>
      <c r="LTY50" s="351" t="e">
        <f>+IF('Data Input-Ingreso de Datos'!#REF!=1,EVERLITE!#REF!,"N/A")</f>
        <v>#REF!</v>
      </c>
      <c r="LTZ50" s="351" t="e">
        <f>+IF('Data Input-Ingreso de Datos'!#REF!=1,EVERLITE!#REF!,"N/A")</f>
        <v>#REF!</v>
      </c>
      <c r="LUA50" s="351" t="e">
        <f>+IF('Data Input-Ingreso de Datos'!#REF!=1,EVERLITE!#REF!,"N/A")</f>
        <v>#REF!</v>
      </c>
      <c r="LUB50" s="351" t="e">
        <f>+IF('Data Input-Ingreso de Datos'!#REF!=1,EVERLITE!#REF!,"N/A")</f>
        <v>#REF!</v>
      </c>
      <c r="LUC50" s="351" t="e">
        <f>+IF('Data Input-Ingreso de Datos'!#REF!=1,EVERLITE!#REF!,"N/A")</f>
        <v>#REF!</v>
      </c>
      <c r="LUD50" s="351" t="e">
        <f>+IF('Data Input-Ingreso de Datos'!#REF!=1,EVERLITE!#REF!,"N/A")</f>
        <v>#REF!</v>
      </c>
      <c r="LUE50" s="351" t="e">
        <f>+IF('Data Input-Ingreso de Datos'!#REF!=1,EVERLITE!#REF!,"N/A")</f>
        <v>#REF!</v>
      </c>
      <c r="LUF50" s="351" t="e">
        <f>+IF('Data Input-Ingreso de Datos'!#REF!=1,EVERLITE!#REF!,"N/A")</f>
        <v>#REF!</v>
      </c>
      <c r="LUG50" s="351" t="e">
        <f>+IF('Data Input-Ingreso de Datos'!#REF!=1,EVERLITE!#REF!,"N/A")</f>
        <v>#REF!</v>
      </c>
      <c r="LUH50" s="351" t="e">
        <f>+IF('Data Input-Ingreso de Datos'!#REF!=1,EVERLITE!#REF!,"N/A")</f>
        <v>#REF!</v>
      </c>
      <c r="LUI50" s="351" t="e">
        <f>+IF('Data Input-Ingreso de Datos'!#REF!=1,EVERLITE!#REF!,"N/A")</f>
        <v>#REF!</v>
      </c>
      <c r="LUJ50" s="351" t="e">
        <f>+IF('Data Input-Ingreso de Datos'!#REF!=1,EVERLITE!#REF!,"N/A")</f>
        <v>#REF!</v>
      </c>
      <c r="LUK50" s="351" t="e">
        <f>+IF('Data Input-Ingreso de Datos'!#REF!=1,EVERLITE!#REF!,"N/A")</f>
        <v>#REF!</v>
      </c>
      <c r="LUL50" s="351" t="e">
        <f>+IF('Data Input-Ingreso de Datos'!#REF!=1,EVERLITE!#REF!,"N/A")</f>
        <v>#REF!</v>
      </c>
      <c r="LUM50" s="351" t="e">
        <f>+IF('Data Input-Ingreso de Datos'!#REF!=1,EVERLITE!#REF!,"N/A")</f>
        <v>#REF!</v>
      </c>
      <c r="LUN50" s="351" t="e">
        <f>+IF('Data Input-Ingreso de Datos'!#REF!=1,EVERLITE!#REF!,"N/A")</f>
        <v>#REF!</v>
      </c>
      <c r="LUO50" s="351" t="e">
        <f>+IF('Data Input-Ingreso de Datos'!#REF!=1,EVERLITE!#REF!,"N/A")</f>
        <v>#REF!</v>
      </c>
      <c r="LUP50" s="351" t="e">
        <f>+IF('Data Input-Ingreso de Datos'!#REF!=1,EVERLITE!#REF!,"N/A")</f>
        <v>#REF!</v>
      </c>
      <c r="LUQ50" s="351" t="e">
        <f>+IF('Data Input-Ingreso de Datos'!#REF!=1,EVERLITE!#REF!,"N/A")</f>
        <v>#REF!</v>
      </c>
      <c r="LUR50" s="351" t="e">
        <f>+IF('Data Input-Ingreso de Datos'!#REF!=1,EVERLITE!#REF!,"N/A")</f>
        <v>#REF!</v>
      </c>
      <c r="LUS50" s="351" t="e">
        <f>+IF('Data Input-Ingreso de Datos'!#REF!=1,EVERLITE!#REF!,"N/A")</f>
        <v>#REF!</v>
      </c>
      <c r="LUT50" s="351" t="e">
        <f>+IF('Data Input-Ingreso de Datos'!#REF!=1,EVERLITE!#REF!,"N/A")</f>
        <v>#REF!</v>
      </c>
      <c r="LUU50" s="351" t="e">
        <f>+IF('Data Input-Ingreso de Datos'!#REF!=1,EVERLITE!#REF!,"N/A")</f>
        <v>#REF!</v>
      </c>
      <c r="LUV50" s="351" t="e">
        <f>+IF('Data Input-Ingreso de Datos'!#REF!=1,EVERLITE!#REF!,"N/A")</f>
        <v>#REF!</v>
      </c>
      <c r="LUW50" s="351" t="e">
        <f>+IF('Data Input-Ingreso de Datos'!#REF!=1,EVERLITE!#REF!,"N/A")</f>
        <v>#REF!</v>
      </c>
      <c r="LUX50" s="351" t="e">
        <f>+IF('Data Input-Ingreso de Datos'!#REF!=1,EVERLITE!#REF!,"N/A")</f>
        <v>#REF!</v>
      </c>
      <c r="LUY50" s="351" t="e">
        <f>+IF('Data Input-Ingreso de Datos'!#REF!=1,EVERLITE!#REF!,"N/A")</f>
        <v>#REF!</v>
      </c>
      <c r="LUZ50" s="351" t="e">
        <f>+IF('Data Input-Ingreso de Datos'!#REF!=1,EVERLITE!#REF!,"N/A")</f>
        <v>#REF!</v>
      </c>
      <c r="LVA50" s="351" t="e">
        <f>+IF('Data Input-Ingreso de Datos'!#REF!=1,EVERLITE!#REF!,"N/A")</f>
        <v>#REF!</v>
      </c>
      <c r="LVB50" s="351" t="e">
        <f>+IF('Data Input-Ingreso de Datos'!#REF!=1,EVERLITE!#REF!,"N/A")</f>
        <v>#REF!</v>
      </c>
      <c r="LVC50" s="351" t="e">
        <f>+IF('Data Input-Ingreso de Datos'!#REF!=1,EVERLITE!#REF!,"N/A")</f>
        <v>#REF!</v>
      </c>
      <c r="LVD50" s="351" t="e">
        <f>+IF('Data Input-Ingreso de Datos'!#REF!=1,EVERLITE!#REF!,"N/A")</f>
        <v>#REF!</v>
      </c>
      <c r="LVE50" s="351" t="e">
        <f>+IF('Data Input-Ingreso de Datos'!#REF!=1,EVERLITE!#REF!,"N/A")</f>
        <v>#REF!</v>
      </c>
      <c r="LVF50" s="351" t="e">
        <f>+IF('Data Input-Ingreso de Datos'!#REF!=1,EVERLITE!#REF!,"N/A")</f>
        <v>#REF!</v>
      </c>
      <c r="LVG50" s="351" t="e">
        <f>+IF('Data Input-Ingreso de Datos'!#REF!=1,EVERLITE!#REF!,"N/A")</f>
        <v>#REF!</v>
      </c>
      <c r="LVH50" s="351" t="e">
        <f>+IF('Data Input-Ingreso de Datos'!#REF!=1,EVERLITE!#REF!,"N/A")</f>
        <v>#REF!</v>
      </c>
      <c r="LVI50" s="351" t="e">
        <f>+IF('Data Input-Ingreso de Datos'!#REF!=1,EVERLITE!#REF!,"N/A")</f>
        <v>#REF!</v>
      </c>
      <c r="LVJ50" s="351" t="e">
        <f>+IF('Data Input-Ingreso de Datos'!#REF!=1,EVERLITE!#REF!,"N/A")</f>
        <v>#REF!</v>
      </c>
      <c r="LVK50" s="351" t="e">
        <f>+IF('Data Input-Ingreso de Datos'!#REF!=1,EVERLITE!#REF!,"N/A")</f>
        <v>#REF!</v>
      </c>
      <c r="LVL50" s="351" t="e">
        <f>+IF('Data Input-Ingreso de Datos'!#REF!=1,EVERLITE!#REF!,"N/A")</f>
        <v>#REF!</v>
      </c>
      <c r="LVM50" s="351" t="e">
        <f>+IF('Data Input-Ingreso de Datos'!#REF!=1,EVERLITE!#REF!,"N/A")</f>
        <v>#REF!</v>
      </c>
      <c r="LVN50" s="351" t="e">
        <f>+IF('Data Input-Ingreso de Datos'!#REF!=1,EVERLITE!#REF!,"N/A")</f>
        <v>#REF!</v>
      </c>
      <c r="LVO50" s="351" t="e">
        <f>+IF('Data Input-Ingreso de Datos'!#REF!=1,EVERLITE!#REF!,"N/A")</f>
        <v>#REF!</v>
      </c>
      <c r="LVP50" s="351" t="e">
        <f>+IF('Data Input-Ingreso de Datos'!#REF!=1,EVERLITE!#REF!,"N/A")</f>
        <v>#REF!</v>
      </c>
      <c r="LVQ50" s="351" t="e">
        <f>+IF('Data Input-Ingreso de Datos'!#REF!=1,EVERLITE!#REF!,"N/A")</f>
        <v>#REF!</v>
      </c>
      <c r="LVR50" s="351" t="e">
        <f>+IF('Data Input-Ingreso de Datos'!#REF!=1,EVERLITE!#REF!,"N/A")</f>
        <v>#REF!</v>
      </c>
      <c r="LVS50" s="351" t="e">
        <f>+IF('Data Input-Ingreso de Datos'!#REF!=1,EVERLITE!#REF!,"N/A")</f>
        <v>#REF!</v>
      </c>
      <c r="LVT50" s="351" t="e">
        <f>+IF('Data Input-Ingreso de Datos'!#REF!=1,EVERLITE!#REF!,"N/A")</f>
        <v>#REF!</v>
      </c>
      <c r="LVU50" s="351" t="e">
        <f>+IF('Data Input-Ingreso de Datos'!#REF!=1,EVERLITE!#REF!,"N/A")</f>
        <v>#REF!</v>
      </c>
      <c r="LVV50" s="351" t="e">
        <f>+IF('Data Input-Ingreso de Datos'!#REF!=1,EVERLITE!#REF!,"N/A")</f>
        <v>#REF!</v>
      </c>
      <c r="LVW50" s="351" t="e">
        <f>+IF('Data Input-Ingreso de Datos'!#REF!=1,EVERLITE!#REF!,"N/A")</f>
        <v>#REF!</v>
      </c>
      <c r="LVX50" s="351" t="e">
        <f>+IF('Data Input-Ingreso de Datos'!#REF!=1,EVERLITE!#REF!,"N/A")</f>
        <v>#REF!</v>
      </c>
      <c r="LVY50" s="351" t="e">
        <f>+IF('Data Input-Ingreso de Datos'!#REF!=1,EVERLITE!#REF!,"N/A")</f>
        <v>#REF!</v>
      </c>
      <c r="LVZ50" s="351" t="e">
        <f>+IF('Data Input-Ingreso de Datos'!#REF!=1,EVERLITE!#REF!,"N/A")</f>
        <v>#REF!</v>
      </c>
      <c r="LWA50" s="351" t="e">
        <f>+IF('Data Input-Ingreso de Datos'!#REF!=1,EVERLITE!#REF!,"N/A")</f>
        <v>#REF!</v>
      </c>
      <c r="LWB50" s="351" t="e">
        <f>+IF('Data Input-Ingreso de Datos'!#REF!=1,EVERLITE!#REF!,"N/A")</f>
        <v>#REF!</v>
      </c>
      <c r="LWC50" s="351" t="e">
        <f>+IF('Data Input-Ingreso de Datos'!#REF!=1,EVERLITE!#REF!,"N/A")</f>
        <v>#REF!</v>
      </c>
      <c r="LWD50" s="351" t="e">
        <f>+IF('Data Input-Ingreso de Datos'!#REF!=1,EVERLITE!#REF!,"N/A")</f>
        <v>#REF!</v>
      </c>
      <c r="LWE50" s="351" t="e">
        <f>+IF('Data Input-Ingreso de Datos'!#REF!=1,EVERLITE!#REF!,"N/A")</f>
        <v>#REF!</v>
      </c>
      <c r="LWF50" s="351" t="e">
        <f>+IF('Data Input-Ingreso de Datos'!#REF!=1,EVERLITE!#REF!,"N/A")</f>
        <v>#REF!</v>
      </c>
      <c r="LWG50" s="351" t="e">
        <f>+IF('Data Input-Ingreso de Datos'!#REF!=1,EVERLITE!#REF!,"N/A")</f>
        <v>#REF!</v>
      </c>
      <c r="LWH50" s="351" t="e">
        <f>+IF('Data Input-Ingreso de Datos'!#REF!=1,EVERLITE!#REF!,"N/A")</f>
        <v>#REF!</v>
      </c>
      <c r="LWI50" s="351" t="e">
        <f>+IF('Data Input-Ingreso de Datos'!#REF!=1,EVERLITE!#REF!,"N/A")</f>
        <v>#REF!</v>
      </c>
      <c r="LWJ50" s="351" t="e">
        <f>+IF('Data Input-Ingreso de Datos'!#REF!=1,EVERLITE!#REF!,"N/A")</f>
        <v>#REF!</v>
      </c>
      <c r="LWK50" s="351" t="e">
        <f>+IF('Data Input-Ingreso de Datos'!#REF!=1,EVERLITE!#REF!,"N/A")</f>
        <v>#REF!</v>
      </c>
      <c r="LWL50" s="351" t="e">
        <f>+IF('Data Input-Ingreso de Datos'!#REF!=1,EVERLITE!#REF!,"N/A")</f>
        <v>#REF!</v>
      </c>
      <c r="LWM50" s="351" t="e">
        <f>+IF('Data Input-Ingreso de Datos'!#REF!=1,EVERLITE!#REF!,"N/A")</f>
        <v>#REF!</v>
      </c>
      <c r="LWN50" s="351" t="e">
        <f>+IF('Data Input-Ingreso de Datos'!#REF!=1,EVERLITE!#REF!,"N/A")</f>
        <v>#REF!</v>
      </c>
      <c r="LWO50" s="351" t="e">
        <f>+IF('Data Input-Ingreso de Datos'!#REF!=1,EVERLITE!#REF!,"N/A")</f>
        <v>#REF!</v>
      </c>
      <c r="LWP50" s="351" t="e">
        <f>+IF('Data Input-Ingreso de Datos'!#REF!=1,EVERLITE!#REF!,"N/A")</f>
        <v>#REF!</v>
      </c>
      <c r="LWQ50" s="351" t="e">
        <f>+IF('Data Input-Ingreso de Datos'!#REF!=1,EVERLITE!#REF!,"N/A")</f>
        <v>#REF!</v>
      </c>
      <c r="LWR50" s="351" t="e">
        <f>+IF('Data Input-Ingreso de Datos'!#REF!=1,EVERLITE!#REF!,"N/A")</f>
        <v>#REF!</v>
      </c>
      <c r="LWS50" s="351" t="e">
        <f>+IF('Data Input-Ingreso de Datos'!#REF!=1,EVERLITE!#REF!,"N/A")</f>
        <v>#REF!</v>
      </c>
      <c r="LWT50" s="351" t="e">
        <f>+IF('Data Input-Ingreso de Datos'!#REF!=1,EVERLITE!#REF!,"N/A")</f>
        <v>#REF!</v>
      </c>
      <c r="LWU50" s="351" t="e">
        <f>+IF('Data Input-Ingreso de Datos'!#REF!=1,EVERLITE!#REF!,"N/A")</f>
        <v>#REF!</v>
      </c>
      <c r="LWV50" s="351" t="e">
        <f>+IF('Data Input-Ingreso de Datos'!#REF!=1,EVERLITE!#REF!,"N/A")</f>
        <v>#REF!</v>
      </c>
      <c r="LWW50" s="351" t="e">
        <f>+IF('Data Input-Ingreso de Datos'!#REF!=1,EVERLITE!#REF!,"N/A")</f>
        <v>#REF!</v>
      </c>
      <c r="LWX50" s="351" t="e">
        <f>+IF('Data Input-Ingreso de Datos'!#REF!=1,EVERLITE!#REF!,"N/A")</f>
        <v>#REF!</v>
      </c>
      <c r="LWY50" s="351" t="e">
        <f>+IF('Data Input-Ingreso de Datos'!#REF!=1,EVERLITE!#REF!,"N/A")</f>
        <v>#REF!</v>
      </c>
      <c r="LWZ50" s="351" t="e">
        <f>+IF('Data Input-Ingreso de Datos'!#REF!=1,EVERLITE!#REF!,"N/A")</f>
        <v>#REF!</v>
      </c>
      <c r="LXA50" s="351" t="e">
        <f>+IF('Data Input-Ingreso de Datos'!#REF!=1,EVERLITE!#REF!,"N/A")</f>
        <v>#REF!</v>
      </c>
      <c r="LXB50" s="351" t="e">
        <f>+IF('Data Input-Ingreso de Datos'!#REF!=1,EVERLITE!#REF!,"N/A")</f>
        <v>#REF!</v>
      </c>
      <c r="LXC50" s="351" t="e">
        <f>+IF('Data Input-Ingreso de Datos'!#REF!=1,EVERLITE!#REF!,"N/A")</f>
        <v>#REF!</v>
      </c>
      <c r="LXD50" s="351" t="e">
        <f>+IF('Data Input-Ingreso de Datos'!#REF!=1,EVERLITE!#REF!,"N/A")</f>
        <v>#REF!</v>
      </c>
      <c r="LXE50" s="351" t="e">
        <f>+IF('Data Input-Ingreso de Datos'!#REF!=1,EVERLITE!#REF!,"N/A")</f>
        <v>#REF!</v>
      </c>
      <c r="LXF50" s="351" t="e">
        <f>+IF('Data Input-Ingreso de Datos'!#REF!=1,EVERLITE!#REF!,"N/A")</f>
        <v>#REF!</v>
      </c>
      <c r="LXG50" s="351" t="e">
        <f>+IF('Data Input-Ingreso de Datos'!#REF!=1,EVERLITE!#REF!,"N/A")</f>
        <v>#REF!</v>
      </c>
      <c r="LXH50" s="351" t="e">
        <f>+IF('Data Input-Ingreso de Datos'!#REF!=1,EVERLITE!#REF!,"N/A")</f>
        <v>#REF!</v>
      </c>
      <c r="LXI50" s="351" t="e">
        <f>+IF('Data Input-Ingreso de Datos'!#REF!=1,EVERLITE!#REF!,"N/A")</f>
        <v>#REF!</v>
      </c>
      <c r="LXJ50" s="351" t="e">
        <f>+IF('Data Input-Ingreso de Datos'!#REF!=1,EVERLITE!#REF!,"N/A")</f>
        <v>#REF!</v>
      </c>
      <c r="LXK50" s="351" t="e">
        <f>+IF('Data Input-Ingreso de Datos'!#REF!=1,EVERLITE!#REF!,"N/A")</f>
        <v>#REF!</v>
      </c>
      <c r="LXL50" s="351" t="e">
        <f>+IF('Data Input-Ingreso de Datos'!#REF!=1,EVERLITE!#REF!,"N/A")</f>
        <v>#REF!</v>
      </c>
      <c r="LXM50" s="351" t="e">
        <f>+IF('Data Input-Ingreso de Datos'!#REF!=1,EVERLITE!#REF!,"N/A")</f>
        <v>#REF!</v>
      </c>
      <c r="LXN50" s="351" t="e">
        <f>+IF('Data Input-Ingreso de Datos'!#REF!=1,EVERLITE!#REF!,"N/A")</f>
        <v>#REF!</v>
      </c>
      <c r="LXO50" s="351" t="e">
        <f>+IF('Data Input-Ingreso de Datos'!#REF!=1,EVERLITE!#REF!,"N/A")</f>
        <v>#REF!</v>
      </c>
      <c r="LXP50" s="351" t="e">
        <f>+IF('Data Input-Ingreso de Datos'!#REF!=1,EVERLITE!#REF!,"N/A")</f>
        <v>#REF!</v>
      </c>
      <c r="LXQ50" s="351" t="e">
        <f>+IF('Data Input-Ingreso de Datos'!#REF!=1,EVERLITE!#REF!,"N/A")</f>
        <v>#REF!</v>
      </c>
      <c r="LXR50" s="351" t="e">
        <f>+IF('Data Input-Ingreso de Datos'!#REF!=1,EVERLITE!#REF!,"N/A")</f>
        <v>#REF!</v>
      </c>
      <c r="LXS50" s="351" t="e">
        <f>+IF('Data Input-Ingreso de Datos'!#REF!=1,EVERLITE!#REF!,"N/A")</f>
        <v>#REF!</v>
      </c>
      <c r="LXT50" s="351" t="e">
        <f>+IF('Data Input-Ingreso de Datos'!#REF!=1,EVERLITE!#REF!,"N/A")</f>
        <v>#REF!</v>
      </c>
      <c r="LXU50" s="351" t="e">
        <f>+IF('Data Input-Ingreso de Datos'!#REF!=1,EVERLITE!#REF!,"N/A")</f>
        <v>#REF!</v>
      </c>
      <c r="LXV50" s="351" t="e">
        <f>+IF('Data Input-Ingreso de Datos'!#REF!=1,EVERLITE!#REF!,"N/A")</f>
        <v>#REF!</v>
      </c>
      <c r="LXW50" s="351" t="e">
        <f>+IF('Data Input-Ingreso de Datos'!#REF!=1,EVERLITE!#REF!,"N/A")</f>
        <v>#REF!</v>
      </c>
      <c r="LXX50" s="351" t="e">
        <f>+IF('Data Input-Ingreso de Datos'!#REF!=1,EVERLITE!#REF!,"N/A")</f>
        <v>#REF!</v>
      </c>
      <c r="LXY50" s="351" t="e">
        <f>+IF('Data Input-Ingreso de Datos'!#REF!=1,EVERLITE!#REF!,"N/A")</f>
        <v>#REF!</v>
      </c>
      <c r="LXZ50" s="351" t="e">
        <f>+IF('Data Input-Ingreso de Datos'!#REF!=1,EVERLITE!#REF!,"N/A")</f>
        <v>#REF!</v>
      </c>
      <c r="LYA50" s="351" t="e">
        <f>+IF('Data Input-Ingreso de Datos'!#REF!=1,EVERLITE!#REF!,"N/A")</f>
        <v>#REF!</v>
      </c>
      <c r="LYB50" s="351" t="e">
        <f>+IF('Data Input-Ingreso de Datos'!#REF!=1,EVERLITE!#REF!,"N/A")</f>
        <v>#REF!</v>
      </c>
      <c r="LYC50" s="351" t="e">
        <f>+IF('Data Input-Ingreso de Datos'!#REF!=1,EVERLITE!#REF!,"N/A")</f>
        <v>#REF!</v>
      </c>
      <c r="LYD50" s="351" t="e">
        <f>+IF('Data Input-Ingreso de Datos'!#REF!=1,EVERLITE!#REF!,"N/A")</f>
        <v>#REF!</v>
      </c>
      <c r="LYE50" s="351" t="e">
        <f>+IF('Data Input-Ingreso de Datos'!#REF!=1,EVERLITE!#REF!,"N/A")</f>
        <v>#REF!</v>
      </c>
      <c r="LYF50" s="351" t="e">
        <f>+IF('Data Input-Ingreso de Datos'!#REF!=1,EVERLITE!#REF!,"N/A")</f>
        <v>#REF!</v>
      </c>
      <c r="LYG50" s="351" t="e">
        <f>+IF('Data Input-Ingreso de Datos'!#REF!=1,EVERLITE!#REF!,"N/A")</f>
        <v>#REF!</v>
      </c>
      <c r="LYH50" s="351" t="e">
        <f>+IF('Data Input-Ingreso de Datos'!#REF!=1,EVERLITE!#REF!,"N/A")</f>
        <v>#REF!</v>
      </c>
      <c r="LYI50" s="351" t="e">
        <f>+IF('Data Input-Ingreso de Datos'!#REF!=1,EVERLITE!#REF!,"N/A")</f>
        <v>#REF!</v>
      </c>
      <c r="LYJ50" s="351" t="e">
        <f>+IF('Data Input-Ingreso de Datos'!#REF!=1,EVERLITE!#REF!,"N/A")</f>
        <v>#REF!</v>
      </c>
      <c r="LYK50" s="351" t="e">
        <f>+IF('Data Input-Ingreso de Datos'!#REF!=1,EVERLITE!#REF!,"N/A")</f>
        <v>#REF!</v>
      </c>
      <c r="LYL50" s="351" t="e">
        <f>+IF('Data Input-Ingreso de Datos'!#REF!=1,EVERLITE!#REF!,"N/A")</f>
        <v>#REF!</v>
      </c>
      <c r="LYM50" s="351" t="e">
        <f>+IF('Data Input-Ingreso de Datos'!#REF!=1,EVERLITE!#REF!,"N/A")</f>
        <v>#REF!</v>
      </c>
      <c r="LYN50" s="351" t="e">
        <f>+IF('Data Input-Ingreso de Datos'!#REF!=1,EVERLITE!#REF!,"N/A")</f>
        <v>#REF!</v>
      </c>
      <c r="LYO50" s="351" t="e">
        <f>+IF('Data Input-Ingreso de Datos'!#REF!=1,EVERLITE!#REF!,"N/A")</f>
        <v>#REF!</v>
      </c>
      <c r="LYP50" s="351" t="e">
        <f>+IF('Data Input-Ingreso de Datos'!#REF!=1,EVERLITE!#REF!,"N/A")</f>
        <v>#REF!</v>
      </c>
      <c r="LYQ50" s="351" t="e">
        <f>+IF('Data Input-Ingreso de Datos'!#REF!=1,EVERLITE!#REF!,"N/A")</f>
        <v>#REF!</v>
      </c>
      <c r="LYR50" s="351" t="e">
        <f>+IF('Data Input-Ingreso de Datos'!#REF!=1,EVERLITE!#REF!,"N/A")</f>
        <v>#REF!</v>
      </c>
      <c r="LYS50" s="351" t="e">
        <f>+IF('Data Input-Ingreso de Datos'!#REF!=1,EVERLITE!#REF!,"N/A")</f>
        <v>#REF!</v>
      </c>
      <c r="LYT50" s="351" t="e">
        <f>+IF('Data Input-Ingreso de Datos'!#REF!=1,EVERLITE!#REF!,"N/A")</f>
        <v>#REF!</v>
      </c>
      <c r="LYU50" s="351" t="e">
        <f>+IF('Data Input-Ingreso de Datos'!#REF!=1,EVERLITE!#REF!,"N/A")</f>
        <v>#REF!</v>
      </c>
      <c r="LYV50" s="351" t="e">
        <f>+IF('Data Input-Ingreso de Datos'!#REF!=1,EVERLITE!#REF!,"N/A")</f>
        <v>#REF!</v>
      </c>
      <c r="LYW50" s="351" t="e">
        <f>+IF('Data Input-Ingreso de Datos'!#REF!=1,EVERLITE!#REF!,"N/A")</f>
        <v>#REF!</v>
      </c>
      <c r="LYX50" s="351" t="e">
        <f>+IF('Data Input-Ingreso de Datos'!#REF!=1,EVERLITE!#REF!,"N/A")</f>
        <v>#REF!</v>
      </c>
      <c r="LYY50" s="351" t="e">
        <f>+IF('Data Input-Ingreso de Datos'!#REF!=1,EVERLITE!#REF!,"N/A")</f>
        <v>#REF!</v>
      </c>
      <c r="LYZ50" s="351" t="e">
        <f>+IF('Data Input-Ingreso de Datos'!#REF!=1,EVERLITE!#REF!,"N/A")</f>
        <v>#REF!</v>
      </c>
      <c r="LZA50" s="351" t="e">
        <f>+IF('Data Input-Ingreso de Datos'!#REF!=1,EVERLITE!#REF!,"N/A")</f>
        <v>#REF!</v>
      </c>
      <c r="LZB50" s="351" t="e">
        <f>+IF('Data Input-Ingreso de Datos'!#REF!=1,EVERLITE!#REF!,"N/A")</f>
        <v>#REF!</v>
      </c>
      <c r="LZC50" s="351" t="e">
        <f>+IF('Data Input-Ingreso de Datos'!#REF!=1,EVERLITE!#REF!,"N/A")</f>
        <v>#REF!</v>
      </c>
      <c r="LZD50" s="351" t="e">
        <f>+IF('Data Input-Ingreso de Datos'!#REF!=1,EVERLITE!#REF!,"N/A")</f>
        <v>#REF!</v>
      </c>
      <c r="LZE50" s="351" t="e">
        <f>+IF('Data Input-Ingreso de Datos'!#REF!=1,EVERLITE!#REF!,"N/A")</f>
        <v>#REF!</v>
      </c>
      <c r="LZF50" s="351" t="e">
        <f>+IF('Data Input-Ingreso de Datos'!#REF!=1,EVERLITE!#REF!,"N/A")</f>
        <v>#REF!</v>
      </c>
      <c r="LZG50" s="351" t="e">
        <f>+IF('Data Input-Ingreso de Datos'!#REF!=1,EVERLITE!#REF!,"N/A")</f>
        <v>#REF!</v>
      </c>
      <c r="LZH50" s="351" t="e">
        <f>+IF('Data Input-Ingreso de Datos'!#REF!=1,EVERLITE!#REF!,"N/A")</f>
        <v>#REF!</v>
      </c>
      <c r="LZI50" s="351" t="e">
        <f>+IF('Data Input-Ingreso de Datos'!#REF!=1,EVERLITE!#REF!,"N/A")</f>
        <v>#REF!</v>
      </c>
      <c r="LZJ50" s="351" t="e">
        <f>+IF('Data Input-Ingreso de Datos'!#REF!=1,EVERLITE!#REF!,"N/A")</f>
        <v>#REF!</v>
      </c>
      <c r="LZK50" s="351" t="e">
        <f>+IF('Data Input-Ingreso de Datos'!#REF!=1,EVERLITE!#REF!,"N/A")</f>
        <v>#REF!</v>
      </c>
      <c r="LZL50" s="351" t="e">
        <f>+IF('Data Input-Ingreso de Datos'!#REF!=1,EVERLITE!#REF!,"N/A")</f>
        <v>#REF!</v>
      </c>
      <c r="LZM50" s="351" t="e">
        <f>+IF('Data Input-Ingreso de Datos'!#REF!=1,EVERLITE!#REF!,"N/A")</f>
        <v>#REF!</v>
      </c>
      <c r="LZN50" s="351" t="e">
        <f>+IF('Data Input-Ingreso de Datos'!#REF!=1,EVERLITE!#REF!,"N/A")</f>
        <v>#REF!</v>
      </c>
      <c r="LZO50" s="351" t="e">
        <f>+IF('Data Input-Ingreso de Datos'!#REF!=1,EVERLITE!#REF!,"N/A")</f>
        <v>#REF!</v>
      </c>
      <c r="LZP50" s="351" t="e">
        <f>+IF('Data Input-Ingreso de Datos'!#REF!=1,EVERLITE!#REF!,"N/A")</f>
        <v>#REF!</v>
      </c>
      <c r="LZQ50" s="351" t="e">
        <f>+IF('Data Input-Ingreso de Datos'!#REF!=1,EVERLITE!#REF!,"N/A")</f>
        <v>#REF!</v>
      </c>
      <c r="LZR50" s="351" t="e">
        <f>+IF('Data Input-Ingreso de Datos'!#REF!=1,EVERLITE!#REF!,"N/A")</f>
        <v>#REF!</v>
      </c>
      <c r="LZS50" s="351" t="e">
        <f>+IF('Data Input-Ingreso de Datos'!#REF!=1,EVERLITE!#REF!,"N/A")</f>
        <v>#REF!</v>
      </c>
      <c r="LZT50" s="351" t="e">
        <f>+IF('Data Input-Ingreso de Datos'!#REF!=1,EVERLITE!#REF!,"N/A")</f>
        <v>#REF!</v>
      </c>
      <c r="LZU50" s="351" t="e">
        <f>+IF('Data Input-Ingreso de Datos'!#REF!=1,EVERLITE!#REF!,"N/A")</f>
        <v>#REF!</v>
      </c>
      <c r="LZV50" s="351" t="e">
        <f>+IF('Data Input-Ingreso de Datos'!#REF!=1,EVERLITE!#REF!,"N/A")</f>
        <v>#REF!</v>
      </c>
      <c r="LZW50" s="351" t="e">
        <f>+IF('Data Input-Ingreso de Datos'!#REF!=1,EVERLITE!#REF!,"N/A")</f>
        <v>#REF!</v>
      </c>
      <c r="LZX50" s="351" t="e">
        <f>+IF('Data Input-Ingreso de Datos'!#REF!=1,EVERLITE!#REF!,"N/A")</f>
        <v>#REF!</v>
      </c>
      <c r="LZY50" s="351" t="e">
        <f>+IF('Data Input-Ingreso de Datos'!#REF!=1,EVERLITE!#REF!,"N/A")</f>
        <v>#REF!</v>
      </c>
      <c r="LZZ50" s="351" t="e">
        <f>+IF('Data Input-Ingreso de Datos'!#REF!=1,EVERLITE!#REF!,"N/A")</f>
        <v>#REF!</v>
      </c>
      <c r="MAA50" s="351" t="e">
        <f>+IF('Data Input-Ingreso de Datos'!#REF!=1,EVERLITE!#REF!,"N/A")</f>
        <v>#REF!</v>
      </c>
      <c r="MAB50" s="351" t="e">
        <f>+IF('Data Input-Ingreso de Datos'!#REF!=1,EVERLITE!#REF!,"N/A")</f>
        <v>#REF!</v>
      </c>
      <c r="MAC50" s="351" t="e">
        <f>+IF('Data Input-Ingreso de Datos'!#REF!=1,EVERLITE!#REF!,"N/A")</f>
        <v>#REF!</v>
      </c>
      <c r="MAD50" s="351" t="e">
        <f>+IF('Data Input-Ingreso de Datos'!#REF!=1,EVERLITE!#REF!,"N/A")</f>
        <v>#REF!</v>
      </c>
      <c r="MAE50" s="351" t="e">
        <f>+IF('Data Input-Ingreso de Datos'!#REF!=1,EVERLITE!#REF!,"N/A")</f>
        <v>#REF!</v>
      </c>
      <c r="MAF50" s="351" t="e">
        <f>+IF('Data Input-Ingreso de Datos'!#REF!=1,EVERLITE!#REF!,"N/A")</f>
        <v>#REF!</v>
      </c>
      <c r="MAG50" s="351" t="e">
        <f>+IF('Data Input-Ingreso de Datos'!#REF!=1,EVERLITE!#REF!,"N/A")</f>
        <v>#REF!</v>
      </c>
      <c r="MAH50" s="351" t="e">
        <f>+IF('Data Input-Ingreso de Datos'!#REF!=1,EVERLITE!#REF!,"N/A")</f>
        <v>#REF!</v>
      </c>
      <c r="MAI50" s="351" t="e">
        <f>+IF('Data Input-Ingreso de Datos'!#REF!=1,EVERLITE!#REF!,"N/A")</f>
        <v>#REF!</v>
      </c>
      <c r="MAJ50" s="351" t="e">
        <f>+IF('Data Input-Ingreso de Datos'!#REF!=1,EVERLITE!#REF!,"N/A")</f>
        <v>#REF!</v>
      </c>
      <c r="MAK50" s="351" t="e">
        <f>+IF('Data Input-Ingreso de Datos'!#REF!=1,EVERLITE!#REF!,"N/A")</f>
        <v>#REF!</v>
      </c>
      <c r="MAL50" s="351" t="e">
        <f>+IF('Data Input-Ingreso de Datos'!#REF!=1,EVERLITE!#REF!,"N/A")</f>
        <v>#REF!</v>
      </c>
      <c r="MAM50" s="351" t="e">
        <f>+IF('Data Input-Ingreso de Datos'!#REF!=1,EVERLITE!#REF!,"N/A")</f>
        <v>#REF!</v>
      </c>
      <c r="MAN50" s="351" t="e">
        <f>+IF('Data Input-Ingreso de Datos'!#REF!=1,EVERLITE!#REF!,"N/A")</f>
        <v>#REF!</v>
      </c>
      <c r="MAO50" s="351" t="e">
        <f>+IF('Data Input-Ingreso de Datos'!#REF!=1,EVERLITE!#REF!,"N/A")</f>
        <v>#REF!</v>
      </c>
      <c r="MAP50" s="351" t="e">
        <f>+IF('Data Input-Ingreso de Datos'!#REF!=1,EVERLITE!#REF!,"N/A")</f>
        <v>#REF!</v>
      </c>
      <c r="MAQ50" s="351" t="e">
        <f>+IF('Data Input-Ingreso de Datos'!#REF!=1,EVERLITE!#REF!,"N/A")</f>
        <v>#REF!</v>
      </c>
      <c r="MAR50" s="351" t="e">
        <f>+IF('Data Input-Ingreso de Datos'!#REF!=1,EVERLITE!#REF!,"N/A")</f>
        <v>#REF!</v>
      </c>
      <c r="MAS50" s="351" t="e">
        <f>+IF('Data Input-Ingreso de Datos'!#REF!=1,EVERLITE!#REF!,"N/A")</f>
        <v>#REF!</v>
      </c>
      <c r="MAT50" s="351" t="e">
        <f>+IF('Data Input-Ingreso de Datos'!#REF!=1,EVERLITE!#REF!,"N/A")</f>
        <v>#REF!</v>
      </c>
      <c r="MAU50" s="351" t="e">
        <f>+IF('Data Input-Ingreso de Datos'!#REF!=1,EVERLITE!#REF!,"N/A")</f>
        <v>#REF!</v>
      </c>
      <c r="MAV50" s="351" t="e">
        <f>+IF('Data Input-Ingreso de Datos'!#REF!=1,EVERLITE!#REF!,"N/A")</f>
        <v>#REF!</v>
      </c>
      <c r="MAW50" s="351" t="e">
        <f>+IF('Data Input-Ingreso de Datos'!#REF!=1,EVERLITE!#REF!,"N/A")</f>
        <v>#REF!</v>
      </c>
      <c r="MAX50" s="351" t="e">
        <f>+IF('Data Input-Ingreso de Datos'!#REF!=1,EVERLITE!#REF!,"N/A")</f>
        <v>#REF!</v>
      </c>
      <c r="MAY50" s="351" t="e">
        <f>+IF('Data Input-Ingreso de Datos'!#REF!=1,EVERLITE!#REF!,"N/A")</f>
        <v>#REF!</v>
      </c>
      <c r="MAZ50" s="351" t="e">
        <f>+IF('Data Input-Ingreso de Datos'!#REF!=1,EVERLITE!#REF!,"N/A")</f>
        <v>#REF!</v>
      </c>
      <c r="MBA50" s="351" t="e">
        <f>+IF('Data Input-Ingreso de Datos'!#REF!=1,EVERLITE!#REF!,"N/A")</f>
        <v>#REF!</v>
      </c>
      <c r="MBB50" s="351" t="e">
        <f>+IF('Data Input-Ingreso de Datos'!#REF!=1,EVERLITE!#REF!,"N/A")</f>
        <v>#REF!</v>
      </c>
      <c r="MBC50" s="351" t="e">
        <f>+IF('Data Input-Ingreso de Datos'!#REF!=1,EVERLITE!#REF!,"N/A")</f>
        <v>#REF!</v>
      </c>
      <c r="MBD50" s="351" t="e">
        <f>+IF('Data Input-Ingreso de Datos'!#REF!=1,EVERLITE!#REF!,"N/A")</f>
        <v>#REF!</v>
      </c>
      <c r="MBE50" s="351" t="e">
        <f>+IF('Data Input-Ingreso de Datos'!#REF!=1,EVERLITE!#REF!,"N/A")</f>
        <v>#REF!</v>
      </c>
      <c r="MBF50" s="351" t="e">
        <f>+IF('Data Input-Ingreso de Datos'!#REF!=1,EVERLITE!#REF!,"N/A")</f>
        <v>#REF!</v>
      </c>
      <c r="MBG50" s="351" t="e">
        <f>+IF('Data Input-Ingreso de Datos'!#REF!=1,EVERLITE!#REF!,"N/A")</f>
        <v>#REF!</v>
      </c>
      <c r="MBH50" s="351" t="e">
        <f>+IF('Data Input-Ingreso de Datos'!#REF!=1,EVERLITE!#REF!,"N/A")</f>
        <v>#REF!</v>
      </c>
      <c r="MBI50" s="351" t="e">
        <f>+IF('Data Input-Ingreso de Datos'!#REF!=1,EVERLITE!#REF!,"N/A")</f>
        <v>#REF!</v>
      </c>
      <c r="MBJ50" s="351" t="e">
        <f>+IF('Data Input-Ingreso de Datos'!#REF!=1,EVERLITE!#REF!,"N/A")</f>
        <v>#REF!</v>
      </c>
      <c r="MBK50" s="351" t="e">
        <f>+IF('Data Input-Ingreso de Datos'!#REF!=1,EVERLITE!#REF!,"N/A")</f>
        <v>#REF!</v>
      </c>
      <c r="MBL50" s="351" t="e">
        <f>+IF('Data Input-Ingreso de Datos'!#REF!=1,EVERLITE!#REF!,"N/A")</f>
        <v>#REF!</v>
      </c>
      <c r="MBM50" s="351" t="e">
        <f>+IF('Data Input-Ingreso de Datos'!#REF!=1,EVERLITE!#REF!,"N/A")</f>
        <v>#REF!</v>
      </c>
      <c r="MBN50" s="351" t="e">
        <f>+IF('Data Input-Ingreso de Datos'!#REF!=1,EVERLITE!#REF!,"N/A")</f>
        <v>#REF!</v>
      </c>
      <c r="MBO50" s="351" t="e">
        <f>+IF('Data Input-Ingreso de Datos'!#REF!=1,EVERLITE!#REF!,"N/A")</f>
        <v>#REF!</v>
      </c>
      <c r="MBP50" s="351" t="e">
        <f>+IF('Data Input-Ingreso de Datos'!#REF!=1,EVERLITE!#REF!,"N/A")</f>
        <v>#REF!</v>
      </c>
      <c r="MBQ50" s="351" t="e">
        <f>+IF('Data Input-Ingreso de Datos'!#REF!=1,EVERLITE!#REF!,"N/A")</f>
        <v>#REF!</v>
      </c>
      <c r="MBR50" s="351" t="e">
        <f>+IF('Data Input-Ingreso de Datos'!#REF!=1,EVERLITE!#REF!,"N/A")</f>
        <v>#REF!</v>
      </c>
      <c r="MBS50" s="351" t="e">
        <f>+IF('Data Input-Ingreso de Datos'!#REF!=1,EVERLITE!#REF!,"N/A")</f>
        <v>#REF!</v>
      </c>
      <c r="MBT50" s="351" t="e">
        <f>+IF('Data Input-Ingreso de Datos'!#REF!=1,EVERLITE!#REF!,"N/A")</f>
        <v>#REF!</v>
      </c>
      <c r="MBU50" s="351" t="e">
        <f>+IF('Data Input-Ingreso de Datos'!#REF!=1,EVERLITE!#REF!,"N/A")</f>
        <v>#REF!</v>
      </c>
      <c r="MBV50" s="351" t="e">
        <f>+IF('Data Input-Ingreso de Datos'!#REF!=1,EVERLITE!#REF!,"N/A")</f>
        <v>#REF!</v>
      </c>
      <c r="MBW50" s="351" t="e">
        <f>+IF('Data Input-Ingreso de Datos'!#REF!=1,EVERLITE!#REF!,"N/A")</f>
        <v>#REF!</v>
      </c>
      <c r="MBX50" s="351" t="e">
        <f>+IF('Data Input-Ingreso de Datos'!#REF!=1,EVERLITE!#REF!,"N/A")</f>
        <v>#REF!</v>
      </c>
      <c r="MBY50" s="351" t="e">
        <f>+IF('Data Input-Ingreso de Datos'!#REF!=1,EVERLITE!#REF!,"N/A")</f>
        <v>#REF!</v>
      </c>
      <c r="MBZ50" s="351" t="e">
        <f>+IF('Data Input-Ingreso de Datos'!#REF!=1,EVERLITE!#REF!,"N/A")</f>
        <v>#REF!</v>
      </c>
      <c r="MCA50" s="351" t="e">
        <f>+IF('Data Input-Ingreso de Datos'!#REF!=1,EVERLITE!#REF!,"N/A")</f>
        <v>#REF!</v>
      </c>
      <c r="MCB50" s="351" t="e">
        <f>+IF('Data Input-Ingreso de Datos'!#REF!=1,EVERLITE!#REF!,"N/A")</f>
        <v>#REF!</v>
      </c>
      <c r="MCC50" s="351" t="e">
        <f>+IF('Data Input-Ingreso de Datos'!#REF!=1,EVERLITE!#REF!,"N/A")</f>
        <v>#REF!</v>
      </c>
      <c r="MCD50" s="351" t="e">
        <f>+IF('Data Input-Ingreso de Datos'!#REF!=1,EVERLITE!#REF!,"N/A")</f>
        <v>#REF!</v>
      </c>
      <c r="MCE50" s="351" t="e">
        <f>+IF('Data Input-Ingreso de Datos'!#REF!=1,EVERLITE!#REF!,"N/A")</f>
        <v>#REF!</v>
      </c>
      <c r="MCF50" s="351" t="e">
        <f>+IF('Data Input-Ingreso de Datos'!#REF!=1,EVERLITE!#REF!,"N/A")</f>
        <v>#REF!</v>
      </c>
      <c r="MCG50" s="351" t="e">
        <f>+IF('Data Input-Ingreso de Datos'!#REF!=1,EVERLITE!#REF!,"N/A")</f>
        <v>#REF!</v>
      </c>
      <c r="MCH50" s="351" t="e">
        <f>+IF('Data Input-Ingreso de Datos'!#REF!=1,EVERLITE!#REF!,"N/A")</f>
        <v>#REF!</v>
      </c>
      <c r="MCI50" s="351" t="e">
        <f>+IF('Data Input-Ingreso de Datos'!#REF!=1,EVERLITE!#REF!,"N/A")</f>
        <v>#REF!</v>
      </c>
      <c r="MCJ50" s="351" t="e">
        <f>+IF('Data Input-Ingreso de Datos'!#REF!=1,EVERLITE!#REF!,"N/A")</f>
        <v>#REF!</v>
      </c>
      <c r="MCK50" s="351" t="e">
        <f>+IF('Data Input-Ingreso de Datos'!#REF!=1,EVERLITE!#REF!,"N/A")</f>
        <v>#REF!</v>
      </c>
      <c r="MCL50" s="351" t="e">
        <f>+IF('Data Input-Ingreso de Datos'!#REF!=1,EVERLITE!#REF!,"N/A")</f>
        <v>#REF!</v>
      </c>
      <c r="MCM50" s="351" t="e">
        <f>+IF('Data Input-Ingreso de Datos'!#REF!=1,EVERLITE!#REF!,"N/A")</f>
        <v>#REF!</v>
      </c>
      <c r="MCN50" s="351" t="e">
        <f>+IF('Data Input-Ingreso de Datos'!#REF!=1,EVERLITE!#REF!,"N/A")</f>
        <v>#REF!</v>
      </c>
      <c r="MCO50" s="351" t="e">
        <f>+IF('Data Input-Ingreso de Datos'!#REF!=1,EVERLITE!#REF!,"N/A")</f>
        <v>#REF!</v>
      </c>
      <c r="MCP50" s="351" t="e">
        <f>+IF('Data Input-Ingreso de Datos'!#REF!=1,EVERLITE!#REF!,"N/A")</f>
        <v>#REF!</v>
      </c>
      <c r="MCQ50" s="351" t="e">
        <f>+IF('Data Input-Ingreso de Datos'!#REF!=1,EVERLITE!#REF!,"N/A")</f>
        <v>#REF!</v>
      </c>
      <c r="MCR50" s="351" t="e">
        <f>+IF('Data Input-Ingreso de Datos'!#REF!=1,EVERLITE!#REF!,"N/A")</f>
        <v>#REF!</v>
      </c>
      <c r="MCS50" s="351" t="e">
        <f>+IF('Data Input-Ingreso de Datos'!#REF!=1,EVERLITE!#REF!,"N/A")</f>
        <v>#REF!</v>
      </c>
      <c r="MCT50" s="351" t="e">
        <f>+IF('Data Input-Ingreso de Datos'!#REF!=1,EVERLITE!#REF!,"N/A")</f>
        <v>#REF!</v>
      </c>
      <c r="MCU50" s="351" t="e">
        <f>+IF('Data Input-Ingreso de Datos'!#REF!=1,EVERLITE!#REF!,"N/A")</f>
        <v>#REF!</v>
      </c>
      <c r="MCV50" s="351" t="e">
        <f>+IF('Data Input-Ingreso de Datos'!#REF!=1,EVERLITE!#REF!,"N/A")</f>
        <v>#REF!</v>
      </c>
      <c r="MCW50" s="351" t="e">
        <f>+IF('Data Input-Ingreso de Datos'!#REF!=1,EVERLITE!#REF!,"N/A")</f>
        <v>#REF!</v>
      </c>
      <c r="MCX50" s="351" t="e">
        <f>+IF('Data Input-Ingreso de Datos'!#REF!=1,EVERLITE!#REF!,"N/A")</f>
        <v>#REF!</v>
      </c>
      <c r="MCY50" s="351" t="e">
        <f>+IF('Data Input-Ingreso de Datos'!#REF!=1,EVERLITE!#REF!,"N/A")</f>
        <v>#REF!</v>
      </c>
      <c r="MCZ50" s="351" t="e">
        <f>+IF('Data Input-Ingreso de Datos'!#REF!=1,EVERLITE!#REF!,"N/A")</f>
        <v>#REF!</v>
      </c>
      <c r="MDA50" s="351" t="e">
        <f>+IF('Data Input-Ingreso de Datos'!#REF!=1,EVERLITE!#REF!,"N/A")</f>
        <v>#REF!</v>
      </c>
      <c r="MDB50" s="351" t="e">
        <f>+IF('Data Input-Ingreso de Datos'!#REF!=1,EVERLITE!#REF!,"N/A")</f>
        <v>#REF!</v>
      </c>
      <c r="MDC50" s="351" t="e">
        <f>+IF('Data Input-Ingreso de Datos'!#REF!=1,EVERLITE!#REF!,"N/A")</f>
        <v>#REF!</v>
      </c>
      <c r="MDD50" s="351" t="e">
        <f>+IF('Data Input-Ingreso de Datos'!#REF!=1,EVERLITE!#REF!,"N/A")</f>
        <v>#REF!</v>
      </c>
      <c r="MDE50" s="351" t="e">
        <f>+IF('Data Input-Ingreso de Datos'!#REF!=1,EVERLITE!#REF!,"N/A")</f>
        <v>#REF!</v>
      </c>
      <c r="MDF50" s="351" t="e">
        <f>+IF('Data Input-Ingreso de Datos'!#REF!=1,EVERLITE!#REF!,"N/A")</f>
        <v>#REF!</v>
      </c>
      <c r="MDG50" s="351" t="e">
        <f>+IF('Data Input-Ingreso de Datos'!#REF!=1,EVERLITE!#REF!,"N/A")</f>
        <v>#REF!</v>
      </c>
      <c r="MDH50" s="351" t="e">
        <f>+IF('Data Input-Ingreso de Datos'!#REF!=1,EVERLITE!#REF!,"N/A")</f>
        <v>#REF!</v>
      </c>
      <c r="MDI50" s="351" t="e">
        <f>+IF('Data Input-Ingreso de Datos'!#REF!=1,EVERLITE!#REF!,"N/A")</f>
        <v>#REF!</v>
      </c>
      <c r="MDJ50" s="351" t="e">
        <f>+IF('Data Input-Ingreso de Datos'!#REF!=1,EVERLITE!#REF!,"N/A")</f>
        <v>#REF!</v>
      </c>
      <c r="MDK50" s="351" t="e">
        <f>+IF('Data Input-Ingreso de Datos'!#REF!=1,EVERLITE!#REF!,"N/A")</f>
        <v>#REF!</v>
      </c>
      <c r="MDL50" s="351" t="e">
        <f>+IF('Data Input-Ingreso de Datos'!#REF!=1,EVERLITE!#REF!,"N/A")</f>
        <v>#REF!</v>
      </c>
      <c r="MDM50" s="351" t="e">
        <f>+IF('Data Input-Ingreso de Datos'!#REF!=1,EVERLITE!#REF!,"N/A")</f>
        <v>#REF!</v>
      </c>
      <c r="MDN50" s="351" t="e">
        <f>+IF('Data Input-Ingreso de Datos'!#REF!=1,EVERLITE!#REF!,"N/A")</f>
        <v>#REF!</v>
      </c>
      <c r="MDO50" s="351" t="e">
        <f>+IF('Data Input-Ingreso de Datos'!#REF!=1,EVERLITE!#REF!,"N/A")</f>
        <v>#REF!</v>
      </c>
      <c r="MDP50" s="351" t="e">
        <f>+IF('Data Input-Ingreso de Datos'!#REF!=1,EVERLITE!#REF!,"N/A")</f>
        <v>#REF!</v>
      </c>
      <c r="MDQ50" s="351" t="e">
        <f>+IF('Data Input-Ingreso de Datos'!#REF!=1,EVERLITE!#REF!,"N/A")</f>
        <v>#REF!</v>
      </c>
      <c r="MDR50" s="351" t="e">
        <f>+IF('Data Input-Ingreso de Datos'!#REF!=1,EVERLITE!#REF!,"N/A")</f>
        <v>#REF!</v>
      </c>
      <c r="MDS50" s="351" t="e">
        <f>+IF('Data Input-Ingreso de Datos'!#REF!=1,EVERLITE!#REF!,"N/A")</f>
        <v>#REF!</v>
      </c>
      <c r="MDT50" s="351" t="e">
        <f>+IF('Data Input-Ingreso de Datos'!#REF!=1,EVERLITE!#REF!,"N/A")</f>
        <v>#REF!</v>
      </c>
      <c r="MDU50" s="351" t="e">
        <f>+IF('Data Input-Ingreso de Datos'!#REF!=1,EVERLITE!#REF!,"N/A")</f>
        <v>#REF!</v>
      </c>
      <c r="MDV50" s="351" t="e">
        <f>+IF('Data Input-Ingreso de Datos'!#REF!=1,EVERLITE!#REF!,"N/A")</f>
        <v>#REF!</v>
      </c>
      <c r="MDW50" s="351" t="e">
        <f>+IF('Data Input-Ingreso de Datos'!#REF!=1,EVERLITE!#REF!,"N/A")</f>
        <v>#REF!</v>
      </c>
      <c r="MDX50" s="351" t="e">
        <f>+IF('Data Input-Ingreso de Datos'!#REF!=1,EVERLITE!#REF!,"N/A")</f>
        <v>#REF!</v>
      </c>
      <c r="MDY50" s="351" t="e">
        <f>+IF('Data Input-Ingreso de Datos'!#REF!=1,EVERLITE!#REF!,"N/A")</f>
        <v>#REF!</v>
      </c>
      <c r="MDZ50" s="351" t="e">
        <f>+IF('Data Input-Ingreso de Datos'!#REF!=1,EVERLITE!#REF!,"N/A")</f>
        <v>#REF!</v>
      </c>
      <c r="MEA50" s="351" t="e">
        <f>+IF('Data Input-Ingreso de Datos'!#REF!=1,EVERLITE!#REF!,"N/A")</f>
        <v>#REF!</v>
      </c>
      <c r="MEB50" s="351" t="e">
        <f>+IF('Data Input-Ingreso de Datos'!#REF!=1,EVERLITE!#REF!,"N/A")</f>
        <v>#REF!</v>
      </c>
      <c r="MEC50" s="351" t="e">
        <f>+IF('Data Input-Ingreso de Datos'!#REF!=1,EVERLITE!#REF!,"N/A")</f>
        <v>#REF!</v>
      </c>
      <c r="MED50" s="351" t="e">
        <f>+IF('Data Input-Ingreso de Datos'!#REF!=1,EVERLITE!#REF!,"N/A")</f>
        <v>#REF!</v>
      </c>
      <c r="MEE50" s="351" t="e">
        <f>+IF('Data Input-Ingreso de Datos'!#REF!=1,EVERLITE!#REF!,"N/A")</f>
        <v>#REF!</v>
      </c>
      <c r="MEF50" s="351" t="e">
        <f>+IF('Data Input-Ingreso de Datos'!#REF!=1,EVERLITE!#REF!,"N/A")</f>
        <v>#REF!</v>
      </c>
      <c r="MEG50" s="351" t="e">
        <f>+IF('Data Input-Ingreso de Datos'!#REF!=1,EVERLITE!#REF!,"N/A")</f>
        <v>#REF!</v>
      </c>
      <c r="MEH50" s="351" t="e">
        <f>+IF('Data Input-Ingreso de Datos'!#REF!=1,EVERLITE!#REF!,"N/A")</f>
        <v>#REF!</v>
      </c>
      <c r="MEI50" s="351" t="e">
        <f>+IF('Data Input-Ingreso de Datos'!#REF!=1,EVERLITE!#REF!,"N/A")</f>
        <v>#REF!</v>
      </c>
      <c r="MEJ50" s="351" t="e">
        <f>+IF('Data Input-Ingreso de Datos'!#REF!=1,EVERLITE!#REF!,"N/A")</f>
        <v>#REF!</v>
      </c>
      <c r="MEK50" s="351" t="e">
        <f>+IF('Data Input-Ingreso de Datos'!#REF!=1,EVERLITE!#REF!,"N/A")</f>
        <v>#REF!</v>
      </c>
      <c r="MEL50" s="351" t="e">
        <f>+IF('Data Input-Ingreso de Datos'!#REF!=1,EVERLITE!#REF!,"N/A")</f>
        <v>#REF!</v>
      </c>
      <c r="MEM50" s="351" t="e">
        <f>+IF('Data Input-Ingreso de Datos'!#REF!=1,EVERLITE!#REF!,"N/A")</f>
        <v>#REF!</v>
      </c>
      <c r="MEN50" s="351" t="e">
        <f>+IF('Data Input-Ingreso de Datos'!#REF!=1,EVERLITE!#REF!,"N/A")</f>
        <v>#REF!</v>
      </c>
      <c r="MEO50" s="351" t="e">
        <f>+IF('Data Input-Ingreso de Datos'!#REF!=1,EVERLITE!#REF!,"N/A")</f>
        <v>#REF!</v>
      </c>
      <c r="MEP50" s="351" t="e">
        <f>+IF('Data Input-Ingreso de Datos'!#REF!=1,EVERLITE!#REF!,"N/A")</f>
        <v>#REF!</v>
      </c>
      <c r="MEQ50" s="351" t="e">
        <f>+IF('Data Input-Ingreso de Datos'!#REF!=1,EVERLITE!#REF!,"N/A")</f>
        <v>#REF!</v>
      </c>
      <c r="MER50" s="351" t="e">
        <f>+IF('Data Input-Ingreso de Datos'!#REF!=1,EVERLITE!#REF!,"N/A")</f>
        <v>#REF!</v>
      </c>
      <c r="MES50" s="351" t="e">
        <f>+IF('Data Input-Ingreso de Datos'!#REF!=1,EVERLITE!#REF!,"N/A")</f>
        <v>#REF!</v>
      </c>
      <c r="MET50" s="351" t="e">
        <f>+IF('Data Input-Ingreso de Datos'!#REF!=1,EVERLITE!#REF!,"N/A")</f>
        <v>#REF!</v>
      </c>
      <c r="MEU50" s="351" t="e">
        <f>+IF('Data Input-Ingreso de Datos'!#REF!=1,EVERLITE!#REF!,"N/A")</f>
        <v>#REF!</v>
      </c>
      <c r="MEV50" s="351" t="e">
        <f>+IF('Data Input-Ingreso de Datos'!#REF!=1,EVERLITE!#REF!,"N/A")</f>
        <v>#REF!</v>
      </c>
      <c r="MEW50" s="351" t="e">
        <f>+IF('Data Input-Ingreso de Datos'!#REF!=1,EVERLITE!#REF!,"N/A")</f>
        <v>#REF!</v>
      </c>
      <c r="MEX50" s="351" t="e">
        <f>+IF('Data Input-Ingreso de Datos'!#REF!=1,EVERLITE!#REF!,"N/A")</f>
        <v>#REF!</v>
      </c>
      <c r="MEY50" s="351" t="e">
        <f>+IF('Data Input-Ingreso de Datos'!#REF!=1,EVERLITE!#REF!,"N/A")</f>
        <v>#REF!</v>
      </c>
      <c r="MEZ50" s="351" t="e">
        <f>+IF('Data Input-Ingreso de Datos'!#REF!=1,EVERLITE!#REF!,"N/A")</f>
        <v>#REF!</v>
      </c>
      <c r="MFA50" s="351" t="e">
        <f>+IF('Data Input-Ingreso de Datos'!#REF!=1,EVERLITE!#REF!,"N/A")</f>
        <v>#REF!</v>
      </c>
      <c r="MFB50" s="351" t="e">
        <f>+IF('Data Input-Ingreso de Datos'!#REF!=1,EVERLITE!#REF!,"N/A")</f>
        <v>#REF!</v>
      </c>
      <c r="MFC50" s="351" t="e">
        <f>+IF('Data Input-Ingreso de Datos'!#REF!=1,EVERLITE!#REF!,"N/A")</f>
        <v>#REF!</v>
      </c>
      <c r="MFD50" s="351" t="e">
        <f>+IF('Data Input-Ingreso de Datos'!#REF!=1,EVERLITE!#REF!,"N/A")</f>
        <v>#REF!</v>
      </c>
      <c r="MFE50" s="351" t="e">
        <f>+IF('Data Input-Ingreso de Datos'!#REF!=1,EVERLITE!#REF!,"N/A")</f>
        <v>#REF!</v>
      </c>
      <c r="MFF50" s="351" t="e">
        <f>+IF('Data Input-Ingreso de Datos'!#REF!=1,EVERLITE!#REF!,"N/A")</f>
        <v>#REF!</v>
      </c>
      <c r="MFG50" s="351" t="e">
        <f>+IF('Data Input-Ingreso de Datos'!#REF!=1,EVERLITE!#REF!,"N/A")</f>
        <v>#REF!</v>
      </c>
      <c r="MFH50" s="351" t="e">
        <f>+IF('Data Input-Ingreso de Datos'!#REF!=1,EVERLITE!#REF!,"N/A")</f>
        <v>#REF!</v>
      </c>
      <c r="MFI50" s="351" t="e">
        <f>+IF('Data Input-Ingreso de Datos'!#REF!=1,EVERLITE!#REF!,"N/A")</f>
        <v>#REF!</v>
      </c>
      <c r="MFJ50" s="351" t="e">
        <f>+IF('Data Input-Ingreso de Datos'!#REF!=1,EVERLITE!#REF!,"N/A")</f>
        <v>#REF!</v>
      </c>
      <c r="MFK50" s="351" t="e">
        <f>+IF('Data Input-Ingreso de Datos'!#REF!=1,EVERLITE!#REF!,"N/A")</f>
        <v>#REF!</v>
      </c>
      <c r="MFL50" s="351" t="e">
        <f>+IF('Data Input-Ingreso de Datos'!#REF!=1,EVERLITE!#REF!,"N/A")</f>
        <v>#REF!</v>
      </c>
      <c r="MFM50" s="351" t="e">
        <f>+IF('Data Input-Ingreso de Datos'!#REF!=1,EVERLITE!#REF!,"N/A")</f>
        <v>#REF!</v>
      </c>
      <c r="MFN50" s="351" t="e">
        <f>+IF('Data Input-Ingreso de Datos'!#REF!=1,EVERLITE!#REF!,"N/A")</f>
        <v>#REF!</v>
      </c>
      <c r="MFO50" s="351" t="e">
        <f>+IF('Data Input-Ingreso de Datos'!#REF!=1,EVERLITE!#REF!,"N/A")</f>
        <v>#REF!</v>
      </c>
      <c r="MFP50" s="351" t="e">
        <f>+IF('Data Input-Ingreso de Datos'!#REF!=1,EVERLITE!#REF!,"N/A")</f>
        <v>#REF!</v>
      </c>
      <c r="MFQ50" s="351" t="e">
        <f>+IF('Data Input-Ingreso de Datos'!#REF!=1,EVERLITE!#REF!,"N/A")</f>
        <v>#REF!</v>
      </c>
      <c r="MFR50" s="351" t="e">
        <f>+IF('Data Input-Ingreso de Datos'!#REF!=1,EVERLITE!#REF!,"N/A")</f>
        <v>#REF!</v>
      </c>
      <c r="MFS50" s="351" t="e">
        <f>+IF('Data Input-Ingreso de Datos'!#REF!=1,EVERLITE!#REF!,"N/A")</f>
        <v>#REF!</v>
      </c>
      <c r="MFT50" s="351" t="e">
        <f>+IF('Data Input-Ingreso de Datos'!#REF!=1,EVERLITE!#REF!,"N/A")</f>
        <v>#REF!</v>
      </c>
      <c r="MFU50" s="351" t="e">
        <f>+IF('Data Input-Ingreso de Datos'!#REF!=1,EVERLITE!#REF!,"N/A")</f>
        <v>#REF!</v>
      </c>
      <c r="MFV50" s="351" t="e">
        <f>+IF('Data Input-Ingreso de Datos'!#REF!=1,EVERLITE!#REF!,"N/A")</f>
        <v>#REF!</v>
      </c>
      <c r="MFW50" s="351" t="e">
        <f>+IF('Data Input-Ingreso de Datos'!#REF!=1,EVERLITE!#REF!,"N/A")</f>
        <v>#REF!</v>
      </c>
      <c r="MFX50" s="351" t="e">
        <f>+IF('Data Input-Ingreso de Datos'!#REF!=1,EVERLITE!#REF!,"N/A")</f>
        <v>#REF!</v>
      </c>
      <c r="MFY50" s="351" t="e">
        <f>+IF('Data Input-Ingreso de Datos'!#REF!=1,EVERLITE!#REF!,"N/A")</f>
        <v>#REF!</v>
      </c>
      <c r="MFZ50" s="351" t="e">
        <f>+IF('Data Input-Ingreso de Datos'!#REF!=1,EVERLITE!#REF!,"N/A")</f>
        <v>#REF!</v>
      </c>
      <c r="MGA50" s="351" t="e">
        <f>+IF('Data Input-Ingreso de Datos'!#REF!=1,EVERLITE!#REF!,"N/A")</f>
        <v>#REF!</v>
      </c>
      <c r="MGB50" s="351" t="e">
        <f>+IF('Data Input-Ingreso de Datos'!#REF!=1,EVERLITE!#REF!,"N/A")</f>
        <v>#REF!</v>
      </c>
      <c r="MGC50" s="351" t="e">
        <f>+IF('Data Input-Ingreso de Datos'!#REF!=1,EVERLITE!#REF!,"N/A")</f>
        <v>#REF!</v>
      </c>
      <c r="MGD50" s="351" t="e">
        <f>+IF('Data Input-Ingreso de Datos'!#REF!=1,EVERLITE!#REF!,"N/A")</f>
        <v>#REF!</v>
      </c>
      <c r="MGE50" s="351" t="e">
        <f>+IF('Data Input-Ingreso de Datos'!#REF!=1,EVERLITE!#REF!,"N/A")</f>
        <v>#REF!</v>
      </c>
      <c r="MGF50" s="351" t="e">
        <f>+IF('Data Input-Ingreso de Datos'!#REF!=1,EVERLITE!#REF!,"N/A")</f>
        <v>#REF!</v>
      </c>
      <c r="MGG50" s="351" t="e">
        <f>+IF('Data Input-Ingreso de Datos'!#REF!=1,EVERLITE!#REF!,"N/A")</f>
        <v>#REF!</v>
      </c>
      <c r="MGH50" s="351" t="e">
        <f>+IF('Data Input-Ingreso de Datos'!#REF!=1,EVERLITE!#REF!,"N/A")</f>
        <v>#REF!</v>
      </c>
      <c r="MGI50" s="351" t="e">
        <f>+IF('Data Input-Ingreso de Datos'!#REF!=1,EVERLITE!#REF!,"N/A")</f>
        <v>#REF!</v>
      </c>
      <c r="MGJ50" s="351" t="e">
        <f>+IF('Data Input-Ingreso de Datos'!#REF!=1,EVERLITE!#REF!,"N/A")</f>
        <v>#REF!</v>
      </c>
      <c r="MGK50" s="351" t="e">
        <f>+IF('Data Input-Ingreso de Datos'!#REF!=1,EVERLITE!#REF!,"N/A")</f>
        <v>#REF!</v>
      </c>
      <c r="MGL50" s="351" t="e">
        <f>+IF('Data Input-Ingreso de Datos'!#REF!=1,EVERLITE!#REF!,"N/A")</f>
        <v>#REF!</v>
      </c>
      <c r="MGM50" s="351" t="e">
        <f>+IF('Data Input-Ingreso de Datos'!#REF!=1,EVERLITE!#REF!,"N/A")</f>
        <v>#REF!</v>
      </c>
      <c r="MGN50" s="351" t="e">
        <f>+IF('Data Input-Ingreso de Datos'!#REF!=1,EVERLITE!#REF!,"N/A")</f>
        <v>#REF!</v>
      </c>
      <c r="MGO50" s="351" t="e">
        <f>+IF('Data Input-Ingreso de Datos'!#REF!=1,EVERLITE!#REF!,"N/A")</f>
        <v>#REF!</v>
      </c>
      <c r="MGP50" s="351" t="e">
        <f>+IF('Data Input-Ingreso de Datos'!#REF!=1,EVERLITE!#REF!,"N/A")</f>
        <v>#REF!</v>
      </c>
      <c r="MGQ50" s="351" t="e">
        <f>+IF('Data Input-Ingreso de Datos'!#REF!=1,EVERLITE!#REF!,"N/A")</f>
        <v>#REF!</v>
      </c>
      <c r="MGR50" s="351" t="e">
        <f>+IF('Data Input-Ingreso de Datos'!#REF!=1,EVERLITE!#REF!,"N/A")</f>
        <v>#REF!</v>
      </c>
      <c r="MGS50" s="351" t="e">
        <f>+IF('Data Input-Ingreso de Datos'!#REF!=1,EVERLITE!#REF!,"N/A")</f>
        <v>#REF!</v>
      </c>
      <c r="MGT50" s="351" t="e">
        <f>+IF('Data Input-Ingreso de Datos'!#REF!=1,EVERLITE!#REF!,"N/A")</f>
        <v>#REF!</v>
      </c>
      <c r="MGU50" s="351" t="e">
        <f>+IF('Data Input-Ingreso de Datos'!#REF!=1,EVERLITE!#REF!,"N/A")</f>
        <v>#REF!</v>
      </c>
      <c r="MGV50" s="351" t="e">
        <f>+IF('Data Input-Ingreso de Datos'!#REF!=1,EVERLITE!#REF!,"N/A")</f>
        <v>#REF!</v>
      </c>
      <c r="MGW50" s="351" t="e">
        <f>+IF('Data Input-Ingreso de Datos'!#REF!=1,EVERLITE!#REF!,"N/A")</f>
        <v>#REF!</v>
      </c>
      <c r="MGX50" s="351" t="e">
        <f>+IF('Data Input-Ingreso de Datos'!#REF!=1,EVERLITE!#REF!,"N/A")</f>
        <v>#REF!</v>
      </c>
      <c r="MGY50" s="351" t="e">
        <f>+IF('Data Input-Ingreso de Datos'!#REF!=1,EVERLITE!#REF!,"N/A")</f>
        <v>#REF!</v>
      </c>
      <c r="MGZ50" s="351" t="e">
        <f>+IF('Data Input-Ingreso de Datos'!#REF!=1,EVERLITE!#REF!,"N/A")</f>
        <v>#REF!</v>
      </c>
      <c r="MHA50" s="351" t="e">
        <f>+IF('Data Input-Ingreso de Datos'!#REF!=1,EVERLITE!#REF!,"N/A")</f>
        <v>#REF!</v>
      </c>
      <c r="MHB50" s="351" t="e">
        <f>+IF('Data Input-Ingreso de Datos'!#REF!=1,EVERLITE!#REF!,"N/A")</f>
        <v>#REF!</v>
      </c>
      <c r="MHC50" s="351" t="e">
        <f>+IF('Data Input-Ingreso de Datos'!#REF!=1,EVERLITE!#REF!,"N/A")</f>
        <v>#REF!</v>
      </c>
      <c r="MHD50" s="351" t="e">
        <f>+IF('Data Input-Ingreso de Datos'!#REF!=1,EVERLITE!#REF!,"N/A")</f>
        <v>#REF!</v>
      </c>
      <c r="MHE50" s="351" t="e">
        <f>+IF('Data Input-Ingreso de Datos'!#REF!=1,EVERLITE!#REF!,"N/A")</f>
        <v>#REF!</v>
      </c>
      <c r="MHF50" s="351" t="e">
        <f>+IF('Data Input-Ingreso de Datos'!#REF!=1,EVERLITE!#REF!,"N/A")</f>
        <v>#REF!</v>
      </c>
      <c r="MHG50" s="351" t="e">
        <f>+IF('Data Input-Ingreso de Datos'!#REF!=1,EVERLITE!#REF!,"N/A")</f>
        <v>#REF!</v>
      </c>
      <c r="MHH50" s="351" t="e">
        <f>+IF('Data Input-Ingreso de Datos'!#REF!=1,EVERLITE!#REF!,"N/A")</f>
        <v>#REF!</v>
      </c>
      <c r="MHI50" s="351" t="e">
        <f>+IF('Data Input-Ingreso de Datos'!#REF!=1,EVERLITE!#REF!,"N/A")</f>
        <v>#REF!</v>
      </c>
      <c r="MHJ50" s="351" t="e">
        <f>+IF('Data Input-Ingreso de Datos'!#REF!=1,EVERLITE!#REF!,"N/A")</f>
        <v>#REF!</v>
      </c>
      <c r="MHK50" s="351" t="e">
        <f>+IF('Data Input-Ingreso de Datos'!#REF!=1,EVERLITE!#REF!,"N/A")</f>
        <v>#REF!</v>
      </c>
      <c r="MHL50" s="351" t="e">
        <f>+IF('Data Input-Ingreso de Datos'!#REF!=1,EVERLITE!#REF!,"N/A")</f>
        <v>#REF!</v>
      </c>
      <c r="MHM50" s="351" t="e">
        <f>+IF('Data Input-Ingreso de Datos'!#REF!=1,EVERLITE!#REF!,"N/A")</f>
        <v>#REF!</v>
      </c>
      <c r="MHN50" s="351" t="e">
        <f>+IF('Data Input-Ingreso de Datos'!#REF!=1,EVERLITE!#REF!,"N/A")</f>
        <v>#REF!</v>
      </c>
      <c r="MHO50" s="351" t="e">
        <f>+IF('Data Input-Ingreso de Datos'!#REF!=1,EVERLITE!#REF!,"N/A")</f>
        <v>#REF!</v>
      </c>
      <c r="MHP50" s="351" t="e">
        <f>+IF('Data Input-Ingreso de Datos'!#REF!=1,EVERLITE!#REF!,"N/A")</f>
        <v>#REF!</v>
      </c>
      <c r="MHQ50" s="351" t="e">
        <f>+IF('Data Input-Ingreso de Datos'!#REF!=1,EVERLITE!#REF!,"N/A")</f>
        <v>#REF!</v>
      </c>
      <c r="MHR50" s="351" t="e">
        <f>+IF('Data Input-Ingreso de Datos'!#REF!=1,EVERLITE!#REF!,"N/A")</f>
        <v>#REF!</v>
      </c>
      <c r="MHS50" s="351" t="e">
        <f>+IF('Data Input-Ingreso de Datos'!#REF!=1,EVERLITE!#REF!,"N/A")</f>
        <v>#REF!</v>
      </c>
      <c r="MHT50" s="351" t="e">
        <f>+IF('Data Input-Ingreso de Datos'!#REF!=1,EVERLITE!#REF!,"N/A")</f>
        <v>#REF!</v>
      </c>
      <c r="MHU50" s="351" t="e">
        <f>+IF('Data Input-Ingreso de Datos'!#REF!=1,EVERLITE!#REF!,"N/A")</f>
        <v>#REF!</v>
      </c>
      <c r="MHV50" s="351" t="e">
        <f>+IF('Data Input-Ingreso de Datos'!#REF!=1,EVERLITE!#REF!,"N/A")</f>
        <v>#REF!</v>
      </c>
      <c r="MHW50" s="351" t="e">
        <f>+IF('Data Input-Ingreso de Datos'!#REF!=1,EVERLITE!#REF!,"N/A")</f>
        <v>#REF!</v>
      </c>
      <c r="MHX50" s="351" t="e">
        <f>+IF('Data Input-Ingreso de Datos'!#REF!=1,EVERLITE!#REF!,"N/A")</f>
        <v>#REF!</v>
      </c>
      <c r="MHY50" s="351" t="e">
        <f>+IF('Data Input-Ingreso de Datos'!#REF!=1,EVERLITE!#REF!,"N/A")</f>
        <v>#REF!</v>
      </c>
      <c r="MHZ50" s="351" t="e">
        <f>+IF('Data Input-Ingreso de Datos'!#REF!=1,EVERLITE!#REF!,"N/A")</f>
        <v>#REF!</v>
      </c>
      <c r="MIA50" s="351" t="e">
        <f>+IF('Data Input-Ingreso de Datos'!#REF!=1,EVERLITE!#REF!,"N/A")</f>
        <v>#REF!</v>
      </c>
      <c r="MIB50" s="351" t="e">
        <f>+IF('Data Input-Ingreso de Datos'!#REF!=1,EVERLITE!#REF!,"N/A")</f>
        <v>#REF!</v>
      </c>
      <c r="MIC50" s="351" t="e">
        <f>+IF('Data Input-Ingreso de Datos'!#REF!=1,EVERLITE!#REF!,"N/A")</f>
        <v>#REF!</v>
      </c>
      <c r="MID50" s="351" t="e">
        <f>+IF('Data Input-Ingreso de Datos'!#REF!=1,EVERLITE!#REF!,"N/A")</f>
        <v>#REF!</v>
      </c>
      <c r="MIE50" s="351" t="e">
        <f>+IF('Data Input-Ingreso de Datos'!#REF!=1,EVERLITE!#REF!,"N/A")</f>
        <v>#REF!</v>
      </c>
      <c r="MIF50" s="351" t="e">
        <f>+IF('Data Input-Ingreso de Datos'!#REF!=1,EVERLITE!#REF!,"N/A")</f>
        <v>#REF!</v>
      </c>
      <c r="MIG50" s="351" t="e">
        <f>+IF('Data Input-Ingreso de Datos'!#REF!=1,EVERLITE!#REF!,"N/A")</f>
        <v>#REF!</v>
      </c>
      <c r="MIH50" s="351" t="e">
        <f>+IF('Data Input-Ingreso de Datos'!#REF!=1,EVERLITE!#REF!,"N/A")</f>
        <v>#REF!</v>
      </c>
      <c r="MII50" s="351" t="e">
        <f>+IF('Data Input-Ingreso de Datos'!#REF!=1,EVERLITE!#REF!,"N/A")</f>
        <v>#REF!</v>
      </c>
      <c r="MIJ50" s="351" t="e">
        <f>+IF('Data Input-Ingreso de Datos'!#REF!=1,EVERLITE!#REF!,"N/A")</f>
        <v>#REF!</v>
      </c>
      <c r="MIK50" s="351" t="e">
        <f>+IF('Data Input-Ingreso de Datos'!#REF!=1,EVERLITE!#REF!,"N/A")</f>
        <v>#REF!</v>
      </c>
      <c r="MIL50" s="351" t="e">
        <f>+IF('Data Input-Ingreso de Datos'!#REF!=1,EVERLITE!#REF!,"N/A")</f>
        <v>#REF!</v>
      </c>
      <c r="MIM50" s="351" t="e">
        <f>+IF('Data Input-Ingreso de Datos'!#REF!=1,EVERLITE!#REF!,"N/A")</f>
        <v>#REF!</v>
      </c>
      <c r="MIN50" s="351" t="e">
        <f>+IF('Data Input-Ingreso de Datos'!#REF!=1,EVERLITE!#REF!,"N/A")</f>
        <v>#REF!</v>
      </c>
      <c r="MIO50" s="351" t="e">
        <f>+IF('Data Input-Ingreso de Datos'!#REF!=1,EVERLITE!#REF!,"N/A")</f>
        <v>#REF!</v>
      </c>
      <c r="MIP50" s="351" t="e">
        <f>+IF('Data Input-Ingreso de Datos'!#REF!=1,EVERLITE!#REF!,"N/A")</f>
        <v>#REF!</v>
      </c>
      <c r="MIQ50" s="351" t="e">
        <f>+IF('Data Input-Ingreso de Datos'!#REF!=1,EVERLITE!#REF!,"N/A")</f>
        <v>#REF!</v>
      </c>
      <c r="MIR50" s="351" t="e">
        <f>+IF('Data Input-Ingreso de Datos'!#REF!=1,EVERLITE!#REF!,"N/A")</f>
        <v>#REF!</v>
      </c>
      <c r="MIS50" s="351" t="e">
        <f>+IF('Data Input-Ingreso de Datos'!#REF!=1,EVERLITE!#REF!,"N/A")</f>
        <v>#REF!</v>
      </c>
      <c r="MIT50" s="351" t="e">
        <f>+IF('Data Input-Ingreso de Datos'!#REF!=1,EVERLITE!#REF!,"N/A")</f>
        <v>#REF!</v>
      </c>
      <c r="MIU50" s="351" t="e">
        <f>+IF('Data Input-Ingreso de Datos'!#REF!=1,EVERLITE!#REF!,"N/A")</f>
        <v>#REF!</v>
      </c>
      <c r="MIV50" s="351" t="e">
        <f>+IF('Data Input-Ingreso de Datos'!#REF!=1,EVERLITE!#REF!,"N/A")</f>
        <v>#REF!</v>
      </c>
      <c r="MIW50" s="351" t="e">
        <f>+IF('Data Input-Ingreso de Datos'!#REF!=1,EVERLITE!#REF!,"N/A")</f>
        <v>#REF!</v>
      </c>
      <c r="MIX50" s="351" t="e">
        <f>+IF('Data Input-Ingreso de Datos'!#REF!=1,EVERLITE!#REF!,"N/A")</f>
        <v>#REF!</v>
      </c>
      <c r="MIY50" s="351" t="e">
        <f>+IF('Data Input-Ingreso de Datos'!#REF!=1,EVERLITE!#REF!,"N/A")</f>
        <v>#REF!</v>
      </c>
      <c r="MIZ50" s="351" t="e">
        <f>+IF('Data Input-Ingreso de Datos'!#REF!=1,EVERLITE!#REF!,"N/A")</f>
        <v>#REF!</v>
      </c>
      <c r="MJA50" s="351" t="e">
        <f>+IF('Data Input-Ingreso de Datos'!#REF!=1,EVERLITE!#REF!,"N/A")</f>
        <v>#REF!</v>
      </c>
      <c r="MJB50" s="351" t="e">
        <f>+IF('Data Input-Ingreso de Datos'!#REF!=1,EVERLITE!#REF!,"N/A")</f>
        <v>#REF!</v>
      </c>
      <c r="MJC50" s="351" t="e">
        <f>+IF('Data Input-Ingreso de Datos'!#REF!=1,EVERLITE!#REF!,"N/A")</f>
        <v>#REF!</v>
      </c>
      <c r="MJD50" s="351" t="e">
        <f>+IF('Data Input-Ingreso de Datos'!#REF!=1,EVERLITE!#REF!,"N/A")</f>
        <v>#REF!</v>
      </c>
      <c r="MJE50" s="351" t="e">
        <f>+IF('Data Input-Ingreso de Datos'!#REF!=1,EVERLITE!#REF!,"N/A")</f>
        <v>#REF!</v>
      </c>
      <c r="MJF50" s="351" t="e">
        <f>+IF('Data Input-Ingreso de Datos'!#REF!=1,EVERLITE!#REF!,"N/A")</f>
        <v>#REF!</v>
      </c>
      <c r="MJG50" s="351" t="e">
        <f>+IF('Data Input-Ingreso de Datos'!#REF!=1,EVERLITE!#REF!,"N/A")</f>
        <v>#REF!</v>
      </c>
      <c r="MJH50" s="351" t="e">
        <f>+IF('Data Input-Ingreso de Datos'!#REF!=1,EVERLITE!#REF!,"N/A")</f>
        <v>#REF!</v>
      </c>
      <c r="MJI50" s="351" t="e">
        <f>+IF('Data Input-Ingreso de Datos'!#REF!=1,EVERLITE!#REF!,"N/A")</f>
        <v>#REF!</v>
      </c>
      <c r="MJJ50" s="351" t="e">
        <f>+IF('Data Input-Ingreso de Datos'!#REF!=1,EVERLITE!#REF!,"N/A")</f>
        <v>#REF!</v>
      </c>
      <c r="MJK50" s="351" t="e">
        <f>+IF('Data Input-Ingreso de Datos'!#REF!=1,EVERLITE!#REF!,"N/A")</f>
        <v>#REF!</v>
      </c>
      <c r="MJL50" s="351" t="e">
        <f>+IF('Data Input-Ingreso de Datos'!#REF!=1,EVERLITE!#REF!,"N/A")</f>
        <v>#REF!</v>
      </c>
      <c r="MJM50" s="351" t="e">
        <f>+IF('Data Input-Ingreso de Datos'!#REF!=1,EVERLITE!#REF!,"N/A")</f>
        <v>#REF!</v>
      </c>
      <c r="MJN50" s="351" t="e">
        <f>+IF('Data Input-Ingreso de Datos'!#REF!=1,EVERLITE!#REF!,"N/A")</f>
        <v>#REF!</v>
      </c>
      <c r="MJO50" s="351" t="e">
        <f>+IF('Data Input-Ingreso de Datos'!#REF!=1,EVERLITE!#REF!,"N/A")</f>
        <v>#REF!</v>
      </c>
      <c r="MJP50" s="351" t="e">
        <f>+IF('Data Input-Ingreso de Datos'!#REF!=1,EVERLITE!#REF!,"N/A")</f>
        <v>#REF!</v>
      </c>
      <c r="MJQ50" s="351" t="e">
        <f>+IF('Data Input-Ingreso de Datos'!#REF!=1,EVERLITE!#REF!,"N/A")</f>
        <v>#REF!</v>
      </c>
      <c r="MJR50" s="351" t="e">
        <f>+IF('Data Input-Ingreso de Datos'!#REF!=1,EVERLITE!#REF!,"N/A")</f>
        <v>#REF!</v>
      </c>
      <c r="MJS50" s="351" t="e">
        <f>+IF('Data Input-Ingreso de Datos'!#REF!=1,EVERLITE!#REF!,"N/A")</f>
        <v>#REF!</v>
      </c>
      <c r="MJT50" s="351" t="e">
        <f>+IF('Data Input-Ingreso de Datos'!#REF!=1,EVERLITE!#REF!,"N/A")</f>
        <v>#REF!</v>
      </c>
      <c r="MJU50" s="351" t="e">
        <f>+IF('Data Input-Ingreso de Datos'!#REF!=1,EVERLITE!#REF!,"N/A")</f>
        <v>#REF!</v>
      </c>
      <c r="MJV50" s="351" t="e">
        <f>+IF('Data Input-Ingreso de Datos'!#REF!=1,EVERLITE!#REF!,"N/A")</f>
        <v>#REF!</v>
      </c>
      <c r="MJW50" s="351" t="e">
        <f>+IF('Data Input-Ingreso de Datos'!#REF!=1,EVERLITE!#REF!,"N/A")</f>
        <v>#REF!</v>
      </c>
      <c r="MJX50" s="351" t="e">
        <f>+IF('Data Input-Ingreso de Datos'!#REF!=1,EVERLITE!#REF!,"N/A")</f>
        <v>#REF!</v>
      </c>
      <c r="MJY50" s="351" t="e">
        <f>+IF('Data Input-Ingreso de Datos'!#REF!=1,EVERLITE!#REF!,"N/A")</f>
        <v>#REF!</v>
      </c>
      <c r="MJZ50" s="351" t="e">
        <f>+IF('Data Input-Ingreso de Datos'!#REF!=1,EVERLITE!#REF!,"N/A")</f>
        <v>#REF!</v>
      </c>
      <c r="MKA50" s="351" t="e">
        <f>+IF('Data Input-Ingreso de Datos'!#REF!=1,EVERLITE!#REF!,"N/A")</f>
        <v>#REF!</v>
      </c>
      <c r="MKB50" s="351" t="e">
        <f>+IF('Data Input-Ingreso de Datos'!#REF!=1,EVERLITE!#REF!,"N/A")</f>
        <v>#REF!</v>
      </c>
      <c r="MKC50" s="351" t="e">
        <f>+IF('Data Input-Ingreso de Datos'!#REF!=1,EVERLITE!#REF!,"N/A")</f>
        <v>#REF!</v>
      </c>
      <c r="MKD50" s="351" t="e">
        <f>+IF('Data Input-Ingreso de Datos'!#REF!=1,EVERLITE!#REF!,"N/A")</f>
        <v>#REF!</v>
      </c>
      <c r="MKE50" s="351" t="e">
        <f>+IF('Data Input-Ingreso de Datos'!#REF!=1,EVERLITE!#REF!,"N/A")</f>
        <v>#REF!</v>
      </c>
      <c r="MKF50" s="351" t="e">
        <f>+IF('Data Input-Ingreso de Datos'!#REF!=1,EVERLITE!#REF!,"N/A")</f>
        <v>#REF!</v>
      </c>
      <c r="MKG50" s="351" t="e">
        <f>+IF('Data Input-Ingreso de Datos'!#REF!=1,EVERLITE!#REF!,"N/A")</f>
        <v>#REF!</v>
      </c>
      <c r="MKH50" s="351" t="e">
        <f>+IF('Data Input-Ingreso de Datos'!#REF!=1,EVERLITE!#REF!,"N/A")</f>
        <v>#REF!</v>
      </c>
      <c r="MKI50" s="351" t="e">
        <f>+IF('Data Input-Ingreso de Datos'!#REF!=1,EVERLITE!#REF!,"N/A")</f>
        <v>#REF!</v>
      </c>
      <c r="MKJ50" s="351" t="e">
        <f>+IF('Data Input-Ingreso de Datos'!#REF!=1,EVERLITE!#REF!,"N/A")</f>
        <v>#REF!</v>
      </c>
      <c r="MKK50" s="351" t="e">
        <f>+IF('Data Input-Ingreso de Datos'!#REF!=1,EVERLITE!#REF!,"N/A")</f>
        <v>#REF!</v>
      </c>
      <c r="MKL50" s="351" t="e">
        <f>+IF('Data Input-Ingreso de Datos'!#REF!=1,EVERLITE!#REF!,"N/A")</f>
        <v>#REF!</v>
      </c>
      <c r="MKM50" s="351" t="e">
        <f>+IF('Data Input-Ingreso de Datos'!#REF!=1,EVERLITE!#REF!,"N/A")</f>
        <v>#REF!</v>
      </c>
      <c r="MKN50" s="351" t="e">
        <f>+IF('Data Input-Ingreso de Datos'!#REF!=1,EVERLITE!#REF!,"N/A")</f>
        <v>#REF!</v>
      </c>
      <c r="MKO50" s="351" t="e">
        <f>+IF('Data Input-Ingreso de Datos'!#REF!=1,EVERLITE!#REF!,"N/A")</f>
        <v>#REF!</v>
      </c>
      <c r="MKP50" s="351" t="e">
        <f>+IF('Data Input-Ingreso de Datos'!#REF!=1,EVERLITE!#REF!,"N/A")</f>
        <v>#REF!</v>
      </c>
      <c r="MKQ50" s="351" t="e">
        <f>+IF('Data Input-Ingreso de Datos'!#REF!=1,EVERLITE!#REF!,"N/A")</f>
        <v>#REF!</v>
      </c>
      <c r="MKR50" s="351" t="e">
        <f>+IF('Data Input-Ingreso de Datos'!#REF!=1,EVERLITE!#REF!,"N/A")</f>
        <v>#REF!</v>
      </c>
      <c r="MKS50" s="351" t="e">
        <f>+IF('Data Input-Ingreso de Datos'!#REF!=1,EVERLITE!#REF!,"N/A")</f>
        <v>#REF!</v>
      </c>
      <c r="MKT50" s="351" t="e">
        <f>+IF('Data Input-Ingreso de Datos'!#REF!=1,EVERLITE!#REF!,"N/A")</f>
        <v>#REF!</v>
      </c>
      <c r="MKU50" s="351" t="e">
        <f>+IF('Data Input-Ingreso de Datos'!#REF!=1,EVERLITE!#REF!,"N/A")</f>
        <v>#REF!</v>
      </c>
      <c r="MKV50" s="351" t="e">
        <f>+IF('Data Input-Ingreso de Datos'!#REF!=1,EVERLITE!#REF!,"N/A")</f>
        <v>#REF!</v>
      </c>
      <c r="MKW50" s="351" t="e">
        <f>+IF('Data Input-Ingreso de Datos'!#REF!=1,EVERLITE!#REF!,"N/A")</f>
        <v>#REF!</v>
      </c>
      <c r="MKX50" s="351" t="e">
        <f>+IF('Data Input-Ingreso de Datos'!#REF!=1,EVERLITE!#REF!,"N/A")</f>
        <v>#REF!</v>
      </c>
      <c r="MKY50" s="351" t="e">
        <f>+IF('Data Input-Ingreso de Datos'!#REF!=1,EVERLITE!#REF!,"N/A")</f>
        <v>#REF!</v>
      </c>
      <c r="MKZ50" s="351" t="e">
        <f>+IF('Data Input-Ingreso de Datos'!#REF!=1,EVERLITE!#REF!,"N/A")</f>
        <v>#REF!</v>
      </c>
      <c r="MLA50" s="351" t="e">
        <f>+IF('Data Input-Ingreso de Datos'!#REF!=1,EVERLITE!#REF!,"N/A")</f>
        <v>#REF!</v>
      </c>
      <c r="MLB50" s="351" t="e">
        <f>+IF('Data Input-Ingreso de Datos'!#REF!=1,EVERLITE!#REF!,"N/A")</f>
        <v>#REF!</v>
      </c>
      <c r="MLC50" s="351" t="e">
        <f>+IF('Data Input-Ingreso de Datos'!#REF!=1,EVERLITE!#REF!,"N/A")</f>
        <v>#REF!</v>
      </c>
      <c r="MLD50" s="351" t="e">
        <f>+IF('Data Input-Ingreso de Datos'!#REF!=1,EVERLITE!#REF!,"N/A")</f>
        <v>#REF!</v>
      </c>
      <c r="MLE50" s="351" t="e">
        <f>+IF('Data Input-Ingreso de Datos'!#REF!=1,EVERLITE!#REF!,"N/A")</f>
        <v>#REF!</v>
      </c>
      <c r="MLF50" s="351" t="e">
        <f>+IF('Data Input-Ingreso de Datos'!#REF!=1,EVERLITE!#REF!,"N/A")</f>
        <v>#REF!</v>
      </c>
      <c r="MLG50" s="351" t="e">
        <f>+IF('Data Input-Ingreso de Datos'!#REF!=1,EVERLITE!#REF!,"N/A")</f>
        <v>#REF!</v>
      </c>
      <c r="MLH50" s="351" t="e">
        <f>+IF('Data Input-Ingreso de Datos'!#REF!=1,EVERLITE!#REF!,"N/A")</f>
        <v>#REF!</v>
      </c>
      <c r="MLI50" s="351" t="e">
        <f>+IF('Data Input-Ingreso de Datos'!#REF!=1,EVERLITE!#REF!,"N/A")</f>
        <v>#REF!</v>
      </c>
      <c r="MLJ50" s="351" t="e">
        <f>+IF('Data Input-Ingreso de Datos'!#REF!=1,EVERLITE!#REF!,"N/A")</f>
        <v>#REF!</v>
      </c>
      <c r="MLK50" s="351" t="e">
        <f>+IF('Data Input-Ingreso de Datos'!#REF!=1,EVERLITE!#REF!,"N/A")</f>
        <v>#REF!</v>
      </c>
      <c r="MLL50" s="351" t="e">
        <f>+IF('Data Input-Ingreso de Datos'!#REF!=1,EVERLITE!#REF!,"N/A")</f>
        <v>#REF!</v>
      </c>
      <c r="MLM50" s="351" t="e">
        <f>+IF('Data Input-Ingreso de Datos'!#REF!=1,EVERLITE!#REF!,"N/A")</f>
        <v>#REF!</v>
      </c>
      <c r="MLN50" s="351" t="e">
        <f>+IF('Data Input-Ingreso de Datos'!#REF!=1,EVERLITE!#REF!,"N/A")</f>
        <v>#REF!</v>
      </c>
      <c r="MLO50" s="351" t="e">
        <f>+IF('Data Input-Ingreso de Datos'!#REF!=1,EVERLITE!#REF!,"N/A")</f>
        <v>#REF!</v>
      </c>
      <c r="MLP50" s="351" t="e">
        <f>+IF('Data Input-Ingreso de Datos'!#REF!=1,EVERLITE!#REF!,"N/A")</f>
        <v>#REF!</v>
      </c>
      <c r="MLQ50" s="351" t="e">
        <f>+IF('Data Input-Ingreso de Datos'!#REF!=1,EVERLITE!#REF!,"N/A")</f>
        <v>#REF!</v>
      </c>
      <c r="MLR50" s="351" t="e">
        <f>+IF('Data Input-Ingreso de Datos'!#REF!=1,EVERLITE!#REF!,"N/A")</f>
        <v>#REF!</v>
      </c>
      <c r="MLS50" s="351" t="e">
        <f>+IF('Data Input-Ingreso de Datos'!#REF!=1,EVERLITE!#REF!,"N/A")</f>
        <v>#REF!</v>
      </c>
      <c r="MLT50" s="351" t="e">
        <f>+IF('Data Input-Ingreso de Datos'!#REF!=1,EVERLITE!#REF!,"N/A")</f>
        <v>#REF!</v>
      </c>
      <c r="MLU50" s="351" t="e">
        <f>+IF('Data Input-Ingreso de Datos'!#REF!=1,EVERLITE!#REF!,"N/A")</f>
        <v>#REF!</v>
      </c>
      <c r="MLV50" s="351" t="e">
        <f>+IF('Data Input-Ingreso de Datos'!#REF!=1,EVERLITE!#REF!,"N/A")</f>
        <v>#REF!</v>
      </c>
      <c r="MLW50" s="351" t="e">
        <f>+IF('Data Input-Ingreso de Datos'!#REF!=1,EVERLITE!#REF!,"N/A")</f>
        <v>#REF!</v>
      </c>
      <c r="MLX50" s="351" t="e">
        <f>+IF('Data Input-Ingreso de Datos'!#REF!=1,EVERLITE!#REF!,"N/A")</f>
        <v>#REF!</v>
      </c>
      <c r="MLY50" s="351" t="e">
        <f>+IF('Data Input-Ingreso de Datos'!#REF!=1,EVERLITE!#REF!,"N/A")</f>
        <v>#REF!</v>
      </c>
      <c r="MLZ50" s="351" t="e">
        <f>+IF('Data Input-Ingreso de Datos'!#REF!=1,EVERLITE!#REF!,"N/A")</f>
        <v>#REF!</v>
      </c>
      <c r="MMA50" s="351" t="e">
        <f>+IF('Data Input-Ingreso de Datos'!#REF!=1,EVERLITE!#REF!,"N/A")</f>
        <v>#REF!</v>
      </c>
      <c r="MMB50" s="351" t="e">
        <f>+IF('Data Input-Ingreso de Datos'!#REF!=1,EVERLITE!#REF!,"N/A")</f>
        <v>#REF!</v>
      </c>
      <c r="MMC50" s="351" t="e">
        <f>+IF('Data Input-Ingreso de Datos'!#REF!=1,EVERLITE!#REF!,"N/A")</f>
        <v>#REF!</v>
      </c>
      <c r="MMD50" s="351" t="e">
        <f>+IF('Data Input-Ingreso de Datos'!#REF!=1,EVERLITE!#REF!,"N/A")</f>
        <v>#REF!</v>
      </c>
      <c r="MME50" s="351" t="e">
        <f>+IF('Data Input-Ingreso de Datos'!#REF!=1,EVERLITE!#REF!,"N/A")</f>
        <v>#REF!</v>
      </c>
      <c r="MMF50" s="351" t="e">
        <f>+IF('Data Input-Ingreso de Datos'!#REF!=1,EVERLITE!#REF!,"N/A")</f>
        <v>#REF!</v>
      </c>
      <c r="MMG50" s="351" t="e">
        <f>+IF('Data Input-Ingreso de Datos'!#REF!=1,EVERLITE!#REF!,"N/A")</f>
        <v>#REF!</v>
      </c>
      <c r="MMH50" s="351" t="e">
        <f>+IF('Data Input-Ingreso de Datos'!#REF!=1,EVERLITE!#REF!,"N/A")</f>
        <v>#REF!</v>
      </c>
      <c r="MMI50" s="351" t="e">
        <f>+IF('Data Input-Ingreso de Datos'!#REF!=1,EVERLITE!#REF!,"N/A")</f>
        <v>#REF!</v>
      </c>
      <c r="MMJ50" s="351" t="e">
        <f>+IF('Data Input-Ingreso de Datos'!#REF!=1,EVERLITE!#REF!,"N/A")</f>
        <v>#REF!</v>
      </c>
      <c r="MMK50" s="351" t="e">
        <f>+IF('Data Input-Ingreso de Datos'!#REF!=1,EVERLITE!#REF!,"N/A")</f>
        <v>#REF!</v>
      </c>
      <c r="MML50" s="351" t="e">
        <f>+IF('Data Input-Ingreso de Datos'!#REF!=1,EVERLITE!#REF!,"N/A")</f>
        <v>#REF!</v>
      </c>
      <c r="MMM50" s="351" t="e">
        <f>+IF('Data Input-Ingreso de Datos'!#REF!=1,EVERLITE!#REF!,"N/A")</f>
        <v>#REF!</v>
      </c>
      <c r="MMN50" s="351" t="e">
        <f>+IF('Data Input-Ingreso de Datos'!#REF!=1,EVERLITE!#REF!,"N/A")</f>
        <v>#REF!</v>
      </c>
      <c r="MMO50" s="351" t="e">
        <f>+IF('Data Input-Ingreso de Datos'!#REF!=1,EVERLITE!#REF!,"N/A")</f>
        <v>#REF!</v>
      </c>
      <c r="MMP50" s="351" t="e">
        <f>+IF('Data Input-Ingreso de Datos'!#REF!=1,EVERLITE!#REF!,"N/A")</f>
        <v>#REF!</v>
      </c>
      <c r="MMQ50" s="351" t="e">
        <f>+IF('Data Input-Ingreso de Datos'!#REF!=1,EVERLITE!#REF!,"N/A")</f>
        <v>#REF!</v>
      </c>
      <c r="MMR50" s="351" t="e">
        <f>+IF('Data Input-Ingreso de Datos'!#REF!=1,EVERLITE!#REF!,"N/A")</f>
        <v>#REF!</v>
      </c>
      <c r="MMS50" s="351" t="e">
        <f>+IF('Data Input-Ingreso de Datos'!#REF!=1,EVERLITE!#REF!,"N/A")</f>
        <v>#REF!</v>
      </c>
      <c r="MMT50" s="351" t="e">
        <f>+IF('Data Input-Ingreso de Datos'!#REF!=1,EVERLITE!#REF!,"N/A")</f>
        <v>#REF!</v>
      </c>
      <c r="MMU50" s="351" t="e">
        <f>+IF('Data Input-Ingreso de Datos'!#REF!=1,EVERLITE!#REF!,"N/A")</f>
        <v>#REF!</v>
      </c>
      <c r="MMV50" s="351" t="e">
        <f>+IF('Data Input-Ingreso de Datos'!#REF!=1,EVERLITE!#REF!,"N/A")</f>
        <v>#REF!</v>
      </c>
      <c r="MMW50" s="351" t="e">
        <f>+IF('Data Input-Ingreso de Datos'!#REF!=1,EVERLITE!#REF!,"N/A")</f>
        <v>#REF!</v>
      </c>
      <c r="MMX50" s="351" t="e">
        <f>+IF('Data Input-Ingreso de Datos'!#REF!=1,EVERLITE!#REF!,"N/A")</f>
        <v>#REF!</v>
      </c>
      <c r="MMY50" s="351" t="e">
        <f>+IF('Data Input-Ingreso de Datos'!#REF!=1,EVERLITE!#REF!,"N/A")</f>
        <v>#REF!</v>
      </c>
      <c r="MMZ50" s="351" t="e">
        <f>+IF('Data Input-Ingreso de Datos'!#REF!=1,EVERLITE!#REF!,"N/A")</f>
        <v>#REF!</v>
      </c>
      <c r="MNA50" s="351" t="e">
        <f>+IF('Data Input-Ingreso de Datos'!#REF!=1,EVERLITE!#REF!,"N/A")</f>
        <v>#REF!</v>
      </c>
      <c r="MNB50" s="351" t="e">
        <f>+IF('Data Input-Ingreso de Datos'!#REF!=1,EVERLITE!#REF!,"N/A")</f>
        <v>#REF!</v>
      </c>
      <c r="MNC50" s="351" t="e">
        <f>+IF('Data Input-Ingreso de Datos'!#REF!=1,EVERLITE!#REF!,"N/A")</f>
        <v>#REF!</v>
      </c>
      <c r="MND50" s="351" t="e">
        <f>+IF('Data Input-Ingreso de Datos'!#REF!=1,EVERLITE!#REF!,"N/A")</f>
        <v>#REF!</v>
      </c>
      <c r="MNE50" s="351" t="e">
        <f>+IF('Data Input-Ingreso de Datos'!#REF!=1,EVERLITE!#REF!,"N/A")</f>
        <v>#REF!</v>
      </c>
      <c r="MNF50" s="351" t="e">
        <f>+IF('Data Input-Ingreso de Datos'!#REF!=1,EVERLITE!#REF!,"N/A")</f>
        <v>#REF!</v>
      </c>
      <c r="MNG50" s="351" t="e">
        <f>+IF('Data Input-Ingreso de Datos'!#REF!=1,EVERLITE!#REF!,"N/A")</f>
        <v>#REF!</v>
      </c>
      <c r="MNH50" s="351" t="e">
        <f>+IF('Data Input-Ingreso de Datos'!#REF!=1,EVERLITE!#REF!,"N/A")</f>
        <v>#REF!</v>
      </c>
      <c r="MNI50" s="351" t="e">
        <f>+IF('Data Input-Ingreso de Datos'!#REF!=1,EVERLITE!#REF!,"N/A")</f>
        <v>#REF!</v>
      </c>
      <c r="MNJ50" s="351" t="e">
        <f>+IF('Data Input-Ingreso de Datos'!#REF!=1,EVERLITE!#REF!,"N/A")</f>
        <v>#REF!</v>
      </c>
      <c r="MNK50" s="351" t="e">
        <f>+IF('Data Input-Ingreso de Datos'!#REF!=1,EVERLITE!#REF!,"N/A")</f>
        <v>#REF!</v>
      </c>
      <c r="MNL50" s="351" t="e">
        <f>+IF('Data Input-Ingreso de Datos'!#REF!=1,EVERLITE!#REF!,"N/A")</f>
        <v>#REF!</v>
      </c>
      <c r="MNM50" s="351" t="e">
        <f>+IF('Data Input-Ingreso de Datos'!#REF!=1,EVERLITE!#REF!,"N/A")</f>
        <v>#REF!</v>
      </c>
      <c r="MNN50" s="351" t="e">
        <f>+IF('Data Input-Ingreso de Datos'!#REF!=1,EVERLITE!#REF!,"N/A")</f>
        <v>#REF!</v>
      </c>
      <c r="MNO50" s="351" t="e">
        <f>+IF('Data Input-Ingreso de Datos'!#REF!=1,EVERLITE!#REF!,"N/A")</f>
        <v>#REF!</v>
      </c>
      <c r="MNP50" s="351" t="e">
        <f>+IF('Data Input-Ingreso de Datos'!#REF!=1,EVERLITE!#REF!,"N/A")</f>
        <v>#REF!</v>
      </c>
      <c r="MNQ50" s="351" t="e">
        <f>+IF('Data Input-Ingreso de Datos'!#REF!=1,EVERLITE!#REF!,"N/A")</f>
        <v>#REF!</v>
      </c>
      <c r="MNR50" s="351" t="e">
        <f>+IF('Data Input-Ingreso de Datos'!#REF!=1,EVERLITE!#REF!,"N/A")</f>
        <v>#REF!</v>
      </c>
      <c r="MNS50" s="351" t="e">
        <f>+IF('Data Input-Ingreso de Datos'!#REF!=1,EVERLITE!#REF!,"N/A")</f>
        <v>#REF!</v>
      </c>
      <c r="MNT50" s="351" t="e">
        <f>+IF('Data Input-Ingreso de Datos'!#REF!=1,EVERLITE!#REF!,"N/A")</f>
        <v>#REF!</v>
      </c>
      <c r="MNU50" s="351" t="e">
        <f>+IF('Data Input-Ingreso de Datos'!#REF!=1,EVERLITE!#REF!,"N/A")</f>
        <v>#REF!</v>
      </c>
      <c r="MNV50" s="351" t="e">
        <f>+IF('Data Input-Ingreso de Datos'!#REF!=1,EVERLITE!#REF!,"N/A")</f>
        <v>#REF!</v>
      </c>
      <c r="MNW50" s="351" t="e">
        <f>+IF('Data Input-Ingreso de Datos'!#REF!=1,EVERLITE!#REF!,"N/A")</f>
        <v>#REF!</v>
      </c>
      <c r="MNX50" s="351" t="e">
        <f>+IF('Data Input-Ingreso de Datos'!#REF!=1,EVERLITE!#REF!,"N/A")</f>
        <v>#REF!</v>
      </c>
      <c r="MNY50" s="351" t="e">
        <f>+IF('Data Input-Ingreso de Datos'!#REF!=1,EVERLITE!#REF!,"N/A")</f>
        <v>#REF!</v>
      </c>
      <c r="MNZ50" s="351" t="e">
        <f>+IF('Data Input-Ingreso de Datos'!#REF!=1,EVERLITE!#REF!,"N/A")</f>
        <v>#REF!</v>
      </c>
      <c r="MOA50" s="351" t="e">
        <f>+IF('Data Input-Ingreso de Datos'!#REF!=1,EVERLITE!#REF!,"N/A")</f>
        <v>#REF!</v>
      </c>
      <c r="MOB50" s="351" t="e">
        <f>+IF('Data Input-Ingreso de Datos'!#REF!=1,EVERLITE!#REF!,"N/A")</f>
        <v>#REF!</v>
      </c>
      <c r="MOC50" s="351" t="e">
        <f>+IF('Data Input-Ingreso de Datos'!#REF!=1,EVERLITE!#REF!,"N/A")</f>
        <v>#REF!</v>
      </c>
      <c r="MOD50" s="351" t="e">
        <f>+IF('Data Input-Ingreso de Datos'!#REF!=1,EVERLITE!#REF!,"N/A")</f>
        <v>#REF!</v>
      </c>
      <c r="MOE50" s="351" t="e">
        <f>+IF('Data Input-Ingreso de Datos'!#REF!=1,EVERLITE!#REF!,"N/A")</f>
        <v>#REF!</v>
      </c>
      <c r="MOF50" s="351" t="e">
        <f>+IF('Data Input-Ingreso de Datos'!#REF!=1,EVERLITE!#REF!,"N/A")</f>
        <v>#REF!</v>
      </c>
      <c r="MOG50" s="351" t="e">
        <f>+IF('Data Input-Ingreso de Datos'!#REF!=1,EVERLITE!#REF!,"N/A")</f>
        <v>#REF!</v>
      </c>
      <c r="MOH50" s="351" t="e">
        <f>+IF('Data Input-Ingreso de Datos'!#REF!=1,EVERLITE!#REF!,"N/A")</f>
        <v>#REF!</v>
      </c>
      <c r="MOI50" s="351" t="e">
        <f>+IF('Data Input-Ingreso de Datos'!#REF!=1,EVERLITE!#REF!,"N/A")</f>
        <v>#REF!</v>
      </c>
      <c r="MOJ50" s="351" t="e">
        <f>+IF('Data Input-Ingreso de Datos'!#REF!=1,EVERLITE!#REF!,"N/A")</f>
        <v>#REF!</v>
      </c>
      <c r="MOK50" s="351" t="e">
        <f>+IF('Data Input-Ingreso de Datos'!#REF!=1,EVERLITE!#REF!,"N/A")</f>
        <v>#REF!</v>
      </c>
      <c r="MOL50" s="351" t="e">
        <f>+IF('Data Input-Ingreso de Datos'!#REF!=1,EVERLITE!#REF!,"N/A")</f>
        <v>#REF!</v>
      </c>
      <c r="MOM50" s="351" t="e">
        <f>+IF('Data Input-Ingreso de Datos'!#REF!=1,EVERLITE!#REF!,"N/A")</f>
        <v>#REF!</v>
      </c>
      <c r="MON50" s="351" t="e">
        <f>+IF('Data Input-Ingreso de Datos'!#REF!=1,EVERLITE!#REF!,"N/A")</f>
        <v>#REF!</v>
      </c>
      <c r="MOO50" s="351" t="e">
        <f>+IF('Data Input-Ingreso de Datos'!#REF!=1,EVERLITE!#REF!,"N/A")</f>
        <v>#REF!</v>
      </c>
      <c r="MOP50" s="351" t="e">
        <f>+IF('Data Input-Ingreso de Datos'!#REF!=1,EVERLITE!#REF!,"N/A")</f>
        <v>#REF!</v>
      </c>
      <c r="MOQ50" s="351" t="e">
        <f>+IF('Data Input-Ingreso de Datos'!#REF!=1,EVERLITE!#REF!,"N/A")</f>
        <v>#REF!</v>
      </c>
      <c r="MOR50" s="351" t="e">
        <f>+IF('Data Input-Ingreso de Datos'!#REF!=1,EVERLITE!#REF!,"N/A")</f>
        <v>#REF!</v>
      </c>
      <c r="MOS50" s="351" t="e">
        <f>+IF('Data Input-Ingreso de Datos'!#REF!=1,EVERLITE!#REF!,"N/A")</f>
        <v>#REF!</v>
      </c>
      <c r="MOT50" s="351" t="e">
        <f>+IF('Data Input-Ingreso de Datos'!#REF!=1,EVERLITE!#REF!,"N/A")</f>
        <v>#REF!</v>
      </c>
      <c r="MOU50" s="351" t="e">
        <f>+IF('Data Input-Ingreso de Datos'!#REF!=1,EVERLITE!#REF!,"N/A")</f>
        <v>#REF!</v>
      </c>
      <c r="MOV50" s="351" t="e">
        <f>+IF('Data Input-Ingreso de Datos'!#REF!=1,EVERLITE!#REF!,"N/A")</f>
        <v>#REF!</v>
      </c>
      <c r="MOW50" s="351" t="e">
        <f>+IF('Data Input-Ingreso de Datos'!#REF!=1,EVERLITE!#REF!,"N/A")</f>
        <v>#REF!</v>
      </c>
      <c r="MOX50" s="351" t="e">
        <f>+IF('Data Input-Ingreso de Datos'!#REF!=1,EVERLITE!#REF!,"N/A")</f>
        <v>#REF!</v>
      </c>
      <c r="MOY50" s="351" t="e">
        <f>+IF('Data Input-Ingreso de Datos'!#REF!=1,EVERLITE!#REF!,"N/A")</f>
        <v>#REF!</v>
      </c>
      <c r="MOZ50" s="351" t="e">
        <f>+IF('Data Input-Ingreso de Datos'!#REF!=1,EVERLITE!#REF!,"N/A")</f>
        <v>#REF!</v>
      </c>
      <c r="MPA50" s="351" t="e">
        <f>+IF('Data Input-Ingreso de Datos'!#REF!=1,EVERLITE!#REF!,"N/A")</f>
        <v>#REF!</v>
      </c>
      <c r="MPB50" s="351" t="e">
        <f>+IF('Data Input-Ingreso de Datos'!#REF!=1,EVERLITE!#REF!,"N/A")</f>
        <v>#REF!</v>
      </c>
      <c r="MPC50" s="351" t="e">
        <f>+IF('Data Input-Ingreso de Datos'!#REF!=1,EVERLITE!#REF!,"N/A")</f>
        <v>#REF!</v>
      </c>
      <c r="MPD50" s="351" t="e">
        <f>+IF('Data Input-Ingreso de Datos'!#REF!=1,EVERLITE!#REF!,"N/A")</f>
        <v>#REF!</v>
      </c>
      <c r="MPE50" s="351" t="e">
        <f>+IF('Data Input-Ingreso de Datos'!#REF!=1,EVERLITE!#REF!,"N/A")</f>
        <v>#REF!</v>
      </c>
      <c r="MPF50" s="351" t="e">
        <f>+IF('Data Input-Ingreso de Datos'!#REF!=1,EVERLITE!#REF!,"N/A")</f>
        <v>#REF!</v>
      </c>
      <c r="MPG50" s="351" t="e">
        <f>+IF('Data Input-Ingreso de Datos'!#REF!=1,EVERLITE!#REF!,"N/A")</f>
        <v>#REF!</v>
      </c>
      <c r="MPH50" s="351" t="e">
        <f>+IF('Data Input-Ingreso de Datos'!#REF!=1,EVERLITE!#REF!,"N/A")</f>
        <v>#REF!</v>
      </c>
      <c r="MPI50" s="351" t="e">
        <f>+IF('Data Input-Ingreso de Datos'!#REF!=1,EVERLITE!#REF!,"N/A")</f>
        <v>#REF!</v>
      </c>
      <c r="MPJ50" s="351" t="e">
        <f>+IF('Data Input-Ingreso de Datos'!#REF!=1,EVERLITE!#REF!,"N/A")</f>
        <v>#REF!</v>
      </c>
      <c r="MPK50" s="351" t="e">
        <f>+IF('Data Input-Ingreso de Datos'!#REF!=1,EVERLITE!#REF!,"N/A")</f>
        <v>#REF!</v>
      </c>
      <c r="MPL50" s="351" t="e">
        <f>+IF('Data Input-Ingreso de Datos'!#REF!=1,EVERLITE!#REF!,"N/A")</f>
        <v>#REF!</v>
      </c>
      <c r="MPM50" s="351" t="e">
        <f>+IF('Data Input-Ingreso de Datos'!#REF!=1,EVERLITE!#REF!,"N/A")</f>
        <v>#REF!</v>
      </c>
      <c r="MPN50" s="351" t="e">
        <f>+IF('Data Input-Ingreso de Datos'!#REF!=1,EVERLITE!#REF!,"N/A")</f>
        <v>#REF!</v>
      </c>
      <c r="MPO50" s="351" t="e">
        <f>+IF('Data Input-Ingreso de Datos'!#REF!=1,EVERLITE!#REF!,"N/A")</f>
        <v>#REF!</v>
      </c>
      <c r="MPP50" s="351" t="e">
        <f>+IF('Data Input-Ingreso de Datos'!#REF!=1,EVERLITE!#REF!,"N/A")</f>
        <v>#REF!</v>
      </c>
      <c r="MPQ50" s="351" t="e">
        <f>+IF('Data Input-Ingreso de Datos'!#REF!=1,EVERLITE!#REF!,"N/A")</f>
        <v>#REF!</v>
      </c>
      <c r="MPR50" s="351" t="e">
        <f>+IF('Data Input-Ingreso de Datos'!#REF!=1,EVERLITE!#REF!,"N/A")</f>
        <v>#REF!</v>
      </c>
      <c r="MPS50" s="351" t="e">
        <f>+IF('Data Input-Ingreso de Datos'!#REF!=1,EVERLITE!#REF!,"N/A")</f>
        <v>#REF!</v>
      </c>
      <c r="MPT50" s="351" t="e">
        <f>+IF('Data Input-Ingreso de Datos'!#REF!=1,EVERLITE!#REF!,"N/A")</f>
        <v>#REF!</v>
      </c>
      <c r="MPU50" s="351" t="e">
        <f>+IF('Data Input-Ingreso de Datos'!#REF!=1,EVERLITE!#REF!,"N/A")</f>
        <v>#REF!</v>
      </c>
      <c r="MPV50" s="351" t="e">
        <f>+IF('Data Input-Ingreso de Datos'!#REF!=1,EVERLITE!#REF!,"N/A")</f>
        <v>#REF!</v>
      </c>
      <c r="MPW50" s="351" t="e">
        <f>+IF('Data Input-Ingreso de Datos'!#REF!=1,EVERLITE!#REF!,"N/A")</f>
        <v>#REF!</v>
      </c>
      <c r="MPX50" s="351" t="e">
        <f>+IF('Data Input-Ingreso de Datos'!#REF!=1,EVERLITE!#REF!,"N/A")</f>
        <v>#REF!</v>
      </c>
      <c r="MPY50" s="351" t="e">
        <f>+IF('Data Input-Ingreso de Datos'!#REF!=1,EVERLITE!#REF!,"N/A")</f>
        <v>#REF!</v>
      </c>
      <c r="MPZ50" s="351" t="e">
        <f>+IF('Data Input-Ingreso de Datos'!#REF!=1,EVERLITE!#REF!,"N/A")</f>
        <v>#REF!</v>
      </c>
      <c r="MQA50" s="351" t="e">
        <f>+IF('Data Input-Ingreso de Datos'!#REF!=1,EVERLITE!#REF!,"N/A")</f>
        <v>#REF!</v>
      </c>
      <c r="MQB50" s="351" t="e">
        <f>+IF('Data Input-Ingreso de Datos'!#REF!=1,EVERLITE!#REF!,"N/A")</f>
        <v>#REF!</v>
      </c>
      <c r="MQC50" s="351" t="e">
        <f>+IF('Data Input-Ingreso de Datos'!#REF!=1,EVERLITE!#REF!,"N/A")</f>
        <v>#REF!</v>
      </c>
      <c r="MQD50" s="351" t="e">
        <f>+IF('Data Input-Ingreso de Datos'!#REF!=1,EVERLITE!#REF!,"N/A")</f>
        <v>#REF!</v>
      </c>
      <c r="MQE50" s="351" t="e">
        <f>+IF('Data Input-Ingreso de Datos'!#REF!=1,EVERLITE!#REF!,"N/A")</f>
        <v>#REF!</v>
      </c>
      <c r="MQF50" s="351" t="e">
        <f>+IF('Data Input-Ingreso de Datos'!#REF!=1,EVERLITE!#REF!,"N/A")</f>
        <v>#REF!</v>
      </c>
      <c r="MQG50" s="351" t="e">
        <f>+IF('Data Input-Ingreso de Datos'!#REF!=1,EVERLITE!#REF!,"N/A")</f>
        <v>#REF!</v>
      </c>
      <c r="MQH50" s="351" t="e">
        <f>+IF('Data Input-Ingreso de Datos'!#REF!=1,EVERLITE!#REF!,"N/A")</f>
        <v>#REF!</v>
      </c>
      <c r="MQI50" s="351" t="e">
        <f>+IF('Data Input-Ingreso de Datos'!#REF!=1,EVERLITE!#REF!,"N/A")</f>
        <v>#REF!</v>
      </c>
      <c r="MQJ50" s="351" t="e">
        <f>+IF('Data Input-Ingreso de Datos'!#REF!=1,EVERLITE!#REF!,"N/A")</f>
        <v>#REF!</v>
      </c>
      <c r="MQK50" s="351" t="e">
        <f>+IF('Data Input-Ingreso de Datos'!#REF!=1,EVERLITE!#REF!,"N/A")</f>
        <v>#REF!</v>
      </c>
      <c r="MQL50" s="351" t="e">
        <f>+IF('Data Input-Ingreso de Datos'!#REF!=1,EVERLITE!#REF!,"N/A")</f>
        <v>#REF!</v>
      </c>
      <c r="MQM50" s="351" t="e">
        <f>+IF('Data Input-Ingreso de Datos'!#REF!=1,EVERLITE!#REF!,"N/A")</f>
        <v>#REF!</v>
      </c>
      <c r="MQN50" s="351" t="e">
        <f>+IF('Data Input-Ingreso de Datos'!#REF!=1,EVERLITE!#REF!,"N/A")</f>
        <v>#REF!</v>
      </c>
      <c r="MQO50" s="351" t="e">
        <f>+IF('Data Input-Ingreso de Datos'!#REF!=1,EVERLITE!#REF!,"N/A")</f>
        <v>#REF!</v>
      </c>
      <c r="MQP50" s="351" t="e">
        <f>+IF('Data Input-Ingreso de Datos'!#REF!=1,EVERLITE!#REF!,"N/A")</f>
        <v>#REF!</v>
      </c>
      <c r="MQQ50" s="351" t="e">
        <f>+IF('Data Input-Ingreso de Datos'!#REF!=1,EVERLITE!#REF!,"N/A")</f>
        <v>#REF!</v>
      </c>
      <c r="MQR50" s="351" t="e">
        <f>+IF('Data Input-Ingreso de Datos'!#REF!=1,EVERLITE!#REF!,"N/A")</f>
        <v>#REF!</v>
      </c>
      <c r="MQS50" s="351" t="e">
        <f>+IF('Data Input-Ingreso de Datos'!#REF!=1,EVERLITE!#REF!,"N/A")</f>
        <v>#REF!</v>
      </c>
      <c r="MQT50" s="351" t="e">
        <f>+IF('Data Input-Ingreso de Datos'!#REF!=1,EVERLITE!#REF!,"N/A")</f>
        <v>#REF!</v>
      </c>
      <c r="MQU50" s="351" t="e">
        <f>+IF('Data Input-Ingreso de Datos'!#REF!=1,EVERLITE!#REF!,"N/A")</f>
        <v>#REF!</v>
      </c>
      <c r="MQV50" s="351" t="e">
        <f>+IF('Data Input-Ingreso de Datos'!#REF!=1,EVERLITE!#REF!,"N/A")</f>
        <v>#REF!</v>
      </c>
      <c r="MQW50" s="351" t="e">
        <f>+IF('Data Input-Ingreso de Datos'!#REF!=1,EVERLITE!#REF!,"N/A")</f>
        <v>#REF!</v>
      </c>
      <c r="MQX50" s="351" t="e">
        <f>+IF('Data Input-Ingreso de Datos'!#REF!=1,EVERLITE!#REF!,"N/A")</f>
        <v>#REF!</v>
      </c>
      <c r="MQY50" s="351" t="e">
        <f>+IF('Data Input-Ingreso de Datos'!#REF!=1,EVERLITE!#REF!,"N/A")</f>
        <v>#REF!</v>
      </c>
      <c r="MQZ50" s="351" t="e">
        <f>+IF('Data Input-Ingreso de Datos'!#REF!=1,EVERLITE!#REF!,"N/A")</f>
        <v>#REF!</v>
      </c>
      <c r="MRA50" s="351" t="e">
        <f>+IF('Data Input-Ingreso de Datos'!#REF!=1,EVERLITE!#REF!,"N/A")</f>
        <v>#REF!</v>
      </c>
      <c r="MRB50" s="351" t="e">
        <f>+IF('Data Input-Ingreso de Datos'!#REF!=1,EVERLITE!#REF!,"N/A")</f>
        <v>#REF!</v>
      </c>
      <c r="MRC50" s="351" t="e">
        <f>+IF('Data Input-Ingreso de Datos'!#REF!=1,EVERLITE!#REF!,"N/A")</f>
        <v>#REF!</v>
      </c>
      <c r="MRD50" s="351" t="e">
        <f>+IF('Data Input-Ingreso de Datos'!#REF!=1,EVERLITE!#REF!,"N/A")</f>
        <v>#REF!</v>
      </c>
      <c r="MRE50" s="351" t="e">
        <f>+IF('Data Input-Ingreso de Datos'!#REF!=1,EVERLITE!#REF!,"N/A")</f>
        <v>#REF!</v>
      </c>
      <c r="MRF50" s="351" t="e">
        <f>+IF('Data Input-Ingreso de Datos'!#REF!=1,EVERLITE!#REF!,"N/A")</f>
        <v>#REF!</v>
      </c>
      <c r="MRG50" s="351" t="e">
        <f>+IF('Data Input-Ingreso de Datos'!#REF!=1,EVERLITE!#REF!,"N/A")</f>
        <v>#REF!</v>
      </c>
      <c r="MRH50" s="351" t="e">
        <f>+IF('Data Input-Ingreso de Datos'!#REF!=1,EVERLITE!#REF!,"N/A")</f>
        <v>#REF!</v>
      </c>
      <c r="MRI50" s="351" t="e">
        <f>+IF('Data Input-Ingreso de Datos'!#REF!=1,EVERLITE!#REF!,"N/A")</f>
        <v>#REF!</v>
      </c>
      <c r="MRJ50" s="351" t="e">
        <f>+IF('Data Input-Ingreso de Datos'!#REF!=1,EVERLITE!#REF!,"N/A")</f>
        <v>#REF!</v>
      </c>
      <c r="MRK50" s="351" t="e">
        <f>+IF('Data Input-Ingreso de Datos'!#REF!=1,EVERLITE!#REF!,"N/A")</f>
        <v>#REF!</v>
      </c>
      <c r="MRL50" s="351" t="e">
        <f>+IF('Data Input-Ingreso de Datos'!#REF!=1,EVERLITE!#REF!,"N/A")</f>
        <v>#REF!</v>
      </c>
      <c r="MRM50" s="351" t="e">
        <f>+IF('Data Input-Ingreso de Datos'!#REF!=1,EVERLITE!#REF!,"N/A")</f>
        <v>#REF!</v>
      </c>
      <c r="MRN50" s="351" t="e">
        <f>+IF('Data Input-Ingreso de Datos'!#REF!=1,EVERLITE!#REF!,"N/A")</f>
        <v>#REF!</v>
      </c>
      <c r="MRO50" s="351" t="e">
        <f>+IF('Data Input-Ingreso de Datos'!#REF!=1,EVERLITE!#REF!,"N/A")</f>
        <v>#REF!</v>
      </c>
      <c r="MRP50" s="351" t="e">
        <f>+IF('Data Input-Ingreso de Datos'!#REF!=1,EVERLITE!#REF!,"N/A")</f>
        <v>#REF!</v>
      </c>
      <c r="MRQ50" s="351" t="e">
        <f>+IF('Data Input-Ingreso de Datos'!#REF!=1,EVERLITE!#REF!,"N/A")</f>
        <v>#REF!</v>
      </c>
      <c r="MRR50" s="351" t="e">
        <f>+IF('Data Input-Ingreso de Datos'!#REF!=1,EVERLITE!#REF!,"N/A")</f>
        <v>#REF!</v>
      </c>
      <c r="MRS50" s="351" t="e">
        <f>+IF('Data Input-Ingreso de Datos'!#REF!=1,EVERLITE!#REF!,"N/A")</f>
        <v>#REF!</v>
      </c>
      <c r="MRT50" s="351" t="e">
        <f>+IF('Data Input-Ingreso de Datos'!#REF!=1,EVERLITE!#REF!,"N/A")</f>
        <v>#REF!</v>
      </c>
      <c r="MRU50" s="351" t="e">
        <f>+IF('Data Input-Ingreso de Datos'!#REF!=1,EVERLITE!#REF!,"N/A")</f>
        <v>#REF!</v>
      </c>
      <c r="MRV50" s="351" t="e">
        <f>+IF('Data Input-Ingreso de Datos'!#REF!=1,EVERLITE!#REF!,"N/A")</f>
        <v>#REF!</v>
      </c>
      <c r="MRW50" s="351" t="e">
        <f>+IF('Data Input-Ingreso de Datos'!#REF!=1,EVERLITE!#REF!,"N/A")</f>
        <v>#REF!</v>
      </c>
      <c r="MRX50" s="351" t="e">
        <f>+IF('Data Input-Ingreso de Datos'!#REF!=1,EVERLITE!#REF!,"N/A")</f>
        <v>#REF!</v>
      </c>
      <c r="MRY50" s="351" t="e">
        <f>+IF('Data Input-Ingreso de Datos'!#REF!=1,EVERLITE!#REF!,"N/A")</f>
        <v>#REF!</v>
      </c>
      <c r="MRZ50" s="351" t="e">
        <f>+IF('Data Input-Ingreso de Datos'!#REF!=1,EVERLITE!#REF!,"N/A")</f>
        <v>#REF!</v>
      </c>
      <c r="MSA50" s="351" t="e">
        <f>+IF('Data Input-Ingreso de Datos'!#REF!=1,EVERLITE!#REF!,"N/A")</f>
        <v>#REF!</v>
      </c>
      <c r="MSB50" s="351" t="e">
        <f>+IF('Data Input-Ingreso de Datos'!#REF!=1,EVERLITE!#REF!,"N/A")</f>
        <v>#REF!</v>
      </c>
      <c r="MSC50" s="351" t="e">
        <f>+IF('Data Input-Ingreso de Datos'!#REF!=1,EVERLITE!#REF!,"N/A")</f>
        <v>#REF!</v>
      </c>
      <c r="MSD50" s="351" t="e">
        <f>+IF('Data Input-Ingreso de Datos'!#REF!=1,EVERLITE!#REF!,"N/A")</f>
        <v>#REF!</v>
      </c>
      <c r="MSE50" s="351" t="e">
        <f>+IF('Data Input-Ingreso de Datos'!#REF!=1,EVERLITE!#REF!,"N/A")</f>
        <v>#REF!</v>
      </c>
      <c r="MSF50" s="351" t="e">
        <f>+IF('Data Input-Ingreso de Datos'!#REF!=1,EVERLITE!#REF!,"N/A")</f>
        <v>#REF!</v>
      </c>
      <c r="MSG50" s="351" t="e">
        <f>+IF('Data Input-Ingreso de Datos'!#REF!=1,EVERLITE!#REF!,"N/A")</f>
        <v>#REF!</v>
      </c>
      <c r="MSH50" s="351" t="e">
        <f>+IF('Data Input-Ingreso de Datos'!#REF!=1,EVERLITE!#REF!,"N/A")</f>
        <v>#REF!</v>
      </c>
      <c r="MSI50" s="351" t="e">
        <f>+IF('Data Input-Ingreso de Datos'!#REF!=1,EVERLITE!#REF!,"N/A")</f>
        <v>#REF!</v>
      </c>
      <c r="MSJ50" s="351" t="e">
        <f>+IF('Data Input-Ingreso de Datos'!#REF!=1,EVERLITE!#REF!,"N/A")</f>
        <v>#REF!</v>
      </c>
      <c r="MSK50" s="351" t="e">
        <f>+IF('Data Input-Ingreso de Datos'!#REF!=1,EVERLITE!#REF!,"N/A")</f>
        <v>#REF!</v>
      </c>
      <c r="MSL50" s="351" t="e">
        <f>+IF('Data Input-Ingreso de Datos'!#REF!=1,EVERLITE!#REF!,"N/A")</f>
        <v>#REF!</v>
      </c>
      <c r="MSM50" s="351" t="e">
        <f>+IF('Data Input-Ingreso de Datos'!#REF!=1,EVERLITE!#REF!,"N/A")</f>
        <v>#REF!</v>
      </c>
      <c r="MSN50" s="351" t="e">
        <f>+IF('Data Input-Ingreso de Datos'!#REF!=1,EVERLITE!#REF!,"N/A")</f>
        <v>#REF!</v>
      </c>
      <c r="MSO50" s="351" t="e">
        <f>+IF('Data Input-Ingreso de Datos'!#REF!=1,EVERLITE!#REF!,"N/A")</f>
        <v>#REF!</v>
      </c>
      <c r="MSP50" s="351" t="e">
        <f>+IF('Data Input-Ingreso de Datos'!#REF!=1,EVERLITE!#REF!,"N/A")</f>
        <v>#REF!</v>
      </c>
      <c r="MSQ50" s="351" t="e">
        <f>+IF('Data Input-Ingreso de Datos'!#REF!=1,EVERLITE!#REF!,"N/A")</f>
        <v>#REF!</v>
      </c>
      <c r="MSR50" s="351" t="e">
        <f>+IF('Data Input-Ingreso de Datos'!#REF!=1,EVERLITE!#REF!,"N/A")</f>
        <v>#REF!</v>
      </c>
      <c r="MSS50" s="351" t="e">
        <f>+IF('Data Input-Ingreso de Datos'!#REF!=1,EVERLITE!#REF!,"N/A")</f>
        <v>#REF!</v>
      </c>
      <c r="MST50" s="351" t="e">
        <f>+IF('Data Input-Ingreso de Datos'!#REF!=1,EVERLITE!#REF!,"N/A")</f>
        <v>#REF!</v>
      </c>
      <c r="MSU50" s="351" t="e">
        <f>+IF('Data Input-Ingreso de Datos'!#REF!=1,EVERLITE!#REF!,"N/A")</f>
        <v>#REF!</v>
      </c>
      <c r="MSV50" s="351" t="e">
        <f>+IF('Data Input-Ingreso de Datos'!#REF!=1,EVERLITE!#REF!,"N/A")</f>
        <v>#REF!</v>
      </c>
      <c r="MSW50" s="351" t="e">
        <f>+IF('Data Input-Ingreso de Datos'!#REF!=1,EVERLITE!#REF!,"N/A")</f>
        <v>#REF!</v>
      </c>
      <c r="MSX50" s="351" t="e">
        <f>+IF('Data Input-Ingreso de Datos'!#REF!=1,EVERLITE!#REF!,"N/A")</f>
        <v>#REF!</v>
      </c>
      <c r="MSY50" s="351" t="e">
        <f>+IF('Data Input-Ingreso de Datos'!#REF!=1,EVERLITE!#REF!,"N/A")</f>
        <v>#REF!</v>
      </c>
      <c r="MSZ50" s="351" t="e">
        <f>+IF('Data Input-Ingreso de Datos'!#REF!=1,EVERLITE!#REF!,"N/A")</f>
        <v>#REF!</v>
      </c>
      <c r="MTA50" s="351" t="e">
        <f>+IF('Data Input-Ingreso de Datos'!#REF!=1,EVERLITE!#REF!,"N/A")</f>
        <v>#REF!</v>
      </c>
      <c r="MTB50" s="351" t="e">
        <f>+IF('Data Input-Ingreso de Datos'!#REF!=1,EVERLITE!#REF!,"N/A")</f>
        <v>#REF!</v>
      </c>
      <c r="MTC50" s="351" t="e">
        <f>+IF('Data Input-Ingreso de Datos'!#REF!=1,EVERLITE!#REF!,"N/A")</f>
        <v>#REF!</v>
      </c>
      <c r="MTD50" s="351" t="e">
        <f>+IF('Data Input-Ingreso de Datos'!#REF!=1,EVERLITE!#REF!,"N/A")</f>
        <v>#REF!</v>
      </c>
      <c r="MTE50" s="351" t="e">
        <f>+IF('Data Input-Ingreso de Datos'!#REF!=1,EVERLITE!#REF!,"N/A")</f>
        <v>#REF!</v>
      </c>
      <c r="MTF50" s="351" t="e">
        <f>+IF('Data Input-Ingreso de Datos'!#REF!=1,EVERLITE!#REF!,"N/A")</f>
        <v>#REF!</v>
      </c>
      <c r="MTG50" s="351" t="e">
        <f>+IF('Data Input-Ingreso de Datos'!#REF!=1,EVERLITE!#REF!,"N/A")</f>
        <v>#REF!</v>
      </c>
      <c r="MTH50" s="351" t="e">
        <f>+IF('Data Input-Ingreso de Datos'!#REF!=1,EVERLITE!#REF!,"N/A")</f>
        <v>#REF!</v>
      </c>
      <c r="MTI50" s="351" t="e">
        <f>+IF('Data Input-Ingreso de Datos'!#REF!=1,EVERLITE!#REF!,"N/A")</f>
        <v>#REF!</v>
      </c>
      <c r="MTJ50" s="351" t="e">
        <f>+IF('Data Input-Ingreso de Datos'!#REF!=1,EVERLITE!#REF!,"N/A")</f>
        <v>#REF!</v>
      </c>
      <c r="MTK50" s="351" t="e">
        <f>+IF('Data Input-Ingreso de Datos'!#REF!=1,EVERLITE!#REF!,"N/A")</f>
        <v>#REF!</v>
      </c>
      <c r="MTL50" s="351" t="e">
        <f>+IF('Data Input-Ingreso de Datos'!#REF!=1,EVERLITE!#REF!,"N/A")</f>
        <v>#REF!</v>
      </c>
      <c r="MTM50" s="351" t="e">
        <f>+IF('Data Input-Ingreso de Datos'!#REF!=1,EVERLITE!#REF!,"N/A")</f>
        <v>#REF!</v>
      </c>
      <c r="MTN50" s="351" t="e">
        <f>+IF('Data Input-Ingreso de Datos'!#REF!=1,EVERLITE!#REF!,"N/A")</f>
        <v>#REF!</v>
      </c>
      <c r="MTO50" s="351" t="e">
        <f>+IF('Data Input-Ingreso de Datos'!#REF!=1,EVERLITE!#REF!,"N/A")</f>
        <v>#REF!</v>
      </c>
      <c r="MTP50" s="351" t="e">
        <f>+IF('Data Input-Ingreso de Datos'!#REF!=1,EVERLITE!#REF!,"N/A")</f>
        <v>#REF!</v>
      </c>
      <c r="MTQ50" s="351" t="e">
        <f>+IF('Data Input-Ingreso de Datos'!#REF!=1,EVERLITE!#REF!,"N/A")</f>
        <v>#REF!</v>
      </c>
      <c r="MTR50" s="351" t="e">
        <f>+IF('Data Input-Ingreso de Datos'!#REF!=1,EVERLITE!#REF!,"N/A")</f>
        <v>#REF!</v>
      </c>
      <c r="MTS50" s="351" t="e">
        <f>+IF('Data Input-Ingreso de Datos'!#REF!=1,EVERLITE!#REF!,"N/A")</f>
        <v>#REF!</v>
      </c>
      <c r="MTT50" s="351" t="e">
        <f>+IF('Data Input-Ingreso de Datos'!#REF!=1,EVERLITE!#REF!,"N/A")</f>
        <v>#REF!</v>
      </c>
      <c r="MTU50" s="351" t="e">
        <f>+IF('Data Input-Ingreso de Datos'!#REF!=1,EVERLITE!#REF!,"N/A")</f>
        <v>#REF!</v>
      </c>
      <c r="MTV50" s="351" t="e">
        <f>+IF('Data Input-Ingreso de Datos'!#REF!=1,EVERLITE!#REF!,"N/A")</f>
        <v>#REF!</v>
      </c>
      <c r="MTW50" s="351" t="e">
        <f>+IF('Data Input-Ingreso de Datos'!#REF!=1,EVERLITE!#REF!,"N/A")</f>
        <v>#REF!</v>
      </c>
      <c r="MTX50" s="351" t="e">
        <f>+IF('Data Input-Ingreso de Datos'!#REF!=1,EVERLITE!#REF!,"N/A")</f>
        <v>#REF!</v>
      </c>
      <c r="MTY50" s="351" t="e">
        <f>+IF('Data Input-Ingreso de Datos'!#REF!=1,EVERLITE!#REF!,"N/A")</f>
        <v>#REF!</v>
      </c>
      <c r="MTZ50" s="351" t="e">
        <f>+IF('Data Input-Ingreso de Datos'!#REF!=1,EVERLITE!#REF!,"N/A")</f>
        <v>#REF!</v>
      </c>
      <c r="MUA50" s="351" t="e">
        <f>+IF('Data Input-Ingreso de Datos'!#REF!=1,EVERLITE!#REF!,"N/A")</f>
        <v>#REF!</v>
      </c>
      <c r="MUB50" s="351" t="e">
        <f>+IF('Data Input-Ingreso de Datos'!#REF!=1,EVERLITE!#REF!,"N/A")</f>
        <v>#REF!</v>
      </c>
      <c r="MUC50" s="351" t="e">
        <f>+IF('Data Input-Ingreso de Datos'!#REF!=1,EVERLITE!#REF!,"N/A")</f>
        <v>#REF!</v>
      </c>
      <c r="MUD50" s="351" t="e">
        <f>+IF('Data Input-Ingreso de Datos'!#REF!=1,EVERLITE!#REF!,"N/A")</f>
        <v>#REF!</v>
      </c>
      <c r="MUE50" s="351" t="e">
        <f>+IF('Data Input-Ingreso de Datos'!#REF!=1,EVERLITE!#REF!,"N/A")</f>
        <v>#REF!</v>
      </c>
      <c r="MUF50" s="351" t="e">
        <f>+IF('Data Input-Ingreso de Datos'!#REF!=1,EVERLITE!#REF!,"N/A")</f>
        <v>#REF!</v>
      </c>
      <c r="MUG50" s="351" t="e">
        <f>+IF('Data Input-Ingreso de Datos'!#REF!=1,EVERLITE!#REF!,"N/A")</f>
        <v>#REF!</v>
      </c>
      <c r="MUH50" s="351" t="e">
        <f>+IF('Data Input-Ingreso de Datos'!#REF!=1,EVERLITE!#REF!,"N/A")</f>
        <v>#REF!</v>
      </c>
      <c r="MUI50" s="351" t="e">
        <f>+IF('Data Input-Ingreso de Datos'!#REF!=1,EVERLITE!#REF!,"N/A")</f>
        <v>#REF!</v>
      </c>
      <c r="MUJ50" s="351" t="e">
        <f>+IF('Data Input-Ingreso de Datos'!#REF!=1,EVERLITE!#REF!,"N/A")</f>
        <v>#REF!</v>
      </c>
      <c r="MUK50" s="351" t="e">
        <f>+IF('Data Input-Ingreso de Datos'!#REF!=1,EVERLITE!#REF!,"N/A")</f>
        <v>#REF!</v>
      </c>
      <c r="MUL50" s="351" t="e">
        <f>+IF('Data Input-Ingreso de Datos'!#REF!=1,EVERLITE!#REF!,"N/A")</f>
        <v>#REF!</v>
      </c>
      <c r="MUM50" s="351" t="e">
        <f>+IF('Data Input-Ingreso de Datos'!#REF!=1,EVERLITE!#REF!,"N/A")</f>
        <v>#REF!</v>
      </c>
      <c r="MUN50" s="351" t="e">
        <f>+IF('Data Input-Ingreso de Datos'!#REF!=1,EVERLITE!#REF!,"N/A")</f>
        <v>#REF!</v>
      </c>
      <c r="MUO50" s="351" t="e">
        <f>+IF('Data Input-Ingreso de Datos'!#REF!=1,EVERLITE!#REF!,"N/A")</f>
        <v>#REF!</v>
      </c>
      <c r="MUP50" s="351" t="e">
        <f>+IF('Data Input-Ingreso de Datos'!#REF!=1,EVERLITE!#REF!,"N/A")</f>
        <v>#REF!</v>
      </c>
      <c r="MUQ50" s="351" t="e">
        <f>+IF('Data Input-Ingreso de Datos'!#REF!=1,EVERLITE!#REF!,"N/A")</f>
        <v>#REF!</v>
      </c>
      <c r="MUR50" s="351" t="e">
        <f>+IF('Data Input-Ingreso de Datos'!#REF!=1,EVERLITE!#REF!,"N/A")</f>
        <v>#REF!</v>
      </c>
      <c r="MUS50" s="351" t="e">
        <f>+IF('Data Input-Ingreso de Datos'!#REF!=1,EVERLITE!#REF!,"N/A")</f>
        <v>#REF!</v>
      </c>
      <c r="MUT50" s="351" t="e">
        <f>+IF('Data Input-Ingreso de Datos'!#REF!=1,EVERLITE!#REF!,"N/A")</f>
        <v>#REF!</v>
      </c>
      <c r="MUU50" s="351" t="e">
        <f>+IF('Data Input-Ingreso de Datos'!#REF!=1,EVERLITE!#REF!,"N/A")</f>
        <v>#REF!</v>
      </c>
      <c r="MUV50" s="351" t="e">
        <f>+IF('Data Input-Ingreso de Datos'!#REF!=1,EVERLITE!#REF!,"N/A")</f>
        <v>#REF!</v>
      </c>
      <c r="MUW50" s="351" t="e">
        <f>+IF('Data Input-Ingreso de Datos'!#REF!=1,EVERLITE!#REF!,"N/A")</f>
        <v>#REF!</v>
      </c>
      <c r="MUX50" s="351" t="e">
        <f>+IF('Data Input-Ingreso de Datos'!#REF!=1,EVERLITE!#REF!,"N/A")</f>
        <v>#REF!</v>
      </c>
      <c r="MUY50" s="351" t="e">
        <f>+IF('Data Input-Ingreso de Datos'!#REF!=1,EVERLITE!#REF!,"N/A")</f>
        <v>#REF!</v>
      </c>
      <c r="MUZ50" s="351" t="e">
        <f>+IF('Data Input-Ingreso de Datos'!#REF!=1,EVERLITE!#REF!,"N/A")</f>
        <v>#REF!</v>
      </c>
      <c r="MVA50" s="351" t="e">
        <f>+IF('Data Input-Ingreso de Datos'!#REF!=1,EVERLITE!#REF!,"N/A")</f>
        <v>#REF!</v>
      </c>
      <c r="MVB50" s="351" t="e">
        <f>+IF('Data Input-Ingreso de Datos'!#REF!=1,EVERLITE!#REF!,"N/A")</f>
        <v>#REF!</v>
      </c>
      <c r="MVC50" s="351" t="e">
        <f>+IF('Data Input-Ingreso de Datos'!#REF!=1,EVERLITE!#REF!,"N/A")</f>
        <v>#REF!</v>
      </c>
      <c r="MVD50" s="351" t="e">
        <f>+IF('Data Input-Ingreso de Datos'!#REF!=1,EVERLITE!#REF!,"N/A")</f>
        <v>#REF!</v>
      </c>
      <c r="MVE50" s="351" t="e">
        <f>+IF('Data Input-Ingreso de Datos'!#REF!=1,EVERLITE!#REF!,"N/A")</f>
        <v>#REF!</v>
      </c>
      <c r="MVF50" s="351" t="e">
        <f>+IF('Data Input-Ingreso de Datos'!#REF!=1,EVERLITE!#REF!,"N/A")</f>
        <v>#REF!</v>
      </c>
      <c r="MVG50" s="351" t="e">
        <f>+IF('Data Input-Ingreso de Datos'!#REF!=1,EVERLITE!#REF!,"N/A")</f>
        <v>#REF!</v>
      </c>
      <c r="MVH50" s="351" t="e">
        <f>+IF('Data Input-Ingreso de Datos'!#REF!=1,EVERLITE!#REF!,"N/A")</f>
        <v>#REF!</v>
      </c>
      <c r="MVI50" s="351" t="e">
        <f>+IF('Data Input-Ingreso de Datos'!#REF!=1,EVERLITE!#REF!,"N/A")</f>
        <v>#REF!</v>
      </c>
      <c r="MVJ50" s="351" t="e">
        <f>+IF('Data Input-Ingreso de Datos'!#REF!=1,EVERLITE!#REF!,"N/A")</f>
        <v>#REF!</v>
      </c>
      <c r="MVK50" s="351" t="e">
        <f>+IF('Data Input-Ingreso de Datos'!#REF!=1,EVERLITE!#REF!,"N/A")</f>
        <v>#REF!</v>
      </c>
      <c r="MVL50" s="351" t="e">
        <f>+IF('Data Input-Ingreso de Datos'!#REF!=1,EVERLITE!#REF!,"N/A")</f>
        <v>#REF!</v>
      </c>
      <c r="MVM50" s="351" t="e">
        <f>+IF('Data Input-Ingreso de Datos'!#REF!=1,EVERLITE!#REF!,"N/A")</f>
        <v>#REF!</v>
      </c>
      <c r="MVN50" s="351" t="e">
        <f>+IF('Data Input-Ingreso de Datos'!#REF!=1,EVERLITE!#REF!,"N/A")</f>
        <v>#REF!</v>
      </c>
      <c r="MVO50" s="351" t="e">
        <f>+IF('Data Input-Ingreso de Datos'!#REF!=1,EVERLITE!#REF!,"N/A")</f>
        <v>#REF!</v>
      </c>
      <c r="MVP50" s="351" t="e">
        <f>+IF('Data Input-Ingreso de Datos'!#REF!=1,EVERLITE!#REF!,"N/A")</f>
        <v>#REF!</v>
      </c>
      <c r="MVQ50" s="351" t="e">
        <f>+IF('Data Input-Ingreso de Datos'!#REF!=1,EVERLITE!#REF!,"N/A")</f>
        <v>#REF!</v>
      </c>
      <c r="MVR50" s="351" t="e">
        <f>+IF('Data Input-Ingreso de Datos'!#REF!=1,EVERLITE!#REF!,"N/A")</f>
        <v>#REF!</v>
      </c>
      <c r="MVS50" s="351" t="e">
        <f>+IF('Data Input-Ingreso de Datos'!#REF!=1,EVERLITE!#REF!,"N/A")</f>
        <v>#REF!</v>
      </c>
      <c r="MVT50" s="351" t="e">
        <f>+IF('Data Input-Ingreso de Datos'!#REF!=1,EVERLITE!#REF!,"N/A")</f>
        <v>#REF!</v>
      </c>
      <c r="MVU50" s="351" t="e">
        <f>+IF('Data Input-Ingreso de Datos'!#REF!=1,EVERLITE!#REF!,"N/A")</f>
        <v>#REF!</v>
      </c>
      <c r="MVV50" s="351" t="e">
        <f>+IF('Data Input-Ingreso de Datos'!#REF!=1,EVERLITE!#REF!,"N/A")</f>
        <v>#REF!</v>
      </c>
      <c r="MVW50" s="351" t="e">
        <f>+IF('Data Input-Ingreso de Datos'!#REF!=1,EVERLITE!#REF!,"N/A")</f>
        <v>#REF!</v>
      </c>
      <c r="MVX50" s="351" t="e">
        <f>+IF('Data Input-Ingreso de Datos'!#REF!=1,EVERLITE!#REF!,"N/A")</f>
        <v>#REF!</v>
      </c>
      <c r="MVY50" s="351" t="e">
        <f>+IF('Data Input-Ingreso de Datos'!#REF!=1,EVERLITE!#REF!,"N/A")</f>
        <v>#REF!</v>
      </c>
      <c r="MVZ50" s="351" t="e">
        <f>+IF('Data Input-Ingreso de Datos'!#REF!=1,EVERLITE!#REF!,"N/A")</f>
        <v>#REF!</v>
      </c>
      <c r="MWA50" s="351" t="e">
        <f>+IF('Data Input-Ingreso de Datos'!#REF!=1,EVERLITE!#REF!,"N/A")</f>
        <v>#REF!</v>
      </c>
      <c r="MWB50" s="351" t="e">
        <f>+IF('Data Input-Ingreso de Datos'!#REF!=1,EVERLITE!#REF!,"N/A")</f>
        <v>#REF!</v>
      </c>
      <c r="MWC50" s="351" t="e">
        <f>+IF('Data Input-Ingreso de Datos'!#REF!=1,EVERLITE!#REF!,"N/A")</f>
        <v>#REF!</v>
      </c>
      <c r="MWD50" s="351" t="e">
        <f>+IF('Data Input-Ingreso de Datos'!#REF!=1,EVERLITE!#REF!,"N/A")</f>
        <v>#REF!</v>
      </c>
      <c r="MWE50" s="351" t="e">
        <f>+IF('Data Input-Ingreso de Datos'!#REF!=1,EVERLITE!#REF!,"N/A")</f>
        <v>#REF!</v>
      </c>
      <c r="MWF50" s="351" t="e">
        <f>+IF('Data Input-Ingreso de Datos'!#REF!=1,EVERLITE!#REF!,"N/A")</f>
        <v>#REF!</v>
      </c>
      <c r="MWG50" s="351" t="e">
        <f>+IF('Data Input-Ingreso de Datos'!#REF!=1,EVERLITE!#REF!,"N/A")</f>
        <v>#REF!</v>
      </c>
      <c r="MWH50" s="351" t="e">
        <f>+IF('Data Input-Ingreso de Datos'!#REF!=1,EVERLITE!#REF!,"N/A")</f>
        <v>#REF!</v>
      </c>
      <c r="MWI50" s="351" t="e">
        <f>+IF('Data Input-Ingreso de Datos'!#REF!=1,EVERLITE!#REF!,"N/A")</f>
        <v>#REF!</v>
      </c>
      <c r="MWJ50" s="351" t="e">
        <f>+IF('Data Input-Ingreso de Datos'!#REF!=1,EVERLITE!#REF!,"N/A")</f>
        <v>#REF!</v>
      </c>
      <c r="MWK50" s="351" t="e">
        <f>+IF('Data Input-Ingreso de Datos'!#REF!=1,EVERLITE!#REF!,"N/A")</f>
        <v>#REF!</v>
      </c>
      <c r="MWL50" s="351" t="e">
        <f>+IF('Data Input-Ingreso de Datos'!#REF!=1,EVERLITE!#REF!,"N/A")</f>
        <v>#REF!</v>
      </c>
      <c r="MWM50" s="351" t="e">
        <f>+IF('Data Input-Ingreso de Datos'!#REF!=1,EVERLITE!#REF!,"N/A")</f>
        <v>#REF!</v>
      </c>
      <c r="MWN50" s="351" t="e">
        <f>+IF('Data Input-Ingreso de Datos'!#REF!=1,EVERLITE!#REF!,"N/A")</f>
        <v>#REF!</v>
      </c>
      <c r="MWO50" s="351" t="e">
        <f>+IF('Data Input-Ingreso de Datos'!#REF!=1,EVERLITE!#REF!,"N/A")</f>
        <v>#REF!</v>
      </c>
      <c r="MWP50" s="351" t="e">
        <f>+IF('Data Input-Ingreso de Datos'!#REF!=1,EVERLITE!#REF!,"N/A")</f>
        <v>#REF!</v>
      </c>
      <c r="MWQ50" s="351" t="e">
        <f>+IF('Data Input-Ingreso de Datos'!#REF!=1,EVERLITE!#REF!,"N/A")</f>
        <v>#REF!</v>
      </c>
      <c r="MWR50" s="351" t="e">
        <f>+IF('Data Input-Ingreso de Datos'!#REF!=1,EVERLITE!#REF!,"N/A")</f>
        <v>#REF!</v>
      </c>
      <c r="MWS50" s="351" t="e">
        <f>+IF('Data Input-Ingreso de Datos'!#REF!=1,EVERLITE!#REF!,"N/A")</f>
        <v>#REF!</v>
      </c>
      <c r="MWT50" s="351" t="e">
        <f>+IF('Data Input-Ingreso de Datos'!#REF!=1,EVERLITE!#REF!,"N/A")</f>
        <v>#REF!</v>
      </c>
      <c r="MWU50" s="351" t="e">
        <f>+IF('Data Input-Ingreso de Datos'!#REF!=1,EVERLITE!#REF!,"N/A")</f>
        <v>#REF!</v>
      </c>
      <c r="MWV50" s="351" t="e">
        <f>+IF('Data Input-Ingreso de Datos'!#REF!=1,EVERLITE!#REF!,"N/A")</f>
        <v>#REF!</v>
      </c>
      <c r="MWW50" s="351" t="e">
        <f>+IF('Data Input-Ingreso de Datos'!#REF!=1,EVERLITE!#REF!,"N/A")</f>
        <v>#REF!</v>
      </c>
      <c r="MWX50" s="351" t="e">
        <f>+IF('Data Input-Ingreso de Datos'!#REF!=1,EVERLITE!#REF!,"N/A")</f>
        <v>#REF!</v>
      </c>
      <c r="MWY50" s="351" t="e">
        <f>+IF('Data Input-Ingreso de Datos'!#REF!=1,EVERLITE!#REF!,"N/A")</f>
        <v>#REF!</v>
      </c>
      <c r="MWZ50" s="351" t="e">
        <f>+IF('Data Input-Ingreso de Datos'!#REF!=1,EVERLITE!#REF!,"N/A")</f>
        <v>#REF!</v>
      </c>
      <c r="MXA50" s="351" t="e">
        <f>+IF('Data Input-Ingreso de Datos'!#REF!=1,EVERLITE!#REF!,"N/A")</f>
        <v>#REF!</v>
      </c>
      <c r="MXB50" s="351" t="e">
        <f>+IF('Data Input-Ingreso de Datos'!#REF!=1,EVERLITE!#REF!,"N/A")</f>
        <v>#REF!</v>
      </c>
      <c r="MXC50" s="351" t="e">
        <f>+IF('Data Input-Ingreso de Datos'!#REF!=1,EVERLITE!#REF!,"N/A")</f>
        <v>#REF!</v>
      </c>
      <c r="MXD50" s="351" t="e">
        <f>+IF('Data Input-Ingreso de Datos'!#REF!=1,EVERLITE!#REF!,"N/A")</f>
        <v>#REF!</v>
      </c>
      <c r="MXE50" s="351" t="e">
        <f>+IF('Data Input-Ingreso de Datos'!#REF!=1,EVERLITE!#REF!,"N/A")</f>
        <v>#REF!</v>
      </c>
      <c r="MXF50" s="351" t="e">
        <f>+IF('Data Input-Ingreso de Datos'!#REF!=1,EVERLITE!#REF!,"N/A")</f>
        <v>#REF!</v>
      </c>
      <c r="MXG50" s="351" t="e">
        <f>+IF('Data Input-Ingreso de Datos'!#REF!=1,EVERLITE!#REF!,"N/A")</f>
        <v>#REF!</v>
      </c>
      <c r="MXH50" s="351" t="e">
        <f>+IF('Data Input-Ingreso de Datos'!#REF!=1,EVERLITE!#REF!,"N/A")</f>
        <v>#REF!</v>
      </c>
      <c r="MXI50" s="351" t="e">
        <f>+IF('Data Input-Ingreso de Datos'!#REF!=1,EVERLITE!#REF!,"N/A")</f>
        <v>#REF!</v>
      </c>
      <c r="MXJ50" s="351" t="e">
        <f>+IF('Data Input-Ingreso de Datos'!#REF!=1,EVERLITE!#REF!,"N/A")</f>
        <v>#REF!</v>
      </c>
      <c r="MXK50" s="351" t="e">
        <f>+IF('Data Input-Ingreso de Datos'!#REF!=1,EVERLITE!#REF!,"N/A")</f>
        <v>#REF!</v>
      </c>
      <c r="MXL50" s="351" t="e">
        <f>+IF('Data Input-Ingreso de Datos'!#REF!=1,EVERLITE!#REF!,"N/A")</f>
        <v>#REF!</v>
      </c>
      <c r="MXM50" s="351" t="e">
        <f>+IF('Data Input-Ingreso de Datos'!#REF!=1,EVERLITE!#REF!,"N/A")</f>
        <v>#REF!</v>
      </c>
      <c r="MXN50" s="351" t="e">
        <f>+IF('Data Input-Ingreso de Datos'!#REF!=1,EVERLITE!#REF!,"N/A")</f>
        <v>#REF!</v>
      </c>
      <c r="MXO50" s="351" t="e">
        <f>+IF('Data Input-Ingreso de Datos'!#REF!=1,EVERLITE!#REF!,"N/A")</f>
        <v>#REF!</v>
      </c>
      <c r="MXP50" s="351" t="e">
        <f>+IF('Data Input-Ingreso de Datos'!#REF!=1,EVERLITE!#REF!,"N/A")</f>
        <v>#REF!</v>
      </c>
      <c r="MXQ50" s="351" t="e">
        <f>+IF('Data Input-Ingreso de Datos'!#REF!=1,EVERLITE!#REF!,"N/A")</f>
        <v>#REF!</v>
      </c>
      <c r="MXR50" s="351" t="e">
        <f>+IF('Data Input-Ingreso de Datos'!#REF!=1,EVERLITE!#REF!,"N/A")</f>
        <v>#REF!</v>
      </c>
      <c r="MXS50" s="351" t="e">
        <f>+IF('Data Input-Ingreso de Datos'!#REF!=1,EVERLITE!#REF!,"N/A")</f>
        <v>#REF!</v>
      </c>
      <c r="MXT50" s="351" t="e">
        <f>+IF('Data Input-Ingreso de Datos'!#REF!=1,EVERLITE!#REF!,"N/A")</f>
        <v>#REF!</v>
      </c>
      <c r="MXU50" s="351" t="e">
        <f>+IF('Data Input-Ingreso de Datos'!#REF!=1,EVERLITE!#REF!,"N/A")</f>
        <v>#REF!</v>
      </c>
      <c r="MXV50" s="351" t="e">
        <f>+IF('Data Input-Ingreso de Datos'!#REF!=1,EVERLITE!#REF!,"N/A")</f>
        <v>#REF!</v>
      </c>
      <c r="MXW50" s="351" t="e">
        <f>+IF('Data Input-Ingreso de Datos'!#REF!=1,EVERLITE!#REF!,"N/A")</f>
        <v>#REF!</v>
      </c>
      <c r="MXX50" s="351" t="e">
        <f>+IF('Data Input-Ingreso de Datos'!#REF!=1,EVERLITE!#REF!,"N/A")</f>
        <v>#REF!</v>
      </c>
      <c r="MXY50" s="351" t="e">
        <f>+IF('Data Input-Ingreso de Datos'!#REF!=1,EVERLITE!#REF!,"N/A")</f>
        <v>#REF!</v>
      </c>
      <c r="MXZ50" s="351" t="e">
        <f>+IF('Data Input-Ingreso de Datos'!#REF!=1,EVERLITE!#REF!,"N/A")</f>
        <v>#REF!</v>
      </c>
      <c r="MYA50" s="351" t="e">
        <f>+IF('Data Input-Ingreso de Datos'!#REF!=1,EVERLITE!#REF!,"N/A")</f>
        <v>#REF!</v>
      </c>
      <c r="MYB50" s="351" t="e">
        <f>+IF('Data Input-Ingreso de Datos'!#REF!=1,EVERLITE!#REF!,"N/A")</f>
        <v>#REF!</v>
      </c>
      <c r="MYC50" s="351" t="e">
        <f>+IF('Data Input-Ingreso de Datos'!#REF!=1,EVERLITE!#REF!,"N/A")</f>
        <v>#REF!</v>
      </c>
      <c r="MYD50" s="351" t="e">
        <f>+IF('Data Input-Ingreso de Datos'!#REF!=1,EVERLITE!#REF!,"N/A")</f>
        <v>#REF!</v>
      </c>
      <c r="MYE50" s="351" t="e">
        <f>+IF('Data Input-Ingreso de Datos'!#REF!=1,EVERLITE!#REF!,"N/A")</f>
        <v>#REF!</v>
      </c>
      <c r="MYF50" s="351" t="e">
        <f>+IF('Data Input-Ingreso de Datos'!#REF!=1,EVERLITE!#REF!,"N/A")</f>
        <v>#REF!</v>
      </c>
      <c r="MYG50" s="351" t="e">
        <f>+IF('Data Input-Ingreso de Datos'!#REF!=1,EVERLITE!#REF!,"N/A")</f>
        <v>#REF!</v>
      </c>
      <c r="MYH50" s="351" t="e">
        <f>+IF('Data Input-Ingreso de Datos'!#REF!=1,EVERLITE!#REF!,"N/A")</f>
        <v>#REF!</v>
      </c>
      <c r="MYI50" s="351" t="e">
        <f>+IF('Data Input-Ingreso de Datos'!#REF!=1,EVERLITE!#REF!,"N/A")</f>
        <v>#REF!</v>
      </c>
      <c r="MYJ50" s="351" t="e">
        <f>+IF('Data Input-Ingreso de Datos'!#REF!=1,EVERLITE!#REF!,"N/A")</f>
        <v>#REF!</v>
      </c>
      <c r="MYK50" s="351" t="e">
        <f>+IF('Data Input-Ingreso de Datos'!#REF!=1,EVERLITE!#REF!,"N/A")</f>
        <v>#REF!</v>
      </c>
      <c r="MYL50" s="351" t="e">
        <f>+IF('Data Input-Ingreso de Datos'!#REF!=1,EVERLITE!#REF!,"N/A")</f>
        <v>#REF!</v>
      </c>
      <c r="MYM50" s="351" t="e">
        <f>+IF('Data Input-Ingreso de Datos'!#REF!=1,EVERLITE!#REF!,"N/A")</f>
        <v>#REF!</v>
      </c>
      <c r="MYN50" s="351" t="e">
        <f>+IF('Data Input-Ingreso de Datos'!#REF!=1,EVERLITE!#REF!,"N/A")</f>
        <v>#REF!</v>
      </c>
      <c r="MYO50" s="351" t="e">
        <f>+IF('Data Input-Ingreso de Datos'!#REF!=1,EVERLITE!#REF!,"N/A")</f>
        <v>#REF!</v>
      </c>
      <c r="MYP50" s="351" t="e">
        <f>+IF('Data Input-Ingreso de Datos'!#REF!=1,EVERLITE!#REF!,"N/A")</f>
        <v>#REF!</v>
      </c>
      <c r="MYQ50" s="351" t="e">
        <f>+IF('Data Input-Ingreso de Datos'!#REF!=1,EVERLITE!#REF!,"N/A")</f>
        <v>#REF!</v>
      </c>
      <c r="MYR50" s="351" t="e">
        <f>+IF('Data Input-Ingreso de Datos'!#REF!=1,EVERLITE!#REF!,"N/A")</f>
        <v>#REF!</v>
      </c>
      <c r="MYS50" s="351" t="e">
        <f>+IF('Data Input-Ingreso de Datos'!#REF!=1,EVERLITE!#REF!,"N/A")</f>
        <v>#REF!</v>
      </c>
      <c r="MYT50" s="351" t="e">
        <f>+IF('Data Input-Ingreso de Datos'!#REF!=1,EVERLITE!#REF!,"N/A")</f>
        <v>#REF!</v>
      </c>
      <c r="MYU50" s="351" t="e">
        <f>+IF('Data Input-Ingreso de Datos'!#REF!=1,EVERLITE!#REF!,"N/A")</f>
        <v>#REF!</v>
      </c>
      <c r="MYV50" s="351" t="e">
        <f>+IF('Data Input-Ingreso de Datos'!#REF!=1,EVERLITE!#REF!,"N/A")</f>
        <v>#REF!</v>
      </c>
      <c r="MYW50" s="351" t="e">
        <f>+IF('Data Input-Ingreso de Datos'!#REF!=1,EVERLITE!#REF!,"N/A")</f>
        <v>#REF!</v>
      </c>
      <c r="MYX50" s="351" t="e">
        <f>+IF('Data Input-Ingreso de Datos'!#REF!=1,EVERLITE!#REF!,"N/A")</f>
        <v>#REF!</v>
      </c>
      <c r="MYY50" s="351" t="e">
        <f>+IF('Data Input-Ingreso de Datos'!#REF!=1,EVERLITE!#REF!,"N/A")</f>
        <v>#REF!</v>
      </c>
      <c r="MYZ50" s="351" t="e">
        <f>+IF('Data Input-Ingreso de Datos'!#REF!=1,EVERLITE!#REF!,"N/A")</f>
        <v>#REF!</v>
      </c>
      <c r="MZA50" s="351" t="e">
        <f>+IF('Data Input-Ingreso de Datos'!#REF!=1,EVERLITE!#REF!,"N/A")</f>
        <v>#REF!</v>
      </c>
      <c r="MZB50" s="351" t="e">
        <f>+IF('Data Input-Ingreso de Datos'!#REF!=1,EVERLITE!#REF!,"N/A")</f>
        <v>#REF!</v>
      </c>
      <c r="MZC50" s="351" t="e">
        <f>+IF('Data Input-Ingreso de Datos'!#REF!=1,EVERLITE!#REF!,"N/A")</f>
        <v>#REF!</v>
      </c>
      <c r="MZD50" s="351" t="e">
        <f>+IF('Data Input-Ingreso de Datos'!#REF!=1,EVERLITE!#REF!,"N/A")</f>
        <v>#REF!</v>
      </c>
      <c r="MZE50" s="351" t="e">
        <f>+IF('Data Input-Ingreso de Datos'!#REF!=1,EVERLITE!#REF!,"N/A")</f>
        <v>#REF!</v>
      </c>
      <c r="MZF50" s="351" t="e">
        <f>+IF('Data Input-Ingreso de Datos'!#REF!=1,EVERLITE!#REF!,"N/A")</f>
        <v>#REF!</v>
      </c>
      <c r="MZG50" s="351" t="e">
        <f>+IF('Data Input-Ingreso de Datos'!#REF!=1,EVERLITE!#REF!,"N/A")</f>
        <v>#REF!</v>
      </c>
      <c r="MZH50" s="351" t="e">
        <f>+IF('Data Input-Ingreso de Datos'!#REF!=1,EVERLITE!#REF!,"N/A")</f>
        <v>#REF!</v>
      </c>
      <c r="MZI50" s="351" t="e">
        <f>+IF('Data Input-Ingreso de Datos'!#REF!=1,EVERLITE!#REF!,"N/A")</f>
        <v>#REF!</v>
      </c>
      <c r="MZJ50" s="351" t="e">
        <f>+IF('Data Input-Ingreso de Datos'!#REF!=1,EVERLITE!#REF!,"N/A")</f>
        <v>#REF!</v>
      </c>
      <c r="MZK50" s="351" t="e">
        <f>+IF('Data Input-Ingreso de Datos'!#REF!=1,EVERLITE!#REF!,"N/A")</f>
        <v>#REF!</v>
      </c>
      <c r="MZL50" s="351" t="e">
        <f>+IF('Data Input-Ingreso de Datos'!#REF!=1,EVERLITE!#REF!,"N/A")</f>
        <v>#REF!</v>
      </c>
      <c r="MZM50" s="351" t="e">
        <f>+IF('Data Input-Ingreso de Datos'!#REF!=1,EVERLITE!#REF!,"N/A")</f>
        <v>#REF!</v>
      </c>
      <c r="MZN50" s="351" t="e">
        <f>+IF('Data Input-Ingreso de Datos'!#REF!=1,EVERLITE!#REF!,"N/A")</f>
        <v>#REF!</v>
      </c>
      <c r="MZO50" s="351" t="e">
        <f>+IF('Data Input-Ingreso de Datos'!#REF!=1,EVERLITE!#REF!,"N/A")</f>
        <v>#REF!</v>
      </c>
      <c r="MZP50" s="351" t="e">
        <f>+IF('Data Input-Ingreso de Datos'!#REF!=1,EVERLITE!#REF!,"N/A")</f>
        <v>#REF!</v>
      </c>
      <c r="MZQ50" s="351" t="e">
        <f>+IF('Data Input-Ingreso de Datos'!#REF!=1,EVERLITE!#REF!,"N/A")</f>
        <v>#REF!</v>
      </c>
      <c r="MZR50" s="351" t="e">
        <f>+IF('Data Input-Ingreso de Datos'!#REF!=1,EVERLITE!#REF!,"N/A")</f>
        <v>#REF!</v>
      </c>
      <c r="MZS50" s="351" t="e">
        <f>+IF('Data Input-Ingreso de Datos'!#REF!=1,EVERLITE!#REF!,"N/A")</f>
        <v>#REF!</v>
      </c>
      <c r="MZT50" s="351" t="e">
        <f>+IF('Data Input-Ingreso de Datos'!#REF!=1,EVERLITE!#REF!,"N/A")</f>
        <v>#REF!</v>
      </c>
      <c r="MZU50" s="351" t="e">
        <f>+IF('Data Input-Ingreso de Datos'!#REF!=1,EVERLITE!#REF!,"N/A")</f>
        <v>#REF!</v>
      </c>
      <c r="MZV50" s="351" t="e">
        <f>+IF('Data Input-Ingreso de Datos'!#REF!=1,EVERLITE!#REF!,"N/A")</f>
        <v>#REF!</v>
      </c>
      <c r="MZW50" s="351" t="e">
        <f>+IF('Data Input-Ingreso de Datos'!#REF!=1,EVERLITE!#REF!,"N/A")</f>
        <v>#REF!</v>
      </c>
      <c r="MZX50" s="351" t="e">
        <f>+IF('Data Input-Ingreso de Datos'!#REF!=1,EVERLITE!#REF!,"N/A")</f>
        <v>#REF!</v>
      </c>
      <c r="MZY50" s="351" t="e">
        <f>+IF('Data Input-Ingreso de Datos'!#REF!=1,EVERLITE!#REF!,"N/A")</f>
        <v>#REF!</v>
      </c>
      <c r="MZZ50" s="351" t="e">
        <f>+IF('Data Input-Ingreso de Datos'!#REF!=1,EVERLITE!#REF!,"N/A")</f>
        <v>#REF!</v>
      </c>
      <c r="NAA50" s="351" t="e">
        <f>+IF('Data Input-Ingreso de Datos'!#REF!=1,EVERLITE!#REF!,"N/A")</f>
        <v>#REF!</v>
      </c>
      <c r="NAB50" s="351" t="e">
        <f>+IF('Data Input-Ingreso de Datos'!#REF!=1,EVERLITE!#REF!,"N/A")</f>
        <v>#REF!</v>
      </c>
      <c r="NAC50" s="351" t="e">
        <f>+IF('Data Input-Ingreso de Datos'!#REF!=1,EVERLITE!#REF!,"N/A")</f>
        <v>#REF!</v>
      </c>
      <c r="NAD50" s="351" t="e">
        <f>+IF('Data Input-Ingreso de Datos'!#REF!=1,EVERLITE!#REF!,"N/A")</f>
        <v>#REF!</v>
      </c>
      <c r="NAE50" s="351" t="e">
        <f>+IF('Data Input-Ingreso de Datos'!#REF!=1,EVERLITE!#REF!,"N/A")</f>
        <v>#REF!</v>
      </c>
      <c r="NAF50" s="351" t="e">
        <f>+IF('Data Input-Ingreso de Datos'!#REF!=1,EVERLITE!#REF!,"N/A")</f>
        <v>#REF!</v>
      </c>
      <c r="NAG50" s="351" t="e">
        <f>+IF('Data Input-Ingreso de Datos'!#REF!=1,EVERLITE!#REF!,"N/A")</f>
        <v>#REF!</v>
      </c>
      <c r="NAH50" s="351" t="e">
        <f>+IF('Data Input-Ingreso de Datos'!#REF!=1,EVERLITE!#REF!,"N/A")</f>
        <v>#REF!</v>
      </c>
      <c r="NAI50" s="351" t="e">
        <f>+IF('Data Input-Ingreso de Datos'!#REF!=1,EVERLITE!#REF!,"N/A")</f>
        <v>#REF!</v>
      </c>
      <c r="NAJ50" s="351" t="e">
        <f>+IF('Data Input-Ingreso de Datos'!#REF!=1,EVERLITE!#REF!,"N/A")</f>
        <v>#REF!</v>
      </c>
      <c r="NAK50" s="351" t="e">
        <f>+IF('Data Input-Ingreso de Datos'!#REF!=1,EVERLITE!#REF!,"N/A")</f>
        <v>#REF!</v>
      </c>
      <c r="NAL50" s="351" t="e">
        <f>+IF('Data Input-Ingreso de Datos'!#REF!=1,EVERLITE!#REF!,"N/A")</f>
        <v>#REF!</v>
      </c>
      <c r="NAM50" s="351" t="e">
        <f>+IF('Data Input-Ingreso de Datos'!#REF!=1,EVERLITE!#REF!,"N/A")</f>
        <v>#REF!</v>
      </c>
      <c r="NAN50" s="351" t="e">
        <f>+IF('Data Input-Ingreso de Datos'!#REF!=1,EVERLITE!#REF!,"N/A")</f>
        <v>#REF!</v>
      </c>
      <c r="NAO50" s="351" t="e">
        <f>+IF('Data Input-Ingreso de Datos'!#REF!=1,EVERLITE!#REF!,"N/A")</f>
        <v>#REF!</v>
      </c>
      <c r="NAP50" s="351" t="e">
        <f>+IF('Data Input-Ingreso de Datos'!#REF!=1,EVERLITE!#REF!,"N/A")</f>
        <v>#REF!</v>
      </c>
      <c r="NAQ50" s="351" t="e">
        <f>+IF('Data Input-Ingreso de Datos'!#REF!=1,EVERLITE!#REF!,"N/A")</f>
        <v>#REF!</v>
      </c>
      <c r="NAR50" s="351" t="e">
        <f>+IF('Data Input-Ingreso de Datos'!#REF!=1,EVERLITE!#REF!,"N/A")</f>
        <v>#REF!</v>
      </c>
      <c r="NAS50" s="351" t="e">
        <f>+IF('Data Input-Ingreso de Datos'!#REF!=1,EVERLITE!#REF!,"N/A")</f>
        <v>#REF!</v>
      </c>
      <c r="NAT50" s="351" t="e">
        <f>+IF('Data Input-Ingreso de Datos'!#REF!=1,EVERLITE!#REF!,"N/A")</f>
        <v>#REF!</v>
      </c>
      <c r="NAU50" s="351" t="e">
        <f>+IF('Data Input-Ingreso de Datos'!#REF!=1,EVERLITE!#REF!,"N/A")</f>
        <v>#REF!</v>
      </c>
      <c r="NAV50" s="351" t="e">
        <f>+IF('Data Input-Ingreso de Datos'!#REF!=1,EVERLITE!#REF!,"N/A")</f>
        <v>#REF!</v>
      </c>
      <c r="NAW50" s="351" t="e">
        <f>+IF('Data Input-Ingreso de Datos'!#REF!=1,EVERLITE!#REF!,"N/A")</f>
        <v>#REF!</v>
      </c>
      <c r="NAX50" s="351" t="e">
        <f>+IF('Data Input-Ingreso de Datos'!#REF!=1,EVERLITE!#REF!,"N/A")</f>
        <v>#REF!</v>
      </c>
      <c r="NAY50" s="351" t="e">
        <f>+IF('Data Input-Ingreso de Datos'!#REF!=1,EVERLITE!#REF!,"N/A")</f>
        <v>#REF!</v>
      </c>
      <c r="NAZ50" s="351" t="e">
        <f>+IF('Data Input-Ingreso de Datos'!#REF!=1,EVERLITE!#REF!,"N/A")</f>
        <v>#REF!</v>
      </c>
      <c r="NBA50" s="351" t="e">
        <f>+IF('Data Input-Ingreso de Datos'!#REF!=1,EVERLITE!#REF!,"N/A")</f>
        <v>#REF!</v>
      </c>
      <c r="NBB50" s="351" t="e">
        <f>+IF('Data Input-Ingreso de Datos'!#REF!=1,EVERLITE!#REF!,"N/A")</f>
        <v>#REF!</v>
      </c>
      <c r="NBC50" s="351" t="e">
        <f>+IF('Data Input-Ingreso de Datos'!#REF!=1,EVERLITE!#REF!,"N/A")</f>
        <v>#REF!</v>
      </c>
      <c r="NBD50" s="351" t="e">
        <f>+IF('Data Input-Ingreso de Datos'!#REF!=1,EVERLITE!#REF!,"N/A")</f>
        <v>#REF!</v>
      </c>
      <c r="NBE50" s="351" t="e">
        <f>+IF('Data Input-Ingreso de Datos'!#REF!=1,EVERLITE!#REF!,"N/A")</f>
        <v>#REF!</v>
      </c>
      <c r="NBF50" s="351" t="e">
        <f>+IF('Data Input-Ingreso de Datos'!#REF!=1,EVERLITE!#REF!,"N/A")</f>
        <v>#REF!</v>
      </c>
      <c r="NBG50" s="351" t="e">
        <f>+IF('Data Input-Ingreso de Datos'!#REF!=1,EVERLITE!#REF!,"N/A")</f>
        <v>#REF!</v>
      </c>
      <c r="NBH50" s="351" t="e">
        <f>+IF('Data Input-Ingreso de Datos'!#REF!=1,EVERLITE!#REF!,"N/A")</f>
        <v>#REF!</v>
      </c>
      <c r="NBI50" s="351" t="e">
        <f>+IF('Data Input-Ingreso de Datos'!#REF!=1,EVERLITE!#REF!,"N/A")</f>
        <v>#REF!</v>
      </c>
      <c r="NBJ50" s="351" t="e">
        <f>+IF('Data Input-Ingreso de Datos'!#REF!=1,EVERLITE!#REF!,"N/A")</f>
        <v>#REF!</v>
      </c>
      <c r="NBK50" s="351" t="e">
        <f>+IF('Data Input-Ingreso de Datos'!#REF!=1,EVERLITE!#REF!,"N/A")</f>
        <v>#REF!</v>
      </c>
      <c r="NBL50" s="351" t="e">
        <f>+IF('Data Input-Ingreso de Datos'!#REF!=1,EVERLITE!#REF!,"N/A")</f>
        <v>#REF!</v>
      </c>
      <c r="NBM50" s="351" t="e">
        <f>+IF('Data Input-Ingreso de Datos'!#REF!=1,EVERLITE!#REF!,"N/A")</f>
        <v>#REF!</v>
      </c>
      <c r="NBN50" s="351" t="e">
        <f>+IF('Data Input-Ingreso de Datos'!#REF!=1,EVERLITE!#REF!,"N/A")</f>
        <v>#REF!</v>
      </c>
      <c r="NBO50" s="351" t="e">
        <f>+IF('Data Input-Ingreso de Datos'!#REF!=1,EVERLITE!#REF!,"N/A")</f>
        <v>#REF!</v>
      </c>
      <c r="NBP50" s="351" t="e">
        <f>+IF('Data Input-Ingreso de Datos'!#REF!=1,EVERLITE!#REF!,"N/A")</f>
        <v>#REF!</v>
      </c>
      <c r="NBQ50" s="351" t="e">
        <f>+IF('Data Input-Ingreso de Datos'!#REF!=1,EVERLITE!#REF!,"N/A")</f>
        <v>#REF!</v>
      </c>
      <c r="NBR50" s="351" t="e">
        <f>+IF('Data Input-Ingreso de Datos'!#REF!=1,EVERLITE!#REF!,"N/A")</f>
        <v>#REF!</v>
      </c>
      <c r="NBS50" s="351" t="e">
        <f>+IF('Data Input-Ingreso de Datos'!#REF!=1,EVERLITE!#REF!,"N/A")</f>
        <v>#REF!</v>
      </c>
      <c r="NBT50" s="351" t="e">
        <f>+IF('Data Input-Ingreso de Datos'!#REF!=1,EVERLITE!#REF!,"N/A")</f>
        <v>#REF!</v>
      </c>
      <c r="NBU50" s="351" t="e">
        <f>+IF('Data Input-Ingreso de Datos'!#REF!=1,EVERLITE!#REF!,"N/A")</f>
        <v>#REF!</v>
      </c>
      <c r="NBV50" s="351" t="e">
        <f>+IF('Data Input-Ingreso de Datos'!#REF!=1,EVERLITE!#REF!,"N/A")</f>
        <v>#REF!</v>
      </c>
      <c r="NBW50" s="351" t="e">
        <f>+IF('Data Input-Ingreso de Datos'!#REF!=1,EVERLITE!#REF!,"N/A")</f>
        <v>#REF!</v>
      </c>
      <c r="NBX50" s="351" t="e">
        <f>+IF('Data Input-Ingreso de Datos'!#REF!=1,EVERLITE!#REF!,"N/A")</f>
        <v>#REF!</v>
      </c>
      <c r="NBY50" s="351" t="e">
        <f>+IF('Data Input-Ingreso de Datos'!#REF!=1,EVERLITE!#REF!,"N/A")</f>
        <v>#REF!</v>
      </c>
      <c r="NBZ50" s="351" t="e">
        <f>+IF('Data Input-Ingreso de Datos'!#REF!=1,EVERLITE!#REF!,"N/A")</f>
        <v>#REF!</v>
      </c>
      <c r="NCA50" s="351" t="e">
        <f>+IF('Data Input-Ingreso de Datos'!#REF!=1,EVERLITE!#REF!,"N/A")</f>
        <v>#REF!</v>
      </c>
      <c r="NCB50" s="351" t="e">
        <f>+IF('Data Input-Ingreso de Datos'!#REF!=1,EVERLITE!#REF!,"N/A")</f>
        <v>#REF!</v>
      </c>
      <c r="NCC50" s="351" t="e">
        <f>+IF('Data Input-Ingreso de Datos'!#REF!=1,EVERLITE!#REF!,"N/A")</f>
        <v>#REF!</v>
      </c>
      <c r="NCD50" s="351" t="e">
        <f>+IF('Data Input-Ingreso de Datos'!#REF!=1,EVERLITE!#REF!,"N/A")</f>
        <v>#REF!</v>
      </c>
      <c r="NCE50" s="351" t="e">
        <f>+IF('Data Input-Ingreso de Datos'!#REF!=1,EVERLITE!#REF!,"N/A")</f>
        <v>#REF!</v>
      </c>
      <c r="NCF50" s="351" t="e">
        <f>+IF('Data Input-Ingreso de Datos'!#REF!=1,EVERLITE!#REF!,"N/A")</f>
        <v>#REF!</v>
      </c>
      <c r="NCG50" s="351" t="e">
        <f>+IF('Data Input-Ingreso de Datos'!#REF!=1,EVERLITE!#REF!,"N/A")</f>
        <v>#REF!</v>
      </c>
      <c r="NCH50" s="351" t="e">
        <f>+IF('Data Input-Ingreso de Datos'!#REF!=1,EVERLITE!#REF!,"N/A")</f>
        <v>#REF!</v>
      </c>
      <c r="NCI50" s="351" t="e">
        <f>+IF('Data Input-Ingreso de Datos'!#REF!=1,EVERLITE!#REF!,"N/A")</f>
        <v>#REF!</v>
      </c>
      <c r="NCJ50" s="351" t="e">
        <f>+IF('Data Input-Ingreso de Datos'!#REF!=1,EVERLITE!#REF!,"N/A")</f>
        <v>#REF!</v>
      </c>
      <c r="NCK50" s="351" t="e">
        <f>+IF('Data Input-Ingreso de Datos'!#REF!=1,EVERLITE!#REF!,"N/A")</f>
        <v>#REF!</v>
      </c>
      <c r="NCL50" s="351" t="e">
        <f>+IF('Data Input-Ingreso de Datos'!#REF!=1,EVERLITE!#REF!,"N/A")</f>
        <v>#REF!</v>
      </c>
      <c r="NCM50" s="351" t="e">
        <f>+IF('Data Input-Ingreso de Datos'!#REF!=1,EVERLITE!#REF!,"N/A")</f>
        <v>#REF!</v>
      </c>
      <c r="NCN50" s="351" t="e">
        <f>+IF('Data Input-Ingreso de Datos'!#REF!=1,EVERLITE!#REF!,"N/A")</f>
        <v>#REF!</v>
      </c>
      <c r="NCO50" s="351" t="e">
        <f>+IF('Data Input-Ingreso de Datos'!#REF!=1,EVERLITE!#REF!,"N/A")</f>
        <v>#REF!</v>
      </c>
      <c r="NCP50" s="351" t="e">
        <f>+IF('Data Input-Ingreso de Datos'!#REF!=1,EVERLITE!#REF!,"N/A")</f>
        <v>#REF!</v>
      </c>
      <c r="NCQ50" s="351" t="e">
        <f>+IF('Data Input-Ingreso de Datos'!#REF!=1,EVERLITE!#REF!,"N/A")</f>
        <v>#REF!</v>
      </c>
      <c r="NCR50" s="351" t="e">
        <f>+IF('Data Input-Ingreso de Datos'!#REF!=1,EVERLITE!#REF!,"N/A")</f>
        <v>#REF!</v>
      </c>
      <c r="NCS50" s="351" t="e">
        <f>+IF('Data Input-Ingreso de Datos'!#REF!=1,EVERLITE!#REF!,"N/A")</f>
        <v>#REF!</v>
      </c>
      <c r="NCT50" s="351" t="e">
        <f>+IF('Data Input-Ingreso de Datos'!#REF!=1,EVERLITE!#REF!,"N/A")</f>
        <v>#REF!</v>
      </c>
      <c r="NCU50" s="351" t="e">
        <f>+IF('Data Input-Ingreso de Datos'!#REF!=1,EVERLITE!#REF!,"N/A")</f>
        <v>#REF!</v>
      </c>
      <c r="NCV50" s="351" t="e">
        <f>+IF('Data Input-Ingreso de Datos'!#REF!=1,EVERLITE!#REF!,"N/A")</f>
        <v>#REF!</v>
      </c>
      <c r="NCW50" s="351" t="e">
        <f>+IF('Data Input-Ingreso de Datos'!#REF!=1,EVERLITE!#REF!,"N/A")</f>
        <v>#REF!</v>
      </c>
      <c r="NCX50" s="351" t="e">
        <f>+IF('Data Input-Ingreso de Datos'!#REF!=1,EVERLITE!#REF!,"N/A")</f>
        <v>#REF!</v>
      </c>
      <c r="NCY50" s="351" t="e">
        <f>+IF('Data Input-Ingreso de Datos'!#REF!=1,EVERLITE!#REF!,"N/A")</f>
        <v>#REF!</v>
      </c>
      <c r="NCZ50" s="351" t="e">
        <f>+IF('Data Input-Ingreso de Datos'!#REF!=1,EVERLITE!#REF!,"N/A")</f>
        <v>#REF!</v>
      </c>
      <c r="NDA50" s="351" t="e">
        <f>+IF('Data Input-Ingreso de Datos'!#REF!=1,EVERLITE!#REF!,"N/A")</f>
        <v>#REF!</v>
      </c>
      <c r="NDB50" s="351" t="e">
        <f>+IF('Data Input-Ingreso de Datos'!#REF!=1,EVERLITE!#REF!,"N/A")</f>
        <v>#REF!</v>
      </c>
      <c r="NDC50" s="351" t="e">
        <f>+IF('Data Input-Ingreso de Datos'!#REF!=1,EVERLITE!#REF!,"N/A")</f>
        <v>#REF!</v>
      </c>
      <c r="NDD50" s="351" t="e">
        <f>+IF('Data Input-Ingreso de Datos'!#REF!=1,EVERLITE!#REF!,"N/A")</f>
        <v>#REF!</v>
      </c>
      <c r="NDE50" s="351" t="e">
        <f>+IF('Data Input-Ingreso de Datos'!#REF!=1,EVERLITE!#REF!,"N/A")</f>
        <v>#REF!</v>
      </c>
      <c r="NDF50" s="351" t="e">
        <f>+IF('Data Input-Ingreso de Datos'!#REF!=1,EVERLITE!#REF!,"N/A")</f>
        <v>#REF!</v>
      </c>
      <c r="NDG50" s="351" t="e">
        <f>+IF('Data Input-Ingreso de Datos'!#REF!=1,EVERLITE!#REF!,"N/A")</f>
        <v>#REF!</v>
      </c>
      <c r="NDH50" s="351" t="e">
        <f>+IF('Data Input-Ingreso de Datos'!#REF!=1,EVERLITE!#REF!,"N/A")</f>
        <v>#REF!</v>
      </c>
      <c r="NDI50" s="351" t="e">
        <f>+IF('Data Input-Ingreso de Datos'!#REF!=1,EVERLITE!#REF!,"N/A")</f>
        <v>#REF!</v>
      </c>
      <c r="NDJ50" s="351" t="e">
        <f>+IF('Data Input-Ingreso de Datos'!#REF!=1,EVERLITE!#REF!,"N/A")</f>
        <v>#REF!</v>
      </c>
      <c r="NDK50" s="351" t="e">
        <f>+IF('Data Input-Ingreso de Datos'!#REF!=1,EVERLITE!#REF!,"N/A")</f>
        <v>#REF!</v>
      </c>
      <c r="NDL50" s="351" t="e">
        <f>+IF('Data Input-Ingreso de Datos'!#REF!=1,EVERLITE!#REF!,"N/A")</f>
        <v>#REF!</v>
      </c>
      <c r="NDM50" s="351" t="e">
        <f>+IF('Data Input-Ingreso de Datos'!#REF!=1,EVERLITE!#REF!,"N/A")</f>
        <v>#REF!</v>
      </c>
      <c r="NDN50" s="351" t="e">
        <f>+IF('Data Input-Ingreso de Datos'!#REF!=1,EVERLITE!#REF!,"N/A")</f>
        <v>#REF!</v>
      </c>
      <c r="NDO50" s="351" t="e">
        <f>+IF('Data Input-Ingreso de Datos'!#REF!=1,EVERLITE!#REF!,"N/A")</f>
        <v>#REF!</v>
      </c>
      <c r="NDP50" s="351" t="e">
        <f>+IF('Data Input-Ingreso de Datos'!#REF!=1,EVERLITE!#REF!,"N/A")</f>
        <v>#REF!</v>
      </c>
      <c r="NDQ50" s="351" t="e">
        <f>+IF('Data Input-Ingreso de Datos'!#REF!=1,EVERLITE!#REF!,"N/A")</f>
        <v>#REF!</v>
      </c>
      <c r="NDR50" s="351" t="e">
        <f>+IF('Data Input-Ingreso de Datos'!#REF!=1,EVERLITE!#REF!,"N/A")</f>
        <v>#REF!</v>
      </c>
      <c r="NDS50" s="351" t="e">
        <f>+IF('Data Input-Ingreso de Datos'!#REF!=1,EVERLITE!#REF!,"N/A")</f>
        <v>#REF!</v>
      </c>
      <c r="NDT50" s="351" t="e">
        <f>+IF('Data Input-Ingreso de Datos'!#REF!=1,EVERLITE!#REF!,"N/A")</f>
        <v>#REF!</v>
      </c>
      <c r="NDU50" s="351" t="e">
        <f>+IF('Data Input-Ingreso de Datos'!#REF!=1,EVERLITE!#REF!,"N/A")</f>
        <v>#REF!</v>
      </c>
      <c r="NDV50" s="351" t="e">
        <f>+IF('Data Input-Ingreso de Datos'!#REF!=1,EVERLITE!#REF!,"N/A")</f>
        <v>#REF!</v>
      </c>
      <c r="NDW50" s="351" t="e">
        <f>+IF('Data Input-Ingreso de Datos'!#REF!=1,EVERLITE!#REF!,"N/A")</f>
        <v>#REF!</v>
      </c>
      <c r="NDX50" s="351" t="e">
        <f>+IF('Data Input-Ingreso de Datos'!#REF!=1,EVERLITE!#REF!,"N/A")</f>
        <v>#REF!</v>
      </c>
      <c r="NDY50" s="351" t="e">
        <f>+IF('Data Input-Ingreso de Datos'!#REF!=1,EVERLITE!#REF!,"N/A")</f>
        <v>#REF!</v>
      </c>
      <c r="NDZ50" s="351" t="e">
        <f>+IF('Data Input-Ingreso de Datos'!#REF!=1,EVERLITE!#REF!,"N/A")</f>
        <v>#REF!</v>
      </c>
      <c r="NEA50" s="351" t="e">
        <f>+IF('Data Input-Ingreso de Datos'!#REF!=1,EVERLITE!#REF!,"N/A")</f>
        <v>#REF!</v>
      </c>
      <c r="NEB50" s="351" t="e">
        <f>+IF('Data Input-Ingreso de Datos'!#REF!=1,EVERLITE!#REF!,"N/A")</f>
        <v>#REF!</v>
      </c>
      <c r="NEC50" s="351" t="e">
        <f>+IF('Data Input-Ingreso de Datos'!#REF!=1,EVERLITE!#REF!,"N/A")</f>
        <v>#REF!</v>
      </c>
      <c r="NED50" s="351" t="e">
        <f>+IF('Data Input-Ingreso de Datos'!#REF!=1,EVERLITE!#REF!,"N/A")</f>
        <v>#REF!</v>
      </c>
      <c r="NEE50" s="351" t="e">
        <f>+IF('Data Input-Ingreso de Datos'!#REF!=1,EVERLITE!#REF!,"N/A")</f>
        <v>#REF!</v>
      </c>
      <c r="NEF50" s="351" t="e">
        <f>+IF('Data Input-Ingreso de Datos'!#REF!=1,EVERLITE!#REF!,"N/A")</f>
        <v>#REF!</v>
      </c>
      <c r="NEG50" s="351" t="e">
        <f>+IF('Data Input-Ingreso de Datos'!#REF!=1,EVERLITE!#REF!,"N/A")</f>
        <v>#REF!</v>
      </c>
      <c r="NEH50" s="351" t="e">
        <f>+IF('Data Input-Ingreso de Datos'!#REF!=1,EVERLITE!#REF!,"N/A")</f>
        <v>#REF!</v>
      </c>
      <c r="NEI50" s="351" t="e">
        <f>+IF('Data Input-Ingreso de Datos'!#REF!=1,EVERLITE!#REF!,"N/A")</f>
        <v>#REF!</v>
      </c>
      <c r="NEJ50" s="351" t="e">
        <f>+IF('Data Input-Ingreso de Datos'!#REF!=1,EVERLITE!#REF!,"N/A")</f>
        <v>#REF!</v>
      </c>
      <c r="NEK50" s="351" t="e">
        <f>+IF('Data Input-Ingreso de Datos'!#REF!=1,EVERLITE!#REF!,"N/A")</f>
        <v>#REF!</v>
      </c>
      <c r="NEL50" s="351" t="e">
        <f>+IF('Data Input-Ingreso de Datos'!#REF!=1,EVERLITE!#REF!,"N/A")</f>
        <v>#REF!</v>
      </c>
      <c r="NEM50" s="351" t="e">
        <f>+IF('Data Input-Ingreso de Datos'!#REF!=1,EVERLITE!#REF!,"N/A")</f>
        <v>#REF!</v>
      </c>
      <c r="NEN50" s="351" t="e">
        <f>+IF('Data Input-Ingreso de Datos'!#REF!=1,EVERLITE!#REF!,"N/A")</f>
        <v>#REF!</v>
      </c>
      <c r="NEO50" s="351" t="e">
        <f>+IF('Data Input-Ingreso de Datos'!#REF!=1,EVERLITE!#REF!,"N/A")</f>
        <v>#REF!</v>
      </c>
      <c r="NEP50" s="351" t="e">
        <f>+IF('Data Input-Ingreso de Datos'!#REF!=1,EVERLITE!#REF!,"N/A")</f>
        <v>#REF!</v>
      </c>
      <c r="NEQ50" s="351" t="e">
        <f>+IF('Data Input-Ingreso de Datos'!#REF!=1,EVERLITE!#REF!,"N/A")</f>
        <v>#REF!</v>
      </c>
      <c r="NER50" s="351" t="e">
        <f>+IF('Data Input-Ingreso de Datos'!#REF!=1,EVERLITE!#REF!,"N/A")</f>
        <v>#REF!</v>
      </c>
      <c r="NES50" s="351" t="e">
        <f>+IF('Data Input-Ingreso de Datos'!#REF!=1,EVERLITE!#REF!,"N/A")</f>
        <v>#REF!</v>
      </c>
      <c r="NET50" s="351" t="e">
        <f>+IF('Data Input-Ingreso de Datos'!#REF!=1,EVERLITE!#REF!,"N/A")</f>
        <v>#REF!</v>
      </c>
      <c r="NEU50" s="351" t="e">
        <f>+IF('Data Input-Ingreso de Datos'!#REF!=1,EVERLITE!#REF!,"N/A")</f>
        <v>#REF!</v>
      </c>
      <c r="NEV50" s="351" t="e">
        <f>+IF('Data Input-Ingreso de Datos'!#REF!=1,EVERLITE!#REF!,"N/A")</f>
        <v>#REF!</v>
      </c>
      <c r="NEW50" s="351" t="e">
        <f>+IF('Data Input-Ingreso de Datos'!#REF!=1,EVERLITE!#REF!,"N/A")</f>
        <v>#REF!</v>
      </c>
      <c r="NEX50" s="351" t="e">
        <f>+IF('Data Input-Ingreso de Datos'!#REF!=1,EVERLITE!#REF!,"N/A")</f>
        <v>#REF!</v>
      </c>
      <c r="NEY50" s="351" t="e">
        <f>+IF('Data Input-Ingreso de Datos'!#REF!=1,EVERLITE!#REF!,"N/A")</f>
        <v>#REF!</v>
      </c>
      <c r="NEZ50" s="351" t="e">
        <f>+IF('Data Input-Ingreso de Datos'!#REF!=1,EVERLITE!#REF!,"N/A")</f>
        <v>#REF!</v>
      </c>
      <c r="NFA50" s="351" t="e">
        <f>+IF('Data Input-Ingreso de Datos'!#REF!=1,EVERLITE!#REF!,"N/A")</f>
        <v>#REF!</v>
      </c>
      <c r="NFB50" s="351" t="e">
        <f>+IF('Data Input-Ingreso de Datos'!#REF!=1,EVERLITE!#REF!,"N/A")</f>
        <v>#REF!</v>
      </c>
      <c r="NFC50" s="351" t="e">
        <f>+IF('Data Input-Ingreso de Datos'!#REF!=1,EVERLITE!#REF!,"N/A")</f>
        <v>#REF!</v>
      </c>
      <c r="NFD50" s="351" t="e">
        <f>+IF('Data Input-Ingreso de Datos'!#REF!=1,EVERLITE!#REF!,"N/A")</f>
        <v>#REF!</v>
      </c>
      <c r="NFE50" s="351" t="e">
        <f>+IF('Data Input-Ingreso de Datos'!#REF!=1,EVERLITE!#REF!,"N/A")</f>
        <v>#REF!</v>
      </c>
      <c r="NFF50" s="351" t="e">
        <f>+IF('Data Input-Ingreso de Datos'!#REF!=1,EVERLITE!#REF!,"N/A")</f>
        <v>#REF!</v>
      </c>
      <c r="NFG50" s="351" t="e">
        <f>+IF('Data Input-Ingreso de Datos'!#REF!=1,EVERLITE!#REF!,"N/A")</f>
        <v>#REF!</v>
      </c>
      <c r="NFH50" s="351" t="e">
        <f>+IF('Data Input-Ingreso de Datos'!#REF!=1,EVERLITE!#REF!,"N/A")</f>
        <v>#REF!</v>
      </c>
      <c r="NFI50" s="351" t="e">
        <f>+IF('Data Input-Ingreso de Datos'!#REF!=1,EVERLITE!#REF!,"N/A")</f>
        <v>#REF!</v>
      </c>
      <c r="NFJ50" s="351" t="e">
        <f>+IF('Data Input-Ingreso de Datos'!#REF!=1,EVERLITE!#REF!,"N/A")</f>
        <v>#REF!</v>
      </c>
      <c r="NFK50" s="351" t="e">
        <f>+IF('Data Input-Ingreso de Datos'!#REF!=1,EVERLITE!#REF!,"N/A")</f>
        <v>#REF!</v>
      </c>
      <c r="NFL50" s="351" t="e">
        <f>+IF('Data Input-Ingreso de Datos'!#REF!=1,EVERLITE!#REF!,"N/A")</f>
        <v>#REF!</v>
      </c>
      <c r="NFM50" s="351" t="e">
        <f>+IF('Data Input-Ingreso de Datos'!#REF!=1,EVERLITE!#REF!,"N/A")</f>
        <v>#REF!</v>
      </c>
      <c r="NFN50" s="351" t="e">
        <f>+IF('Data Input-Ingreso de Datos'!#REF!=1,EVERLITE!#REF!,"N/A")</f>
        <v>#REF!</v>
      </c>
      <c r="NFO50" s="351" t="e">
        <f>+IF('Data Input-Ingreso de Datos'!#REF!=1,EVERLITE!#REF!,"N/A")</f>
        <v>#REF!</v>
      </c>
      <c r="NFP50" s="351" t="e">
        <f>+IF('Data Input-Ingreso de Datos'!#REF!=1,EVERLITE!#REF!,"N/A")</f>
        <v>#REF!</v>
      </c>
      <c r="NFQ50" s="351" t="e">
        <f>+IF('Data Input-Ingreso de Datos'!#REF!=1,EVERLITE!#REF!,"N/A")</f>
        <v>#REF!</v>
      </c>
      <c r="NFR50" s="351" t="e">
        <f>+IF('Data Input-Ingreso de Datos'!#REF!=1,EVERLITE!#REF!,"N/A")</f>
        <v>#REF!</v>
      </c>
      <c r="NFS50" s="351" t="e">
        <f>+IF('Data Input-Ingreso de Datos'!#REF!=1,EVERLITE!#REF!,"N/A")</f>
        <v>#REF!</v>
      </c>
      <c r="NFT50" s="351" t="e">
        <f>+IF('Data Input-Ingreso de Datos'!#REF!=1,EVERLITE!#REF!,"N/A")</f>
        <v>#REF!</v>
      </c>
      <c r="NFU50" s="351" t="e">
        <f>+IF('Data Input-Ingreso de Datos'!#REF!=1,EVERLITE!#REF!,"N/A")</f>
        <v>#REF!</v>
      </c>
      <c r="NFV50" s="351" t="e">
        <f>+IF('Data Input-Ingreso de Datos'!#REF!=1,EVERLITE!#REF!,"N/A")</f>
        <v>#REF!</v>
      </c>
      <c r="NFW50" s="351" t="e">
        <f>+IF('Data Input-Ingreso de Datos'!#REF!=1,EVERLITE!#REF!,"N/A")</f>
        <v>#REF!</v>
      </c>
      <c r="NFX50" s="351" t="e">
        <f>+IF('Data Input-Ingreso de Datos'!#REF!=1,EVERLITE!#REF!,"N/A")</f>
        <v>#REF!</v>
      </c>
      <c r="NFY50" s="351" t="e">
        <f>+IF('Data Input-Ingreso de Datos'!#REF!=1,EVERLITE!#REF!,"N/A")</f>
        <v>#REF!</v>
      </c>
      <c r="NFZ50" s="351" t="e">
        <f>+IF('Data Input-Ingreso de Datos'!#REF!=1,EVERLITE!#REF!,"N/A")</f>
        <v>#REF!</v>
      </c>
      <c r="NGA50" s="351" t="e">
        <f>+IF('Data Input-Ingreso de Datos'!#REF!=1,EVERLITE!#REF!,"N/A")</f>
        <v>#REF!</v>
      </c>
      <c r="NGB50" s="351" t="e">
        <f>+IF('Data Input-Ingreso de Datos'!#REF!=1,EVERLITE!#REF!,"N/A")</f>
        <v>#REF!</v>
      </c>
      <c r="NGC50" s="351" t="e">
        <f>+IF('Data Input-Ingreso de Datos'!#REF!=1,EVERLITE!#REF!,"N/A")</f>
        <v>#REF!</v>
      </c>
      <c r="NGD50" s="351" t="e">
        <f>+IF('Data Input-Ingreso de Datos'!#REF!=1,EVERLITE!#REF!,"N/A")</f>
        <v>#REF!</v>
      </c>
      <c r="NGE50" s="351" t="e">
        <f>+IF('Data Input-Ingreso de Datos'!#REF!=1,EVERLITE!#REF!,"N/A")</f>
        <v>#REF!</v>
      </c>
      <c r="NGF50" s="351" t="e">
        <f>+IF('Data Input-Ingreso de Datos'!#REF!=1,EVERLITE!#REF!,"N/A")</f>
        <v>#REF!</v>
      </c>
      <c r="NGG50" s="351" t="e">
        <f>+IF('Data Input-Ingreso de Datos'!#REF!=1,EVERLITE!#REF!,"N/A")</f>
        <v>#REF!</v>
      </c>
      <c r="NGH50" s="351" t="e">
        <f>+IF('Data Input-Ingreso de Datos'!#REF!=1,EVERLITE!#REF!,"N/A")</f>
        <v>#REF!</v>
      </c>
      <c r="NGI50" s="351" t="e">
        <f>+IF('Data Input-Ingreso de Datos'!#REF!=1,EVERLITE!#REF!,"N/A")</f>
        <v>#REF!</v>
      </c>
      <c r="NGJ50" s="351" t="e">
        <f>+IF('Data Input-Ingreso de Datos'!#REF!=1,EVERLITE!#REF!,"N/A")</f>
        <v>#REF!</v>
      </c>
      <c r="NGK50" s="351" t="e">
        <f>+IF('Data Input-Ingreso de Datos'!#REF!=1,EVERLITE!#REF!,"N/A")</f>
        <v>#REF!</v>
      </c>
      <c r="NGL50" s="351" t="e">
        <f>+IF('Data Input-Ingreso de Datos'!#REF!=1,EVERLITE!#REF!,"N/A")</f>
        <v>#REF!</v>
      </c>
      <c r="NGM50" s="351" t="e">
        <f>+IF('Data Input-Ingreso de Datos'!#REF!=1,EVERLITE!#REF!,"N/A")</f>
        <v>#REF!</v>
      </c>
      <c r="NGN50" s="351" t="e">
        <f>+IF('Data Input-Ingreso de Datos'!#REF!=1,EVERLITE!#REF!,"N/A")</f>
        <v>#REF!</v>
      </c>
      <c r="NGO50" s="351" t="e">
        <f>+IF('Data Input-Ingreso de Datos'!#REF!=1,EVERLITE!#REF!,"N/A")</f>
        <v>#REF!</v>
      </c>
      <c r="NGP50" s="351" t="e">
        <f>+IF('Data Input-Ingreso de Datos'!#REF!=1,EVERLITE!#REF!,"N/A")</f>
        <v>#REF!</v>
      </c>
      <c r="NGQ50" s="351" t="e">
        <f>+IF('Data Input-Ingreso de Datos'!#REF!=1,EVERLITE!#REF!,"N/A")</f>
        <v>#REF!</v>
      </c>
      <c r="NGR50" s="351" t="e">
        <f>+IF('Data Input-Ingreso de Datos'!#REF!=1,EVERLITE!#REF!,"N/A")</f>
        <v>#REF!</v>
      </c>
      <c r="NGS50" s="351" t="e">
        <f>+IF('Data Input-Ingreso de Datos'!#REF!=1,EVERLITE!#REF!,"N/A")</f>
        <v>#REF!</v>
      </c>
      <c r="NGT50" s="351" t="e">
        <f>+IF('Data Input-Ingreso de Datos'!#REF!=1,EVERLITE!#REF!,"N/A")</f>
        <v>#REF!</v>
      </c>
      <c r="NGU50" s="351" t="e">
        <f>+IF('Data Input-Ingreso de Datos'!#REF!=1,EVERLITE!#REF!,"N/A")</f>
        <v>#REF!</v>
      </c>
      <c r="NGV50" s="351" t="e">
        <f>+IF('Data Input-Ingreso de Datos'!#REF!=1,EVERLITE!#REF!,"N/A")</f>
        <v>#REF!</v>
      </c>
      <c r="NGW50" s="351" t="e">
        <f>+IF('Data Input-Ingreso de Datos'!#REF!=1,EVERLITE!#REF!,"N/A")</f>
        <v>#REF!</v>
      </c>
      <c r="NGX50" s="351" t="e">
        <f>+IF('Data Input-Ingreso de Datos'!#REF!=1,EVERLITE!#REF!,"N/A")</f>
        <v>#REF!</v>
      </c>
      <c r="NGY50" s="351" t="e">
        <f>+IF('Data Input-Ingreso de Datos'!#REF!=1,EVERLITE!#REF!,"N/A")</f>
        <v>#REF!</v>
      </c>
      <c r="NGZ50" s="351" t="e">
        <f>+IF('Data Input-Ingreso de Datos'!#REF!=1,EVERLITE!#REF!,"N/A")</f>
        <v>#REF!</v>
      </c>
      <c r="NHA50" s="351" t="e">
        <f>+IF('Data Input-Ingreso de Datos'!#REF!=1,EVERLITE!#REF!,"N/A")</f>
        <v>#REF!</v>
      </c>
      <c r="NHB50" s="351" t="e">
        <f>+IF('Data Input-Ingreso de Datos'!#REF!=1,EVERLITE!#REF!,"N/A")</f>
        <v>#REF!</v>
      </c>
      <c r="NHC50" s="351" t="e">
        <f>+IF('Data Input-Ingreso de Datos'!#REF!=1,EVERLITE!#REF!,"N/A")</f>
        <v>#REF!</v>
      </c>
      <c r="NHD50" s="351" t="e">
        <f>+IF('Data Input-Ingreso de Datos'!#REF!=1,EVERLITE!#REF!,"N/A")</f>
        <v>#REF!</v>
      </c>
      <c r="NHE50" s="351" t="e">
        <f>+IF('Data Input-Ingreso de Datos'!#REF!=1,EVERLITE!#REF!,"N/A")</f>
        <v>#REF!</v>
      </c>
      <c r="NHF50" s="351" t="e">
        <f>+IF('Data Input-Ingreso de Datos'!#REF!=1,EVERLITE!#REF!,"N/A")</f>
        <v>#REF!</v>
      </c>
      <c r="NHG50" s="351" t="e">
        <f>+IF('Data Input-Ingreso de Datos'!#REF!=1,EVERLITE!#REF!,"N/A")</f>
        <v>#REF!</v>
      </c>
      <c r="NHH50" s="351" t="e">
        <f>+IF('Data Input-Ingreso de Datos'!#REF!=1,EVERLITE!#REF!,"N/A")</f>
        <v>#REF!</v>
      </c>
      <c r="NHI50" s="351" t="e">
        <f>+IF('Data Input-Ingreso de Datos'!#REF!=1,EVERLITE!#REF!,"N/A")</f>
        <v>#REF!</v>
      </c>
      <c r="NHJ50" s="351" t="e">
        <f>+IF('Data Input-Ingreso de Datos'!#REF!=1,EVERLITE!#REF!,"N/A")</f>
        <v>#REF!</v>
      </c>
      <c r="NHK50" s="351" t="e">
        <f>+IF('Data Input-Ingreso de Datos'!#REF!=1,EVERLITE!#REF!,"N/A")</f>
        <v>#REF!</v>
      </c>
      <c r="NHL50" s="351" t="e">
        <f>+IF('Data Input-Ingreso de Datos'!#REF!=1,EVERLITE!#REF!,"N/A")</f>
        <v>#REF!</v>
      </c>
      <c r="NHM50" s="351" t="e">
        <f>+IF('Data Input-Ingreso de Datos'!#REF!=1,EVERLITE!#REF!,"N/A")</f>
        <v>#REF!</v>
      </c>
      <c r="NHN50" s="351" t="e">
        <f>+IF('Data Input-Ingreso de Datos'!#REF!=1,EVERLITE!#REF!,"N/A")</f>
        <v>#REF!</v>
      </c>
      <c r="NHO50" s="351" t="e">
        <f>+IF('Data Input-Ingreso de Datos'!#REF!=1,EVERLITE!#REF!,"N/A")</f>
        <v>#REF!</v>
      </c>
      <c r="NHP50" s="351" t="e">
        <f>+IF('Data Input-Ingreso de Datos'!#REF!=1,EVERLITE!#REF!,"N/A")</f>
        <v>#REF!</v>
      </c>
      <c r="NHQ50" s="351" t="e">
        <f>+IF('Data Input-Ingreso de Datos'!#REF!=1,EVERLITE!#REF!,"N/A")</f>
        <v>#REF!</v>
      </c>
      <c r="NHR50" s="351" t="e">
        <f>+IF('Data Input-Ingreso de Datos'!#REF!=1,EVERLITE!#REF!,"N/A")</f>
        <v>#REF!</v>
      </c>
      <c r="NHS50" s="351" t="e">
        <f>+IF('Data Input-Ingreso de Datos'!#REF!=1,EVERLITE!#REF!,"N/A")</f>
        <v>#REF!</v>
      </c>
      <c r="NHT50" s="351" t="e">
        <f>+IF('Data Input-Ingreso de Datos'!#REF!=1,EVERLITE!#REF!,"N/A")</f>
        <v>#REF!</v>
      </c>
      <c r="NHU50" s="351" t="e">
        <f>+IF('Data Input-Ingreso de Datos'!#REF!=1,EVERLITE!#REF!,"N/A")</f>
        <v>#REF!</v>
      </c>
      <c r="NHV50" s="351" t="e">
        <f>+IF('Data Input-Ingreso de Datos'!#REF!=1,EVERLITE!#REF!,"N/A")</f>
        <v>#REF!</v>
      </c>
      <c r="NHW50" s="351" t="e">
        <f>+IF('Data Input-Ingreso de Datos'!#REF!=1,EVERLITE!#REF!,"N/A")</f>
        <v>#REF!</v>
      </c>
      <c r="NHX50" s="351" t="e">
        <f>+IF('Data Input-Ingreso de Datos'!#REF!=1,EVERLITE!#REF!,"N/A")</f>
        <v>#REF!</v>
      </c>
      <c r="NHY50" s="351" t="e">
        <f>+IF('Data Input-Ingreso de Datos'!#REF!=1,EVERLITE!#REF!,"N/A")</f>
        <v>#REF!</v>
      </c>
      <c r="NHZ50" s="351" t="e">
        <f>+IF('Data Input-Ingreso de Datos'!#REF!=1,EVERLITE!#REF!,"N/A")</f>
        <v>#REF!</v>
      </c>
      <c r="NIA50" s="351" t="e">
        <f>+IF('Data Input-Ingreso de Datos'!#REF!=1,EVERLITE!#REF!,"N/A")</f>
        <v>#REF!</v>
      </c>
      <c r="NIB50" s="351" t="e">
        <f>+IF('Data Input-Ingreso de Datos'!#REF!=1,EVERLITE!#REF!,"N/A")</f>
        <v>#REF!</v>
      </c>
      <c r="NIC50" s="351" t="e">
        <f>+IF('Data Input-Ingreso de Datos'!#REF!=1,EVERLITE!#REF!,"N/A")</f>
        <v>#REF!</v>
      </c>
      <c r="NID50" s="351" t="e">
        <f>+IF('Data Input-Ingreso de Datos'!#REF!=1,EVERLITE!#REF!,"N/A")</f>
        <v>#REF!</v>
      </c>
      <c r="NIE50" s="351" t="e">
        <f>+IF('Data Input-Ingreso de Datos'!#REF!=1,EVERLITE!#REF!,"N/A")</f>
        <v>#REF!</v>
      </c>
      <c r="NIF50" s="351" t="e">
        <f>+IF('Data Input-Ingreso de Datos'!#REF!=1,EVERLITE!#REF!,"N/A")</f>
        <v>#REF!</v>
      </c>
      <c r="NIG50" s="351" t="e">
        <f>+IF('Data Input-Ingreso de Datos'!#REF!=1,EVERLITE!#REF!,"N/A")</f>
        <v>#REF!</v>
      </c>
      <c r="NIH50" s="351" t="e">
        <f>+IF('Data Input-Ingreso de Datos'!#REF!=1,EVERLITE!#REF!,"N/A")</f>
        <v>#REF!</v>
      </c>
      <c r="NII50" s="351" t="e">
        <f>+IF('Data Input-Ingreso de Datos'!#REF!=1,EVERLITE!#REF!,"N/A")</f>
        <v>#REF!</v>
      </c>
      <c r="NIJ50" s="351" t="e">
        <f>+IF('Data Input-Ingreso de Datos'!#REF!=1,EVERLITE!#REF!,"N/A")</f>
        <v>#REF!</v>
      </c>
      <c r="NIK50" s="351" t="e">
        <f>+IF('Data Input-Ingreso de Datos'!#REF!=1,EVERLITE!#REF!,"N/A")</f>
        <v>#REF!</v>
      </c>
      <c r="NIL50" s="351" t="e">
        <f>+IF('Data Input-Ingreso de Datos'!#REF!=1,EVERLITE!#REF!,"N/A")</f>
        <v>#REF!</v>
      </c>
      <c r="NIM50" s="351" t="e">
        <f>+IF('Data Input-Ingreso de Datos'!#REF!=1,EVERLITE!#REF!,"N/A")</f>
        <v>#REF!</v>
      </c>
      <c r="NIN50" s="351" t="e">
        <f>+IF('Data Input-Ingreso de Datos'!#REF!=1,EVERLITE!#REF!,"N/A")</f>
        <v>#REF!</v>
      </c>
      <c r="NIO50" s="351" t="e">
        <f>+IF('Data Input-Ingreso de Datos'!#REF!=1,EVERLITE!#REF!,"N/A")</f>
        <v>#REF!</v>
      </c>
      <c r="NIP50" s="351" t="e">
        <f>+IF('Data Input-Ingreso de Datos'!#REF!=1,EVERLITE!#REF!,"N/A")</f>
        <v>#REF!</v>
      </c>
      <c r="NIQ50" s="351" t="e">
        <f>+IF('Data Input-Ingreso de Datos'!#REF!=1,EVERLITE!#REF!,"N/A")</f>
        <v>#REF!</v>
      </c>
      <c r="NIR50" s="351" t="e">
        <f>+IF('Data Input-Ingreso de Datos'!#REF!=1,EVERLITE!#REF!,"N/A")</f>
        <v>#REF!</v>
      </c>
      <c r="NIS50" s="351" t="e">
        <f>+IF('Data Input-Ingreso de Datos'!#REF!=1,EVERLITE!#REF!,"N/A")</f>
        <v>#REF!</v>
      </c>
      <c r="NIT50" s="351" t="e">
        <f>+IF('Data Input-Ingreso de Datos'!#REF!=1,EVERLITE!#REF!,"N/A")</f>
        <v>#REF!</v>
      </c>
      <c r="NIU50" s="351" t="e">
        <f>+IF('Data Input-Ingreso de Datos'!#REF!=1,EVERLITE!#REF!,"N/A")</f>
        <v>#REF!</v>
      </c>
      <c r="NIV50" s="351" t="e">
        <f>+IF('Data Input-Ingreso de Datos'!#REF!=1,EVERLITE!#REF!,"N/A")</f>
        <v>#REF!</v>
      </c>
      <c r="NIW50" s="351" t="e">
        <f>+IF('Data Input-Ingreso de Datos'!#REF!=1,EVERLITE!#REF!,"N/A")</f>
        <v>#REF!</v>
      </c>
      <c r="NIX50" s="351" t="e">
        <f>+IF('Data Input-Ingreso de Datos'!#REF!=1,EVERLITE!#REF!,"N/A")</f>
        <v>#REF!</v>
      </c>
      <c r="NIY50" s="351" t="e">
        <f>+IF('Data Input-Ingreso de Datos'!#REF!=1,EVERLITE!#REF!,"N/A")</f>
        <v>#REF!</v>
      </c>
      <c r="NIZ50" s="351" t="e">
        <f>+IF('Data Input-Ingreso de Datos'!#REF!=1,EVERLITE!#REF!,"N/A")</f>
        <v>#REF!</v>
      </c>
      <c r="NJA50" s="351" t="e">
        <f>+IF('Data Input-Ingreso de Datos'!#REF!=1,EVERLITE!#REF!,"N/A")</f>
        <v>#REF!</v>
      </c>
      <c r="NJB50" s="351" t="e">
        <f>+IF('Data Input-Ingreso de Datos'!#REF!=1,EVERLITE!#REF!,"N/A")</f>
        <v>#REF!</v>
      </c>
      <c r="NJC50" s="351" t="e">
        <f>+IF('Data Input-Ingreso de Datos'!#REF!=1,EVERLITE!#REF!,"N/A")</f>
        <v>#REF!</v>
      </c>
      <c r="NJD50" s="351" t="e">
        <f>+IF('Data Input-Ingreso de Datos'!#REF!=1,EVERLITE!#REF!,"N/A")</f>
        <v>#REF!</v>
      </c>
      <c r="NJE50" s="351" t="e">
        <f>+IF('Data Input-Ingreso de Datos'!#REF!=1,EVERLITE!#REF!,"N/A")</f>
        <v>#REF!</v>
      </c>
      <c r="NJF50" s="351" t="e">
        <f>+IF('Data Input-Ingreso de Datos'!#REF!=1,EVERLITE!#REF!,"N/A")</f>
        <v>#REF!</v>
      </c>
      <c r="NJG50" s="351" t="e">
        <f>+IF('Data Input-Ingreso de Datos'!#REF!=1,EVERLITE!#REF!,"N/A")</f>
        <v>#REF!</v>
      </c>
      <c r="NJH50" s="351" t="e">
        <f>+IF('Data Input-Ingreso de Datos'!#REF!=1,EVERLITE!#REF!,"N/A")</f>
        <v>#REF!</v>
      </c>
      <c r="NJI50" s="351" t="e">
        <f>+IF('Data Input-Ingreso de Datos'!#REF!=1,EVERLITE!#REF!,"N/A")</f>
        <v>#REF!</v>
      </c>
      <c r="NJJ50" s="351" t="e">
        <f>+IF('Data Input-Ingreso de Datos'!#REF!=1,EVERLITE!#REF!,"N/A")</f>
        <v>#REF!</v>
      </c>
      <c r="NJK50" s="351" t="e">
        <f>+IF('Data Input-Ingreso de Datos'!#REF!=1,EVERLITE!#REF!,"N/A")</f>
        <v>#REF!</v>
      </c>
      <c r="NJL50" s="351" t="e">
        <f>+IF('Data Input-Ingreso de Datos'!#REF!=1,EVERLITE!#REF!,"N/A")</f>
        <v>#REF!</v>
      </c>
      <c r="NJM50" s="351" t="e">
        <f>+IF('Data Input-Ingreso de Datos'!#REF!=1,EVERLITE!#REF!,"N/A")</f>
        <v>#REF!</v>
      </c>
      <c r="NJN50" s="351" t="e">
        <f>+IF('Data Input-Ingreso de Datos'!#REF!=1,EVERLITE!#REF!,"N/A")</f>
        <v>#REF!</v>
      </c>
      <c r="NJO50" s="351" t="e">
        <f>+IF('Data Input-Ingreso de Datos'!#REF!=1,EVERLITE!#REF!,"N/A")</f>
        <v>#REF!</v>
      </c>
      <c r="NJP50" s="351" t="e">
        <f>+IF('Data Input-Ingreso de Datos'!#REF!=1,EVERLITE!#REF!,"N/A")</f>
        <v>#REF!</v>
      </c>
      <c r="NJQ50" s="351" t="e">
        <f>+IF('Data Input-Ingreso de Datos'!#REF!=1,EVERLITE!#REF!,"N/A")</f>
        <v>#REF!</v>
      </c>
      <c r="NJR50" s="351" t="e">
        <f>+IF('Data Input-Ingreso de Datos'!#REF!=1,EVERLITE!#REF!,"N/A")</f>
        <v>#REF!</v>
      </c>
      <c r="NJS50" s="351" t="e">
        <f>+IF('Data Input-Ingreso de Datos'!#REF!=1,EVERLITE!#REF!,"N/A")</f>
        <v>#REF!</v>
      </c>
      <c r="NJT50" s="351" t="e">
        <f>+IF('Data Input-Ingreso de Datos'!#REF!=1,EVERLITE!#REF!,"N/A")</f>
        <v>#REF!</v>
      </c>
      <c r="NJU50" s="351" t="e">
        <f>+IF('Data Input-Ingreso de Datos'!#REF!=1,EVERLITE!#REF!,"N/A")</f>
        <v>#REF!</v>
      </c>
      <c r="NJV50" s="351" t="e">
        <f>+IF('Data Input-Ingreso de Datos'!#REF!=1,EVERLITE!#REF!,"N/A")</f>
        <v>#REF!</v>
      </c>
      <c r="NJW50" s="351" t="e">
        <f>+IF('Data Input-Ingreso de Datos'!#REF!=1,EVERLITE!#REF!,"N/A")</f>
        <v>#REF!</v>
      </c>
      <c r="NJX50" s="351" t="e">
        <f>+IF('Data Input-Ingreso de Datos'!#REF!=1,EVERLITE!#REF!,"N/A")</f>
        <v>#REF!</v>
      </c>
      <c r="NJY50" s="351" t="e">
        <f>+IF('Data Input-Ingreso de Datos'!#REF!=1,EVERLITE!#REF!,"N/A")</f>
        <v>#REF!</v>
      </c>
      <c r="NJZ50" s="351" t="e">
        <f>+IF('Data Input-Ingreso de Datos'!#REF!=1,EVERLITE!#REF!,"N/A")</f>
        <v>#REF!</v>
      </c>
      <c r="NKA50" s="351" t="e">
        <f>+IF('Data Input-Ingreso de Datos'!#REF!=1,EVERLITE!#REF!,"N/A")</f>
        <v>#REF!</v>
      </c>
      <c r="NKB50" s="351" t="e">
        <f>+IF('Data Input-Ingreso de Datos'!#REF!=1,EVERLITE!#REF!,"N/A")</f>
        <v>#REF!</v>
      </c>
      <c r="NKC50" s="351" t="e">
        <f>+IF('Data Input-Ingreso de Datos'!#REF!=1,EVERLITE!#REF!,"N/A")</f>
        <v>#REF!</v>
      </c>
      <c r="NKD50" s="351" t="e">
        <f>+IF('Data Input-Ingreso de Datos'!#REF!=1,EVERLITE!#REF!,"N/A")</f>
        <v>#REF!</v>
      </c>
      <c r="NKE50" s="351" t="e">
        <f>+IF('Data Input-Ingreso de Datos'!#REF!=1,EVERLITE!#REF!,"N/A")</f>
        <v>#REF!</v>
      </c>
      <c r="NKF50" s="351" t="e">
        <f>+IF('Data Input-Ingreso de Datos'!#REF!=1,EVERLITE!#REF!,"N/A")</f>
        <v>#REF!</v>
      </c>
      <c r="NKG50" s="351" t="e">
        <f>+IF('Data Input-Ingreso de Datos'!#REF!=1,EVERLITE!#REF!,"N/A")</f>
        <v>#REF!</v>
      </c>
      <c r="NKH50" s="351" t="e">
        <f>+IF('Data Input-Ingreso de Datos'!#REF!=1,EVERLITE!#REF!,"N/A")</f>
        <v>#REF!</v>
      </c>
      <c r="NKI50" s="351" t="e">
        <f>+IF('Data Input-Ingreso de Datos'!#REF!=1,EVERLITE!#REF!,"N/A")</f>
        <v>#REF!</v>
      </c>
      <c r="NKJ50" s="351" t="e">
        <f>+IF('Data Input-Ingreso de Datos'!#REF!=1,EVERLITE!#REF!,"N/A")</f>
        <v>#REF!</v>
      </c>
      <c r="NKK50" s="351" t="e">
        <f>+IF('Data Input-Ingreso de Datos'!#REF!=1,EVERLITE!#REF!,"N/A")</f>
        <v>#REF!</v>
      </c>
      <c r="NKL50" s="351" t="e">
        <f>+IF('Data Input-Ingreso de Datos'!#REF!=1,EVERLITE!#REF!,"N/A")</f>
        <v>#REF!</v>
      </c>
      <c r="NKM50" s="351" t="e">
        <f>+IF('Data Input-Ingreso de Datos'!#REF!=1,EVERLITE!#REF!,"N/A")</f>
        <v>#REF!</v>
      </c>
      <c r="NKN50" s="351" t="e">
        <f>+IF('Data Input-Ingreso de Datos'!#REF!=1,EVERLITE!#REF!,"N/A")</f>
        <v>#REF!</v>
      </c>
      <c r="NKO50" s="351" t="e">
        <f>+IF('Data Input-Ingreso de Datos'!#REF!=1,EVERLITE!#REF!,"N/A")</f>
        <v>#REF!</v>
      </c>
      <c r="NKP50" s="351" t="e">
        <f>+IF('Data Input-Ingreso de Datos'!#REF!=1,EVERLITE!#REF!,"N/A")</f>
        <v>#REF!</v>
      </c>
      <c r="NKQ50" s="351" t="e">
        <f>+IF('Data Input-Ingreso de Datos'!#REF!=1,EVERLITE!#REF!,"N/A")</f>
        <v>#REF!</v>
      </c>
      <c r="NKR50" s="351" t="e">
        <f>+IF('Data Input-Ingreso de Datos'!#REF!=1,EVERLITE!#REF!,"N/A")</f>
        <v>#REF!</v>
      </c>
      <c r="NKS50" s="351" t="e">
        <f>+IF('Data Input-Ingreso de Datos'!#REF!=1,EVERLITE!#REF!,"N/A")</f>
        <v>#REF!</v>
      </c>
      <c r="NKT50" s="351" t="e">
        <f>+IF('Data Input-Ingreso de Datos'!#REF!=1,EVERLITE!#REF!,"N/A")</f>
        <v>#REF!</v>
      </c>
      <c r="NKU50" s="351" t="e">
        <f>+IF('Data Input-Ingreso de Datos'!#REF!=1,EVERLITE!#REF!,"N/A")</f>
        <v>#REF!</v>
      </c>
      <c r="NKV50" s="351" t="e">
        <f>+IF('Data Input-Ingreso de Datos'!#REF!=1,EVERLITE!#REF!,"N/A")</f>
        <v>#REF!</v>
      </c>
      <c r="NKW50" s="351" t="e">
        <f>+IF('Data Input-Ingreso de Datos'!#REF!=1,EVERLITE!#REF!,"N/A")</f>
        <v>#REF!</v>
      </c>
      <c r="NKX50" s="351" t="e">
        <f>+IF('Data Input-Ingreso de Datos'!#REF!=1,EVERLITE!#REF!,"N/A")</f>
        <v>#REF!</v>
      </c>
      <c r="NKY50" s="351" t="e">
        <f>+IF('Data Input-Ingreso de Datos'!#REF!=1,EVERLITE!#REF!,"N/A")</f>
        <v>#REF!</v>
      </c>
      <c r="NKZ50" s="351" t="e">
        <f>+IF('Data Input-Ingreso de Datos'!#REF!=1,EVERLITE!#REF!,"N/A")</f>
        <v>#REF!</v>
      </c>
      <c r="NLA50" s="351" t="e">
        <f>+IF('Data Input-Ingreso de Datos'!#REF!=1,EVERLITE!#REF!,"N/A")</f>
        <v>#REF!</v>
      </c>
      <c r="NLB50" s="351" t="e">
        <f>+IF('Data Input-Ingreso de Datos'!#REF!=1,EVERLITE!#REF!,"N/A")</f>
        <v>#REF!</v>
      </c>
      <c r="NLC50" s="351" t="e">
        <f>+IF('Data Input-Ingreso de Datos'!#REF!=1,EVERLITE!#REF!,"N/A")</f>
        <v>#REF!</v>
      </c>
      <c r="NLD50" s="351" t="e">
        <f>+IF('Data Input-Ingreso de Datos'!#REF!=1,EVERLITE!#REF!,"N/A")</f>
        <v>#REF!</v>
      </c>
      <c r="NLE50" s="351" t="e">
        <f>+IF('Data Input-Ingreso de Datos'!#REF!=1,EVERLITE!#REF!,"N/A")</f>
        <v>#REF!</v>
      </c>
      <c r="NLF50" s="351" t="e">
        <f>+IF('Data Input-Ingreso de Datos'!#REF!=1,EVERLITE!#REF!,"N/A")</f>
        <v>#REF!</v>
      </c>
      <c r="NLG50" s="351" t="e">
        <f>+IF('Data Input-Ingreso de Datos'!#REF!=1,EVERLITE!#REF!,"N/A")</f>
        <v>#REF!</v>
      </c>
      <c r="NLH50" s="351" t="e">
        <f>+IF('Data Input-Ingreso de Datos'!#REF!=1,EVERLITE!#REF!,"N/A")</f>
        <v>#REF!</v>
      </c>
      <c r="NLI50" s="351" t="e">
        <f>+IF('Data Input-Ingreso de Datos'!#REF!=1,EVERLITE!#REF!,"N/A")</f>
        <v>#REF!</v>
      </c>
      <c r="NLJ50" s="351" t="e">
        <f>+IF('Data Input-Ingreso de Datos'!#REF!=1,EVERLITE!#REF!,"N/A")</f>
        <v>#REF!</v>
      </c>
      <c r="NLK50" s="351" t="e">
        <f>+IF('Data Input-Ingreso de Datos'!#REF!=1,EVERLITE!#REF!,"N/A")</f>
        <v>#REF!</v>
      </c>
      <c r="NLL50" s="351" t="e">
        <f>+IF('Data Input-Ingreso de Datos'!#REF!=1,EVERLITE!#REF!,"N/A")</f>
        <v>#REF!</v>
      </c>
      <c r="NLM50" s="351" t="e">
        <f>+IF('Data Input-Ingreso de Datos'!#REF!=1,EVERLITE!#REF!,"N/A")</f>
        <v>#REF!</v>
      </c>
      <c r="NLN50" s="351" t="e">
        <f>+IF('Data Input-Ingreso de Datos'!#REF!=1,EVERLITE!#REF!,"N/A")</f>
        <v>#REF!</v>
      </c>
      <c r="NLO50" s="351" t="e">
        <f>+IF('Data Input-Ingreso de Datos'!#REF!=1,EVERLITE!#REF!,"N/A")</f>
        <v>#REF!</v>
      </c>
      <c r="NLP50" s="351" t="e">
        <f>+IF('Data Input-Ingreso de Datos'!#REF!=1,EVERLITE!#REF!,"N/A")</f>
        <v>#REF!</v>
      </c>
      <c r="NLQ50" s="351" t="e">
        <f>+IF('Data Input-Ingreso de Datos'!#REF!=1,EVERLITE!#REF!,"N/A")</f>
        <v>#REF!</v>
      </c>
      <c r="NLR50" s="351" t="e">
        <f>+IF('Data Input-Ingreso de Datos'!#REF!=1,EVERLITE!#REF!,"N/A")</f>
        <v>#REF!</v>
      </c>
      <c r="NLS50" s="351" t="e">
        <f>+IF('Data Input-Ingreso de Datos'!#REF!=1,EVERLITE!#REF!,"N/A")</f>
        <v>#REF!</v>
      </c>
      <c r="NLT50" s="351" t="e">
        <f>+IF('Data Input-Ingreso de Datos'!#REF!=1,EVERLITE!#REF!,"N/A")</f>
        <v>#REF!</v>
      </c>
      <c r="NLU50" s="351" t="e">
        <f>+IF('Data Input-Ingreso de Datos'!#REF!=1,EVERLITE!#REF!,"N/A")</f>
        <v>#REF!</v>
      </c>
      <c r="NLV50" s="351" t="e">
        <f>+IF('Data Input-Ingreso de Datos'!#REF!=1,EVERLITE!#REF!,"N/A")</f>
        <v>#REF!</v>
      </c>
      <c r="NLW50" s="351" t="e">
        <f>+IF('Data Input-Ingreso de Datos'!#REF!=1,EVERLITE!#REF!,"N/A")</f>
        <v>#REF!</v>
      </c>
      <c r="NLX50" s="351" t="e">
        <f>+IF('Data Input-Ingreso de Datos'!#REF!=1,EVERLITE!#REF!,"N/A")</f>
        <v>#REF!</v>
      </c>
      <c r="NLY50" s="351" t="e">
        <f>+IF('Data Input-Ingreso de Datos'!#REF!=1,EVERLITE!#REF!,"N/A")</f>
        <v>#REF!</v>
      </c>
      <c r="NLZ50" s="351" t="e">
        <f>+IF('Data Input-Ingreso de Datos'!#REF!=1,EVERLITE!#REF!,"N/A")</f>
        <v>#REF!</v>
      </c>
      <c r="NMA50" s="351" t="e">
        <f>+IF('Data Input-Ingreso de Datos'!#REF!=1,EVERLITE!#REF!,"N/A")</f>
        <v>#REF!</v>
      </c>
      <c r="NMB50" s="351" t="e">
        <f>+IF('Data Input-Ingreso de Datos'!#REF!=1,EVERLITE!#REF!,"N/A")</f>
        <v>#REF!</v>
      </c>
      <c r="NMC50" s="351" t="e">
        <f>+IF('Data Input-Ingreso de Datos'!#REF!=1,EVERLITE!#REF!,"N/A")</f>
        <v>#REF!</v>
      </c>
      <c r="NMD50" s="351" t="e">
        <f>+IF('Data Input-Ingreso de Datos'!#REF!=1,EVERLITE!#REF!,"N/A")</f>
        <v>#REF!</v>
      </c>
      <c r="NME50" s="351" t="e">
        <f>+IF('Data Input-Ingreso de Datos'!#REF!=1,EVERLITE!#REF!,"N/A")</f>
        <v>#REF!</v>
      </c>
      <c r="NMF50" s="351" t="e">
        <f>+IF('Data Input-Ingreso de Datos'!#REF!=1,EVERLITE!#REF!,"N/A")</f>
        <v>#REF!</v>
      </c>
      <c r="NMG50" s="351" t="e">
        <f>+IF('Data Input-Ingreso de Datos'!#REF!=1,EVERLITE!#REF!,"N/A")</f>
        <v>#REF!</v>
      </c>
      <c r="NMH50" s="351" t="e">
        <f>+IF('Data Input-Ingreso de Datos'!#REF!=1,EVERLITE!#REF!,"N/A")</f>
        <v>#REF!</v>
      </c>
      <c r="NMI50" s="351" t="e">
        <f>+IF('Data Input-Ingreso de Datos'!#REF!=1,EVERLITE!#REF!,"N/A")</f>
        <v>#REF!</v>
      </c>
      <c r="NMJ50" s="351" t="e">
        <f>+IF('Data Input-Ingreso de Datos'!#REF!=1,EVERLITE!#REF!,"N/A")</f>
        <v>#REF!</v>
      </c>
      <c r="NMK50" s="351" t="e">
        <f>+IF('Data Input-Ingreso de Datos'!#REF!=1,EVERLITE!#REF!,"N/A")</f>
        <v>#REF!</v>
      </c>
      <c r="NML50" s="351" t="e">
        <f>+IF('Data Input-Ingreso de Datos'!#REF!=1,EVERLITE!#REF!,"N/A")</f>
        <v>#REF!</v>
      </c>
      <c r="NMM50" s="351" t="e">
        <f>+IF('Data Input-Ingreso de Datos'!#REF!=1,EVERLITE!#REF!,"N/A")</f>
        <v>#REF!</v>
      </c>
      <c r="NMN50" s="351" t="e">
        <f>+IF('Data Input-Ingreso de Datos'!#REF!=1,EVERLITE!#REF!,"N/A")</f>
        <v>#REF!</v>
      </c>
      <c r="NMO50" s="351" t="e">
        <f>+IF('Data Input-Ingreso de Datos'!#REF!=1,EVERLITE!#REF!,"N/A")</f>
        <v>#REF!</v>
      </c>
      <c r="NMP50" s="351" t="e">
        <f>+IF('Data Input-Ingreso de Datos'!#REF!=1,EVERLITE!#REF!,"N/A")</f>
        <v>#REF!</v>
      </c>
      <c r="NMQ50" s="351" t="e">
        <f>+IF('Data Input-Ingreso de Datos'!#REF!=1,EVERLITE!#REF!,"N/A")</f>
        <v>#REF!</v>
      </c>
      <c r="NMR50" s="351" t="e">
        <f>+IF('Data Input-Ingreso de Datos'!#REF!=1,EVERLITE!#REF!,"N/A")</f>
        <v>#REF!</v>
      </c>
      <c r="NMS50" s="351" t="e">
        <f>+IF('Data Input-Ingreso de Datos'!#REF!=1,EVERLITE!#REF!,"N/A")</f>
        <v>#REF!</v>
      </c>
      <c r="NMT50" s="351" t="e">
        <f>+IF('Data Input-Ingreso de Datos'!#REF!=1,EVERLITE!#REF!,"N/A")</f>
        <v>#REF!</v>
      </c>
      <c r="NMU50" s="351" t="e">
        <f>+IF('Data Input-Ingreso de Datos'!#REF!=1,EVERLITE!#REF!,"N/A")</f>
        <v>#REF!</v>
      </c>
      <c r="NMV50" s="351" t="e">
        <f>+IF('Data Input-Ingreso de Datos'!#REF!=1,EVERLITE!#REF!,"N/A")</f>
        <v>#REF!</v>
      </c>
      <c r="NMW50" s="351" t="e">
        <f>+IF('Data Input-Ingreso de Datos'!#REF!=1,EVERLITE!#REF!,"N/A")</f>
        <v>#REF!</v>
      </c>
      <c r="NMX50" s="351" t="e">
        <f>+IF('Data Input-Ingreso de Datos'!#REF!=1,EVERLITE!#REF!,"N/A")</f>
        <v>#REF!</v>
      </c>
      <c r="NMY50" s="351" t="e">
        <f>+IF('Data Input-Ingreso de Datos'!#REF!=1,EVERLITE!#REF!,"N/A")</f>
        <v>#REF!</v>
      </c>
      <c r="NMZ50" s="351" t="e">
        <f>+IF('Data Input-Ingreso de Datos'!#REF!=1,EVERLITE!#REF!,"N/A")</f>
        <v>#REF!</v>
      </c>
      <c r="NNA50" s="351" t="e">
        <f>+IF('Data Input-Ingreso de Datos'!#REF!=1,EVERLITE!#REF!,"N/A")</f>
        <v>#REF!</v>
      </c>
      <c r="NNB50" s="351" t="e">
        <f>+IF('Data Input-Ingreso de Datos'!#REF!=1,EVERLITE!#REF!,"N/A")</f>
        <v>#REF!</v>
      </c>
      <c r="NNC50" s="351" t="e">
        <f>+IF('Data Input-Ingreso de Datos'!#REF!=1,EVERLITE!#REF!,"N/A")</f>
        <v>#REF!</v>
      </c>
      <c r="NND50" s="351" t="e">
        <f>+IF('Data Input-Ingreso de Datos'!#REF!=1,EVERLITE!#REF!,"N/A")</f>
        <v>#REF!</v>
      </c>
      <c r="NNE50" s="351" t="e">
        <f>+IF('Data Input-Ingreso de Datos'!#REF!=1,EVERLITE!#REF!,"N/A")</f>
        <v>#REF!</v>
      </c>
      <c r="NNF50" s="351" t="e">
        <f>+IF('Data Input-Ingreso de Datos'!#REF!=1,EVERLITE!#REF!,"N/A")</f>
        <v>#REF!</v>
      </c>
      <c r="NNG50" s="351" t="e">
        <f>+IF('Data Input-Ingreso de Datos'!#REF!=1,EVERLITE!#REF!,"N/A")</f>
        <v>#REF!</v>
      </c>
      <c r="NNH50" s="351" t="e">
        <f>+IF('Data Input-Ingreso de Datos'!#REF!=1,EVERLITE!#REF!,"N/A")</f>
        <v>#REF!</v>
      </c>
      <c r="NNI50" s="351" t="e">
        <f>+IF('Data Input-Ingreso de Datos'!#REF!=1,EVERLITE!#REF!,"N/A")</f>
        <v>#REF!</v>
      </c>
      <c r="NNJ50" s="351" t="e">
        <f>+IF('Data Input-Ingreso de Datos'!#REF!=1,EVERLITE!#REF!,"N/A")</f>
        <v>#REF!</v>
      </c>
      <c r="NNK50" s="351" t="e">
        <f>+IF('Data Input-Ingreso de Datos'!#REF!=1,EVERLITE!#REF!,"N/A")</f>
        <v>#REF!</v>
      </c>
      <c r="NNL50" s="351" t="e">
        <f>+IF('Data Input-Ingreso de Datos'!#REF!=1,EVERLITE!#REF!,"N/A")</f>
        <v>#REF!</v>
      </c>
      <c r="NNM50" s="351" t="e">
        <f>+IF('Data Input-Ingreso de Datos'!#REF!=1,EVERLITE!#REF!,"N/A")</f>
        <v>#REF!</v>
      </c>
      <c r="NNN50" s="351" t="e">
        <f>+IF('Data Input-Ingreso de Datos'!#REF!=1,EVERLITE!#REF!,"N/A")</f>
        <v>#REF!</v>
      </c>
      <c r="NNO50" s="351" t="e">
        <f>+IF('Data Input-Ingreso de Datos'!#REF!=1,EVERLITE!#REF!,"N/A")</f>
        <v>#REF!</v>
      </c>
      <c r="NNP50" s="351" t="e">
        <f>+IF('Data Input-Ingreso de Datos'!#REF!=1,EVERLITE!#REF!,"N/A")</f>
        <v>#REF!</v>
      </c>
      <c r="NNQ50" s="351" t="e">
        <f>+IF('Data Input-Ingreso de Datos'!#REF!=1,EVERLITE!#REF!,"N/A")</f>
        <v>#REF!</v>
      </c>
      <c r="NNR50" s="351" t="e">
        <f>+IF('Data Input-Ingreso de Datos'!#REF!=1,EVERLITE!#REF!,"N/A")</f>
        <v>#REF!</v>
      </c>
      <c r="NNS50" s="351" t="e">
        <f>+IF('Data Input-Ingreso de Datos'!#REF!=1,EVERLITE!#REF!,"N/A")</f>
        <v>#REF!</v>
      </c>
      <c r="NNT50" s="351" t="e">
        <f>+IF('Data Input-Ingreso de Datos'!#REF!=1,EVERLITE!#REF!,"N/A")</f>
        <v>#REF!</v>
      </c>
      <c r="NNU50" s="351" t="e">
        <f>+IF('Data Input-Ingreso de Datos'!#REF!=1,EVERLITE!#REF!,"N/A")</f>
        <v>#REF!</v>
      </c>
      <c r="NNV50" s="351" t="e">
        <f>+IF('Data Input-Ingreso de Datos'!#REF!=1,EVERLITE!#REF!,"N/A")</f>
        <v>#REF!</v>
      </c>
      <c r="NNW50" s="351" t="e">
        <f>+IF('Data Input-Ingreso de Datos'!#REF!=1,EVERLITE!#REF!,"N/A")</f>
        <v>#REF!</v>
      </c>
      <c r="NNX50" s="351" t="e">
        <f>+IF('Data Input-Ingreso de Datos'!#REF!=1,EVERLITE!#REF!,"N/A")</f>
        <v>#REF!</v>
      </c>
      <c r="NNY50" s="351" t="e">
        <f>+IF('Data Input-Ingreso de Datos'!#REF!=1,EVERLITE!#REF!,"N/A")</f>
        <v>#REF!</v>
      </c>
      <c r="NNZ50" s="351" t="e">
        <f>+IF('Data Input-Ingreso de Datos'!#REF!=1,EVERLITE!#REF!,"N/A")</f>
        <v>#REF!</v>
      </c>
      <c r="NOA50" s="351" t="e">
        <f>+IF('Data Input-Ingreso de Datos'!#REF!=1,EVERLITE!#REF!,"N/A")</f>
        <v>#REF!</v>
      </c>
      <c r="NOB50" s="351" t="e">
        <f>+IF('Data Input-Ingreso de Datos'!#REF!=1,EVERLITE!#REF!,"N/A")</f>
        <v>#REF!</v>
      </c>
      <c r="NOC50" s="351" t="e">
        <f>+IF('Data Input-Ingreso de Datos'!#REF!=1,EVERLITE!#REF!,"N/A")</f>
        <v>#REF!</v>
      </c>
      <c r="NOD50" s="351" t="e">
        <f>+IF('Data Input-Ingreso de Datos'!#REF!=1,EVERLITE!#REF!,"N/A")</f>
        <v>#REF!</v>
      </c>
      <c r="NOE50" s="351" t="e">
        <f>+IF('Data Input-Ingreso de Datos'!#REF!=1,EVERLITE!#REF!,"N/A")</f>
        <v>#REF!</v>
      </c>
      <c r="NOF50" s="351" t="e">
        <f>+IF('Data Input-Ingreso de Datos'!#REF!=1,EVERLITE!#REF!,"N/A")</f>
        <v>#REF!</v>
      </c>
      <c r="NOG50" s="351" t="e">
        <f>+IF('Data Input-Ingreso de Datos'!#REF!=1,EVERLITE!#REF!,"N/A")</f>
        <v>#REF!</v>
      </c>
      <c r="NOH50" s="351" t="e">
        <f>+IF('Data Input-Ingreso de Datos'!#REF!=1,EVERLITE!#REF!,"N/A")</f>
        <v>#REF!</v>
      </c>
      <c r="NOI50" s="351" t="e">
        <f>+IF('Data Input-Ingreso de Datos'!#REF!=1,EVERLITE!#REF!,"N/A")</f>
        <v>#REF!</v>
      </c>
      <c r="NOJ50" s="351" t="e">
        <f>+IF('Data Input-Ingreso de Datos'!#REF!=1,EVERLITE!#REF!,"N/A")</f>
        <v>#REF!</v>
      </c>
      <c r="NOK50" s="351" t="e">
        <f>+IF('Data Input-Ingreso de Datos'!#REF!=1,EVERLITE!#REF!,"N/A")</f>
        <v>#REF!</v>
      </c>
      <c r="NOL50" s="351" t="e">
        <f>+IF('Data Input-Ingreso de Datos'!#REF!=1,EVERLITE!#REF!,"N/A")</f>
        <v>#REF!</v>
      </c>
      <c r="NOM50" s="351" t="e">
        <f>+IF('Data Input-Ingreso de Datos'!#REF!=1,EVERLITE!#REF!,"N/A")</f>
        <v>#REF!</v>
      </c>
      <c r="NON50" s="351" t="e">
        <f>+IF('Data Input-Ingreso de Datos'!#REF!=1,EVERLITE!#REF!,"N/A")</f>
        <v>#REF!</v>
      </c>
      <c r="NOO50" s="351" t="e">
        <f>+IF('Data Input-Ingreso de Datos'!#REF!=1,EVERLITE!#REF!,"N/A")</f>
        <v>#REF!</v>
      </c>
      <c r="NOP50" s="351" t="e">
        <f>+IF('Data Input-Ingreso de Datos'!#REF!=1,EVERLITE!#REF!,"N/A")</f>
        <v>#REF!</v>
      </c>
      <c r="NOQ50" s="351" t="e">
        <f>+IF('Data Input-Ingreso de Datos'!#REF!=1,EVERLITE!#REF!,"N/A")</f>
        <v>#REF!</v>
      </c>
      <c r="NOR50" s="351" t="e">
        <f>+IF('Data Input-Ingreso de Datos'!#REF!=1,EVERLITE!#REF!,"N/A")</f>
        <v>#REF!</v>
      </c>
      <c r="NOS50" s="351" t="e">
        <f>+IF('Data Input-Ingreso de Datos'!#REF!=1,EVERLITE!#REF!,"N/A")</f>
        <v>#REF!</v>
      </c>
      <c r="NOT50" s="351" t="e">
        <f>+IF('Data Input-Ingreso de Datos'!#REF!=1,EVERLITE!#REF!,"N/A")</f>
        <v>#REF!</v>
      </c>
      <c r="NOU50" s="351" t="e">
        <f>+IF('Data Input-Ingreso de Datos'!#REF!=1,EVERLITE!#REF!,"N/A")</f>
        <v>#REF!</v>
      </c>
      <c r="NOV50" s="351" t="e">
        <f>+IF('Data Input-Ingreso de Datos'!#REF!=1,EVERLITE!#REF!,"N/A")</f>
        <v>#REF!</v>
      </c>
      <c r="NOW50" s="351" t="e">
        <f>+IF('Data Input-Ingreso de Datos'!#REF!=1,EVERLITE!#REF!,"N/A")</f>
        <v>#REF!</v>
      </c>
      <c r="NOX50" s="351" t="e">
        <f>+IF('Data Input-Ingreso de Datos'!#REF!=1,EVERLITE!#REF!,"N/A")</f>
        <v>#REF!</v>
      </c>
      <c r="NOY50" s="351" t="e">
        <f>+IF('Data Input-Ingreso de Datos'!#REF!=1,EVERLITE!#REF!,"N/A")</f>
        <v>#REF!</v>
      </c>
      <c r="NOZ50" s="351" t="e">
        <f>+IF('Data Input-Ingreso de Datos'!#REF!=1,EVERLITE!#REF!,"N/A")</f>
        <v>#REF!</v>
      </c>
      <c r="NPA50" s="351" t="e">
        <f>+IF('Data Input-Ingreso de Datos'!#REF!=1,EVERLITE!#REF!,"N/A")</f>
        <v>#REF!</v>
      </c>
      <c r="NPB50" s="351" t="e">
        <f>+IF('Data Input-Ingreso de Datos'!#REF!=1,EVERLITE!#REF!,"N/A")</f>
        <v>#REF!</v>
      </c>
      <c r="NPC50" s="351" t="e">
        <f>+IF('Data Input-Ingreso de Datos'!#REF!=1,EVERLITE!#REF!,"N/A")</f>
        <v>#REF!</v>
      </c>
      <c r="NPD50" s="351" t="e">
        <f>+IF('Data Input-Ingreso de Datos'!#REF!=1,EVERLITE!#REF!,"N/A")</f>
        <v>#REF!</v>
      </c>
      <c r="NPE50" s="351" t="e">
        <f>+IF('Data Input-Ingreso de Datos'!#REF!=1,EVERLITE!#REF!,"N/A")</f>
        <v>#REF!</v>
      </c>
      <c r="NPF50" s="351" t="e">
        <f>+IF('Data Input-Ingreso de Datos'!#REF!=1,EVERLITE!#REF!,"N/A")</f>
        <v>#REF!</v>
      </c>
      <c r="NPG50" s="351" t="e">
        <f>+IF('Data Input-Ingreso de Datos'!#REF!=1,EVERLITE!#REF!,"N/A")</f>
        <v>#REF!</v>
      </c>
      <c r="NPH50" s="351" t="e">
        <f>+IF('Data Input-Ingreso de Datos'!#REF!=1,EVERLITE!#REF!,"N/A")</f>
        <v>#REF!</v>
      </c>
      <c r="NPI50" s="351" t="e">
        <f>+IF('Data Input-Ingreso de Datos'!#REF!=1,EVERLITE!#REF!,"N/A")</f>
        <v>#REF!</v>
      </c>
      <c r="NPJ50" s="351" t="e">
        <f>+IF('Data Input-Ingreso de Datos'!#REF!=1,EVERLITE!#REF!,"N/A")</f>
        <v>#REF!</v>
      </c>
      <c r="NPK50" s="351" t="e">
        <f>+IF('Data Input-Ingreso de Datos'!#REF!=1,EVERLITE!#REF!,"N/A")</f>
        <v>#REF!</v>
      </c>
      <c r="NPL50" s="351" t="e">
        <f>+IF('Data Input-Ingreso de Datos'!#REF!=1,EVERLITE!#REF!,"N/A")</f>
        <v>#REF!</v>
      </c>
      <c r="NPM50" s="351" t="e">
        <f>+IF('Data Input-Ingreso de Datos'!#REF!=1,EVERLITE!#REF!,"N/A")</f>
        <v>#REF!</v>
      </c>
      <c r="NPN50" s="351" t="e">
        <f>+IF('Data Input-Ingreso de Datos'!#REF!=1,EVERLITE!#REF!,"N/A")</f>
        <v>#REF!</v>
      </c>
      <c r="NPO50" s="351" t="e">
        <f>+IF('Data Input-Ingreso de Datos'!#REF!=1,EVERLITE!#REF!,"N/A")</f>
        <v>#REF!</v>
      </c>
      <c r="NPP50" s="351" t="e">
        <f>+IF('Data Input-Ingreso de Datos'!#REF!=1,EVERLITE!#REF!,"N/A")</f>
        <v>#REF!</v>
      </c>
      <c r="NPQ50" s="351" t="e">
        <f>+IF('Data Input-Ingreso de Datos'!#REF!=1,EVERLITE!#REF!,"N/A")</f>
        <v>#REF!</v>
      </c>
      <c r="NPR50" s="351" t="e">
        <f>+IF('Data Input-Ingreso de Datos'!#REF!=1,EVERLITE!#REF!,"N/A")</f>
        <v>#REF!</v>
      </c>
      <c r="NPS50" s="351" t="e">
        <f>+IF('Data Input-Ingreso de Datos'!#REF!=1,EVERLITE!#REF!,"N/A")</f>
        <v>#REF!</v>
      </c>
      <c r="NPT50" s="351" t="e">
        <f>+IF('Data Input-Ingreso de Datos'!#REF!=1,EVERLITE!#REF!,"N/A")</f>
        <v>#REF!</v>
      </c>
      <c r="NPU50" s="351" t="e">
        <f>+IF('Data Input-Ingreso de Datos'!#REF!=1,EVERLITE!#REF!,"N/A")</f>
        <v>#REF!</v>
      </c>
      <c r="NPV50" s="351" t="e">
        <f>+IF('Data Input-Ingreso de Datos'!#REF!=1,EVERLITE!#REF!,"N/A")</f>
        <v>#REF!</v>
      </c>
      <c r="NPW50" s="351" t="e">
        <f>+IF('Data Input-Ingreso de Datos'!#REF!=1,EVERLITE!#REF!,"N/A")</f>
        <v>#REF!</v>
      </c>
      <c r="NPX50" s="351" t="e">
        <f>+IF('Data Input-Ingreso de Datos'!#REF!=1,EVERLITE!#REF!,"N/A")</f>
        <v>#REF!</v>
      </c>
      <c r="NPY50" s="351" t="e">
        <f>+IF('Data Input-Ingreso de Datos'!#REF!=1,EVERLITE!#REF!,"N/A")</f>
        <v>#REF!</v>
      </c>
      <c r="NPZ50" s="351" t="e">
        <f>+IF('Data Input-Ingreso de Datos'!#REF!=1,EVERLITE!#REF!,"N/A")</f>
        <v>#REF!</v>
      </c>
      <c r="NQA50" s="351" t="e">
        <f>+IF('Data Input-Ingreso de Datos'!#REF!=1,EVERLITE!#REF!,"N/A")</f>
        <v>#REF!</v>
      </c>
      <c r="NQB50" s="351" t="e">
        <f>+IF('Data Input-Ingreso de Datos'!#REF!=1,EVERLITE!#REF!,"N/A")</f>
        <v>#REF!</v>
      </c>
      <c r="NQC50" s="351" t="e">
        <f>+IF('Data Input-Ingreso de Datos'!#REF!=1,EVERLITE!#REF!,"N/A")</f>
        <v>#REF!</v>
      </c>
      <c r="NQD50" s="351" t="e">
        <f>+IF('Data Input-Ingreso de Datos'!#REF!=1,EVERLITE!#REF!,"N/A")</f>
        <v>#REF!</v>
      </c>
      <c r="NQE50" s="351" t="e">
        <f>+IF('Data Input-Ingreso de Datos'!#REF!=1,EVERLITE!#REF!,"N/A")</f>
        <v>#REF!</v>
      </c>
      <c r="NQF50" s="351" t="e">
        <f>+IF('Data Input-Ingreso de Datos'!#REF!=1,EVERLITE!#REF!,"N/A")</f>
        <v>#REF!</v>
      </c>
      <c r="NQG50" s="351" t="e">
        <f>+IF('Data Input-Ingreso de Datos'!#REF!=1,EVERLITE!#REF!,"N/A")</f>
        <v>#REF!</v>
      </c>
      <c r="NQH50" s="351" t="e">
        <f>+IF('Data Input-Ingreso de Datos'!#REF!=1,EVERLITE!#REF!,"N/A")</f>
        <v>#REF!</v>
      </c>
      <c r="NQI50" s="351" t="e">
        <f>+IF('Data Input-Ingreso de Datos'!#REF!=1,EVERLITE!#REF!,"N/A")</f>
        <v>#REF!</v>
      </c>
      <c r="NQJ50" s="351" t="e">
        <f>+IF('Data Input-Ingreso de Datos'!#REF!=1,EVERLITE!#REF!,"N/A")</f>
        <v>#REF!</v>
      </c>
      <c r="NQK50" s="351" t="e">
        <f>+IF('Data Input-Ingreso de Datos'!#REF!=1,EVERLITE!#REF!,"N/A")</f>
        <v>#REF!</v>
      </c>
      <c r="NQL50" s="351" t="e">
        <f>+IF('Data Input-Ingreso de Datos'!#REF!=1,EVERLITE!#REF!,"N/A")</f>
        <v>#REF!</v>
      </c>
      <c r="NQM50" s="351" t="e">
        <f>+IF('Data Input-Ingreso de Datos'!#REF!=1,EVERLITE!#REF!,"N/A")</f>
        <v>#REF!</v>
      </c>
      <c r="NQN50" s="351" t="e">
        <f>+IF('Data Input-Ingreso de Datos'!#REF!=1,EVERLITE!#REF!,"N/A")</f>
        <v>#REF!</v>
      </c>
      <c r="NQO50" s="351" t="e">
        <f>+IF('Data Input-Ingreso de Datos'!#REF!=1,EVERLITE!#REF!,"N/A")</f>
        <v>#REF!</v>
      </c>
      <c r="NQP50" s="351" t="e">
        <f>+IF('Data Input-Ingreso de Datos'!#REF!=1,EVERLITE!#REF!,"N/A")</f>
        <v>#REF!</v>
      </c>
      <c r="NQQ50" s="351" t="e">
        <f>+IF('Data Input-Ingreso de Datos'!#REF!=1,EVERLITE!#REF!,"N/A")</f>
        <v>#REF!</v>
      </c>
      <c r="NQR50" s="351" t="e">
        <f>+IF('Data Input-Ingreso de Datos'!#REF!=1,EVERLITE!#REF!,"N/A")</f>
        <v>#REF!</v>
      </c>
      <c r="NQS50" s="351" t="e">
        <f>+IF('Data Input-Ingreso de Datos'!#REF!=1,EVERLITE!#REF!,"N/A")</f>
        <v>#REF!</v>
      </c>
      <c r="NQT50" s="351" t="e">
        <f>+IF('Data Input-Ingreso de Datos'!#REF!=1,EVERLITE!#REF!,"N/A")</f>
        <v>#REF!</v>
      </c>
      <c r="NQU50" s="351" t="e">
        <f>+IF('Data Input-Ingreso de Datos'!#REF!=1,EVERLITE!#REF!,"N/A")</f>
        <v>#REF!</v>
      </c>
      <c r="NQV50" s="351" t="e">
        <f>+IF('Data Input-Ingreso de Datos'!#REF!=1,EVERLITE!#REF!,"N/A")</f>
        <v>#REF!</v>
      </c>
      <c r="NQW50" s="351" t="e">
        <f>+IF('Data Input-Ingreso de Datos'!#REF!=1,EVERLITE!#REF!,"N/A")</f>
        <v>#REF!</v>
      </c>
      <c r="NQX50" s="351" t="e">
        <f>+IF('Data Input-Ingreso de Datos'!#REF!=1,EVERLITE!#REF!,"N/A")</f>
        <v>#REF!</v>
      </c>
      <c r="NQY50" s="351" t="e">
        <f>+IF('Data Input-Ingreso de Datos'!#REF!=1,EVERLITE!#REF!,"N/A")</f>
        <v>#REF!</v>
      </c>
      <c r="NQZ50" s="351" t="e">
        <f>+IF('Data Input-Ingreso de Datos'!#REF!=1,EVERLITE!#REF!,"N/A")</f>
        <v>#REF!</v>
      </c>
      <c r="NRA50" s="351" t="e">
        <f>+IF('Data Input-Ingreso de Datos'!#REF!=1,EVERLITE!#REF!,"N/A")</f>
        <v>#REF!</v>
      </c>
      <c r="NRB50" s="351" t="e">
        <f>+IF('Data Input-Ingreso de Datos'!#REF!=1,EVERLITE!#REF!,"N/A")</f>
        <v>#REF!</v>
      </c>
      <c r="NRC50" s="351" t="e">
        <f>+IF('Data Input-Ingreso de Datos'!#REF!=1,EVERLITE!#REF!,"N/A")</f>
        <v>#REF!</v>
      </c>
      <c r="NRD50" s="351" t="e">
        <f>+IF('Data Input-Ingreso de Datos'!#REF!=1,EVERLITE!#REF!,"N/A")</f>
        <v>#REF!</v>
      </c>
      <c r="NRE50" s="351" t="e">
        <f>+IF('Data Input-Ingreso de Datos'!#REF!=1,EVERLITE!#REF!,"N/A")</f>
        <v>#REF!</v>
      </c>
      <c r="NRF50" s="351" t="e">
        <f>+IF('Data Input-Ingreso de Datos'!#REF!=1,EVERLITE!#REF!,"N/A")</f>
        <v>#REF!</v>
      </c>
      <c r="NRG50" s="351" t="e">
        <f>+IF('Data Input-Ingreso de Datos'!#REF!=1,EVERLITE!#REF!,"N/A")</f>
        <v>#REF!</v>
      </c>
      <c r="NRH50" s="351" t="e">
        <f>+IF('Data Input-Ingreso de Datos'!#REF!=1,EVERLITE!#REF!,"N/A")</f>
        <v>#REF!</v>
      </c>
      <c r="NRI50" s="351" t="e">
        <f>+IF('Data Input-Ingreso de Datos'!#REF!=1,EVERLITE!#REF!,"N/A")</f>
        <v>#REF!</v>
      </c>
      <c r="NRJ50" s="351" t="e">
        <f>+IF('Data Input-Ingreso de Datos'!#REF!=1,EVERLITE!#REF!,"N/A")</f>
        <v>#REF!</v>
      </c>
      <c r="NRK50" s="351" t="e">
        <f>+IF('Data Input-Ingreso de Datos'!#REF!=1,EVERLITE!#REF!,"N/A")</f>
        <v>#REF!</v>
      </c>
      <c r="NRL50" s="351" t="e">
        <f>+IF('Data Input-Ingreso de Datos'!#REF!=1,EVERLITE!#REF!,"N/A")</f>
        <v>#REF!</v>
      </c>
      <c r="NRM50" s="351" t="e">
        <f>+IF('Data Input-Ingreso de Datos'!#REF!=1,EVERLITE!#REF!,"N/A")</f>
        <v>#REF!</v>
      </c>
      <c r="NRN50" s="351" t="e">
        <f>+IF('Data Input-Ingreso de Datos'!#REF!=1,EVERLITE!#REF!,"N/A")</f>
        <v>#REF!</v>
      </c>
      <c r="NRO50" s="351" t="e">
        <f>+IF('Data Input-Ingreso de Datos'!#REF!=1,EVERLITE!#REF!,"N/A")</f>
        <v>#REF!</v>
      </c>
      <c r="NRP50" s="351" t="e">
        <f>+IF('Data Input-Ingreso de Datos'!#REF!=1,EVERLITE!#REF!,"N/A")</f>
        <v>#REF!</v>
      </c>
      <c r="NRQ50" s="351" t="e">
        <f>+IF('Data Input-Ingreso de Datos'!#REF!=1,EVERLITE!#REF!,"N/A")</f>
        <v>#REF!</v>
      </c>
      <c r="NRR50" s="351" t="e">
        <f>+IF('Data Input-Ingreso de Datos'!#REF!=1,EVERLITE!#REF!,"N/A")</f>
        <v>#REF!</v>
      </c>
      <c r="NRS50" s="351" t="e">
        <f>+IF('Data Input-Ingreso de Datos'!#REF!=1,EVERLITE!#REF!,"N/A")</f>
        <v>#REF!</v>
      </c>
      <c r="NRT50" s="351" t="e">
        <f>+IF('Data Input-Ingreso de Datos'!#REF!=1,EVERLITE!#REF!,"N/A")</f>
        <v>#REF!</v>
      </c>
      <c r="NRU50" s="351" t="e">
        <f>+IF('Data Input-Ingreso de Datos'!#REF!=1,EVERLITE!#REF!,"N/A")</f>
        <v>#REF!</v>
      </c>
      <c r="NRV50" s="351" t="e">
        <f>+IF('Data Input-Ingreso de Datos'!#REF!=1,EVERLITE!#REF!,"N/A")</f>
        <v>#REF!</v>
      </c>
      <c r="NRW50" s="351" t="e">
        <f>+IF('Data Input-Ingreso de Datos'!#REF!=1,EVERLITE!#REF!,"N/A")</f>
        <v>#REF!</v>
      </c>
      <c r="NRX50" s="351" t="e">
        <f>+IF('Data Input-Ingreso de Datos'!#REF!=1,EVERLITE!#REF!,"N/A")</f>
        <v>#REF!</v>
      </c>
      <c r="NRY50" s="351" t="e">
        <f>+IF('Data Input-Ingreso de Datos'!#REF!=1,EVERLITE!#REF!,"N/A")</f>
        <v>#REF!</v>
      </c>
      <c r="NRZ50" s="351" t="e">
        <f>+IF('Data Input-Ingreso de Datos'!#REF!=1,EVERLITE!#REF!,"N/A")</f>
        <v>#REF!</v>
      </c>
      <c r="NSA50" s="351" t="e">
        <f>+IF('Data Input-Ingreso de Datos'!#REF!=1,EVERLITE!#REF!,"N/A")</f>
        <v>#REF!</v>
      </c>
      <c r="NSB50" s="351" t="e">
        <f>+IF('Data Input-Ingreso de Datos'!#REF!=1,EVERLITE!#REF!,"N/A")</f>
        <v>#REF!</v>
      </c>
      <c r="NSC50" s="351" t="e">
        <f>+IF('Data Input-Ingreso de Datos'!#REF!=1,EVERLITE!#REF!,"N/A")</f>
        <v>#REF!</v>
      </c>
      <c r="NSD50" s="351" t="e">
        <f>+IF('Data Input-Ingreso de Datos'!#REF!=1,EVERLITE!#REF!,"N/A")</f>
        <v>#REF!</v>
      </c>
      <c r="NSE50" s="351" t="e">
        <f>+IF('Data Input-Ingreso de Datos'!#REF!=1,EVERLITE!#REF!,"N/A")</f>
        <v>#REF!</v>
      </c>
      <c r="NSF50" s="351" t="e">
        <f>+IF('Data Input-Ingreso de Datos'!#REF!=1,EVERLITE!#REF!,"N/A")</f>
        <v>#REF!</v>
      </c>
      <c r="NSG50" s="351" t="e">
        <f>+IF('Data Input-Ingreso de Datos'!#REF!=1,EVERLITE!#REF!,"N/A")</f>
        <v>#REF!</v>
      </c>
      <c r="NSH50" s="351" t="e">
        <f>+IF('Data Input-Ingreso de Datos'!#REF!=1,EVERLITE!#REF!,"N/A")</f>
        <v>#REF!</v>
      </c>
      <c r="NSI50" s="351" t="e">
        <f>+IF('Data Input-Ingreso de Datos'!#REF!=1,EVERLITE!#REF!,"N/A")</f>
        <v>#REF!</v>
      </c>
      <c r="NSJ50" s="351" t="e">
        <f>+IF('Data Input-Ingreso de Datos'!#REF!=1,EVERLITE!#REF!,"N/A")</f>
        <v>#REF!</v>
      </c>
      <c r="NSK50" s="351" t="e">
        <f>+IF('Data Input-Ingreso de Datos'!#REF!=1,EVERLITE!#REF!,"N/A")</f>
        <v>#REF!</v>
      </c>
      <c r="NSL50" s="351" t="e">
        <f>+IF('Data Input-Ingreso de Datos'!#REF!=1,EVERLITE!#REF!,"N/A")</f>
        <v>#REF!</v>
      </c>
      <c r="NSM50" s="351" t="e">
        <f>+IF('Data Input-Ingreso de Datos'!#REF!=1,EVERLITE!#REF!,"N/A")</f>
        <v>#REF!</v>
      </c>
      <c r="NSN50" s="351" t="e">
        <f>+IF('Data Input-Ingreso de Datos'!#REF!=1,EVERLITE!#REF!,"N/A")</f>
        <v>#REF!</v>
      </c>
      <c r="NSO50" s="351" t="e">
        <f>+IF('Data Input-Ingreso de Datos'!#REF!=1,EVERLITE!#REF!,"N/A")</f>
        <v>#REF!</v>
      </c>
      <c r="NSP50" s="351" t="e">
        <f>+IF('Data Input-Ingreso de Datos'!#REF!=1,EVERLITE!#REF!,"N/A")</f>
        <v>#REF!</v>
      </c>
      <c r="NSQ50" s="351" t="e">
        <f>+IF('Data Input-Ingreso de Datos'!#REF!=1,EVERLITE!#REF!,"N/A")</f>
        <v>#REF!</v>
      </c>
      <c r="NSR50" s="351" t="e">
        <f>+IF('Data Input-Ingreso de Datos'!#REF!=1,EVERLITE!#REF!,"N/A")</f>
        <v>#REF!</v>
      </c>
      <c r="NSS50" s="351" t="e">
        <f>+IF('Data Input-Ingreso de Datos'!#REF!=1,EVERLITE!#REF!,"N/A")</f>
        <v>#REF!</v>
      </c>
      <c r="NST50" s="351" t="e">
        <f>+IF('Data Input-Ingreso de Datos'!#REF!=1,EVERLITE!#REF!,"N/A")</f>
        <v>#REF!</v>
      </c>
      <c r="NSU50" s="351" t="e">
        <f>+IF('Data Input-Ingreso de Datos'!#REF!=1,EVERLITE!#REF!,"N/A")</f>
        <v>#REF!</v>
      </c>
      <c r="NSV50" s="351" t="e">
        <f>+IF('Data Input-Ingreso de Datos'!#REF!=1,EVERLITE!#REF!,"N/A")</f>
        <v>#REF!</v>
      </c>
      <c r="NSW50" s="351" t="e">
        <f>+IF('Data Input-Ingreso de Datos'!#REF!=1,EVERLITE!#REF!,"N/A")</f>
        <v>#REF!</v>
      </c>
      <c r="NSX50" s="351" t="e">
        <f>+IF('Data Input-Ingreso de Datos'!#REF!=1,EVERLITE!#REF!,"N/A")</f>
        <v>#REF!</v>
      </c>
      <c r="NSY50" s="351" t="e">
        <f>+IF('Data Input-Ingreso de Datos'!#REF!=1,EVERLITE!#REF!,"N/A")</f>
        <v>#REF!</v>
      </c>
      <c r="NSZ50" s="351" t="e">
        <f>+IF('Data Input-Ingreso de Datos'!#REF!=1,EVERLITE!#REF!,"N/A")</f>
        <v>#REF!</v>
      </c>
      <c r="NTA50" s="351" t="e">
        <f>+IF('Data Input-Ingreso de Datos'!#REF!=1,EVERLITE!#REF!,"N/A")</f>
        <v>#REF!</v>
      </c>
      <c r="NTB50" s="351" t="e">
        <f>+IF('Data Input-Ingreso de Datos'!#REF!=1,EVERLITE!#REF!,"N/A")</f>
        <v>#REF!</v>
      </c>
      <c r="NTC50" s="351" t="e">
        <f>+IF('Data Input-Ingreso de Datos'!#REF!=1,EVERLITE!#REF!,"N/A")</f>
        <v>#REF!</v>
      </c>
      <c r="NTD50" s="351" t="e">
        <f>+IF('Data Input-Ingreso de Datos'!#REF!=1,EVERLITE!#REF!,"N/A")</f>
        <v>#REF!</v>
      </c>
      <c r="NTE50" s="351" t="e">
        <f>+IF('Data Input-Ingreso de Datos'!#REF!=1,EVERLITE!#REF!,"N/A")</f>
        <v>#REF!</v>
      </c>
      <c r="NTF50" s="351" t="e">
        <f>+IF('Data Input-Ingreso de Datos'!#REF!=1,EVERLITE!#REF!,"N/A")</f>
        <v>#REF!</v>
      </c>
      <c r="NTG50" s="351" t="e">
        <f>+IF('Data Input-Ingreso de Datos'!#REF!=1,EVERLITE!#REF!,"N/A")</f>
        <v>#REF!</v>
      </c>
      <c r="NTH50" s="351" t="e">
        <f>+IF('Data Input-Ingreso de Datos'!#REF!=1,EVERLITE!#REF!,"N/A")</f>
        <v>#REF!</v>
      </c>
      <c r="NTI50" s="351" t="e">
        <f>+IF('Data Input-Ingreso de Datos'!#REF!=1,EVERLITE!#REF!,"N/A")</f>
        <v>#REF!</v>
      </c>
      <c r="NTJ50" s="351" t="e">
        <f>+IF('Data Input-Ingreso de Datos'!#REF!=1,EVERLITE!#REF!,"N/A")</f>
        <v>#REF!</v>
      </c>
      <c r="NTK50" s="351" t="e">
        <f>+IF('Data Input-Ingreso de Datos'!#REF!=1,EVERLITE!#REF!,"N/A")</f>
        <v>#REF!</v>
      </c>
      <c r="NTL50" s="351" t="e">
        <f>+IF('Data Input-Ingreso de Datos'!#REF!=1,EVERLITE!#REF!,"N/A")</f>
        <v>#REF!</v>
      </c>
      <c r="NTM50" s="351" t="e">
        <f>+IF('Data Input-Ingreso de Datos'!#REF!=1,EVERLITE!#REF!,"N/A")</f>
        <v>#REF!</v>
      </c>
      <c r="NTN50" s="351" t="e">
        <f>+IF('Data Input-Ingreso de Datos'!#REF!=1,EVERLITE!#REF!,"N/A")</f>
        <v>#REF!</v>
      </c>
      <c r="NTO50" s="351" t="e">
        <f>+IF('Data Input-Ingreso de Datos'!#REF!=1,EVERLITE!#REF!,"N/A")</f>
        <v>#REF!</v>
      </c>
      <c r="NTP50" s="351" t="e">
        <f>+IF('Data Input-Ingreso de Datos'!#REF!=1,EVERLITE!#REF!,"N/A")</f>
        <v>#REF!</v>
      </c>
      <c r="NTQ50" s="351" t="e">
        <f>+IF('Data Input-Ingreso de Datos'!#REF!=1,EVERLITE!#REF!,"N/A")</f>
        <v>#REF!</v>
      </c>
      <c r="NTR50" s="351" t="e">
        <f>+IF('Data Input-Ingreso de Datos'!#REF!=1,EVERLITE!#REF!,"N/A")</f>
        <v>#REF!</v>
      </c>
      <c r="NTS50" s="351" t="e">
        <f>+IF('Data Input-Ingreso de Datos'!#REF!=1,EVERLITE!#REF!,"N/A")</f>
        <v>#REF!</v>
      </c>
      <c r="NTT50" s="351" t="e">
        <f>+IF('Data Input-Ingreso de Datos'!#REF!=1,EVERLITE!#REF!,"N/A")</f>
        <v>#REF!</v>
      </c>
      <c r="NTU50" s="351" t="e">
        <f>+IF('Data Input-Ingreso de Datos'!#REF!=1,EVERLITE!#REF!,"N/A")</f>
        <v>#REF!</v>
      </c>
      <c r="NTV50" s="351" t="e">
        <f>+IF('Data Input-Ingreso de Datos'!#REF!=1,EVERLITE!#REF!,"N/A")</f>
        <v>#REF!</v>
      </c>
      <c r="NTW50" s="351" t="e">
        <f>+IF('Data Input-Ingreso de Datos'!#REF!=1,EVERLITE!#REF!,"N/A")</f>
        <v>#REF!</v>
      </c>
      <c r="NTX50" s="351" t="e">
        <f>+IF('Data Input-Ingreso de Datos'!#REF!=1,EVERLITE!#REF!,"N/A")</f>
        <v>#REF!</v>
      </c>
      <c r="NTY50" s="351" t="e">
        <f>+IF('Data Input-Ingreso de Datos'!#REF!=1,EVERLITE!#REF!,"N/A")</f>
        <v>#REF!</v>
      </c>
      <c r="NTZ50" s="351" t="e">
        <f>+IF('Data Input-Ingreso de Datos'!#REF!=1,EVERLITE!#REF!,"N/A")</f>
        <v>#REF!</v>
      </c>
      <c r="NUA50" s="351" t="e">
        <f>+IF('Data Input-Ingreso de Datos'!#REF!=1,EVERLITE!#REF!,"N/A")</f>
        <v>#REF!</v>
      </c>
      <c r="NUB50" s="351" t="e">
        <f>+IF('Data Input-Ingreso de Datos'!#REF!=1,EVERLITE!#REF!,"N/A")</f>
        <v>#REF!</v>
      </c>
      <c r="NUC50" s="351" t="e">
        <f>+IF('Data Input-Ingreso de Datos'!#REF!=1,EVERLITE!#REF!,"N/A")</f>
        <v>#REF!</v>
      </c>
      <c r="NUD50" s="351" t="e">
        <f>+IF('Data Input-Ingreso de Datos'!#REF!=1,EVERLITE!#REF!,"N/A")</f>
        <v>#REF!</v>
      </c>
      <c r="NUE50" s="351" t="e">
        <f>+IF('Data Input-Ingreso de Datos'!#REF!=1,EVERLITE!#REF!,"N/A")</f>
        <v>#REF!</v>
      </c>
      <c r="NUF50" s="351" t="e">
        <f>+IF('Data Input-Ingreso de Datos'!#REF!=1,EVERLITE!#REF!,"N/A")</f>
        <v>#REF!</v>
      </c>
      <c r="NUG50" s="351" t="e">
        <f>+IF('Data Input-Ingreso de Datos'!#REF!=1,EVERLITE!#REF!,"N/A")</f>
        <v>#REF!</v>
      </c>
      <c r="NUH50" s="351" t="e">
        <f>+IF('Data Input-Ingreso de Datos'!#REF!=1,EVERLITE!#REF!,"N/A")</f>
        <v>#REF!</v>
      </c>
      <c r="NUI50" s="351" t="e">
        <f>+IF('Data Input-Ingreso de Datos'!#REF!=1,EVERLITE!#REF!,"N/A")</f>
        <v>#REF!</v>
      </c>
      <c r="NUJ50" s="351" t="e">
        <f>+IF('Data Input-Ingreso de Datos'!#REF!=1,EVERLITE!#REF!,"N/A")</f>
        <v>#REF!</v>
      </c>
      <c r="NUK50" s="351" t="e">
        <f>+IF('Data Input-Ingreso de Datos'!#REF!=1,EVERLITE!#REF!,"N/A")</f>
        <v>#REF!</v>
      </c>
      <c r="NUL50" s="351" t="e">
        <f>+IF('Data Input-Ingreso de Datos'!#REF!=1,EVERLITE!#REF!,"N/A")</f>
        <v>#REF!</v>
      </c>
      <c r="NUM50" s="351" t="e">
        <f>+IF('Data Input-Ingreso de Datos'!#REF!=1,EVERLITE!#REF!,"N/A")</f>
        <v>#REF!</v>
      </c>
      <c r="NUN50" s="351" t="e">
        <f>+IF('Data Input-Ingreso de Datos'!#REF!=1,EVERLITE!#REF!,"N/A")</f>
        <v>#REF!</v>
      </c>
      <c r="NUO50" s="351" t="e">
        <f>+IF('Data Input-Ingreso de Datos'!#REF!=1,EVERLITE!#REF!,"N/A")</f>
        <v>#REF!</v>
      </c>
      <c r="NUP50" s="351" t="e">
        <f>+IF('Data Input-Ingreso de Datos'!#REF!=1,EVERLITE!#REF!,"N/A")</f>
        <v>#REF!</v>
      </c>
      <c r="NUQ50" s="351" t="e">
        <f>+IF('Data Input-Ingreso de Datos'!#REF!=1,EVERLITE!#REF!,"N/A")</f>
        <v>#REF!</v>
      </c>
      <c r="NUR50" s="351" t="e">
        <f>+IF('Data Input-Ingreso de Datos'!#REF!=1,EVERLITE!#REF!,"N/A")</f>
        <v>#REF!</v>
      </c>
      <c r="NUS50" s="351" t="e">
        <f>+IF('Data Input-Ingreso de Datos'!#REF!=1,EVERLITE!#REF!,"N/A")</f>
        <v>#REF!</v>
      </c>
      <c r="NUT50" s="351" t="e">
        <f>+IF('Data Input-Ingreso de Datos'!#REF!=1,EVERLITE!#REF!,"N/A")</f>
        <v>#REF!</v>
      </c>
      <c r="NUU50" s="351" t="e">
        <f>+IF('Data Input-Ingreso de Datos'!#REF!=1,EVERLITE!#REF!,"N/A")</f>
        <v>#REF!</v>
      </c>
      <c r="NUV50" s="351" t="e">
        <f>+IF('Data Input-Ingreso de Datos'!#REF!=1,EVERLITE!#REF!,"N/A")</f>
        <v>#REF!</v>
      </c>
      <c r="NUW50" s="351" t="e">
        <f>+IF('Data Input-Ingreso de Datos'!#REF!=1,EVERLITE!#REF!,"N/A")</f>
        <v>#REF!</v>
      </c>
      <c r="NUX50" s="351" t="e">
        <f>+IF('Data Input-Ingreso de Datos'!#REF!=1,EVERLITE!#REF!,"N/A")</f>
        <v>#REF!</v>
      </c>
      <c r="NUY50" s="351" t="e">
        <f>+IF('Data Input-Ingreso de Datos'!#REF!=1,EVERLITE!#REF!,"N/A")</f>
        <v>#REF!</v>
      </c>
      <c r="NUZ50" s="351" t="e">
        <f>+IF('Data Input-Ingreso de Datos'!#REF!=1,EVERLITE!#REF!,"N/A")</f>
        <v>#REF!</v>
      </c>
      <c r="NVA50" s="351" t="e">
        <f>+IF('Data Input-Ingreso de Datos'!#REF!=1,EVERLITE!#REF!,"N/A")</f>
        <v>#REF!</v>
      </c>
      <c r="NVB50" s="351" t="e">
        <f>+IF('Data Input-Ingreso de Datos'!#REF!=1,EVERLITE!#REF!,"N/A")</f>
        <v>#REF!</v>
      </c>
      <c r="NVC50" s="351" t="e">
        <f>+IF('Data Input-Ingreso de Datos'!#REF!=1,EVERLITE!#REF!,"N/A")</f>
        <v>#REF!</v>
      </c>
      <c r="NVD50" s="351" t="e">
        <f>+IF('Data Input-Ingreso de Datos'!#REF!=1,EVERLITE!#REF!,"N/A")</f>
        <v>#REF!</v>
      </c>
      <c r="NVE50" s="351" t="e">
        <f>+IF('Data Input-Ingreso de Datos'!#REF!=1,EVERLITE!#REF!,"N/A")</f>
        <v>#REF!</v>
      </c>
      <c r="NVF50" s="351" t="e">
        <f>+IF('Data Input-Ingreso de Datos'!#REF!=1,EVERLITE!#REF!,"N/A")</f>
        <v>#REF!</v>
      </c>
      <c r="NVG50" s="351" t="e">
        <f>+IF('Data Input-Ingreso de Datos'!#REF!=1,EVERLITE!#REF!,"N/A")</f>
        <v>#REF!</v>
      </c>
      <c r="NVH50" s="351" t="e">
        <f>+IF('Data Input-Ingreso de Datos'!#REF!=1,EVERLITE!#REF!,"N/A")</f>
        <v>#REF!</v>
      </c>
      <c r="NVI50" s="351" t="e">
        <f>+IF('Data Input-Ingreso de Datos'!#REF!=1,EVERLITE!#REF!,"N/A")</f>
        <v>#REF!</v>
      </c>
      <c r="NVJ50" s="351" t="e">
        <f>+IF('Data Input-Ingreso de Datos'!#REF!=1,EVERLITE!#REF!,"N/A")</f>
        <v>#REF!</v>
      </c>
      <c r="NVK50" s="351" t="e">
        <f>+IF('Data Input-Ingreso de Datos'!#REF!=1,EVERLITE!#REF!,"N/A")</f>
        <v>#REF!</v>
      </c>
      <c r="NVL50" s="351" t="e">
        <f>+IF('Data Input-Ingreso de Datos'!#REF!=1,EVERLITE!#REF!,"N/A")</f>
        <v>#REF!</v>
      </c>
      <c r="NVM50" s="351" t="e">
        <f>+IF('Data Input-Ingreso de Datos'!#REF!=1,EVERLITE!#REF!,"N/A")</f>
        <v>#REF!</v>
      </c>
      <c r="NVN50" s="351" t="e">
        <f>+IF('Data Input-Ingreso de Datos'!#REF!=1,EVERLITE!#REF!,"N/A")</f>
        <v>#REF!</v>
      </c>
      <c r="NVO50" s="351" t="e">
        <f>+IF('Data Input-Ingreso de Datos'!#REF!=1,EVERLITE!#REF!,"N/A")</f>
        <v>#REF!</v>
      </c>
      <c r="NVP50" s="351" t="e">
        <f>+IF('Data Input-Ingreso de Datos'!#REF!=1,EVERLITE!#REF!,"N/A")</f>
        <v>#REF!</v>
      </c>
      <c r="NVQ50" s="351" t="e">
        <f>+IF('Data Input-Ingreso de Datos'!#REF!=1,EVERLITE!#REF!,"N/A")</f>
        <v>#REF!</v>
      </c>
      <c r="NVR50" s="351" t="e">
        <f>+IF('Data Input-Ingreso de Datos'!#REF!=1,EVERLITE!#REF!,"N/A")</f>
        <v>#REF!</v>
      </c>
      <c r="NVS50" s="351" t="e">
        <f>+IF('Data Input-Ingreso de Datos'!#REF!=1,EVERLITE!#REF!,"N/A")</f>
        <v>#REF!</v>
      </c>
      <c r="NVT50" s="351" t="e">
        <f>+IF('Data Input-Ingreso de Datos'!#REF!=1,EVERLITE!#REF!,"N/A")</f>
        <v>#REF!</v>
      </c>
      <c r="NVU50" s="351" t="e">
        <f>+IF('Data Input-Ingreso de Datos'!#REF!=1,EVERLITE!#REF!,"N/A")</f>
        <v>#REF!</v>
      </c>
      <c r="NVV50" s="351" t="e">
        <f>+IF('Data Input-Ingreso de Datos'!#REF!=1,EVERLITE!#REF!,"N/A")</f>
        <v>#REF!</v>
      </c>
      <c r="NVW50" s="351" t="e">
        <f>+IF('Data Input-Ingreso de Datos'!#REF!=1,EVERLITE!#REF!,"N/A")</f>
        <v>#REF!</v>
      </c>
      <c r="NVX50" s="351" t="e">
        <f>+IF('Data Input-Ingreso de Datos'!#REF!=1,EVERLITE!#REF!,"N/A")</f>
        <v>#REF!</v>
      </c>
      <c r="NVY50" s="351" t="e">
        <f>+IF('Data Input-Ingreso de Datos'!#REF!=1,EVERLITE!#REF!,"N/A")</f>
        <v>#REF!</v>
      </c>
      <c r="NVZ50" s="351" t="e">
        <f>+IF('Data Input-Ingreso de Datos'!#REF!=1,EVERLITE!#REF!,"N/A")</f>
        <v>#REF!</v>
      </c>
      <c r="NWA50" s="351" t="e">
        <f>+IF('Data Input-Ingreso de Datos'!#REF!=1,EVERLITE!#REF!,"N/A")</f>
        <v>#REF!</v>
      </c>
      <c r="NWB50" s="351" t="e">
        <f>+IF('Data Input-Ingreso de Datos'!#REF!=1,EVERLITE!#REF!,"N/A")</f>
        <v>#REF!</v>
      </c>
      <c r="NWC50" s="351" t="e">
        <f>+IF('Data Input-Ingreso de Datos'!#REF!=1,EVERLITE!#REF!,"N/A")</f>
        <v>#REF!</v>
      </c>
      <c r="NWD50" s="351" t="e">
        <f>+IF('Data Input-Ingreso de Datos'!#REF!=1,EVERLITE!#REF!,"N/A")</f>
        <v>#REF!</v>
      </c>
      <c r="NWE50" s="351" t="e">
        <f>+IF('Data Input-Ingreso de Datos'!#REF!=1,EVERLITE!#REF!,"N/A")</f>
        <v>#REF!</v>
      </c>
      <c r="NWF50" s="351" t="e">
        <f>+IF('Data Input-Ingreso de Datos'!#REF!=1,EVERLITE!#REF!,"N/A")</f>
        <v>#REF!</v>
      </c>
      <c r="NWG50" s="351" t="e">
        <f>+IF('Data Input-Ingreso de Datos'!#REF!=1,EVERLITE!#REF!,"N/A")</f>
        <v>#REF!</v>
      </c>
      <c r="NWH50" s="351" t="e">
        <f>+IF('Data Input-Ingreso de Datos'!#REF!=1,EVERLITE!#REF!,"N/A")</f>
        <v>#REF!</v>
      </c>
      <c r="NWI50" s="351" t="e">
        <f>+IF('Data Input-Ingreso de Datos'!#REF!=1,EVERLITE!#REF!,"N/A")</f>
        <v>#REF!</v>
      </c>
      <c r="NWJ50" s="351" t="e">
        <f>+IF('Data Input-Ingreso de Datos'!#REF!=1,EVERLITE!#REF!,"N/A")</f>
        <v>#REF!</v>
      </c>
      <c r="NWK50" s="351" t="e">
        <f>+IF('Data Input-Ingreso de Datos'!#REF!=1,EVERLITE!#REF!,"N/A")</f>
        <v>#REF!</v>
      </c>
      <c r="NWL50" s="351" t="e">
        <f>+IF('Data Input-Ingreso de Datos'!#REF!=1,EVERLITE!#REF!,"N/A")</f>
        <v>#REF!</v>
      </c>
      <c r="NWM50" s="351" t="e">
        <f>+IF('Data Input-Ingreso de Datos'!#REF!=1,EVERLITE!#REF!,"N/A")</f>
        <v>#REF!</v>
      </c>
      <c r="NWN50" s="351" t="e">
        <f>+IF('Data Input-Ingreso de Datos'!#REF!=1,EVERLITE!#REF!,"N/A")</f>
        <v>#REF!</v>
      </c>
      <c r="NWO50" s="351" t="e">
        <f>+IF('Data Input-Ingreso de Datos'!#REF!=1,EVERLITE!#REF!,"N/A")</f>
        <v>#REF!</v>
      </c>
      <c r="NWP50" s="351" t="e">
        <f>+IF('Data Input-Ingreso de Datos'!#REF!=1,EVERLITE!#REF!,"N/A")</f>
        <v>#REF!</v>
      </c>
      <c r="NWQ50" s="351" t="e">
        <f>+IF('Data Input-Ingreso de Datos'!#REF!=1,EVERLITE!#REF!,"N/A")</f>
        <v>#REF!</v>
      </c>
      <c r="NWR50" s="351" t="e">
        <f>+IF('Data Input-Ingreso de Datos'!#REF!=1,EVERLITE!#REF!,"N/A")</f>
        <v>#REF!</v>
      </c>
      <c r="NWS50" s="351" t="e">
        <f>+IF('Data Input-Ingreso de Datos'!#REF!=1,EVERLITE!#REF!,"N/A")</f>
        <v>#REF!</v>
      </c>
      <c r="NWT50" s="351" t="e">
        <f>+IF('Data Input-Ingreso de Datos'!#REF!=1,EVERLITE!#REF!,"N/A")</f>
        <v>#REF!</v>
      </c>
      <c r="NWU50" s="351" t="e">
        <f>+IF('Data Input-Ingreso de Datos'!#REF!=1,EVERLITE!#REF!,"N/A")</f>
        <v>#REF!</v>
      </c>
      <c r="NWV50" s="351" t="e">
        <f>+IF('Data Input-Ingreso de Datos'!#REF!=1,EVERLITE!#REF!,"N/A")</f>
        <v>#REF!</v>
      </c>
      <c r="NWW50" s="351" t="e">
        <f>+IF('Data Input-Ingreso de Datos'!#REF!=1,EVERLITE!#REF!,"N/A")</f>
        <v>#REF!</v>
      </c>
      <c r="NWX50" s="351" t="e">
        <f>+IF('Data Input-Ingreso de Datos'!#REF!=1,EVERLITE!#REF!,"N/A")</f>
        <v>#REF!</v>
      </c>
      <c r="NWY50" s="351" t="e">
        <f>+IF('Data Input-Ingreso de Datos'!#REF!=1,EVERLITE!#REF!,"N/A")</f>
        <v>#REF!</v>
      </c>
      <c r="NWZ50" s="351" t="e">
        <f>+IF('Data Input-Ingreso de Datos'!#REF!=1,EVERLITE!#REF!,"N/A")</f>
        <v>#REF!</v>
      </c>
      <c r="NXA50" s="351" t="e">
        <f>+IF('Data Input-Ingreso de Datos'!#REF!=1,EVERLITE!#REF!,"N/A")</f>
        <v>#REF!</v>
      </c>
      <c r="NXB50" s="351" t="e">
        <f>+IF('Data Input-Ingreso de Datos'!#REF!=1,EVERLITE!#REF!,"N/A")</f>
        <v>#REF!</v>
      </c>
      <c r="NXC50" s="351" t="e">
        <f>+IF('Data Input-Ingreso de Datos'!#REF!=1,EVERLITE!#REF!,"N/A")</f>
        <v>#REF!</v>
      </c>
      <c r="NXD50" s="351" t="e">
        <f>+IF('Data Input-Ingreso de Datos'!#REF!=1,EVERLITE!#REF!,"N/A")</f>
        <v>#REF!</v>
      </c>
      <c r="NXE50" s="351" t="e">
        <f>+IF('Data Input-Ingreso de Datos'!#REF!=1,EVERLITE!#REF!,"N/A")</f>
        <v>#REF!</v>
      </c>
      <c r="NXF50" s="351" t="e">
        <f>+IF('Data Input-Ingreso de Datos'!#REF!=1,EVERLITE!#REF!,"N/A")</f>
        <v>#REF!</v>
      </c>
      <c r="NXG50" s="351" t="e">
        <f>+IF('Data Input-Ingreso de Datos'!#REF!=1,EVERLITE!#REF!,"N/A")</f>
        <v>#REF!</v>
      </c>
      <c r="NXH50" s="351" t="e">
        <f>+IF('Data Input-Ingreso de Datos'!#REF!=1,EVERLITE!#REF!,"N/A")</f>
        <v>#REF!</v>
      </c>
      <c r="NXI50" s="351" t="e">
        <f>+IF('Data Input-Ingreso de Datos'!#REF!=1,EVERLITE!#REF!,"N/A")</f>
        <v>#REF!</v>
      </c>
      <c r="NXJ50" s="351" t="e">
        <f>+IF('Data Input-Ingreso de Datos'!#REF!=1,EVERLITE!#REF!,"N/A")</f>
        <v>#REF!</v>
      </c>
      <c r="NXK50" s="351" t="e">
        <f>+IF('Data Input-Ingreso de Datos'!#REF!=1,EVERLITE!#REF!,"N/A")</f>
        <v>#REF!</v>
      </c>
      <c r="NXL50" s="351" t="e">
        <f>+IF('Data Input-Ingreso de Datos'!#REF!=1,EVERLITE!#REF!,"N/A")</f>
        <v>#REF!</v>
      </c>
      <c r="NXM50" s="351" t="e">
        <f>+IF('Data Input-Ingreso de Datos'!#REF!=1,EVERLITE!#REF!,"N/A")</f>
        <v>#REF!</v>
      </c>
      <c r="NXN50" s="351" t="e">
        <f>+IF('Data Input-Ingreso de Datos'!#REF!=1,EVERLITE!#REF!,"N/A")</f>
        <v>#REF!</v>
      </c>
      <c r="NXO50" s="351" t="e">
        <f>+IF('Data Input-Ingreso de Datos'!#REF!=1,EVERLITE!#REF!,"N/A")</f>
        <v>#REF!</v>
      </c>
      <c r="NXP50" s="351" t="e">
        <f>+IF('Data Input-Ingreso de Datos'!#REF!=1,EVERLITE!#REF!,"N/A")</f>
        <v>#REF!</v>
      </c>
      <c r="NXQ50" s="351" t="e">
        <f>+IF('Data Input-Ingreso de Datos'!#REF!=1,EVERLITE!#REF!,"N/A")</f>
        <v>#REF!</v>
      </c>
      <c r="NXR50" s="351" t="e">
        <f>+IF('Data Input-Ingreso de Datos'!#REF!=1,EVERLITE!#REF!,"N/A")</f>
        <v>#REF!</v>
      </c>
      <c r="NXS50" s="351" t="e">
        <f>+IF('Data Input-Ingreso de Datos'!#REF!=1,EVERLITE!#REF!,"N/A")</f>
        <v>#REF!</v>
      </c>
      <c r="NXT50" s="351" t="e">
        <f>+IF('Data Input-Ingreso de Datos'!#REF!=1,EVERLITE!#REF!,"N/A")</f>
        <v>#REF!</v>
      </c>
      <c r="NXU50" s="351" t="e">
        <f>+IF('Data Input-Ingreso de Datos'!#REF!=1,EVERLITE!#REF!,"N/A")</f>
        <v>#REF!</v>
      </c>
      <c r="NXV50" s="351" t="e">
        <f>+IF('Data Input-Ingreso de Datos'!#REF!=1,EVERLITE!#REF!,"N/A")</f>
        <v>#REF!</v>
      </c>
      <c r="NXW50" s="351" t="e">
        <f>+IF('Data Input-Ingreso de Datos'!#REF!=1,EVERLITE!#REF!,"N/A")</f>
        <v>#REF!</v>
      </c>
      <c r="NXX50" s="351" t="e">
        <f>+IF('Data Input-Ingreso de Datos'!#REF!=1,EVERLITE!#REF!,"N/A")</f>
        <v>#REF!</v>
      </c>
      <c r="NXY50" s="351" t="e">
        <f>+IF('Data Input-Ingreso de Datos'!#REF!=1,EVERLITE!#REF!,"N/A")</f>
        <v>#REF!</v>
      </c>
      <c r="NXZ50" s="351" t="e">
        <f>+IF('Data Input-Ingreso de Datos'!#REF!=1,EVERLITE!#REF!,"N/A")</f>
        <v>#REF!</v>
      </c>
      <c r="NYA50" s="351" t="e">
        <f>+IF('Data Input-Ingreso de Datos'!#REF!=1,EVERLITE!#REF!,"N/A")</f>
        <v>#REF!</v>
      </c>
      <c r="NYB50" s="351" t="e">
        <f>+IF('Data Input-Ingreso de Datos'!#REF!=1,EVERLITE!#REF!,"N/A")</f>
        <v>#REF!</v>
      </c>
      <c r="NYC50" s="351" t="e">
        <f>+IF('Data Input-Ingreso de Datos'!#REF!=1,EVERLITE!#REF!,"N/A")</f>
        <v>#REF!</v>
      </c>
      <c r="NYD50" s="351" t="e">
        <f>+IF('Data Input-Ingreso de Datos'!#REF!=1,EVERLITE!#REF!,"N/A")</f>
        <v>#REF!</v>
      </c>
      <c r="NYE50" s="351" t="e">
        <f>+IF('Data Input-Ingreso de Datos'!#REF!=1,EVERLITE!#REF!,"N/A")</f>
        <v>#REF!</v>
      </c>
      <c r="NYF50" s="351" t="e">
        <f>+IF('Data Input-Ingreso de Datos'!#REF!=1,EVERLITE!#REF!,"N/A")</f>
        <v>#REF!</v>
      </c>
      <c r="NYG50" s="351" t="e">
        <f>+IF('Data Input-Ingreso de Datos'!#REF!=1,EVERLITE!#REF!,"N/A")</f>
        <v>#REF!</v>
      </c>
      <c r="NYH50" s="351" t="e">
        <f>+IF('Data Input-Ingreso de Datos'!#REF!=1,EVERLITE!#REF!,"N/A")</f>
        <v>#REF!</v>
      </c>
      <c r="NYI50" s="351" t="e">
        <f>+IF('Data Input-Ingreso de Datos'!#REF!=1,EVERLITE!#REF!,"N/A")</f>
        <v>#REF!</v>
      </c>
      <c r="NYJ50" s="351" t="e">
        <f>+IF('Data Input-Ingreso de Datos'!#REF!=1,EVERLITE!#REF!,"N/A")</f>
        <v>#REF!</v>
      </c>
      <c r="NYK50" s="351" t="e">
        <f>+IF('Data Input-Ingreso de Datos'!#REF!=1,EVERLITE!#REF!,"N/A")</f>
        <v>#REF!</v>
      </c>
      <c r="NYL50" s="351" t="e">
        <f>+IF('Data Input-Ingreso de Datos'!#REF!=1,EVERLITE!#REF!,"N/A")</f>
        <v>#REF!</v>
      </c>
      <c r="NYM50" s="351" t="e">
        <f>+IF('Data Input-Ingreso de Datos'!#REF!=1,EVERLITE!#REF!,"N/A")</f>
        <v>#REF!</v>
      </c>
      <c r="NYN50" s="351" t="e">
        <f>+IF('Data Input-Ingreso de Datos'!#REF!=1,EVERLITE!#REF!,"N/A")</f>
        <v>#REF!</v>
      </c>
      <c r="NYO50" s="351" t="e">
        <f>+IF('Data Input-Ingreso de Datos'!#REF!=1,EVERLITE!#REF!,"N/A")</f>
        <v>#REF!</v>
      </c>
      <c r="NYP50" s="351" t="e">
        <f>+IF('Data Input-Ingreso de Datos'!#REF!=1,EVERLITE!#REF!,"N/A")</f>
        <v>#REF!</v>
      </c>
      <c r="NYQ50" s="351" t="e">
        <f>+IF('Data Input-Ingreso de Datos'!#REF!=1,EVERLITE!#REF!,"N/A")</f>
        <v>#REF!</v>
      </c>
      <c r="NYR50" s="351" t="e">
        <f>+IF('Data Input-Ingreso de Datos'!#REF!=1,EVERLITE!#REF!,"N/A")</f>
        <v>#REF!</v>
      </c>
      <c r="NYS50" s="351" t="e">
        <f>+IF('Data Input-Ingreso de Datos'!#REF!=1,EVERLITE!#REF!,"N/A")</f>
        <v>#REF!</v>
      </c>
      <c r="NYT50" s="351" t="e">
        <f>+IF('Data Input-Ingreso de Datos'!#REF!=1,EVERLITE!#REF!,"N/A")</f>
        <v>#REF!</v>
      </c>
      <c r="NYU50" s="351" t="e">
        <f>+IF('Data Input-Ingreso de Datos'!#REF!=1,EVERLITE!#REF!,"N/A")</f>
        <v>#REF!</v>
      </c>
      <c r="NYV50" s="351" t="e">
        <f>+IF('Data Input-Ingreso de Datos'!#REF!=1,EVERLITE!#REF!,"N/A")</f>
        <v>#REF!</v>
      </c>
      <c r="NYW50" s="351" t="e">
        <f>+IF('Data Input-Ingreso de Datos'!#REF!=1,EVERLITE!#REF!,"N/A")</f>
        <v>#REF!</v>
      </c>
      <c r="NYX50" s="351" t="e">
        <f>+IF('Data Input-Ingreso de Datos'!#REF!=1,EVERLITE!#REF!,"N/A")</f>
        <v>#REF!</v>
      </c>
      <c r="NYY50" s="351" t="e">
        <f>+IF('Data Input-Ingreso de Datos'!#REF!=1,EVERLITE!#REF!,"N/A")</f>
        <v>#REF!</v>
      </c>
      <c r="NYZ50" s="351" t="e">
        <f>+IF('Data Input-Ingreso de Datos'!#REF!=1,EVERLITE!#REF!,"N/A")</f>
        <v>#REF!</v>
      </c>
      <c r="NZA50" s="351" t="e">
        <f>+IF('Data Input-Ingreso de Datos'!#REF!=1,EVERLITE!#REF!,"N/A")</f>
        <v>#REF!</v>
      </c>
      <c r="NZB50" s="351" t="e">
        <f>+IF('Data Input-Ingreso de Datos'!#REF!=1,EVERLITE!#REF!,"N/A")</f>
        <v>#REF!</v>
      </c>
      <c r="NZC50" s="351" t="e">
        <f>+IF('Data Input-Ingreso de Datos'!#REF!=1,EVERLITE!#REF!,"N/A")</f>
        <v>#REF!</v>
      </c>
      <c r="NZD50" s="351" t="e">
        <f>+IF('Data Input-Ingreso de Datos'!#REF!=1,EVERLITE!#REF!,"N/A")</f>
        <v>#REF!</v>
      </c>
      <c r="NZE50" s="351" t="e">
        <f>+IF('Data Input-Ingreso de Datos'!#REF!=1,EVERLITE!#REF!,"N/A")</f>
        <v>#REF!</v>
      </c>
      <c r="NZF50" s="351" t="e">
        <f>+IF('Data Input-Ingreso de Datos'!#REF!=1,EVERLITE!#REF!,"N/A")</f>
        <v>#REF!</v>
      </c>
      <c r="NZG50" s="351" t="e">
        <f>+IF('Data Input-Ingreso de Datos'!#REF!=1,EVERLITE!#REF!,"N/A")</f>
        <v>#REF!</v>
      </c>
      <c r="NZH50" s="351" t="e">
        <f>+IF('Data Input-Ingreso de Datos'!#REF!=1,EVERLITE!#REF!,"N/A")</f>
        <v>#REF!</v>
      </c>
      <c r="NZI50" s="351" t="e">
        <f>+IF('Data Input-Ingreso de Datos'!#REF!=1,EVERLITE!#REF!,"N/A")</f>
        <v>#REF!</v>
      </c>
      <c r="NZJ50" s="351" t="e">
        <f>+IF('Data Input-Ingreso de Datos'!#REF!=1,EVERLITE!#REF!,"N/A")</f>
        <v>#REF!</v>
      </c>
      <c r="NZK50" s="351" t="e">
        <f>+IF('Data Input-Ingreso de Datos'!#REF!=1,EVERLITE!#REF!,"N/A")</f>
        <v>#REF!</v>
      </c>
      <c r="NZL50" s="351" t="e">
        <f>+IF('Data Input-Ingreso de Datos'!#REF!=1,EVERLITE!#REF!,"N/A")</f>
        <v>#REF!</v>
      </c>
      <c r="NZM50" s="351" t="e">
        <f>+IF('Data Input-Ingreso de Datos'!#REF!=1,EVERLITE!#REF!,"N/A")</f>
        <v>#REF!</v>
      </c>
      <c r="NZN50" s="351" t="e">
        <f>+IF('Data Input-Ingreso de Datos'!#REF!=1,EVERLITE!#REF!,"N/A")</f>
        <v>#REF!</v>
      </c>
      <c r="NZO50" s="351" t="e">
        <f>+IF('Data Input-Ingreso de Datos'!#REF!=1,EVERLITE!#REF!,"N/A")</f>
        <v>#REF!</v>
      </c>
      <c r="NZP50" s="351" t="e">
        <f>+IF('Data Input-Ingreso de Datos'!#REF!=1,EVERLITE!#REF!,"N/A")</f>
        <v>#REF!</v>
      </c>
      <c r="NZQ50" s="351" t="e">
        <f>+IF('Data Input-Ingreso de Datos'!#REF!=1,EVERLITE!#REF!,"N/A")</f>
        <v>#REF!</v>
      </c>
      <c r="NZR50" s="351" t="e">
        <f>+IF('Data Input-Ingreso de Datos'!#REF!=1,EVERLITE!#REF!,"N/A")</f>
        <v>#REF!</v>
      </c>
      <c r="NZS50" s="351" t="e">
        <f>+IF('Data Input-Ingreso de Datos'!#REF!=1,EVERLITE!#REF!,"N/A")</f>
        <v>#REF!</v>
      </c>
      <c r="NZT50" s="351" t="e">
        <f>+IF('Data Input-Ingreso de Datos'!#REF!=1,EVERLITE!#REF!,"N/A")</f>
        <v>#REF!</v>
      </c>
      <c r="NZU50" s="351" t="e">
        <f>+IF('Data Input-Ingreso de Datos'!#REF!=1,EVERLITE!#REF!,"N/A")</f>
        <v>#REF!</v>
      </c>
      <c r="NZV50" s="351" t="e">
        <f>+IF('Data Input-Ingreso de Datos'!#REF!=1,EVERLITE!#REF!,"N/A")</f>
        <v>#REF!</v>
      </c>
      <c r="NZW50" s="351" t="e">
        <f>+IF('Data Input-Ingreso de Datos'!#REF!=1,EVERLITE!#REF!,"N/A")</f>
        <v>#REF!</v>
      </c>
      <c r="NZX50" s="351" t="e">
        <f>+IF('Data Input-Ingreso de Datos'!#REF!=1,EVERLITE!#REF!,"N/A")</f>
        <v>#REF!</v>
      </c>
      <c r="NZY50" s="351" t="e">
        <f>+IF('Data Input-Ingreso de Datos'!#REF!=1,EVERLITE!#REF!,"N/A")</f>
        <v>#REF!</v>
      </c>
      <c r="NZZ50" s="351" t="e">
        <f>+IF('Data Input-Ingreso de Datos'!#REF!=1,EVERLITE!#REF!,"N/A")</f>
        <v>#REF!</v>
      </c>
      <c r="OAA50" s="351" t="e">
        <f>+IF('Data Input-Ingreso de Datos'!#REF!=1,EVERLITE!#REF!,"N/A")</f>
        <v>#REF!</v>
      </c>
      <c r="OAB50" s="351" t="e">
        <f>+IF('Data Input-Ingreso de Datos'!#REF!=1,EVERLITE!#REF!,"N/A")</f>
        <v>#REF!</v>
      </c>
      <c r="OAC50" s="351" t="e">
        <f>+IF('Data Input-Ingreso de Datos'!#REF!=1,EVERLITE!#REF!,"N/A")</f>
        <v>#REF!</v>
      </c>
      <c r="OAD50" s="351" t="e">
        <f>+IF('Data Input-Ingreso de Datos'!#REF!=1,EVERLITE!#REF!,"N/A")</f>
        <v>#REF!</v>
      </c>
      <c r="OAE50" s="351" t="e">
        <f>+IF('Data Input-Ingreso de Datos'!#REF!=1,EVERLITE!#REF!,"N/A")</f>
        <v>#REF!</v>
      </c>
      <c r="OAF50" s="351" t="e">
        <f>+IF('Data Input-Ingreso de Datos'!#REF!=1,EVERLITE!#REF!,"N/A")</f>
        <v>#REF!</v>
      </c>
      <c r="OAG50" s="351" t="e">
        <f>+IF('Data Input-Ingreso de Datos'!#REF!=1,EVERLITE!#REF!,"N/A")</f>
        <v>#REF!</v>
      </c>
      <c r="OAH50" s="351" t="e">
        <f>+IF('Data Input-Ingreso de Datos'!#REF!=1,EVERLITE!#REF!,"N/A")</f>
        <v>#REF!</v>
      </c>
      <c r="OAI50" s="351" t="e">
        <f>+IF('Data Input-Ingreso de Datos'!#REF!=1,EVERLITE!#REF!,"N/A")</f>
        <v>#REF!</v>
      </c>
      <c r="OAJ50" s="351" t="e">
        <f>+IF('Data Input-Ingreso de Datos'!#REF!=1,EVERLITE!#REF!,"N/A")</f>
        <v>#REF!</v>
      </c>
      <c r="OAK50" s="351" t="e">
        <f>+IF('Data Input-Ingreso de Datos'!#REF!=1,EVERLITE!#REF!,"N/A")</f>
        <v>#REF!</v>
      </c>
      <c r="OAL50" s="351" t="e">
        <f>+IF('Data Input-Ingreso de Datos'!#REF!=1,EVERLITE!#REF!,"N/A")</f>
        <v>#REF!</v>
      </c>
      <c r="OAM50" s="351" t="e">
        <f>+IF('Data Input-Ingreso de Datos'!#REF!=1,EVERLITE!#REF!,"N/A")</f>
        <v>#REF!</v>
      </c>
      <c r="OAN50" s="351" t="e">
        <f>+IF('Data Input-Ingreso de Datos'!#REF!=1,EVERLITE!#REF!,"N/A")</f>
        <v>#REF!</v>
      </c>
      <c r="OAO50" s="351" t="e">
        <f>+IF('Data Input-Ingreso de Datos'!#REF!=1,EVERLITE!#REF!,"N/A")</f>
        <v>#REF!</v>
      </c>
      <c r="OAP50" s="351" t="e">
        <f>+IF('Data Input-Ingreso de Datos'!#REF!=1,EVERLITE!#REF!,"N/A")</f>
        <v>#REF!</v>
      </c>
      <c r="OAQ50" s="351" t="e">
        <f>+IF('Data Input-Ingreso de Datos'!#REF!=1,EVERLITE!#REF!,"N/A")</f>
        <v>#REF!</v>
      </c>
      <c r="OAR50" s="351" t="e">
        <f>+IF('Data Input-Ingreso de Datos'!#REF!=1,EVERLITE!#REF!,"N/A")</f>
        <v>#REF!</v>
      </c>
      <c r="OAS50" s="351" t="e">
        <f>+IF('Data Input-Ingreso de Datos'!#REF!=1,EVERLITE!#REF!,"N/A")</f>
        <v>#REF!</v>
      </c>
      <c r="OAT50" s="351" t="e">
        <f>+IF('Data Input-Ingreso de Datos'!#REF!=1,EVERLITE!#REF!,"N/A")</f>
        <v>#REF!</v>
      </c>
      <c r="OAU50" s="351" t="e">
        <f>+IF('Data Input-Ingreso de Datos'!#REF!=1,EVERLITE!#REF!,"N/A")</f>
        <v>#REF!</v>
      </c>
      <c r="OAV50" s="351" t="e">
        <f>+IF('Data Input-Ingreso de Datos'!#REF!=1,EVERLITE!#REF!,"N/A")</f>
        <v>#REF!</v>
      </c>
      <c r="OAW50" s="351" t="e">
        <f>+IF('Data Input-Ingreso de Datos'!#REF!=1,EVERLITE!#REF!,"N/A")</f>
        <v>#REF!</v>
      </c>
      <c r="OAX50" s="351" t="e">
        <f>+IF('Data Input-Ingreso de Datos'!#REF!=1,EVERLITE!#REF!,"N/A")</f>
        <v>#REF!</v>
      </c>
      <c r="OAY50" s="351" t="e">
        <f>+IF('Data Input-Ingreso de Datos'!#REF!=1,EVERLITE!#REF!,"N/A")</f>
        <v>#REF!</v>
      </c>
      <c r="OAZ50" s="351" t="e">
        <f>+IF('Data Input-Ingreso de Datos'!#REF!=1,EVERLITE!#REF!,"N/A")</f>
        <v>#REF!</v>
      </c>
      <c r="OBA50" s="351" t="e">
        <f>+IF('Data Input-Ingreso de Datos'!#REF!=1,EVERLITE!#REF!,"N/A")</f>
        <v>#REF!</v>
      </c>
      <c r="OBB50" s="351" t="e">
        <f>+IF('Data Input-Ingreso de Datos'!#REF!=1,EVERLITE!#REF!,"N/A")</f>
        <v>#REF!</v>
      </c>
      <c r="OBC50" s="351" t="e">
        <f>+IF('Data Input-Ingreso de Datos'!#REF!=1,EVERLITE!#REF!,"N/A")</f>
        <v>#REF!</v>
      </c>
      <c r="OBD50" s="351" t="e">
        <f>+IF('Data Input-Ingreso de Datos'!#REF!=1,EVERLITE!#REF!,"N/A")</f>
        <v>#REF!</v>
      </c>
      <c r="OBE50" s="351" t="e">
        <f>+IF('Data Input-Ingreso de Datos'!#REF!=1,EVERLITE!#REF!,"N/A")</f>
        <v>#REF!</v>
      </c>
      <c r="OBF50" s="351" t="e">
        <f>+IF('Data Input-Ingreso de Datos'!#REF!=1,EVERLITE!#REF!,"N/A")</f>
        <v>#REF!</v>
      </c>
      <c r="OBG50" s="351" t="e">
        <f>+IF('Data Input-Ingreso de Datos'!#REF!=1,EVERLITE!#REF!,"N/A")</f>
        <v>#REF!</v>
      </c>
      <c r="OBH50" s="351" t="e">
        <f>+IF('Data Input-Ingreso de Datos'!#REF!=1,EVERLITE!#REF!,"N/A")</f>
        <v>#REF!</v>
      </c>
      <c r="OBI50" s="351" t="e">
        <f>+IF('Data Input-Ingreso de Datos'!#REF!=1,EVERLITE!#REF!,"N/A")</f>
        <v>#REF!</v>
      </c>
      <c r="OBJ50" s="351" t="e">
        <f>+IF('Data Input-Ingreso de Datos'!#REF!=1,EVERLITE!#REF!,"N/A")</f>
        <v>#REF!</v>
      </c>
      <c r="OBK50" s="351" t="e">
        <f>+IF('Data Input-Ingreso de Datos'!#REF!=1,EVERLITE!#REF!,"N/A")</f>
        <v>#REF!</v>
      </c>
      <c r="OBL50" s="351" t="e">
        <f>+IF('Data Input-Ingreso de Datos'!#REF!=1,EVERLITE!#REF!,"N/A")</f>
        <v>#REF!</v>
      </c>
      <c r="OBM50" s="351" t="e">
        <f>+IF('Data Input-Ingreso de Datos'!#REF!=1,EVERLITE!#REF!,"N/A")</f>
        <v>#REF!</v>
      </c>
      <c r="OBN50" s="351" t="e">
        <f>+IF('Data Input-Ingreso de Datos'!#REF!=1,EVERLITE!#REF!,"N/A")</f>
        <v>#REF!</v>
      </c>
      <c r="OBO50" s="351" t="e">
        <f>+IF('Data Input-Ingreso de Datos'!#REF!=1,EVERLITE!#REF!,"N/A")</f>
        <v>#REF!</v>
      </c>
      <c r="OBP50" s="351" t="e">
        <f>+IF('Data Input-Ingreso de Datos'!#REF!=1,EVERLITE!#REF!,"N/A")</f>
        <v>#REF!</v>
      </c>
      <c r="OBQ50" s="351" t="e">
        <f>+IF('Data Input-Ingreso de Datos'!#REF!=1,EVERLITE!#REF!,"N/A")</f>
        <v>#REF!</v>
      </c>
      <c r="OBR50" s="351" t="e">
        <f>+IF('Data Input-Ingreso de Datos'!#REF!=1,EVERLITE!#REF!,"N/A")</f>
        <v>#REF!</v>
      </c>
      <c r="OBS50" s="351" t="e">
        <f>+IF('Data Input-Ingreso de Datos'!#REF!=1,EVERLITE!#REF!,"N/A")</f>
        <v>#REF!</v>
      </c>
      <c r="OBT50" s="351" t="e">
        <f>+IF('Data Input-Ingreso de Datos'!#REF!=1,EVERLITE!#REF!,"N/A")</f>
        <v>#REF!</v>
      </c>
      <c r="OBU50" s="351" t="e">
        <f>+IF('Data Input-Ingreso de Datos'!#REF!=1,EVERLITE!#REF!,"N/A")</f>
        <v>#REF!</v>
      </c>
      <c r="OBV50" s="351" t="e">
        <f>+IF('Data Input-Ingreso de Datos'!#REF!=1,EVERLITE!#REF!,"N/A")</f>
        <v>#REF!</v>
      </c>
      <c r="OBW50" s="351" t="e">
        <f>+IF('Data Input-Ingreso de Datos'!#REF!=1,EVERLITE!#REF!,"N/A")</f>
        <v>#REF!</v>
      </c>
      <c r="OBX50" s="351" t="e">
        <f>+IF('Data Input-Ingreso de Datos'!#REF!=1,EVERLITE!#REF!,"N/A")</f>
        <v>#REF!</v>
      </c>
      <c r="OBY50" s="351" t="e">
        <f>+IF('Data Input-Ingreso de Datos'!#REF!=1,EVERLITE!#REF!,"N/A")</f>
        <v>#REF!</v>
      </c>
      <c r="OBZ50" s="351" t="e">
        <f>+IF('Data Input-Ingreso de Datos'!#REF!=1,EVERLITE!#REF!,"N/A")</f>
        <v>#REF!</v>
      </c>
      <c r="OCA50" s="351" t="e">
        <f>+IF('Data Input-Ingreso de Datos'!#REF!=1,EVERLITE!#REF!,"N/A")</f>
        <v>#REF!</v>
      </c>
      <c r="OCB50" s="351" t="e">
        <f>+IF('Data Input-Ingreso de Datos'!#REF!=1,EVERLITE!#REF!,"N/A")</f>
        <v>#REF!</v>
      </c>
      <c r="OCC50" s="351" t="e">
        <f>+IF('Data Input-Ingreso de Datos'!#REF!=1,EVERLITE!#REF!,"N/A")</f>
        <v>#REF!</v>
      </c>
      <c r="OCD50" s="351" t="e">
        <f>+IF('Data Input-Ingreso de Datos'!#REF!=1,EVERLITE!#REF!,"N/A")</f>
        <v>#REF!</v>
      </c>
      <c r="OCE50" s="351" t="e">
        <f>+IF('Data Input-Ingreso de Datos'!#REF!=1,EVERLITE!#REF!,"N/A")</f>
        <v>#REF!</v>
      </c>
      <c r="OCF50" s="351" t="e">
        <f>+IF('Data Input-Ingreso de Datos'!#REF!=1,EVERLITE!#REF!,"N/A")</f>
        <v>#REF!</v>
      </c>
      <c r="OCG50" s="351" t="e">
        <f>+IF('Data Input-Ingreso de Datos'!#REF!=1,EVERLITE!#REF!,"N/A")</f>
        <v>#REF!</v>
      </c>
      <c r="OCH50" s="351" t="e">
        <f>+IF('Data Input-Ingreso de Datos'!#REF!=1,EVERLITE!#REF!,"N/A")</f>
        <v>#REF!</v>
      </c>
      <c r="OCI50" s="351" t="e">
        <f>+IF('Data Input-Ingreso de Datos'!#REF!=1,EVERLITE!#REF!,"N/A")</f>
        <v>#REF!</v>
      </c>
      <c r="OCJ50" s="351" t="e">
        <f>+IF('Data Input-Ingreso de Datos'!#REF!=1,EVERLITE!#REF!,"N/A")</f>
        <v>#REF!</v>
      </c>
      <c r="OCK50" s="351" t="e">
        <f>+IF('Data Input-Ingreso de Datos'!#REF!=1,EVERLITE!#REF!,"N/A")</f>
        <v>#REF!</v>
      </c>
      <c r="OCL50" s="351" t="e">
        <f>+IF('Data Input-Ingreso de Datos'!#REF!=1,EVERLITE!#REF!,"N/A")</f>
        <v>#REF!</v>
      </c>
      <c r="OCM50" s="351" t="e">
        <f>+IF('Data Input-Ingreso de Datos'!#REF!=1,EVERLITE!#REF!,"N/A")</f>
        <v>#REF!</v>
      </c>
      <c r="OCN50" s="351" t="e">
        <f>+IF('Data Input-Ingreso de Datos'!#REF!=1,EVERLITE!#REF!,"N/A")</f>
        <v>#REF!</v>
      </c>
      <c r="OCO50" s="351" t="e">
        <f>+IF('Data Input-Ingreso de Datos'!#REF!=1,EVERLITE!#REF!,"N/A")</f>
        <v>#REF!</v>
      </c>
      <c r="OCP50" s="351" t="e">
        <f>+IF('Data Input-Ingreso de Datos'!#REF!=1,EVERLITE!#REF!,"N/A")</f>
        <v>#REF!</v>
      </c>
      <c r="OCQ50" s="351" t="e">
        <f>+IF('Data Input-Ingreso de Datos'!#REF!=1,EVERLITE!#REF!,"N/A")</f>
        <v>#REF!</v>
      </c>
      <c r="OCR50" s="351" t="e">
        <f>+IF('Data Input-Ingreso de Datos'!#REF!=1,EVERLITE!#REF!,"N/A")</f>
        <v>#REF!</v>
      </c>
      <c r="OCS50" s="351" t="e">
        <f>+IF('Data Input-Ingreso de Datos'!#REF!=1,EVERLITE!#REF!,"N/A")</f>
        <v>#REF!</v>
      </c>
      <c r="OCT50" s="351" t="e">
        <f>+IF('Data Input-Ingreso de Datos'!#REF!=1,EVERLITE!#REF!,"N/A")</f>
        <v>#REF!</v>
      </c>
      <c r="OCU50" s="351" t="e">
        <f>+IF('Data Input-Ingreso de Datos'!#REF!=1,EVERLITE!#REF!,"N/A")</f>
        <v>#REF!</v>
      </c>
      <c r="OCV50" s="351" t="e">
        <f>+IF('Data Input-Ingreso de Datos'!#REF!=1,EVERLITE!#REF!,"N/A")</f>
        <v>#REF!</v>
      </c>
      <c r="OCW50" s="351" t="e">
        <f>+IF('Data Input-Ingreso de Datos'!#REF!=1,EVERLITE!#REF!,"N/A")</f>
        <v>#REF!</v>
      </c>
      <c r="OCX50" s="351" t="e">
        <f>+IF('Data Input-Ingreso de Datos'!#REF!=1,EVERLITE!#REF!,"N/A")</f>
        <v>#REF!</v>
      </c>
      <c r="OCY50" s="351" t="e">
        <f>+IF('Data Input-Ingreso de Datos'!#REF!=1,EVERLITE!#REF!,"N/A")</f>
        <v>#REF!</v>
      </c>
      <c r="OCZ50" s="351" t="e">
        <f>+IF('Data Input-Ingreso de Datos'!#REF!=1,EVERLITE!#REF!,"N/A")</f>
        <v>#REF!</v>
      </c>
      <c r="ODA50" s="351" t="e">
        <f>+IF('Data Input-Ingreso de Datos'!#REF!=1,EVERLITE!#REF!,"N/A")</f>
        <v>#REF!</v>
      </c>
      <c r="ODB50" s="351" t="e">
        <f>+IF('Data Input-Ingreso de Datos'!#REF!=1,EVERLITE!#REF!,"N/A")</f>
        <v>#REF!</v>
      </c>
      <c r="ODC50" s="351" t="e">
        <f>+IF('Data Input-Ingreso de Datos'!#REF!=1,EVERLITE!#REF!,"N/A")</f>
        <v>#REF!</v>
      </c>
      <c r="ODD50" s="351" t="e">
        <f>+IF('Data Input-Ingreso de Datos'!#REF!=1,EVERLITE!#REF!,"N/A")</f>
        <v>#REF!</v>
      </c>
      <c r="ODE50" s="351" t="e">
        <f>+IF('Data Input-Ingreso de Datos'!#REF!=1,EVERLITE!#REF!,"N/A")</f>
        <v>#REF!</v>
      </c>
      <c r="ODF50" s="351" t="e">
        <f>+IF('Data Input-Ingreso de Datos'!#REF!=1,EVERLITE!#REF!,"N/A")</f>
        <v>#REF!</v>
      </c>
      <c r="ODG50" s="351" t="e">
        <f>+IF('Data Input-Ingreso de Datos'!#REF!=1,EVERLITE!#REF!,"N/A")</f>
        <v>#REF!</v>
      </c>
      <c r="ODH50" s="351" t="e">
        <f>+IF('Data Input-Ingreso de Datos'!#REF!=1,EVERLITE!#REF!,"N/A")</f>
        <v>#REF!</v>
      </c>
      <c r="ODI50" s="351" t="e">
        <f>+IF('Data Input-Ingreso de Datos'!#REF!=1,EVERLITE!#REF!,"N/A")</f>
        <v>#REF!</v>
      </c>
      <c r="ODJ50" s="351" t="e">
        <f>+IF('Data Input-Ingreso de Datos'!#REF!=1,EVERLITE!#REF!,"N/A")</f>
        <v>#REF!</v>
      </c>
      <c r="ODK50" s="351" t="e">
        <f>+IF('Data Input-Ingreso de Datos'!#REF!=1,EVERLITE!#REF!,"N/A")</f>
        <v>#REF!</v>
      </c>
      <c r="ODL50" s="351" t="e">
        <f>+IF('Data Input-Ingreso de Datos'!#REF!=1,EVERLITE!#REF!,"N/A")</f>
        <v>#REF!</v>
      </c>
      <c r="ODM50" s="351" t="e">
        <f>+IF('Data Input-Ingreso de Datos'!#REF!=1,EVERLITE!#REF!,"N/A")</f>
        <v>#REF!</v>
      </c>
      <c r="ODN50" s="351" t="e">
        <f>+IF('Data Input-Ingreso de Datos'!#REF!=1,EVERLITE!#REF!,"N/A")</f>
        <v>#REF!</v>
      </c>
      <c r="ODO50" s="351" t="e">
        <f>+IF('Data Input-Ingreso de Datos'!#REF!=1,EVERLITE!#REF!,"N/A")</f>
        <v>#REF!</v>
      </c>
      <c r="ODP50" s="351" t="e">
        <f>+IF('Data Input-Ingreso de Datos'!#REF!=1,EVERLITE!#REF!,"N/A")</f>
        <v>#REF!</v>
      </c>
      <c r="ODQ50" s="351" t="e">
        <f>+IF('Data Input-Ingreso de Datos'!#REF!=1,EVERLITE!#REF!,"N/A")</f>
        <v>#REF!</v>
      </c>
      <c r="ODR50" s="351" t="e">
        <f>+IF('Data Input-Ingreso de Datos'!#REF!=1,EVERLITE!#REF!,"N/A")</f>
        <v>#REF!</v>
      </c>
      <c r="ODS50" s="351" t="e">
        <f>+IF('Data Input-Ingreso de Datos'!#REF!=1,EVERLITE!#REF!,"N/A")</f>
        <v>#REF!</v>
      </c>
      <c r="ODT50" s="351" t="e">
        <f>+IF('Data Input-Ingreso de Datos'!#REF!=1,EVERLITE!#REF!,"N/A")</f>
        <v>#REF!</v>
      </c>
      <c r="ODU50" s="351" t="e">
        <f>+IF('Data Input-Ingreso de Datos'!#REF!=1,EVERLITE!#REF!,"N/A")</f>
        <v>#REF!</v>
      </c>
      <c r="ODV50" s="351" t="e">
        <f>+IF('Data Input-Ingreso de Datos'!#REF!=1,EVERLITE!#REF!,"N/A")</f>
        <v>#REF!</v>
      </c>
      <c r="ODW50" s="351" t="e">
        <f>+IF('Data Input-Ingreso de Datos'!#REF!=1,EVERLITE!#REF!,"N/A")</f>
        <v>#REF!</v>
      </c>
      <c r="ODX50" s="351" t="e">
        <f>+IF('Data Input-Ingreso de Datos'!#REF!=1,EVERLITE!#REF!,"N/A")</f>
        <v>#REF!</v>
      </c>
      <c r="ODY50" s="351" t="e">
        <f>+IF('Data Input-Ingreso de Datos'!#REF!=1,EVERLITE!#REF!,"N/A")</f>
        <v>#REF!</v>
      </c>
      <c r="ODZ50" s="351" t="e">
        <f>+IF('Data Input-Ingreso de Datos'!#REF!=1,EVERLITE!#REF!,"N/A")</f>
        <v>#REF!</v>
      </c>
      <c r="OEA50" s="351" t="e">
        <f>+IF('Data Input-Ingreso de Datos'!#REF!=1,EVERLITE!#REF!,"N/A")</f>
        <v>#REF!</v>
      </c>
      <c r="OEB50" s="351" t="e">
        <f>+IF('Data Input-Ingreso de Datos'!#REF!=1,EVERLITE!#REF!,"N/A")</f>
        <v>#REF!</v>
      </c>
      <c r="OEC50" s="351" t="e">
        <f>+IF('Data Input-Ingreso de Datos'!#REF!=1,EVERLITE!#REF!,"N/A")</f>
        <v>#REF!</v>
      </c>
      <c r="OED50" s="351" t="e">
        <f>+IF('Data Input-Ingreso de Datos'!#REF!=1,EVERLITE!#REF!,"N/A")</f>
        <v>#REF!</v>
      </c>
      <c r="OEE50" s="351" t="e">
        <f>+IF('Data Input-Ingreso de Datos'!#REF!=1,EVERLITE!#REF!,"N/A")</f>
        <v>#REF!</v>
      </c>
      <c r="OEF50" s="351" t="e">
        <f>+IF('Data Input-Ingreso de Datos'!#REF!=1,EVERLITE!#REF!,"N/A")</f>
        <v>#REF!</v>
      </c>
      <c r="OEG50" s="351" t="e">
        <f>+IF('Data Input-Ingreso de Datos'!#REF!=1,EVERLITE!#REF!,"N/A")</f>
        <v>#REF!</v>
      </c>
      <c r="OEH50" s="351" t="e">
        <f>+IF('Data Input-Ingreso de Datos'!#REF!=1,EVERLITE!#REF!,"N/A")</f>
        <v>#REF!</v>
      </c>
      <c r="OEI50" s="351" t="e">
        <f>+IF('Data Input-Ingreso de Datos'!#REF!=1,EVERLITE!#REF!,"N/A")</f>
        <v>#REF!</v>
      </c>
      <c r="OEJ50" s="351" t="e">
        <f>+IF('Data Input-Ingreso de Datos'!#REF!=1,EVERLITE!#REF!,"N/A")</f>
        <v>#REF!</v>
      </c>
      <c r="OEK50" s="351" t="e">
        <f>+IF('Data Input-Ingreso de Datos'!#REF!=1,EVERLITE!#REF!,"N/A")</f>
        <v>#REF!</v>
      </c>
      <c r="OEL50" s="351" t="e">
        <f>+IF('Data Input-Ingreso de Datos'!#REF!=1,EVERLITE!#REF!,"N/A")</f>
        <v>#REF!</v>
      </c>
      <c r="OEM50" s="351" t="e">
        <f>+IF('Data Input-Ingreso de Datos'!#REF!=1,EVERLITE!#REF!,"N/A")</f>
        <v>#REF!</v>
      </c>
      <c r="OEN50" s="351" t="e">
        <f>+IF('Data Input-Ingreso de Datos'!#REF!=1,EVERLITE!#REF!,"N/A")</f>
        <v>#REF!</v>
      </c>
      <c r="OEO50" s="351" t="e">
        <f>+IF('Data Input-Ingreso de Datos'!#REF!=1,EVERLITE!#REF!,"N/A")</f>
        <v>#REF!</v>
      </c>
      <c r="OEP50" s="351" t="e">
        <f>+IF('Data Input-Ingreso de Datos'!#REF!=1,EVERLITE!#REF!,"N/A")</f>
        <v>#REF!</v>
      </c>
      <c r="OEQ50" s="351" t="e">
        <f>+IF('Data Input-Ingreso de Datos'!#REF!=1,EVERLITE!#REF!,"N/A")</f>
        <v>#REF!</v>
      </c>
      <c r="OER50" s="351" t="e">
        <f>+IF('Data Input-Ingreso de Datos'!#REF!=1,EVERLITE!#REF!,"N/A")</f>
        <v>#REF!</v>
      </c>
      <c r="OES50" s="351" t="e">
        <f>+IF('Data Input-Ingreso de Datos'!#REF!=1,EVERLITE!#REF!,"N/A")</f>
        <v>#REF!</v>
      </c>
      <c r="OET50" s="351" t="e">
        <f>+IF('Data Input-Ingreso de Datos'!#REF!=1,EVERLITE!#REF!,"N/A")</f>
        <v>#REF!</v>
      </c>
      <c r="OEU50" s="351" t="e">
        <f>+IF('Data Input-Ingreso de Datos'!#REF!=1,EVERLITE!#REF!,"N/A")</f>
        <v>#REF!</v>
      </c>
      <c r="OEV50" s="351" t="e">
        <f>+IF('Data Input-Ingreso de Datos'!#REF!=1,EVERLITE!#REF!,"N/A")</f>
        <v>#REF!</v>
      </c>
      <c r="OEW50" s="351" t="e">
        <f>+IF('Data Input-Ingreso de Datos'!#REF!=1,EVERLITE!#REF!,"N/A")</f>
        <v>#REF!</v>
      </c>
      <c r="OEX50" s="351" t="e">
        <f>+IF('Data Input-Ingreso de Datos'!#REF!=1,EVERLITE!#REF!,"N/A")</f>
        <v>#REF!</v>
      </c>
      <c r="OEY50" s="351" t="e">
        <f>+IF('Data Input-Ingreso de Datos'!#REF!=1,EVERLITE!#REF!,"N/A")</f>
        <v>#REF!</v>
      </c>
      <c r="OEZ50" s="351" t="e">
        <f>+IF('Data Input-Ingreso de Datos'!#REF!=1,EVERLITE!#REF!,"N/A")</f>
        <v>#REF!</v>
      </c>
      <c r="OFA50" s="351" t="e">
        <f>+IF('Data Input-Ingreso de Datos'!#REF!=1,EVERLITE!#REF!,"N/A")</f>
        <v>#REF!</v>
      </c>
      <c r="OFB50" s="351" t="e">
        <f>+IF('Data Input-Ingreso de Datos'!#REF!=1,EVERLITE!#REF!,"N/A")</f>
        <v>#REF!</v>
      </c>
      <c r="OFC50" s="351" t="e">
        <f>+IF('Data Input-Ingreso de Datos'!#REF!=1,EVERLITE!#REF!,"N/A")</f>
        <v>#REF!</v>
      </c>
      <c r="OFD50" s="351" t="e">
        <f>+IF('Data Input-Ingreso de Datos'!#REF!=1,EVERLITE!#REF!,"N/A")</f>
        <v>#REF!</v>
      </c>
      <c r="OFE50" s="351" t="e">
        <f>+IF('Data Input-Ingreso de Datos'!#REF!=1,EVERLITE!#REF!,"N/A")</f>
        <v>#REF!</v>
      </c>
      <c r="OFF50" s="351" t="e">
        <f>+IF('Data Input-Ingreso de Datos'!#REF!=1,EVERLITE!#REF!,"N/A")</f>
        <v>#REF!</v>
      </c>
      <c r="OFG50" s="351" t="e">
        <f>+IF('Data Input-Ingreso de Datos'!#REF!=1,EVERLITE!#REF!,"N/A")</f>
        <v>#REF!</v>
      </c>
      <c r="OFH50" s="351" t="e">
        <f>+IF('Data Input-Ingreso de Datos'!#REF!=1,EVERLITE!#REF!,"N/A")</f>
        <v>#REF!</v>
      </c>
      <c r="OFI50" s="351" t="e">
        <f>+IF('Data Input-Ingreso de Datos'!#REF!=1,EVERLITE!#REF!,"N/A")</f>
        <v>#REF!</v>
      </c>
      <c r="OFJ50" s="351" t="e">
        <f>+IF('Data Input-Ingreso de Datos'!#REF!=1,EVERLITE!#REF!,"N/A")</f>
        <v>#REF!</v>
      </c>
      <c r="OFK50" s="351" t="e">
        <f>+IF('Data Input-Ingreso de Datos'!#REF!=1,EVERLITE!#REF!,"N/A")</f>
        <v>#REF!</v>
      </c>
      <c r="OFL50" s="351" t="e">
        <f>+IF('Data Input-Ingreso de Datos'!#REF!=1,EVERLITE!#REF!,"N/A")</f>
        <v>#REF!</v>
      </c>
      <c r="OFM50" s="351" t="e">
        <f>+IF('Data Input-Ingreso de Datos'!#REF!=1,EVERLITE!#REF!,"N/A")</f>
        <v>#REF!</v>
      </c>
      <c r="OFN50" s="351" t="e">
        <f>+IF('Data Input-Ingreso de Datos'!#REF!=1,EVERLITE!#REF!,"N/A")</f>
        <v>#REF!</v>
      </c>
      <c r="OFO50" s="351" t="e">
        <f>+IF('Data Input-Ingreso de Datos'!#REF!=1,EVERLITE!#REF!,"N/A")</f>
        <v>#REF!</v>
      </c>
      <c r="OFP50" s="351" t="e">
        <f>+IF('Data Input-Ingreso de Datos'!#REF!=1,EVERLITE!#REF!,"N/A")</f>
        <v>#REF!</v>
      </c>
      <c r="OFQ50" s="351" t="e">
        <f>+IF('Data Input-Ingreso de Datos'!#REF!=1,EVERLITE!#REF!,"N/A")</f>
        <v>#REF!</v>
      </c>
      <c r="OFR50" s="351" t="e">
        <f>+IF('Data Input-Ingreso de Datos'!#REF!=1,EVERLITE!#REF!,"N/A")</f>
        <v>#REF!</v>
      </c>
      <c r="OFS50" s="351" t="e">
        <f>+IF('Data Input-Ingreso de Datos'!#REF!=1,EVERLITE!#REF!,"N/A")</f>
        <v>#REF!</v>
      </c>
      <c r="OFT50" s="351" t="e">
        <f>+IF('Data Input-Ingreso de Datos'!#REF!=1,EVERLITE!#REF!,"N/A")</f>
        <v>#REF!</v>
      </c>
      <c r="OFU50" s="351" t="e">
        <f>+IF('Data Input-Ingreso de Datos'!#REF!=1,EVERLITE!#REF!,"N/A")</f>
        <v>#REF!</v>
      </c>
      <c r="OFV50" s="351" t="e">
        <f>+IF('Data Input-Ingreso de Datos'!#REF!=1,EVERLITE!#REF!,"N/A")</f>
        <v>#REF!</v>
      </c>
      <c r="OFW50" s="351" t="e">
        <f>+IF('Data Input-Ingreso de Datos'!#REF!=1,EVERLITE!#REF!,"N/A")</f>
        <v>#REF!</v>
      </c>
      <c r="OFX50" s="351" t="e">
        <f>+IF('Data Input-Ingreso de Datos'!#REF!=1,EVERLITE!#REF!,"N/A")</f>
        <v>#REF!</v>
      </c>
      <c r="OFY50" s="351" t="e">
        <f>+IF('Data Input-Ingreso de Datos'!#REF!=1,EVERLITE!#REF!,"N/A")</f>
        <v>#REF!</v>
      </c>
      <c r="OFZ50" s="351" t="e">
        <f>+IF('Data Input-Ingreso de Datos'!#REF!=1,EVERLITE!#REF!,"N/A")</f>
        <v>#REF!</v>
      </c>
      <c r="OGA50" s="351" t="e">
        <f>+IF('Data Input-Ingreso de Datos'!#REF!=1,EVERLITE!#REF!,"N/A")</f>
        <v>#REF!</v>
      </c>
      <c r="OGB50" s="351" t="e">
        <f>+IF('Data Input-Ingreso de Datos'!#REF!=1,EVERLITE!#REF!,"N/A")</f>
        <v>#REF!</v>
      </c>
      <c r="OGC50" s="351" t="e">
        <f>+IF('Data Input-Ingreso de Datos'!#REF!=1,EVERLITE!#REF!,"N/A")</f>
        <v>#REF!</v>
      </c>
      <c r="OGD50" s="351" t="e">
        <f>+IF('Data Input-Ingreso de Datos'!#REF!=1,EVERLITE!#REF!,"N/A")</f>
        <v>#REF!</v>
      </c>
      <c r="OGE50" s="351" t="e">
        <f>+IF('Data Input-Ingreso de Datos'!#REF!=1,EVERLITE!#REF!,"N/A")</f>
        <v>#REF!</v>
      </c>
      <c r="OGF50" s="351" t="e">
        <f>+IF('Data Input-Ingreso de Datos'!#REF!=1,EVERLITE!#REF!,"N/A")</f>
        <v>#REF!</v>
      </c>
      <c r="OGG50" s="351" t="e">
        <f>+IF('Data Input-Ingreso de Datos'!#REF!=1,EVERLITE!#REF!,"N/A")</f>
        <v>#REF!</v>
      </c>
      <c r="OGH50" s="351" t="e">
        <f>+IF('Data Input-Ingreso de Datos'!#REF!=1,EVERLITE!#REF!,"N/A")</f>
        <v>#REF!</v>
      </c>
      <c r="OGI50" s="351" t="e">
        <f>+IF('Data Input-Ingreso de Datos'!#REF!=1,EVERLITE!#REF!,"N/A")</f>
        <v>#REF!</v>
      </c>
      <c r="OGJ50" s="351" t="e">
        <f>+IF('Data Input-Ingreso de Datos'!#REF!=1,EVERLITE!#REF!,"N/A")</f>
        <v>#REF!</v>
      </c>
      <c r="OGK50" s="351" t="e">
        <f>+IF('Data Input-Ingreso de Datos'!#REF!=1,EVERLITE!#REF!,"N/A")</f>
        <v>#REF!</v>
      </c>
      <c r="OGL50" s="351" t="e">
        <f>+IF('Data Input-Ingreso de Datos'!#REF!=1,EVERLITE!#REF!,"N/A")</f>
        <v>#REF!</v>
      </c>
      <c r="OGM50" s="351" t="e">
        <f>+IF('Data Input-Ingreso de Datos'!#REF!=1,EVERLITE!#REF!,"N/A")</f>
        <v>#REF!</v>
      </c>
      <c r="OGN50" s="351" t="e">
        <f>+IF('Data Input-Ingreso de Datos'!#REF!=1,EVERLITE!#REF!,"N/A")</f>
        <v>#REF!</v>
      </c>
      <c r="OGO50" s="351" t="e">
        <f>+IF('Data Input-Ingreso de Datos'!#REF!=1,EVERLITE!#REF!,"N/A")</f>
        <v>#REF!</v>
      </c>
      <c r="OGP50" s="351" t="e">
        <f>+IF('Data Input-Ingreso de Datos'!#REF!=1,EVERLITE!#REF!,"N/A")</f>
        <v>#REF!</v>
      </c>
      <c r="OGQ50" s="351" t="e">
        <f>+IF('Data Input-Ingreso de Datos'!#REF!=1,EVERLITE!#REF!,"N/A")</f>
        <v>#REF!</v>
      </c>
      <c r="OGR50" s="351" t="e">
        <f>+IF('Data Input-Ingreso de Datos'!#REF!=1,EVERLITE!#REF!,"N/A")</f>
        <v>#REF!</v>
      </c>
      <c r="OGS50" s="351" t="e">
        <f>+IF('Data Input-Ingreso de Datos'!#REF!=1,EVERLITE!#REF!,"N/A")</f>
        <v>#REF!</v>
      </c>
      <c r="OGT50" s="351" t="e">
        <f>+IF('Data Input-Ingreso de Datos'!#REF!=1,EVERLITE!#REF!,"N/A")</f>
        <v>#REF!</v>
      </c>
      <c r="OGU50" s="351" t="e">
        <f>+IF('Data Input-Ingreso de Datos'!#REF!=1,EVERLITE!#REF!,"N/A")</f>
        <v>#REF!</v>
      </c>
      <c r="OGV50" s="351" t="e">
        <f>+IF('Data Input-Ingreso de Datos'!#REF!=1,EVERLITE!#REF!,"N/A")</f>
        <v>#REF!</v>
      </c>
      <c r="OGW50" s="351" t="e">
        <f>+IF('Data Input-Ingreso de Datos'!#REF!=1,EVERLITE!#REF!,"N/A")</f>
        <v>#REF!</v>
      </c>
      <c r="OGX50" s="351" t="e">
        <f>+IF('Data Input-Ingreso de Datos'!#REF!=1,EVERLITE!#REF!,"N/A")</f>
        <v>#REF!</v>
      </c>
      <c r="OGY50" s="351" t="e">
        <f>+IF('Data Input-Ingreso de Datos'!#REF!=1,EVERLITE!#REF!,"N/A")</f>
        <v>#REF!</v>
      </c>
      <c r="OGZ50" s="351" t="e">
        <f>+IF('Data Input-Ingreso de Datos'!#REF!=1,EVERLITE!#REF!,"N/A")</f>
        <v>#REF!</v>
      </c>
      <c r="OHA50" s="351" t="e">
        <f>+IF('Data Input-Ingreso de Datos'!#REF!=1,EVERLITE!#REF!,"N/A")</f>
        <v>#REF!</v>
      </c>
      <c r="OHB50" s="351" t="e">
        <f>+IF('Data Input-Ingreso de Datos'!#REF!=1,EVERLITE!#REF!,"N/A")</f>
        <v>#REF!</v>
      </c>
      <c r="OHC50" s="351" t="e">
        <f>+IF('Data Input-Ingreso de Datos'!#REF!=1,EVERLITE!#REF!,"N/A")</f>
        <v>#REF!</v>
      </c>
      <c r="OHD50" s="351" t="e">
        <f>+IF('Data Input-Ingreso de Datos'!#REF!=1,EVERLITE!#REF!,"N/A")</f>
        <v>#REF!</v>
      </c>
      <c r="OHE50" s="351" t="e">
        <f>+IF('Data Input-Ingreso de Datos'!#REF!=1,EVERLITE!#REF!,"N/A")</f>
        <v>#REF!</v>
      </c>
      <c r="OHF50" s="351" t="e">
        <f>+IF('Data Input-Ingreso de Datos'!#REF!=1,EVERLITE!#REF!,"N/A")</f>
        <v>#REF!</v>
      </c>
      <c r="OHG50" s="351" t="e">
        <f>+IF('Data Input-Ingreso de Datos'!#REF!=1,EVERLITE!#REF!,"N/A")</f>
        <v>#REF!</v>
      </c>
      <c r="OHH50" s="351" t="e">
        <f>+IF('Data Input-Ingreso de Datos'!#REF!=1,EVERLITE!#REF!,"N/A")</f>
        <v>#REF!</v>
      </c>
      <c r="OHI50" s="351" t="e">
        <f>+IF('Data Input-Ingreso de Datos'!#REF!=1,EVERLITE!#REF!,"N/A")</f>
        <v>#REF!</v>
      </c>
      <c r="OHJ50" s="351" t="e">
        <f>+IF('Data Input-Ingreso de Datos'!#REF!=1,EVERLITE!#REF!,"N/A")</f>
        <v>#REF!</v>
      </c>
      <c r="OHK50" s="351" t="e">
        <f>+IF('Data Input-Ingreso de Datos'!#REF!=1,EVERLITE!#REF!,"N/A")</f>
        <v>#REF!</v>
      </c>
      <c r="OHL50" s="351" t="e">
        <f>+IF('Data Input-Ingreso de Datos'!#REF!=1,EVERLITE!#REF!,"N/A")</f>
        <v>#REF!</v>
      </c>
      <c r="OHM50" s="351" t="e">
        <f>+IF('Data Input-Ingreso de Datos'!#REF!=1,EVERLITE!#REF!,"N/A")</f>
        <v>#REF!</v>
      </c>
      <c r="OHN50" s="351" t="e">
        <f>+IF('Data Input-Ingreso de Datos'!#REF!=1,EVERLITE!#REF!,"N/A")</f>
        <v>#REF!</v>
      </c>
      <c r="OHO50" s="351" t="e">
        <f>+IF('Data Input-Ingreso de Datos'!#REF!=1,EVERLITE!#REF!,"N/A")</f>
        <v>#REF!</v>
      </c>
      <c r="OHP50" s="351" t="e">
        <f>+IF('Data Input-Ingreso de Datos'!#REF!=1,EVERLITE!#REF!,"N/A")</f>
        <v>#REF!</v>
      </c>
      <c r="OHQ50" s="351" t="e">
        <f>+IF('Data Input-Ingreso de Datos'!#REF!=1,EVERLITE!#REF!,"N/A")</f>
        <v>#REF!</v>
      </c>
      <c r="OHR50" s="351" t="e">
        <f>+IF('Data Input-Ingreso de Datos'!#REF!=1,EVERLITE!#REF!,"N/A")</f>
        <v>#REF!</v>
      </c>
      <c r="OHS50" s="351" t="e">
        <f>+IF('Data Input-Ingreso de Datos'!#REF!=1,EVERLITE!#REF!,"N/A")</f>
        <v>#REF!</v>
      </c>
      <c r="OHT50" s="351" t="e">
        <f>+IF('Data Input-Ingreso de Datos'!#REF!=1,EVERLITE!#REF!,"N/A")</f>
        <v>#REF!</v>
      </c>
      <c r="OHU50" s="351" t="e">
        <f>+IF('Data Input-Ingreso de Datos'!#REF!=1,EVERLITE!#REF!,"N/A")</f>
        <v>#REF!</v>
      </c>
      <c r="OHV50" s="351" t="e">
        <f>+IF('Data Input-Ingreso de Datos'!#REF!=1,EVERLITE!#REF!,"N/A")</f>
        <v>#REF!</v>
      </c>
      <c r="OHW50" s="351" t="e">
        <f>+IF('Data Input-Ingreso de Datos'!#REF!=1,EVERLITE!#REF!,"N/A")</f>
        <v>#REF!</v>
      </c>
      <c r="OHX50" s="351" t="e">
        <f>+IF('Data Input-Ingreso de Datos'!#REF!=1,EVERLITE!#REF!,"N/A")</f>
        <v>#REF!</v>
      </c>
      <c r="OHY50" s="351" t="e">
        <f>+IF('Data Input-Ingreso de Datos'!#REF!=1,EVERLITE!#REF!,"N/A")</f>
        <v>#REF!</v>
      </c>
      <c r="OHZ50" s="351" t="e">
        <f>+IF('Data Input-Ingreso de Datos'!#REF!=1,EVERLITE!#REF!,"N/A")</f>
        <v>#REF!</v>
      </c>
      <c r="OIA50" s="351" t="e">
        <f>+IF('Data Input-Ingreso de Datos'!#REF!=1,EVERLITE!#REF!,"N/A")</f>
        <v>#REF!</v>
      </c>
      <c r="OIB50" s="351" t="e">
        <f>+IF('Data Input-Ingreso de Datos'!#REF!=1,EVERLITE!#REF!,"N/A")</f>
        <v>#REF!</v>
      </c>
      <c r="OIC50" s="351" t="e">
        <f>+IF('Data Input-Ingreso de Datos'!#REF!=1,EVERLITE!#REF!,"N/A")</f>
        <v>#REF!</v>
      </c>
      <c r="OID50" s="351" t="e">
        <f>+IF('Data Input-Ingreso de Datos'!#REF!=1,EVERLITE!#REF!,"N/A")</f>
        <v>#REF!</v>
      </c>
      <c r="OIE50" s="351" t="e">
        <f>+IF('Data Input-Ingreso de Datos'!#REF!=1,EVERLITE!#REF!,"N/A")</f>
        <v>#REF!</v>
      </c>
      <c r="OIF50" s="351" t="e">
        <f>+IF('Data Input-Ingreso de Datos'!#REF!=1,EVERLITE!#REF!,"N/A")</f>
        <v>#REF!</v>
      </c>
      <c r="OIG50" s="351" t="e">
        <f>+IF('Data Input-Ingreso de Datos'!#REF!=1,EVERLITE!#REF!,"N/A")</f>
        <v>#REF!</v>
      </c>
      <c r="OIH50" s="351" t="e">
        <f>+IF('Data Input-Ingreso de Datos'!#REF!=1,EVERLITE!#REF!,"N/A")</f>
        <v>#REF!</v>
      </c>
      <c r="OII50" s="351" t="e">
        <f>+IF('Data Input-Ingreso de Datos'!#REF!=1,EVERLITE!#REF!,"N/A")</f>
        <v>#REF!</v>
      </c>
      <c r="OIJ50" s="351" t="e">
        <f>+IF('Data Input-Ingreso de Datos'!#REF!=1,EVERLITE!#REF!,"N/A")</f>
        <v>#REF!</v>
      </c>
      <c r="OIK50" s="351" t="e">
        <f>+IF('Data Input-Ingreso de Datos'!#REF!=1,EVERLITE!#REF!,"N/A")</f>
        <v>#REF!</v>
      </c>
      <c r="OIL50" s="351" t="e">
        <f>+IF('Data Input-Ingreso de Datos'!#REF!=1,EVERLITE!#REF!,"N/A")</f>
        <v>#REF!</v>
      </c>
      <c r="OIM50" s="351" t="e">
        <f>+IF('Data Input-Ingreso de Datos'!#REF!=1,EVERLITE!#REF!,"N/A")</f>
        <v>#REF!</v>
      </c>
      <c r="OIN50" s="351" t="e">
        <f>+IF('Data Input-Ingreso de Datos'!#REF!=1,EVERLITE!#REF!,"N/A")</f>
        <v>#REF!</v>
      </c>
      <c r="OIO50" s="351" t="e">
        <f>+IF('Data Input-Ingreso de Datos'!#REF!=1,EVERLITE!#REF!,"N/A")</f>
        <v>#REF!</v>
      </c>
      <c r="OIP50" s="351" t="e">
        <f>+IF('Data Input-Ingreso de Datos'!#REF!=1,EVERLITE!#REF!,"N/A")</f>
        <v>#REF!</v>
      </c>
      <c r="OIQ50" s="351" t="e">
        <f>+IF('Data Input-Ingreso de Datos'!#REF!=1,EVERLITE!#REF!,"N/A")</f>
        <v>#REF!</v>
      </c>
      <c r="OIR50" s="351" t="e">
        <f>+IF('Data Input-Ingreso de Datos'!#REF!=1,EVERLITE!#REF!,"N/A")</f>
        <v>#REF!</v>
      </c>
      <c r="OIS50" s="351" t="e">
        <f>+IF('Data Input-Ingreso de Datos'!#REF!=1,EVERLITE!#REF!,"N/A")</f>
        <v>#REF!</v>
      </c>
      <c r="OIT50" s="351" t="e">
        <f>+IF('Data Input-Ingreso de Datos'!#REF!=1,EVERLITE!#REF!,"N/A")</f>
        <v>#REF!</v>
      </c>
      <c r="OIU50" s="351" t="e">
        <f>+IF('Data Input-Ingreso de Datos'!#REF!=1,EVERLITE!#REF!,"N/A")</f>
        <v>#REF!</v>
      </c>
      <c r="OIV50" s="351" t="e">
        <f>+IF('Data Input-Ingreso de Datos'!#REF!=1,EVERLITE!#REF!,"N/A")</f>
        <v>#REF!</v>
      </c>
      <c r="OIW50" s="351" t="e">
        <f>+IF('Data Input-Ingreso de Datos'!#REF!=1,EVERLITE!#REF!,"N/A")</f>
        <v>#REF!</v>
      </c>
      <c r="OIX50" s="351" t="e">
        <f>+IF('Data Input-Ingreso de Datos'!#REF!=1,EVERLITE!#REF!,"N/A")</f>
        <v>#REF!</v>
      </c>
      <c r="OIY50" s="351" t="e">
        <f>+IF('Data Input-Ingreso de Datos'!#REF!=1,EVERLITE!#REF!,"N/A")</f>
        <v>#REF!</v>
      </c>
      <c r="OIZ50" s="351" t="e">
        <f>+IF('Data Input-Ingreso de Datos'!#REF!=1,EVERLITE!#REF!,"N/A")</f>
        <v>#REF!</v>
      </c>
      <c r="OJA50" s="351" t="e">
        <f>+IF('Data Input-Ingreso de Datos'!#REF!=1,EVERLITE!#REF!,"N/A")</f>
        <v>#REF!</v>
      </c>
      <c r="OJB50" s="351" t="e">
        <f>+IF('Data Input-Ingreso de Datos'!#REF!=1,EVERLITE!#REF!,"N/A")</f>
        <v>#REF!</v>
      </c>
      <c r="OJC50" s="351" t="e">
        <f>+IF('Data Input-Ingreso de Datos'!#REF!=1,EVERLITE!#REF!,"N/A")</f>
        <v>#REF!</v>
      </c>
      <c r="OJD50" s="351" t="e">
        <f>+IF('Data Input-Ingreso de Datos'!#REF!=1,EVERLITE!#REF!,"N/A")</f>
        <v>#REF!</v>
      </c>
      <c r="OJE50" s="351" t="e">
        <f>+IF('Data Input-Ingreso de Datos'!#REF!=1,EVERLITE!#REF!,"N/A")</f>
        <v>#REF!</v>
      </c>
      <c r="OJF50" s="351" t="e">
        <f>+IF('Data Input-Ingreso de Datos'!#REF!=1,EVERLITE!#REF!,"N/A")</f>
        <v>#REF!</v>
      </c>
      <c r="OJG50" s="351" t="e">
        <f>+IF('Data Input-Ingreso de Datos'!#REF!=1,EVERLITE!#REF!,"N/A")</f>
        <v>#REF!</v>
      </c>
      <c r="OJH50" s="351" t="e">
        <f>+IF('Data Input-Ingreso de Datos'!#REF!=1,EVERLITE!#REF!,"N/A")</f>
        <v>#REF!</v>
      </c>
      <c r="OJI50" s="351" t="e">
        <f>+IF('Data Input-Ingreso de Datos'!#REF!=1,EVERLITE!#REF!,"N/A")</f>
        <v>#REF!</v>
      </c>
      <c r="OJJ50" s="351" t="e">
        <f>+IF('Data Input-Ingreso de Datos'!#REF!=1,EVERLITE!#REF!,"N/A")</f>
        <v>#REF!</v>
      </c>
      <c r="OJK50" s="351" t="e">
        <f>+IF('Data Input-Ingreso de Datos'!#REF!=1,EVERLITE!#REF!,"N/A")</f>
        <v>#REF!</v>
      </c>
      <c r="OJL50" s="351" t="e">
        <f>+IF('Data Input-Ingreso de Datos'!#REF!=1,EVERLITE!#REF!,"N/A")</f>
        <v>#REF!</v>
      </c>
      <c r="OJM50" s="351" t="e">
        <f>+IF('Data Input-Ingreso de Datos'!#REF!=1,EVERLITE!#REF!,"N/A")</f>
        <v>#REF!</v>
      </c>
      <c r="OJN50" s="351" t="e">
        <f>+IF('Data Input-Ingreso de Datos'!#REF!=1,EVERLITE!#REF!,"N/A")</f>
        <v>#REF!</v>
      </c>
      <c r="OJO50" s="351" t="e">
        <f>+IF('Data Input-Ingreso de Datos'!#REF!=1,EVERLITE!#REF!,"N/A")</f>
        <v>#REF!</v>
      </c>
      <c r="OJP50" s="351" t="e">
        <f>+IF('Data Input-Ingreso de Datos'!#REF!=1,EVERLITE!#REF!,"N/A")</f>
        <v>#REF!</v>
      </c>
      <c r="OJQ50" s="351" t="e">
        <f>+IF('Data Input-Ingreso de Datos'!#REF!=1,EVERLITE!#REF!,"N/A")</f>
        <v>#REF!</v>
      </c>
      <c r="OJR50" s="351" t="e">
        <f>+IF('Data Input-Ingreso de Datos'!#REF!=1,EVERLITE!#REF!,"N/A")</f>
        <v>#REF!</v>
      </c>
      <c r="OJS50" s="351" t="e">
        <f>+IF('Data Input-Ingreso de Datos'!#REF!=1,EVERLITE!#REF!,"N/A")</f>
        <v>#REF!</v>
      </c>
      <c r="OJT50" s="351" t="e">
        <f>+IF('Data Input-Ingreso de Datos'!#REF!=1,EVERLITE!#REF!,"N/A")</f>
        <v>#REF!</v>
      </c>
      <c r="OJU50" s="351" t="e">
        <f>+IF('Data Input-Ingreso de Datos'!#REF!=1,EVERLITE!#REF!,"N/A")</f>
        <v>#REF!</v>
      </c>
      <c r="OJV50" s="351" t="e">
        <f>+IF('Data Input-Ingreso de Datos'!#REF!=1,EVERLITE!#REF!,"N/A")</f>
        <v>#REF!</v>
      </c>
      <c r="OJW50" s="351" t="e">
        <f>+IF('Data Input-Ingreso de Datos'!#REF!=1,EVERLITE!#REF!,"N/A")</f>
        <v>#REF!</v>
      </c>
      <c r="OJX50" s="351" t="e">
        <f>+IF('Data Input-Ingreso de Datos'!#REF!=1,EVERLITE!#REF!,"N/A")</f>
        <v>#REF!</v>
      </c>
      <c r="OJY50" s="351" t="e">
        <f>+IF('Data Input-Ingreso de Datos'!#REF!=1,EVERLITE!#REF!,"N/A")</f>
        <v>#REF!</v>
      </c>
      <c r="OJZ50" s="351" t="e">
        <f>+IF('Data Input-Ingreso de Datos'!#REF!=1,EVERLITE!#REF!,"N/A")</f>
        <v>#REF!</v>
      </c>
      <c r="OKA50" s="351" t="e">
        <f>+IF('Data Input-Ingreso de Datos'!#REF!=1,EVERLITE!#REF!,"N/A")</f>
        <v>#REF!</v>
      </c>
      <c r="OKB50" s="351" t="e">
        <f>+IF('Data Input-Ingreso de Datos'!#REF!=1,EVERLITE!#REF!,"N/A")</f>
        <v>#REF!</v>
      </c>
      <c r="OKC50" s="351" t="e">
        <f>+IF('Data Input-Ingreso de Datos'!#REF!=1,EVERLITE!#REF!,"N/A")</f>
        <v>#REF!</v>
      </c>
      <c r="OKD50" s="351" t="e">
        <f>+IF('Data Input-Ingreso de Datos'!#REF!=1,EVERLITE!#REF!,"N/A")</f>
        <v>#REF!</v>
      </c>
      <c r="OKE50" s="351" t="e">
        <f>+IF('Data Input-Ingreso de Datos'!#REF!=1,EVERLITE!#REF!,"N/A")</f>
        <v>#REF!</v>
      </c>
      <c r="OKF50" s="351" t="e">
        <f>+IF('Data Input-Ingreso de Datos'!#REF!=1,EVERLITE!#REF!,"N/A")</f>
        <v>#REF!</v>
      </c>
      <c r="OKG50" s="351" t="e">
        <f>+IF('Data Input-Ingreso de Datos'!#REF!=1,EVERLITE!#REF!,"N/A")</f>
        <v>#REF!</v>
      </c>
      <c r="OKH50" s="351" t="e">
        <f>+IF('Data Input-Ingreso de Datos'!#REF!=1,EVERLITE!#REF!,"N/A")</f>
        <v>#REF!</v>
      </c>
      <c r="OKI50" s="351" t="e">
        <f>+IF('Data Input-Ingreso de Datos'!#REF!=1,EVERLITE!#REF!,"N/A")</f>
        <v>#REF!</v>
      </c>
      <c r="OKJ50" s="351" t="e">
        <f>+IF('Data Input-Ingreso de Datos'!#REF!=1,EVERLITE!#REF!,"N/A")</f>
        <v>#REF!</v>
      </c>
      <c r="OKK50" s="351" t="e">
        <f>+IF('Data Input-Ingreso de Datos'!#REF!=1,EVERLITE!#REF!,"N/A")</f>
        <v>#REF!</v>
      </c>
      <c r="OKL50" s="351" t="e">
        <f>+IF('Data Input-Ingreso de Datos'!#REF!=1,EVERLITE!#REF!,"N/A")</f>
        <v>#REF!</v>
      </c>
      <c r="OKM50" s="351" t="e">
        <f>+IF('Data Input-Ingreso de Datos'!#REF!=1,EVERLITE!#REF!,"N/A")</f>
        <v>#REF!</v>
      </c>
      <c r="OKN50" s="351" t="e">
        <f>+IF('Data Input-Ingreso de Datos'!#REF!=1,EVERLITE!#REF!,"N/A")</f>
        <v>#REF!</v>
      </c>
      <c r="OKO50" s="351" t="e">
        <f>+IF('Data Input-Ingreso de Datos'!#REF!=1,EVERLITE!#REF!,"N/A")</f>
        <v>#REF!</v>
      </c>
      <c r="OKP50" s="351" t="e">
        <f>+IF('Data Input-Ingreso de Datos'!#REF!=1,EVERLITE!#REF!,"N/A")</f>
        <v>#REF!</v>
      </c>
      <c r="OKQ50" s="351" t="e">
        <f>+IF('Data Input-Ingreso de Datos'!#REF!=1,EVERLITE!#REF!,"N/A")</f>
        <v>#REF!</v>
      </c>
      <c r="OKR50" s="351" t="e">
        <f>+IF('Data Input-Ingreso de Datos'!#REF!=1,EVERLITE!#REF!,"N/A")</f>
        <v>#REF!</v>
      </c>
      <c r="OKS50" s="351" t="e">
        <f>+IF('Data Input-Ingreso de Datos'!#REF!=1,EVERLITE!#REF!,"N/A")</f>
        <v>#REF!</v>
      </c>
      <c r="OKT50" s="351" t="e">
        <f>+IF('Data Input-Ingreso de Datos'!#REF!=1,EVERLITE!#REF!,"N/A")</f>
        <v>#REF!</v>
      </c>
      <c r="OKU50" s="351" t="e">
        <f>+IF('Data Input-Ingreso de Datos'!#REF!=1,EVERLITE!#REF!,"N/A")</f>
        <v>#REF!</v>
      </c>
      <c r="OKV50" s="351" t="e">
        <f>+IF('Data Input-Ingreso de Datos'!#REF!=1,EVERLITE!#REF!,"N/A")</f>
        <v>#REF!</v>
      </c>
      <c r="OKW50" s="351" t="e">
        <f>+IF('Data Input-Ingreso de Datos'!#REF!=1,EVERLITE!#REF!,"N/A")</f>
        <v>#REF!</v>
      </c>
      <c r="OKX50" s="351" t="e">
        <f>+IF('Data Input-Ingreso de Datos'!#REF!=1,EVERLITE!#REF!,"N/A")</f>
        <v>#REF!</v>
      </c>
      <c r="OKY50" s="351" t="e">
        <f>+IF('Data Input-Ingreso de Datos'!#REF!=1,EVERLITE!#REF!,"N/A")</f>
        <v>#REF!</v>
      </c>
      <c r="OKZ50" s="351" t="e">
        <f>+IF('Data Input-Ingreso de Datos'!#REF!=1,EVERLITE!#REF!,"N/A")</f>
        <v>#REF!</v>
      </c>
      <c r="OLA50" s="351" t="e">
        <f>+IF('Data Input-Ingreso de Datos'!#REF!=1,EVERLITE!#REF!,"N/A")</f>
        <v>#REF!</v>
      </c>
      <c r="OLB50" s="351" t="e">
        <f>+IF('Data Input-Ingreso de Datos'!#REF!=1,EVERLITE!#REF!,"N/A")</f>
        <v>#REF!</v>
      </c>
      <c r="OLC50" s="351" t="e">
        <f>+IF('Data Input-Ingreso de Datos'!#REF!=1,EVERLITE!#REF!,"N/A")</f>
        <v>#REF!</v>
      </c>
      <c r="OLD50" s="351" t="e">
        <f>+IF('Data Input-Ingreso de Datos'!#REF!=1,EVERLITE!#REF!,"N/A")</f>
        <v>#REF!</v>
      </c>
      <c r="OLE50" s="351" t="e">
        <f>+IF('Data Input-Ingreso de Datos'!#REF!=1,EVERLITE!#REF!,"N/A")</f>
        <v>#REF!</v>
      </c>
      <c r="OLF50" s="351" t="e">
        <f>+IF('Data Input-Ingreso de Datos'!#REF!=1,EVERLITE!#REF!,"N/A")</f>
        <v>#REF!</v>
      </c>
      <c r="OLG50" s="351" t="e">
        <f>+IF('Data Input-Ingreso de Datos'!#REF!=1,EVERLITE!#REF!,"N/A")</f>
        <v>#REF!</v>
      </c>
      <c r="OLH50" s="351" t="e">
        <f>+IF('Data Input-Ingreso de Datos'!#REF!=1,EVERLITE!#REF!,"N/A")</f>
        <v>#REF!</v>
      </c>
      <c r="OLI50" s="351" t="e">
        <f>+IF('Data Input-Ingreso de Datos'!#REF!=1,EVERLITE!#REF!,"N/A")</f>
        <v>#REF!</v>
      </c>
      <c r="OLJ50" s="351" t="e">
        <f>+IF('Data Input-Ingreso de Datos'!#REF!=1,EVERLITE!#REF!,"N/A")</f>
        <v>#REF!</v>
      </c>
      <c r="OLK50" s="351" t="e">
        <f>+IF('Data Input-Ingreso de Datos'!#REF!=1,EVERLITE!#REF!,"N/A")</f>
        <v>#REF!</v>
      </c>
      <c r="OLL50" s="351" t="e">
        <f>+IF('Data Input-Ingreso de Datos'!#REF!=1,EVERLITE!#REF!,"N/A")</f>
        <v>#REF!</v>
      </c>
      <c r="OLM50" s="351" t="e">
        <f>+IF('Data Input-Ingreso de Datos'!#REF!=1,EVERLITE!#REF!,"N/A")</f>
        <v>#REF!</v>
      </c>
      <c r="OLN50" s="351" t="e">
        <f>+IF('Data Input-Ingreso de Datos'!#REF!=1,EVERLITE!#REF!,"N/A")</f>
        <v>#REF!</v>
      </c>
      <c r="OLO50" s="351" t="e">
        <f>+IF('Data Input-Ingreso de Datos'!#REF!=1,EVERLITE!#REF!,"N/A")</f>
        <v>#REF!</v>
      </c>
      <c r="OLP50" s="351" t="e">
        <f>+IF('Data Input-Ingreso de Datos'!#REF!=1,EVERLITE!#REF!,"N/A")</f>
        <v>#REF!</v>
      </c>
      <c r="OLQ50" s="351" t="e">
        <f>+IF('Data Input-Ingreso de Datos'!#REF!=1,EVERLITE!#REF!,"N/A")</f>
        <v>#REF!</v>
      </c>
      <c r="OLR50" s="351" t="e">
        <f>+IF('Data Input-Ingreso de Datos'!#REF!=1,EVERLITE!#REF!,"N/A")</f>
        <v>#REF!</v>
      </c>
      <c r="OLS50" s="351" t="e">
        <f>+IF('Data Input-Ingreso de Datos'!#REF!=1,EVERLITE!#REF!,"N/A")</f>
        <v>#REF!</v>
      </c>
      <c r="OLT50" s="351" t="e">
        <f>+IF('Data Input-Ingreso de Datos'!#REF!=1,EVERLITE!#REF!,"N/A")</f>
        <v>#REF!</v>
      </c>
      <c r="OLU50" s="351" t="e">
        <f>+IF('Data Input-Ingreso de Datos'!#REF!=1,EVERLITE!#REF!,"N/A")</f>
        <v>#REF!</v>
      </c>
      <c r="OLV50" s="351" t="e">
        <f>+IF('Data Input-Ingreso de Datos'!#REF!=1,EVERLITE!#REF!,"N/A")</f>
        <v>#REF!</v>
      </c>
      <c r="OLW50" s="351" t="e">
        <f>+IF('Data Input-Ingreso de Datos'!#REF!=1,EVERLITE!#REF!,"N/A")</f>
        <v>#REF!</v>
      </c>
      <c r="OLX50" s="351" t="e">
        <f>+IF('Data Input-Ingreso de Datos'!#REF!=1,EVERLITE!#REF!,"N/A")</f>
        <v>#REF!</v>
      </c>
      <c r="OLY50" s="351" t="e">
        <f>+IF('Data Input-Ingreso de Datos'!#REF!=1,EVERLITE!#REF!,"N/A")</f>
        <v>#REF!</v>
      </c>
      <c r="OLZ50" s="351" t="e">
        <f>+IF('Data Input-Ingreso de Datos'!#REF!=1,EVERLITE!#REF!,"N/A")</f>
        <v>#REF!</v>
      </c>
      <c r="OMA50" s="351" t="e">
        <f>+IF('Data Input-Ingreso de Datos'!#REF!=1,EVERLITE!#REF!,"N/A")</f>
        <v>#REF!</v>
      </c>
      <c r="OMB50" s="351" t="e">
        <f>+IF('Data Input-Ingreso de Datos'!#REF!=1,EVERLITE!#REF!,"N/A")</f>
        <v>#REF!</v>
      </c>
      <c r="OMC50" s="351" t="e">
        <f>+IF('Data Input-Ingreso de Datos'!#REF!=1,EVERLITE!#REF!,"N/A")</f>
        <v>#REF!</v>
      </c>
      <c r="OMD50" s="351" t="e">
        <f>+IF('Data Input-Ingreso de Datos'!#REF!=1,EVERLITE!#REF!,"N/A")</f>
        <v>#REF!</v>
      </c>
      <c r="OME50" s="351" t="e">
        <f>+IF('Data Input-Ingreso de Datos'!#REF!=1,EVERLITE!#REF!,"N/A")</f>
        <v>#REF!</v>
      </c>
      <c r="OMF50" s="351" t="e">
        <f>+IF('Data Input-Ingreso de Datos'!#REF!=1,EVERLITE!#REF!,"N/A")</f>
        <v>#REF!</v>
      </c>
      <c r="OMG50" s="351" t="e">
        <f>+IF('Data Input-Ingreso de Datos'!#REF!=1,EVERLITE!#REF!,"N/A")</f>
        <v>#REF!</v>
      </c>
      <c r="OMH50" s="351" t="e">
        <f>+IF('Data Input-Ingreso de Datos'!#REF!=1,EVERLITE!#REF!,"N/A")</f>
        <v>#REF!</v>
      </c>
      <c r="OMI50" s="351" t="e">
        <f>+IF('Data Input-Ingreso de Datos'!#REF!=1,EVERLITE!#REF!,"N/A")</f>
        <v>#REF!</v>
      </c>
      <c r="OMJ50" s="351" t="e">
        <f>+IF('Data Input-Ingreso de Datos'!#REF!=1,EVERLITE!#REF!,"N/A")</f>
        <v>#REF!</v>
      </c>
      <c r="OMK50" s="351" t="e">
        <f>+IF('Data Input-Ingreso de Datos'!#REF!=1,EVERLITE!#REF!,"N/A")</f>
        <v>#REF!</v>
      </c>
      <c r="OML50" s="351" t="e">
        <f>+IF('Data Input-Ingreso de Datos'!#REF!=1,EVERLITE!#REF!,"N/A")</f>
        <v>#REF!</v>
      </c>
      <c r="OMM50" s="351" t="e">
        <f>+IF('Data Input-Ingreso de Datos'!#REF!=1,EVERLITE!#REF!,"N/A")</f>
        <v>#REF!</v>
      </c>
      <c r="OMN50" s="351" t="e">
        <f>+IF('Data Input-Ingreso de Datos'!#REF!=1,EVERLITE!#REF!,"N/A")</f>
        <v>#REF!</v>
      </c>
      <c r="OMO50" s="351" t="e">
        <f>+IF('Data Input-Ingreso de Datos'!#REF!=1,EVERLITE!#REF!,"N/A")</f>
        <v>#REF!</v>
      </c>
      <c r="OMP50" s="351" t="e">
        <f>+IF('Data Input-Ingreso de Datos'!#REF!=1,EVERLITE!#REF!,"N/A")</f>
        <v>#REF!</v>
      </c>
      <c r="OMQ50" s="351" t="e">
        <f>+IF('Data Input-Ingreso de Datos'!#REF!=1,EVERLITE!#REF!,"N/A")</f>
        <v>#REF!</v>
      </c>
      <c r="OMR50" s="351" t="e">
        <f>+IF('Data Input-Ingreso de Datos'!#REF!=1,EVERLITE!#REF!,"N/A")</f>
        <v>#REF!</v>
      </c>
      <c r="OMS50" s="351" t="e">
        <f>+IF('Data Input-Ingreso de Datos'!#REF!=1,EVERLITE!#REF!,"N/A")</f>
        <v>#REF!</v>
      </c>
      <c r="OMT50" s="351" t="e">
        <f>+IF('Data Input-Ingreso de Datos'!#REF!=1,EVERLITE!#REF!,"N/A")</f>
        <v>#REF!</v>
      </c>
      <c r="OMU50" s="351" t="e">
        <f>+IF('Data Input-Ingreso de Datos'!#REF!=1,EVERLITE!#REF!,"N/A")</f>
        <v>#REF!</v>
      </c>
      <c r="OMV50" s="351" t="e">
        <f>+IF('Data Input-Ingreso de Datos'!#REF!=1,EVERLITE!#REF!,"N/A")</f>
        <v>#REF!</v>
      </c>
      <c r="OMW50" s="351" t="e">
        <f>+IF('Data Input-Ingreso de Datos'!#REF!=1,EVERLITE!#REF!,"N/A")</f>
        <v>#REF!</v>
      </c>
      <c r="OMX50" s="351" t="e">
        <f>+IF('Data Input-Ingreso de Datos'!#REF!=1,EVERLITE!#REF!,"N/A")</f>
        <v>#REF!</v>
      </c>
      <c r="OMY50" s="351" t="e">
        <f>+IF('Data Input-Ingreso de Datos'!#REF!=1,EVERLITE!#REF!,"N/A")</f>
        <v>#REF!</v>
      </c>
      <c r="OMZ50" s="351" t="e">
        <f>+IF('Data Input-Ingreso de Datos'!#REF!=1,EVERLITE!#REF!,"N/A")</f>
        <v>#REF!</v>
      </c>
      <c r="ONA50" s="351" t="e">
        <f>+IF('Data Input-Ingreso de Datos'!#REF!=1,EVERLITE!#REF!,"N/A")</f>
        <v>#REF!</v>
      </c>
      <c r="ONB50" s="351" t="e">
        <f>+IF('Data Input-Ingreso de Datos'!#REF!=1,EVERLITE!#REF!,"N/A")</f>
        <v>#REF!</v>
      </c>
      <c r="ONC50" s="351" t="e">
        <f>+IF('Data Input-Ingreso de Datos'!#REF!=1,EVERLITE!#REF!,"N/A")</f>
        <v>#REF!</v>
      </c>
      <c r="OND50" s="351" t="e">
        <f>+IF('Data Input-Ingreso de Datos'!#REF!=1,EVERLITE!#REF!,"N/A")</f>
        <v>#REF!</v>
      </c>
      <c r="ONE50" s="351" t="e">
        <f>+IF('Data Input-Ingreso de Datos'!#REF!=1,EVERLITE!#REF!,"N/A")</f>
        <v>#REF!</v>
      </c>
      <c r="ONF50" s="351" t="e">
        <f>+IF('Data Input-Ingreso de Datos'!#REF!=1,EVERLITE!#REF!,"N/A")</f>
        <v>#REF!</v>
      </c>
      <c r="ONG50" s="351" t="e">
        <f>+IF('Data Input-Ingreso de Datos'!#REF!=1,EVERLITE!#REF!,"N/A")</f>
        <v>#REF!</v>
      </c>
      <c r="ONH50" s="351" t="e">
        <f>+IF('Data Input-Ingreso de Datos'!#REF!=1,EVERLITE!#REF!,"N/A")</f>
        <v>#REF!</v>
      </c>
      <c r="ONI50" s="351" t="e">
        <f>+IF('Data Input-Ingreso de Datos'!#REF!=1,EVERLITE!#REF!,"N/A")</f>
        <v>#REF!</v>
      </c>
      <c r="ONJ50" s="351" t="e">
        <f>+IF('Data Input-Ingreso de Datos'!#REF!=1,EVERLITE!#REF!,"N/A")</f>
        <v>#REF!</v>
      </c>
      <c r="ONK50" s="351" t="e">
        <f>+IF('Data Input-Ingreso de Datos'!#REF!=1,EVERLITE!#REF!,"N/A")</f>
        <v>#REF!</v>
      </c>
      <c r="ONL50" s="351" t="e">
        <f>+IF('Data Input-Ingreso de Datos'!#REF!=1,EVERLITE!#REF!,"N/A")</f>
        <v>#REF!</v>
      </c>
      <c r="ONM50" s="351" t="e">
        <f>+IF('Data Input-Ingreso de Datos'!#REF!=1,EVERLITE!#REF!,"N/A")</f>
        <v>#REF!</v>
      </c>
      <c r="ONN50" s="351" t="e">
        <f>+IF('Data Input-Ingreso de Datos'!#REF!=1,EVERLITE!#REF!,"N/A")</f>
        <v>#REF!</v>
      </c>
      <c r="ONO50" s="351" t="e">
        <f>+IF('Data Input-Ingreso de Datos'!#REF!=1,EVERLITE!#REF!,"N/A")</f>
        <v>#REF!</v>
      </c>
      <c r="ONP50" s="351" t="e">
        <f>+IF('Data Input-Ingreso de Datos'!#REF!=1,EVERLITE!#REF!,"N/A")</f>
        <v>#REF!</v>
      </c>
      <c r="ONQ50" s="351" t="e">
        <f>+IF('Data Input-Ingreso de Datos'!#REF!=1,EVERLITE!#REF!,"N/A")</f>
        <v>#REF!</v>
      </c>
      <c r="ONR50" s="351" t="e">
        <f>+IF('Data Input-Ingreso de Datos'!#REF!=1,EVERLITE!#REF!,"N/A")</f>
        <v>#REF!</v>
      </c>
      <c r="ONS50" s="351" t="e">
        <f>+IF('Data Input-Ingreso de Datos'!#REF!=1,EVERLITE!#REF!,"N/A")</f>
        <v>#REF!</v>
      </c>
      <c r="ONT50" s="351" t="e">
        <f>+IF('Data Input-Ingreso de Datos'!#REF!=1,EVERLITE!#REF!,"N/A")</f>
        <v>#REF!</v>
      </c>
      <c r="ONU50" s="351" t="e">
        <f>+IF('Data Input-Ingreso de Datos'!#REF!=1,EVERLITE!#REF!,"N/A")</f>
        <v>#REF!</v>
      </c>
      <c r="ONV50" s="351" t="e">
        <f>+IF('Data Input-Ingreso de Datos'!#REF!=1,EVERLITE!#REF!,"N/A")</f>
        <v>#REF!</v>
      </c>
      <c r="ONW50" s="351" t="e">
        <f>+IF('Data Input-Ingreso de Datos'!#REF!=1,EVERLITE!#REF!,"N/A")</f>
        <v>#REF!</v>
      </c>
      <c r="ONX50" s="351" t="e">
        <f>+IF('Data Input-Ingreso de Datos'!#REF!=1,EVERLITE!#REF!,"N/A")</f>
        <v>#REF!</v>
      </c>
      <c r="ONY50" s="351" t="e">
        <f>+IF('Data Input-Ingreso de Datos'!#REF!=1,EVERLITE!#REF!,"N/A")</f>
        <v>#REF!</v>
      </c>
      <c r="ONZ50" s="351" t="e">
        <f>+IF('Data Input-Ingreso de Datos'!#REF!=1,EVERLITE!#REF!,"N/A")</f>
        <v>#REF!</v>
      </c>
      <c r="OOA50" s="351" t="e">
        <f>+IF('Data Input-Ingreso de Datos'!#REF!=1,EVERLITE!#REF!,"N/A")</f>
        <v>#REF!</v>
      </c>
      <c r="OOB50" s="351" t="e">
        <f>+IF('Data Input-Ingreso de Datos'!#REF!=1,EVERLITE!#REF!,"N/A")</f>
        <v>#REF!</v>
      </c>
      <c r="OOC50" s="351" t="e">
        <f>+IF('Data Input-Ingreso de Datos'!#REF!=1,EVERLITE!#REF!,"N/A")</f>
        <v>#REF!</v>
      </c>
      <c r="OOD50" s="351" t="e">
        <f>+IF('Data Input-Ingreso de Datos'!#REF!=1,EVERLITE!#REF!,"N/A")</f>
        <v>#REF!</v>
      </c>
      <c r="OOE50" s="351" t="e">
        <f>+IF('Data Input-Ingreso de Datos'!#REF!=1,EVERLITE!#REF!,"N/A")</f>
        <v>#REF!</v>
      </c>
      <c r="OOF50" s="351" t="e">
        <f>+IF('Data Input-Ingreso de Datos'!#REF!=1,EVERLITE!#REF!,"N/A")</f>
        <v>#REF!</v>
      </c>
      <c r="OOG50" s="351" t="e">
        <f>+IF('Data Input-Ingreso de Datos'!#REF!=1,EVERLITE!#REF!,"N/A")</f>
        <v>#REF!</v>
      </c>
      <c r="OOH50" s="351" t="e">
        <f>+IF('Data Input-Ingreso de Datos'!#REF!=1,EVERLITE!#REF!,"N/A")</f>
        <v>#REF!</v>
      </c>
      <c r="OOI50" s="351" t="e">
        <f>+IF('Data Input-Ingreso de Datos'!#REF!=1,EVERLITE!#REF!,"N/A")</f>
        <v>#REF!</v>
      </c>
      <c r="OOJ50" s="351" t="e">
        <f>+IF('Data Input-Ingreso de Datos'!#REF!=1,EVERLITE!#REF!,"N/A")</f>
        <v>#REF!</v>
      </c>
      <c r="OOK50" s="351" t="e">
        <f>+IF('Data Input-Ingreso de Datos'!#REF!=1,EVERLITE!#REF!,"N/A")</f>
        <v>#REF!</v>
      </c>
      <c r="OOL50" s="351" t="e">
        <f>+IF('Data Input-Ingreso de Datos'!#REF!=1,EVERLITE!#REF!,"N/A")</f>
        <v>#REF!</v>
      </c>
      <c r="OOM50" s="351" t="e">
        <f>+IF('Data Input-Ingreso de Datos'!#REF!=1,EVERLITE!#REF!,"N/A")</f>
        <v>#REF!</v>
      </c>
      <c r="OON50" s="351" t="e">
        <f>+IF('Data Input-Ingreso de Datos'!#REF!=1,EVERLITE!#REF!,"N/A")</f>
        <v>#REF!</v>
      </c>
      <c r="OOO50" s="351" t="e">
        <f>+IF('Data Input-Ingreso de Datos'!#REF!=1,EVERLITE!#REF!,"N/A")</f>
        <v>#REF!</v>
      </c>
      <c r="OOP50" s="351" t="e">
        <f>+IF('Data Input-Ingreso de Datos'!#REF!=1,EVERLITE!#REF!,"N/A")</f>
        <v>#REF!</v>
      </c>
      <c r="OOQ50" s="351" t="e">
        <f>+IF('Data Input-Ingreso de Datos'!#REF!=1,EVERLITE!#REF!,"N/A")</f>
        <v>#REF!</v>
      </c>
      <c r="OOR50" s="351" t="e">
        <f>+IF('Data Input-Ingreso de Datos'!#REF!=1,EVERLITE!#REF!,"N/A")</f>
        <v>#REF!</v>
      </c>
      <c r="OOS50" s="351" t="e">
        <f>+IF('Data Input-Ingreso de Datos'!#REF!=1,EVERLITE!#REF!,"N/A")</f>
        <v>#REF!</v>
      </c>
      <c r="OOT50" s="351" t="e">
        <f>+IF('Data Input-Ingreso de Datos'!#REF!=1,EVERLITE!#REF!,"N/A")</f>
        <v>#REF!</v>
      </c>
      <c r="OOU50" s="351" t="e">
        <f>+IF('Data Input-Ingreso de Datos'!#REF!=1,EVERLITE!#REF!,"N/A")</f>
        <v>#REF!</v>
      </c>
      <c r="OOV50" s="351" t="e">
        <f>+IF('Data Input-Ingreso de Datos'!#REF!=1,EVERLITE!#REF!,"N/A")</f>
        <v>#REF!</v>
      </c>
      <c r="OOW50" s="351" t="e">
        <f>+IF('Data Input-Ingreso de Datos'!#REF!=1,EVERLITE!#REF!,"N/A")</f>
        <v>#REF!</v>
      </c>
      <c r="OOX50" s="351" t="e">
        <f>+IF('Data Input-Ingreso de Datos'!#REF!=1,EVERLITE!#REF!,"N/A")</f>
        <v>#REF!</v>
      </c>
      <c r="OOY50" s="351" t="e">
        <f>+IF('Data Input-Ingreso de Datos'!#REF!=1,EVERLITE!#REF!,"N/A")</f>
        <v>#REF!</v>
      </c>
      <c r="OOZ50" s="351" t="e">
        <f>+IF('Data Input-Ingreso de Datos'!#REF!=1,EVERLITE!#REF!,"N/A")</f>
        <v>#REF!</v>
      </c>
      <c r="OPA50" s="351" t="e">
        <f>+IF('Data Input-Ingreso de Datos'!#REF!=1,EVERLITE!#REF!,"N/A")</f>
        <v>#REF!</v>
      </c>
      <c r="OPB50" s="351" t="e">
        <f>+IF('Data Input-Ingreso de Datos'!#REF!=1,EVERLITE!#REF!,"N/A")</f>
        <v>#REF!</v>
      </c>
      <c r="OPC50" s="351" t="e">
        <f>+IF('Data Input-Ingreso de Datos'!#REF!=1,EVERLITE!#REF!,"N/A")</f>
        <v>#REF!</v>
      </c>
      <c r="OPD50" s="351" t="e">
        <f>+IF('Data Input-Ingreso de Datos'!#REF!=1,EVERLITE!#REF!,"N/A")</f>
        <v>#REF!</v>
      </c>
      <c r="OPE50" s="351" t="e">
        <f>+IF('Data Input-Ingreso de Datos'!#REF!=1,EVERLITE!#REF!,"N/A")</f>
        <v>#REF!</v>
      </c>
      <c r="OPF50" s="351" t="e">
        <f>+IF('Data Input-Ingreso de Datos'!#REF!=1,EVERLITE!#REF!,"N/A")</f>
        <v>#REF!</v>
      </c>
      <c r="OPG50" s="351" t="e">
        <f>+IF('Data Input-Ingreso de Datos'!#REF!=1,EVERLITE!#REF!,"N/A")</f>
        <v>#REF!</v>
      </c>
      <c r="OPH50" s="351" t="e">
        <f>+IF('Data Input-Ingreso de Datos'!#REF!=1,EVERLITE!#REF!,"N/A")</f>
        <v>#REF!</v>
      </c>
      <c r="OPI50" s="351" t="e">
        <f>+IF('Data Input-Ingreso de Datos'!#REF!=1,EVERLITE!#REF!,"N/A")</f>
        <v>#REF!</v>
      </c>
      <c r="OPJ50" s="351" t="e">
        <f>+IF('Data Input-Ingreso de Datos'!#REF!=1,EVERLITE!#REF!,"N/A")</f>
        <v>#REF!</v>
      </c>
      <c r="OPK50" s="351" t="e">
        <f>+IF('Data Input-Ingreso de Datos'!#REF!=1,EVERLITE!#REF!,"N/A")</f>
        <v>#REF!</v>
      </c>
      <c r="OPL50" s="351" t="e">
        <f>+IF('Data Input-Ingreso de Datos'!#REF!=1,EVERLITE!#REF!,"N/A")</f>
        <v>#REF!</v>
      </c>
      <c r="OPM50" s="351" t="e">
        <f>+IF('Data Input-Ingreso de Datos'!#REF!=1,EVERLITE!#REF!,"N/A")</f>
        <v>#REF!</v>
      </c>
      <c r="OPN50" s="351" t="e">
        <f>+IF('Data Input-Ingreso de Datos'!#REF!=1,EVERLITE!#REF!,"N/A")</f>
        <v>#REF!</v>
      </c>
      <c r="OPO50" s="351" t="e">
        <f>+IF('Data Input-Ingreso de Datos'!#REF!=1,EVERLITE!#REF!,"N/A")</f>
        <v>#REF!</v>
      </c>
      <c r="OPP50" s="351" t="e">
        <f>+IF('Data Input-Ingreso de Datos'!#REF!=1,EVERLITE!#REF!,"N/A")</f>
        <v>#REF!</v>
      </c>
      <c r="OPQ50" s="351" t="e">
        <f>+IF('Data Input-Ingreso de Datos'!#REF!=1,EVERLITE!#REF!,"N/A")</f>
        <v>#REF!</v>
      </c>
      <c r="OPR50" s="351" t="e">
        <f>+IF('Data Input-Ingreso de Datos'!#REF!=1,EVERLITE!#REF!,"N/A")</f>
        <v>#REF!</v>
      </c>
      <c r="OPS50" s="351" t="e">
        <f>+IF('Data Input-Ingreso de Datos'!#REF!=1,EVERLITE!#REF!,"N/A")</f>
        <v>#REF!</v>
      </c>
      <c r="OPT50" s="351" t="e">
        <f>+IF('Data Input-Ingreso de Datos'!#REF!=1,EVERLITE!#REF!,"N/A")</f>
        <v>#REF!</v>
      </c>
      <c r="OPU50" s="351" t="e">
        <f>+IF('Data Input-Ingreso de Datos'!#REF!=1,EVERLITE!#REF!,"N/A")</f>
        <v>#REF!</v>
      </c>
      <c r="OPV50" s="351" t="e">
        <f>+IF('Data Input-Ingreso de Datos'!#REF!=1,EVERLITE!#REF!,"N/A")</f>
        <v>#REF!</v>
      </c>
      <c r="OPW50" s="351" t="e">
        <f>+IF('Data Input-Ingreso de Datos'!#REF!=1,EVERLITE!#REF!,"N/A")</f>
        <v>#REF!</v>
      </c>
      <c r="OPX50" s="351" t="e">
        <f>+IF('Data Input-Ingreso de Datos'!#REF!=1,EVERLITE!#REF!,"N/A")</f>
        <v>#REF!</v>
      </c>
      <c r="OPY50" s="351" t="e">
        <f>+IF('Data Input-Ingreso de Datos'!#REF!=1,EVERLITE!#REF!,"N/A")</f>
        <v>#REF!</v>
      </c>
      <c r="OPZ50" s="351" t="e">
        <f>+IF('Data Input-Ingreso de Datos'!#REF!=1,EVERLITE!#REF!,"N/A")</f>
        <v>#REF!</v>
      </c>
      <c r="OQA50" s="351" t="e">
        <f>+IF('Data Input-Ingreso de Datos'!#REF!=1,EVERLITE!#REF!,"N/A")</f>
        <v>#REF!</v>
      </c>
      <c r="OQB50" s="351" t="e">
        <f>+IF('Data Input-Ingreso de Datos'!#REF!=1,EVERLITE!#REF!,"N/A")</f>
        <v>#REF!</v>
      </c>
      <c r="OQC50" s="351" t="e">
        <f>+IF('Data Input-Ingreso de Datos'!#REF!=1,EVERLITE!#REF!,"N/A")</f>
        <v>#REF!</v>
      </c>
      <c r="OQD50" s="351" t="e">
        <f>+IF('Data Input-Ingreso de Datos'!#REF!=1,EVERLITE!#REF!,"N/A")</f>
        <v>#REF!</v>
      </c>
      <c r="OQE50" s="351" t="e">
        <f>+IF('Data Input-Ingreso de Datos'!#REF!=1,EVERLITE!#REF!,"N/A")</f>
        <v>#REF!</v>
      </c>
      <c r="OQF50" s="351" t="e">
        <f>+IF('Data Input-Ingreso de Datos'!#REF!=1,EVERLITE!#REF!,"N/A")</f>
        <v>#REF!</v>
      </c>
      <c r="OQG50" s="351" t="e">
        <f>+IF('Data Input-Ingreso de Datos'!#REF!=1,EVERLITE!#REF!,"N/A")</f>
        <v>#REF!</v>
      </c>
      <c r="OQH50" s="351" t="e">
        <f>+IF('Data Input-Ingreso de Datos'!#REF!=1,EVERLITE!#REF!,"N/A")</f>
        <v>#REF!</v>
      </c>
      <c r="OQI50" s="351" t="e">
        <f>+IF('Data Input-Ingreso de Datos'!#REF!=1,EVERLITE!#REF!,"N/A")</f>
        <v>#REF!</v>
      </c>
      <c r="OQJ50" s="351" t="e">
        <f>+IF('Data Input-Ingreso de Datos'!#REF!=1,EVERLITE!#REF!,"N/A")</f>
        <v>#REF!</v>
      </c>
      <c r="OQK50" s="351" t="e">
        <f>+IF('Data Input-Ingreso de Datos'!#REF!=1,EVERLITE!#REF!,"N/A")</f>
        <v>#REF!</v>
      </c>
      <c r="OQL50" s="351" t="e">
        <f>+IF('Data Input-Ingreso de Datos'!#REF!=1,EVERLITE!#REF!,"N/A")</f>
        <v>#REF!</v>
      </c>
      <c r="OQM50" s="351" t="e">
        <f>+IF('Data Input-Ingreso de Datos'!#REF!=1,EVERLITE!#REF!,"N/A")</f>
        <v>#REF!</v>
      </c>
      <c r="OQN50" s="351" t="e">
        <f>+IF('Data Input-Ingreso de Datos'!#REF!=1,EVERLITE!#REF!,"N/A")</f>
        <v>#REF!</v>
      </c>
      <c r="OQO50" s="351" t="e">
        <f>+IF('Data Input-Ingreso de Datos'!#REF!=1,EVERLITE!#REF!,"N/A")</f>
        <v>#REF!</v>
      </c>
      <c r="OQP50" s="351" t="e">
        <f>+IF('Data Input-Ingreso de Datos'!#REF!=1,EVERLITE!#REF!,"N/A")</f>
        <v>#REF!</v>
      </c>
      <c r="OQQ50" s="351" t="e">
        <f>+IF('Data Input-Ingreso de Datos'!#REF!=1,EVERLITE!#REF!,"N/A")</f>
        <v>#REF!</v>
      </c>
      <c r="OQR50" s="351" t="e">
        <f>+IF('Data Input-Ingreso de Datos'!#REF!=1,EVERLITE!#REF!,"N/A")</f>
        <v>#REF!</v>
      </c>
      <c r="OQS50" s="351" t="e">
        <f>+IF('Data Input-Ingreso de Datos'!#REF!=1,EVERLITE!#REF!,"N/A")</f>
        <v>#REF!</v>
      </c>
      <c r="OQT50" s="351" t="e">
        <f>+IF('Data Input-Ingreso de Datos'!#REF!=1,EVERLITE!#REF!,"N/A")</f>
        <v>#REF!</v>
      </c>
      <c r="OQU50" s="351" t="e">
        <f>+IF('Data Input-Ingreso de Datos'!#REF!=1,EVERLITE!#REF!,"N/A")</f>
        <v>#REF!</v>
      </c>
      <c r="OQV50" s="351" t="e">
        <f>+IF('Data Input-Ingreso de Datos'!#REF!=1,EVERLITE!#REF!,"N/A")</f>
        <v>#REF!</v>
      </c>
      <c r="OQW50" s="351" t="e">
        <f>+IF('Data Input-Ingreso de Datos'!#REF!=1,EVERLITE!#REF!,"N/A")</f>
        <v>#REF!</v>
      </c>
      <c r="OQX50" s="351" t="e">
        <f>+IF('Data Input-Ingreso de Datos'!#REF!=1,EVERLITE!#REF!,"N/A")</f>
        <v>#REF!</v>
      </c>
      <c r="OQY50" s="351" t="e">
        <f>+IF('Data Input-Ingreso de Datos'!#REF!=1,EVERLITE!#REF!,"N/A")</f>
        <v>#REF!</v>
      </c>
      <c r="OQZ50" s="351" t="e">
        <f>+IF('Data Input-Ingreso de Datos'!#REF!=1,EVERLITE!#REF!,"N/A")</f>
        <v>#REF!</v>
      </c>
      <c r="ORA50" s="351" t="e">
        <f>+IF('Data Input-Ingreso de Datos'!#REF!=1,EVERLITE!#REF!,"N/A")</f>
        <v>#REF!</v>
      </c>
      <c r="ORB50" s="351" t="e">
        <f>+IF('Data Input-Ingreso de Datos'!#REF!=1,EVERLITE!#REF!,"N/A")</f>
        <v>#REF!</v>
      </c>
      <c r="ORC50" s="351" t="e">
        <f>+IF('Data Input-Ingreso de Datos'!#REF!=1,EVERLITE!#REF!,"N/A")</f>
        <v>#REF!</v>
      </c>
      <c r="ORD50" s="351" t="e">
        <f>+IF('Data Input-Ingreso de Datos'!#REF!=1,EVERLITE!#REF!,"N/A")</f>
        <v>#REF!</v>
      </c>
      <c r="ORE50" s="351" t="e">
        <f>+IF('Data Input-Ingreso de Datos'!#REF!=1,EVERLITE!#REF!,"N/A")</f>
        <v>#REF!</v>
      </c>
      <c r="ORF50" s="351" t="e">
        <f>+IF('Data Input-Ingreso de Datos'!#REF!=1,EVERLITE!#REF!,"N/A")</f>
        <v>#REF!</v>
      </c>
      <c r="ORG50" s="351" t="e">
        <f>+IF('Data Input-Ingreso de Datos'!#REF!=1,EVERLITE!#REF!,"N/A")</f>
        <v>#REF!</v>
      </c>
      <c r="ORH50" s="351" t="e">
        <f>+IF('Data Input-Ingreso de Datos'!#REF!=1,EVERLITE!#REF!,"N/A")</f>
        <v>#REF!</v>
      </c>
      <c r="ORI50" s="351" t="e">
        <f>+IF('Data Input-Ingreso de Datos'!#REF!=1,EVERLITE!#REF!,"N/A")</f>
        <v>#REF!</v>
      </c>
      <c r="ORJ50" s="351" t="e">
        <f>+IF('Data Input-Ingreso de Datos'!#REF!=1,EVERLITE!#REF!,"N/A")</f>
        <v>#REF!</v>
      </c>
      <c r="ORK50" s="351" t="e">
        <f>+IF('Data Input-Ingreso de Datos'!#REF!=1,EVERLITE!#REF!,"N/A")</f>
        <v>#REF!</v>
      </c>
      <c r="ORL50" s="351" t="e">
        <f>+IF('Data Input-Ingreso de Datos'!#REF!=1,EVERLITE!#REF!,"N/A")</f>
        <v>#REF!</v>
      </c>
      <c r="ORM50" s="351" t="e">
        <f>+IF('Data Input-Ingreso de Datos'!#REF!=1,EVERLITE!#REF!,"N/A")</f>
        <v>#REF!</v>
      </c>
      <c r="ORN50" s="351" t="e">
        <f>+IF('Data Input-Ingreso de Datos'!#REF!=1,EVERLITE!#REF!,"N/A")</f>
        <v>#REF!</v>
      </c>
      <c r="ORO50" s="351" t="e">
        <f>+IF('Data Input-Ingreso de Datos'!#REF!=1,EVERLITE!#REF!,"N/A")</f>
        <v>#REF!</v>
      </c>
      <c r="ORP50" s="351" t="e">
        <f>+IF('Data Input-Ingreso de Datos'!#REF!=1,EVERLITE!#REF!,"N/A")</f>
        <v>#REF!</v>
      </c>
      <c r="ORQ50" s="351" t="e">
        <f>+IF('Data Input-Ingreso de Datos'!#REF!=1,EVERLITE!#REF!,"N/A")</f>
        <v>#REF!</v>
      </c>
      <c r="ORR50" s="351" t="e">
        <f>+IF('Data Input-Ingreso de Datos'!#REF!=1,EVERLITE!#REF!,"N/A")</f>
        <v>#REF!</v>
      </c>
      <c r="ORS50" s="351" t="e">
        <f>+IF('Data Input-Ingreso de Datos'!#REF!=1,EVERLITE!#REF!,"N/A")</f>
        <v>#REF!</v>
      </c>
      <c r="ORT50" s="351" t="e">
        <f>+IF('Data Input-Ingreso de Datos'!#REF!=1,EVERLITE!#REF!,"N/A")</f>
        <v>#REF!</v>
      </c>
      <c r="ORU50" s="351" t="e">
        <f>+IF('Data Input-Ingreso de Datos'!#REF!=1,EVERLITE!#REF!,"N/A")</f>
        <v>#REF!</v>
      </c>
      <c r="ORV50" s="351" t="e">
        <f>+IF('Data Input-Ingreso de Datos'!#REF!=1,EVERLITE!#REF!,"N/A")</f>
        <v>#REF!</v>
      </c>
      <c r="ORW50" s="351" t="e">
        <f>+IF('Data Input-Ingreso de Datos'!#REF!=1,EVERLITE!#REF!,"N/A")</f>
        <v>#REF!</v>
      </c>
      <c r="ORX50" s="351" t="e">
        <f>+IF('Data Input-Ingreso de Datos'!#REF!=1,EVERLITE!#REF!,"N/A")</f>
        <v>#REF!</v>
      </c>
      <c r="ORY50" s="351" t="e">
        <f>+IF('Data Input-Ingreso de Datos'!#REF!=1,EVERLITE!#REF!,"N/A")</f>
        <v>#REF!</v>
      </c>
      <c r="ORZ50" s="351" t="e">
        <f>+IF('Data Input-Ingreso de Datos'!#REF!=1,EVERLITE!#REF!,"N/A")</f>
        <v>#REF!</v>
      </c>
      <c r="OSA50" s="351" t="e">
        <f>+IF('Data Input-Ingreso de Datos'!#REF!=1,EVERLITE!#REF!,"N/A")</f>
        <v>#REF!</v>
      </c>
      <c r="OSB50" s="351" t="e">
        <f>+IF('Data Input-Ingreso de Datos'!#REF!=1,EVERLITE!#REF!,"N/A")</f>
        <v>#REF!</v>
      </c>
      <c r="OSC50" s="351" t="e">
        <f>+IF('Data Input-Ingreso de Datos'!#REF!=1,EVERLITE!#REF!,"N/A")</f>
        <v>#REF!</v>
      </c>
      <c r="OSD50" s="351" t="e">
        <f>+IF('Data Input-Ingreso de Datos'!#REF!=1,EVERLITE!#REF!,"N/A")</f>
        <v>#REF!</v>
      </c>
      <c r="OSE50" s="351" t="e">
        <f>+IF('Data Input-Ingreso de Datos'!#REF!=1,EVERLITE!#REF!,"N/A")</f>
        <v>#REF!</v>
      </c>
      <c r="OSF50" s="351" t="e">
        <f>+IF('Data Input-Ingreso de Datos'!#REF!=1,EVERLITE!#REF!,"N/A")</f>
        <v>#REF!</v>
      </c>
      <c r="OSG50" s="351" t="e">
        <f>+IF('Data Input-Ingreso de Datos'!#REF!=1,EVERLITE!#REF!,"N/A")</f>
        <v>#REF!</v>
      </c>
      <c r="OSH50" s="351" t="e">
        <f>+IF('Data Input-Ingreso de Datos'!#REF!=1,EVERLITE!#REF!,"N/A")</f>
        <v>#REF!</v>
      </c>
      <c r="OSI50" s="351" t="e">
        <f>+IF('Data Input-Ingreso de Datos'!#REF!=1,EVERLITE!#REF!,"N/A")</f>
        <v>#REF!</v>
      </c>
      <c r="OSJ50" s="351" t="e">
        <f>+IF('Data Input-Ingreso de Datos'!#REF!=1,EVERLITE!#REF!,"N/A")</f>
        <v>#REF!</v>
      </c>
      <c r="OSK50" s="351" t="e">
        <f>+IF('Data Input-Ingreso de Datos'!#REF!=1,EVERLITE!#REF!,"N/A")</f>
        <v>#REF!</v>
      </c>
      <c r="OSL50" s="351" t="e">
        <f>+IF('Data Input-Ingreso de Datos'!#REF!=1,EVERLITE!#REF!,"N/A")</f>
        <v>#REF!</v>
      </c>
      <c r="OSM50" s="351" t="e">
        <f>+IF('Data Input-Ingreso de Datos'!#REF!=1,EVERLITE!#REF!,"N/A")</f>
        <v>#REF!</v>
      </c>
      <c r="OSN50" s="351" t="e">
        <f>+IF('Data Input-Ingreso de Datos'!#REF!=1,EVERLITE!#REF!,"N/A")</f>
        <v>#REF!</v>
      </c>
      <c r="OSO50" s="351" t="e">
        <f>+IF('Data Input-Ingreso de Datos'!#REF!=1,EVERLITE!#REF!,"N/A")</f>
        <v>#REF!</v>
      </c>
      <c r="OSP50" s="351" t="e">
        <f>+IF('Data Input-Ingreso de Datos'!#REF!=1,EVERLITE!#REF!,"N/A")</f>
        <v>#REF!</v>
      </c>
      <c r="OSQ50" s="351" t="e">
        <f>+IF('Data Input-Ingreso de Datos'!#REF!=1,EVERLITE!#REF!,"N/A")</f>
        <v>#REF!</v>
      </c>
      <c r="OSR50" s="351" t="e">
        <f>+IF('Data Input-Ingreso de Datos'!#REF!=1,EVERLITE!#REF!,"N/A")</f>
        <v>#REF!</v>
      </c>
      <c r="OSS50" s="351" t="e">
        <f>+IF('Data Input-Ingreso de Datos'!#REF!=1,EVERLITE!#REF!,"N/A")</f>
        <v>#REF!</v>
      </c>
      <c r="OST50" s="351" t="e">
        <f>+IF('Data Input-Ingreso de Datos'!#REF!=1,EVERLITE!#REF!,"N/A")</f>
        <v>#REF!</v>
      </c>
      <c r="OSU50" s="351" t="e">
        <f>+IF('Data Input-Ingreso de Datos'!#REF!=1,EVERLITE!#REF!,"N/A")</f>
        <v>#REF!</v>
      </c>
      <c r="OSV50" s="351" t="e">
        <f>+IF('Data Input-Ingreso de Datos'!#REF!=1,EVERLITE!#REF!,"N/A")</f>
        <v>#REF!</v>
      </c>
      <c r="OSW50" s="351" t="e">
        <f>+IF('Data Input-Ingreso de Datos'!#REF!=1,EVERLITE!#REF!,"N/A")</f>
        <v>#REF!</v>
      </c>
      <c r="OSX50" s="351" t="e">
        <f>+IF('Data Input-Ingreso de Datos'!#REF!=1,EVERLITE!#REF!,"N/A")</f>
        <v>#REF!</v>
      </c>
      <c r="OSY50" s="351" t="e">
        <f>+IF('Data Input-Ingreso de Datos'!#REF!=1,EVERLITE!#REF!,"N/A")</f>
        <v>#REF!</v>
      </c>
      <c r="OSZ50" s="351" t="e">
        <f>+IF('Data Input-Ingreso de Datos'!#REF!=1,EVERLITE!#REF!,"N/A")</f>
        <v>#REF!</v>
      </c>
      <c r="OTA50" s="351" t="e">
        <f>+IF('Data Input-Ingreso de Datos'!#REF!=1,EVERLITE!#REF!,"N/A")</f>
        <v>#REF!</v>
      </c>
      <c r="OTB50" s="351" t="e">
        <f>+IF('Data Input-Ingreso de Datos'!#REF!=1,EVERLITE!#REF!,"N/A")</f>
        <v>#REF!</v>
      </c>
      <c r="OTC50" s="351" t="e">
        <f>+IF('Data Input-Ingreso de Datos'!#REF!=1,EVERLITE!#REF!,"N/A")</f>
        <v>#REF!</v>
      </c>
      <c r="OTD50" s="351" t="e">
        <f>+IF('Data Input-Ingreso de Datos'!#REF!=1,EVERLITE!#REF!,"N/A")</f>
        <v>#REF!</v>
      </c>
      <c r="OTE50" s="351" t="e">
        <f>+IF('Data Input-Ingreso de Datos'!#REF!=1,EVERLITE!#REF!,"N/A")</f>
        <v>#REF!</v>
      </c>
      <c r="OTF50" s="351" t="e">
        <f>+IF('Data Input-Ingreso de Datos'!#REF!=1,EVERLITE!#REF!,"N/A")</f>
        <v>#REF!</v>
      </c>
      <c r="OTG50" s="351" t="e">
        <f>+IF('Data Input-Ingreso de Datos'!#REF!=1,EVERLITE!#REF!,"N/A")</f>
        <v>#REF!</v>
      </c>
      <c r="OTH50" s="351" t="e">
        <f>+IF('Data Input-Ingreso de Datos'!#REF!=1,EVERLITE!#REF!,"N/A")</f>
        <v>#REF!</v>
      </c>
      <c r="OTI50" s="351" t="e">
        <f>+IF('Data Input-Ingreso de Datos'!#REF!=1,EVERLITE!#REF!,"N/A")</f>
        <v>#REF!</v>
      </c>
      <c r="OTJ50" s="351" t="e">
        <f>+IF('Data Input-Ingreso de Datos'!#REF!=1,EVERLITE!#REF!,"N/A")</f>
        <v>#REF!</v>
      </c>
      <c r="OTK50" s="351" t="e">
        <f>+IF('Data Input-Ingreso de Datos'!#REF!=1,EVERLITE!#REF!,"N/A")</f>
        <v>#REF!</v>
      </c>
      <c r="OTL50" s="351" t="e">
        <f>+IF('Data Input-Ingreso de Datos'!#REF!=1,EVERLITE!#REF!,"N/A")</f>
        <v>#REF!</v>
      </c>
      <c r="OTM50" s="351" t="e">
        <f>+IF('Data Input-Ingreso de Datos'!#REF!=1,EVERLITE!#REF!,"N/A")</f>
        <v>#REF!</v>
      </c>
      <c r="OTN50" s="351" t="e">
        <f>+IF('Data Input-Ingreso de Datos'!#REF!=1,EVERLITE!#REF!,"N/A")</f>
        <v>#REF!</v>
      </c>
      <c r="OTO50" s="351" t="e">
        <f>+IF('Data Input-Ingreso de Datos'!#REF!=1,EVERLITE!#REF!,"N/A")</f>
        <v>#REF!</v>
      </c>
      <c r="OTP50" s="351" t="e">
        <f>+IF('Data Input-Ingreso de Datos'!#REF!=1,EVERLITE!#REF!,"N/A")</f>
        <v>#REF!</v>
      </c>
      <c r="OTQ50" s="351" t="e">
        <f>+IF('Data Input-Ingreso de Datos'!#REF!=1,EVERLITE!#REF!,"N/A")</f>
        <v>#REF!</v>
      </c>
      <c r="OTR50" s="351" t="e">
        <f>+IF('Data Input-Ingreso de Datos'!#REF!=1,EVERLITE!#REF!,"N/A")</f>
        <v>#REF!</v>
      </c>
      <c r="OTS50" s="351" t="e">
        <f>+IF('Data Input-Ingreso de Datos'!#REF!=1,EVERLITE!#REF!,"N/A")</f>
        <v>#REF!</v>
      </c>
      <c r="OTT50" s="351" t="e">
        <f>+IF('Data Input-Ingreso de Datos'!#REF!=1,EVERLITE!#REF!,"N/A")</f>
        <v>#REF!</v>
      </c>
      <c r="OTU50" s="351" t="e">
        <f>+IF('Data Input-Ingreso de Datos'!#REF!=1,EVERLITE!#REF!,"N/A")</f>
        <v>#REF!</v>
      </c>
      <c r="OTV50" s="351" t="e">
        <f>+IF('Data Input-Ingreso de Datos'!#REF!=1,EVERLITE!#REF!,"N/A")</f>
        <v>#REF!</v>
      </c>
      <c r="OTW50" s="351" t="e">
        <f>+IF('Data Input-Ingreso de Datos'!#REF!=1,EVERLITE!#REF!,"N/A")</f>
        <v>#REF!</v>
      </c>
      <c r="OTX50" s="351" t="e">
        <f>+IF('Data Input-Ingreso de Datos'!#REF!=1,EVERLITE!#REF!,"N/A")</f>
        <v>#REF!</v>
      </c>
      <c r="OTY50" s="351" t="e">
        <f>+IF('Data Input-Ingreso de Datos'!#REF!=1,EVERLITE!#REF!,"N/A")</f>
        <v>#REF!</v>
      </c>
      <c r="OTZ50" s="351" t="e">
        <f>+IF('Data Input-Ingreso de Datos'!#REF!=1,EVERLITE!#REF!,"N/A")</f>
        <v>#REF!</v>
      </c>
      <c r="OUA50" s="351" t="e">
        <f>+IF('Data Input-Ingreso de Datos'!#REF!=1,EVERLITE!#REF!,"N/A")</f>
        <v>#REF!</v>
      </c>
      <c r="OUB50" s="351" t="e">
        <f>+IF('Data Input-Ingreso de Datos'!#REF!=1,EVERLITE!#REF!,"N/A")</f>
        <v>#REF!</v>
      </c>
      <c r="OUC50" s="351" t="e">
        <f>+IF('Data Input-Ingreso de Datos'!#REF!=1,EVERLITE!#REF!,"N/A")</f>
        <v>#REF!</v>
      </c>
      <c r="OUD50" s="351" t="e">
        <f>+IF('Data Input-Ingreso de Datos'!#REF!=1,EVERLITE!#REF!,"N/A")</f>
        <v>#REF!</v>
      </c>
      <c r="OUE50" s="351" t="e">
        <f>+IF('Data Input-Ingreso de Datos'!#REF!=1,EVERLITE!#REF!,"N/A")</f>
        <v>#REF!</v>
      </c>
      <c r="OUF50" s="351" t="e">
        <f>+IF('Data Input-Ingreso de Datos'!#REF!=1,EVERLITE!#REF!,"N/A")</f>
        <v>#REF!</v>
      </c>
      <c r="OUG50" s="351" t="e">
        <f>+IF('Data Input-Ingreso de Datos'!#REF!=1,EVERLITE!#REF!,"N/A")</f>
        <v>#REF!</v>
      </c>
      <c r="OUH50" s="351" t="e">
        <f>+IF('Data Input-Ingreso de Datos'!#REF!=1,EVERLITE!#REF!,"N/A")</f>
        <v>#REF!</v>
      </c>
      <c r="OUI50" s="351" t="e">
        <f>+IF('Data Input-Ingreso de Datos'!#REF!=1,EVERLITE!#REF!,"N/A")</f>
        <v>#REF!</v>
      </c>
      <c r="OUJ50" s="351" t="e">
        <f>+IF('Data Input-Ingreso de Datos'!#REF!=1,EVERLITE!#REF!,"N/A")</f>
        <v>#REF!</v>
      </c>
      <c r="OUK50" s="351" t="e">
        <f>+IF('Data Input-Ingreso de Datos'!#REF!=1,EVERLITE!#REF!,"N/A")</f>
        <v>#REF!</v>
      </c>
      <c r="OUL50" s="351" t="e">
        <f>+IF('Data Input-Ingreso de Datos'!#REF!=1,EVERLITE!#REF!,"N/A")</f>
        <v>#REF!</v>
      </c>
      <c r="OUM50" s="351" t="e">
        <f>+IF('Data Input-Ingreso de Datos'!#REF!=1,EVERLITE!#REF!,"N/A")</f>
        <v>#REF!</v>
      </c>
      <c r="OUN50" s="351" t="e">
        <f>+IF('Data Input-Ingreso de Datos'!#REF!=1,EVERLITE!#REF!,"N/A")</f>
        <v>#REF!</v>
      </c>
      <c r="OUO50" s="351" t="e">
        <f>+IF('Data Input-Ingreso de Datos'!#REF!=1,EVERLITE!#REF!,"N/A")</f>
        <v>#REF!</v>
      </c>
      <c r="OUP50" s="351" t="e">
        <f>+IF('Data Input-Ingreso de Datos'!#REF!=1,EVERLITE!#REF!,"N/A")</f>
        <v>#REF!</v>
      </c>
      <c r="OUQ50" s="351" t="e">
        <f>+IF('Data Input-Ingreso de Datos'!#REF!=1,EVERLITE!#REF!,"N/A")</f>
        <v>#REF!</v>
      </c>
      <c r="OUR50" s="351" t="e">
        <f>+IF('Data Input-Ingreso de Datos'!#REF!=1,EVERLITE!#REF!,"N/A")</f>
        <v>#REF!</v>
      </c>
      <c r="OUS50" s="351" t="e">
        <f>+IF('Data Input-Ingreso de Datos'!#REF!=1,EVERLITE!#REF!,"N/A")</f>
        <v>#REF!</v>
      </c>
      <c r="OUT50" s="351" t="e">
        <f>+IF('Data Input-Ingreso de Datos'!#REF!=1,EVERLITE!#REF!,"N/A")</f>
        <v>#REF!</v>
      </c>
      <c r="OUU50" s="351" t="e">
        <f>+IF('Data Input-Ingreso de Datos'!#REF!=1,EVERLITE!#REF!,"N/A")</f>
        <v>#REF!</v>
      </c>
      <c r="OUV50" s="351" t="e">
        <f>+IF('Data Input-Ingreso de Datos'!#REF!=1,EVERLITE!#REF!,"N/A")</f>
        <v>#REF!</v>
      </c>
      <c r="OUW50" s="351" t="e">
        <f>+IF('Data Input-Ingreso de Datos'!#REF!=1,EVERLITE!#REF!,"N/A")</f>
        <v>#REF!</v>
      </c>
      <c r="OUX50" s="351" t="e">
        <f>+IF('Data Input-Ingreso de Datos'!#REF!=1,EVERLITE!#REF!,"N/A")</f>
        <v>#REF!</v>
      </c>
      <c r="OUY50" s="351" t="e">
        <f>+IF('Data Input-Ingreso de Datos'!#REF!=1,EVERLITE!#REF!,"N/A")</f>
        <v>#REF!</v>
      </c>
      <c r="OUZ50" s="351" t="e">
        <f>+IF('Data Input-Ingreso de Datos'!#REF!=1,EVERLITE!#REF!,"N/A")</f>
        <v>#REF!</v>
      </c>
      <c r="OVA50" s="351" t="e">
        <f>+IF('Data Input-Ingreso de Datos'!#REF!=1,EVERLITE!#REF!,"N/A")</f>
        <v>#REF!</v>
      </c>
      <c r="OVB50" s="351" t="e">
        <f>+IF('Data Input-Ingreso de Datos'!#REF!=1,EVERLITE!#REF!,"N/A")</f>
        <v>#REF!</v>
      </c>
      <c r="OVC50" s="351" t="e">
        <f>+IF('Data Input-Ingreso de Datos'!#REF!=1,EVERLITE!#REF!,"N/A")</f>
        <v>#REF!</v>
      </c>
      <c r="OVD50" s="351" t="e">
        <f>+IF('Data Input-Ingreso de Datos'!#REF!=1,EVERLITE!#REF!,"N/A")</f>
        <v>#REF!</v>
      </c>
      <c r="OVE50" s="351" t="e">
        <f>+IF('Data Input-Ingreso de Datos'!#REF!=1,EVERLITE!#REF!,"N/A")</f>
        <v>#REF!</v>
      </c>
      <c r="OVF50" s="351" t="e">
        <f>+IF('Data Input-Ingreso de Datos'!#REF!=1,EVERLITE!#REF!,"N/A")</f>
        <v>#REF!</v>
      </c>
      <c r="OVG50" s="351" t="e">
        <f>+IF('Data Input-Ingreso de Datos'!#REF!=1,EVERLITE!#REF!,"N/A")</f>
        <v>#REF!</v>
      </c>
      <c r="OVH50" s="351" t="e">
        <f>+IF('Data Input-Ingreso de Datos'!#REF!=1,EVERLITE!#REF!,"N/A")</f>
        <v>#REF!</v>
      </c>
      <c r="OVI50" s="351" t="e">
        <f>+IF('Data Input-Ingreso de Datos'!#REF!=1,EVERLITE!#REF!,"N/A")</f>
        <v>#REF!</v>
      </c>
      <c r="OVJ50" s="351" t="e">
        <f>+IF('Data Input-Ingreso de Datos'!#REF!=1,EVERLITE!#REF!,"N/A")</f>
        <v>#REF!</v>
      </c>
      <c r="OVK50" s="351" t="e">
        <f>+IF('Data Input-Ingreso de Datos'!#REF!=1,EVERLITE!#REF!,"N/A")</f>
        <v>#REF!</v>
      </c>
      <c r="OVL50" s="351" t="e">
        <f>+IF('Data Input-Ingreso de Datos'!#REF!=1,EVERLITE!#REF!,"N/A")</f>
        <v>#REF!</v>
      </c>
      <c r="OVM50" s="351" t="e">
        <f>+IF('Data Input-Ingreso de Datos'!#REF!=1,EVERLITE!#REF!,"N/A")</f>
        <v>#REF!</v>
      </c>
      <c r="OVN50" s="351" t="e">
        <f>+IF('Data Input-Ingreso de Datos'!#REF!=1,EVERLITE!#REF!,"N/A")</f>
        <v>#REF!</v>
      </c>
      <c r="OVO50" s="351" t="e">
        <f>+IF('Data Input-Ingreso de Datos'!#REF!=1,EVERLITE!#REF!,"N/A")</f>
        <v>#REF!</v>
      </c>
      <c r="OVP50" s="351" t="e">
        <f>+IF('Data Input-Ingreso de Datos'!#REF!=1,EVERLITE!#REF!,"N/A")</f>
        <v>#REF!</v>
      </c>
      <c r="OVQ50" s="351" t="e">
        <f>+IF('Data Input-Ingreso de Datos'!#REF!=1,EVERLITE!#REF!,"N/A")</f>
        <v>#REF!</v>
      </c>
      <c r="OVR50" s="351" t="e">
        <f>+IF('Data Input-Ingreso de Datos'!#REF!=1,EVERLITE!#REF!,"N/A")</f>
        <v>#REF!</v>
      </c>
      <c r="OVS50" s="351" t="e">
        <f>+IF('Data Input-Ingreso de Datos'!#REF!=1,EVERLITE!#REF!,"N/A")</f>
        <v>#REF!</v>
      </c>
      <c r="OVT50" s="351" t="e">
        <f>+IF('Data Input-Ingreso de Datos'!#REF!=1,EVERLITE!#REF!,"N/A")</f>
        <v>#REF!</v>
      </c>
      <c r="OVU50" s="351" t="e">
        <f>+IF('Data Input-Ingreso de Datos'!#REF!=1,EVERLITE!#REF!,"N/A")</f>
        <v>#REF!</v>
      </c>
      <c r="OVV50" s="351" t="e">
        <f>+IF('Data Input-Ingreso de Datos'!#REF!=1,EVERLITE!#REF!,"N/A")</f>
        <v>#REF!</v>
      </c>
      <c r="OVW50" s="351" t="e">
        <f>+IF('Data Input-Ingreso de Datos'!#REF!=1,EVERLITE!#REF!,"N/A")</f>
        <v>#REF!</v>
      </c>
      <c r="OVX50" s="351" t="e">
        <f>+IF('Data Input-Ingreso de Datos'!#REF!=1,EVERLITE!#REF!,"N/A")</f>
        <v>#REF!</v>
      </c>
      <c r="OVY50" s="351" t="e">
        <f>+IF('Data Input-Ingreso de Datos'!#REF!=1,EVERLITE!#REF!,"N/A")</f>
        <v>#REF!</v>
      </c>
      <c r="OVZ50" s="351" t="e">
        <f>+IF('Data Input-Ingreso de Datos'!#REF!=1,EVERLITE!#REF!,"N/A")</f>
        <v>#REF!</v>
      </c>
      <c r="OWA50" s="351" t="e">
        <f>+IF('Data Input-Ingreso de Datos'!#REF!=1,EVERLITE!#REF!,"N/A")</f>
        <v>#REF!</v>
      </c>
      <c r="OWB50" s="351" t="e">
        <f>+IF('Data Input-Ingreso de Datos'!#REF!=1,EVERLITE!#REF!,"N/A")</f>
        <v>#REF!</v>
      </c>
      <c r="OWC50" s="351" t="e">
        <f>+IF('Data Input-Ingreso de Datos'!#REF!=1,EVERLITE!#REF!,"N/A")</f>
        <v>#REF!</v>
      </c>
      <c r="OWD50" s="351" t="e">
        <f>+IF('Data Input-Ingreso de Datos'!#REF!=1,EVERLITE!#REF!,"N/A")</f>
        <v>#REF!</v>
      </c>
      <c r="OWE50" s="351" t="e">
        <f>+IF('Data Input-Ingreso de Datos'!#REF!=1,EVERLITE!#REF!,"N/A")</f>
        <v>#REF!</v>
      </c>
      <c r="OWF50" s="351" t="e">
        <f>+IF('Data Input-Ingreso de Datos'!#REF!=1,EVERLITE!#REF!,"N/A")</f>
        <v>#REF!</v>
      </c>
      <c r="OWG50" s="351" t="e">
        <f>+IF('Data Input-Ingreso de Datos'!#REF!=1,EVERLITE!#REF!,"N/A")</f>
        <v>#REF!</v>
      </c>
      <c r="OWH50" s="351" t="e">
        <f>+IF('Data Input-Ingreso de Datos'!#REF!=1,EVERLITE!#REF!,"N/A")</f>
        <v>#REF!</v>
      </c>
      <c r="OWI50" s="351" t="e">
        <f>+IF('Data Input-Ingreso de Datos'!#REF!=1,EVERLITE!#REF!,"N/A")</f>
        <v>#REF!</v>
      </c>
      <c r="OWJ50" s="351" t="e">
        <f>+IF('Data Input-Ingreso de Datos'!#REF!=1,EVERLITE!#REF!,"N/A")</f>
        <v>#REF!</v>
      </c>
      <c r="OWK50" s="351" t="e">
        <f>+IF('Data Input-Ingreso de Datos'!#REF!=1,EVERLITE!#REF!,"N/A")</f>
        <v>#REF!</v>
      </c>
      <c r="OWL50" s="351" t="e">
        <f>+IF('Data Input-Ingreso de Datos'!#REF!=1,EVERLITE!#REF!,"N/A")</f>
        <v>#REF!</v>
      </c>
      <c r="OWM50" s="351" t="e">
        <f>+IF('Data Input-Ingreso de Datos'!#REF!=1,EVERLITE!#REF!,"N/A")</f>
        <v>#REF!</v>
      </c>
      <c r="OWN50" s="351" t="e">
        <f>+IF('Data Input-Ingreso de Datos'!#REF!=1,EVERLITE!#REF!,"N/A")</f>
        <v>#REF!</v>
      </c>
      <c r="OWO50" s="351" t="e">
        <f>+IF('Data Input-Ingreso de Datos'!#REF!=1,EVERLITE!#REF!,"N/A")</f>
        <v>#REF!</v>
      </c>
      <c r="OWP50" s="351" t="e">
        <f>+IF('Data Input-Ingreso de Datos'!#REF!=1,EVERLITE!#REF!,"N/A")</f>
        <v>#REF!</v>
      </c>
      <c r="OWQ50" s="351" t="e">
        <f>+IF('Data Input-Ingreso de Datos'!#REF!=1,EVERLITE!#REF!,"N/A")</f>
        <v>#REF!</v>
      </c>
      <c r="OWR50" s="351" t="e">
        <f>+IF('Data Input-Ingreso de Datos'!#REF!=1,EVERLITE!#REF!,"N/A")</f>
        <v>#REF!</v>
      </c>
      <c r="OWS50" s="351" t="e">
        <f>+IF('Data Input-Ingreso de Datos'!#REF!=1,EVERLITE!#REF!,"N/A")</f>
        <v>#REF!</v>
      </c>
      <c r="OWT50" s="351" t="e">
        <f>+IF('Data Input-Ingreso de Datos'!#REF!=1,EVERLITE!#REF!,"N/A")</f>
        <v>#REF!</v>
      </c>
      <c r="OWU50" s="351" t="e">
        <f>+IF('Data Input-Ingreso de Datos'!#REF!=1,EVERLITE!#REF!,"N/A")</f>
        <v>#REF!</v>
      </c>
      <c r="OWV50" s="351" t="e">
        <f>+IF('Data Input-Ingreso de Datos'!#REF!=1,EVERLITE!#REF!,"N/A")</f>
        <v>#REF!</v>
      </c>
      <c r="OWW50" s="351" t="e">
        <f>+IF('Data Input-Ingreso de Datos'!#REF!=1,EVERLITE!#REF!,"N/A")</f>
        <v>#REF!</v>
      </c>
      <c r="OWX50" s="351" t="e">
        <f>+IF('Data Input-Ingreso de Datos'!#REF!=1,EVERLITE!#REF!,"N/A")</f>
        <v>#REF!</v>
      </c>
      <c r="OWY50" s="351" t="e">
        <f>+IF('Data Input-Ingreso de Datos'!#REF!=1,EVERLITE!#REF!,"N/A")</f>
        <v>#REF!</v>
      </c>
      <c r="OWZ50" s="351" t="e">
        <f>+IF('Data Input-Ingreso de Datos'!#REF!=1,EVERLITE!#REF!,"N/A")</f>
        <v>#REF!</v>
      </c>
      <c r="OXA50" s="351" t="e">
        <f>+IF('Data Input-Ingreso de Datos'!#REF!=1,EVERLITE!#REF!,"N/A")</f>
        <v>#REF!</v>
      </c>
      <c r="OXB50" s="351" t="e">
        <f>+IF('Data Input-Ingreso de Datos'!#REF!=1,EVERLITE!#REF!,"N/A")</f>
        <v>#REF!</v>
      </c>
      <c r="OXC50" s="351" t="e">
        <f>+IF('Data Input-Ingreso de Datos'!#REF!=1,EVERLITE!#REF!,"N/A")</f>
        <v>#REF!</v>
      </c>
      <c r="OXD50" s="351" t="e">
        <f>+IF('Data Input-Ingreso de Datos'!#REF!=1,EVERLITE!#REF!,"N/A")</f>
        <v>#REF!</v>
      </c>
      <c r="OXE50" s="351" t="e">
        <f>+IF('Data Input-Ingreso de Datos'!#REF!=1,EVERLITE!#REF!,"N/A")</f>
        <v>#REF!</v>
      </c>
      <c r="OXF50" s="351" t="e">
        <f>+IF('Data Input-Ingreso de Datos'!#REF!=1,EVERLITE!#REF!,"N/A")</f>
        <v>#REF!</v>
      </c>
      <c r="OXG50" s="351" t="e">
        <f>+IF('Data Input-Ingreso de Datos'!#REF!=1,EVERLITE!#REF!,"N/A")</f>
        <v>#REF!</v>
      </c>
      <c r="OXH50" s="351" t="e">
        <f>+IF('Data Input-Ingreso de Datos'!#REF!=1,EVERLITE!#REF!,"N/A")</f>
        <v>#REF!</v>
      </c>
      <c r="OXI50" s="351" t="e">
        <f>+IF('Data Input-Ingreso de Datos'!#REF!=1,EVERLITE!#REF!,"N/A")</f>
        <v>#REF!</v>
      </c>
      <c r="OXJ50" s="351" t="e">
        <f>+IF('Data Input-Ingreso de Datos'!#REF!=1,EVERLITE!#REF!,"N/A")</f>
        <v>#REF!</v>
      </c>
      <c r="OXK50" s="351" t="e">
        <f>+IF('Data Input-Ingreso de Datos'!#REF!=1,EVERLITE!#REF!,"N/A")</f>
        <v>#REF!</v>
      </c>
      <c r="OXL50" s="351" t="e">
        <f>+IF('Data Input-Ingreso de Datos'!#REF!=1,EVERLITE!#REF!,"N/A")</f>
        <v>#REF!</v>
      </c>
      <c r="OXM50" s="351" t="e">
        <f>+IF('Data Input-Ingreso de Datos'!#REF!=1,EVERLITE!#REF!,"N/A")</f>
        <v>#REF!</v>
      </c>
      <c r="OXN50" s="351" t="e">
        <f>+IF('Data Input-Ingreso de Datos'!#REF!=1,EVERLITE!#REF!,"N/A")</f>
        <v>#REF!</v>
      </c>
      <c r="OXO50" s="351" t="e">
        <f>+IF('Data Input-Ingreso de Datos'!#REF!=1,EVERLITE!#REF!,"N/A")</f>
        <v>#REF!</v>
      </c>
      <c r="OXP50" s="351" t="e">
        <f>+IF('Data Input-Ingreso de Datos'!#REF!=1,EVERLITE!#REF!,"N/A")</f>
        <v>#REF!</v>
      </c>
      <c r="OXQ50" s="351" t="e">
        <f>+IF('Data Input-Ingreso de Datos'!#REF!=1,EVERLITE!#REF!,"N/A")</f>
        <v>#REF!</v>
      </c>
      <c r="OXR50" s="351" t="e">
        <f>+IF('Data Input-Ingreso de Datos'!#REF!=1,EVERLITE!#REF!,"N/A")</f>
        <v>#REF!</v>
      </c>
      <c r="OXS50" s="351" t="e">
        <f>+IF('Data Input-Ingreso de Datos'!#REF!=1,EVERLITE!#REF!,"N/A")</f>
        <v>#REF!</v>
      </c>
      <c r="OXT50" s="351" t="e">
        <f>+IF('Data Input-Ingreso de Datos'!#REF!=1,EVERLITE!#REF!,"N/A")</f>
        <v>#REF!</v>
      </c>
      <c r="OXU50" s="351" t="e">
        <f>+IF('Data Input-Ingreso de Datos'!#REF!=1,EVERLITE!#REF!,"N/A")</f>
        <v>#REF!</v>
      </c>
      <c r="OXV50" s="351" t="e">
        <f>+IF('Data Input-Ingreso de Datos'!#REF!=1,EVERLITE!#REF!,"N/A")</f>
        <v>#REF!</v>
      </c>
      <c r="OXW50" s="351" t="e">
        <f>+IF('Data Input-Ingreso de Datos'!#REF!=1,EVERLITE!#REF!,"N/A")</f>
        <v>#REF!</v>
      </c>
      <c r="OXX50" s="351" t="e">
        <f>+IF('Data Input-Ingreso de Datos'!#REF!=1,EVERLITE!#REF!,"N/A")</f>
        <v>#REF!</v>
      </c>
      <c r="OXY50" s="351" t="e">
        <f>+IF('Data Input-Ingreso de Datos'!#REF!=1,EVERLITE!#REF!,"N/A")</f>
        <v>#REF!</v>
      </c>
      <c r="OXZ50" s="351" t="e">
        <f>+IF('Data Input-Ingreso de Datos'!#REF!=1,EVERLITE!#REF!,"N/A")</f>
        <v>#REF!</v>
      </c>
      <c r="OYA50" s="351" t="e">
        <f>+IF('Data Input-Ingreso de Datos'!#REF!=1,EVERLITE!#REF!,"N/A")</f>
        <v>#REF!</v>
      </c>
      <c r="OYB50" s="351" t="e">
        <f>+IF('Data Input-Ingreso de Datos'!#REF!=1,EVERLITE!#REF!,"N/A")</f>
        <v>#REF!</v>
      </c>
      <c r="OYC50" s="351" t="e">
        <f>+IF('Data Input-Ingreso de Datos'!#REF!=1,EVERLITE!#REF!,"N/A")</f>
        <v>#REF!</v>
      </c>
      <c r="OYD50" s="351" t="e">
        <f>+IF('Data Input-Ingreso de Datos'!#REF!=1,EVERLITE!#REF!,"N/A")</f>
        <v>#REF!</v>
      </c>
      <c r="OYE50" s="351" t="e">
        <f>+IF('Data Input-Ingreso de Datos'!#REF!=1,EVERLITE!#REF!,"N/A")</f>
        <v>#REF!</v>
      </c>
      <c r="OYF50" s="351" t="e">
        <f>+IF('Data Input-Ingreso de Datos'!#REF!=1,EVERLITE!#REF!,"N/A")</f>
        <v>#REF!</v>
      </c>
      <c r="OYG50" s="351" t="e">
        <f>+IF('Data Input-Ingreso de Datos'!#REF!=1,EVERLITE!#REF!,"N/A")</f>
        <v>#REF!</v>
      </c>
      <c r="OYH50" s="351" t="e">
        <f>+IF('Data Input-Ingreso de Datos'!#REF!=1,EVERLITE!#REF!,"N/A")</f>
        <v>#REF!</v>
      </c>
      <c r="OYI50" s="351" t="e">
        <f>+IF('Data Input-Ingreso de Datos'!#REF!=1,EVERLITE!#REF!,"N/A")</f>
        <v>#REF!</v>
      </c>
      <c r="OYJ50" s="351" t="e">
        <f>+IF('Data Input-Ingreso de Datos'!#REF!=1,EVERLITE!#REF!,"N/A")</f>
        <v>#REF!</v>
      </c>
      <c r="OYK50" s="351" t="e">
        <f>+IF('Data Input-Ingreso de Datos'!#REF!=1,EVERLITE!#REF!,"N/A")</f>
        <v>#REF!</v>
      </c>
      <c r="OYL50" s="351" t="e">
        <f>+IF('Data Input-Ingreso de Datos'!#REF!=1,EVERLITE!#REF!,"N/A")</f>
        <v>#REF!</v>
      </c>
      <c r="OYM50" s="351" t="e">
        <f>+IF('Data Input-Ingreso de Datos'!#REF!=1,EVERLITE!#REF!,"N/A")</f>
        <v>#REF!</v>
      </c>
      <c r="OYN50" s="351" t="e">
        <f>+IF('Data Input-Ingreso de Datos'!#REF!=1,EVERLITE!#REF!,"N/A")</f>
        <v>#REF!</v>
      </c>
      <c r="OYO50" s="351" t="e">
        <f>+IF('Data Input-Ingreso de Datos'!#REF!=1,EVERLITE!#REF!,"N/A")</f>
        <v>#REF!</v>
      </c>
      <c r="OYP50" s="351" t="e">
        <f>+IF('Data Input-Ingreso de Datos'!#REF!=1,EVERLITE!#REF!,"N/A")</f>
        <v>#REF!</v>
      </c>
      <c r="OYQ50" s="351" t="e">
        <f>+IF('Data Input-Ingreso de Datos'!#REF!=1,EVERLITE!#REF!,"N/A")</f>
        <v>#REF!</v>
      </c>
      <c r="OYR50" s="351" t="e">
        <f>+IF('Data Input-Ingreso de Datos'!#REF!=1,EVERLITE!#REF!,"N/A")</f>
        <v>#REF!</v>
      </c>
      <c r="OYS50" s="351" t="e">
        <f>+IF('Data Input-Ingreso de Datos'!#REF!=1,EVERLITE!#REF!,"N/A")</f>
        <v>#REF!</v>
      </c>
      <c r="OYT50" s="351" t="e">
        <f>+IF('Data Input-Ingreso de Datos'!#REF!=1,EVERLITE!#REF!,"N/A")</f>
        <v>#REF!</v>
      </c>
      <c r="OYU50" s="351" t="e">
        <f>+IF('Data Input-Ingreso de Datos'!#REF!=1,EVERLITE!#REF!,"N/A")</f>
        <v>#REF!</v>
      </c>
      <c r="OYV50" s="351" t="e">
        <f>+IF('Data Input-Ingreso de Datos'!#REF!=1,EVERLITE!#REF!,"N/A")</f>
        <v>#REF!</v>
      </c>
      <c r="OYW50" s="351" t="e">
        <f>+IF('Data Input-Ingreso de Datos'!#REF!=1,EVERLITE!#REF!,"N/A")</f>
        <v>#REF!</v>
      </c>
      <c r="OYX50" s="351" t="e">
        <f>+IF('Data Input-Ingreso de Datos'!#REF!=1,EVERLITE!#REF!,"N/A")</f>
        <v>#REF!</v>
      </c>
      <c r="OYY50" s="351" t="e">
        <f>+IF('Data Input-Ingreso de Datos'!#REF!=1,EVERLITE!#REF!,"N/A")</f>
        <v>#REF!</v>
      </c>
      <c r="OYZ50" s="351" t="e">
        <f>+IF('Data Input-Ingreso de Datos'!#REF!=1,EVERLITE!#REF!,"N/A")</f>
        <v>#REF!</v>
      </c>
      <c r="OZA50" s="351" t="e">
        <f>+IF('Data Input-Ingreso de Datos'!#REF!=1,EVERLITE!#REF!,"N/A")</f>
        <v>#REF!</v>
      </c>
      <c r="OZB50" s="351" t="e">
        <f>+IF('Data Input-Ingreso de Datos'!#REF!=1,EVERLITE!#REF!,"N/A")</f>
        <v>#REF!</v>
      </c>
      <c r="OZC50" s="351" t="e">
        <f>+IF('Data Input-Ingreso de Datos'!#REF!=1,EVERLITE!#REF!,"N/A")</f>
        <v>#REF!</v>
      </c>
      <c r="OZD50" s="351" t="e">
        <f>+IF('Data Input-Ingreso de Datos'!#REF!=1,EVERLITE!#REF!,"N/A")</f>
        <v>#REF!</v>
      </c>
      <c r="OZE50" s="351" t="e">
        <f>+IF('Data Input-Ingreso de Datos'!#REF!=1,EVERLITE!#REF!,"N/A")</f>
        <v>#REF!</v>
      </c>
      <c r="OZF50" s="351" t="e">
        <f>+IF('Data Input-Ingreso de Datos'!#REF!=1,EVERLITE!#REF!,"N/A")</f>
        <v>#REF!</v>
      </c>
      <c r="OZG50" s="351" t="e">
        <f>+IF('Data Input-Ingreso de Datos'!#REF!=1,EVERLITE!#REF!,"N/A")</f>
        <v>#REF!</v>
      </c>
      <c r="OZH50" s="351" t="e">
        <f>+IF('Data Input-Ingreso de Datos'!#REF!=1,EVERLITE!#REF!,"N/A")</f>
        <v>#REF!</v>
      </c>
      <c r="OZI50" s="351" t="e">
        <f>+IF('Data Input-Ingreso de Datos'!#REF!=1,EVERLITE!#REF!,"N/A")</f>
        <v>#REF!</v>
      </c>
      <c r="OZJ50" s="351" t="e">
        <f>+IF('Data Input-Ingreso de Datos'!#REF!=1,EVERLITE!#REF!,"N/A")</f>
        <v>#REF!</v>
      </c>
      <c r="OZK50" s="351" t="e">
        <f>+IF('Data Input-Ingreso de Datos'!#REF!=1,EVERLITE!#REF!,"N/A")</f>
        <v>#REF!</v>
      </c>
      <c r="OZL50" s="351" t="e">
        <f>+IF('Data Input-Ingreso de Datos'!#REF!=1,EVERLITE!#REF!,"N/A")</f>
        <v>#REF!</v>
      </c>
      <c r="OZM50" s="351" t="e">
        <f>+IF('Data Input-Ingreso de Datos'!#REF!=1,EVERLITE!#REF!,"N/A")</f>
        <v>#REF!</v>
      </c>
      <c r="OZN50" s="351" t="e">
        <f>+IF('Data Input-Ingreso de Datos'!#REF!=1,EVERLITE!#REF!,"N/A")</f>
        <v>#REF!</v>
      </c>
      <c r="OZO50" s="351" t="e">
        <f>+IF('Data Input-Ingreso de Datos'!#REF!=1,EVERLITE!#REF!,"N/A")</f>
        <v>#REF!</v>
      </c>
      <c r="OZP50" s="351" t="e">
        <f>+IF('Data Input-Ingreso de Datos'!#REF!=1,EVERLITE!#REF!,"N/A")</f>
        <v>#REF!</v>
      </c>
      <c r="OZQ50" s="351" t="e">
        <f>+IF('Data Input-Ingreso de Datos'!#REF!=1,EVERLITE!#REF!,"N/A")</f>
        <v>#REF!</v>
      </c>
      <c r="OZR50" s="351" t="e">
        <f>+IF('Data Input-Ingreso de Datos'!#REF!=1,EVERLITE!#REF!,"N/A")</f>
        <v>#REF!</v>
      </c>
      <c r="OZS50" s="351" t="e">
        <f>+IF('Data Input-Ingreso de Datos'!#REF!=1,EVERLITE!#REF!,"N/A")</f>
        <v>#REF!</v>
      </c>
      <c r="OZT50" s="351" t="e">
        <f>+IF('Data Input-Ingreso de Datos'!#REF!=1,EVERLITE!#REF!,"N/A")</f>
        <v>#REF!</v>
      </c>
      <c r="OZU50" s="351" t="e">
        <f>+IF('Data Input-Ingreso de Datos'!#REF!=1,EVERLITE!#REF!,"N/A")</f>
        <v>#REF!</v>
      </c>
      <c r="OZV50" s="351" t="e">
        <f>+IF('Data Input-Ingreso de Datos'!#REF!=1,EVERLITE!#REF!,"N/A")</f>
        <v>#REF!</v>
      </c>
      <c r="OZW50" s="351" t="e">
        <f>+IF('Data Input-Ingreso de Datos'!#REF!=1,EVERLITE!#REF!,"N/A")</f>
        <v>#REF!</v>
      </c>
      <c r="OZX50" s="351" t="e">
        <f>+IF('Data Input-Ingreso de Datos'!#REF!=1,EVERLITE!#REF!,"N/A")</f>
        <v>#REF!</v>
      </c>
      <c r="OZY50" s="351" t="e">
        <f>+IF('Data Input-Ingreso de Datos'!#REF!=1,EVERLITE!#REF!,"N/A")</f>
        <v>#REF!</v>
      </c>
      <c r="OZZ50" s="351" t="e">
        <f>+IF('Data Input-Ingreso de Datos'!#REF!=1,EVERLITE!#REF!,"N/A")</f>
        <v>#REF!</v>
      </c>
      <c r="PAA50" s="351" t="e">
        <f>+IF('Data Input-Ingreso de Datos'!#REF!=1,EVERLITE!#REF!,"N/A")</f>
        <v>#REF!</v>
      </c>
      <c r="PAB50" s="351" t="e">
        <f>+IF('Data Input-Ingreso de Datos'!#REF!=1,EVERLITE!#REF!,"N/A")</f>
        <v>#REF!</v>
      </c>
      <c r="PAC50" s="351" t="e">
        <f>+IF('Data Input-Ingreso de Datos'!#REF!=1,EVERLITE!#REF!,"N/A")</f>
        <v>#REF!</v>
      </c>
      <c r="PAD50" s="351" t="e">
        <f>+IF('Data Input-Ingreso de Datos'!#REF!=1,EVERLITE!#REF!,"N/A")</f>
        <v>#REF!</v>
      </c>
      <c r="PAE50" s="351" t="e">
        <f>+IF('Data Input-Ingreso de Datos'!#REF!=1,EVERLITE!#REF!,"N/A")</f>
        <v>#REF!</v>
      </c>
      <c r="PAF50" s="351" t="e">
        <f>+IF('Data Input-Ingreso de Datos'!#REF!=1,EVERLITE!#REF!,"N/A")</f>
        <v>#REF!</v>
      </c>
      <c r="PAG50" s="351" t="e">
        <f>+IF('Data Input-Ingreso de Datos'!#REF!=1,EVERLITE!#REF!,"N/A")</f>
        <v>#REF!</v>
      </c>
      <c r="PAH50" s="351" t="e">
        <f>+IF('Data Input-Ingreso de Datos'!#REF!=1,EVERLITE!#REF!,"N/A")</f>
        <v>#REF!</v>
      </c>
      <c r="PAI50" s="351" t="e">
        <f>+IF('Data Input-Ingreso de Datos'!#REF!=1,EVERLITE!#REF!,"N/A")</f>
        <v>#REF!</v>
      </c>
      <c r="PAJ50" s="351" t="e">
        <f>+IF('Data Input-Ingreso de Datos'!#REF!=1,EVERLITE!#REF!,"N/A")</f>
        <v>#REF!</v>
      </c>
      <c r="PAK50" s="351" t="e">
        <f>+IF('Data Input-Ingreso de Datos'!#REF!=1,EVERLITE!#REF!,"N/A")</f>
        <v>#REF!</v>
      </c>
      <c r="PAL50" s="351" t="e">
        <f>+IF('Data Input-Ingreso de Datos'!#REF!=1,EVERLITE!#REF!,"N/A")</f>
        <v>#REF!</v>
      </c>
      <c r="PAM50" s="351" t="e">
        <f>+IF('Data Input-Ingreso de Datos'!#REF!=1,EVERLITE!#REF!,"N/A")</f>
        <v>#REF!</v>
      </c>
      <c r="PAN50" s="351" t="e">
        <f>+IF('Data Input-Ingreso de Datos'!#REF!=1,EVERLITE!#REF!,"N/A")</f>
        <v>#REF!</v>
      </c>
      <c r="PAO50" s="351" t="e">
        <f>+IF('Data Input-Ingreso de Datos'!#REF!=1,EVERLITE!#REF!,"N/A")</f>
        <v>#REF!</v>
      </c>
      <c r="PAP50" s="351" t="e">
        <f>+IF('Data Input-Ingreso de Datos'!#REF!=1,EVERLITE!#REF!,"N/A")</f>
        <v>#REF!</v>
      </c>
      <c r="PAQ50" s="351" t="e">
        <f>+IF('Data Input-Ingreso de Datos'!#REF!=1,EVERLITE!#REF!,"N/A")</f>
        <v>#REF!</v>
      </c>
      <c r="PAR50" s="351" t="e">
        <f>+IF('Data Input-Ingreso de Datos'!#REF!=1,EVERLITE!#REF!,"N/A")</f>
        <v>#REF!</v>
      </c>
      <c r="PAS50" s="351" t="e">
        <f>+IF('Data Input-Ingreso de Datos'!#REF!=1,EVERLITE!#REF!,"N/A")</f>
        <v>#REF!</v>
      </c>
      <c r="PAT50" s="351" t="e">
        <f>+IF('Data Input-Ingreso de Datos'!#REF!=1,EVERLITE!#REF!,"N/A")</f>
        <v>#REF!</v>
      </c>
      <c r="PAU50" s="351" t="e">
        <f>+IF('Data Input-Ingreso de Datos'!#REF!=1,EVERLITE!#REF!,"N/A")</f>
        <v>#REF!</v>
      </c>
      <c r="PAV50" s="351" t="e">
        <f>+IF('Data Input-Ingreso de Datos'!#REF!=1,EVERLITE!#REF!,"N/A")</f>
        <v>#REF!</v>
      </c>
      <c r="PAW50" s="351" t="e">
        <f>+IF('Data Input-Ingreso de Datos'!#REF!=1,EVERLITE!#REF!,"N/A")</f>
        <v>#REF!</v>
      </c>
      <c r="PAX50" s="351" t="e">
        <f>+IF('Data Input-Ingreso de Datos'!#REF!=1,EVERLITE!#REF!,"N/A")</f>
        <v>#REF!</v>
      </c>
      <c r="PAY50" s="351" t="e">
        <f>+IF('Data Input-Ingreso de Datos'!#REF!=1,EVERLITE!#REF!,"N/A")</f>
        <v>#REF!</v>
      </c>
      <c r="PAZ50" s="351" t="e">
        <f>+IF('Data Input-Ingreso de Datos'!#REF!=1,EVERLITE!#REF!,"N/A")</f>
        <v>#REF!</v>
      </c>
      <c r="PBA50" s="351" t="e">
        <f>+IF('Data Input-Ingreso de Datos'!#REF!=1,EVERLITE!#REF!,"N/A")</f>
        <v>#REF!</v>
      </c>
      <c r="PBB50" s="351" t="e">
        <f>+IF('Data Input-Ingreso de Datos'!#REF!=1,EVERLITE!#REF!,"N/A")</f>
        <v>#REF!</v>
      </c>
      <c r="PBC50" s="351" t="e">
        <f>+IF('Data Input-Ingreso de Datos'!#REF!=1,EVERLITE!#REF!,"N/A")</f>
        <v>#REF!</v>
      </c>
      <c r="PBD50" s="351" t="e">
        <f>+IF('Data Input-Ingreso de Datos'!#REF!=1,EVERLITE!#REF!,"N/A")</f>
        <v>#REF!</v>
      </c>
      <c r="PBE50" s="351" t="e">
        <f>+IF('Data Input-Ingreso de Datos'!#REF!=1,EVERLITE!#REF!,"N/A")</f>
        <v>#REF!</v>
      </c>
      <c r="PBF50" s="351" t="e">
        <f>+IF('Data Input-Ingreso de Datos'!#REF!=1,EVERLITE!#REF!,"N/A")</f>
        <v>#REF!</v>
      </c>
      <c r="PBG50" s="351" t="e">
        <f>+IF('Data Input-Ingreso de Datos'!#REF!=1,EVERLITE!#REF!,"N/A")</f>
        <v>#REF!</v>
      </c>
      <c r="PBH50" s="351" t="e">
        <f>+IF('Data Input-Ingreso de Datos'!#REF!=1,EVERLITE!#REF!,"N/A")</f>
        <v>#REF!</v>
      </c>
      <c r="PBI50" s="351" t="e">
        <f>+IF('Data Input-Ingreso de Datos'!#REF!=1,EVERLITE!#REF!,"N/A")</f>
        <v>#REF!</v>
      </c>
      <c r="PBJ50" s="351" t="e">
        <f>+IF('Data Input-Ingreso de Datos'!#REF!=1,EVERLITE!#REF!,"N/A")</f>
        <v>#REF!</v>
      </c>
      <c r="PBK50" s="351" t="e">
        <f>+IF('Data Input-Ingreso de Datos'!#REF!=1,EVERLITE!#REF!,"N/A")</f>
        <v>#REF!</v>
      </c>
      <c r="PBL50" s="351" t="e">
        <f>+IF('Data Input-Ingreso de Datos'!#REF!=1,EVERLITE!#REF!,"N/A")</f>
        <v>#REF!</v>
      </c>
      <c r="PBM50" s="351" t="e">
        <f>+IF('Data Input-Ingreso de Datos'!#REF!=1,EVERLITE!#REF!,"N/A")</f>
        <v>#REF!</v>
      </c>
      <c r="PBN50" s="351" t="e">
        <f>+IF('Data Input-Ingreso de Datos'!#REF!=1,EVERLITE!#REF!,"N/A")</f>
        <v>#REF!</v>
      </c>
      <c r="PBO50" s="351" t="e">
        <f>+IF('Data Input-Ingreso de Datos'!#REF!=1,EVERLITE!#REF!,"N/A")</f>
        <v>#REF!</v>
      </c>
      <c r="PBP50" s="351" t="e">
        <f>+IF('Data Input-Ingreso de Datos'!#REF!=1,EVERLITE!#REF!,"N/A")</f>
        <v>#REF!</v>
      </c>
      <c r="PBQ50" s="351" t="e">
        <f>+IF('Data Input-Ingreso de Datos'!#REF!=1,EVERLITE!#REF!,"N/A")</f>
        <v>#REF!</v>
      </c>
      <c r="PBR50" s="351" t="e">
        <f>+IF('Data Input-Ingreso de Datos'!#REF!=1,EVERLITE!#REF!,"N/A")</f>
        <v>#REF!</v>
      </c>
      <c r="PBS50" s="351" t="e">
        <f>+IF('Data Input-Ingreso de Datos'!#REF!=1,EVERLITE!#REF!,"N/A")</f>
        <v>#REF!</v>
      </c>
      <c r="PBT50" s="351" t="e">
        <f>+IF('Data Input-Ingreso de Datos'!#REF!=1,EVERLITE!#REF!,"N/A")</f>
        <v>#REF!</v>
      </c>
      <c r="PBU50" s="351" t="e">
        <f>+IF('Data Input-Ingreso de Datos'!#REF!=1,EVERLITE!#REF!,"N/A")</f>
        <v>#REF!</v>
      </c>
      <c r="PBV50" s="351" t="e">
        <f>+IF('Data Input-Ingreso de Datos'!#REF!=1,EVERLITE!#REF!,"N/A")</f>
        <v>#REF!</v>
      </c>
      <c r="PBW50" s="351" t="e">
        <f>+IF('Data Input-Ingreso de Datos'!#REF!=1,EVERLITE!#REF!,"N/A")</f>
        <v>#REF!</v>
      </c>
      <c r="PBX50" s="351" t="e">
        <f>+IF('Data Input-Ingreso de Datos'!#REF!=1,EVERLITE!#REF!,"N/A")</f>
        <v>#REF!</v>
      </c>
      <c r="PBY50" s="351" t="e">
        <f>+IF('Data Input-Ingreso de Datos'!#REF!=1,EVERLITE!#REF!,"N/A")</f>
        <v>#REF!</v>
      </c>
      <c r="PBZ50" s="351" t="e">
        <f>+IF('Data Input-Ingreso de Datos'!#REF!=1,EVERLITE!#REF!,"N/A")</f>
        <v>#REF!</v>
      </c>
      <c r="PCA50" s="351" t="e">
        <f>+IF('Data Input-Ingreso de Datos'!#REF!=1,EVERLITE!#REF!,"N/A")</f>
        <v>#REF!</v>
      </c>
      <c r="PCB50" s="351" t="e">
        <f>+IF('Data Input-Ingreso de Datos'!#REF!=1,EVERLITE!#REF!,"N/A")</f>
        <v>#REF!</v>
      </c>
      <c r="PCC50" s="351" t="e">
        <f>+IF('Data Input-Ingreso de Datos'!#REF!=1,EVERLITE!#REF!,"N/A")</f>
        <v>#REF!</v>
      </c>
      <c r="PCD50" s="351" t="e">
        <f>+IF('Data Input-Ingreso de Datos'!#REF!=1,EVERLITE!#REF!,"N/A")</f>
        <v>#REF!</v>
      </c>
      <c r="PCE50" s="351" t="e">
        <f>+IF('Data Input-Ingreso de Datos'!#REF!=1,EVERLITE!#REF!,"N/A")</f>
        <v>#REF!</v>
      </c>
      <c r="PCF50" s="351" t="e">
        <f>+IF('Data Input-Ingreso de Datos'!#REF!=1,EVERLITE!#REF!,"N/A")</f>
        <v>#REF!</v>
      </c>
      <c r="PCG50" s="351" t="e">
        <f>+IF('Data Input-Ingreso de Datos'!#REF!=1,EVERLITE!#REF!,"N/A")</f>
        <v>#REF!</v>
      </c>
      <c r="PCH50" s="351" t="e">
        <f>+IF('Data Input-Ingreso de Datos'!#REF!=1,EVERLITE!#REF!,"N/A")</f>
        <v>#REF!</v>
      </c>
      <c r="PCI50" s="351" t="e">
        <f>+IF('Data Input-Ingreso de Datos'!#REF!=1,EVERLITE!#REF!,"N/A")</f>
        <v>#REF!</v>
      </c>
      <c r="PCJ50" s="351" t="e">
        <f>+IF('Data Input-Ingreso de Datos'!#REF!=1,EVERLITE!#REF!,"N/A")</f>
        <v>#REF!</v>
      </c>
      <c r="PCK50" s="351" t="e">
        <f>+IF('Data Input-Ingreso de Datos'!#REF!=1,EVERLITE!#REF!,"N/A")</f>
        <v>#REF!</v>
      </c>
      <c r="PCL50" s="351" t="e">
        <f>+IF('Data Input-Ingreso de Datos'!#REF!=1,EVERLITE!#REF!,"N/A")</f>
        <v>#REF!</v>
      </c>
      <c r="PCM50" s="351" t="e">
        <f>+IF('Data Input-Ingreso de Datos'!#REF!=1,EVERLITE!#REF!,"N/A")</f>
        <v>#REF!</v>
      </c>
      <c r="PCN50" s="351" t="e">
        <f>+IF('Data Input-Ingreso de Datos'!#REF!=1,EVERLITE!#REF!,"N/A")</f>
        <v>#REF!</v>
      </c>
      <c r="PCO50" s="351" t="e">
        <f>+IF('Data Input-Ingreso de Datos'!#REF!=1,EVERLITE!#REF!,"N/A")</f>
        <v>#REF!</v>
      </c>
      <c r="PCP50" s="351" t="e">
        <f>+IF('Data Input-Ingreso de Datos'!#REF!=1,EVERLITE!#REF!,"N/A")</f>
        <v>#REF!</v>
      </c>
      <c r="PCQ50" s="351" t="e">
        <f>+IF('Data Input-Ingreso de Datos'!#REF!=1,EVERLITE!#REF!,"N/A")</f>
        <v>#REF!</v>
      </c>
      <c r="PCR50" s="351" t="e">
        <f>+IF('Data Input-Ingreso de Datos'!#REF!=1,EVERLITE!#REF!,"N/A")</f>
        <v>#REF!</v>
      </c>
      <c r="PCS50" s="351" t="e">
        <f>+IF('Data Input-Ingreso de Datos'!#REF!=1,EVERLITE!#REF!,"N/A")</f>
        <v>#REF!</v>
      </c>
      <c r="PCT50" s="351" t="e">
        <f>+IF('Data Input-Ingreso de Datos'!#REF!=1,EVERLITE!#REF!,"N/A")</f>
        <v>#REF!</v>
      </c>
      <c r="PCU50" s="351" t="e">
        <f>+IF('Data Input-Ingreso de Datos'!#REF!=1,EVERLITE!#REF!,"N/A")</f>
        <v>#REF!</v>
      </c>
      <c r="PCV50" s="351" t="e">
        <f>+IF('Data Input-Ingreso de Datos'!#REF!=1,EVERLITE!#REF!,"N/A")</f>
        <v>#REF!</v>
      </c>
      <c r="PCW50" s="351" t="e">
        <f>+IF('Data Input-Ingreso de Datos'!#REF!=1,EVERLITE!#REF!,"N/A")</f>
        <v>#REF!</v>
      </c>
      <c r="PCX50" s="351" t="e">
        <f>+IF('Data Input-Ingreso de Datos'!#REF!=1,EVERLITE!#REF!,"N/A")</f>
        <v>#REF!</v>
      </c>
      <c r="PCY50" s="351" t="e">
        <f>+IF('Data Input-Ingreso de Datos'!#REF!=1,EVERLITE!#REF!,"N/A")</f>
        <v>#REF!</v>
      </c>
      <c r="PCZ50" s="351" t="e">
        <f>+IF('Data Input-Ingreso de Datos'!#REF!=1,EVERLITE!#REF!,"N/A")</f>
        <v>#REF!</v>
      </c>
      <c r="PDA50" s="351" t="e">
        <f>+IF('Data Input-Ingreso de Datos'!#REF!=1,EVERLITE!#REF!,"N/A")</f>
        <v>#REF!</v>
      </c>
      <c r="PDB50" s="351" t="e">
        <f>+IF('Data Input-Ingreso de Datos'!#REF!=1,EVERLITE!#REF!,"N/A")</f>
        <v>#REF!</v>
      </c>
      <c r="PDC50" s="351" t="e">
        <f>+IF('Data Input-Ingreso de Datos'!#REF!=1,EVERLITE!#REF!,"N/A")</f>
        <v>#REF!</v>
      </c>
      <c r="PDD50" s="351" t="e">
        <f>+IF('Data Input-Ingreso de Datos'!#REF!=1,EVERLITE!#REF!,"N/A")</f>
        <v>#REF!</v>
      </c>
      <c r="PDE50" s="351" t="e">
        <f>+IF('Data Input-Ingreso de Datos'!#REF!=1,EVERLITE!#REF!,"N/A")</f>
        <v>#REF!</v>
      </c>
      <c r="PDF50" s="351" t="e">
        <f>+IF('Data Input-Ingreso de Datos'!#REF!=1,EVERLITE!#REF!,"N/A")</f>
        <v>#REF!</v>
      </c>
      <c r="PDG50" s="351" t="e">
        <f>+IF('Data Input-Ingreso de Datos'!#REF!=1,EVERLITE!#REF!,"N/A")</f>
        <v>#REF!</v>
      </c>
      <c r="PDH50" s="351" t="e">
        <f>+IF('Data Input-Ingreso de Datos'!#REF!=1,EVERLITE!#REF!,"N/A")</f>
        <v>#REF!</v>
      </c>
      <c r="PDI50" s="351" t="e">
        <f>+IF('Data Input-Ingreso de Datos'!#REF!=1,EVERLITE!#REF!,"N/A")</f>
        <v>#REF!</v>
      </c>
      <c r="PDJ50" s="351" t="e">
        <f>+IF('Data Input-Ingreso de Datos'!#REF!=1,EVERLITE!#REF!,"N/A")</f>
        <v>#REF!</v>
      </c>
      <c r="PDK50" s="351" t="e">
        <f>+IF('Data Input-Ingreso de Datos'!#REF!=1,EVERLITE!#REF!,"N/A")</f>
        <v>#REF!</v>
      </c>
      <c r="PDL50" s="351" t="e">
        <f>+IF('Data Input-Ingreso de Datos'!#REF!=1,EVERLITE!#REF!,"N/A")</f>
        <v>#REF!</v>
      </c>
      <c r="PDM50" s="351" t="e">
        <f>+IF('Data Input-Ingreso de Datos'!#REF!=1,EVERLITE!#REF!,"N/A")</f>
        <v>#REF!</v>
      </c>
      <c r="PDN50" s="351" t="e">
        <f>+IF('Data Input-Ingreso de Datos'!#REF!=1,EVERLITE!#REF!,"N/A")</f>
        <v>#REF!</v>
      </c>
      <c r="PDO50" s="351" t="e">
        <f>+IF('Data Input-Ingreso de Datos'!#REF!=1,EVERLITE!#REF!,"N/A")</f>
        <v>#REF!</v>
      </c>
      <c r="PDP50" s="351" t="e">
        <f>+IF('Data Input-Ingreso de Datos'!#REF!=1,EVERLITE!#REF!,"N/A")</f>
        <v>#REF!</v>
      </c>
      <c r="PDQ50" s="351" t="e">
        <f>+IF('Data Input-Ingreso de Datos'!#REF!=1,EVERLITE!#REF!,"N/A")</f>
        <v>#REF!</v>
      </c>
      <c r="PDR50" s="351" t="e">
        <f>+IF('Data Input-Ingreso de Datos'!#REF!=1,EVERLITE!#REF!,"N/A")</f>
        <v>#REF!</v>
      </c>
      <c r="PDS50" s="351" t="e">
        <f>+IF('Data Input-Ingreso de Datos'!#REF!=1,EVERLITE!#REF!,"N/A")</f>
        <v>#REF!</v>
      </c>
      <c r="PDT50" s="351" t="e">
        <f>+IF('Data Input-Ingreso de Datos'!#REF!=1,EVERLITE!#REF!,"N/A")</f>
        <v>#REF!</v>
      </c>
      <c r="PDU50" s="351" t="e">
        <f>+IF('Data Input-Ingreso de Datos'!#REF!=1,EVERLITE!#REF!,"N/A")</f>
        <v>#REF!</v>
      </c>
      <c r="PDV50" s="351" t="e">
        <f>+IF('Data Input-Ingreso de Datos'!#REF!=1,EVERLITE!#REF!,"N/A")</f>
        <v>#REF!</v>
      </c>
      <c r="PDW50" s="351" t="e">
        <f>+IF('Data Input-Ingreso de Datos'!#REF!=1,EVERLITE!#REF!,"N/A")</f>
        <v>#REF!</v>
      </c>
      <c r="PDX50" s="351" t="e">
        <f>+IF('Data Input-Ingreso de Datos'!#REF!=1,EVERLITE!#REF!,"N/A")</f>
        <v>#REF!</v>
      </c>
      <c r="PDY50" s="351" t="e">
        <f>+IF('Data Input-Ingreso de Datos'!#REF!=1,EVERLITE!#REF!,"N/A")</f>
        <v>#REF!</v>
      </c>
      <c r="PDZ50" s="351" t="e">
        <f>+IF('Data Input-Ingreso de Datos'!#REF!=1,EVERLITE!#REF!,"N/A")</f>
        <v>#REF!</v>
      </c>
      <c r="PEA50" s="351" t="e">
        <f>+IF('Data Input-Ingreso de Datos'!#REF!=1,EVERLITE!#REF!,"N/A")</f>
        <v>#REF!</v>
      </c>
      <c r="PEB50" s="351" t="e">
        <f>+IF('Data Input-Ingreso de Datos'!#REF!=1,EVERLITE!#REF!,"N/A")</f>
        <v>#REF!</v>
      </c>
      <c r="PEC50" s="351" t="e">
        <f>+IF('Data Input-Ingreso de Datos'!#REF!=1,EVERLITE!#REF!,"N/A")</f>
        <v>#REF!</v>
      </c>
      <c r="PED50" s="351" t="e">
        <f>+IF('Data Input-Ingreso de Datos'!#REF!=1,EVERLITE!#REF!,"N/A")</f>
        <v>#REF!</v>
      </c>
      <c r="PEE50" s="351" t="e">
        <f>+IF('Data Input-Ingreso de Datos'!#REF!=1,EVERLITE!#REF!,"N/A")</f>
        <v>#REF!</v>
      </c>
      <c r="PEF50" s="351" t="e">
        <f>+IF('Data Input-Ingreso de Datos'!#REF!=1,EVERLITE!#REF!,"N/A")</f>
        <v>#REF!</v>
      </c>
      <c r="PEG50" s="351" t="e">
        <f>+IF('Data Input-Ingreso de Datos'!#REF!=1,EVERLITE!#REF!,"N/A")</f>
        <v>#REF!</v>
      </c>
      <c r="PEH50" s="351" t="e">
        <f>+IF('Data Input-Ingreso de Datos'!#REF!=1,EVERLITE!#REF!,"N/A")</f>
        <v>#REF!</v>
      </c>
      <c r="PEI50" s="351" t="e">
        <f>+IF('Data Input-Ingreso de Datos'!#REF!=1,EVERLITE!#REF!,"N/A")</f>
        <v>#REF!</v>
      </c>
      <c r="PEJ50" s="351" t="e">
        <f>+IF('Data Input-Ingreso de Datos'!#REF!=1,EVERLITE!#REF!,"N/A")</f>
        <v>#REF!</v>
      </c>
      <c r="PEK50" s="351" t="e">
        <f>+IF('Data Input-Ingreso de Datos'!#REF!=1,EVERLITE!#REF!,"N/A")</f>
        <v>#REF!</v>
      </c>
      <c r="PEL50" s="351" t="e">
        <f>+IF('Data Input-Ingreso de Datos'!#REF!=1,EVERLITE!#REF!,"N/A")</f>
        <v>#REF!</v>
      </c>
      <c r="PEM50" s="351" t="e">
        <f>+IF('Data Input-Ingreso de Datos'!#REF!=1,EVERLITE!#REF!,"N/A")</f>
        <v>#REF!</v>
      </c>
      <c r="PEN50" s="351" t="e">
        <f>+IF('Data Input-Ingreso de Datos'!#REF!=1,EVERLITE!#REF!,"N/A")</f>
        <v>#REF!</v>
      </c>
      <c r="PEO50" s="351" t="e">
        <f>+IF('Data Input-Ingreso de Datos'!#REF!=1,EVERLITE!#REF!,"N/A")</f>
        <v>#REF!</v>
      </c>
      <c r="PEP50" s="351" t="e">
        <f>+IF('Data Input-Ingreso de Datos'!#REF!=1,EVERLITE!#REF!,"N/A")</f>
        <v>#REF!</v>
      </c>
      <c r="PEQ50" s="351" t="e">
        <f>+IF('Data Input-Ingreso de Datos'!#REF!=1,EVERLITE!#REF!,"N/A")</f>
        <v>#REF!</v>
      </c>
      <c r="PER50" s="351" t="e">
        <f>+IF('Data Input-Ingreso de Datos'!#REF!=1,EVERLITE!#REF!,"N/A")</f>
        <v>#REF!</v>
      </c>
      <c r="PES50" s="351" t="e">
        <f>+IF('Data Input-Ingreso de Datos'!#REF!=1,EVERLITE!#REF!,"N/A")</f>
        <v>#REF!</v>
      </c>
      <c r="PET50" s="351" t="e">
        <f>+IF('Data Input-Ingreso de Datos'!#REF!=1,EVERLITE!#REF!,"N/A")</f>
        <v>#REF!</v>
      </c>
      <c r="PEU50" s="351" t="e">
        <f>+IF('Data Input-Ingreso de Datos'!#REF!=1,EVERLITE!#REF!,"N/A")</f>
        <v>#REF!</v>
      </c>
      <c r="PEV50" s="351" t="e">
        <f>+IF('Data Input-Ingreso de Datos'!#REF!=1,EVERLITE!#REF!,"N/A")</f>
        <v>#REF!</v>
      </c>
      <c r="PEW50" s="351" t="e">
        <f>+IF('Data Input-Ingreso de Datos'!#REF!=1,EVERLITE!#REF!,"N/A")</f>
        <v>#REF!</v>
      </c>
      <c r="PEX50" s="351" t="e">
        <f>+IF('Data Input-Ingreso de Datos'!#REF!=1,EVERLITE!#REF!,"N/A")</f>
        <v>#REF!</v>
      </c>
      <c r="PEY50" s="351" t="e">
        <f>+IF('Data Input-Ingreso de Datos'!#REF!=1,EVERLITE!#REF!,"N/A")</f>
        <v>#REF!</v>
      </c>
      <c r="PEZ50" s="351" t="e">
        <f>+IF('Data Input-Ingreso de Datos'!#REF!=1,EVERLITE!#REF!,"N/A")</f>
        <v>#REF!</v>
      </c>
      <c r="PFA50" s="351" t="e">
        <f>+IF('Data Input-Ingreso de Datos'!#REF!=1,EVERLITE!#REF!,"N/A")</f>
        <v>#REF!</v>
      </c>
      <c r="PFB50" s="351" t="e">
        <f>+IF('Data Input-Ingreso de Datos'!#REF!=1,EVERLITE!#REF!,"N/A")</f>
        <v>#REF!</v>
      </c>
      <c r="PFC50" s="351" t="e">
        <f>+IF('Data Input-Ingreso de Datos'!#REF!=1,EVERLITE!#REF!,"N/A")</f>
        <v>#REF!</v>
      </c>
      <c r="PFD50" s="351" t="e">
        <f>+IF('Data Input-Ingreso de Datos'!#REF!=1,EVERLITE!#REF!,"N/A")</f>
        <v>#REF!</v>
      </c>
      <c r="PFE50" s="351" t="e">
        <f>+IF('Data Input-Ingreso de Datos'!#REF!=1,EVERLITE!#REF!,"N/A")</f>
        <v>#REF!</v>
      </c>
      <c r="PFF50" s="351" t="e">
        <f>+IF('Data Input-Ingreso de Datos'!#REF!=1,EVERLITE!#REF!,"N/A")</f>
        <v>#REF!</v>
      </c>
      <c r="PFG50" s="351" t="e">
        <f>+IF('Data Input-Ingreso de Datos'!#REF!=1,EVERLITE!#REF!,"N/A")</f>
        <v>#REF!</v>
      </c>
      <c r="PFH50" s="351" t="e">
        <f>+IF('Data Input-Ingreso de Datos'!#REF!=1,EVERLITE!#REF!,"N/A")</f>
        <v>#REF!</v>
      </c>
      <c r="PFI50" s="351" t="e">
        <f>+IF('Data Input-Ingreso de Datos'!#REF!=1,EVERLITE!#REF!,"N/A")</f>
        <v>#REF!</v>
      </c>
      <c r="PFJ50" s="351" t="e">
        <f>+IF('Data Input-Ingreso de Datos'!#REF!=1,EVERLITE!#REF!,"N/A")</f>
        <v>#REF!</v>
      </c>
      <c r="PFK50" s="351" t="e">
        <f>+IF('Data Input-Ingreso de Datos'!#REF!=1,EVERLITE!#REF!,"N/A")</f>
        <v>#REF!</v>
      </c>
      <c r="PFL50" s="351" t="e">
        <f>+IF('Data Input-Ingreso de Datos'!#REF!=1,EVERLITE!#REF!,"N/A")</f>
        <v>#REF!</v>
      </c>
      <c r="PFM50" s="351" t="e">
        <f>+IF('Data Input-Ingreso de Datos'!#REF!=1,EVERLITE!#REF!,"N/A")</f>
        <v>#REF!</v>
      </c>
      <c r="PFN50" s="351" t="e">
        <f>+IF('Data Input-Ingreso de Datos'!#REF!=1,EVERLITE!#REF!,"N/A")</f>
        <v>#REF!</v>
      </c>
      <c r="PFO50" s="351" t="e">
        <f>+IF('Data Input-Ingreso de Datos'!#REF!=1,EVERLITE!#REF!,"N/A")</f>
        <v>#REF!</v>
      </c>
      <c r="PFP50" s="351" t="e">
        <f>+IF('Data Input-Ingreso de Datos'!#REF!=1,EVERLITE!#REF!,"N/A")</f>
        <v>#REF!</v>
      </c>
      <c r="PFQ50" s="351" t="e">
        <f>+IF('Data Input-Ingreso de Datos'!#REF!=1,EVERLITE!#REF!,"N/A")</f>
        <v>#REF!</v>
      </c>
      <c r="PFR50" s="351" t="e">
        <f>+IF('Data Input-Ingreso de Datos'!#REF!=1,EVERLITE!#REF!,"N/A")</f>
        <v>#REF!</v>
      </c>
      <c r="PFS50" s="351" t="e">
        <f>+IF('Data Input-Ingreso de Datos'!#REF!=1,EVERLITE!#REF!,"N/A")</f>
        <v>#REF!</v>
      </c>
      <c r="PFT50" s="351" t="e">
        <f>+IF('Data Input-Ingreso de Datos'!#REF!=1,EVERLITE!#REF!,"N/A")</f>
        <v>#REF!</v>
      </c>
      <c r="PFU50" s="351" t="e">
        <f>+IF('Data Input-Ingreso de Datos'!#REF!=1,EVERLITE!#REF!,"N/A")</f>
        <v>#REF!</v>
      </c>
      <c r="PFV50" s="351" t="e">
        <f>+IF('Data Input-Ingreso de Datos'!#REF!=1,EVERLITE!#REF!,"N/A")</f>
        <v>#REF!</v>
      </c>
      <c r="PFW50" s="351" t="e">
        <f>+IF('Data Input-Ingreso de Datos'!#REF!=1,EVERLITE!#REF!,"N/A")</f>
        <v>#REF!</v>
      </c>
      <c r="PFX50" s="351" t="e">
        <f>+IF('Data Input-Ingreso de Datos'!#REF!=1,EVERLITE!#REF!,"N/A")</f>
        <v>#REF!</v>
      </c>
      <c r="PFY50" s="351" t="e">
        <f>+IF('Data Input-Ingreso de Datos'!#REF!=1,EVERLITE!#REF!,"N/A")</f>
        <v>#REF!</v>
      </c>
      <c r="PFZ50" s="351" t="e">
        <f>+IF('Data Input-Ingreso de Datos'!#REF!=1,EVERLITE!#REF!,"N/A")</f>
        <v>#REF!</v>
      </c>
      <c r="PGA50" s="351" t="e">
        <f>+IF('Data Input-Ingreso de Datos'!#REF!=1,EVERLITE!#REF!,"N/A")</f>
        <v>#REF!</v>
      </c>
      <c r="PGB50" s="351" t="e">
        <f>+IF('Data Input-Ingreso de Datos'!#REF!=1,EVERLITE!#REF!,"N/A")</f>
        <v>#REF!</v>
      </c>
      <c r="PGC50" s="351" t="e">
        <f>+IF('Data Input-Ingreso de Datos'!#REF!=1,EVERLITE!#REF!,"N/A")</f>
        <v>#REF!</v>
      </c>
      <c r="PGD50" s="351" t="e">
        <f>+IF('Data Input-Ingreso de Datos'!#REF!=1,EVERLITE!#REF!,"N/A")</f>
        <v>#REF!</v>
      </c>
      <c r="PGE50" s="351" t="e">
        <f>+IF('Data Input-Ingreso de Datos'!#REF!=1,EVERLITE!#REF!,"N/A")</f>
        <v>#REF!</v>
      </c>
      <c r="PGF50" s="351" t="e">
        <f>+IF('Data Input-Ingreso de Datos'!#REF!=1,EVERLITE!#REF!,"N/A")</f>
        <v>#REF!</v>
      </c>
      <c r="PGG50" s="351" t="e">
        <f>+IF('Data Input-Ingreso de Datos'!#REF!=1,EVERLITE!#REF!,"N/A")</f>
        <v>#REF!</v>
      </c>
      <c r="PGH50" s="351" t="e">
        <f>+IF('Data Input-Ingreso de Datos'!#REF!=1,EVERLITE!#REF!,"N/A")</f>
        <v>#REF!</v>
      </c>
      <c r="PGI50" s="351" t="e">
        <f>+IF('Data Input-Ingreso de Datos'!#REF!=1,EVERLITE!#REF!,"N/A")</f>
        <v>#REF!</v>
      </c>
      <c r="PGJ50" s="351" t="e">
        <f>+IF('Data Input-Ingreso de Datos'!#REF!=1,EVERLITE!#REF!,"N/A")</f>
        <v>#REF!</v>
      </c>
      <c r="PGK50" s="351" t="e">
        <f>+IF('Data Input-Ingreso de Datos'!#REF!=1,EVERLITE!#REF!,"N/A")</f>
        <v>#REF!</v>
      </c>
      <c r="PGL50" s="351" t="e">
        <f>+IF('Data Input-Ingreso de Datos'!#REF!=1,EVERLITE!#REF!,"N/A")</f>
        <v>#REF!</v>
      </c>
      <c r="PGM50" s="351" t="e">
        <f>+IF('Data Input-Ingreso de Datos'!#REF!=1,EVERLITE!#REF!,"N/A")</f>
        <v>#REF!</v>
      </c>
      <c r="PGN50" s="351" t="e">
        <f>+IF('Data Input-Ingreso de Datos'!#REF!=1,EVERLITE!#REF!,"N/A")</f>
        <v>#REF!</v>
      </c>
      <c r="PGO50" s="351" t="e">
        <f>+IF('Data Input-Ingreso de Datos'!#REF!=1,EVERLITE!#REF!,"N/A")</f>
        <v>#REF!</v>
      </c>
      <c r="PGP50" s="351" t="e">
        <f>+IF('Data Input-Ingreso de Datos'!#REF!=1,EVERLITE!#REF!,"N/A")</f>
        <v>#REF!</v>
      </c>
      <c r="PGQ50" s="351" t="e">
        <f>+IF('Data Input-Ingreso de Datos'!#REF!=1,EVERLITE!#REF!,"N/A")</f>
        <v>#REF!</v>
      </c>
      <c r="PGR50" s="351" t="e">
        <f>+IF('Data Input-Ingreso de Datos'!#REF!=1,EVERLITE!#REF!,"N/A")</f>
        <v>#REF!</v>
      </c>
      <c r="PGS50" s="351" t="e">
        <f>+IF('Data Input-Ingreso de Datos'!#REF!=1,EVERLITE!#REF!,"N/A")</f>
        <v>#REF!</v>
      </c>
      <c r="PGT50" s="351" t="e">
        <f>+IF('Data Input-Ingreso de Datos'!#REF!=1,EVERLITE!#REF!,"N/A")</f>
        <v>#REF!</v>
      </c>
      <c r="PGU50" s="351" t="e">
        <f>+IF('Data Input-Ingreso de Datos'!#REF!=1,EVERLITE!#REF!,"N/A")</f>
        <v>#REF!</v>
      </c>
      <c r="PGV50" s="351" t="e">
        <f>+IF('Data Input-Ingreso de Datos'!#REF!=1,EVERLITE!#REF!,"N/A")</f>
        <v>#REF!</v>
      </c>
      <c r="PGW50" s="351" t="e">
        <f>+IF('Data Input-Ingreso de Datos'!#REF!=1,EVERLITE!#REF!,"N/A")</f>
        <v>#REF!</v>
      </c>
      <c r="PGX50" s="351" t="e">
        <f>+IF('Data Input-Ingreso de Datos'!#REF!=1,EVERLITE!#REF!,"N/A")</f>
        <v>#REF!</v>
      </c>
      <c r="PGY50" s="351" t="e">
        <f>+IF('Data Input-Ingreso de Datos'!#REF!=1,EVERLITE!#REF!,"N/A")</f>
        <v>#REF!</v>
      </c>
      <c r="PGZ50" s="351" t="e">
        <f>+IF('Data Input-Ingreso de Datos'!#REF!=1,EVERLITE!#REF!,"N/A")</f>
        <v>#REF!</v>
      </c>
      <c r="PHA50" s="351" t="e">
        <f>+IF('Data Input-Ingreso de Datos'!#REF!=1,EVERLITE!#REF!,"N/A")</f>
        <v>#REF!</v>
      </c>
      <c r="PHB50" s="351" t="e">
        <f>+IF('Data Input-Ingreso de Datos'!#REF!=1,EVERLITE!#REF!,"N/A")</f>
        <v>#REF!</v>
      </c>
      <c r="PHC50" s="351" t="e">
        <f>+IF('Data Input-Ingreso de Datos'!#REF!=1,EVERLITE!#REF!,"N/A")</f>
        <v>#REF!</v>
      </c>
      <c r="PHD50" s="351" t="e">
        <f>+IF('Data Input-Ingreso de Datos'!#REF!=1,EVERLITE!#REF!,"N/A")</f>
        <v>#REF!</v>
      </c>
      <c r="PHE50" s="351" t="e">
        <f>+IF('Data Input-Ingreso de Datos'!#REF!=1,EVERLITE!#REF!,"N/A")</f>
        <v>#REF!</v>
      </c>
      <c r="PHF50" s="351" t="e">
        <f>+IF('Data Input-Ingreso de Datos'!#REF!=1,EVERLITE!#REF!,"N/A")</f>
        <v>#REF!</v>
      </c>
      <c r="PHG50" s="351" t="e">
        <f>+IF('Data Input-Ingreso de Datos'!#REF!=1,EVERLITE!#REF!,"N/A")</f>
        <v>#REF!</v>
      </c>
      <c r="PHH50" s="351" t="e">
        <f>+IF('Data Input-Ingreso de Datos'!#REF!=1,EVERLITE!#REF!,"N/A")</f>
        <v>#REF!</v>
      </c>
      <c r="PHI50" s="351" t="e">
        <f>+IF('Data Input-Ingreso de Datos'!#REF!=1,EVERLITE!#REF!,"N/A")</f>
        <v>#REF!</v>
      </c>
      <c r="PHJ50" s="351" t="e">
        <f>+IF('Data Input-Ingreso de Datos'!#REF!=1,EVERLITE!#REF!,"N/A")</f>
        <v>#REF!</v>
      </c>
      <c r="PHK50" s="351" t="e">
        <f>+IF('Data Input-Ingreso de Datos'!#REF!=1,EVERLITE!#REF!,"N/A")</f>
        <v>#REF!</v>
      </c>
      <c r="PHL50" s="351" t="e">
        <f>+IF('Data Input-Ingreso de Datos'!#REF!=1,EVERLITE!#REF!,"N/A")</f>
        <v>#REF!</v>
      </c>
      <c r="PHM50" s="351" t="e">
        <f>+IF('Data Input-Ingreso de Datos'!#REF!=1,EVERLITE!#REF!,"N/A")</f>
        <v>#REF!</v>
      </c>
      <c r="PHN50" s="351" t="e">
        <f>+IF('Data Input-Ingreso de Datos'!#REF!=1,EVERLITE!#REF!,"N/A")</f>
        <v>#REF!</v>
      </c>
      <c r="PHO50" s="351" t="e">
        <f>+IF('Data Input-Ingreso de Datos'!#REF!=1,EVERLITE!#REF!,"N/A")</f>
        <v>#REF!</v>
      </c>
      <c r="PHP50" s="351" t="e">
        <f>+IF('Data Input-Ingreso de Datos'!#REF!=1,EVERLITE!#REF!,"N/A")</f>
        <v>#REF!</v>
      </c>
      <c r="PHQ50" s="351" t="e">
        <f>+IF('Data Input-Ingreso de Datos'!#REF!=1,EVERLITE!#REF!,"N/A")</f>
        <v>#REF!</v>
      </c>
      <c r="PHR50" s="351" t="e">
        <f>+IF('Data Input-Ingreso de Datos'!#REF!=1,EVERLITE!#REF!,"N/A")</f>
        <v>#REF!</v>
      </c>
      <c r="PHS50" s="351" t="e">
        <f>+IF('Data Input-Ingreso de Datos'!#REF!=1,EVERLITE!#REF!,"N/A")</f>
        <v>#REF!</v>
      </c>
      <c r="PHT50" s="351" t="e">
        <f>+IF('Data Input-Ingreso de Datos'!#REF!=1,EVERLITE!#REF!,"N/A")</f>
        <v>#REF!</v>
      </c>
      <c r="PHU50" s="351" t="e">
        <f>+IF('Data Input-Ingreso de Datos'!#REF!=1,EVERLITE!#REF!,"N/A")</f>
        <v>#REF!</v>
      </c>
      <c r="PHV50" s="351" t="e">
        <f>+IF('Data Input-Ingreso de Datos'!#REF!=1,EVERLITE!#REF!,"N/A")</f>
        <v>#REF!</v>
      </c>
      <c r="PHW50" s="351" t="e">
        <f>+IF('Data Input-Ingreso de Datos'!#REF!=1,EVERLITE!#REF!,"N/A")</f>
        <v>#REF!</v>
      </c>
      <c r="PHX50" s="351" t="e">
        <f>+IF('Data Input-Ingreso de Datos'!#REF!=1,EVERLITE!#REF!,"N/A")</f>
        <v>#REF!</v>
      </c>
      <c r="PHY50" s="351" t="e">
        <f>+IF('Data Input-Ingreso de Datos'!#REF!=1,EVERLITE!#REF!,"N/A")</f>
        <v>#REF!</v>
      </c>
      <c r="PHZ50" s="351" t="e">
        <f>+IF('Data Input-Ingreso de Datos'!#REF!=1,EVERLITE!#REF!,"N/A")</f>
        <v>#REF!</v>
      </c>
      <c r="PIA50" s="351" t="e">
        <f>+IF('Data Input-Ingreso de Datos'!#REF!=1,EVERLITE!#REF!,"N/A")</f>
        <v>#REF!</v>
      </c>
      <c r="PIB50" s="351" t="e">
        <f>+IF('Data Input-Ingreso de Datos'!#REF!=1,EVERLITE!#REF!,"N/A")</f>
        <v>#REF!</v>
      </c>
      <c r="PIC50" s="351" t="e">
        <f>+IF('Data Input-Ingreso de Datos'!#REF!=1,EVERLITE!#REF!,"N/A")</f>
        <v>#REF!</v>
      </c>
      <c r="PID50" s="351" t="e">
        <f>+IF('Data Input-Ingreso de Datos'!#REF!=1,EVERLITE!#REF!,"N/A")</f>
        <v>#REF!</v>
      </c>
      <c r="PIE50" s="351" t="e">
        <f>+IF('Data Input-Ingreso de Datos'!#REF!=1,EVERLITE!#REF!,"N/A")</f>
        <v>#REF!</v>
      </c>
      <c r="PIF50" s="351" t="e">
        <f>+IF('Data Input-Ingreso de Datos'!#REF!=1,EVERLITE!#REF!,"N/A")</f>
        <v>#REF!</v>
      </c>
      <c r="PIG50" s="351" t="e">
        <f>+IF('Data Input-Ingreso de Datos'!#REF!=1,EVERLITE!#REF!,"N/A")</f>
        <v>#REF!</v>
      </c>
      <c r="PIH50" s="351" t="e">
        <f>+IF('Data Input-Ingreso de Datos'!#REF!=1,EVERLITE!#REF!,"N/A")</f>
        <v>#REF!</v>
      </c>
      <c r="PII50" s="351" t="e">
        <f>+IF('Data Input-Ingreso de Datos'!#REF!=1,EVERLITE!#REF!,"N/A")</f>
        <v>#REF!</v>
      </c>
      <c r="PIJ50" s="351" t="e">
        <f>+IF('Data Input-Ingreso de Datos'!#REF!=1,EVERLITE!#REF!,"N/A")</f>
        <v>#REF!</v>
      </c>
      <c r="PIK50" s="351" t="e">
        <f>+IF('Data Input-Ingreso de Datos'!#REF!=1,EVERLITE!#REF!,"N/A")</f>
        <v>#REF!</v>
      </c>
      <c r="PIL50" s="351" t="e">
        <f>+IF('Data Input-Ingreso de Datos'!#REF!=1,EVERLITE!#REF!,"N/A")</f>
        <v>#REF!</v>
      </c>
      <c r="PIM50" s="351" t="e">
        <f>+IF('Data Input-Ingreso de Datos'!#REF!=1,EVERLITE!#REF!,"N/A")</f>
        <v>#REF!</v>
      </c>
      <c r="PIN50" s="351" t="e">
        <f>+IF('Data Input-Ingreso de Datos'!#REF!=1,EVERLITE!#REF!,"N/A")</f>
        <v>#REF!</v>
      </c>
      <c r="PIO50" s="351" t="e">
        <f>+IF('Data Input-Ingreso de Datos'!#REF!=1,EVERLITE!#REF!,"N/A")</f>
        <v>#REF!</v>
      </c>
      <c r="PIP50" s="351" t="e">
        <f>+IF('Data Input-Ingreso de Datos'!#REF!=1,EVERLITE!#REF!,"N/A")</f>
        <v>#REF!</v>
      </c>
      <c r="PIQ50" s="351" t="e">
        <f>+IF('Data Input-Ingreso de Datos'!#REF!=1,EVERLITE!#REF!,"N/A")</f>
        <v>#REF!</v>
      </c>
      <c r="PIR50" s="351" t="e">
        <f>+IF('Data Input-Ingreso de Datos'!#REF!=1,EVERLITE!#REF!,"N/A")</f>
        <v>#REF!</v>
      </c>
      <c r="PIS50" s="351" t="e">
        <f>+IF('Data Input-Ingreso de Datos'!#REF!=1,EVERLITE!#REF!,"N/A")</f>
        <v>#REF!</v>
      </c>
      <c r="PIT50" s="351" t="e">
        <f>+IF('Data Input-Ingreso de Datos'!#REF!=1,EVERLITE!#REF!,"N/A")</f>
        <v>#REF!</v>
      </c>
      <c r="PIU50" s="351" t="e">
        <f>+IF('Data Input-Ingreso de Datos'!#REF!=1,EVERLITE!#REF!,"N/A")</f>
        <v>#REF!</v>
      </c>
      <c r="PIV50" s="351" t="e">
        <f>+IF('Data Input-Ingreso de Datos'!#REF!=1,EVERLITE!#REF!,"N/A")</f>
        <v>#REF!</v>
      </c>
      <c r="PIW50" s="351" t="e">
        <f>+IF('Data Input-Ingreso de Datos'!#REF!=1,EVERLITE!#REF!,"N/A")</f>
        <v>#REF!</v>
      </c>
      <c r="PIX50" s="351" t="e">
        <f>+IF('Data Input-Ingreso de Datos'!#REF!=1,EVERLITE!#REF!,"N/A")</f>
        <v>#REF!</v>
      </c>
      <c r="PIY50" s="351" t="e">
        <f>+IF('Data Input-Ingreso de Datos'!#REF!=1,EVERLITE!#REF!,"N/A")</f>
        <v>#REF!</v>
      </c>
      <c r="PIZ50" s="351" t="e">
        <f>+IF('Data Input-Ingreso de Datos'!#REF!=1,EVERLITE!#REF!,"N/A")</f>
        <v>#REF!</v>
      </c>
      <c r="PJA50" s="351" t="e">
        <f>+IF('Data Input-Ingreso de Datos'!#REF!=1,EVERLITE!#REF!,"N/A")</f>
        <v>#REF!</v>
      </c>
      <c r="PJB50" s="351" t="e">
        <f>+IF('Data Input-Ingreso de Datos'!#REF!=1,EVERLITE!#REF!,"N/A")</f>
        <v>#REF!</v>
      </c>
      <c r="PJC50" s="351" t="e">
        <f>+IF('Data Input-Ingreso de Datos'!#REF!=1,EVERLITE!#REF!,"N/A")</f>
        <v>#REF!</v>
      </c>
      <c r="PJD50" s="351" t="e">
        <f>+IF('Data Input-Ingreso de Datos'!#REF!=1,EVERLITE!#REF!,"N/A")</f>
        <v>#REF!</v>
      </c>
      <c r="PJE50" s="351" t="e">
        <f>+IF('Data Input-Ingreso de Datos'!#REF!=1,EVERLITE!#REF!,"N/A")</f>
        <v>#REF!</v>
      </c>
      <c r="PJF50" s="351" t="e">
        <f>+IF('Data Input-Ingreso de Datos'!#REF!=1,EVERLITE!#REF!,"N/A")</f>
        <v>#REF!</v>
      </c>
      <c r="PJG50" s="351" t="e">
        <f>+IF('Data Input-Ingreso de Datos'!#REF!=1,EVERLITE!#REF!,"N/A")</f>
        <v>#REF!</v>
      </c>
      <c r="PJH50" s="351" t="e">
        <f>+IF('Data Input-Ingreso de Datos'!#REF!=1,EVERLITE!#REF!,"N/A")</f>
        <v>#REF!</v>
      </c>
      <c r="PJI50" s="351" t="e">
        <f>+IF('Data Input-Ingreso de Datos'!#REF!=1,EVERLITE!#REF!,"N/A")</f>
        <v>#REF!</v>
      </c>
      <c r="PJJ50" s="351" t="e">
        <f>+IF('Data Input-Ingreso de Datos'!#REF!=1,EVERLITE!#REF!,"N/A")</f>
        <v>#REF!</v>
      </c>
      <c r="PJK50" s="351" t="e">
        <f>+IF('Data Input-Ingreso de Datos'!#REF!=1,EVERLITE!#REF!,"N/A")</f>
        <v>#REF!</v>
      </c>
      <c r="PJL50" s="351" t="e">
        <f>+IF('Data Input-Ingreso de Datos'!#REF!=1,EVERLITE!#REF!,"N/A")</f>
        <v>#REF!</v>
      </c>
      <c r="PJM50" s="351" t="e">
        <f>+IF('Data Input-Ingreso de Datos'!#REF!=1,EVERLITE!#REF!,"N/A")</f>
        <v>#REF!</v>
      </c>
      <c r="PJN50" s="351" t="e">
        <f>+IF('Data Input-Ingreso de Datos'!#REF!=1,EVERLITE!#REF!,"N/A")</f>
        <v>#REF!</v>
      </c>
      <c r="PJO50" s="351" t="e">
        <f>+IF('Data Input-Ingreso de Datos'!#REF!=1,EVERLITE!#REF!,"N/A")</f>
        <v>#REF!</v>
      </c>
      <c r="PJP50" s="351" t="e">
        <f>+IF('Data Input-Ingreso de Datos'!#REF!=1,EVERLITE!#REF!,"N/A")</f>
        <v>#REF!</v>
      </c>
      <c r="PJQ50" s="351" t="e">
        <f>+IF('Data Input-Ingreso de Datos'!#REF!=1,EVERLITE!#REF!,"N/A")</f>
        <v>#REF!</v>
      </c>
      <c r="PJR50" s="351" t="e">
        <f>+IF('Data Input-Ingreso de Datos'!#REF!=1,EVERLITE!#REF!,"N/A")</f>
        <v>#REF!</v>
      </c>
      <c r="PJS50" s="351" t="e">
        <f>+IF('Data Input-Ingreso de Datos'!#REF!=1,EVERLITE!#REF!,"N/A")</f>
        <v>#REF!</v>
      </c>
      <c r="PJT50" s="351" t="e">
        <f>+IF('Data Input-Ingreso de Datos'!#REF!=1,EVERLITE!#REF!,"N/A")</f>
        <v>#REF!</v>
      </c>
      <c r="PJU50" s="351" t="e">
        <f>+IF('Data Input-Ingreso de Datos'!#REF!=1,EVERLITE!#REF!,"N/A")</f>
        <v>#REF!</v>
      </c>
      <c r="PJV50" s="351" t="e">
        <f>+IF('Data Input-Ingreso de Datos'!#REF!=1,EVERLITE!#REF!,"N/A")</f>
        <v>#REF!</v>
      </c>
      <c r="PJW50" s="351" t="e">
        <f>+IF('Data Input-Ingreso de Datos'!#REF!=1,EVERLITE!#REF!,"N/A")</f>
        <v>#REF!</v>
      </c>
      <c r="PJX50" s="351" t="e">
        <f>+IF('Data Input-Ingreso de Datos'!#REF!=1,EVERLITE!#REF!,"N/A")</f>
        <v>#REF!</v>
      </c>
      <c r="PJY50" s="351" t="e">
        <f>+IF('Data Input-Ingreso de Datos'!#REF!=1,EVERLITE!#REF!,"N/A")</f>
        <v>#REF!</v>
      </c>
      <c r="PJZ50" s="351" t="e">
        <f>+IF('Data Input-Ingreso de Datos'!#REF!=1,EVERLITE!#REF!,"N/A")</f>
        <v>#REF!</v>
      </c>
      <c r="PKA50" s="351" t="e">
        <f>+IF('Data Input-Ingreso de Datos'!#REF!=1,EVERLITE!#REF!,"N/A")</f>
        <v>#REF!</v>
      </c>
      <c r="PKB50" s="351" t="e">
        <f>+IF('Data Input-Ingreso de Datos'!#REF!=1,EVERLITE!#REF!,"N/A")</f>
        <v>#REF!</v>
      </c>
      <c r="PKC50" s="351" t="e">
        <f>+IF('Data Input-Ingreso de Datos'!#REF!=1,EVERLITE!#REF!,"N/A")</f>
        <v>#REF!</v>
      </c>
      <c r="PKD50" s="351" t="e">
        <f>+IF('Data Input-Ingreso de Datos'!#REF!=1,EVERLITE!#REF!,"N/A")</f>
        <v>#REF!</v>
      </c>
      <c r="PKE50" s="351" t="e">
        <f>+IF('Data Input-Ingreso de Datos'!#REF!=1,EVERLITE!#REF!,"N/A")</f>
        <v>#REF!</v>
      </c>
      <c r="PKF50" s="351" t="e">
        <f>+IF('Data Input-Ingreso de Datos'!#REF!=1,EVERLITE!#REF!,"N/A")</f>
        <v>#REF!</v>
      </c>
      <c r="PKG50" s="351" t="e">
        <f>+IF('Data Input-Ingreso de Datos'!#REF!=1,EVERLITE!#REF!,"N/A")</f>
        <v>#REF!</v>
      </c>
      <c r="PKH50" s="351" t="e">
        <f>+IF('Data Input-Ingreso de Datos'!#REF!=1,EVERLITE!#REF!,"N/A")</f>
        <v>#REF!</v>
      </c>
      <c r="PKI50" s="351" t="e">
        <f>+IF('Data Input-Ingreso de Datos'!#REF!=1,EVERLITE!#REF!,"N/A")</f>
        <v>#REF!</v>
      </c>
      <c r="PKJ50" s="351" t="e">
        <f>+IF('Data Input-Ingreso de Datos'!#REF!=1,EVERLITE!#REF!,"N/A")</f>
        <v>#REF!</v>
      </c>
      <c r="PKK50" s="351" t="e">
        <f>+IF('Data Input-Ingreso de Datos'!#REF!=1,EVERLITE!#REF!,"N/A")</f>
        <v>#REF!</v>
      </c>
      <c r="PKL50" s="351" t="e">
        <f>+IF('Data Input-Ingreso de Datos'!#REF!=1,EVERLITE!#REF!,"N/A")</f>
        <v>#REF!</v>
      </c>
      <c r="PKM50" s="351" t="e">
        <f>+IF('Data Input-Ingreso de Datos'!#REF!=1,EVERLITE!#REF!,"N/A")</f>
        <v>#REF!</v>
      </c>
      <c r="PKN50" s="351" t="e">
        <f>+IF('Data Input-Ingreso de Datos'!#REF!=1,EVERLITE!#REF!,"N/A")</f>
        <v>#REF!</v>
      </c>
      <c r="PKO50" s="351" t="e">
        <f>+IF('Data Input-Ingreso de Datos'!#REF!=1,EVERLITE!#REF!,"N/A")</f>
        <v>#REF!</v>
      </c>
      <c r="PKP50" s="351" t="e">
        <f>+IF('Data Input-Ingreso de Datos'!#REF!=1,EVERLITE!#REF!,"N/A")</f>
        <v>#REF!</v>
      </c>
      <c r="PKQ50" s="351" t="e">
        <f>+IF('Data Input-Ingreso de Datos'!#REF!=1,EVERLITE!#REF!,"N/A")</f>
        <v>#REF!</v>
      </c>
      <c r="PKR50" s="351" t="e">
        <f>+IF('Data Input-Ingreso de Datos'!#REF!=1,EVERLITE!#REF!,"N/A")</f>
        <v>#REF!</v>
      </c>
      <c r="PKS50" s="351" t="e">
        <f>+IF('Data Input-Ingreso de Datos'!#REF!=1,EVERLITE!#REF!,"N/A")</f>
        <v>#REF!</v>
      </c>
      <c r="PKT50" s="351" t="e">
        <f>+IF('Data Input-Ingreso de Datos'!#REF!=1,EVERLITE!#REF!,"N/A")</f>
        <v>#REF!</v>
      </c>
      <c r="PKU50" s="351" t="e">
        <f>+IF('Data Input-Ingreso de Datos'!#REF!=1,EVERLITE!#REF!,"N/A")</f>
        <v>#REF!</v>
      </c>
      <c r="PKV50" s="351" t="e">
        <f>+IF('Data Input-Ingreso de Datos'!#REF!=1,EVERLITE!#REF!,"N/A")</f>
        <v>#REF!</v>
      </c>
      <c r="PKW50" s="351" t="e">
        <f>+IF('Data Input-Ingreso de Datos'!#REF!=1,EVERLITE!#REF!,"N/A")</f>
        <v>#REF!</v>
      </c>
      <c r="PKX50" s="351" t="e">
        <f>+IF('Data Input-Ingreso de Datos'!#REF!=1,EVERLITE!#REF!,"N/A")</f>
        <v>#REF!</v>
      </c>
      <c r="PKY50" s="351" t="e">
        <f>+IF('Data Input-Ingreso de Datos'!#REF!=1,EVERLITE!#REF!,"N/A")</f>
        <v>#REF!</v>
      </c>
      <c r="PKZ50" s="351" t="e">
        <f>+IF('Data Input-Ingreso de Datos'!#REF!=1,EVERLITE!#REF!,"N/A")</f>
        <v>#REF!</v>
      </c>
      <c r="PLA50" s="351" t="e">
        <f>+IF('Data Input-Ingreso de Datos'!#REF!=1,EVERLITE!#REF!,"N/A")</f>
        <v>#REF!</v>
      </c>
      <c r="PLB50" s="351" t="e">
        <f>+IF('Data Input-Ingreso de Datos'!#REF!=1,EVERLITE!#REF!,"N/A")</f>
        <v>#REF!</v>
      </c>
      <c r="PLC50" s="351" t="e">
        <f>+IF('Data Input-Ingreso de Datos'!#REF!=1,EVERLITE!#REF!,"N/A")</f>
        <v>#REF!</v>
      </c>
      <c r="PLD50" s="351" t="e">
        <f>+IF('Data Input-Ingreso de Datos'!#REF!=1,EVERLITE!#REF!,"N/A")</f>
        <v>#REF!</v>
      </c>
      <c r="PLE50" s="351" t="e">
        <f>+IF('Data Input-Ingreso de Datos'!#REF!=1,EVERLITE!#REF!,"N/A")</f>
        <v>#REF!</v>
      </c>
      <c r="PLF50" s="351" t="e">
        <f>+IF('Data Input-Ingreso de Datos'!#REF!=1,EVERLITE!#REF!,"N/A")</f>
        <v>#REF!</v>
      </c>
      <c r="PLG50" s="351" t="e">
        <f>+IF('Data Input-Ingreso de Datos'!#REF!=1,EVERLITE!#REF!,"N/A")</f>
        <v>#REF!</v>
      </c>
      <c r="PLH50" s="351" t="e">
        <f>+IF('Data Input-Ingreso de Datos'!#REF!=1,EVERLITE!#REF!,"N/A")</f>
        <v>#REF!</v>
      </c>
      <c r="PLI50" s="351" t="e">
        <f>+IF('Data Input-Ingreso de Datos'!#REF!=1,EVERLITE!#REF!,"N/A")</f>
        <v>#REF!</v>
      </c>
      <c r="PLJ50" s="351" t="e">
        <f>+IF('Data Input-Ingreso de Datos'!#REF!=1,EVERLITE!#REF!,"N/A")</f>
        <v>#REF!</v>
      </c>
      <c r="PLK50" s="351" t="e">
        <f>+IF('Data Input-Ingreso de Datos'!#REF!=1,EVERLITE!#REF!,"N/A")</f>
        <v>#REF!</v>
      </c>
      <c r="PLL50" s="351" t="e">
        <f>+IF('Data Input-Ingreso de Datos'!#REF!=1,EVERLITE!#REF!,"N/A")</f>
        <v>#REF!</v>
      </c>
      <c r="PLM50" s="351" t="e">
        <f>+IF('Data Input-Ingreso de Datos'!#REF!=1,EVERLITE!#REF!,"N/A")</f>
        <v>#REF!</v>
      </c>
      <c r="PLN50" s="351" t="e">
        <f>+IF('Data Input-Ingreso de Datos'!#REF!=1,EVERLITE!#REF!,"N/A")</f>
        <v>#REF!</v>
      </c>
      <c r="PLO50" s="351" t="e">
        <f>+IF('Data Input-Ingreso de Datos'!#REF!=1,EVERLITE!#REF!,"N/A")</f>
        <v>#REF!</v>
      </c>
      <c r="PLP50" s="351" t="e">
        <f>+IF('Data Input-Ingreso de Datos'!#REF!=1,EVERLITE!#REF!,"N/A")</f>
        <v>#REF!</v>
      </c>
      <c r="PLQ50" s="351" t="e">
        <f>+IF('Data Input-Ingreso de Datos'!#REF!=1,EVERLITE!#REF!,"N/A")</f>
        <v>#REF!</v>
      </c>
      <c r="PLR50" s="351" t="e">
        <f>+IF('Data Input-Ingreso de Datos'!#REF!=1,EVERLITE!#REF!,"N/A")</f>
        <v>#REF!</v>
      </c>
      <c r="PLS50" s="351" t="e">
        <f>+IF('Data Input-Ingreso de Datos'!#REF!=1,EVERLITE!#REF!,"N/A")</f>
        <v>#REF!</v>
      </c>
      <c r="PLT50" s="351" t="e">
        <f>+IF('Data Input-Ingreso de Datos'!#REF!=1,EVERLITE!#REF!,"N/A")</f>
        <v>#REF!</v>
      </c>
      <c r="PLU50" s="351" t="e">
        <f>+IF('Data Input-Ingreso de Datos'!#REF!=1,EVERLITE!#REF!,"N/A")</f>
        <v>#REF!</v>
      </c>
      <c r="PLV50" s="351" t="e">
        <f>+IF('Data Input-Ingreso de Datos'!#REF!=1,EVERLITE!#REF!,"N/A")</f>
        <v>#REF!</v>
      </c>
      <c r="PLW50" s="351" t="e">
        <f>+IF('Data Input-Ingreso de Datos'!#REF!=1,EVERLITE!#REF!,"N/A")</f>
        <v>#REF!</v>
      </c>
      <c r="PLX50" s="351" t="e">
        <f>+IF('Data Input-Ingreso de Datos'!#REF!=1,EVERLITE!#REF!,"N/A")</f>
        <v>#REF!</v>
      </c>
      <c r="PLY50" s="351" t="e">
        <f>+IF('Data Input-Ingreso de Datos'!#REF!=1,EVERLITE!#REF!,"N/A")</f>
        <v>#REF!</v>
      </c>
      <c r="PLZ50" s="351" t="e">
        <f>+IF('Data Input-Ingreso de Datos'!#REF!=1,EVERLITE!#REF!,"N/A")</f>
        <v>#REF!</v>
      </c>
      <c r="PMA50" s="351" t="e">
        <f>+IF('Data Input-Ingreso de Datos'!#REF!=1,EVERLITE!#REF!,"N/A")</f>
        <v>#REF!</v>
      </c>
      <c r="PMB50" s="351" t="e">
        <f>+IF('Data Input-Ingreso de Datos'!#REF!=1,EVERLITE!#REF!,"N/A")</f>
        <v>#REF!</v>
      </c>
      <c r="PMC50" s="351" t="e">
        <f>+IF('Data Input-Ingreso de Datos'!#REF!=1,EVERLITE!#REF!,"N/A")</f>
        <v>#REF!</v>
      </c>
      <c r="PMD50" s="351" t="e">
        <f>+IF('Data Input-Ingreso de Datos'!#REF!=1,EVERLITE!#REF!,"N/A")</f>
        <v>#REF!</v>
      </c>
      <c r="PME50" s="351" t="e">
        <f>+IF('Data Input-Ingreso de Datos'!#REF!=1,EVERLITE!#REF!,"N/A")</f>
        <v>#REF!</v>
      </c>
      <c r="PMF50" s="351" t="e">
        <f>+IF('Data Input-Ingreso de Datos'!#REF!=1,EVERLITE!#REF!,"N/A")</f>
        <v>#REF!</v>
      </c>
      <c r="PMG50" s="351" t="e">
        <f>+IF('Data Input-Ingreso de Datos'!#REF!=1,EVERLITE!#REF!,"N/A")</f>
        <v>#REF!</v>
      </c>
      <c r="PMH50" s="351" t="e">
        <f>+IF('Data Input-Ingreso de Datos'!#REF!=1,EVERLITE!#REF!,"N/A")</f>
        <v>#REF!</v>
      </c>
      <c r="PMI50" s="351" t="e">
        <f>+IF('Data Input-Ingreso de Datos'!#REF!=1,EVERLITE!#REF!,"N/A")</f>
        <v>#REF!</v>
      </c>
      <c r="PMJ50" s="351" t="e">
        <f>+IF('Data Input-Ingreso de Datos'!#REF!=1,EVERLITE!#REF!,"N/A")</f>
        <v>#REF!</v>
      </c>
      <c r="PMK50" s="351" t="e">
        <f>+IF('Data Input-Ingreso de Datos'!#REF!=1,EVERLITE!#REF!,"N/A")</f>
        <v>#REF!</v>
      </c>
      <c r="PML50" s="351" t="e">
        <f>+IF('Data Input-Ingreso de Datos'!#REF!=1,EVERLITE!#REF!,"N/A")</f>
        <v>#REF!</v>
      </c>
      <c r="PMM50" s="351" t="e">
        <f>+IF('Data Input-Ingreso de Datos'!#REF!=1,EVERLITE!#REF!,"N/A")</f>
        <v>#REF!</v>
      </c>
      <c r="PMN50" s="351" t="e">
        <f>+IF('Data Input-Ingreso de Datos'!#REF!=1,EVERLITE!#REF!,"N/A")</f>
        <v>#REF!</v>
      </c>
      <c r="PMO50" s="351" t="e">
        <f>+IF('Data Input-Ingreso de Datos'!#REF!=1,EVERLITE!#REF!,"N/A")</f>
        <v>#REF!</v>
      </c>
      <c r="PMP50" s="351" t="e">
        <f>+IF('Data Input-Ingreso de Datos'!#REF!=1,EVERLITE!#REF!,"N/A")</f>
        <v>#REF!</v>
      </c>
      <c r="PMQ50" s="351" t="e">
        <f>+IF('Data Input-Ingreso de Datos'!#REF!=1,EVERLITE!#REF!,"N/A")</f>
        <v>#REF!</v>
      </c>
      <c r="PMR50" s="351" t="e">
        <f>+IF('Data Input-Ingreso de Datos'!#REF!=1,EVERLITE!#REF!,"N/A")</f>
        <v>#REF!</v>
      </c>
      <c r="PMS50" s="351" t="e">
        <f>+IF('Data Input-Ingreso de Datos'!#REF!=1,EVERLITE!#REF!,"N/A")</f>
        <v>#REF!</v>
      </c>
      <c r="PMT50" s="351" t="e">
        <f>+IF('Data Input-Ingreso de Datos'!#REF!=1,EVERLITE!#REF!,"N/A")</f>
        <v>#REF!</v>
      </c>
      <c r="PMU50" s="351" t="e">
        <f>+IF('Data Input-Ingreso de Datos'!#REF!=1,EVERLITE!#REF!,"N/A")</f>
        <v>#REF!</v>
      </c>
      <c r="PMV50" s="351" t="e">
        <f>+IF('Data Input-Ingreso de Datos'!#REF!=1,EVERLITE!#REF!,"N/A")</f>
        <v>#REF!</v>
      </c>
      <c r="PMW50" s="351" t="e">
        <f>+IF('Data Input-Ingreso de Datos'!#REF!=1,EVERLITE!#REF!,"N/A")</f>
        <v>#REF!</v>
      </c>
      <c r="PMX50" s="351" t="e">
        <f>+IF('Data Input-Ingreso de Datos'!#REF!=1,EVERLITE!#REF!,"N/A")</f>
        <v>#REF!</v>
      </c>
      <c r="PMY50" s="351" t="e">
        <f>+IF('Data Input-Ingreso de Datos'!#REF!=1,EVERLITE!#REF!,"N/A")</f>
        <v>#REF!</v>
      </c>
      <c r="PMZ50" s="351" t="e">
        <f>+IF('Data Input-Ingreso de Datos'!#REF!=1,EVERLITE!#REF!,"N/A")</f>
        <v>#REF!</v>
      </c>
      <c r="PNA50" s="351" t="e">
        <f>+IF('Data Input-Ingreso de Datos'!#REF!=1,EVERLITE!#REF!,"N/A")</f>
        <v>#REF!</v>
      </c>
      <c r="PNB50" s="351" t="e">
        <f>+IF('Data Input-Ingreso de Datos'!#REF!=1,EVERLITE!#REF!,"N/A")</f>
        <v>#REF!</v>
      </c>
      <c r="PNC50" s="351" t="e">
        <f>+IF('Data Input-Ingreso de Datos'!#REF!=1,EVERLITE!#REF!,"N/A")</f>
        <v>#REF!</v>
      </c>
      <c r="PND50" s="351" t="e">
        <f>+IF('Data Input-Ingreso de Datos'!#REF!=1,EVERLITE!#REF!,"N/A")</f>
        <v>#REF!</v>
      </c>
      <c r="PNE50" s="351" t="e">
        <f>+IF('Data Input-Ingreso de Datos'!#REF!=1,EVERLITE!#REF!,"N/A")</f>
        <v>#REF!</v>
      </c>
      <c r="PNF50" s="351" t="e">
        <f>+IF('Data Input-Ingreso de Datos'!#REF!=1,EVERLITE!#REF!,"N/A")</f>
        <v>#REF!</v>
      </c>
      <c r="PNG50" s="351" t="e">
        <f>+IF('Data Input-Ingreso de Datos'!#REF!=1,EVERLITE!#REF!,"N/A")</f>
        <v>#REF!</v>
      </c>
      <c r="PNH50" s="351" t="e">
        <f>+IF('Data Input-Ingreso de Datos'!#REF!=1,EVERLITE!#REF!,"N/A")</f>
        <v>#REF!</v>
      </c>
      <c r="PNI50" s="351" t="e">
        <f>+IF('Data Input-Ingreso de Datos'!#REF!=1,EVERLITE!#REF!,"N/A")</f>
        <v>#REF!</v>
      </c>
      <c r="PNJ50" s="351" t="e">
        <f>+IF('Data Input-Ingreso de Datos'!#REF!=1,EVERLITE!#REF!,"N/A")</f>
        <v>#REF!</v>
      </c>
      <c r="PNK50" s="351" t="e">
        <f>+IF('Data Input-Ingreso de Datos'!#REF!=1,EVERLITE!#REF!,"N/A")</f>
        <v>#REF!</v>
      </c>
      <c r="PNL50" s="351" t="e">
        <f>+IF('Data Input-Ingreso de Datos'!#REF!=1,EVERLITE!#REF!,"N/A")</f>
        <v>#REF!</v>
      </c>
      <c r="PNM50" s="351" t="e">
        <f>+IF('Data Input-Ingreso de Datos'!#REF!=1,EVERLITE!#REF!,"N/A")</f>
        <v>#REF!</v>
      </c>
      <c r="PNN50" s="351" t="e">
        <f>+IF('Data Input-Ingreso de Datos'!#REF!=1,EVERLITE!#REF!,"N/A")</f>
        <v>#REF!</v>
      </c>
      <c r="PNO50" s="351" t="e">
        <f>+IF('Data Input-Ingreso de Datos'!#REF!=1,EVERLITE!#REF!,"N/A")</f>
        <v>#REF!</v>
      </c>
      <c r="PNP50" s="351" t="e">
        <f>+IF('Data Input-Ingreso de Datos'!#REF!=1,EVERLITE!#REF!,"N/A")</f>
        <v>#REF!</v>
      </c>
      <c r="PNQ50" s="351" t="e">
        <f>+IF('Data Input-Ingreso de Datos'!#REF!=1,EVERLITE!#REF!,"N/A")</f>
        <v>#REF!</v>
      </c>
      <c r="PNR50" s="351" t="e">
        <f>+IF('Data Input-Ingreso de Datos'!#REF!=1,EVERLITE!#REF!,"N/A")</f>
        <v>#REF!</v>
      </c>
      <c r="PNS50" s="351" t="e">
        <f>+IF('Data Input-Ingreso de Datos'!#REF!=1,EVERLITE!#REF!,"N/A")</f>
        <v>#REF!</v>
      </c>
      <c r="PNT50" s="351" t="e">
        <f>+IF('Data Input-Ingreso de Datos'!#REF!=1,EVERLITE!#REF!,"N/A")</f>
        <v>#REF!</v>
      </c>
      <c r="PNU50" s="351" t="e">
        <f>+IF('Data Input-Ingreso de Datos'!#REF!=1,EVERLITE!#REF!,"N/A")</f>
        <v>#REF!</v>
      </c>
      <c r="PNV50" s="351" t="e">
        <f>+IF('Data Input-Ingreso de Datos'!#REF!=1,EVERLITE!#REF!,"N/A")</f>
        <v>#REF!</v>
      </c>
      <c r="PNW50" s="351" t="e">
        <f>+IF('Data Input-Ingreso de Datos'!#REF!=1,EVERLITE!#REF!,"N/A")</f>
        <v>#REF!</v>
      </c>
      <c r="PNX50" s="351" t="e">
        <f>+IF('Data Input-Ingreso de Datos'!#REF!=1,EVERLITE!#REF!,"N/A")</f>
        <v>#REF!</v>
      </c>
      <c r="PNY50" s="351" t="e">
        <f>+IF('Data Input-Ingreso de Datos'!#REF!=1,EVERLITE!#REF!,"N/A")</f>
        <v>#REF!</v>
      </c>
      <c r="PNZ50" s="351" t="e">
        <f>+IF('Data Input-Ingreso de Datos'!#REF!=1,EVERLITE!#REF!,"N/A")</f>
        <v>#REF!</v>
      </c>
      <c r="POA50" s="351" t="e">
        <f>+IF('Data Input-Ingreso de Datos'!#REF!=1,EVERLITE!#REF!,"N/A")</f>
        <v>#REF!</v>
      </c>
      <c r="POB50" s="351" t="e">
        <f>+IF('Data Input-Ingreso de Datos'!#REF!=1,EVERLITE!#REF!,"N/A")</f>
        <v>#REF!</v>
      </c>
      <c r="POC50" s="351" t="e">
        <f>+IF('Data Input-Ingreso de Datos'!#REF!=1,EVERLITE!#REF!,"N/A")</f>
        <v>#REF!</v>
      </c>
      <c r="POD50" s="351" t="e">
        <f>+IF('Data Input-Ingreso de Datos'!#REF!=1,EVERLITE!#REF!,"N/A")</f>
        <v>#REF!</v>
      </c>
      <c r="POE50" s="351" t="e">
        <f>+IF('Data Input-Ingreso de Datos'!#REF!=1,EVERLITE!#REF!,"N/A")</f>
        <v>#REF!</v>
      </c>
      <c r="POF50" s="351" t="e">
        <f>+IF('Data Input-Ingreso de Datos'!#REF!=1,EVERLITE!#REF!,"N/A")</f>
        <v>#REF!</v>
      </c>
      <c r="POG50" s="351" t="e">
        <f>+IF('Data Input-Ingreso de Datos'!#REF!=1,EVERLITE!#REF!,"N/A")</f>
        <v>#REF!</v>
      </c>
      <c r="POH50" s="351" t="e">
        <f>+IF('Data Input-Ingreso de Datos'!#REF!=1,EVERLITE!#REF!,"N/A")</f>
        <v>#REF!</v>
      </c>
      <c r="POI50" s="351" t="e">
        <f>+IF('Data Input-Ingreso de Datos'!#REF!=1,EVERLITE!#REF!,"N/A")</f>
        <v>#REF!</v>
      </c>
      <c r="POJ50" s="351" t="e">
        <f>+IF('Data Input-Ingreso de Datos'!#REF!=1,EVERLITE!#REF!,"N/A")</f>
        <v>#REF!</v>
      </c>
      <c r="POK50" s="351" t="e">
        <f>+IF('Data Input-Ingreso de Datos'!#REF!=1,EVERLITE!#REF!,"N/A")</f>
        <v>#REF!</v>
      </c>
      <c r="POL50" s="351" t="e">
        <f>+IF('Data Input-Ingreso de Datos'!#REF!=1,EVERLITE!#REF!,"N/A")</f>
        <v>#REF!</v>
      </c>
      <c r="POM50" s="351" t="e">
        <f>+IF('Data Input-Ingreso de Datos'!#REF!=1,EVERLITE!#REF!,"N/A")</f>
        <v>#REF!</v>
      </c>
      <c r="PON50" s="351" t="e">
        <f>+IF('Data Input-Ingreso de Datos'!#REF!=1,EVERLITE!#REF!,"N/A")</f>
        <v>#REF!</v>
      </c>
      <c r="POO50" s="351" t="e">
        <f>+IF('Data Input-Ingreso de Datos'!#REF!=1,EVERLITE!#REF!,"N/A")</f>
        <v>#REF!</v>
      </c>
      <c r="POP50" s="351" t="e">
        <f>+IF('Data Input-Ingreso de Datos'!#REF!=1,EVERLITE!#REF!,"N/A")</f>
        <v>#REF!</v>
      </c>
      <c r="POQ50" s="351" t="e">
        <f>+IF('Data Input-Ingreso de Datos'!#REF!=1,EVERLITE!#REF!,"N/A")</f>
        <v>#REF!</v>
      </c>
      <c r="POR50" s="351" t="e">
        <f>+IF('Data Input-Ingreso de Datos'!#REF!=1,EVERLITE!#REF!,"N/A")</f>
        <v>#REF!</v>
      </c>
      <c r="POS50" s="351" t="e">
        <f>+IF('Data Input-Ingreso de Datos'!#REF!=1,EVERLITE!#REF!,"N/A")</f>
        <v>#REF!</v>
      </c>
      <c r="POT50" s="351" t="e">
        <f>+IF('Data Input-Ingreso de Datos'!#REF!=1,EVERLITE!#REF!,"N/A")</f>
        <v>#REF!</v>
      </c>
      <c r="POU50" s="351" t="e">
        <f>+IF('Data Input-Ingreso de Datos'!#REF!=1,EVERLITE!#REF!,"N/A")</f>
        <v>#REF!</v>
      </c>
      <c r="POV50" s="351" t="e">
        <f>+IF('Data Input-Ingreso de Datos'!#REF!=1,EVERLITE!#REF!,"N/A")</f>
        <v>#REF!</v>
      </c>
      <c r="POW50" s="351" t="e">
        <f>+IF('Data Input-Ingreso de Datos'!#REF!=1,EVERLITE!#REF!,"N/A")</f>
        <v>#REF!</v>
      </c>
      <c r="POX50" s="351" t="e">
        <f>+IF('Data Input-Ingreso de Datos'!#REF!=1,EVERLITE!#REF!,"N/A")</f>
        <v>#REF!</v>
      </c>
      <c r="POY50" s="351" t="e">
        <f>+IF('Data Input-Ingreso de Datos'!#REF!=1,EVERLITE!#REF!,"N/A")</f>
        <v>#REF!</v>
      </c>
      <c r="POZ50" s="351" t="e">
        <f>+IF('Data Input-Ingreso de Datos'!#REF!=1,EVERLITE!#REF!,"N/A")</f>
        <v>#REF!</v>
      </c>
      <c r="PPA50" s="351" t="e">
        <f>+IF('Data Input-Ingreso de Datos'!#REF!=1,EVERLITE!#REF!,"N/A")</f>
        <v>#REF!</v>
      </c>
      <c r="PPB50" s="351" t="e">
        <f>+IF('Data Input-Ingreso de Datos'!#REF!=1,EVERLITE!#REF!,"N/A")</f>
        <v>#REF!</v>
      </c>
      <c r="PPC50" s="351" t="e">
        <f>+IF('Data Input-Ingreso de Datos'!#REF!=1,EVERLITE!#REF!,"N/A")</f>
        <v>#REF!</v>
      </c>
      <c r="PPD50" s="351" t="e">
        <f>+IF('Data Input-Ingreso de Datos'!#REF!=1,EVERLITE!#REF!,"N/A")</f>
        <v>#REF!</v>
      </c>
      <c r="PPE50" s="351" t="e">
        <f>+IF('Data Input-Ingreso de Datos'!#REF!=1,EVERLITE!#REF!,"N/A")</f>
        <v>#REF!</v>
      </c>
      <c r="PPF50" s="351" t="e">
        <f>+IF('Data Input-Ingreso de Datos'!#REF!=1,EVERLITE!#REF!,"N/A")</f>
        <v>#REF!</v>
      </c>
      <c r="PPG50" s="351" t="e">
        <f>+IF('Data Input-Ingreso de Datos'!#REF!=1,EVERLITE!#REF!,"N/A")</f>
        <v>#REF!</v>
      </c>
      <c r="PPH50" s="351" t="e">
        <f>+IF('Data Input-Ingreso de Datos'!#REF!=1,EVERLITE!#REF!,"N/A")</f>
        <v>#REF!</v>
      </c>
      <c r="PPI50" s="351" t="e">
        <f>+IF('Data Input-Ingreso de Datos'!#REF!=1,EVERLITE!#REF!,"N/A")</f>
        <v>#REF!</v>
      </c>
      <c r="PPJ50" s="351" t="e">
        <f>+IF('Data Input-Ingreso de Datos'!#REF!=1,EVERLITE!#REF!,"N/A")</f>
        <v>#REF!</v>
      </c>
      <c r="PPK50" s="351" t="e">
        <f>+IF('Data Input-Ingreso de Datos'!#REF!=1,EVERLITE!#REF!,"N/A")</f>
        <v>#REF!</v>
      </c>
      <c r="PPL50" s="351" t="e">
        <f>+IF('Data Input-Ingreso de Datos'!#REF!=1,EVERLITE!#REF!,"N/A")</f>
        <v>#REF!</v>
      </c>
      <c r="PPM50" s="351" t="e">
        <f>+IF('Data Input-Ingreso de Datos'!#REF!=1,EVERLITE!#REF!,"N/A")</f>
        <v>#REF!</v>
      </c>
      <c r="PPN50" s="351" t="e">
        <f>+IF('Data Input-Ingreso de Datos'!#REF!=1,EVERLITE!#REF!,"N/A")</f>
        <v>#REF!</v>
      </c>
      <c r="PPO50" s="351" t="e">
        <f>+IF('Data Input-Ingreso de Datos'!#REF!=1,EVERLITE!#REF!,"N/A")</f>
        <v>#REF!</v>
      </c>
      <c r="PPP50" s="351" t="e">
        <f>+IF('Data Input-Ingreso de Datos'!#REF!=1,EVERLITE!#REF!,"N/A")</f>
        <v>#REF!</v>
      </c>
      <c r="PPQ50" s="351" t="e">
        <f>+IF('Data Input-Ingreso de Datos'!#REF!=1,EVERLITE!#REF!,"N/A")</f>
        <v>#REF!</v>
      </c>
      <c r="PPR50" s="351" t="e">
        <f>+IF('Data Input-Ingreso de Datos'!#REF!=1,EVERLITE!#REF!,"N/A")</f>
        <v>#REF!</v>
      </c>
      <c r="PPS50" s="351" t="e">
        <f>+IF('Data Input-Ingreso de Datos'!#REF!=1,EVERLITE!#REF!,"N/A")</f>
        <v>#REF!</v>
      </c>
      <c r="PPT50" s="351" t="e">
        <f>+IF('Data Input-Ingreso de Datos'!#REF!=1,EVERLITE!#REF!,"N/A")</f>
        <v>#REF!</v>
      </c>
      <c r="PPU50" s="351" t="e">
        <f>+IF('Data Input-Ingreso de Datos'!#REF!=1,EVERLITE!#REF!,"N/A")</f>
        <v>#REF!</v>
      </c>
      <c r="PPV50" s="351" t="e">
        <f>+IF('Data Input-Ingreso de Datos'!#REF!=1,EVERLITE!#REF!,"N/A")</f>
        <v>#REF!</v>
      </c>
      <c r="PPW50" s="351" t="e">
        <f>+IF('Data Input-Ingreso de Datos'!#REF!=1,EVERLITE!#REF!,"N/A")</f>
        <v>#REF!</v>
      </c>
      <c r="PPX50" s="351" t="e">
        <f>+IF('Data Input-Ingreso de Datos'!#REF!=1,EVERLITE!#REF!,"N/A")</f>
        <v>#REF!</v>
      </c>
      <c r="PPY50" s="351" t="e">
        <f>+IF('Data Input-Ingreso de Datos'!#REF!=1,EVERLITE!#REF!,"N/A")</f>
        <v>#REF!</v>
      </c>
      <c r="PPZ50" s="351" t="e">
        <f>+IF('Data Input-Ingreso de Datos'!#REF!=1,EVERLITE!#REF!,"N/A")</f>
        <v>#REF!</v>
      </c>
      <c r="PQA50" s="351" t="e">
        <f>+IF('Data Input-Ingreso de Datos'!#REF!=1,EVERLITE!#REF!,"N/A")</f>
        <v>#REF!</v>
      </c>
      <c r="PQB50" s="351" t="e">
        <f>+IF('Data Input-Ingreso de Datos'!#REF!=1,EVERLITE!#REF!,"N/A")</f>
        <v>#REF!</v>
      </c>
      <c r="PQC50" s="351" t="e">
        <f>+IF('Data Input-Ingreso de Datos'!#REF!=1,EVERLITE!#REF!,"N/A")</f>
        <v>#REF!</v>
      </c>
      <c r="PQD50" s="351" t="e">
        <f>+IF('Data Input-Ingreso de Datos'!#REF!=1,EVERLITE!#REF!,"N/A")</f>
        <v>#REF!</v>
      </c>
      <c r="PQE50" s="351" t="e">
        <f>+IF('Data Input-Ingreso de Datos'!#REF!=1,EVERLITE!#REF!,"N/A")</f>
        <v>#REF!</v>
      </c>
      <c r="PQF50" s="351" t="e">
        <f>+IF('Data Input-Ingreso de Datos'!#REF!=1,EVERLITE!#REF!,"N/A")</f>
        <v>#REF!</v>
      </c>
      <c r="PQG50" s="351" t="e">
        <f>+IF('Data Input-Ingreso de Datos'!#REF!=1,EVERLITE!#REF!,"N/A")</f>
        <v>#REF!</v>
      </c>
      <c r="PQH50" s="351" t="e">
        <f>+IF('Data Input-Ingreso de Datos'!#REF!=1,EVERLITE!#REF!,"N/A")</f>
        <v>#REF!</v>
      </c>
      <c r="PQI50" s="351" t="e">
        <f>+IF('Data Input-Ingreso de Datos'!#REF!=1,EVERLITE!#REF!,"N/A")</f>
        <v>#REF!</v>
      </c>
      <c r="PQJ50" s="351" t="e">
        <f>+IF('Data Input-Ingreso de Datos'!#REF!=1,EVERLITE!#REF!,"N/A")</f>
        <v>#REF!</v>
      </c>
      <c r="PQK50" s="351" t="e">
        <f>+IF('Data Input-Ingreso de Datos'!#REF!=1,EVERLITE!#REF!,"N/A")</f>
        <v>#REF!</v>
      </c>
      <c r="PQL50" s="351" t="e">
        <f>+IF('Data Input-Ingreso de Datos'!#REF!=1,EVERLITE!#REF!,"N/A")</f>
        <v>#REF!</v>
      </c>
      <c r="PQM50" s="351" t="e">
        <f>+IF('Data Input-Ingreso de Datos'!#REF!=1,EVERLITE!#REF!,"N/A")</f>
        <v>#REF!</v>
      </c>
      <c r="PQN50" s="351" t="e">
        <f>+IF('Data Input-Ingreso de Datos'!#REF!=1,EVERLITE!#REF!,"N/A")</f>
        <v>#REF!</v>
      </c>
      <c r="PQO50" s="351" t="e">
        <f>+IF('Data Input-Ingreso de Datos'!#REF!=1,EVERLITE!#REF!,"N/A")</f>
        <v>#REF!</v>
      </c>
      <c r="PQP50" s="351" t="e">
        <f>+IF('Data Input-Ingreso de Datos'!#REF!=1,EVERLITE!#REF!,"N/A")</f>
        <v>#REF!</v>
      </c>
      <c r="PQQ50" s="351" t="e">
        <f>+IF('Data Input-Ingreso de Datos'!#REF!=1,EVERLITE!#REF!,"N/A")</f>
        <v>#REF!</v>
      </c>
      <c r="PQR50" s="351" t="e">
        <f>+IF('Data Input-Ingreso de Datos'!#REF!=1,EVERLITE!#REF!,"N/A")</f>
        <v>#REF!</v>
      </c>
      <c r="PQS50" s="351" t="e">
        <f>+IF('Data Input-Ingreso de Datos'!#REF!=1,EVERLITE!#REF!,"N/A")</f>
        <v>#REF!</v>
      </c>
      <c r="PQT50" s="351" t="e">
        <f>+IF('Data Input-Ingreso de Datos'!#REF!=1,EVERLITE!#REF!,"N/A")</f>
        <v>#REF!</v>
      </c>
      <c r="PQU50" s="351" t="e">
        <f>+IF('Data Input-Ingreso de Datos'!#REF!=1,EVERLITE!#REF!,"N/A")</f>
        <v>#REF!</v>
      </c>
      <c r="PQV50" s="351" t="e">
        <f>+IF('Data Input-Ingreso de Datos'!#REF!=1,EVERLITE!#REF!,"N/A")</f>
        <v>#REF!</v>
      </c>
      <c r="PQW50" s="351" t="e">
        <f>+IF('Data Input-Ingreso de Datos'!#REF!=1,EVERLITE!#REF!,"N/A")</f>
        <v>#REF!</v>
      </c>
      <c r="PQX50" s="351" t="e">
        <f>+IF('Data Input-Ingreso de Datos'!#REF!=1,EVERLITE!#REF!,"N/A")</f>
        <v>#REF!</v>
      </c>
      <c r="PQY50" s="351" t="e">
        <f>+IF('Data Input-Ingreso de Datos'!#REF!=1,EVERLITE!#REF!,"N/A")</f>
        <v>#REF!</v>
      </c>
      <c r="PQZ50" s="351" t="e">
        <f>+IF('Data Input-Ingreso de Datos'!#REF!=1,EVERLITE!#REF!,"N/A")</f>
        <v>#REF!</v>
      </c>
      <c r="PRA50" s="351" t="e">
        <f>+IF('Data Input-Ingreso de Datos'!#REF!=1,EVERLITE!#REF!,"N/A")</f>
        <v>#REF!</v>
      </c>
      <c r="PRB50" s="351" t="e">
        <f>+IF('Data Input-Ingreso de Datos'!#REF!=1,EVERLITE!#REF!,"N/A")</f>
        <v>#REF!</v>
      </c>
      <c r="PRC50" s="351" t="e">
        <f>+IF('Data Input-Ingreso de Datos'!#REF!=1,EVERLITE!#REF!,"N/A")</f>
        <v>#REF!</v>
      </c>
      <c r="PRD50" s="351" t="e">
        <f>+IF('Data Input-Ingreso de Datos'!#REF!=1,EVERLITE!#REF!,"N/A")</f>
        <v>#REF!</v>
      </c>
      <c r="PRE50" s="351" t="e">
        <f>+IF('Data Input-Ingreso de Datos'!#REF!=1,EVERLITE!#REF!,"N/A")</f>
        <v>#REF!</v>
      </c>
      <c r="PRF50" s="351" t="e">
        <f>+IF('Data Input-Ingreso de Datos'!#REF!=1,EVERLITE!#REF!,"N/A")</f>
        <v>#REF!</v>
      </c>
      <c r="PRG50" s="351" t="e">
        <f>+IF('Data Input-Ingreso de Datos'!#REF!=1,EVERLITE!#REF!,"N/A")</f>
        <v>#REF!</v>
      </c>
      <c r="PRH50" s="351" t="e">
        <f>+IF('Data Input-Ingreso de Datos'!#REF!=1,EVERLITE!#REF!,"N/A")</f>
        <v>#REF!</v>
      </c>
      <c r="PRI50" s="351" t="e">
        <f>+IF('Data Input-Ingreso de Datos'!#REF!=1,EVERLITE!#REF!,"N/A")</f>
        <v>#REF!</v>
      </c>
      <c r="PRJ50" s="351" t="e">
        <f>+IF('Data Input-Ingreso de Datos'!#REF!=1,EVERLITE!#REF!,"N/A")</f>
        <v>#REF!</v>
      </c>
      <c r="PRK50" s="351" t="e">
        <f>+IF('Data Input-Ingreso de Datos'!#REF!=1,EVERLITE!#REF!,"N/A")</f>
        <v>#REF!</v>
      </c>
      <c r="PRL50" s="351" t="e">
        <f>+IF('Data Input-Ingreso de Datos'!#REF!=1,EVERLITE!#REF!,"N/A")</f>
        <v>#REF!</v>
      </c>
      <c r="PRM50" s="351" t="e">
        <f>+IF('Data Input-Ingreso de Datos'!#REF!=1,EVERLITE!#REF!,"N/A")</f>
        <v>#REF!</v>
      </c>
      <c r="PRN50" s="351" t="e">
        <f>+IF('Data Input-Ingreso de Datos'!#REF!=1,EVERLITE!#REF!,"N/A")</f>
        <v>#REF!</v>
      </c>
      <c r="PRO50" s="351" t="e">
        <f>+IF('Data Input-Ingreso de Datos'!#REF!=1,EVERLITE!#REF!,"N/A")</f>
        <v>#REF!</v>
      </c>
      <c r="PRP50" s="351" t="e">
        <f>+IF('Data Input-Ingreso de Datos'!#REF!=1,EVERLITE!#REF!,"N/A")</f>
        <v>#REF!</v>
      </c>
      <c r="PRQ50" s="351" t="e">
        <f>+IF('Data Input-Ingreso de Datos'!#REF!=1,EVERLITE!#REF!,"N/A")</f>
        <v>#REF!</v>
      </c>
      <c r="PRR50" s="351" t="e">
        <f>+IF('Data Input-Ingreso de Datos'!#REF!=1,EVERLITE!#REF!,"N/A")</f>
        <v>#REF!</v>
      </c>
      <c r="PRS50" s="351" t="e">
        <f>+IF('Data Input-Ingreso de Datos'!#REF!=1,EVERLITE!#REF!,"N/A")</f>
        <v>#REF!</v>
      </c>
      <c r="PRT50" s="351" t="e">
        <f>+IF('Data Input-Ingreso de Datos'!#REF!=1,EVERLITE!#REF!,"N/A")</f>
        <v>#REF!</v>
      </c>
      <c r="PRU50" s="351" t="e">
        <f>+IF('Data Input-Ingreso de Datos'!#REF!=1,EVERLITE!#REF!,"N/A")</f>
        <v>#REF!</v>
      </c>
      <c r="PRV50" s="351" t="e">
        <f>+IF('Data Input-Ingreso de Datos'!#REF!=1,EVERLITE!#REF!,"N/A")</f>
        <v>#REF!</v>
      </c>
      <c r="PRW50" s="351" t="e">
        <f>+IF('Data Input-Ingreso de Datos'!#REF!=1,EVERLITE!#REF!,"N/A")</f>
        <v>#REF!</v>
      </c>
      <c r="PRX50" s="351" t="e">
        <f>+IF('Data Input-Ingreso de Datos'!#REF!=1,EVERLITE!#REF!,"N/A")</f>
        <v>#REF!</v>
      </c>
      <c r="PRY50" s="351" t="e">
        <f>+IF('Data Input-Ingreso de Datos'!#REF!=1,EVERLITE!#REF!,"N/A")</f>
        <v>#REF!</v>
      </c>
      <c r="PRZ50" s="351" t="e">
        <f>+IF('Data Input-Ingreso de Datos'!#REF!=1,EVERLITE!#REF!,"N/A")</f>
        <v>#REF!</v>
      </c>
      <c r="PSA50" s="351" t="e">
        <f>+IF('Data Input-Ingreso de Datos'!#REF!=1,EVERLITE!#REF!,"N/A")</f>
        <v>#REF!</v>
      </c>
      <c r="PSB50" s="351" t="e">
        <f>+IF('Data Input-Ingreso de Datos'!#REF!=1,EVERLITE!#REF!,"N/A")</f>
        <v>#REF!</v>
      </c>
      <c r="PSC50" s="351" t="e">
        <f>+IF('Data Input-Ingreso de Datos'!#REF!=1,EVERLITE!#REF!,"N/A")</f>
        <v>#REF!</v>
      </c>
      <c r="PSD50" s="351" t="e">
        <f>+IF('Data Input-Ingreso de Datos'!#REF!=1,EVERLITE!#REF!,"N/A")</f>
        <v>#REF!</v>
      </c>
      <c r="PSE50" s="351" t="e">
        <f>+IF('Data Input-Ingreso de Datos'!#REF!=1,EVERLITE!#REF!,"N/A")</f>
        <v>#REF!</v>
      </c>
      <c r="PSF50" s="351" t="e">
        <f>+IF('Data Input-Ingreso de Datos'!#REF!=1,EVERLITE!#REF!,"N/A")</f>
        <v>#REF!</v>
      </c>
      <c r="PSG50" s="351" t="e">
        <f>+IF('Data Input-Ingreso de Datos'!#REF!=1,EVERLITE!#REF!,"N/A")</f>
        <v>#REF!</v>
      </c>
      <c r="PSH50" s="351" t="e">
        <f>+IF('Data Input-Ingreso de Datos'!#REF!=1,EVERLITE!#REF!,"N/A")</f>
        <v>#REF!</v>
      </c>
      <c r="PSI50" s="351" t="e">
        <f>+IF('Data Input-Ingreso de Datos'!#REF!=1,EVERLITE!#REF!,"N/A")</f>
        <v>#REF!</v>
      </c>
      <c r="PSJ50" s="351" t="e">
        <f>+IF('Data Input-Ingreso de Datos'!#REF!=1,EVERLITE!#REF!,"N/A")</f>
        <v>#REF!</v>
      </c>
      <c r="PSK50" s="351" t="e">
        <f>+IF('Data Input-Ingreso de Datos'!#REF!=1,EVERLITE!#REF!,"N/A")</f>
        <v>#REF!</v>
      </c>
      <c r="PSL50" s="351" t="e">
        <f>+IF('Data Input-Ingreso de Datos'!#REF!=1,EVERLITE!#REF!,"N/A")</f>
        <v>#REF!</v>
      </c>
      <c r="PSM50" s="351" t="e">
        <f>+IF('Data Input-Ingreso de Datos'!#REF!=1,EVERLITE!#REF!,"N/A")</f>
        <v>#REF!</v>
      </c>
      <c r="PSN50" s="351" t="e">
        <f>+IF('Data Input-Ingreso de Datos'!#REF!=1,EVERLITE!#REF!,"N/A")</f>
        <v>#REF!</v>
      </c>
      <c r="PSO50" s="351" t="e">
        <f>+IF('Data Input-Ingreso de Datos'!#REF!=1,EVERLITE!#REF!,"N/A")</f>
        <v>#REF!</v>
      </c>
      <c r="PSP50" s="351" t="e">
        <f>+IF('Data Input-Ingreso de Datos'!#REF!=1,EVERLITE!#REF!,"N/A")</f>
        <v>#REF!</v>
      </c>
      <c r="PSQ50" s="351" t="e">
        <f>+IF('Data Input-Ingreso de Datos'!#REF!=1,EVERLITE!#REF!,"N/A")</f>
        <v>#REF!</v>
      </c>
      <c r="PSR50" s="351" t="e">
        <f>+IF('Data Input-Ingreso de Datos'!#REF!=1,EVERLITE!#REF!,"N/A")</f>
        <v>#REF!</v>
      </c>
      <c r="PSS50" s="351" t="e">
        <f>+IF('Data Input-Ingreso de Datos'!#REF!=1,EVERLITE!#REF!,"N/A")</f>
        <v>#REF!</v>
      </c>
      <c r="PST50" s="351" t="e">
        <f>+IF('Data Input-Ingreso de Datos'!#REF!=1,EVERLITE!#REF!,"N/A")</f>
        <v>#REF!</v>
      </c>
      <c r="PSU50" s="351" t="e">
        <f>+IF('Data Input-Ingreso de Datos'!#REF!=1,EVERLITE!#REF!,"N/A")</f>
        <v>#REF!</v>
      </c>
      <c r="PSV50" s="351" t="e">
        <f>+IF('Data Input-Ingreso de Datos'!#REF!=1,EVERLITE!#REF!,"N/A")</f>
        <v>#REF!</v>
      </c>
      <c r="PSW50" s="351" t="e">
        <f>+IF('Data Input-Ingreso de Datos'!#REF!=1,EVERLITE!#REF!,"N/A")</f>
        <v>#REF!</v>
      </c>
      <c r="PSX50" s="351" t="e">
        <f>+IF('Data Input-Ingreso de Datos'!#REF!=1,EVERLITE!#REF!,"N/A")</f>
        <v>#REF!</v>
      </c>
      <c r="PSY50" s="351" t="e">
        <f>+IF('Data Input-Ingreso de Datos'!#REF!=1,EVERLITE!#REF!,"N/A")</f>
        <v>#REF!</v>
      </c>
      <c r="PSZ50" s="351" t="e">
        <f>+IF('Data Input-Ingreso de Datos'!#REF!=1,EVERLITE!#REF!,"N/A")</f>
        <v>#REF!</v>
      </c>
      <c r="PTA50" s="351" t="e">
        <f>+IF('Data Input-Ingreso de Datos'!#REF!=1,EVERLITE!#REF!,"N/A")</f>
        <v>#REF!</v>
      </c>
      <c r="PTB50" s="351" t="e">
        <f>+IF('Data Input-Ingreso de Datos'!#REF!=1,EVERLITE!#REF!,"N/A")</f>
        <v>#REF!</v>
      </c>
      <c r="PTC50" s="351" t="e">
        <f>+IF('Data Input-Ingreso de Datos'!#REF!=1,EVERLITE!#REF!,"N/A")</f>
        <v>#REF!</v>
      </c>
      <c r="PTD50" s="351" t="e">
        <f>+IF('Data Input-Ingreso de Datos'!#REF!=1,EVERLITE!#REF!,"N/A")</f>
        <v>#REF!</v>
      </c>
      <c r="PTE50" s="351" t="e">
        <f>+IF('Data Input-Ingreso de Datos'!#REF!=1,EVERLITE!#REF!,"N/A")</f>
        <v>#REF!</v>
      </c>
      <c r="PTF50" s="351" t="e">
        <f>+IF('Data Input-Ingreso de Datos'!#REF!=1,EVERLITE!#REF!,"N/A")</f>
        <v>#REF!</v>
      </c>
      <c r="PTG50" s="351" t="e">
        <f>+IF('Data Input-Ingreso de Datos'!#REF!=1,EVERLITE!#REF!,"N/A")</f>
        <v>#REF!</v>
      </c>
      <c r="PTH50" s="351" t="e">
        <f>+IF('Data Input-Ingreso de Datos'!#REF!=1,EVERLITE!#REF!,"N/A")</f>
        <v>#REF!</v>
      </c>
      <c r="PTI50" s="351" t="e">
        <f>+IF('Data Input-Ingreso de Datos'!#REF!=1,EVERLITE!#REF!,"N/A")</f>
        <v>#REF!</v>
      </c>
      <c r="PTJ50" s="351" t="e">
        <f>+IF('Data Input-Ingreso de Datos'!#REF!=1,EVERLITE!#REF!,"N/A")</f>
        <v>#REF!</v>
      </c>
      <c r="PTK50" s="351" t="e">
        <f>+IF('Data Input-Ingreso de Datos'!#REF!=1,EVERLITE!#REF!,"N/A")</f>
        <v>#REF!</v>
      </c>
      <c r="PTL50" s="351" t="e">
        <f>+IF('Data Input-Ingreso de Datos'!#REF!=1,EVERLITE!#REF!,"N/A")</f>
        <v>#REF!</v>
      </c>
      <c r="PTM50" s="351" t="e">
        <f>+IF('Data Input-Ingreso de Datos'!#REF!=1,EVERLITE!#REF!,"N/A")</f>
        <v>#REF!</v>
      </c>
      <c r="PTN50" s="351" t="e">
        <f>+IF('Data Input-Ingreso de Datos'!#REF!=1,EVERLITE!#REF!,"N/A")</f>
        <v>#REF!</v>
      </c>
      <c r="PTO50" s="351" t="e">
        <f>+IF('Data Input-Ingreso de Datos'!#REF!=1,EVERLITE!#REF!,"N/A")</f>
        <v>#REF!</v>
      </c>
      <c r="PTP50" s="351" t="e">
        <f>+IF('Data Input-Ingreso de Datos'!#REF!=1,EVERLITE!#REF!,"N/A")</f>
        <v>#REF!</v>
      </c>
      <c r="PTQ50" s="351" t="e">
        <f>+IF('Data Input-Ingreso de Datos'!#REF!=1,EVERLITE!#REF!,"N/A")</f>
        <v>#REF!</v>
      </c>
      <c r="PTR50" s="351" t="e">
        <f>+IF('Data Input-Ingreso de Datos'!#REF!=1,EVERLITE!#REF!,"N/A")</f>
        <v>#REF!</v>
      </c>
      <c r="PTS50" s="351" t="e">
        <f>+IF('Data Input-Ingreso de Datos'!#REF!=1,EVERLITE!#REF!,"N/A")</f>
        <v>#REF!</v>
      </c>
      <c r="PTT50" s="351" t="e">
        <f>+IF('Data Input-Ingreso de Datos'!#REF!=1,EVERLITE!#REF!,"N/A")</f>
        <v>#REF!</v>
      </c>
      <c r="PTU50" s="351" t="e">
        <f>+IF('Data Input-Ingreso de Datos'!#REF!=1,EVERLITE!#REF!,"N/A")</f>
        <v>#REF!</v>
      </c>
      <c r="PTV50" s="351" t="e">
        <f>+IF('Data Input-Ingreso de Datos'!#REF!=1,EVERLITE!#REF!,"N/A")</f>
        <v>#REF!</v>
      </c>
      <c r="PTW50" s="351" t="e">
        <f>+IF('Data Input-Ingreso de Datos'!#REF!=1,EVERLITE!#REF!,"N/A")</f>
        <v>#REF!</v>
      </c>
      <c r="PTX50" s="351" t="e">
        <f>+IF('Data Input-Ingreso de Datos'!#REF!=1,EVERLITE!#REF!,"N/A")</f>
        <v>#REF!</v>
      </c>
      <c r="PTY50" s="351" t="e">
        <f>+IF('Data Input-Ingreso de Datos'!#REF!=1,EVERLITE!#REF!,"N/A")</f>
        <v>#REF!</v>
      </c>
      <c r="PTZ50" s="351" t="e">
        <f>+IF('Data Input-Ingreso de Datos'!#REF!=1,EVERLITE!#REF!,"N/A")</f>
        <v>#REF!</v>
      </c>
      <c r="PUA50" s="351" t="e">
        <f>+IF('Data Input-Ingreso de Datos'!#REF!=1,EVERLITE!#REF!,"N/A")</f>
        <v>#REF!</v>
      </c>
      <c r="PUB50" s="351" t="e">
        <f>+IF('Data Input-Ingreso de Datos'!#REF!=1,EVERLITE!#REF!,"N/A")</f>
        <v>#REF!</v>
      </c>
      <c r="PUC50" s="351" t="e">
        <f>+IF('Data Input-Ingreso de Datos'!#REF!=1,EVERLITE!#REF!,"N/A")</f>
        <v>#REF!</v>
      </c>
      <c r="PUD50" s="351" t="e">
        <f>+IF('Data Input-Ingreso de Datos'!#REF!=1,EVERLITE!#REF!,"N/A")</f>
        <v>#REF!</v>
      </c>
      <c r="PUE50" s="351" t="e">
        <f>+IF('Data Input-Ingreso de Datos'!#REF!=1,EVERLITE!#REF!,"N/A")</f>
        <v>#REF!</v>
      </c>
      <c r="PUF50" s="351" t="e">
        <f>+IF('Data Input-Ingreso de Datos'!#REF!=1,EVERLITE!#REF!,"N/A")</f>
        <v>#REF!</v>
      </c>
      <c r="PUG50" s="351" t="e">
        <f>+IF('Data Input-Ingreso de Datos'!#REF!=1,EVERLITE!#REF!,"N/A")</f>
        <v>#REF!</v>
      </c>
      <c r="PUH50" s="351" t="e">
        <f>+IF('Data Input-Ingreso de Datos'!#REF!=1,EVERLITE!#REF!,"N/A")</f>
        <v>#REF!</v>
      </c>
      <c r="PUI50" s="351" t="e">
        <f>+IF('Data Input-Ingreso de Datos'!#REF!=1,EVERLITE!#REF!,"N/A")</f>
        <v>#REF!</v>
      </c>
      <c r="PUJ50" s="351" t="e">
        <f>+IF('Data Input-Ingreso de Datos'!#REF!=1,EVERLITE!#REF!,"N/A")</f>
        <v>#REF!</v>
      </c>
      <c r="PUK50" s="351" t="e">
        <f>+IF('Data Input-Ingreso de Datos'!#REF!=1,EVERLITE!#REF!,"N/A")</f>
        <v>#REF!</v>
      </c>
      <c r="PUL50" s="351" t="e">
        <f>+IF('Data Input-Ingreso de Datos'!#REF!=1,EVERLITE!#REF!,"N/A")</f>
        <v>#REF!</v>
      </c>
      <c r="PUM50" s="351" t="e">
        <f>+IF('Data Input-Ingreso de Datos'!#REF!=1,EVERLITE!#REF!,"N/A")</f>
        <v>#REF!</v>
      </c>
      <c r="PUN50" s="351" t="e">
        <f>+IF('Data Input-Ingreso de Datos'!#REF!=1,EVERLITE!#REF!,"N/A")</f>
        <v>#REF!</v>
      </c>
      <c r="PUO50" s="351" t="e">
        <f>+IF('Data Input-Ingreso de Datos'!#REF!=1,EVERLITE!#REF!,"N/A")</f>
        <v>#REF!</v>
      </c>
      <c r="PUP50" s="351" t="e">
        <f>+IF('Data Input-Ingreso de Datos'!#REF!=1,EVERLITE!#REF!,"N/A")</f>
        <v>#REF!</v>
      </c>
      <c r="PUQ50" s="351" t="e">
        <f>+IF('Data Input-Ingreso de Datos'!#REF!=1,EVERLITE!#REF!,"N/A")</f>
        <v>#REF!</v>
      </c>
      <c r="PUR50" s="351" t="e">
        <f>+IF('Data Input-Ingreso de Datos'!#REF!=1,EVERLITE!#REF!,"N/A")</f>
        <v>#REF!</v>
      </c>
      <c r="PUS50" s="351" t="e">
        <f>+IF('Data Input-Ingreso de Datos'!#REF!=1,EVERLITE!#REF!,"N/A")</f>
        <v>#REF!</v>
      </c>
      <c r="PUT50" s="351" t="e">
        <f>+IF('Data Input-Ingreso de Datos'!#REF!=1,EVERLITE!#REF!,"N/A")</f>
        <v>#REF!</v>
      </c>
      <c r="PUU50" s="351" t="e">
        <f>+IF('Data Input-Ingreso de Datos'!#REF!=1,EVERLITE!#REF!,"N/A")</f>
        <v>#REF!</v>
      </c>
      <c r="PUV50" s="351" t="e">
        <f>+IF('Data Input-Ingreso de Datos'!#REF!=1,EVERLITE!#REF!,"N/A")</f>
        <v>#REF!</v>
      </c>
      <c r="PUW50" s="351" t="e">
        <f>+IF('Data Input-Ingreso de Datos'!#REF!=1,EVERLITE!#REF!,"N/A")</f>
        <v>#REF!</v>
      </c>
      <c r="PUX50" s="351" t="e">
        <f>+IF('Data Input-Ingreso de Datos'!#REF!=1,EVERLITE!#REF!,"N/A")</f>
        <v>#REF!</v>
      </c>
      <c r="PUY50" s="351" t="e">
        <f>+IF('Data Input-Ingreso de Datos'!#REF!=1,EVERLITE!#REF!,"N/A")</f>
        <v>#REF!</v>
      </c>
      <c r="PUZ50" s="351" t="e">
        <f>+IF('Data Input-Ingreso de Datos'!#REF!=1,EVERLITE!#REF!,"N/A")</f>
        <v>#REF!</v>
      </c>
      <c r="PVA50" s="351" t="e">
        <f>+IF('Data Input-Ingreso de Datos'!#REF!=1,EVERLITE!#REF!,"N/A")</f>
        <v>#REF!</v>
      </c>
      <c r="PVB50" s="351" t="e">
        <f>+IF('Data Input-Ingreso de Datos'!#REF!=1,EVERLITE!#REF!,"N/A")</f>
        <v>#REF!</v>
      </c>
      <c r="PVC50" s="351" t="e">
        <f>+IF('Data Input-Ingreso de Datos'!#REF!=1,EVERLITE!#REF!,"N/A")</f>
        <v>#REF!</v>
      </c>
      <c r="PVD50" s="351" t="e">
        <f>+IF('Data Input-Ingreso de Datos'!#REF!=1,EVERLITE!#REF!,"N/A")</f>
        <v>#REF!</v>
      </c>
      <c r="PVE50" s="351" t="e">
        <f>+IF('Data Input-Ingreso de Datos'!#REF!=1,EVERLITE!#REF!,"N/A")</f>
        <v>#REF!</v>
      </c>
      <c r="PVF50" s="351" t="e">
        <f>+IF('Data Input-Ingreso de Datos'!#REF!=1,EVERLITE!#REF!,"N/A")</f>
        <v>#REF!</v>
      </c>
      <c r="PVG50" s="351" t="e">
        <f>+IF('Data Input-Ingreso de Datos'!#REF!=1,EVERLITE!#REF!,"N/A")</f>
        <v>#REF!</v>
      </c>
      <c r="PVH50" s="351" t="e">
        <f>+IF('Data Input-Ingreso de Datos'!#REF!=1,EVERLITE!#REF!,"N/A")</f>
        <v>#REF!</v>
      </c>
      <c r="PVI50" s="351" t="e">
        <f>+IF('Data Input-Ingreso de Datos'!#REF!=1,EVERLITE!#REF!,"N/A")</f>
        <v>#REF!</v>
      </c>
      <c r="PVJ50" s="351" t="e">
        <f>+IF('Data Input-Ingreso de Datos'!#REF!=1,EVERLITE!#REF!,"N/A")</f>
        <v>#REF!</v>
      </c>
      <c r="PVK50" s="351" t="e">
        <f>+IF('Data Input-Ingreso de Datos'!#REF!=1,EVERLITE!#REF!,"N/A")</f>
        <v>#REF!</v>
      </c>
      <c r="PVL50" s="351" t="e">
        <f>+IF('Data Input-Ingreso de Datos'!#REF!=1,EVERLITE!#REF!,"N/A")</f>
        <v>#REF!</v>
      </c>
      <c r="PVM50" s="351" t="e">
        <f>+IF('Data Input-Ingreso de Datos'!#REF!=1,EVERLITE!#REF!,"N/A")</f>
        <v>#REF!</v>
      </c>
      <c r="PVN50" s="351" t="e">
        <f>+IF('Data Input-Ingreso de Datos'!#REF!=1,EVERLITE!#REF!,"N/A")</f>
        <v>#REF!</v>
      </c>
      <c r="PVO50" s="351" t="e">
        <f>+IF('Data Input-Ingreso de Datos'!#REF!=1,EVERLITE!#REF!,"N/A")</f>
        <v>#REF!</v>
      </c>
      <c r="PVP50" s="351" t="e">
        <f>+IF('Data Input-Ingreso de Datos'!#REF!=1,EVERLITE!#REF!,"N/A")</f>
        <v>#REF!</v>
      </c>
      <c r="PVQ50" s="351" t="e">
        <f>+IF('Data Input-Ingreso de Datos'!#REF!=1,EVERLITE!#REF!,"N/A")</f>
        <v>#REF!</v>
      </c>
      <c r="PVR50" s="351" t="e">
        <f>+IF('Data Input-Ingreso de Datos'!#REF!=1,EVERLITE!#REF!,"N/A")</f>
        <v>#REF!</v>
      </c>
      <c r="PVS50" s="351" t="e">
        <f>+IF('Data Input-Ingreso de Datos'!#REF!=1,EVERLITE!#REF!,"N/A")</f>
        <v>#REF!</v>
      </c>
      <c r="PVT50" s="351" t="e">
        <f>+IF('Data Input-Ingreso de Datos'!#REF!=1,EVERLITE!#REF!,"N/A")</f>
        <v>#REF!</v>
      </c>
      <c r="PVU50" s="351" t="e">
        <f>+IF('Data Input-Ingreso de Datos'!#REF!=1,EVERLITE!#REF!,"N/A")</f>
        <v>#REF!</v>
      </c>
      <c r="PVV50" s="351" t="e">
        <f>+IF('Data Input-Ingreso de Datos'!#REF!=1,EVERLITE!#REF!,"N/A")</f>
        <v>#REF!</v>
      </c>
      <c r="PVW50" s="351" t="e">
        <f>+IF('Data Input-Ingreso de Datos'!#REF!=1,EVERLITE!#REF!,"N/A")</f>
        <v>#REF!</v>
      </c>
      <c r="PVX50" s="351" t="e">
        <f>+IF('Data Input-Ingreso de Datos'!#REF!=1,EVERLITE!#REF!,"N/A")</f>
        <v>#REF!</v>
      </c>
      <c r="PVY50" s="351" t="e">
        <f>+IF('Data Input-Ingreso de Datos'!#REF!=1,EVERLITE!#REF!,"N/A")</f>
        <v>#REF!</v>
      </c>
      <c r="PVZ50" s="351" t="e">
        <f>+IF('Data Input-Ingreso de Datos'!#REF!=1,EVERLITE!#REF!,"N/A")</f>
        <v>#REF!</v>
      </c>
      <c r="PWA50" s="351" t="e">
        <f>+IF('Data Input-Ingreso de Datos'!#REF!=1,EVERLITE!#REF!,"N/A")</f>
        <v>#REF!</v>
      </c>
      <c r="PWB50" s="351" t="e">
        <f>+IF('Data Input-Ingreso de Datos'!#REF!=1,EVERLITE!#REF!,"N/A")</f>
        <v>#REF!</v>
      </c>
      <c r="PWC50" s="351" t="e">
        <f>+IF('Data Input-Ingreso de Datos'!#REF!=1,EVERLITE!#REF!,"N/A")</f>
        <v>#REF!</v>
      </c>
      <c r="PWD50" s="351" t="e">
        <f>+IF('Data Input-Ingreso de Datos'!#REF!=1,EVERLITE!#REF!,"N/A")</f>
        <v>#REF!</v>
      </c>
      <c r="PWE50" s="351" t="e">
        <f>+IF('Data Input-Ingreso de Datos'!#REF!=1,EVERLITE!#REF!,"N/A")</f>
        <v>#REF!</v>
      </c>
      <c r="PWF50" s="351" t="e">
        <f>+IF('Data Input-Ingreso de Datos'!#REF!=1,EVERLITE!#REF!,"N/A")</f>
        <v>#REF!</v>
      </c>
      <c r="PWG50" s="351" t="e">
        <f>+IF('Data Input-Ingreso de Datos'!#REF!=1,EVERLITE!#REF!,"N/A")</f>
        <v>#REF!</v>
      </c>
      <c r="PWH50" s="351" t="e">
        <f>+IF('Data Input-Ingreso de Datos'!#REF!=1,EVERLITE!#REF!,"N/A")</f>
        <v>#REF!</v>
      </c>
      <c r="PWI50" s="351" t="e">
        <f>+IF('Data Input-Ingreso de Datos'!#REF!=1,EVERLITE!#REF!,"N/A")</f>
        <v>#REF!</v>
      </c>
      <c r="PWJ50" s="351" t="e">
        <f>+IF('Data Input-Ingreso de Datos'!#REF!=1,EVERLITE!#REF!,"N/A")</f>
        <v>#REF!</v>
      </c>
      <c r="PWK50" s="351" t="e">
        <f>+IF('Data Input-Ingreso de Datos'!#REF!=1,EVERLITE!#REF!,"N/A")</f>
        <v>#REF!</v>
      </c>
      <c r="PWL50" s="351" t="e">
        <f>+IF('Data Input-Ingreso de Datos'!#REF!=1,EVERLITE!#REF!,"N/A")</f>
        <v>#REF!</v>
      </c>
      <c r="PWM50" s="351" t="e">
        <f>+IF('Data Input-Ingreso de Datos'!#REF!=1,EVERLITE!#REF!,"N/A")</f>
        <v>#REF!</v>
      </c>
      <c r="PWN50" s="351" t="e">
        <f>+IF('Data Input-Ingreso de Datos'!#REF!=1,EVERLITE!#REF!,"N/A")</f>
        <v>#REF!</v>
      </c>
      <c r="PWO50" s="351" t="e">
        <f>+IF('Data Input-Ingreso de Datos'!#REF!=1,EVERLITE!#REF!,"N/A")</f>
        <v>#REF!</v>
      </c>
      <c r="PWP50" s="351" t="e">
        <f>+IF('Data Input-Ingreso de Datos'!#REF!=1,EVERLITE!#REF!,"N/A")</f>
        <v>#REF!</v>
      </c>
      <c r="PWQ50" s="351" t="e">
        <f>+IF('Data Input-Ingreso de Datos'!#REF!=1,EVERLITE!#REF!,"N/A")</f>
        <v>#REF!</v>
      </c>
      <c r="PWR50" s="351" t="e">
        <f>+IF('Data Input-Ingreso de Datos'!#REF!=1,EVERLITE!#REF!,"N/A")</f>
        <v>#REF!</v>
      </c>
      <c r="PWS50" s="351" t="e">
        <f>+IF('Data Input-Ingreso de Datos'!#REF!=1,EVERLITE!#REF!,"N/A")</f>
        <v>#REF!</v>
      </c>
      <c r="PWT50" s="351" t="e">
        <f>+IF('Data Input-Ingreso de Datos'!#REF!=1,EVERLITE!#REF!,"N/A")</f>
        <v>#REF!</v>
      </c>
      <c r="PWU50" s="351" t="e">
        <f>+IF('Data Input-Ingreso de Datos'!#REF!=1,EVERLITE!#REF!,"N/A")</f>
        <v>#REF!</v>
      </c>
      <c r="PWV50" s="351" t="e">
        <f>+IF('Data Input-Ingreso de Datos'!#REF!=1,EVERLITE!#REF!,"N/A")</f>
        <v>#REF!</v>
      </c>
      <c r="PWW50" s="351" t="e">
        <f>+IF('Data Input-Ingreso de Datos'!#REF!=1,EVERLITE!#REF!,"N/A")</f>
        <v>#REF!</v>
      </c>
      <c r="PWX50" s="351" t="e">
        <f>+IF('Data Input-Ingreso de Datos'!#REF!=1,EVERLITE!#REF!,"N/A")</f>
        <v>#REF!</v>
      </c>
      <c r="PWY50" s="351" t="e">
        <f>+IF('Data Input-Ingreso de Datos'!#REF!=1,EVERLITE!#REF!,"N/A")</f>
        <v>#REF!</v>
      </c>
      <c r="PWZ50" s="351" t="e">
        <f>+IF('Data Input-Ingreso de Datos'!#REF!=1,EVERLITE!#REF!,"N/A")</f>
        <v>#REF!</v>
      </c>
      <c r="PXA50" s="351" t="e">
        <f>+IF('Data Input-Ingreso de Datos'!#REF!=1,EVERLITE!#REF!,"N/A")</f>
        <v>#REF!</v>
      </c>
      <c r="PXB50" s="351" t="e">
        <f>+IF('Data Input-Ingreso de Datos'!#REF!=1,EVERLITE!#REF!,"N/A")</f>
        <v>#REF!</v>
      </c>
      <c r="PXC50" s="351" t="e">
        <f>+IF('Data Input-Ingreso de Datos'!#REF!=1,EVERLITE!#REF!,"N/A")</f>
        <v>#REF!</v>
      </c>
      <c r="PXD50" s="351" t="e">
        <f>+IF('Data Input-Ingreso de Datos'!#REF!=1,EVERLITE!#REF!,"N/A")</f>
        <v>#REF!</v>
      </c>
      <c r="PXE50" s="351" t="e">
        <f>+IF('Data Input-Ingreso de Datos'!#REF!=1,EVERLITE!#REF!,"N/A")</f>
        <v>#REF!</v>
      </c>
      <c r="PXF50" s="351" t="e">
        <f>+IF('Data Input-Ingreso de Datos'!#REF!=1,EVERLITE!#REF!,"N/A")</f>
        <v>#REF!</v>
      </c>
      <c r="PXG50" s="351" t="e">
        <f>+IF('Data Input-Ingreso de Datos'!#REF!=1,EVERLITE!#REF!,"N/A")</f>
        <v>#REF!</v>
      </c>
      <c r="PXH50" s="351" t="e">
        <f>+IF('Data Input-Ingreso de Datos'!#REF!=1,EVERLITE!#REF!,"N/A")</f>
        <v>#REF!</v>
      </c>
      <c r="PXI50" s="351" t="e">
        <f>+IF('Data Input-Ingreso de Datos'!#REF!=1,EVERLITE!#REF!,"N/A")</f>
        <v>#REF!</v>
      </c>
      <c r="PXJ50" s="351" t="e">
        <f>+IF('Data Input-Ingreso de Datos'!#REF!=1,EVERLITE!#REF!,"N/A")</f>
        <v>#REF!</v>
      </c>
      <c r="PXK50" s="351" t="e">
        <f>+IF('Data Input-Ingreso de Datos'!#REF!=1,EVERLITE!#REF!,"N/A")</f>
        <v>#REF!</v>
      </c>
      <c r="PXL50" s="351" t="e">
        <f>+IF('Data Input-Ingreso de Datos'!#REF!=1,EVERLITE!#REF!,"N/A")</f>
        <v>#REF!</v>
      </c>
      <c r="PXM50" s="351" t="e">
        <f>+IF('Data Input-Ingreso de Datos'!#REF!=1,EVERLITE!#REF!,"N/A")</f>
        <v>#REF!</v>
      </c>
      <c r="PXN50" s="351" t="e">
        <f>+IF('Data Input-Ingreso de Datos'!#REF!=1,EVERLITE!#REF!,"N/A")</f>
        <v>#REF!</v>
      </c>
      <c r="PXO50" s="351" t="e">
        <f>+IF('Data Input-Ingreso de Datos'!#REF!=1,EVERLITE!#REF!,"N/A")</f>
        <v>#REF!</v>
      </c>
      <c r="PXP50" s="351" t="e">
        <f>+IF('Data Input-Ingreso de Datos'!#REF!=1,EVERLITE!#REF!,"N/A")</f>
        <v>#REF!</v>
      </c>
      <c r="PXQ50" s="351" t="e">
        <f>+IF('Data Input-Ingreso de Datos'!#REF!=1,EVERLITE!#REF!,"N/A")</f>
        <v>#REF!</v>
      </c>
      <c r="PXR50" s="351" t="e">
        <f>+IF('Data Input-Ingreso de Datos'!#REF!=1,EVERLITE!#REF!,"N/A")</f>
        <v>#REF!</v>
      </c>
      <c r="PXS50" s="351" t="e">
        <f>+IF('Data Input-Ingreso de Datos'!#REF!=1,EVERLITE!#REF!,"N/A")</f>
        <v>#REF!</v>
      </c>
      <c r="PXT50" s="351" t="e">
        <f>+IF('Data Input-Ingreso de Datos'!#REF!=1,EVERLITE!#REF!,"N/A")</f>
        <v>#REF!</v>
      </c>
      <c r="PXU50" s="351" t="e">
        <f>+IF('Data Input-Ingreso de Datos'!#REF!=1,EVERLITE!#REF!,"N/A")</f>
        <v>#REF!</v>
      </c>
      <c r="PXV50" s="351" t="e">
        <f>+IF('Data Input-Ingreso de Datos'!#REF!=1,EVERLITE!#REF!,"N/A")</f>
        <v>#REF!</v>
      </c>
      <c r="PXW50" s="351" t="e">
        <f>+IF('Data Input-Ingreso de Datos'!#REF!=1,EVERLITE!#REF!,"N/A")</f>
        <v>#REF!</v>
      </c>
      <c r="PXX50" s="351" t="e">
        <f>+IF('Data Input-Ingreso de Datos'!#REF!=1,EVERLITE!#REF!,"N/A")</f>
        <v>#REF!</v>
      </c>
      <c r="PXY50" s="351" t="e">
        <f>+IF('Data Input-Ingreso de Datos'!#REF!=1,EVERLITE!#REF!,"N/A")</f>
        <v>#REF!</v>
      </c>
      <c r="PXZ50" s="351" t="e">
        <f>+IF('Data Input-Ingreso de Datos'!#REF!=1,EVERLITE!#REF!,"N/A")</f>
        <v>#REF!</v>
      </c>
      <c r="PYA50" s="351" t="e">
        <f>+IF('Data Input-Ingreso de Datos'!#REF!=1,EVERLITE!#REF!,"N/A")</f>
        <v>#REF!</v>
      </c>
      <c r="PYB50" s="351" t="e">
        <f>+IF('Data Input-Ingreso de Datos'!#REF!=1,EVERLITE!#REF!,"N/A")</f>
        <v>#REF!</v>
      </c>
      <c r="PYC50" s="351" t="e">
        <f>+IF('Data Input-Ingreso de Datos'!#REF!=1,EVERLITE!#REF!,"N/A")</f>
        <v>#REF!</v>
      </c>
      <c r="PYD50" s="351" t="e">
        <f>+IF('Data Input-Ingreso de Datos'!#REF!=1,EVERLITE!#REF!,"N/A")</f>
        <v>#REF!</v>
      </c>
      <c r="PYE50" s="351" t="e">
        <f>+IF('Data Input-Ingreso de Datos'!#REF!=1,EVERLITE!#REF!,"N/A")</f>
        <v>#REF!</v>
      </c>
      <c r="PYF50" s="351" t="e">
        <f>+IF('Data Input-Ingreso de Datos'!#REF!=1,EVERLITE!#REF!,"N/A")</f>
        <v>#REF!</v>
      </c>
      <c r="PYG50" s="351" t="e">
        <f>+IF('Data Input-Ingreso de Datos'!#REF!=1,EVERLITE!#REF!,"N/A")</f>
        <v>#REF!</v>
      </c>
      <c r="PYH50" s="351" t="e">
        <f>+IF('Data Input-Ingreso de Datos'!#REF!=1,EVERLITE!#REF!,"N/A")</f>
        <v>#REF!</v>
      </c>
      <c r="PYI50" s="351" t="e">
        <f>+IF('Data Input-Ingreso de Datos'!#REF!=1,EVERLITE!#REF!,"N/A")</f>
        <v>#REF!</v>
      </c>
      <c r="PYJ50" s="351" t="e">
        <f>+IF('Data Input-Ingreso de Datos'!#REF!=1,EVERLITE!#REF!,"N/A")</f>
        <v>#REF!</v>
      </c>
      <c r="PYK50" s="351" t="e">
        <f>+IF('Data Input-Ingreso de Datos'!#REF!=1,EVERLITE!#REF!,"N/A")</f>
        <v>#REF!</v>
      </c>
      <c r="PYL50" s="351" t="e">
        <f>+IF('Data Input-Ingreso de Datos'!#REF!=1,EVERLITE!#REF!,"N/A")</f>
        <v>#REF!</v>
      </c>
      <c r="PYM50" s="351" t="e">
        <f>+IF('Data Input-Ingreso de Datos'!#REF!=1,EVERLITE!#REF!,"N/A")</f>
        <v>#REF!</v>
      </c>
      <c r="PYN50" s="351" t="e">
        <f>+IF('Data Input-Ingreso de Datos'!#REF!=1,EVERLITE!#REF!,"N/A")</f>
        <v>#REF!</v>
      </c>
      <c r="PYO50" s="351" t="e">
        <f>+IF('Data Input-Ingreso de Datos'!#REF!=1,EVERLITE!#REF!,"N/A")</f>
        <v>#REF!</v>
      </c>
      <c r="PYP50" s="351" t="e">
        <f>+IF('Data Input-Ingreso de Datos'!#REF!=1,EVERLITE!#REF!,"N/A")</f>
        <v>#REF!</v>
      </c>
      <c r="PYQ50" s="351" t="e">
        <f>+IF('Data Input-Ingreso de Datos'!#REF!=1,EVERLITE!#REF!,"N/A")</f>
        <v>#REF!</v>
      </c>
      <c r="PYR50" s="351" t="e">
        <f>+IF('Data Input-Ingreso de Datos'!#REF!=1,EVERLITE!#REF!,"N/A")</f>
        <v>#REF!</v>
      </c>
      <c r="PYS50" s="351" t="e">
        <f>+IF('Data Input-Ingreso de Datos'!#REF!=1,EVERLITE!#REF!,"N/A")</f>
        <v>#REF!</v>
      </c>
      <c r="PYT50" s="351" t="e">
        <f>+IF('Data Input-Ingreso de Datos'!#REF!=1,EVERLITE!#REF!,"N/A")</f>
        <v>#REF!</v>
      </c>
      <c r="PYU50" s="351" t="e">
        <f>+IF('Data Input-Ingreso de Datos'!#REF!=1,EVERLITE!#REF!,"N/A")</f>
        <v>#REF!</v>
      </c>
      <c r="PYV50" s="351" t="e">
        <f>+IF('Data Input-Ingreso de Datos'!#REF!=1,EVERLITE!#REF!,"N/A")</f>
        <v>#REF!</v>
      </c>
      <c r="PYW50" s="351" t="e">
        <f>+IF('Data Input-Ingreso de Datos'!#REF!=1,EVERLITE!#REF!,"N/A")</f>
        <v>#REF!</v>
      </c>
      <c r="PYX50" s="351" t="e">
        <f>+IF('Data Input-Ingreso de Datos'!#REF!=1,EVERLITE!#REF!,"N/A")</f>
        <v>#REF!</v>
      </c>
      <c r="PYY50" s="351" t="e">
        <f>+IF('Data Input-Ingreso de Datos'!#REF!=1,EVERLITE!#REF!,"N/A")</f>
        <v>#REF!</v>
      </c>
      <c r="PYZ50" s="351" t="e">
        <f>+IF('Data Input-Ingreso de Datos'!#REF!=1,EVERLITE!#REF!,"N/A")</f>
        <v>#REF!</v>
      </c>
      <c r="PZA50" s="351" t="e">
        <f>+IF('Data Input-Ingreso de Datos'!#REF!=1,EVERLITE!#REF!,"N/A")</f>
        <v>#REF!</v>
      </c>
      <c r="PZB50" s="351" t="e">
        <f>+IF('Data Input-Ingreso de Datos'!#REF!=1,EVERLITE!#REF!,"N/A")</f>
        <v>#REF!</v>
      </c>
      <c r="PZC50" s="351" t="e">
        <f>+IF('Data Input-Ingreso de Datos'!#REF!=1,EVERLITE!#REF!,"N/A")</f>
        <v>#REF!</v>
      </c>
      <c r="PZD50" s="351" t="e">
        <f>+IF('Data Input-Ingreso de Datos'!#REF!=1,EVERLITE!#REF!,"N/A")</f>
        <v>#REF!</v>
      </c>
      <c r="PZE50" s="351" t="e">
        <f>+IF('Data Input-Ingreso de Datos'!#REF!=1,EVERLITE!#REF!,"N/A")</f>
        <v>#REF!</v>
      </c>
      <c r="PZF50" s="351" t="e">
        <f>+IF('Data Input-Ingreso de Datos'!#REF!=1,EVERLITE!#REF!,"N/A")</f>
        <v>#REF!</v>
      </c>
      <c r="PZG50" s="351" t="e">
        <f>+IF('Data Input-Ingreso de Datos'!#REF!=1,EVERLITE!#REF!,"N/A")</f>
        <v>#REF!</v>
      </c>
      <c r="PZH50" s="351" t="e">
        <f>+IF('Data Input-Ingreso de Datos'!#REF!=1,EVERLITE!#REF!,"N/A")</f>
        <v>#REF!</v>
      </c>
      <c r="PZI50" s="351" t="e">
        <f>+IF('Data Input-Ingreso de Datos'!#REF!=1,EVERLITE!#REF!,"N/A")</f>
        <v>#REF!</v>
      </c>
      <c r="PZJ50" s="351" t="e">
        <f>+IF('Data Input-Ingreso de Datos'!#REF!=1,EVERLITE!#REF!,"N/A")</f>
        <v>#REF!</v>
      </c>
      <c r="PZK50" s="351" t="e">
        <f>+IF('Data Input-Ingreso de Datos'!#REF!=1,EVERLITE!#REF!,"N/A")</f>
        <v>#REF!</v>
      </c>
      <c r="PZL50" s="351" t="e">
        <f>+IF('Data Input-Ingreso de Datos'!#REF!=1,EVERLITE!#REF!,"N/A")</f>
        <v>#REF!</v>
      </c>
      <c r="PZM50" s="351" t="e">
        <f>+IF('Data Input-Ingreso de Datos'!#REF!=1,EVERLITE!#REF!,"N/A")</f>
        <v>#REF!</v>
      </c>
      <c r="PZN50" s="351" t="e">
        <f>+IF('Data Input-Ingreso de Datos'!#REF!=1,EVERLITE!#REF!,"N/A")</f>
        <v>#REF!</v>
      </c>
      <c r="PZO50" s="351" t="e">
        <f>+IF('Data Input-Ingreso de Datos'!#REF!=1,EVERLITE!#REF!,"N/A")</f>
        <v>#REF!</v>
      </c>
      <c r="PZP50" s="351" t="e">
        <f>+IF('Data Input-Ingreso de Datos'!#REF!=1,EVERLITE!#REF!,"N/A")</f>
        <v>#REF!</v>
      </c>
      <c r="PZQ50" s="351" t="e">
        <f>+IF('Data Input-Ingreso de Datos'!#REF!=1,EVERLITE!#REF!,"N/A")</f>
        <v>#REF!</v>
      </c>
      <c r="PZR50" s="351" t="e">
        <f>+IF('Data Input-Ingreso de Datos'!#REF!=1,EVERLITE!#REF!,"N/A")</f>
        <v>#REF!</v>
      </c>
      <c r="PZS50" s="351" t="e">
        <f>+IF('Data Input-Ingreso de Datos'!#REF!=1,EVERLITE!#REF!,"N/A")</f>
        <v>#REF!</v>
      </c>
      <c r="PZT50" s="351" t="e">
        <f>+IF('Data Input-Ingreso de Datos'!#REF!=1,EVERLITE!#REF!,"N/A")</f>
        <v>#REF!</v>
      </c>
      <c r="PZU50" s="351" t="e">
        <f>+IF('Data Input-Ingreso de Datos'!#REF!=1,EVERLITE!#REF!,"N/A")</f>
        <v>#REF!</v>
      </c>
      <c r="PZV50" s="351" t="e">
        <f>+IF('Data Input-Ingreso de Datos'!#REF!=1,EVERLITE!#REF!,"N/A")</f>
        <v>#REF!</v>
      </c>
      <c r="PZW50" s="351" t="e">
        <f>+IF('Data Input-Ingreso de Datos'!#REF!=1,EVERLITE!#REF!,"N/A")</f>
        <v>#REF!</v>
      </c>
      <c r="PZX50" s="351" t="e">
        <f>+IF('Data Input-Ingreso de Datos'!#REF!=1,EVERLITE!#REF!,"N/A")</f>
        <v>#REF!</v>
      </c>
      <c r="PZY50" s="351" t="e">
        <f>+IF('Data Input-Ingreso de Datos'!#REF!=1,EVERLITE!#REF!,"N/A")</f>
        <v>#REF!</v>
      </c>
      <c r="PZZ50" s="351" t="e">
        <f>+IF('Data Input-Ingreso de Datos'!#REF!=1,EVERLITE!#REF!,"N/A")</f>
        <v>#REF!</v>
      </c>
      <c r="QAA50" s="351" t="e">
        <f>+IF('Data Input-Ingreso de Datos'!#REF!=1,EVERLITE!#REF!,"N/A")</f>
        <v>#REF!</v>
      </c>
      <c r="QAB50" s="351" t="e">
        <f>+IF('Data Input-Ingreso de Datos'!#REF!=1,EVERLITE!#REF!,"N/A")</f>
        <v>#REF!</v>
      </c>
      <c r="QAC50" s="351" t="e">
        <f>+IF('Data Input-Ingreso de Datos'!#REF!=1,EVERLITE!#REF!,"N/A")</f>
        <v>#REF!</v>
      </c>
      <c r="QAD50" s="351" t="e">
        <f>+IF('Data Input-Ingreso de Datos'!#REF!=1,EVERLITE!#REF!,"N/A")</f>
        <v>#REF!</v>
      </c>
      <c r="QAE50" s="351" t="e">
        <f>+IF('Data Input-Ingreso de Datos'!#REF!=1,EVERLITE!#REF!,"N/A")</f>
        <v>#REF!</v>
      </c>
      <c r="QAF50" s="351" t="e">
        <f>+IF('Data Input-Ingreso de Datos'!#REF!=1,EVERLITE!#REF!,"N/A")</f>
        <v>#REF!</v>
      </c>
      <c r="QAG50" s="351" t="e">
        <f>+IF('Data Input-Ingreso de Datos'!#REF!=1,EVERLITE!#REF!,"N/A")</f>
        <v>#REF!</v>
      </c>
      <c r="QAH50" s="351" t="e">
        <f>+IF('Data Input-Ingreso de Datos'!#REF!=1,EVERLITE!#REF!,"N/A")</f>
        <v>#REF!</v>
      </c>
      <c r="QAI50" s="351" t="e">
        <f>+IF('Data Input-Ingreso de Datos'!#REF!=1,EVERLITE!#REF!,"N/A")</f>
        <v>#REF!</v>
      </c>
      <c r="QAJ50" s="351" t="e">
        <f>+IF('Data Input-Ingreso de Datos'!#REF!=1,EVERLITE!#REF!,"N/A")</f>
        <v>#REF!</v>
      </c>
      <c r="QAK50" s="351" t="e">
        <f>+IF('Data Input-Ingreso de Datos'!#REF!=1,EVERLITE!#REF!,"N/A")</f>
        <v>#REF!</v>
      </c>
      <c r="QAL50" s="351" t="e">
        <f>+IF('Data Input-Ingreso de Datos'!#REF!=1,EVERLITE!#REF!,"N/A")</f>
        <v>#REF!</v>
      </c>
      <c r="QAM50" s="351" t="e">
        <f>+IF('Data Input-Ingreso de Datos'!#REF!=1,EVERLITE!#REF!,"N/A")</f>
        <v>#REF!</v>
      </c>
      <c r="QAN50" s="351" t="e">
        <f>+IF('Data Input-Ingreso de Datos'!#REF!=1,EVERLITE!#REF!,"N/A")</f>
        <v>#REF!</v>
      </c>
      <c r="QAO50" s="351" t="e">
        <f>+IF('Data Input-Ingreso de Datos'!#REF!=1,EVERLITE!#REF!,"N/A")</f>
        <v>#REF!</v>
      </c>
      <c r="QAP50" s="351" t="e">
        <f>+IF('Data Input-Ingreso de Datos'!#REF!=1,EVERLITE!#REF!,"N/A")</f>
        <v>#REF!</v>
      </c>
      <c r="QAQ50" s="351" t="e">
        <f>+IF('Data Input-Ingreso de Datos'!#REF!=1,EVERLITE!#REF!,"N/A")</f>
        <v>#REF!</v>
      </c>
      <c r="QAR50" s="351" t="e">
        <f>+IF('Data Input-Ingreso de Datos'!#REF!=1,EVERLITE!#REF!,"N/A")</f>
        <v>#REF!</v>
      </c>
      <c r="QAS50" s="351" t="e">
        <f>+IF('Data Input-Ingreso de Datos'!#REF!=1,EVERLITE!#REF!,"N/A")</f>
        <v>#REF!</v>
      </c>
      <c r="QAT50" s="351" t="e">
        <f>+IF('Data Input-Ingreso de Datos'!#REF!=1,EVERLITE!#REF!,"N/A")</f>
        <v>#REF!</v>
      </c>
      <c r="QAU50" s="351" t="e">
        <f>+IF('Data Input-Ingreso de Datos'!#REF!=1,EVERLITE!#REF!,"N/A")</f>
        <v>#REF!</v>
      </c>
      <c r="QAV50" s="351" t="e">
        <f>+IF('Data Input-Ingreso de Datos'!#REF!=1,EVERLITE!#REF!,"N/A")</f>
        <v>#REF!</v>
      </c>
      <c r="QAW50" s="351" t="e">
        <f>+IF('Data Input-Ingreso de Datos'!#REF!=1,EVERLITE!#REF!,"N/A")</f>
        <v>#REF!</v>
      </c>
      <c r="QAX50" s="351" t="e">
        <f>+IF('Data Input-Ingreso de Datos'!#REF!=1,EVERLITE!#REF!,"N/A")</f>
        <v>#REF!</v>
      </c>
      <c r="QAY50" s="351" t="e">
        <f>+IF('Data Input-Ingreso de Datos'!#REF!=1,EVERLITE!#REF!,"N/A")</f>
        <v>#REF!</v>
      </c>
      <c r="QAZ50" s="351" t="e">
        <f>+IF('Data Input-Ingreso de Datos'!#REF!=1,EVERLITE!#REF!,"N/A")</f>
        <v>#REF!</v>
      </c>
      <c r="QBA50" s="351" t="e">
        <f>+IF('Data Input-Ingreso de Datos'!#REF!=1,EVERLITE!#REF!,"N/A")</f>
        <v>#REF!</v>
      </c>
      <c r="QBB50" s="351" t="e">
        <f>+IF('Data Input-Ingreso de Datos'!#REF!=1,EVERLITE!#REF!,"N/A")</f>
        <v>#REF!</v>
      </c>
      <c r="QBC50" s="351" t="e">
        <f>+IF('Data Input-Ingreso de Datos'!#REF!=1,EVERLITE!#REF!,"N/A")</f>
        <v>#REF!</v>
      </c>
      <c r="QBD50" s="351" t="e">
        <f>+IF('Data Input-Ingreso de Datos'!#REF!=1,EVERLITE!#REF!,"N/A")</f>
        <v>#REF!</v>
      </c>
      <c r="QBE50" s="351" t="e">
        <f>+IF('Data Input-Ingreso de Datos'!#REF!=1,EVERLITE!#REF!,"N/A")</f>
        <v>#REF!</v>
      </c>
      <c r="QBF50" s="351" t="e">
        <f>+IF('Data Input-Ingreso de Datos'!#REF!=1,EVERLITE!#REF!,"N/A")</f>
        <v>#REF!</v>
      </c>
      <c r="QBG50" s="351" t="e">
        <f>+IF('Data Input-Ingreso de Datos'!#REF!=1,EVERLITE!#REF!,"N/A")</f>
        <v>#REF!</v>
      </c>
      <c r="QBH50" s="351" t="e">
        <f>+IF('Data Input-Ingreso de Datos'!#REF!=1,EVERLITE!#REF!,"N/A")</f>
        <v>#REF!</v>
      </c>
      <c r="QBI50" s="351" t="e">
        <f>+IF('Data Input-Ingreso de Datos'!#REF!=1,EVERLITE!#REF!,"N/A")</f>
        <v>#REF!</v>
      </c>
      <c r="QBJ50" s="351" t="e">
        <f>+IF('Data Input-Ingreso de Datos'!#REF!=1,EVERLITE!#REF!,"N/A")</f>
        <v>#REF!</v>
      </c>
      <c r="QBK50" s="351" t="e">
        <f>+IF('Data Input-Ingreso de Datos'!#REF!=1,EVERLITE!#REF!,"N/A")</f>
        <v>#REF!</v>
      </c>
      <c r="QBL50" s="351" t="e">
        <f>+IF('Data Input-Ingreso de Datos'!#REF!=1,EVERLITE!#REF!,"N/A")</f>
        <v>#REF!</v>
      </c>
      <c r="QBM50" s="351" t="e">
        <f>+IF('Data Input-Ingreso de Datos'!#REF!=1,EVERLITE!#REF!,"N/A")</f>
        <v>#REF!</v>
      </c>
      <c r="QBN50" s="351" t="e">
        <f>+IF('Data Input-Ingreso de Datos'!#REF!=1,EVERLITE!#REF!,"N/A")</f>
        <v>#REF!</v>
      </c>
      <c r="QBO50" s="351" t="e">
        <f>+IF('Data Input-Ingreso de Datos'!#REF!=1,EVERLITE!#REF!,"N/A")</f>
        <v>#REF!</v>
      </c>
      <c r="QBP50" s="351" t="e">
        <f>+IF('Data Input-Ingreso de Datos'!#REF!=1,EVERLITE!#REF!,"N/A")</f>
        <v>#REF!</v>
      </c>
      <c r="QBQ50" s="351" t="e">
        <f>+IF('Data Input-Ingreso de Datos'!#REF!=1,EVERLITE!#REF!,"N/A")</f>
        <v>#REF!</v>
      </c>
      <c r="QBR50" s="351" t="e">
        <f>+IF('Data Input-Ingreso de Datos'!#REF!=1,EVERLITE!#REF!,"N/A")</f>
        <v>#REF!</v>
      </c>
      <c r="QBS50" s="351" t="e">
        <f>+IF('Data Input-Ingreso de Datos'!#REF!=1,EVERLITE!#REF!,"N/A")</f>
        <v>#REF!</v>
      </c>
      <c r="QBT50" s="351" t="e">
        <f>+IF('Data Input-Ingreso de Datos'!#REF!=1,EVERLITE!#REF!,"N/A")</f>
        <v>#REF!</v>
      </c>
      <c r="QBU50" s="351" t="e">
        <f>+IF('Data Input-Ingreso de Datos'!#REF!=1,EVERLITE!#REF!,"N/A")</f>
        <v>#REF!</v>
      </c>
      <c r="QBV50" s="351" t="e">
        <f>+IF('Data Input-Ingreso de Datos'!#REF!=1,EVERLITE!#REF!,"N/A")</f>
        <v>#REF!</v>
      </c>
      <c r="QBW50" s="351" t="e">
        <f>+IF('Data Input-Ingreso de Datos'!#REF!=1,EVERLITE!#REF!,"N/A")</f>
        <v>#REF!</v>
      </c>
      <c r="QBX50" s="351" t="e">
        <f>+IF('Data Input-Ingreso de Datos'!#REF!=1,EVERLITE!#REF!,"N/A")</f>
        <v>#REF!</v>
      </c>
      <c r="QBY50" s="351" t="e">
        <f>+IF('Data Input-Ingreso de Datos'!#REF!=1,EVERLITE!#REF!,"N/A")</f>
        <v>#REF!</v>
      </c>
      <c r="QBZ50" s="351" t="e">
        <f>+IF('Data Input-Ingreso de Datos'!#REF!=1,EVERLITE!#REF!,"N/A")</f>
        <v>#REF!</v>
      </c>
      <c r="QCA50" s="351" t="e">
        <f>+IF('Data Input-Ingreso de Datos'!#REF!=1,EVERLITE!#REF!,"N/A")</f>
        <v>#REF!</v>
      </c>
      <c r="QCB50" s="351" t="e">
        <f>+IF('Data Input-Ingreso de Datos'!#REF!=1,EVERLITE!#REF!,"N/A")</f>
        <v>#REF!</v>
      </c>
      <c r="QCC50" s="351" t="e">
        <f>+IF('Data Input-Ingreso de Datos'!#REF!=1,EVERLITE!#REF!,"N/A")</f>
        <v>#REF!</v>
      </c>
      <c r="QCD50" s="351" t="e">
        <f>+IF('Data Input-Ingreso de Datos'!#REF!=1,EVERLITE!#REF!,"N/A")</f>
        <v>#REF!</v>
      </c>
      <c r="QCE50" s="351" t="e">
        <f>+IF('Data Input-Ingreso de Datos'!#REF!=1,EVERLITE!#REF!,"N/A")</f>
        <v>#REF!</v>
      </c>
      <c r="QCF50" s="351" t="e">
        <f>+IF('Data Input-Ingreso de Datos'!#REF!=1,EVERLITE!#REF!,"N/A")</f>
        <v>#REF!</v>
      </c>
      <c r="QCG50" s="351" t="e">
        <f>+IF('Data Input-Ingreso de Datos'!#REF!=1,EVERLITE!#REF!,"N/A")</f>
        <v>#REF!</v>
      </c>
      <c r="QCH50" s="351" t="e">
        <f>+IF('Data Input-Ingreso de Datos'!#REF!=1,EVERLITE!#REF!,"N/A")</f>
        <v>#REF!</v>
      </c>
      <c r="QCI50" s="351" t="e">
        <f>+IF('Data Input-Ingreso de Datos'!#REF!=1,EVERLITE!#REF!,"N/A")</f>
        <v>#REF!</v>
      </c>
      <c r="QCJ50" s="351" t="e">
        <f>+IF('Data Input-Ingreso de Datos'!#REF!=1,EVERLITE!#REF!,"N/A")</f>
        <v>#REF!</v>
      </c>
      <c r="QCK50" s="351" t="e">
        <f>+IF('Data Input-Ingreso de Datos'!#REF!=1,EVERLITE!#REF!,"N/A")</f>
        <v>#REF!</v>
      </c>
      <c r="QCL50" s="351" t="e">
        <f>+IF('Data Input-Ingreso de Datos'!#REF!=1,EVERLITE!#REF!,"N/A")</f>
        <v>#REF!</v>
      </c>
      <c r="QCM50" s="351" t="e">
        <f>+IF('Data Input-Ingreso de Datos'!#REF!=1,EVERLITE!#REF!,"N/A")</f>
        <v>#REF!</v>
      </c>
      <c r="QCN50" s="351" t="e">
        <f>+IF('Data Input-Ingreso de Datos'!#REF!=1,EVERLITE!#REF!,"N/A")</f>
        <v>#REF!</v>
      </c>
      <c r="QCO50" s="351" t="e">
        <f>+IF('Data Input-Ingreso de Datos'!#REF!=1,EVERLITE!#REF!,"N/A")</f>
        <v>#REF!</v>
      </c>
      <c r="QCP50" s="351" t="e">
        <f>+IF('Data Input-Ingreso de Datos'!#REF!=1,EVERLITE!#REF!,"N/A")</f>
        <v>#REF!</v>
      </c>
      <c r="QCQ50" s="351" t="e">
        <f>+IF('Data Input-Ingreso de Datos'!#REF!=1,EVERLITE!#REF!,"N/A")</f>
        <v>#REF!</v>
      </c>
      <c r="QCR50" s="351" t="e">
        <f>+IF('Data Input-Ingreso de Datos'!#REF!=1,EVERLITE!#REF!,"N/A")</f>
        <v>#REF!</v>
      </c>
      <c r="QCS50" s="351" t="e">
        <f>+IF('Data Input-Ingreso de Datos'!#REF!=1,EVERLITE!#REF!,"N/A")</f>
        <v>#REF!</v>
      </c>
      <c r="QCT50" s="351" t="e">
        <f>+IF('Data Input-Ingreso de Datos'!#REF!=1,EVERLITE!#REF!,"N/A")</f>
        <v>#REF!</v>
      </c>
      <c r="QCU50" s="351" t="e">
        <f>+IF('Data Input-Ingreso de Datos'!#REF!=1,EVERLITE!#REF!,"N/A")</f>
        <v>#REF!</v>
      </c>
      <c r="QCV50" s="351" t="e">
        <f>+IF('Data Input-Ingreso de Datos'!#REF!=1,EVERLITE!#REF!,"N/A")</f>
        <v>#REF!</v>
      </c>
      <c r="QCW50" s="351" t="e">
        <f>+IF('Data Input-Ingreso de Datos'!#REF!=1,EVERLITE!#REF!,"N/A")</f>
        <v>#REF!</v>
      </c>
      <c r="QCX50" s="351" t="e">
        <f>+IF('Data Input-Ingreso de Datos'!#REF!=1,EVERLITE!#REF!,"N/A")</f>
        <v>#REF!</v>
      </c>
      <c r="QCY50" s="351" t="e">
        <f>+IF('Data Input-Ingreso de Datos'!#REF!=1,EVERLITE!#REF!,"N/A")</f>
        <v>#REF!</v>
      </c>
      <c r="QCZ50" s="351" t="e">
        <f>+IF('Data Input-Ingreso de Datos'!#REF!=1,EVERLITE!#REF!,"N/A")</f>
        <v>#REF!</v>
      </c>
      <c r="QDA50" s="351" t="e">
        <f>+IF('Data Input-Ingreso de Datos'!#REF!=1,EVERLITE!#REF!,"N/A")</f>
        <v>#REF!</v>
      </c>
      <c r="QDB50" s="351" t="e">
        <f>+IF('Data Input-Ingreso de Datos'!#REF!=1,EVERLITE!#REF!,"N/A")</f>
        <v>#REF!</v>
      </c>
      <c r="QDC50" s="351" t="e">
        <f>+IF('Data Input-Ingreso de Datos'!#REF!=1,EVERLITE!#REF!,"N/A")</f>
        <v>#REF!</v>
      </c>
      <c r="QDD50" s="351" t="e">
        <f>+IF('Data Input-Ingreso de Datos'!#REF!=1,EVERLITE!#REF!,"N/A")</f>
        <v>#REF!</v>
      </c>
      <c r="QDE50" s="351" t="e">
        <f>+IF('Data Input-Ingreso de Datos'!#REF!=1,EVERLITE!#REF!,"N/A")</f>
        <v>#REF!</v>
      </c>
      <c r="QDF50" s="351" t="e">
        <f>+IF('Data Input-Ingreso de Datos'!#REF!=1,EVERLITE!#REF!,"N/A")</f>
        <v>#REF!</v>
      </c>
      <c r="QDG50" s="351" t="e">
        <f>+IF('Data Input-Ingreso de Datos'!#REF!=1,EVERLITE!#REF!,"N/A")</f>
        <v>#REF!</v>
      </c>
      <c r="QDH50" s="351" t="e">
        <f>+IF('Data Input-Ingreso de Datos'!#REF!=1,EVERLITE!#REF!,"N/A")</f>
        <v>#REF!</v>
      </c>
      <c r="QDI50" s="351" t="e">
        <f>+IF('Data Input-Ingreso de Datos'!#REF!=1,EVERLITE!#REF!,"N/A")</f>
        <v>#REF!</v>
      </c>
      <c r="QDJ50" s="351" t="e">
        <f>+IF('Data Input-Ingreso de Datos'!#REF!=1,EVERLITE!#REF!,"N/A")</f>
        <v>#REF!</v>
      </c>
      <c r="QDK50" s="351" t="e">
        <f>+IF('Data Input-Ingreso de Datos'!#REF!=1,EVERLITE!#REF!,"N/A")</f>
        <v>#REF!</v>
      </c>
      <c r="QDL50" s="351" t="e">
        <f>+IF('Data Input-Ingreso de Datos'!#REF!=1,EVERLITE!#REF!,"N/A")</f>
        <v>#REF!</v>
      </c>
      <c r="QDM50" s="351" t="e">
        <f>+IF('Data Input-Ingreso de Datos'!#REF!=1,EVERLITE!#REF!,"N/A")</f>
        <v>#REF!</v>
      </c>
      <c r="QDN50" s="351" t="e">
        <f>+IF('Data Input-Ingreso de Datos'!#REF!=1,EVERLITE!#REF!,"N/A")</f>
        <v>#REF!</v>
      </c>
      <c r="QDO50" s="351" t="e">
        <f>+IF('Data Input-Ingreso de Datos'!#REF!=1,EVERLITE!#REF!,"N/A")</f>
        <v>#REF!</v>
      </c>
      <c r="QDP50" s="351" t="e">
        <f>+IF('Data Input-Ingreso de Datos'!#REF!=1,EVERLITE!#REF!,"N/A")</f>
        <v>#REF!</v>
      </c>
      <c r="QDQ50" s="351" t="e">
        <f>+IF('Data Input-Ingreso de Datos'!#REF!=1,EVERLITE!#REF!,"N/A")</f>
        <v>#REF!</v>
      </c>
      <c r="QDR50" s="351" t="e">
        <f>+IF('Data Input-Ingreso de Datos'!#REF!=1,EVERLITE!#REF!,"N/A")</f>
        <v>#REF!</v>
      </c>
      <c r="QDS50" s="351" t="e">
        <f>+IF('Data Input-Ingreso de Datos'!#REF!=1,EVERLITE!#REF!,"N/A")</f>
        <v>#REF!</v>
      </c>
      <c r="QDT50" s="351" t="e">
        <f>+IF('Data Input-Ingreso de Datos'!#REF!=1,EVERLITE!#REF!,"N/A")</f>
        <v>#REF!</v>
      </c>
      <c r="QDU50" s="351" t="e">
        <f>+IF('Data Input-Ingreso de Datos'!#REF!=1,EVERLITE!#REF!,"N/A")</f>
        <v>#REF!</v>
      </c>
      <c r="QDV50" s="351" t="e">
        <f>+IF('Data Input-Ingreso de Datos'!#REF!=1,EVERLITE!#REF!,"N/A")</f>
        <v>#REF!</v>
      </c>
      <c r="QDW50" s="351" t="e">
        <f>+IF('Data Input-Ingreso de Datos'!#REF!=1,EVERLITE!#REF!,"N/A")</f>
        <v>#REF!</v>
      </c>
      <c r="QDX50" s="351" t="e">
        <f>+IF('Data Input-Ingreso de Datos'!#REF!=1,EVERLITE!#REF!,"N/A")</f>
        <v>#REF!</v>
      </c>
      <c r="QDY50" s="351" t="e">
        <f>+IF('Data Input-Ingreso de Datos'!#REF!=1,EVERLITE!#REF!,"N/A")</f>
        <v>#REF!</v>
      </c>
      <c r="QDZ50" s="351" t="e">
        <f>+IF('Data Input-Ingreso de Datos'!#REF!=1,EVERLITE!#REF!,"N/A")</f>
        <v>#REF!</v>
      </c>
      <c r="QEA50" s="351" t="e">
        <f>+IF('Data Input-Ingreso de Datos'!#REF!=1,EVERLITE!#REF!,"N/A")</f>
        <v>#REF!</v>
      </c>
      <c r="QEB50" s="351" t="e">
        <f>+IF('Data Input-Ingreso de Datos'!#REF!=1,EVERLITE!#REF!,"N/A")</f>
        <v>#REF!</v>
      </c>
      <c r="QEC50" s="351" t="e">
        <f>+IF('Data Input-Ingreso de Datos'!#REF!=1,EVERLITE!#REF!,"N/A")</f>
        <v>#REF!</v>
      </c>
      <c r="QED50" s="351" t="e">
        <f>+IF('Data Input-Ingreso de Datos'!#REF!=1,EVERLITE!#REF!,"N/A")</f>
        <v>#REF!</v>
      </c>
      <c r="QEE50" s="351" t="e">
        <f>+IF('Data Input-Ingreso de Datos'!#REF!=1,EVERLITE!#REF!,"N/A")</f>
        <v>#REF!</v>
      </c>
      <c r="QEF50" s="351" t="e">
        <f>+IF('Data Input-Ingreso de Datos'!#REF!=1,EVERLITE!#REF!,"N/A")</f>
        <v>#REF!</v>
      </c>
      <c r="QEG50" s="351" t="e">
        <f>+IF('Data Input-Ingreso de Datos'!#REF!=1,EVERLITE!#REF!,"N/A")</f>
        <v>#REF!</v>
      </c>
      <c r="QEH50" s="351" t="e">
        <f>+IF('Data Input-Ingreso de Datos'!#REF!=1,EVERLITE!#REF!,"N/A")</f>
        <v>#REF!</v>
      </c>
      <c r="QEI50" s="351" t="e">
        <f>+IF('Data Input-Ingreso de Datos'!#REF!=1,EVERLITE!#REF!,"N/A")</f>
        <v>#REF!</v>
      </c>
      <c r="QEJ50" s="351" t="e">
        <f>+IF('Data Input-Ingreso de Datos'!#REF!=1,EVERLITE!#REF!,"N/A")</f>
        <v>#REF!</v>
      </c>
      <c r="QEK50" s="351" t="e">
        <f>+IF('Data Input-Ingreso de Datos'!#REF!=1,EVERLITE!#REF!,"N/A")</f>
        <v>#REF!</v>
      </c>
      <c r="QEL50" s="351" t="e">
        <f>+IF('Data Input-Ingreso de Datos'!#REF!=1,EVERLITE!#REF!,"N/A")</f>
        <v>#REF!</v>
      </c>
      <c r="QEM50" s="351" t="e">
        <f>+IF('Data Input-Ingreso de Datos'!#REF!=1,EVERLITE!#REF!,"N/A")</f>
        <v>#REF!</v>
      </c>
      <c r="QEN50" s="351" t="e">
        <f>+IF('Data Input-Ingreso de Datos'!#REF!=1,EVERLITE!#REF!,"N/A")</f>
        <v>#REF!</v>
      </c>
      <c r="QEO50" s="351" t="e">
        <f>+IF('Data Input-Ingreso de Datos'!#REF!=1,EVERLITE!#REF!,"N/A")</f>
        <v>#REF!</v>
      </c>
      <c r="QEP50" s="351" t="e">
        <f>+IF('Data Input-Ingreso de Datos'!#REF!=1,EVERLITE!#REF!,"N/A")</f>
        <v>#REF!</v>
      </c>
      <c r="QEQ50" s="351" t="e">
        <f>+IF('Data Input-Ingreso de Datos'!#REF!=1,EVERLITE!#REF!,"N/A")</f>
        <v>#REF!</v>
      </c>
      <c r="QER50" s="351" t="e">
        <f>+IF('Data Input-Ingreso de Datos'!#REF!=1,EVERLITE!#REF!,"N/A")</f>
        <v>#REF!</v>
      </c>
      <c r="QES50" s="351" t="e">
        <f>+IF('Data Input-Ingreso de Datos'!#REF!=1,EVERLITE!#REF!,"N/A")</f>
        <v>#REF!</v>
      </c>
      <c r="QET50" s="351" t="e">
        <f>+IF('Data Input-Ingreso de Datos'!#REF!=1,EVERLITE!#REF!,"N/A")</f>
        <v>#REF!</v>
      </c>
      <c r="QEU50" s="351" t="e">
        <f>+IF('Data Input-Ingreso de Datos'!#REF!=1,EVERLITE!#REF!,"N/A")</f>
        <v>#REF!</v>
      </c>
      <c r="QEV50" s="351" t="e">
        <f>+IF('Data Input-Ingreso de Datos'!#REF!=1,EVERLITE!#REF!,"N/A")</f>
        <v>#REF!</v>
      </c>
      <c r="QEW50" s="351" t="e">
        <f>+IF('Data Input-Ingreso de Datos'!#REF!=1,EVERLITE!#REF!,"N/A")</f>
        <v>#REF!</v>
      </c>
      <c r="QEX50" s="351" t="e">
        <f>+IF('Data Input-Ingreso de Datos'!#REF!=1,EVERLITE!#REF!,"N/A")</f>
        <v>#REF!</v>
      </c>
      <c r="QEY50" s="351" t="e">
        <f>+IF('Data Input-Ingreso de Datos'!#REF!=1,EVERLITE!#REF!,"N/A")</f>
        <v>#REF!</v>
      </c>
      <c r="QEZ50" s="351" t="e">
        <f>+IF('Data Input-Ingreso de Datos'!#REF!=1,EVERLITE!#REF!,"N/A")</f>
        <v>#REF!</v>
      </c>
      <c r="QFA50" s="351" t="e">
        <f>+IF('Data Input-Ingreso de Datos'!#REF!=1,EVERLITE!#REF!,"N/A")</f>
        <v>#REF!</v>
      </c>
      <c r="QFB50" s="351" t="e">
        <f>+IF('Data Input-Ingreso de Datos'!#REF!=1,EVERLITE!#REF!,"N/A")</f>
        <v>#REF!</v>
      </c>
      <c r="QFC50" s="351" t="e">
        <f>+IF('Data Input-Ingreso de Datos'!#REF!=1,EVERLITE!#REF!,"N/A")</f>
        <v>#REF!</v>
      </c>
      <c r="QFD50" s="351" t="e">
        <f>+IF('Data Input-Ingreso de Datos'!#REF!=1,EVERLITE!#REF!,"N/A")</f>
        <v>#REF!</v>
      </c>
      <c r="QFE50" s="351" t="e">
        <f>+IF('Data Input-Ingreso de Datos'!#REF!=1,EVERLITE!#REF!,"N/A")</f>
        <v>#REF!</v>
      </c>
      <c r="QFF50" s="351" t="e">
        <f>+IF('Data Input-Ingreso de Datos'!#REF!=1,EVERLITE!#REF!,"N/A")</f>
        <v>#REF!</v>
      </c>
      <c r="QFG50" s="351" t="e">
        <f>+IF('Data Input-Ingreso de Datos'!#REF!=1,EVERLITE!#REF!,"N/A")</f>
        <v>#REF!</v>
      </c>
      <c r="QFH50" s="351" t="e">
        <f>+IF('Data Input-Ingreso de Datos'!#REF!=1,EVERLITE!#REF!,"N/A")</f>
        <v>#REF!</v>
      </c>
      <c r="QFI50" s="351" t="e">
        <f>+IF('Data Input-Ingreso de Datos'!#REF!=1,EVERLITE!#REF!,"N/A")</f>
        <v>#REF!</v>
      </c>
      <c r="QFJ50" s="351" t="e">
        <f>+IF('Data Input-Ingreso de Datos'!#REF!=1,EVERLITE!#REF!,"N/A")</f>
        <v>#REF!</v>
      </c>
      <c r="QFK50" s="351" t="e">
        <f>+IF('Data Input-Ingreso de Datos'!#REF!=1,EVERLITE!#REF!,"N/A")</f>
        <v>#REF!</v>
      </c>
      <c r="QFL50" s="351" t="e">
        <f>+IF('Data Input-Ingreso de Datos'!#REF!=1,EVERLITE!#REF!,"N/A")</f>
        <v>#REF!</v>
      </c>
      <c r="QFM50" s="351" t="e">
        <f>+IF('Data Input-Ingreso de Datos'!#REF!=1,EVERLITE!#REF!,"N/A")</f>
        <v>#REF!</v>
      </c>
      <c r="QFN50" s="351" t="e">
        <f>+IF('Data Input-Ingreso de Datos'!#REF!=1,EVERLITE!#REF!,"N/A")</f>
        <v>#REF!</v>
      </c>
      <c r="QFO50" s="351" t="e">
        <f>+IF('Data Input-Ingreso de Datos'!#REF!=1,EVERLITE!#REF!,"N/A")</f>
        <v>#REF!</v>
      </c>
      <c r="QFP50" s="351" t="e">
        <f>+IF('Data Input-Ingreso de Datos'!#REF!=1,EVERLITE!#REF!,"N/A")</f>
        <v>#REF!</v>
      </c>
      <c r="QFQ50" s="351" t="e">
        <f>+IF('Data Input-Ingreso de Datos'!#REF!=1,EVERLITE!#REF!,"N/A")</f>
        <v>#REF!</v>
      </c>
      <c r="QFR50" s="351" t="e">
        <f>+IF('Data Input-Ingreso de Datos'!#REF!=1,EVERLITE!#REF!,"N/A")</f>
        <v>#REF!</v>
      </c>
      <c r="QFS50" s="351" t="e">
        <f>+IF('Data Input-Ingreso de Datos'!#REF!=1,EVERLITE!#REF!,"N/A")</f>
        <v>#REF!</v>
      </c>
      <c r="QFT50" s="351" t="e">
        <f>+IF('Data Input-Ingreso de Datos'!#REF!=1,EVERLITE!#REF!,"N/A")</f>
        <v>#REF!</v>
      </c>
      <c r="QFU50" s="351" t="e">
        <f>+IF('Data Input-Ingreso de Datos'!#REF!=1,EVERLITE!#REF!,"N/A")</f>
        <v>#REF!</v>
      </c>
      <c r="QFV50" s="351" t="e">
        <f>+IF('Data Input-Ingreso de Datos'!#REF!=1,EVERLITE!#REF!,"N/A")</f>
        <v>#REF!</v>
      </c>
      <c r="QFW50" s="351" t="e">
        <f>+IF('Data Input-Ingreso de Datos'!#REF!=1,EVERLITE!#REF!,"N/A")</f>
        <v>#REF!</v>
      </c>
      <c r="QFX50" s="351" t="e">
        <f>+IF('Data Input-Ingreso de Datos'!#REF!=1,EVERLITE!#REF!,"N/A")</f>
        <v>#REF!</v>
      </c>
      <c r="QFY50" s="351" t="e">
        <f>+IF('Data Input-Ingreso de Datos'!#REF!=1,EVERLITE!#REF!,"N/A")</f>
        <v>#REF!</v>
      </c>
      <c r="QFZ50" s="351" t="e">
        <f>+IF('Data Input-Ingreso de Datos'!#REF!=1,EVERLITE!#REF!,"N/A")</f>
        <v>#REF!</v>
      </c>
      <c r="QGA50" s="351" t="e">
        <f>+IF('Data Input-Ingreso de Datos'!#REF!=1,EVERLITE!#REF!,"N/A")</f>
        <v>#REF!</v>
      </c>
      <c r="QGB50" s="351" t="e">
        <f>+IF('Data Input-Ingreso de Datos'!#REF!=1,EVERLITE!#REF!,"N/A")</f>
        <v>#REF!</v>
      </c>
      <c r="QGC50" s="351" t="e">
        <f>+IF('Data Input-Ingreso de Datos'!#REF!=1,EVERLITE!#REF!,"N/A")</f>
        <v>#REF!</v>
      </c>
      <c r="QGD50" s="351" t="e">
        <f>+IF('Data Input-Ingreso de Datos'!#REF!=1,EVERLITE!#REF!,"N/A")</f>
        <v>#REF!</v>
      </c>
      <c r="QGE50" s="351" t="e">
        <f>+IF('Data Input-Ingreso de Datos'!#REF!=1,EVERLITE!#REF!,"N/A")</f>
        <v>#REF!</v>
      </c>
      <c r="QGF50" s="351" t="e">
        <f>+IF('Data Input-Ingreso de Datos'!#REF!=1,EVERLITE!#REF!,"N/A")</f>
        <v>#REF!</v>
      </c>
      <c r="QGG50" s="351" t="e">
        <f>+IF('Data Input-Ingreso de Datos'!#REF!=1,EVERLITE!#REF!,"N/A")</f>
        <v>#REF!</v>
      </c>
      <c r="QGH50" s="351" t="e">
        <f>+IF('Data Input-Ingreso de Datos'!#REF!=1,EVERLITE!#REF!,"N/A")</f>
        <v>#REF!</v>
      </c>
      <c r="QGI50" s="351" t="e">
        <f>+IF('Data Input-Ingreso de Datos'!#REF!=1,EVERLITE!#REF!,"N/A")</f>
        <v>#REF!</v>
      </c>
      <c r="QGJ50" s="351" t="e">
        <f>+IF('Data Input-Ingreso de Datos'!#REF!=1,EVERLITE!#REF!,"N/A")</f>
        <v>#REF!</v>
      </c>
      <c r="QGK50" s="351" t="e">
        <f>+IF('Data Input-Ingreso de Datos'!#REF!=1,EVERLITE!#REF!,"N/A")</f>
        <v>#REF!</v>
      </c>
      <c r="QGL50" s="351" t="e">
        <f>+IF('Data Input-Ingreso de Datos'!#REF!=1,EVERLITE!#REF!,"N/A")</f>
        <v>#REF!</v>
      </c>
      <c r="QGM50" s="351" t="e">
        <f>+IF('Data Input-Ingreso de Datos'!#REF!=1,EVERLITE!#REF!,"N/A")</f>
        <v>#REF!</v>
      </c>
      <c r="QGN50" s="351" t="e">
        <f>+IF('Data Input-Ingreso de Datos'!#REF!=1,EVERLITE!#REF!,"N/A")</f>
        <v>#REF!</v>
      </c>
      <c r="QGO50" s="351" t="e">
        <f>+IF('Data Input-Ingreso de Datos'!#REF!=1,EVERLITE!#REF!,"N/A")</f>
        <v>#REF!</v>
      </c>
      <c r="QGP50" s="351" t="e">
        <f>+IF('Data Input-Ingreso de Datos'!#REF!=1,EVERLITE!#REF!,"N/A")</f>
        <v>#REF!</v>
      </c>
      <c r="QGQ50" s="351" t="e">
        <f>+IF('Data Input-Ingreso de Datos'!#REF!=1,EVERLITE!#REF!,"N/A")</f>
        <v>#REF!</v>
      </c>
      <c r="QGR50" s="351" t="e">
        <f>+IF('Data Input-Ingreso de Datos'!#REF!=1,EVERLITE!#REF!,"N/A")</f>
        <v>#REF!</v>
      </c>
      <c r="QGS50" s="351" t="e">
        <f>+IF('Data Input-Ingreso de Datos'!#REF!=1,EVERLITE!#REF!,"N/A")</f>
        <v>#REF!</v>
      </c>
      <c r="QGT50" s="351" t="e">
        <f>+IF('Data Input-Ingreso de Datos'!#REF!=1,EVERLITE!#REF!,"N/A")</f>
        <v>#REF!</v>
      </c>
      <c r="QGU50" s="351" t="e">
        <f>+IF('Data Input-Ingreso de Datos'!#REF!=1,EVERLITE!#REF!,"N/A")</f>
        <v>#REF!</v>
      </c>
      <c r="QGV50" s="351" t="e">
        <f>+IF('Data Input-Ingreso de Datos'!#REF!=1,EVERLITE!#REF!,"N/A")</f>
        <v>#REF!</v>
      </c>
      <c r="QGW50" s="351" t="e">
        <f>+IF('Data Input-Ingreso de Datos'!#REF!=1,EVERLITE!#REF!,"N/A")</f>
        <v>#REF!</v>
      </c>
      <c r="QGX50" s="351" t="e">
        <f>+IF('Data Input-Ingreso de Datos'!#REF!=1,EVERLITE!#REF!,"N/A")</f>
        <v>#REF!</v>
      </c>
      <c r="QGY50" s="351" t="e">
        <f>+IF('Data Input-Ingreso de Datos'!#REF!=1,EVERLITE!#REF!,"N/A")</f>
        <v>#REF!</v>
      </c>
      <c r="QGZ50" s="351" t="e">
        <f>+IF('Data Input-Ingreso de Datos'!#REF!=1,EVERLITE!#REF!,"N/A")</f>
        <v>#REF!</v>
      </c>
      <c r="QHA50" s="351" t="e">
        <f>+IF('Data Input-Ingreso de Datos'!#REF!=1,EVERLITE!#REF!,"N/A")</f>
        <v>#REF!</v>
      </c>
      <c r="QHB50" s="351" t="e">
        <f>+IF('Data Input-Ingreso de Datos'!#REF!=1,EVERLITE!#REF!,"N/A")</f>
        <v>#REF!</v>
      </c>
      <c r="QHC50" s="351" t="e">
        <f>+IF('Data Input-Ingreso de Datos'!#REF!=1,EVERLITE!#REF!,"N/A")</f>
        <v>#REF!</v>
      </c>
      <c r="QHD50" s="351" t="e">
        <f>+IF('Data Input-Ingreso de Datos'!#REF!=1,EVERLITE!#REF!,"N/A")</f>
        <v>#REF!</v>
      </c>
      <c r="QHE50" s="351" t="e">
        <f>+IF('Data Input-Ingreso de Datos'!#REF!=1,EVERLITE!#REF!,"N/A")</f>
        <v>#REF!</v>
      </c>
      <c r="QHF50" s="351" t="e">
        <f>+IF('Data Input-Ingreso de Datos'!#REF!=1,EVERLITE!#REF!,"N/A")</f>
        <v>#REF!</v>
      </c>
      <c r="QHG50" s="351" t="e">
        <f>+IF('Data Input-Ingreso de Datos'!#REF!=1,EVERLITE!#REF!,"N/A")</f>
        <v>#REF!</v>
      </c>
      <c r="QHH50" s="351" t="e">
        <f>+IF('Data Input-Ingreso de Datos'!#REF!=1,EVERLITE!#REF!,"N/A")</f>
        <v>#REF!</v>
      </c>
      <c r="QHI50" s="351" t="e">
        <f>+IF('Data Input-Ingreso de Datos'!#REF!=1,EVERLITE!#REF!,"N/A")</f>
        <v>#REF!</v>
      </c>
      <c r="QHJ50" s="351" t="e">
        <f>+IF('Data Input-Ingreso de Datos'!#REF!=1,EVERLITE!#REF!,"N/A")</f>
        <v>#REF!</v>
      </c>
      <c r="QHK50" s="351" t="e">
        <f>+IF('Data Input-Ingreso de Datos'!#REF!=1,EVERLITE!#REF!,"N/A")</f>
        <v>#REF!</v>
      </c>
      <c r="QHL50" s="351" t="e">
        <f>+IF('Data Input-Ingreso de Datos'!#REF!=1,EVERLITE!#REF!,"N/A")</f>
        <v>#REF!</v>
      </c>
      <c r="QHM50" s="351" t="e">
        <f>+IF('Data Input-Ingreso de Datos'!#REF!=1,EVERLITE!#REF!,"N/A")</f>
        <v>#REF!</v>
      </c>
      <c r="QHN50" s="351" t="e">
        <f>+IF('Data Input-Ingreso de Datos'!#REF!=1,EVERLITE!#REF!,"N/A")</f>
        <v>#REF!</v>
      </c>
      <c r="QHO50" s="351" t="e">
        <f>+IF('Data Input-Ingreso de Datos'!#REF!=1,EVERLITE!#REF!,"N/A")</f>
        <v>#REF!</v>
      </c>
      <c r="QHP50" s="351" t="e">
        <f>+IF('Data Input-Ingreso de Datos'!#REF!=1,EVERLITE!#REF!,"N/A")</f>
        <v>#REF!</v>
      </c>
      <c r="QHQ50" s="351" t="e">
        <f>+IF('Data Input-Ingreso de Datos'!#REF!=1,EVERLITE!#REF!,"N/A")</f>
        <v>#REF!</v>
      </c>
      <c r="QHR50" s="351" t="e">
        <f>+IF('Data Input-Ingreso de Datos'!#REF!=1,EVERLITE!#REF!,"N/A")</f>
        <v>#REF!</v>
      </c>
      <c r="QHS50" s="351" t="e">
        <f>+IF('Data Input-Ingreso de Datos'!#REF!=1,EVERLITE!#REF!,"N/A")</f>
        <v>#REF!</v>
      </c>
      <c r="QHT50" s="351" t="e">
        <f>+IF('Data Input-Ingreso de Datos'!#REF!=1,EVERLITE!#REF!,"N/A")</f>
        <v>#REF!</v>
      </c>
      <c r="QHU50" s="351" t="e">
        <f>+IF('Data Input-Ingreso de Datos'!#REF!=1,EVERLITE!#REF!,"N/A")</f>
        <v>#REF!</v>
      </c>
      <c r="QHV50" s="351" t="e">
        <f>+IF('Data Input-Ingreso de Datos'!#REF!=1,EVERLITE!#REF!,"N/A")</f>
        <v>#REF!</v>
      </c>
      <c r="QHW50" s="351" t="e">
        <f>+IF('Data Input-Ingreso de Datos'!#REF!=1,EVERLITE!#REF!,"N/A")</f>
        <v>#REF!</v>
      </c>
      <c r="QHX50" s="351" t="e">
        <f>+IF('Data Input-Ingreso de Datos'!#REF!=1,EVERLITE!#REF!,"N/A")</f>
        <v>#REF!</v>
      </c>
      <c r="QHY50" s="351" t="e">
        <f>+IF('Data Input-Ingreso de Datos'!#REF!=1,EVERLITE!#REF!,"N/A")</f>
        <v>#REF!</v>
      </c>
      <c r="QHZ50" s="351" t="e">
        <f>+IF('Data Input-Ingreso de Datos'!#REF!=1,EVERLITE!#REF!,"N/A")</f>
        <v>#REF!</v>
      </c>
      <c r="QIA50" s="351" t="e">
        <f>+IF('Data Input-Ingreso de Datos'!#REF!=1,EVERLITE!#REF!,"N/A")</f>
        <v>#REF!</v>
      </c>
      <c r="QIB50" s="351" t="e">
        <f>+IF('Data Input-Ingreso de Datos'!#REF!=1,EVERLITE!#REF!,"N/A")</f>
        <v>#REF!</v>
      </c>
      <c r="QIC50" s="351" t="e">
        <f>+IF('Data Input-Ingreso de Datos'!#REF!=1,EVERLITE!#REF!,"N/A")</f>
        <v>#REF!</v>
      </c>
      <c r="QID50" s="351" t="e">
        <f>+IF('Data Input-Ingreso de Datos'!#REF!=1,EVERLITE!#REF!,"N/A")</f>
        <v>#REF!</v>
      </c>
      <c r="QIE50" s="351" t="e">
        <f>+IF('Data Input-Ingreso de Datos'!#REF!=1,EVERLITE!#REF!,"N/A")</f>
        <v>#REF!</v>
      </c>
      <c r="QIF50" s="351" t="e">
        <f>+IF('Data Input-Ingreso de Datos'!#REF!=1,EVERLITE!#REF!,"N/A")</f>
        <v>#REF!</v>
      </c>
      <c r="QIG50" s="351" t="e">
        <f>+IF('Data Input-Ingreso de Datos'!#REF!=1,EVERLITE!#REF!,"N/A")</f>
        <v>#REF!</v>
      </c>
      <c r="QIH50" s="351" t="e">
        <f>+IF('Data Input-Ingreso de Datos'!#REF!=1,EVERLITE!#REF!,"N/A")</f>
        <v>#REF!</v>
      </c>
      <c r="QII50" s="351" t="e">
        <f>+IF('Data Input-Ingreso de Datos'!#REF!=1,EVERLITE!#REF!,"N/A")</f>
        <v>#REF!</v>
      </c>
      <c r="QIJ50" s="351" t="e">
        <f>+IF('Data Input-Ingreso de Datos'!#REF!=1,EVERLITE!#REF!,"N/A")</f>
        <v>#REF!</v>
      </c>
      <c r="QIK50" s="351" t="e">
        <f>+IF('Data Input-Ingreso de Datos'!#REF!=1,EVERLITE!#REF!,"N/A")</f>
        <v>#REF!</v>
      </c>
      <c r="QIL50" s="351" t="e">
        <f>+IF('Data Input-Ingreso de Datos'!#REF!=1,EVERLITE!#REF!,"N/A")</f>
        <v>#REF!</v>
      </c>
      <c r="QIM50" s="351" t="e">
        <f>+IF('Data Input-Ingreso de Datos'!#REF!=1,EVERLITE!#REF!,"N/A")</f>
        <v>#REF!</v>
      </c>
      <c r="QIN50" s="351" t="e">
        <f>+IF('Data Input-Ingreso de Datos'!#REF!=1,EVERLITE!#REF!,"N/A")</f>
        <v>#REF!</v>
      </c>
      <c r="QIO50" s="351" t="e">
        <f>+IF('Data Input-Ingreso de Datos'!#REF!=1,EVERLITE!#REF!,"N/A")</f>
        <v>#REF!</v>
      </c>
      <c r="QIP50" s="351" t="e">
        <f>+IF('Data Input-Ingreso de Datos'!#REF!=1,EVERLITE!#REF!,"N/A")</f>
        <v>#REF!</v>
      </c>
      <c r="QIQ50" s="351" t="e">
        <f>+IF('Data Input-Ingreso de Datos'!#REF!=1,EVERLITE!#REF!,"N/A")</f>
        <v>#REF!</v>
      </c>
      <c r="QIR50" s="351" t="e">
        <f>+IF('Data Input-Ingreso de Datos'!#REF!=1,EVERLITE!#REF!,"N/A")</f>
        <v>#REF!</v>
      </c>
      <c r="QIS50" s="351" t="e">
        <f>+IF('Data Input-Ingreso de Datos'!#REF!=1,EVERLITE!#REF!,"N/A")</f>
        <v>#REF!</v>
      </c>
      <c r="QIT50" s="351" t="e">
        <f>+IF('Data Input-Ingreso de Datos'!#REF!=1,EVERLITE!#REF!,"N/A")</f>
        <v>#REF!</v>
      </c>
      <c r="QIU50" s="351" t="e">
        <f>+IF('Data Input-Ingreso de Datos'!#REF!=1,EVERLITE!#REF!,"N/A")</f>
        <v>#REF!</v>
      </c>
      <c r="QIV50" s="351" t="e">
        <f>+IF('Data Input-Ingreso de Datos'!#REF!=1,EVERLITE!#REF!,"N/A")</f>
        <v>#REF!</v>
      </c>
      <c r="QIW50" s="351" t="e">
        <f>+IF('Data Input-Ingreso de Datos'!#REF!=1,EVERLITE!#REF!,"N/A")</f>
        <v>#REF!</v>
      </c>
      <c r="QIX50" s="351" t="e">
        <f>+IF('Data Input-Ingreso de Datos'!#REF!=1,EVERLITE!#REF!,"N/A")</f>
        <v>#REF!</v>
      </c>
      <c r="QIY50" s="351" t="e">
        <f>+IF('Data Input-Ingreso de Datos'!#REF!=1,EVERLITE!#REF!,"N/A")</f>
        <v>#REF!</v>
      </c>
      <c r="QIZ50" s="351" t="e">
        <f>+IF('Data Input-Ingreso de Datos'!#REF!=1,EVERLITE!#REF!,"N/A")</f>
        <v>#REF!</v>
      </c>
      <c r="QJA50" s="351" t="e">
        <f>+IF('Data Input-Ingreso de Datos'!#REF!=1,EVERLITE!#REF!,"N/A")</f>
        <v>#REF!</v>
      </c>
      <c r="QJB50" s="351" t="e">
        <f>+IF('Data Input-Ingreso de Datos'!#REF!=1,EVERLITE!#REF!,"N/A")</f>
        <v>#REF!</v>
      </c>
      <c r="QJC50" s="351" t="e">
        <f>+IF('Data Input-Ingreso de Datos'!#REF!=1,EVERLITE!#REF!,"N/A")</f>
        <v>#REF!</v>
      </c>
      <c r="QJD50" s="351" t="e">
        <f>+IF('Data Input-Ingreso de Datos'!#REF!=1,EVERLITE!#REF!,"N/A")</f>
        <v>#REF!</v>
      </c>
      <c r="QJE50" s="351" t="e">
        <f>+IF('Data Input-Ingreso de Datos'!#REF!=1,EVERLITE!#REF!,"N/A")</f>
        <v>#REF!</v>
      </c>
      <c r="QJF50" s="351" t="e">
        <f>+IF('Data Input-Ingreso de Datos'!#REF!=1,EVERLITE!#REF!,"N/A")</f>
        <v>#REF!</v>
      </c>
      <c r="QJG50" s="351" t="e">
        <f>+IF('Data Input-Ingreso de Datos'!#REF!=1,EVERLITE!#REF!,"N/A")</f>
        <v>#REF!</v>
      </c>
      <c r="QJH50" s="351" t="e">
        <f>+IF('Data Input-Ingreso de Datos'!#REF!=1,EVERLITE!#REF!,"N/A")</f>
        <v>#REF!</v>
      </c>
      <c r="QJI50" s="351" t="e">
        <f>+IF('Data Input-Ingreso de Datos'!#REF!=1,EVERLITE!#REF!,"N/A")</f>
        <v>#REF!</v>
      </c>
      <c r="QJJ50" s="351" t="e">
        <f>+IF('Data Input-Ingreso de Datos'!#REF!=1,EVERLITE!#REF!,"N/A")</f>
        <v>#REF!</v>
      </c>
      <c r="QJK50" s="351" t="e">
        <f>+IF('Data Input-Ingreso de Datos'!#REF!=1,EVERLITE!#REF!,"N/A")</f>
        <v>#REF!</v>
      </c>
      <c r="QJL50" s="351" t="e">
        <f>+IF('Data Input-Ingreso de Datos'!#REF!=1,EVERLITE!#REF!,"N/A")</f>
        <v>#REF!</v>
      </c>
      <c r="QJM50" s="351" t="e">
        <f>+IF('Data Input-Ingreso de Datos'!#REF!=1,EVERLITE!#REF!,"N/A")</f>
        <v>#REF!</v>
      </c>
      <c r="QJN50" s="351" t="e">
        <f>+IF('Data Input-Ingreso de Datos'!#REF!=1,EVERLITE!#REF!,"N/A")</f>
        <v>#REF!</v>
      </c>
      <c r="QJO50" s="351" t="e">
        <f>+IF('Data Input-Ingreso de Datos'!#REF!=1,EVERLITE!#REF!,"N/A")</f>
        <v>#REF!</v>
      </c>
      <c r="QJP50" s="351" t="e">
        <f>+IF('Data Input-Ingreso de Datos'!#REF!=1,EVERLITE!#REF!,"N/A")</f>
        <v>#REF!</v>
      </c>
      <c r="QJQ50" s="351" t="e">
        <f>+IF('Data Input-Ingreso de Datos'!#REF!=1,EVERLITE!#REF!,"N/A")</f>
        <v>#REF!</v>
      </c>
      <c r="QJR50" s="351" t="e">
        <f>+IF('Data Input-Ingreso de Datos'!#REF!=1,EVERLITE!#REF!,"N/A")</f>
        <v>#REF!</v>
      </c>
      <c r="QJS50" s="351" t="e">
        <f>+IF('Data Input-Ingreso de Datos'!#REF!=1,EVERLITE!#REF!,"N/A")</f>
        <v>#REF!</v>
      </c>
      <c r="QJT50" s="351" t="e">
        <f>+IF('Data Input-Ingreso de Datos'!#REF!=1,EVERLITE!#REF!,"N/A")</f>
        <v>#REF!</v>
      </c>
      <c r="QJU50" s="351" t="e">
        <f>+IF('Data Input-Ingreso de Datos'!#REF!=1,EVERLITE!#REF!,"N/A")</f>
        <v>#REF!</v>
      </c>
      <c r="QJV50" s="351" t="e">
        <f>+IF('Data Input-Ingreso de Datos'!#REF!=1,EVERLITE!#REF!,"N/A")</f>
        <v>#REF!</v>
      </c>
      <c r="QJW50" s="351" t="e">
        <f>+IF('Data Input-Ingreso de Datos'!#REF!=1,EVERLITE!#REF!,"N/A")</f>
        <v>#REF!</v>
      </c>
      <c r="QJX50" s="351" t="e">
        <f>+IF('Data Input-Ingreso de Datos'!#REF!=1,EVERLITE!#REF!,"N/A")</f>
        <v>#REF!</v>
      </c>
      <c r="QJY50" s="351" t="e">
        <f>+IF('Data Input-Ingreso de Datos'!#REF!=1,EVERLITE!#REF!,"N/A")</f>
        <v>#REF!</v>
      </c>
      <c r="QJZ50" s="351" t="e">
        <f>+IF('Data Input-Ingreso de Datos'!#REF!=1,EVERLITE!#REF!,"N/A")</f>
        <v>#REF!</v>
      </c>
      <c r="QKA50" s="351" t="e">
        <f>+IF('Data Input-Ingreso de Datos'!#REF!=1,EVERLITE!#REF!,"N/A")</f>
        <v>#REF!</v>
      </c>
      <c r="QKB50" s="351" t="e">
        <f>+IF('Data Input-Ingreso de Datos'!#REF!=1,EVERLITE!#REF!,"N/A")</f>
        <v>#REF!</v>
      </c>
      <c r="QKC50" s="351" t="e">
        <f>+IF('Data Input-Ingreso de Datos'!#REF!=1,EVERLITE!#REF!,"N/A")</f>
        <v>#REF!</v>
      </c>
      <c r="QKD50" s="351" t="e">
        <f>+IF('Data Input-Ingreso de Datos'!#REF!=1,EVERLITE!#REF!,"N/A")</f>
        <v>#REF!</v>
      </c>
      <c r="QKE50" s="351" t="e">
        <f>+IF('Data Input-Ingreso de Datos'!#REF!=1,EVERLITE!#REF!,"N/A")</f>
        <v>#REF!</v>
      </c>
      <c r="QKF50" s="351" t="e">
        <f>+IF('Data Input-Ingreso de Datos'!#REF!=1,EVERLITE!#REF!,"N/A")</f>
        <v>#REF!</v>
      </c>
      <c r="QKG50" s="351" t="e">
        <f>+IF('Data Input-Ingreso de Datos'!#REF!=1,EVERLITE!#REF!,"N/A")</f>
        <v>#REF!</v>
      </c>
      <c r="QKH50" s="351" t="e">
        <f>+IF('Data Input-Ingreso de Datos'!#REF!=1,EVERLITE!#REF!,"N/A")</f>
        <v>#REF!</v>
      </c>
      <c r="QKI50" s="351" t="e">
        <f>+IF('Data Input-Ingreso de Datos'!#REF!=1,EVERLITE!#REF!,"N/A")</f>
        <v>#REF!</v>
      </c>
      <c r="QKJ50" s="351" t="e">
        <f>+IF('Data Input-Ingreso de Datos'!#REF!=1,EVERLITE!#REF!,"N/A")</f>
        <v>#REF!</v>
      </c>
      <c r="QKK50" s="351" t="e">
        <f>+IF('Data Input-Ingreso de Datos'!#REF!=1,EVERLITE!#REF!,"N/A")</f>
        <v>#REF!</v>
      </c>
      <c r="QKL50" s="351" t="e">
        <f>+IF('Data Input-Ingreso de Datos'!#REF!=1,EVERLITE!#REF!,"N/A")</f>
        <v>#REF!</v>
      </c>
      <c r="QKM50" s="351" t="e">
        <f>+IF('Data Input-Ingreso de Datos'!#REF!=1,EVERLITE!#REF!,"N/A")</f>
        <v>#REF!</v>
      </c>
      <c r="QKN50" s="351" t="e">
        <f>+IF('Data Input-Ingreso de Datos'!#REF!=1,EVERLITE!#REF!,"N/A")</f>
        <v>#REF!</v>
      </c>
      <c r="QKO50" s="351" t="e">
        <f>+IF('Data Input-Ingreso de Datos'!#REF!=1,EVERLITE!#REF!,"N/A")</f>
        <v>#REF!</v>
      </c>
      <c r="QKP50" s="351" t="e">
        <f>+IF('Data Input-Ingreso de Datos'!#REF!=1,EVERLITE!#REF!,"N/A")</f>
        <v>#REF!</v>
      </c>
      <c r="QKQ50" s="351" t="e">
        <f>+IF('Data Input-Ingreso de Datos'!#REF!=1,EVERLITE!#REF!,"N/A")</f>
        <v>#REF!</v>
      </c>
      <c r="QKR50" s="351" t="e">
        <f>+IF('Data Input-Ingreso de Datos'!#REF!=1,EVERLITE!#REF!,"N/A")</f>
        <v>#REF!</v>
      </c>
      <c r="QKS50" s="351" t="e">
        <f>+IF('Data Input-Ingreso de Datos'!#REF!=1,EVERLITE!#REF!,"N/A")</f>
        <v>#REF!</v>
      </c>
      <c r="QKT50" s="351" t="e">
        <f>+IF('Data Input-Ingreso de Datos'!#REF!=1,EVERLITE!#REF!,"N/A")</f>
        <v>#REF!</v>
      </c>
      <c r="QKU50" s="351" t="e">
        <f>+IF('Data Input-Ingreso de Datos'!#REF!=1,EVERLITE!#REF!,"N/A")</f>
        <v>#REF!</v>
      </c>
      <c r="QKV50" s="351" t="e">
        <f>+IF('Data Input-Ingreso de Datos'!#REF!=1,EVERLITE!#REF!,"N/A")</f>
        <v>#REF!</v>
      </c>
      <c r="QKW50" s="351" t="e">
        <f>+IF('Data Input-Ingreso de Datos'!#REF!=1,EVERLITE!#REF!,"N/A")</f>
        <v>#REF!</v>
      </c>
      <c r="QKX50" s="351" t="e">
        <f>+IF('Data Input-Ingreso de Datos'!#REF!=1,EVERLITE!#REF!,"N/A")</f>
        <v>#REF!</v>
      </c>
      <c r="QKY50" s="351" t="e">
        <f>+IF('Data Input-Ingreso de Datos'!#REF!=1,EVERLITE!#REF!,"N/A")</f>
        <v>#REF!</v>
      </c>
      <c r="QKZ50" s="351" t="e">
        <f>+IF('Data Input-Ingreso de Datos'!#REF!=1,EVERLITE!#REF!,"N/A")</f>
        <v>#REF!</v>
      </c>
      <c r="QLA50" s="351" t="e">
        <f>+IF('Data Input-Ingreso de Datos'!#REF!=1,EVERLITE!#REF!,"N/A")</f>
        <v>#REF!</v>
      </c>
      <c r="QLB50" s="351" t="e">
        <f>+IF('Data Input-Ingreso de Datos'!#REF!=1,EVERLITE!#REF!,"N/A")</f>
        <v>#REF!</v>
      </c>
      <c r="QLC50" s="351" t="e">
        <f>+IF('Data Input-Ingreso de Datos'!#REF!=1,EVERLITE!#REF!,"N/A")</f>
        <v>#REF!</v>
      </c>
      <c r="QLD50" s="351" t="e">
        <f>+IF('Data Input-Ingreso de Datos'!#REF!=1,EVERLITE!#REF!,"N/A")</f>
        <v>#REF!</v>
      </c>
      <c r="QLE50" s="351" t="e">
        <f>+IF('Data Input-Ingreso de Datos'!#REF!=1,EVERLITE!#REF!,"N/A")</f>
        <v>#REF!</v>
      </c>
      <c r="QLF50" s="351" t="e">
        <f>+IF('Data Input-Ingreso de Datos'!#REF!=1,EVERLITE!#REF!,"N/A")</f>
        <v>#REF!</v>
      </c>
      <c r="QLG50" s="351" t="e">
        <f>+IF('Data Input-Ingreso de Datos'!#REF!=1,EVERLITE!#REF!,"N/A")</f>
        <v>#REF!</v>
      </c>
      <c r="QLH50" s="351" t="e">
        <f>+IF('Data Input-Ingreso de Datos'!#REF!=1,EVERLITE!#REF!,"N/A")</f>
        <v>#REF!</v>
      </c>
      <c r="QLI50" s="351" t="e">
        <f>+IF('Data Input-Ingreso de Datos'!#REF!=1,EVERLITE!#REF!,"N/A")</f>
        <v>#REF!</v>
      </c>
      <c r="QLJ50" s="351" t="e">
        <f>+IF('Data Input-Ingreso de Datos'!#REF!=1,EVERLITE!#REF!,"N/A")</f>
        <v>#REF!</v>
      </c>
      <c r="QLK50" s="351" t="e">
        <f>+IF('Data Input-Ingreso de Datos'!#REF!=1,EVERLITE!#REF!,"N/A")</f>
        <v>#REF!</v>
      </c>
      <c r="QLL50" s="351" t="e">
        <f>+IF('Data Input-Ingreso de Datos'!#REF!=1,EVERLITE!#REF!,"N/A")</f>
        <v>#REF!</v>
      </c>
      <c r="QLM50" s="351" t="e">
        <f>+IF('Data Input-Ingreso de Datos'!#REF!=1,EVERLITE!#REF!,"N/A")</f>
        <v>#REF!</v>
      </c>
      <c r="QLN50" s="351" t="e">
        <f>+IF('Data Input-Ingreso de Datos'!#REF!=1,EVERLITE!#REF!,"N/A")</f>
        <v>#REF!</v>
      </c>
      <c r="QLO50" s="351" t="e">
        <f>+IF('Data Input-Ingreso de Datos'!#REF!=1,EVERLITE!#REF!,"N/A")</f>
        <v>#REF!</v>
      </c>
      <c r="QLP50" s="351" t="e">
        <f>+IF('Data Input-Ingreso de Datos'!#REF!=1,EVERLITE!#REF!,"N/A")</f>
        <v>#REF!</v>
      </c>
      <c r="QLQ50" s="351" t="e">
        <f>+IF('Data Input-Ingreso de Datos'!#REF!=1,EVERLITE!#REF!,"N/A")</f>
        <v>#REF!</v>
      </c>
      <c r="QLR50" s="351" t="e">
        <f>+IF('Data Input-Ingreso de Datos'!#REF!=1,EVERLITE!#REF!,"N/A")</f>
        <v>#REF!</v>
      </c>
      <c r="QLS50" s="351" t="e">
        <f>+IF('Data Input-Ingreso de Datos'!#REF!=1,EVERLITE!#REF!,"N/A")</f>
        <v>#REF!</v>
      </c>
      <c r="QLT50" s="351" t="e">
        <f>+IF('Data Input-Ingreso de Datos'!#REF!=1,EVERLITE!#REF!,"N/A")</f>
        <v>#REF!</v>
      </c>
      <c r="QLU50" s="351" t="e">
        <f>+IF('Data Input-Ingreso de Datos'!#REF!=1,EVERLITE!#REF!,"N/A")</f>
        <v>#REF!</v>
      </c>
      <c r="QLV50" s="351" t="e">
        <f>+IF('Data Input-Ingreso de Datos'!#REF!=1,EVERLITE!#REF!,"N/A")</f>
        <v>#REF!</v>
      </c>
      <c r="QLW50" s="351" t="e">
        <f>+IF('Data Input-Ingreso de Datos'!#REF!=1,EVERLITE!#REF!,"N/A")</f>
        <v>#REF!</v>
      </c>
      <c r="QLX50" s="351" t="e">
        <f>+IF('Data Input-Ingreso de Datos'!#REF!=1,EVERLITE!#REF!,"N/A")</f>
        <v>#REF!</v>
      </c>
      <c r="QLY50" s="351" t="e">
        <f>+IF('Data Input-Ingreso de Datos'!#REF!=1,EVERLITE!#REF!,"N/A")</f>
        <v>#REF!</v>
      </c>
      <c r="QLZ50" s="351" t="e">
        <f>+IF('Data Input-Ingreso de Datos'!#REF!=1,EVERLITE!#REF!,"N/A")</f>
        <v>#REF!</v>
      </c>
      <c r="QMA50" s="351" t="e">
        <f>+IF('Data Input-Ingreso de Datos'!#REF!=1,EVERLITE!#REF!,"N/A")</f>
        <v>#REF!</v>
      </c>
      <c r="QMB50" s="351" t="e">
        <f>+IF('Data Input-Ingreso de Datos'!#REF!=1,EVERLITE!#REF!,"N/A")</f>
        <v>#REF!</v>
      </c>
      <c r="QMC50" s="351" t="e">
        <f>+IF('Data Input-Ingreso de Datos'!#REF!=1,EVERLITE!#REF!,"N/A")</f>
        <v>#REF!</v>
      </c>
      <c r="QMD50" s="351" t="e">
        <f>+IF('Data Input-Ingreso de Datos'!#REF!=1,EVERLITE!#REF!,"N/A")</f>
        <v>#REF!</v>
      </c>
      <c r="QME50" s="351" t="e">
        <f>+IF('Data Input-Ingreso de Datos'!#REF!=1,EVERLITE!#REF!,"N/A")</f>
        <v>#REF!</v>
      </c>
      <c r="QMF50" s="351" t="e">
        <f>+IF('Data Input-Ingreso de Datos'!#REF!=1,EVERLITE!#REF!,"N/A")</f>
        <v>#REF!</v>
      </c>
      <c r="QMG50" s="351" t="e">
        <f>+IF('Data Input-Ingreso de Datos'!#REF!=1,EVERLITE!#REF!,"N/A")</f>
        <v>#REF!</v>
      </c>
      <c r="QMH50" s="351" t="e">
        <f>+IF('Data Input-Ingreso de Datos'!#REF!=1,EVERLITE!#REF!,"N/A")</f>
        <v>#REF!</v>
      </c>
      <c r="QMI50" s="351" t="e">
        <f>+IF('Data Input-Ingreso de Datos'!#REF!=1,EVERLITE!#REF!,"N/A")</f>
        <v>#REF!</v>
      </c>
      <c r="QMJ50" s="351" t="e">
        <f>+IF('Data Input-Ingreso de Datos'!#REF!=1,EVERLITE!#REF!,"N/A")</f>
        <v>#REF!</v>
      </c>
      <c r="QMK50" s="351" t="e">
        <f>+IF('Data Input-Ingreso de Datos'!#REF!=1,EVERLITE!#REF!,"N/A")</f>
        <v>#REF!</v>
      </c>
      <c r="QML50" s="351" t="e">
        <f>+IF('Data Input-Ingreso de Datos'!#REF!=1,EVERLITE!#REF!,"N/A")</f>
        <v>#REF!</v>
      </c>
      <c r="QMM50" s="351" t="e">
        <f>+IF('Data Input-Ingreso de Datos'!#REF!=1,EVERLITE!#REF!,"N/A")</f>
        <v>#REF!</v>
      </c>
      <c r="QMN50" s="351" t="e">
        <f>+IF('Data Input-Ingreso de Datos'!#REF!=1,EVERLITE!#REF!,"N/A")</f>
        <v>#REF!</v>
      </c>
      <c r="QMO50" s="351" t="e">
        <f>+IF('Data Input-Ingreso de Datos'!#REF!=1,EVERLITE!#REF!,"N/A")</f>
        <v>#REF!</v>
      </c>
      <c r="QMP50" s="351" t="e">
        <f>+IF('Data Input-Ingreso de Datos'!#REF!=1,EVERLITE!#REF!,"N/A")</f>
        <v>#REF!</v>
      </c>
      <c r="QMQ50" s="351" t="e">
        <f>+IF('Data Input-Ingreso de Datos'!#REF!=1,EVERLITE!#REF!,"N/A")</f>
        <v>#REF!</v>
      </c>
      <c r="QMR50" s="351" t="e">
        <f>+IF('Data Input-Ingreso de Datos'!#REF!=1,EVERLITE!#REF!,"N/A")</f>
        <v>#REF!</v>
      </c>
      <c r="QMS50" s="351" t="e">
        <f>+IF('Data Input-Ingreso de Datos'!#REF!=1,EVERLITE!#REF!,"N/A")</f>
        <v>#REF!</v>
      </c>
      <c r="QMT50" s="351" t="e">
        <f>+IF('Data Input-Ingreso de Datos'!#REF!=1,EVERLITE!#REF!,"N/A")</f>
        <v>#REF!</v>
      </c>
      <c r="QMU50" s="351" t="e">
        <f>+IF('Data Input-Ingreso de Datos'!#REF!=1,EVERLITE!#REF!,"N/A")</f>
        <v>#REF!</v>
      </c>
      <c r="QMV50" s="351" t="e">
        <f>+IF('Data Input-Ingreso de Datos'!#REF!=1,EVERLITE!#REF!,"N/A")</f>
        <v>#REF!</v>
      </c>
      <c r="QMW50" s="351" t="e">
        <f>+IF('Data Input-Ingreso de Datos'!#REF!=1,EVERLITE!#REF!,"N/A")</f>
        <v>#REF!</v>
      </c>
      <c r="QMX50" s="351" t="e">
        <f>+IF('Data Input-Ingreso de Datos'!#REF!=1,EVERLITE!#REF!,"N/A")</f>
        <v>#REF!</v>
      </c>
      <c r="QMY50" s="351" t="e">
        <f>+IF('Data Input-Ingreso de Datos'!#REF!=1,EVERLITE!#REF!,"N/A")</f>
        <v>#REF!</v>
      </c>
      <c r="QMZ50" s="351" t="e">
        <f>+IF('Data Input-Ingreso de Datos'!#REF!=1,EVERLITE!#REF!,"N/A")</f>
        <v>#REF!</v>
      </c>
      <c r="QNA50" s="351" t="e">
        <f>+IF('Data Input-Ingreso de Datos'!#REF!=1,EVERLITE!#REF!,"N/A")</f>
        <v>#REF!</v>
      </c>
      <c r="QNB50" s="351" t="e">
        <f>+IF('Data Input-Ingreso de Datos'!#REF!=1,EVERLITE!#REF!,"N/A")</f>
        <v>#REF!</v>
      </c>
      <c r="QNC50" s="351" t="e">
        <f>+IF('Data Input-Ingreso de Datos'!#REF!=1,EVERLITE!#REF!,"N/A")</f>
        <v>#REF!</v>
      </c>
      <c r="QND50" s="351" t="e">
        <f>+IF('Data Input-Ingreso de Datos'!#REF!=1,EVERLITE!#REF!,"N/A")</f>
        <v>#REF!</v>
      </c>
      <c r="QNE50" s="351" t="e">
        <f>+IF('Data Input-Ingreso de Datos'!#REF!=1,EVERLITE!#REF!,"N/A")</f>
        <v>#REF!</v>
      </c>
      <c r="QNF50" s="351" t="e">
        <f>+IF('Data Input-Ingreso de Datos'!#REF!=1,EVERLITE!#REF!,"N/A")</f>
        <v>#REF!</v>
      </c>
      <c r="QNG50" s="351" t="e">
        <f>+IF('Data Input-Ingreso de Datos'!#REF!=1,EVERLITE!#REF!,"N/A")</f>
        <v>#REF!</v>
      </c>
      <c r="QNH50" s="351" t="e">
        <f>+IF('Data Input-Ingreso de Datos'!#REF!=1,EVERLITE!#REF!,"N/A")</f>
        <v>#REF!</v>
      </c>
      <c r="QNI50" s="351" t="e">
        <f>+IF('Data Input-Ingreso de Datos'!#REF!=1,EVERLITE!#REF!,"N/A")</f>
        <v>#REF!</v>
      </c>
      <c r="QNJ50" s="351" t="e">
        <f>+IF('Data Input-Ingreso de Datos'!#REF!=1,EVERLITE!#REF!,"N/A")</f>
        <v>#REF!</v>
      </c>
      <c r="QNK50" s="351" t="e">
        <f>+IF('Data Input-Ingreso de Datos'!#REF!=1,EVERLITE!#REF!,"N/A")</f>
        <v>#REF!</v>
      </c>
      <c r="QNL50" s="351" t="e">
        <f>+IF('Data Input-Ingreso de Datos'!#REF!=1,EVERLITE!#REF!,"N/A")</f>
        <v>#REF!</v>
      </c>
      <c r="QNM50" s="351" t="e">
        <f>+IF('Data Input-Ingreso de Datos'!#REF!=1,EVERLITE!#REF!,"N/A")</f>
        <v>#REF!</v>
      </c>
      <c r="QNN50" s="351" t="e">
        <f>+IF('Data Input-Ingreso de Datos'!#REF!=1,EVERLITE!#REF!,"N/A")</f>
        <v>#REF!</v>
      </c>
      <c r="QNO50" s="351" t="e">
        <f>+IF('Data Input-Ingreso de Datos'!#REF!=1,EVERLITE!#REF!,"N/A")</f>
        <v>#REF!</v>
      </c>
      <c r="QNP50" s="351" t="e">
        <f>+IF('Data Input-Ingreso de Datos'!#REF!=1,EVERLITE!#REF!,"N/A")</f>
        <v>#REF!</v>
      </c>
      <c r="QNQ50" s="351" t="e">
        <f>+IF('Data Input-Ingreso de Datos'!#REF!=1,EVERLITE!#REF!,"N/A")</f>
        <v>#REF!</v>
      </c>
      <c r="QNR50" s="351" t="e">
        <f>+IF('Data Input-Ingreso de Datos'!#REF!=1,EVERLITE!#REF!,"N/A")</f>
        <v>#REF!</v>
      </c>
      <c r="QNS50" s="351" t="e">
        <f>+IF('Data Input-Ingreso de Datos'!#REF!=1,EVERLITE!#REF!,"N/A")</f>
        <v>#REF!</v>
      </c>
      <c r="QNT50" s="351" t="e">
        <f>+IF('Data Input-Ingreso de Datos'!#REF!=1,EVERLITE!#REF!,"N/A")</f>
        <v>#REF!</v>
      </c>
      <c r="QNU50" s="351" t="e">
        <f>+IF('Data Input-Ingreso de Datos'!#REF!=1,EVERLITE!#REF!,"N/A")</f>
        <v>#REF!</v>
      </c>
      <c r="QNV50" s="351" t="e">
        <f>+IF('Data Input-Ingreso de Datos'!#REF!=1,EVERLITE!#REF!,"N/A")</f>
        <v>#REF!</v>
      </c>
      <c r="QNW50" s="351" t="e">
        <f>+IF('Data Input-Ingreso de Datos'!#REF!=1,EVERLITE!#REF!,"N/A")</f>
        <v>#REF!</v>
      </c>
      <c r="QNX50" s="351" t="e">
        <f>+IF('Data Input-Ingreso de Datos'!#REF!=1,EVERLITE!#REF!,"N/A")</f>
        <v>#REF!</v>
      </c>
      <c r="QNY50" s="351" t="e">
        <f>+IF('Data Input-Ingreso de Datos'!#REF!=1,EVERLITE!#REF!,"N/A")</f>
        <v>#REF!</v>
      </c>
      <c r="QNZ50" s="351" t="e">
        <f>+IF('Data Input-Ingreso de Datos'!#REF!=1,EVERLITE!#REF!,"N/A")</f>
        <v>#REF!</v>
      </c>
      <c r="QOA50" s="351" t="e">
        <f>+IF('Data Input-Ingreso de Datos'!#REF!=1,EVERLITE!#REF!,"N/A")</f>
        <v>#REF!</v>
      </c>
      <c r="QOB50" s="351" t="e">
        <f>+IF('Data Input-Ingreso de Datos'!#REF!=1,EVERLITE!#REF!,"N/A")</f>
        <v>#REF!</v>
      </c>
      <c r="QOC50" s="351" t="e">
        <f>+IF('Data Input-Ingreso de Datos'!#REF!=1,EVERLITE!#REF!,"N/A")</f>
        <v>#REF!</v>
      </c>
      <c r="QOD50" s="351" t="e">
        <f>+IF('Data Input-Ingreso de Datos'!#REF!=1,EVERLITE!#REF!,"N/A")</f>
        <v>#REF!</v>
      </c>
      <c r="QOE50" s="351" t="e">
        <f>+IF('Data Input-Ingreso de Datos'!#REF!=1,EVERLITE!#REF!,"N/A")</f>
        <v>#REF!</v>
      </c>
      <c r="QOF50" s="351" t="e">
        <f>+IF('Data Input-Ingreso de Datos'!#REF!=1,EVERLITE!#REF!,"N/A")</f>
        <v>#REF!</v>
      </c>
      <c r="QOG50" s="351" t="e">
        <f>+IF('Data Input-Ingreso de Datos'!#REF!=1,EVERLITE!#REF!,"N/A")</f>
        <v>#REF!</v>
      </c>
      <c r="QOH50" s="351" t="e">
        <f>+IF('Data Input-Ingreso de Datos'!#REF!=1,EVERLITE!#REF!,"N/A")</f>
        <v>#REF!</v>
      </c>
      <c r="QOI50" s="351" t="e">
        <f>+IF('Data Input-Ingreso de Datos'!#REF!=1,EVERLITE!#REF!,"N/A")</f>
        <v>#REF!</v>
      </c>
      <c r="QOJ50" s="351" t="e">
        <f>+IF('Data Input-Ingreso de Datos'!#REF!=1,EVERLITE!#REF!,"N/A")</f>
        <v>#REF!</v>
      </c>
      <c r="QOK50" s="351" t="e">
        <f>+IF('Data Input-Ingreso de Datos'!#REF!=1,EVERLITE!#REF!,"N/A")</f>
        <v>#REF!</v>
      </c>
      <c r="QOL50" s="351" t="e">
        <f>+IF('Data Input-Ingreso de Datos'!#REF!=1,EVERLITE!#REF!,"N/A")</f>
        <v>#REF!</v>
      </c>
      <c r="QOM50" s="351" t="e">
        <f>+IF('Data Input-Ingreso de Datos'!#REF!=1,EVERLITE!#REF!,"N/A")</f>
        <v>#REF!</v>
      </c>
      <c r="QON50" s="351" t="e">
        <f>+IF('Data Input-Ingreso de Datos'!#REF!=1,EVERLITE!#REF!,"N/A")</f>
        <v>#REF!</v>
      </c>
      <c r="QOO50" s="351" t="e">
        <f>+IF('Data Input-Ingreso de Datos'!#REF!=1,EVERLITE!#REF!,"N/A")</f>
        <v>#REF!</v>
      </c>
      <c r="QOP50" s="351" t="e">
        <f>+IF('Data Input-Ingreso de Datos'!#REF!=1,EVERLITE!#REF!,"N/A")</f>
        <v>#REF!</v>
      </c>
      <c r="QOQ50" s="351" t="e">
        <f>+IF('Data Input-Ingreso de Datos'!#REF!=1,EVERLITE!#REF!,"N/A")</f>
        <v>#REF!</v>
      </c>
      <c r="QOR50" s="351" t="e">
        <f>+IF('Data Input-Ingreso de Datos'!#REF!=1,EVERLITE!#REF!,"N/A")</f>
        <v>#REF!</v>
      </c>
      <c r="QOS50" s="351" t="e">
        <f>+IF('Data Input-Ingreso de Datos'!#REF!=1,EVERLITE!#REF!,"N/A")</f>
        <v>#REF!</v>
      </c>
      <c r="QOT50" s="351" t="e">
        <f>+IF('Data Input-Ingreso de Datos'!#REF!=1,EVERLITE!#REF!,"N/A")</f>
        <v>#REF!</v>
      </c>
      <c r="QOU50" s="351" t="e">
        <f>+IF('Data Input-Ingreso de Datos'!#REF!=1,EVERLITE!#REF!,"N/A")</f>
        <v>#REF!</v>
      </c>
      <c r="QOV50" s="351" t="e">
        <f>+IF('Data Input-Ingreso de Datos'!#REF!=1,EVERLITE!#REF!,"N/A")</f>
        <v>#REF!</v>
      </c>
      <c r="QOW50" s="351" t="e">
        <f>+IF('Data Input-Ingreso de Datos'!#REF!=1,EVERLITE!#REF!,"N/A")</f>
        <v>#REF!</v>
      </c>
      <c r="QOX50" s="351" t="e">
        <f>+IF('Data Input-Ingreso de Datos'!#REF!=1,EVERLITE!#REF!,"N/A")</f>
        <v>#REF!</v>
      </c>
      <c r="QOY50" s="351" t="e">
        <f>+IF('Data Input-Ingreso de Datos'!#REF!=1,EVERLITE!#REF!,"N/A")</f>
        <v>#REF!</v>
      </c>
      <c r="QOZ50" s="351" t="e">
        <f>+IF('Data Input-Ingreso de Datos'!#REF!=1,EVERLITE!#REF!,"N/A")</f>
        <v>#REF!</v>
      </c>
      <c r="QPA50" s="351" t="e">
        <f>+IF('Data Input-Ingreso de Datos'!#REF!=1,EVERLITE!#REF!,"N/A")</f>
        <v>#REF!</v>
      </c>
      <c r="QPB50" s="351" t="e">
        <f>+IF('Data Input-Ingreso de Datos'!#REF!=1,EVERLITE!#REF!,"N/A")</f>
        <v>#REF!</v>
      </c>
      <c r="QPC50" s="351" t="e">
        <f>+IF('Data Input-Ingreso de Datos'!#REF!=1,EVERLITE!#REF!,"N/A")</f>
        <v>#REF!</v>
      </c>
      <c r="QPD50" s="351" t="e">
        <f>+IF('Data Input-Ingreso de Datos'!#REF!=1,EVERLITE!#REF!,"N/A")</f>
        <v>#REF!</v>
      </c>
      <c r="QPE50" s="351" t="e">
        <f>+IF('Data Input-Ingreso de Datos'!#REF!=1,EVERLITE!#REF!,"N/A")</f>
        <v>#REF!</v>
      </c>
      <c r="QPF50" s="351" t="e">
        <f>+IF('Data Input-Ingreso de Datos'!#REF!=1,EVERLITE!#REF!,"N/A")</f>
        <v>#REF!</v>
      </c>
      <c r="QPG50" s="351" t="e">
        <f>+IF('Data Input-Ingreso de Datos'!#REF!=1,EVERLITE!#REF!,"N/A")</f>
        <v>#REF!</v>
      </c>
      <c r="QPH50" s="351" t="e">
        <f>+IF('Data Input-Ingreso de Datos'!#REF!=1,EVERLITE!#REF!,"N/A")</f>
        <v>#REF!</v>
      </c>
      <c r="QPI50" s="351" t="e">
        <f>+IF('Data Input-Ingreso de Datos'!#REF!=1,EVERLITE!#REF!,"N/A")</f>
        <v>#REF!</v>
      </c>
      <c r="QPJ50" s="351" t="e">
        <f>+IF('Data Input-Ingreso de Datos'!#REF!=1,EVERLITE!#REF!,"N/A")</f>
        <v>#REF!</v>
      </c>
      <c r="QPK50" s="351" t="e">
        <f>+IF('Data Input-Ingreso de Datos'!#REF!=1,EVERLITE!#REF!,"N/A")</f>
        <v>#REF!</v>
      </c>
      <c r="QPL50" s="351" t="e">
        <f>+IF('Data Input-Ingreso de Datos'!#REF!=1,EVERLITE!#REF!,"N/A")</f>
        <v>#REF!</v>
      </c>
      <c r="QPM50" s="351" t="e">
        <f>+IF('Data Input-Ingreso de Datos'!#REF!=1,EVERLITE!#REF!,"N/A")</f>
        <v>#REF!</v>
      </c>
      <c r="QPN50" s="351" t="e">
        <f>+IF('Data Input-Ingreso de Datos'!#REF!=1,EVERLITE!#REF!,"N/A")</f>
        <v>#REF!</v>
      </c>
      <c r="QPO50" s="351" t="e">
        <f>+IF('Data Input-Ingreso de Datos'!#REF!=1,EVERLITE!#REF!,"N/A")</f>
        <v>#REF!</v>
      </c>
      <c r="QPP50" s="351" t="e">
        <f>+IF('Data Input-Ingreso de Datos'!#REF!=1,EVERLITE!#REF!,"N/A")</f>
        <v>#REF!</v>
      </c>
      <c r="QPQ50" s="351" t="e">
        <f>+IF('Data Input-Ingreso de Datos'!#REF!=1,EVERLITE!#REF!,"N/A")</f>
        <v>#REF!</v>
      </c>
      <c r="QPR50" s="351" t="e">
        <f>+IF('Data Input-Ingreso de Datos'!#REF!=1,EVERLITE!#REF!,"N/A")</f>
        <v>#REF!</v>
      </c>
      <c r="QPS50" s="351" t="e">
        <f>+IF('Data Input-Ingreso de Datos'!#REF!=1,EVERLITE!#REF!,"N/A")</f>
        <v>#REF!</v>
      </c>
      <c r="QPT50" s="351" t="e">
        <f>+IF('Data Input-Ingreso de Datos'!#REF!=1,EVERLITE!#REF!,"N/A")</f>
        <v>#REF!</v>
      </c>
      <c r="QPU50" s="351" t="e">
        <f>+IF('Data Input-Ingreso de Datos'!#REF!=1,EVERLITE!#REF!,"N/A")</f>
        <v>#REF!</v>
      </c>
      <c r="QPV50" s="351" t="e">
        <f>+IF('Data Input-Ingreso de Datos'!#REF!=1,EVERLITE!#REF!,"N/A")</f>
        <v>#REF!</v>
      </c>
      <c r="QPW50" s="351" t="e">
        <f>+IF('Data Input-Ingreso de Datos'!#REF!=1,EVERLITE!#REF!,"N/A")</f>
        <v>#REF!</v>
      </c>
      <c r="QPX50" s="351" t="e">
        <f>+IF('Data Input-Ingreso de Datos'!#REF!=1,EVERLITE!#REF!,"N/A")</f>
        <v>#REF!</v>
      </c>
      <c r="QPY50" s="351" t="e">
        <f>+IF('Data Input-Ingreso de Datos'!#REF!=1,EVERLITE!#REF!,"N/A")</f>
        <v>#REF!</v>
      </c>
      <c r="QPZ50" s="351" t="e">
        <f>+IF('Data Input-Ingreso de Datos'!#REF!=1,EVERLITE!#REF!,"N/A")</f>
        <v>#REF!</v>
      </c>
      <c r="QQA50" s="351" t="e">
        <f>+IF('Data Input-Ingreso de Datos'!#REF!=1,EVERLITE!#REF!,"N/A")</f>
        <v>#REF!</v>
      </c>
      <c r="QQB50" s="351" t="e">
        <f>+IF('Data Input-Ingreso de Datos'!#REF!=1,EVERLITE!#REF!,"N/A")</f>
        <v>#REF!</v>
      </c>
      <c r="QQC50" s="351" t="e">
        <f>+IF('Data Input-Ingreso de Datos'!#REF!=1,EVERLITE!#REF!,"N/A")</f>
        <v>#REF!</v>
      </c>
      <c r="QQD50" s="351" t="e">
        <f>+IF('Data Input-Ingreso de Datos'!#REF!=1,EVERLITE!#REF!,"N/A")</f>
        <v>#REF!</v>
      </c>
      <c r="QQE50" s="351" t="e">
        <f>+IF('Data Input-Ingreso de Datos'!#REF!=1,EVERLITE!#REF!,"N/A")</f>
        <v>#REF!</v>
      </c>
      <c r="QQF50" s="351" t="e">
        <f>+IF('Data Input-Ingreso de Datos'!#REF!=1,EVERLITE!#REF!,"N/A")</f>
        <v>#REF!</v>
      </c>
      <c r="QQG50" s="351" t="e">
        <f>+IF('Data Input-Ingreso de Datos'!#REF!=1,EVERLITE!#REF!,"N/A")</f>
        <v>#REF!</v>
      </c>
      <c r="QQH50" s="351" t="e">
        <f>+IF('Data Input-Ingreso de Datos'!#REF!=1,EVERLITE!#REF!,"N/A")</f>
        <v>#REF!</v>
      </c>
      <c r="QQI50" s="351" t="e">
        <f>+IF('Data Input-Ingreso de Datos'!#REF!=1,EVERLITE!#REF!,"N/A")</f>
        <v>#REF!</v>
      </c>
      <c r="QQJ50" s="351" t="e">
        <f>+IF('Data Input-Ingreso de Datos'!#REF!=1,EVERLITE!#REF!,"N/A")</f>
        <v>#REF!</v>
      </c>
      <c r="QQK50" s="351" t="e">
        <f>+IF('Data Input-Ingreso de Datos'!#REF!=1,EVERLITE!#REF!,"N/A")</f>
        <v>#REF!</v>
      </c>
      <c r="QQL50" s="351" t="e">
        <f>+IF('Data Input-Ingreso de Datos'!#REF!=1,EVERLITE!#REF!,"N/A")</f>
        <v>#REF!</v>
      </c>
      <c r="QQM50" s="351" t="e">
        <f>+IF('Data Input-Ingreso de Datos'!#REF!=1,EVERLITE!#REF!,"N/A")</f>
        <v>#REF!</v>
      </c>
      <c r="QQN50" s="351" t="e">
        <f>+IF('Data Input-Ingreso de Datos'!#REF!=1,EVERLITE!#REF!,"N/A")</f>
        <v>#REF!</v>
      </c>
      <c r="QQO50" s="351" t="e">
        <f>+IF('Data Input-Ingreso de Datos'!#REF!=1,EVERLITE!#REF!,"N/A")</f>
        <v>#REF!</v>
      </c>
      <c r="QQP50" s="351" t="e">
        <f>+IF('Data Input-Ingreso de Datos'!#REF!=1,EVERLITE!#REF!,"N/A")</f>
        <v>#REF!</v>
      </c>
      <c r="QQQ50" s="351" t="e">
        <f>+IF('Data Input-Ingreso de Datos'!#REF!=1,EVERLITE!#REF!,"N/A")</f>
        <v>#REF!</v>
      </c>
      <c r="QQR50" s="351" t="e">
        <f>+IF('Data Input-Ingreso de Datos'!#REF!=1,EVERLITE!#REF!,"N/A")</f>
        <v>#REF!</v>
      </c>
      <c r="QQS50" s="351" t="e">
        <f>+IF('Data Input-Ingreso de Datos'!#REF!=1,EVERLITE!#REF!,"N/A")</f>
        <v>#REF!</v>
      </c>
      <c r="QQT50" s="351" t="e">
        <f>+IF('Data Input-Ingreso de Datos'!#REF!=1,EVERLITE!#REF!,"N/A")</f>
        <v>#REF!</v>
      </c>
      <c r="QQU50" s="351" t="e">
        <f>+IF('Data Input-Ingreso de Datos'!#REF!=1,EVERLITE!#REF!,"N/A")</f>
        <v>#REF!</v>
      </c>
      <c r="QQV50" s="351" t="e">
        <f>+IF('Data Input-Ingreso de Datos'!#REF!=1,EVERLITE!#REF!,"N/A")</f>
        <v>#REF!</v>
      </c>
      <c r="QQW50" s="351" t="e">
        <f>+IF('Data Input-Ingreso de Datos'!#REF!=1,EVERLITE!#REF!,"N/A")</f>
        <v>#REF!</v>
      </c>
      <c r="QQX50" s="351" t="e">
        <f>+IF('Data Input-Ingreso de Datos'!#REF!=1,EVERLITE!#REF!,"N/A")</f>
        <v>#REF!</v>
      </c>
      <c r="QQY50" s="351" t="e">
        <f>+IF('Data Input-Ingreso de Datos'!#REF!=1,EVERLITE!#REF!,"N/A")</f>
        <v>#REF!</v>
      </c>
      <c r="QQZ50" s="351" t="e">
        <f>+IF('Data Input-Ingreso de Datos'!#REF!=1,EVERLITE!#REF!,"N/A")</f>
        <v>#REF!</v>
      </c>
      <c r="QRA50" s="351" t="e">
        <f>+IF('Data Input-Ingreso de Datos'!#REF!=1,EVERLITE!#REF!,"N/A")</f>
        <v>#REF!</v>
      </c>
      <c r="QRB50" s="351" t="e">
        <f>+IF('Data Input-Ingreso de Datos'!#REF!=1,EVERLITE!#REF!,"N/A")</f>
        <v>#REF!</v>
      </c>
      <c r="QRC50" s="351" t="e">
        <f>+IF('Data Input-Ingreso de Datos'!#REF!=1,EVERLITE!#REF!,"N/A")</f>
        <v>#REF!</v>
      </c>
      <c r="QRD50" s="351" t="e">
        <f>+IF('Data Input-Ingreso de Datos'!#REF!=1,EVERLITE!#REF!,"N/A")</f>
        <v>#REF!</v>
      </c>
      <c r="QRE50" s="351" t="e">
        <f>+IF('Data Input-Ingreso de Datos'!#REF!=1,EVERLITE!#REF!,"N/A")</f>
        <v>#REF!</v>
      </c>
      <c r="QRF50" s="351" t="e">
        <f>+IF('Data Input-Ingreso de Datos'!#REF!=1,EVERLITE!#REF!,"N/A")</f>
        <v>#REF!</v>
      </c>
      <c r="QRG50" s="351" t="e">
        <f>+IF('Data Input-Ingreso de Datos'!#REF!=1,EVERLITE!#REF!,"N/A")</f>
        <v>#REF!</v>
      </c>
      <c r="QRH50" s="351" t="e">
        <f>+IF('Data Input-Ingreso de Datos'!#REF!=1,EVERLITE!#REF!,"N/A")</f>
        <v>#REF!</v>
      </c>
      <c r="QRI50" s="351" t="e">
        <f>+IF('Data Input-Ingreso de Datos'!#REF!=1,EVERLITE!#REF!,"N/A")</f>
        <v>#REF!</v>
      </c>
      <c r="QRJ50" s="351" t="e">
        <f>+IF('Data Input-Ingreso de Datos'!#REF!=1,EVERLITE!#REF!,"N/A")</f>
        <v>#REF!</v>
      </c>
      <c r="QRK50" s="351" t="e">
        <f>+IF('Data Input-Ingreso de Datos'!#REF!=1,EVERLITE!#REF!,"N/A")</f>
        <v>#REF!</v>
      </c>
      <c r="QRL50" s="351" t="e">
        <f>+IF('Data Input-Ingreso de Datos'!#REF!=1,EVERLITE!#REF!,"N/A")</f>
        <v>#REF!</v>
      </c>
      <c r="QRM50" s="351" t="e">
        <f>+IF('Data Input-Ingreso de Datos'!#REF!=1,EVERLITE!#REF!,"N/A")</f>
        <v>#REF!</v>
      </c>
      <c r="QRN50" s="351" t="e">
        <f>+IF('Data Input-Ingreso de Datos'!#REF!=1,EVERLITE!#REF!,"N/A")</f>
        <v>#REF!</v>
      </c>
      <c r="QRO50" s="351" t="e">
        <f>+IF('Data Input-Ingreso de Datos'!#REF!=1,EVERLITE!#REF!,"N/A")</f>
        <v>#REF!</v>
      </c>
      <c r="QRP50" s="351" t="e">
        <f>+IF('Data Input-Ingreso de Datos'!#REF!=1,EVERLITE!#REF!,"N/A")</f>
        <v>#REF!</v>
      </c>
      <c r="QRQ50" s="351" t="e">
        <f>+IF('Data Input-Ingreso de Datos'!#REF!=1,EVERLITE!#REF!,"N/A")</f>
        <v>#REF!</v>
      </c>
      <c r="QRR50" s="351" t="e">
        <f>+IF('Data Input-Ingreso de Datos'!#REF!=1,EVERLITE!#REF!,"N/A")</f>
        <v>#REF!</v>
      </c>
      <c r="QRS50" s="351" t="e">
        <f>+IF('Data Input-Ingreso de Datos'!#REF!=1,EVERLITE!#REF!,"N/A")</f>
        <v>#REF!</v>
      </c>
      <c r="QRT50" s="351" t="e">
        <f>+IF('Data Input-Ingreso de Datos'!#REF!=1,EVERLITE!#REF!,"N/A")</f>
        <v>#REF!</v>
      </c>
      <c r="QRU50" s="351" t="e">
        <f>+IF('Data Input-Ingreso de Datos'!#REF!=1,EVERLITE!#REF!,"N/A")</f>
        <v>#REF!</v>
      </c>
      <c r="QRV50" s="351" t="e">
        <f>+IF('Data Input-Ingreso de Datos'!#REF!=1,EVERLITE!#REF!,"N/A")</f>
        <v>#REF!</v>
      </c>
      <c r="QRW50" s="351" t="e">
        <f>+IF('Data Input-Ingreso de Datos'!#REF!=1,EVERLITE!#REF!,"N/A")</f>
        <v>#REF!</v>
      </c>
      <c r="QRX50" s="351" t="e">
        <f>+IF('Data Input-Ingreso de Datos'!#REF!=1,EVERLITE!#REF!,"N/A")</f>
        <v>#REF!</v>
      </c>
      <c r="QRY50" s="351" t="e">
        <f>+IF('Data Input-Ingreso de Datos'!#REF!=1,EVERLITE!#REF!,"N/A")</f>
        <v>#REF!</v>
      </c>
      <c r="QRZ50" s="351" t="e">
        <f>+IF('Data Input-Ingreso de Datos'!#REF!=1,EVERLITE!#REF!,"N/A")</f>
        <v>#REF!</v>
      </c>
      <c r="QSA50" s="351" t="e">
        <f>+IF('Data Input-Ingreso de Datos'!#REF!=1,EVERLITE!#REF!,"N/A")</f>
        <v>#REF!</v>
      </c>
      <c r="QSB50" s="351" t="e">
        <f>+IF('Data Input-Ingreso de Datos'!#REF!=1,EVERLITE!#REF!,"N/A")</f>
        <v>#REF!</v>
      </c>
      <c r="QSC50" s="351" t="e">
        <f>+IF('Data Input-Ingreso de Datos'!#REF!=1,EVERLITE!#REF!,"N/A")</f>
        <v>#REF!</v>
      </c>
      <c r="QSD50" s="351" t="e">
        <f>+IF('Data Input-Ingreso de Datos'!#REF!=1,EVERLITE!#REF!,"N/A")</f>
        <v>#REF!</v>
      </c>
      <c r="QSE50" s="351" t="e">
        <f>+IF('Data Input-Ingreso de Datos'!#REF!=1,EVERLITE!#REF!,"N/A")</f>
        <v>#REF!</v>
      </c>
      <c r="QSF50" s="351" t="e">
        <f>+IF('Data Input-Ingreso de Datos'!#REF!=1,EVERLITE!#REF!,"N/A")</f>
        <v>#REF!</v>
      </c>
      <c r="QSG50" s="351" t="e">
        <f>+IF('Data Input-Ingreso de Datos'!#REF!=1,EVERLITE!#REF!,"N/A")</f>
        <v>#REF!</v>
      </c>
      <c r="QSH50" s="351" t="e">
        <f>+IF('Data Input-Ingreso de Datos'!#REF!=1,EVERLITE!#REF!,"N/A")</f>
        <v>#REF!</v>
      </c>
      <c r="QSI50" s="351" t="e">
        <f>+IF('Data Input-Ingreso de Datos'!#REF!=1,EVERLITE!#REF!,"N/A")</f>
        <v>#REF!</v>
      </c>
      <c r="QSJ50" s="351" t="e">
        <f>+IF('Data Input-Ingreso de Datos'!#REF!=1,EVERLITE!#REF!,"N/A")</f>
        <v>#REF!</v>
      </c>
      <c r="QSK50" s="351" t="e">
        <f>+IF('Data Input-Ingreso de Datos'!#REF!=1,EVERLITE!#REF!,"N/A")</f>
        <v>#REF!</v>
      </c>
      <c r="QSL50" s="351" t="e">
        <f>+IF('Data Input-Ingreso de Datos'!#REF!=1,EVERLITE!#REF!,"N/A")</f>
        <v>#REF!</v>
      </c>
      <c r="QSM50" s="351" t="e">
        <f>+IF('Data Input-Ingreso de Datos'!#REF!=1,EVERLITE!#REF!,"N/A")</f>
        <v>#REF!</v>
      </c>
      <c r="QSN50" s="351" t="e">
        <f>+IF('Data Input-Ingreso de Datos'!#REF!=1,EVERLITE!#REF!,"N/A")</f>
        <v>#REF!</v>
      </c>
      <c r="QSO50" s="351" t="e">
        <f>+IF('Data Input-Ingreso de Datos'!#REF!=1,EVERLITE!#REF!,"N/A")</f>
        <v>#REF!</v>
      </c>
      <c r="QSP50" s="351" t="e">
        <f>+IF('Data Input-Ingreso de Datos'!#REF!=1,EVERLITE!#REF!,"N/A")</f>
        <v>#REF!</v>
      </c>
      <c r="QSQ50" s="351" t="e">
        <f>+IF('Data Input-Ingreso de Datos'!#REF!=1,EVERLITE!#REF!,"N/A")</f>
        <v>#REF!</v>
      </c>
      <c r="QSR50" s="351" t="e">
        <f>+IF('Data Input-Ingreso de Datos'!#REF!=1,EVERLITE!#REF!,"N/A")</f>
        <v>#REF!</v>
      </c>
      <c r="QSS50" s="351" t="e">
        <f>+IF('Data Input-Ingreso de Datos'!#REF!=1,EVERLITE!#REF!,"N/A")</f>
        <v>#REF!</v>
      </c>
      <c r="QST50" s="351" t="e">
        <f>+IF('Data Input-Ingreso de Datos'!#REF!=1,EVERLITE!#REF!,"N/A")</f>
        <v>#REF!</v>
      </c>
      <c r="QSU50" s="351" t="e">
        <f>+IF('Data Input-Ingreso de Datos'!#REF!=1,EVERLITE!#REF!,"N/A")</f>
        <v>#REF!</v>
      </c>
      <c r="QSV50" s="351" t="e">
        <f>+IF('Data Input-Ingreso de Datos'!#REF!=1,EVERLITE!#REF!,"N/A")</f>
        <v>#REF!</v>
      </c>
      <c r="QSW50" s="351" t="e">
        <f>+IF('Data Input-Ingreso de Datos'!#REF!=1,EVERLITE!#REF!,"N/A")</f>
        <v>#REF!</v>
      </c>
      <c r="QSX50" s="351" t="e">
        <f>+IF('Data Input-Ingreso de Datos'!#REF!=1,EVERLITE!#REF!,"N/A")</f>
        <v>#REF!</v>
      </c>
      <c r="QSY50" s="351" t="e">
        <f>+IF('Data Input-Ingreso de Datos'!#REF!=1,EVERLITE!#REF!,"N/A")</f>
        <v>#REF!</v>
      </c>
      <c r="QSZ50" s="351" t="e">
        <f>+IF('Data Input-Ingreso de Datos'!#REF!=1,EVERLITE!#REF!,"N/A")</f>
        <v>#REF!</v>
      </c>
      <c r="QTA50" s="351" t="e">
        <f>+IF('Data Input-Ingreso de Datos'!#REF!=1,EVERLITE!#REF!,"N/A")</f>
        <v>#REF!</v>
      </c>
      <c r="QTB50" s="351" t="e">
        <f>+IF('Data Input-Ingreso de Datos'!#REF!=1,EVERLITE!#REF!,"N/A")</f>
        <v>#REF!</v>
      </c>
      <c r="QTC50" s="351" t="e">
        <f>+IF('Data Input-Ingreso de Datos'!#REF!=1,EVERLITE!#REF!,"N/A")</f>
        <v>#REF!</v>
      </c>
      <c r="QTD50" s="351" t="e">
        <f>+IF('Data Input-Ingreso de Datos'!#REF!=1,EVERLITE!#REF!,"N/A")</f>
        <v>#REF!</v>
      </c>
      <c r="QTE50" s="351" t="e">
        <f>+IF('Data Input-Ingreso de Datos'!#REF!=1,EVERLITE!#REF!,"N/A")</f>
        <v>#REF!</v>
      </c>
      <c r="QTF50" s="351" t="e">
        <f>+IF('Data Input-Ingreso de Datos'!#REF!=1,EVERLITE!#REF!,"N/A")</f>
        <v>#REF!</v>
      </c>
      <c r="QTG50" s="351" t="e">
        <f>+IF('Data Input-Ingreso de Datos'!#REF!=1,EVERLITE!#REF!,"N/A")</f>
        <v>#REF!</v>
      </c>
      <c r="QTH50" s="351" t="e">
        <f>+IF('Data Input-Ingreso de Datos'!#REF!=1,EVERLITE!#REF!,"N/A")</f>
        <v>#REF!</v>
      </c>
      <c r="QTI50" s="351" t="e">
        <f>+IF('Data Input-Ingreso de Datos'!#REF!=1,EVERLITE!#REF!,"N/A")</f>
        <v>#REF!</v>
      </c>
      <c r="QTJ50" s="351" t="e">
        <f>+IF('Data Input-Ingreso de Datos'!#REF!=1,EVERLITE!#REF!,"N/A")</f>
        <v>#REF!</v>
      </c>
      <c r="QTK50" s="351" t="e">
        <f>+IF('Data Input-Ingreso de Datos'!#REF!=1,EVERLITE!#REF!,"N/A")</f>
        <v>#REF!</v>
      </c>
      <c r="QTL50" s="351" t="e">
        <f>+IF('Data Input-Ingreso de Datos'!#REF!=1,EVERLITE!#REF!,"N/A")</f>
        <v>#REF!</v>
      </c>
      <c r="QTM50" s="351" t="e">
        <f>+IF('Data Input-Ingreso de Datos'!#REF!=1,EVERLITE!#REF!,"N/A")</f>
        <v>#REF!</v>
      </c>
      <c r="QTN50" s="351" t="e">
        <f>+IF('Data Input-Ingreso de Datos'!#REF!=1,EVERLITE!#REF!,"N/A")</f>
        <v>#REF!</v>
      </c>
      <c r="QTO50" s="351" t="e">
        <f>+IF('Data Input-Ingreso de Datos'!#REF!=1,EVERLITE!#REF!,"N/A")</f>
        <v>#REF!</v>
      </c>
      <c r="QTP50" s="351" t="e">
        <f>+IF('Data Input-Ingreso de Datos'!#REF!=1,EVERLITE!#REF!,"N/A")</f>
        <v>#REF!</v>
      </c>
      <c r="QTQ50" s="351" t="e">
        <f>+IF('Data Input-Ingreso de Datos'!#REF!=1,EVERLITE!#REF!,"N/A")</f>
        <v>#REF!</v>
      </c>
      <c r="QTR50" s="351" t="e">
        <f>+IF('Data Input-Ingreso de Datos'!#REF!=1,EVERLITE!#REF!,"N/A")</f>
        <v>#REF!</v>
      </c>
      <c r="QTS50" s="351" t="e">
        <f>+IF('Data Input-Ingreso de Datos'!#REF!=1,EVERLITE!#REF!,"N/A")</f>
        <v>#REF!</v>
      </c>
      <c r="QTT50" s="351" t="e">
        <f>+IF('Data Input-Ingreso de Datos'!#REF!=1,EVERLITE!#REF!,"N/A")</f>
        <v>#REF!</v>
      </c>
      <c r="QTU50" s="351" t="e">
        <f>+IF('Data Input-Ingreso de Datos'!#REF!=1,EVERLITE!#REF!,"N/A")</f>
        <v>#REF!</v>
      </c>
      <c r="QTV50" s="351" t="e">
        <f>+IF('Data Input-Ingreso de Datos'!#REF!=1,EVERLITE!#REF!,"N/A")</f>
        <v>#REF!</v>
      </c>
      <c r="QTW50" s="351" t="e">
        <f>+IF('Data Input-Ingreso de Datos'!#REF!=1,EVERLITE!#REF!,"N/A")</f>
        <v>#REF!</v>
      </c>
      <c r="QTX50" s="351" t="e">
        <f>+IF('Data Input-Ingreso de Datos'!#REF!=1,EVERLITE!#REF!,"N/A")</f>
        <v>#REF!</v>
      </c>
      <c r="QTY50" s="351" t="e">
        <f>+IF('Data Input-Ingreso de Datos'!#REF!=1,EVERLITE!#REF!,"N/A")</f>
        <v>#REF!</v>
      </c>
      <c r="QTZ50" s="351" t="e">
        <f>+IF('Data Input-Ingreso de Datos'!#REF!=1,EVERLITE!#REF!,"N/A")</f>
        <v>#REF!</v>
      </c>
      <c r="QUA50" s="351" t="e">
        <f>+IF('Data Input-Ingreso de Datos'!#REF!=1,EVERLITE!#REF!,"N/A")</f>
        <v>#REF!</v>
      </c>
      <c r="QUB50" s="351" t="e">
        <f>+IF('Data Input-Ingreso de Datos'!#REF!=1,EVERLITE!#REF!,"N/A")</f>
        <v>#REF!</v>
      </c>
      <c r="QUC50" s="351" t="e">
        <f>+IF('Data Input-Ingreso de Datos'!#REF!=1,EVERLITE!#REF!,"N/A")</f>
        <v>#REF!</v>
      </c>
      <c r="QUD50" s="351" t="e">
        <f>+IF('Data Input-Ingreso de Datos'!#REF!=1,EVERLITE!#REF!,"N/A")</f>
        <v>#REF!</v>
      </c>
      <c r="QUE50" s="351" t="e">
        <f>+IF('Data Input-Ingreso de Datos'!#REF!=1,EVERLITE!#REF!,"N/A")</f>
        <v>#REF!</v>
      </c>
      <c r="QUF50" s="351" t="e">
        <f>+IF('Data Input-Ingreso de Datos'!#REF!=1,EVERLITE!#REF!,"N/A")</f>
        <v>#REF!</v>
      </c>
      <c r="QUG50" s="351" t="e">
        <f>+IF('Data Input-Ingreso de Datos'!#REF!=1,EVERLITE!#REF!,"N/A")</f>
        <v>#REF!</v>
      </c>
      <c r="QUH50" s="351" t="e">
        <f>+IF('Data Input-Ingreso de Datos'!#REF!=1,EVERLITE!#REF!,"N/A")</f>
        <v>#REF!</v>
      </c>
      <c r="QUI50" s="351" t="e">
        <f>+IF('Data Input-Ingreso de Datos'!#REF!=1,EVERLITE!#REF!,"N/A")</f>
        <v>#REF!</v>
      </c>
      <c r="QUJ50" s="351" t="e">
        <f>+IF('Data Input-Ingreso de Datos'!#REF!=1,EVERLITE!#REF!,"N/A")</f>
        <v>#REF!</v>
      </c>
      <c r="QUK50" s="351" t="e">
        <f>+IF('Data Input-Ingreso de Datos'!#REF!=1,EVERLITE!#REF!,"N/A")</f>
        <v>#REF!</v>
      </c>
      <c r="QUL50" s="351" t="e">
        <f>+IF('Data Input-Ingreso de Datos'!#REF!=1,EVERLITE!#REF!,"N/A")</f>
        <v>#REF!</v>
      </c>
      <c r="QUM50" s="351" t="e">
        <f>+IF('Data Input-Ingreso de Datos'!#REF!=1,EVERLITE!#REF!,"N/A")</f>
        <v>#REF!</v>
      </c>
      <c r="QUN50" s="351" t="e">
        <f>+IF('Data Input-Ingreso de Datos'!#REF!=1,EVERLITE!#REF!,"N/A")</f>
        <v>#REF!</v>
      </c>
      <c r="QUO50" s="351" t="e">
        <f>+IF('Data Input-Ingreso de Datos'!#REF!=1,EVERLITE!#REF!,"N/A")</f>
        <v>#REF!</v>
      </c>
      <c r="QUP50" s="351" t="e">
        <f>+IF('Data Input-Ingreso de Datos'!#REF!=1,EVERLITE!#REF!,"N/A")</f>
        <v>#REF!</v>
      </c>
      <c r="QUQ50" s="351" t="e">
        <f>+IF('Data Input-Ingreso de Datos'!#REF!=1,EVERLITE!#REF!,"N/A")</f>
        <v>#REF!</v>
      </c>
      <c r="QUR50" s="351" t="e">
        <f>+IF('Data Input-Ingreso de Datos'!#REF!=1,EVERLITE!#REF!,"N/A")</f>
        <v>#REF!</v>
      </c>
      <c r="QUS50" s="351" t="e">
        <f>+IF('Data Input-Ingreso de Datos'!#REF!=1,EVERLITE!#REF!,"N/A")</f>
        <v>#REF!</v>
      </c>
      <c r="QUT50" s="351" t="e">
        <f>+IF('Data Input-Ingreso de Datos'!#REF!=1,EVERLITE!#REF!,"N/A")</f>
        <v>#REF!</v>
      </c>
      <c r="QUU50" s="351" t="e">
        <f>+IF('Data Input-Ingreso de Datos'!#REF!=1,EVERLITE!#REF!,"N/A")</f>
        <v>#REF!</v>
      </c>
      <c r="QUV50" s="351" t="e">
        <f>+IF('Data Input-Ingreso de Datos'!#REF!=1,EVERLITE!#REF!,"N/A")</f>
        <v>#REF!</v>
      </c>
      <c r="QUW50" s="351" t="e">
        <f>+IF('Data Input-Ingreso de Datos'!#REF!=1,EVERLITE!#REF!,"N/A")</f>
        <v>#REF!</v>
      </c>
      <c r="QUX50" s="351" t="e">
        <f>+IF('Data Input-Ingreso de Datos'!#REF!=1,EVERLITE!#REF!,"N/A")</f>
        <v>#REF!</v>
      </c>
      <c r="QUY50" s="351" t="e">
        <f>+IF('Data Input-Ingreso de Datos'!#REF!=1,EVERLITE!#REF!,"N/A")</f>
        <v>#REF!</v>
      </c>
      <c r="QUZ50" s="351" t="e">
        <f>+IF('Data Input-Ingreso de Datos'!#REF!=1,EVERLITE!#REF!,"N/A")</f>
        <v>#REF!</v>
      </c>
      <c r="QVA50" s="351" t="e">
        <f>+IF('Data Input-Ingreso de Datos'!#REF!=1,EVERLITE!#REF!,"N/A")</f>
        <v>#REF!</v>
      </c>
      <c r="QVB50" s="351" t="e">
        <f>+IF('Data Input-Ingreso de Datos'!#REF!=1,EVERLITE!#REF!,"N/A")</f>
        <v>#REF!</v>
      </c>
      <c r="QVC50" s="351" t="e">
        <f>+IF('Data Input-Ingreso de Datos'!#REF!=1,EVERLITE!#REF!,"N/A")</f>
        <v>#REF!</v>
      </c>
      <c r="QVD50" s="351" t="e">
        <f>+IF('Data Input-Ingreso de Datos'!#REF!=1,EVERLITE!#REF!,"N/A")</f>
        <v>#REF!</v>
      </c>
      <c r="QVE50" s="351" t="e">
        <f>+IF('Data Input-Ingreso de Datos'!#REF!=1,EVERLITE!#REF!,"N/A")</f>
        <v>#REF!</v>
      </c>
      <c r="QVF50" s="351" t="e">
        <f>+IF('Data Input-Ingreso de Datos'!#REF!=1,EVERLITE!#REF!,"N/A")</f>
        <v>#REF!</v>
      </c>
      <c r="QVG50" s="351" t="e">
        <f>+IF('Data Input-Ingreso de Datos'!#REF!=1,EVERLITE!#REF!,"N/A")</f>
        <v>#REF!</v>
      </c>
      <c r="QVH50" s="351" t="e">
        <f>+IF('Data Input-Ingreso de Datos'!#REF!=1,EVERLITE!#REF!,"N/A")</f>
        <v>#REF!</v>
      </c>
      <c r="QVI50" s="351" t="e">
        <f>+IF('Data Input-Ingreso de Datos'!#REF!=1,EVERLITE!#REF!,"N/A")</f>
        <v>#REF!</v>
      </c>
      <c r="QVJ50" s="351" t="e">
        <f>+IF('Data Input-Ingreso de Datos'!#REF!=1,EVERLITE!#REF!,"N/A")</f>
        <v>#REF!</v>
      </c>
      <c r="QVK50" s="351" t="e">
        <f>+IF('Data Input-Ingreso de Datos'!#REF!=1,EVERLITE!#REF!,"N/A")</f>
        <v>#REF!</v>
      </c>
      <c r="QVL50" s="351" t="e">
        <f>+IF('Data Input-Ingreso de Datos'!#REF!=1,EVERLITE!#REF!,"N/A")</f>
        <v>#REF!</v>
      </c>
      <c r="QVM50" s="351" t="e">
        <f>+IF('Data Input-Ingreso de Datos'!#REF!=1,EVERLITE!#REF!,"N/A")</f>
        <v>#REF!</v>
      </c>
      <c r="QVN50" s="351" t="e">
        <f>+IF('Data Input-Ingreso de Datos'!#REF!=1,EVERLITE!#REF!,"N/A")</f>
        <v>#REF!</v>
      </c>
      <c r="QVO50" s="351" t="e">
        <f>+IF('Data Input-Ingreso de Datos'!#REF!=1,EVERLITE!#REF!,"N/A")</f>
        <v>#REF!</v>
      </c>
      <c r="QVP50" s="351" t="e">
        <f>+IF('Data Input-Ingreso de Datos'!#REF!=1,EVERLITE!#REF!,"N/A")</f>
        <v>#REF!</v>
      </c>
      <c r="QVQ50" s="351" t="e">
        <f>+IF('Data Input-Ingreso de Datos'!#REF!=1,EVERLITE!#REF!,"N/A")</f>
        <v>#REF!</v>
      </c>
      <c r="QVR50" s="351" t="e">
        <f>+IF('Data Input-Ingreso de Datos'!#REF!=1,EVERLITE!#REF!,"N/A")</f>
        <v>#REF!</v>
      </c>
      <c r="QVS50" s="351" t="e">
        <f>+IF('Data Input-Ingreso de Datos'!#REF!=1,EVERLITE!#REF!,"N/A")</f>
        <v>#REF!</v>
      </c>
      <c r="QVT50" s="351" t="e">
        <f>+IF('Data Input-Ingreso de Datos'!#REF!=1,EVERLITE!#REF!,"N/A")</f>
        <v>#REF!</v>
      </c>
      <c r="QVU50" s="351" t="e">
        <f>+IF('Data Input-Ingreso de Datos'!#REF!=1,EVERLITE!#REF!,"N/A")</f>
        <v>#REF!</v>
      </c>
      <c r="QVV50" s="351" t="e">
        <f>+IF('Data Input-Ingreso de Datos'!#REF!=1,EVERLITE!#REF!,"N/A")</f>
        <v>#REF!</v>
      </c>
      <c r="QVW50" s="351" t="e">
        <f>+IF('Data Input-Ingreso de Datos'!#REF!=1,EVERLITE!#REF!,"N/A")</f>
        <v>#REF!</v>
      </c>
      <c r="QVX50" s="351" t="e">
        <f>+IF('Data Input-Ingreso de Datos'!#REF!=1,EVERLITE!#REF!,"N/A")</f>
        <v>#REF!</v>
      </c>
      <c r="QVY50" s="351" t="e">
        <f>+IF('Data Input-Ingreso de Datos'!#REF!=1,EVERLITE!#REF!,"N/A")</f>
        <v>#REF!</v>
      </c>
      <c r="QVZ50" s="351" t="e">
        <f>+IF('Data Input-Ingreso de Datos'!#REF!=1,EVERLITE!#REF!,"N/A")</f>
        <v>#REF!</v>
      </c>
      <c r="QWA50" s="351" t="e">
        <f>+IF('Data Input-Ingreso de Datos'!#REF!=1,EVERLITE!#REF!,"N/A")</f>
        <v>#REF!</v>
      </c>
      <c r="QWB50" s="351" t="e">
        <f>+IF('Data Input-Ingreso de Datos'!#REF!=1,EVERLITE!#REF!,"N/A")</f>
        <v>#REF!</v>
      </c>
      <c r="QWC50" s="351" t="e">
        <f>+IF('Data Input-Ingreso de Datos'!#REF!=1,EVERLITE!#REF!,"N/A")</f>
        <v>#REF!</v>
      </c>
      <c r="QWD50" s="351" t="e">
        <f>+IF('Data Input-Ingreso de Datos'!#REF!=1,EVERLITE!#REF!,"N/A")</f>
        <v>#REF!</v>
      </c>
      <c r="QWE50" s="351" t="e">
        <f>+IF('Data Input-Ingreso de Datos'!#REF!=1,EVERLITE!#REF!,"N/A")</f>
        <v>#REF!</v>
      </c>
      <c r="QWF50" s="351" t="e">
        <f>+IF('Data Input-Ingreso de Datos'!#REF!=1,EVERLITE!#REF!,"N/A")</f>
        <v>#REF!</v>
      </c>
      <c r="QWG50" s="351" t="e">
        <f>+IF('Data Input-Ingreso de Datos'!#REF!=1,EVERLITE!#REF!,"N/A")</f>
        <v>#REF!</v>
      </c>
      <c r="QWH50" s="351" t="e">
        <f>+IF('Data Input-Ingreso de Datos'!#REF!=1,EVERLITE!#REF!,"N/A")</f>
        <v>#REF!</v>
      </c>
      <c r="QWI50" s="351" t="e">
        <f>+IF('Data Input-Ingreso de Datos'!#REF!=1,EVERLITE!#REF!,"N/A")</f>
        <v>#REF!</v>
      </c>
      <c r="QWJ50" s="351" t="e">
        <f>+IF('Data Input-Ingreso de Datos'!#REF!=1,EVERLITE!#REF!,"N/A")</f>
        <v>#REF!</v>
      </c>
      <c r="QWK50" s="351" t="e">
        <f>+IF('Data Input-Ingreso de Datos'!#REF!=1,EVERLITE!#REF!,"N/A")</f>
        <v>#REF!</v>
      </c>
      <c r="QWL50" s="351" t="e">
        <f>+IF('Data Input-Ingreso de Datos'!#REF!=1,EVERLITE!#REF!,"N/A")</f>
        <v>#REF!</v>
      </c>
      <c r="QWM50" s="351" t="e">
        <f>+IF('Data Input-Ingreso de Datos'!#REF!=1,EVERLITE!#REF!,"N/A")</f>
        <v>#REF!</v>
      </c>
      <c r="QWN50" s="351" t="e">
        <f>+IF('Data Input-Ingreso de Datos'!#REF!=1,EVERLITE!#REF!,"N/A")</f>
        <v>#REF!</v>
      </c>
      <c r="QWO50" s="351" t="e">
        <f>+IF('Data Input-Ingreso de Datos'!#REF!=1,EVERLITE!#REF!,"N/A")</f>
        <v>#REF!</v>
      </c>
      <c r="QWP50" s="351" t="e">
        <f>+IF('Data Input-Ingreso de Datos'!#REF!=1,EVERLITE!#REF!,"N/A")</f>
        <v>#REF!</v>
      </c>
      <c r="QWQ50" s="351" t="e">
        <f>+IF('Data Input-Ingreso de Datos'!#REF!=1,EVERLITE!#REF!,"N/A")</f>
        <v>#REF!</v>
      </c>
      <c r="QWR50" s="351" t="e">
        <f>+IF('Data Input-Ingreso de Datos'!#REF!=1,EVERLITE!#REF!,"N/A")</f>
        <v>#REF!</v>
      </c>
      <c r="QWS50" s="351" t="e">
        <f>+IF('Data Input-Ingreso de Datos'!#REF!=1,EVERLITE!#REF!,"N/A")</f>
        <v>#REF!</v>
      </c>
      <c r="QWT50" s="351" t="e">
        <f>+IF('Data Input-Ingreso de Datos'!#REF!=1,EVERLITE!#REF!,"N/A")</f>
        <v>#REF!</v>
      </c>
      <c r="QWU50" s="351" t="e">
        <f>+IF('Data Input-Ingreso de Datos'!#REF!=1,EVERLITE!#REF!,"N/A")</f>
        <v>#REF!</v>
      </c>
      <c r="QWV50" s="351" t="e">
        <f>+IF('Data Input-Ingreso de Datos'!#REF!=1,EVERLITE!#REF!,"N/A")</f>
        <v>#REF!</v>
      </c>
      <c r="QWW50" s="351" t="e">
        <f>+IF('Data Input-Ingreso de Datos'!#REF!=1,EVERLITE!#REF!,"N/A")</f>
        <v>#REF!</v>
      </c>
      <c r="QWX50" s="351" t="e">
        <f>+IF('Data Input-Ingreso de Datos'!#REF!=1,EVERLITE!#REF!,"N/A")</f>
        <v>#REF!</v>
      </c>
      <c r="QWY50" s="351" t="e">
        <f>+IF('Data Input-Ingreso de Datos'!#REF!=1,EVERLITE!#REF!,"N/A")</f>
        <v>#REF!</v>
      </c>
      <c r="QWZ50" s="351" t="e">
        <f>+IF('Data Input-Ingreso de Datos'!#REF!=1,EVERLITE!#REF!,"N/A")</f>
        <v>#REF!</v>
      </c>
      <c r="QXA50" s="351" t="e">
        <f>+IF('Data Input-Ingreso de Datos'!#REF!=1,EVERLITE!#REF!,"N/A")</f>
        <v>#REF!</v>
      </c>
      <c r="QXB50" s="351" t="e">
        <f>+IF('Data Input-Ingreso de Datos'!#REF!=1,EVERLITE!#REF!,"N/A")</f>
        <v>#REF!</v>
      </c>
      <c r="QXC50" s="351" t="e">
        <f>+IF('Data Input-Ingreso de Datos'!#REF!=1,EVERLITE!#REF!,"N/A")</f>
        <v>#REF!</v>
      </c>
      <c r="QXD50" s="351" t="e">
        <f>+IF('Data Input-Ingreso de Datos'!#REF!=1,EVERLITE!#REF!,"N/A")</f>
        <v>#REF!</v>
      </c>
      <c r="QXE50" s="351" t="e">
        <f>+IF('Data Input-Ingreso de Datos'!#REF!=1,EVERLITE!#REF!,"N/A")</f>
        <v>#REF!</v>
      </c>
      <c r="QXF50" s="351" t="e">
        <f>+IF('Data Input-Ingreso de Datos'!#REF!=1,EVERLITE!#REF!,"N/A")</f>
        <v>#REF!</v>
      </c>
      <c r="QXG50" s="351" t="e">
        <f>+IF('Data Input-Ingreso de Datos'!#REF!=1,EVERLITE!#REF!,"N/A")</f>
        <v>#REF!</v>
      </c>
      <c r="QXH50" s="351" t="e">
        <f>+IF('Data Input-Ingreso de Datos'!#REF!=1,EVERLITE!#REF!,"N/A")</f>
        <v>#REF!</v>
      </c>
      <c r="QXI50" s="351" t="e">
        <f>+IF('Data Input-Ingreso de Datos'!#REF!=1,EVERLITE!#REF!,"N/A")</f>
        <v>#REF!</v>
      </c>
      <c r="QXJ50" s="351" t="e">
        <f>+IF('Data Input-Ingreso de Datos'!#REF!=1,EVERLITE!#REF!,"N/A")</f>
        <v>#REF!</v>
      </c>
      <c r="QXK50" s="351" t="e">
        <f>+IF('Data Input-Ingreso de Datos'!#REF!=1,EVERLITE!#REF!,"N/A")</f>
        <v>#REF!</v>
      </c>
      <c r="QXL50" s="351" t="e">
        <f>+IF('Data Input-Ingreso de Datos'!#REF!=1,EVERLITE!#REF!,"N/A")</f>
        <v>#REF!</v>
      </c>
      <c r="QXM50" s="351" t="e">
        <f>+IF('Data Input-Ingreso de Datos'!#REF!=1,EVERLITE!#REF!,"N/A")</f>
        <v>#REF!</v>
      </c>
      <c r="QXN50" s="351" t="e">
        <f>+IF('Data Input-Ingreso de Datos'!#REF!=1,EVERLITE!#REF!,"N/A")</f>
        <v>#REF!</v>
      </c>
      <c r="QXO50" s="351" t="e">
        <f>+IF('Data Input-Ingreso de Datos'!#REF!=1,EVERLITE!#REF!,"N/A")</f>
        <v>#REF!</v>
      </c>
      <c r="QXP50" s="351" t="e">
        <f>+IF('Data Input-Ingreso de Datos'!#REF!=1,EVERLITE!#REF!,"N/A")</f>
        <v>#REF!</v>
      </c>
      <c r="QXQ50" s="351" t="e">
        <f>+IF('Data Input-Ingreso de Datos'!#REF!=1,EVERLITE!#REF!,"N/A")</f>
        <v>#REF!</v>
      </c>
      <c r="QXR50" s="351" t="e">
        <f>+IF('Data Input-Ingreso de Datos'!#REF!=1,EVERLITE!#REF!,"N/A")</f>
        <v>#REF!</v>
      </c>
      <c r="QXS50" s="351" t="e">
        <f>+IF('Data Input-Ingreso de Datos'!#REF!=1,EVERLITE!#REF!,"N/A")</f>
        <v>#REF!</v>
      </c>
      <c r="QXT50" s="351" t="e">
        <f>+IF('Data Input-Ingreso de Datos'!#REF!=1,EVERLITE!#REF!,"N/A")</f>
        <v>#REF!</v>
      </c>
      <c r="QXU50" s="351" t="e">
        <f>+IF('Data Input-Ingreso de Datos'!#REF!=1,EVERLITE!#REF!,"N/A")</f>
        <v>#REF!</v>
      </c>
      <c r="QXV50" s="351" t="e">
        <f>+IF('Data Input-Ingreso de Datos'!#REF!=1,EVERLITE!#REF!,"N/A")</f>
        <v>#REF!</v>
      </c>
      <c r="QXW50" s="351" t="e">
        <f>+IF('Data Input-Ingreso de Datos'!#REF!=1,EVERLITE!#REF!,"N/A")</f>
        <v>#REF!</v>
      </c>
      <c r="QXX50" s="351" t="e">
        <f>+IF('Data Input-Ingreso de Datos'!#REF!=1,EVERLITE!#REF!,"N/A")</f>
        <v>#REF!</v>
      </c>
      <c r="QXY50" s="351" t="e">
        <f>+IF('Data Input-Ingreso de Datos'!#REF!=1,EVERLITE!#REF!,"N/A")</f>
        <v>#REF!</v>
      </c>
      <c r="QXZ50" s="351" t="e">
        <f>+IF('Data Input-Ingreso de Datos'!#REF!=1,EVERLITE!#REF!,"N/A")</f>
        <v>#REF!</v>
      </c>
      <c r="QYA50" s="351" t="e">
        <f>+IF('Data Input-Ingreso de Datos'!#REF!=1,EVERLITE!#REF!,"N/A")</f>
        <v>#REF!</v>
      </c>
      <c r="QYB50" s="351" t="e">
        <f>+IF('Data Input-Ingreso de Datos'!#REF!=1,EVERLITE!#REF!,"N/A")</f>
        <v>#REF!</v>
      </c>
      <c r="QYC50" s="351" t="e">
        <f>+IF('Data Input-Ingreso de Datos'!#REF!=1,EVERLITE!#REF!,"N/A")</f>
        <v>#REF!</v>
      </c>
      <c r="QYD50" s="351" t="e">
        <f>+IF('Data Input-Ingreso de Datos'!#REF!=1,EVERLITE!#REF!,"N/A")</f>
        <v>#REF!</v>
      </c>
      <c r="QYE50" s="351" t="e">
        <f>+IF('Data Input-Ingreso de Datos'!#REF!=1,EVERLITE!#REF!,"N/A")</f>
        <v>#REF!</v>
      </c>
      <c r="QYF50" s="351" t="e">
        <f>+IF('Data Input-Ingreso de Datos'!#REF!=1,EVERLITE!#REF!,"N/A")</f>
        <v>#REF!</v>
      </c>
      <c r="QYG50" s="351" t="e">
        <f>+IF('Data Input-Ingreso de Datos'!#REF!=1,EVERLITE!#REF!,"N/A")</f>
        <v>#REF!</v>
      </c>
      <c r="QYH50" s="351" t="e">
        <f>+IF('Data Input-Ingreso de Datos'!#REF!=1,EVERLITE!#REF!,"N/A")</f>
        <v>#REF!</v>
      </c>
      <c r="QYI50" s="351" t="e">
        <f>+IF('Data Input-Ingreso de Datos'!#REF!=1,EVERLITE!#REF!,"N/A")</f>
        <v>#REF!</v>
      </c>
      <c r="QYJ50" s="351" t="e">
        <f>+IF('Data Input-Ingreso de Datos'!#REF!=1,EVERLITE!#REF!,"N/A")</f>
        <v>#REF!</v>
      </c>
      <c r="QYK50" s="351" t="e">
        <f>+IF('Data Input-Ingreso de Datos'!#REF!=1,EVERLITE!#REF!,"N/A")</f>
        <v>#REF!</v>
      </c>
      <c r="QYL50" s="351" t="e">
        <f>+IF('Data Input-Ingreso de Datos'!#REF!=1,EVERLITE!#REF!,"N/A")</f>
        <v>#REF!</v>
      </c>
      <c r="QYM50" s="351" t="e">
        <f>+IF('Data Input-Ingreso de Datos'!#REF!=1,EVERLITE!#REF!,"N/A")</f>
        <v>#REF!</v>
      </c>
      <c r="QYN50" s="351" t="e">
        <f>+IF('Data Input-Ingreso de Datos'!#REF!=1,EVERLITE!#REF!,"N/A")</f>
        <v>#REF!</v>
      </c>
      <c r="QYO50" s="351" t="e">
        <f>+IF('Data Input-Ingreso de Datos'!#REF!=1,EVERLITE!#REF!,"N/A")</f>
        <v>#REF!</v>
      </c>
      <c r="QYP50" s="351" t="e">
        <f>+IF('Data Input-Ingreso de Datos'!#REF!=1,EVERLITE!#REF!,"N/A")</f>
        <v>#REF!</v>
      </c>
      <c r="QYQ50" s="351" t="e">
        <f>+IF('Data Input-Ingreso de Datos'!#REF!=1,EVERLITE!#REF!,"N/A")</f>
        <v>#REF!</v>
      </c>
      <c r="QYR50" s="351" t="e">
        <f>+IF('Data Input-Ingreso de Datos'!#REF!=1,EVERLITE!#REF!,"N/A")</f>
        <v>#REF!</v>
      </c>
      <c r="QYS50" s="351" t="e">
        <f>+IF('Data Input-Ingreso de Datos'!#REF!=1,EVERLITE!#REF!,"N/A")</f>
        <v>#REF!</v>
      </c>
      <c r="QYT50" s="351" t="e">
        <f>+IF('Data Input-Ingreso de Datos'!#REF!=1,EVERLITE!#REF!,"N/A")</f>
        <v>#REF!</v>
      </c>
      <c r="QYU50" s="351" t="e">
        <f>+IF('Data Input-Ingreso de Datos'!#REF!=1,EVERLITE!#REF!,"N/A")</f>
        <v>#REF!</v>
      </c>
      <c r="QYV50" s="351" t="e">
        <f>+IF('Data Input-Ingreso de Datos'!#REF!=1,EVERLITE!#REF!,"N/A")</f>
        <v>#REF!</v>
      </c>
      <c r="QYW50" s="351" t="e">
        <f>+IF('Data Input-Ingreso de Datos'!#REF!=1,EVERLITE!#REF!,"N/A")</f>
        <v>#REF!</v>
      </c>
      <c r="QYX50" s="351" t="e">
        <f>+IF('Data Input-Ingreso de Datos'!#REF!=1,EVERLITE!#REF!,"N/A")</f>
        <v>#REF!</v>
      </c>
      <c r="QYY50" s="351" t="e">
        <f>+IF('Data Input-Ingreso de Datos'!#REF!=1,EVERLITE!#REF!,"N/A")</f>
        <v>#REF!</v>
      </c>
      <c r="QYZ50" s="351" t="e">
        <f>+IF('Data Input-Ingreso de Datos'!#REF!=1,EVERLITE!#REF!,"N/A")</f>
        <v>#REF!</v>
      </c>
      <c r="QZA50" s="351" t="e">
        <f>+IF('Data Input-Ingreso de Datos'!#REF!=1,EVERLITE!#REF!,"N/A")</f>
        <v>#REF!</v>
      </c>
      <c r="QZB50" s="351" t="e">
        <f>+IF('Data Input-Ingreso de Datos'!#REF!=1,EVERLITE!#REF!,"N/A")</f>
        <v>#REF!</v>
      </c>
      <c r="QZC50" s="351" t="e">
        <f>+IF('Data Input-Ingreso de Datos'!#REF!=1,EVERLITE!#REF!,"N/A")</f>
        <v>#REF!</v>
      </c>
      <c r="QZD50" s="351" t="e">
        <f>+IF('Data Input-Ingreso de Datos'!#REF!=1,EVERLITE!#REF!,"N/A")</f>
        <v>#REF!</v>
      </c>
      <c r="QZE50" s="351" t="e">
        <f>+IF('Data Input-Ingreso de Datos'!#REF!=1,EVERLITE!#REF!,"N/A")</f>
        <v>#REF!</v>
      </c>
      <c r="QZF50" s="351" t="e">
        <f>+IF('Data Input-Ingreso de Datos'!#REF!=1,EVERLITE!#REF!,"N/A")</f>
        <v>#REF!</v>
      </c>
      <c r="QZG50" s="351" t="e">
        <f>+IF('Data Input-Ingreso de Datos'!#REF!=1,EVERLITE!#REF!,"N/A")</f>
        <v>#REF!</v>
      </c>
      <c r="QZH50" s="351" t="e">
        <f>+IF('Data Input-Ingreso de Datos'!#REF!=1,EVERLITE!#REF!,"N/A")</f>
        <v>#REF!</v>
      </c>
      <c r="QZI50" s="351" t="e">
        <f>+IF('Data Input-Ingreso de Datos'!#REF!=1,EVERLITE!#REF!,"N/A")</f>
        <v>#REF!</v>
      </c>
      <c r="QZJ50" s="351" t="e">
        <f>+IF('Data Input-Ingreso de Datos'!#REF!=1,EVERLITE!#REF!,"N/A")</f>
        <v>#REF!</v>
      </c>
      <c r="QZK50" s="351" t="e">
        <f>+IF('Data Input-Ingreso de Datos'!#REF!=1,EVERLITE!#REF!,"N/A")</f>
        <v>#REF!</v>
      </c>
      <c r="QZL50" s="351" t="e">
        <f>+IF('Data Input-Ingreso de Datos'!#REF!=1,EVERLITE!#REF!,"N/A")</f>
        <v>#REF!</v>
      </c>
      <c r="QZM50" s="351" t="e">
        <f>+IF('Data Input-Ingreso de Datos'!#REF!=1,EVERLITE!#REF!,"N/A")</f>
        <v>#REF!</v>
      </c>
      <c r="QZN50" s="351" t="e">
        <f>+IF('Data Input-Ingreso de Datos'!#REF!=1,EVERLITE!#REF!,"N/A")</f>
        <v>#REF!</v>
      </c>
      <c r="QZO50" s="351" t="e">
        <f>+IF('Data Input-Ingreso de Datos'!#REF!=1,EVERLITE!#REF!,"N/A")</f>
        <v>#REF!</v>
      </c>
      <c r="QZP50" s="351" t="e">
        <f>+IF('Data Input-Ingreso de Datos'!#REF!=1,EVERLITE!#REF!,"N/A")</f>
        <v>#REF!</v>
      </c>
      <c r="QZQ50" s="351" t="e">
        <f>+IF('Data Input-Ingreso de Datos'!#REF!=1,EVERLITE!#REF!,"N/A")</f>
        <v>#REF!</v>
      </c>
      <c r="QZR50" s="351" t="e">
        <f>+IF('Data Input-Ingreso de Datos'!#REF!=1,EVERLITE!#REF!,"N/A")</f>
        <v>#REF!</v>
      </c>
      <c r="QZS50" s="351" t="e">
        <f>+IF('Data Input-Ingreso de Datos'!#REF!=1,EVERLITE!#REF!,"N/A")</f>
        <v>#REF!</v>
      </c>
      <c r="QZT50" s="351" t="e">
        <f>+IF('Data Input-Ingreso de Datos'!#REF!=1,EVERLITE!#REF!,"N/A")</f>
        <v>#REF!</v>
      </c>
      <c r="QZU50" s="351" t="e">
        <f>+IF('Data Input-Ingreso de Datos'!#REF!=1,EVERLITE!#REF!,"N/A")</f>
        <v>#REF!</v>
      </c>
      <c r="QZV50" s="351" t="e">
        <f>+IF('Data Input-Ingreso de Datos'!#REF!=1,EVERLITE!#REF!,"N/A")</f>
        <v>#REF!</v>
      </c>
      <c r="QZW50" s="351" t="e">
        <f>+IF('Data Input-Ingreso de Datos'!#REF!=1,EVERLITE!#REF!,"N/A")</f>
        <v>#REF!</v>
      </c>
      <c r="QZX50" s="351" t="e">
        <f>+IF('Data Input-Ingreso de Datos'!#REF!=1,EVERLITE!#REF!,"N/A")</f>
        <v>#REF!</v>
      </c>
      <c r="QZY50" s="351" t="e">
        <f>+IF('Data Input-Ingreso de Datos'!#REF!=1,EVERLITE!#REF!,"N/A")</f>
        <v>#REF!</v>
      </c>
      <c r="QZZ50" s="351" t="e">
        <f>+IF('Data Input-Ingreso de Datos'!#REF!=1,EVERLITE!#REF!,"N/A")</f>
        <v>#REF!</v>
      </c>
      <c r="RAA50" s="351" t="e">
        <f>+IF('Data Input-Ingreso de Datos'!#REF!=1,EVERLITE!#REF!,"N/A")</f>
        <v>#REF!</v>
      </c>
      <c r="RAB50" s="351" t="e">
        <f>+IF('Data Input-Ingreso de Datos'!#REF!=1,EVERLITE!#REF!,"N/A")</f>
        <v>#REF!</v>
      </c>
      <c r="RAC50" s="351" t="e">
        <f>+IF('Data Input-Ingreso de Datos'!#REF!=1,EVERLITE!#REF!,"N/A")</f>
        <v>#REF!</v>
      </c>
      <c r="RAD50" s="351" t="e">
        <f>+IF('Data Input-Ingreso de Datos'!#REF!=1,EVERLITE!#REF!,"N/A")</f>
        <v>#REF!</v>
      </c>
      <c r="RAE50" s="351" t="e">
        <f>+IF('Data Input-Ingreso de Datos'!#REF!=1,EVERLITE!#REF!,"N/A")</f>
        <v>#REF!</v>
      </c>
      <c r="RAF50" s="351" t="e">
        <f>+IF('Data Input-Ingreso de Datos'!#REF!=1,EVERLITE!#REF!,"N/A")</f>
        <v>#REF!</v>
      </c>
      <c r="RAG50" s="351" t="e">
        <f>+IF('Data Input-Ingreso de Datos'!#REF!=1,EVERLITE!#REF!,"N/A")</f>
        <v>#REF!</v>
      </c>
      <c r="RAH50" s="351" t="e">
        <f>+IF('Data Input-Ingreso de Datos'!#REF!=1,EVERLITE!#REF!,"N/A")</f>
        <v>#REF!</v>
      </c>
      <c r="RAI50" s="351" t="e">
        <f>+IF('Data Input-Ingreso de Datos'!#REF!=1,EVERLITE!#REF!,"N/A")</f>
        <v>#REF!</v>
      </c>
      <c r="RAJ50" s="351" t="e">
        <f>+IF('Data Input-Ingreso de Datos'!#REF!=1,EVERLITE!#REF!,"N/A")</f>
        <v>#REF!</v>
      </c>
      <c r="RAK50" s="351" t="e">
        <f>+IF('Data Input-Ingreso de Datos'!#REF!=1,EVERLITE!#REF!,"N/A")</f>
        <v>#REF!</v>
      </c>
      <c r="RAL50" s="351" t="e">
        <f>+IF('Data Input-Ingreso de Datos'!#REF!=1,EVERLITE!#REF!,"N/A")</f>
        <v>#REF!</v>
      </c>
      <c r="RAM50" s="351" t="e">
        <f>+IF('Data Input-Ingreso de Datos'!#REF!=1,EVERLITE!#REF!,"N/A")</f>
        <v>#REF!</v>
      </c>
      <c r="RAN50" s="351" t="e">
        <f>+IF('Data Input-Ingreso de Datos'!#REF!=1,EVERLITE!#REF!,"N/A")</f>
        <v>#REF!</v>
      </c>
      <c r="RAO50" s="351" t="e">
        <f>+IF('Data Input-Ingreso de Datos'!#REF!=1,EVERLITE!#REF!,"N/A")</f>
        <v>#REF!</v>
      </c>
      <c r="RAP50" s="351" t="e">
        <f>+IF('Data Input-Ingreso de Datos'!#REF!=1,EVERLITE!#REF!,"N/A")</f>
        <v>#REF!</v>
      </c>
      <c r="RAQ50" s="351" t="e">
        <f>+IF('Data Input-Ingreso de Datos'!#REF!=1,EVERLITE!#REF!,"N/A")</f>
        <v>#REF!</v>
      </c>
      <c r="RAR50" s="351" t="e">
        <f>+IF('Data Input-Ingreso de Datos'!#REF!=1,EVERLITE!#REF!,"N/A")</f>
        <v>#REF!</v>
      </c>
      <c r="RAS50" s="351" t="e">
        <f>+IF('Data Input-Ingreso de Datos'!#REF!=1,EVERLITE!#REF!,"N/A")</f>
        <v>#REF!</v>
      </c>
      <c r="RAT50" s="351" t="e">
        <f>+IF('Data Input-Ingreso de Datos'!#REF!=1,EVERLITE!#REF!,"N/A")</f>
        <v>#REF!</v>
      </c>
      <c r="RAU50" s="351" t="e">
        <f>+IF('Data Input-Ingreso de Datos'!#REF!=1,EVERLITE!#REF!,"N/A")</f>
        <v>#REF!</v>
      </c>
      <c r="RAV50" s="351" t="e">
        <f>+IF('Data Input-Ingreso de Datos'!#REF!=1,EVERLITE!#REF!,"N/A")</f>
        <v>#REF!</v>
      </c>
      <c r="RAW50" s="351" t="e">
        <f>+IF('Data Input-Ingreso de Datos'!#REF!=1,EVERLITE!#REF!,"N/A")</f>
        <v>#REF!</v>
      </c>
      <c r="RAX50" s="351" t="e">
        <f>+IF('Data Input-Ingreso de Datos'!#REF!=1,EVERLITE!#REF!,"N/A")</f>
        <v>#REF!</v>
      </c>
      <c r="RAY50" s="351" t="e">
        <f>+IF('Data Input-Ingreso de Datos'!#REF!=1,EVERLITE!#REF!,"N/A")</f>
        <v>#REF!</v>
      </c>
      <c r="RAZ50" s="351" t="e">
        <f>+IF('Data Input-Ingreso de Datos'!#REF!=1,EVERLITE!#REF!,"N/A")</f>
        <v>#REF!</v>
      </c>
      <c r="RBA50" s="351" t="e">
        <f>+IF('Data Input-Ingreso de Datos'!#REF!=1,EVERLITE!#REF!,"N/A")</f>
        <v>#REF!</v>
      </c>
      <c r="RBB50" s="351" t="e">
        <f>+IF('Data Input-Ingreso de Datos'!#REF!=1,EVERLITE!#REF!,"N/A")</f>
        <v>#REF!</v>
      </c>
      <c r="RBC50" s="351" t="e">
        <f>+IF('Data Input-Ingreso de Datos'!#REF!=1,EVERLITE!#REF!,"N/A")</f>
        <v>#REF!</v>
      </c>
      <c r="RBD50" s="351" t="e">
        <f>+IF('Data Input-Ingreso de Datos'!#REF!=1,EVERLITE!#REF!,"N/A")</f>
        <v>#REF!</v>
      </c>
      <c r="RBE50" s="351" t="e">
        <f>+IF('Data Input-Ingreso de Datos'!#REF!=1,EVERLITE!#REF!,"N/A")</f>
        <v>#REF!</v>
      </c>
      <c r="RBF50" s="351" t="e">
        <f>+IF('Data Input-Ingreso de Datos'!#REF!=1,EVERLITE!#REF!,"N/A")</f>
        <v>#REF!</v>
      </c>
      <c r="RBG50" s="351" t="e">
        <f>+IF('Data Input-Ingreso de Datos'!#REF!=1,EVERLITE!#REF!,"N/A")</f>
        <v>#REF!</v>
      </c>
      <c r="RBH50" s="351" t="e">
        <f>+IF('Data Input-Ingreso de Datos'!#REF!=1,EVERLITE!#REF!,"N/A")</f>
        <v>#REF!</v>
      </c>
      <c r="RBI50" s="351" t="e">
        <f>+IF('Data Input-Ingreso de Datos'!#REF!=1,EVERLITE!#REF!,"N/A")</f>
        <v>#REF!</v>
      </c>
      <c r="RBJ50" s="351" t="e">
        <f>+IF('Data Input-Ingreso de Datos'!#REF!=1,EVERLITE!#REF!,"N/A")</f>
        <v>#REF!</v>
      </c>
      <c r="RBK50" s="351" t="e">
        <f>+IF('Data Input-Ingreso de Datos'!#REF!=1,EVERLITE!#REF!,"N/A")</f>
        <v>#REF!</v>
      </c>
      <c r="RBL50" s="351" t="e">
        <f>+IF('Data Input-Ingreso de Datos'!#REF!=1,EVERLITE!#REF!,"N/A")</f>
        <v>#REF!</v>
      </c>
      <c r="RBM50" s="351" t="e">
        <f>+IF('Data Input-Ingreso de Datos'!#REF!=1,EVERLITE!#REF!,"N/A")</f>
        <v>#REF!</v>
      </c>
      <c r="RBN50" s="351" t="e">
        <f>+IF('Data Input-Ingreso de Datos'!#REF!=1,EVERLITE!#REF!,"N/A")</f>
        <v>#REF!</v>
      </c>
      <c r="RBO50" s="351" t="e">
        <f>+IF('Data Input-Ingreso de Datos'!#REF!=1,EVERLITE!#REF!,"N/A")</f>
        <v>#REF!</v>
      </c>
      <c r="RBP50" s="351" t="e">
        <f>+IF('Data Input-Ingreso de Datos'!#REF!=1,EVERLITE!#REF!,"N/A")</f>
        <v>#REF!</v>
      </c>
      <c r="RBQ50" s="351" t="e">
        <f>+IF('Data Input-Ingreso de Datos'!#REF!=1,EVERLITE!#REF!,"N/A")</f>
        <v>#REF!</v>
      </c>
      <c r="RBR50" s="351" t="e">
        <f>+IF('Data Input-Ingreso de Datos'!#REF!=1,EVERLITE!#REF!,"N/A")</f>
        <v>#REF!</v>
      </c>
      <c r="RBS50" s="351" t="e">
        <f>+IF('Data Input-Ingreso de Datos'!#REF!=1,EVERLITE!#REF!,"N/A")</f>
        <v>#REF!</v>
      </c>
      <c r="RBT50" s="351" t="e">
        <f>+IF('Data Input-Ingreso de Datos'!#REF!=1,EVERLITE!#REF!,"N/A")</f>
        <v>#REF!</v>
      </c>
      <c r="RBU50" s="351" t="e">
        <f>+IF('Data Input-Ingreso de Datos'!#REF!=1,EVERLITE!#REF!,"N/A")</f>
        <v>#REF!</v>
      </c>
      <c r="RBV50" s="351" t="e">
        <f>+IF('Data Input-Ingreso de Datos'!#REF!=1,EVERLITE!#REF!,"N/A")</f>
        <v>#REF!</v>
      </c>
      <c r="RBW50" s="351" t="e">
        <f>+IF('Data Input-Ingreso de Datos'!#REF!=1,EVERLITE!#REF!,"N/A")</f>
        <v>#REF!</v>
      </c>
      <c r="RBX50" s="351" t="e">
        <f>+IF('Data Input-Ingreso de Datos'!#REF!=1,EVERLITE!#REF!,"N/A")</f>
        <v>#REF!</v>
      </c>
      <c r="RBY50" s="351" t="e">
        <f>+IF('Data Input-Ingreso de Datos'!#REF!=1,EVERLITE!#REF!,"N/A")</f>
        <v>#REF!</v>
      </c>
      <c r="RBZ50" s="351" t="e">
        <f>+IF('Data Input-Ingreso de Datos'!#REF!=1,EVERLITE!#REF!,"N/A")</f>
        <v>#REF!</v>
      </c>
      <c r="RCA50" s="351" t="e">
        <f>+IF('Data Input-Ingreso de Datos'!#REF!=1,EVERLITE!#REF!,"N/A")</f>
        <v>#REF!</v>
      </c>
      <c r="RCB50" s="351" t="e">
        <f>+IF('Data Input-Ingreso de Datos'!#REF!=1,EVERLITE!#REF!,"N/A")</f>
        <v>#REF!</v>
      </c>
      <c r="RCC50" s="351" t="e">
        <f>+IF('Data Input-Ingreso de Datos'!#REF!=1,EVERLITE!#REF!,"N/A")</f>
        <v>#REF!</v>
      </c>
      <c r="RCD50" s="351" t="e">
        <f>+IF('Data Input-Ingreso de Datos'!#REF!=1,EVERLITE!#REF!,"N/A")</f>
        <v>#REF!</v>
      </c>
      <c r="RCE50" s="351" t="e">
        <f>+IF('Data Input-Ingreso de Datos'!#REF!=1,EVERLITE!#REF!,"N/A")</f>
        <v>#REF!</v>
      </c>
      <c r="RCF50" s="351" t="e">
        <f>+IF('Data Input-Ingreso de Datos'!#REF!=1,EVERLITE!#REF!,"N/A")</f>
        <v>#REF!</v>
      </c>
      <c r="RCG50" s="351" t="e">
        <f>+IF('Data Input-Ingreso de Datos'!#REF!=1,EVERLITE!#REF!,"N/A")</f>
        <v>#REF!</v>
      </c>
      <c r="RCH50" s="351" t="e">
        <f>+IF('Data Input-Ingreso de Datos'!#REF!=1,EVERLITE!#REF!,"N/A")</f>
        <v>#REF!</v>
      </c>
      <c r="RCI50" s="351" t="e">
        <f>+IF('Data Input-Ingreso de Datos'!#REF!=1,EVERLITE!#REF!,"N/A")</f>
        <v>#REF!</v>
      </c>
      <c r="RCJ50" s="351" t="e">
        <f>+IF('Data Input-Ingreso de Datos'!#REF!=1,EVERLITE!#REF!,"N/A")</f>
        <v>#REF!</v>
      </c>
      <c r="RCK50" s="351" t="e">
        <f>+IF('Data Input-Ingreso de Datos'!#REF!=1,EVERLITE!#REF!,"N/A")</f>
        <v>#REF!</v>
      </c>
      <c r="RCL50" s="351" t="e">
        <f>+IF('Data Input-Ingreso de Datos'!#REF!=1,EVERLITE!#REF!,"N/A")</f>
        <v>#REF!</v>
      </c>
      <c r="RCM50" s="351" t="e">
        <f>+IF('Data Input-Ingreso de Datos'!#REF!=1,EVERLITE!#REF!,"N/A")</f>
        <v>#REF!</v>
      </c>
      <c r="RCN50" s="351" t="e">
        <f>+IF('Data Input-Ingreso de Datos'!#REF!=1,EVERLITE!#REF!,"N/A")</f>
        <v>#REF!</v>
      </c>
      <c r="RCO50" s="351" t="e">
        <f>+IF('Data Input-Ingreso de Datos'!#REF!=1,EVERLITE!#REF!,"N/A")</f>
        <v>#REF!</v>
      </c>
      <c r="RCP50" s="351" t="e">
        <f>+IF('Data Input-Ingreso de Datos'!#REF!=1,EVERLITE!#REF!,"N/A")</f>
        <v>#REF!</v>
      </c>
      <c r="RCQ50" s="351" t="e">
        <f>+IF('Data Input-Ingreso de Datos'!#REF!=1,EVERLITE!#REF!,"N/A")</f>
        <v>#REF!</v>
      </c>
      <c r="RCR50" s="351" t="e">
        <f>+IF('Data Input-Ingreso de Datos'!#REF!=1,EVERLITE!#REF!,"N/A")</f>
        <v>#REF!</v>
      </c>
      <c r="RCS50" s="351" t="e">
        <f>+IF('Data Input-Ingreso de Datos'!#REF!=1,EVERLITE!#REF!,"N/A")</f>
        <v>#REF!</v>
      </c>
      <c r="RCT50" s="351" t="e">
        <f>+IF('Data Input-Ingreso de Datos'!#REF!=1,EVERLITE!#REF!,"N/A")</f>
        <v>#REF!</v>
      </c>
      <c r="RCU50" s="351" t="e">
        <f>+IF('Data Input-Ingreso de Datos'!#REF!=1,EVERLITE!#REF!,"N/A")</f>
        <v>#REF!</v>
      </c>
      <c r="RCV50" s="351" t="e">
        <f>+IF('Data Input-Ingreso de Datos'!#REF!=1,EVERLITE!#REF!,"N/A")</f>
        <v>#REF!</v>
      </c>
      <c r="RCW50" s="351" t="e">
        <f>+IF('Data Input-Ingreso de Datos'!#REF!=1,EVERLITE!#REF!,"N/A")</f>
        <v>#REF!</v>
      </c>
      <c r="RCX50" s="351" t="e">
        <f>+IF('Data Input-Ingreso de Datos'!#REF!=1,EVERLITE!#REF!,"N/A")</f>
        <v>#REF!</v>
      </c>
      <c r="RCY50" s="351" t="e">
        <f>+IF('Data Input-Ingreso de Datos'!#REF!=1,EVERLITE!#REF!,"N/A")</f>
        <v>#REF!</v>
      </c>
      <c r="RCZ50" s="351" t="e">
        <f>+IF('Data Input-Ingreso de Datos'!#REF!=1,EVERLITE!#REF!,"N/A")</f>
        <v>#REF!</v>
      </c>
      <c r="RDA50" s="351" t="e">
        <f>+IF('Data Input-Ingreso de Datos'!#REF!=1,EVERLITE!#REF!,"N/A")</f>
        <v>#REF!</v>
      </c>
      <c r="RDB50" s="351" t="e">
        <f>+IF('Data Input-Ingreso de Datos'!#REF!=1,EVERLITE!#REF!,"N/A")</f>
        <v>#REF!</v>
      </c>
      <c r="RDC50" s="351" t="e">
        <f>+IF('Data Input-Ingreso de Datos'!#REF!=1,EVERLITE!#REF!,"N/A")</f>
        <v>#REF!</v>
      </c>
      <c r="RDD50" s="351" t="e">
        <f>+IF('Data Input-Ingreso de Datos'!#REF!=1,EVERLITE!#REF!,"N/A")</f>
        <v>#REF!</v>
      </c>
      <c r="RDE50" s="351" t="e">
        <f>+IF('Data Input-Ingreso de Datos'!#REF!=1,EVERLITE!#REF!,"N/A")</f>
        <v>#REF!</v>
      </c>
      <c r="RDF50" s="351" t="e">
        <f>+IF('Data Input-Ingreso de Datos'!#REF!=1,EVERLITE!#REF!,"N/A")</f>
        <v>#REF!</v>
      </c>
      <c r="RDG50" s="351" t="e">
        <f>+IF('Data Input-Ingreso de Datos'!#REF!=1,EVERLITE!#REF!,"N/A")</f>
        <v>#REF!</v>
      </c>
      <c r="RDH50" s="351" t="e">
        <f>+IF('Data Input-Ingreso de Datos'!#REF!=1,EVERLITE!#REF!,"N/A")</f>
        <v>#REF!</v>
      </c>
      <c r="RDI50" s="351" t="e">
        <f>+IF('Data Input-Ingreso de Datos'!#REF!=1,EVERLITE!#REF!,"N/A")</f>
        <v>#REF!</v>
      </c>
      <c r="RDJ50" s="351" t="e">
        <f>+IF('Data Input-Ingreso de Datos'!#REF!=1,EVERLITE!#REF!,"N/A")</f>
        <v>#REF!</v>
      </c>
      <c r="RDK50" s="351" t="e">
        <f>+IF('Data Input-Ingreso de Datos'!#REF!=1,EVERLITE!#REF!,"N/A")</f>
        <v>#REF!</v>
      </c>
      <c r="RDL50" s="351" t="e">
        <f>+IF('Data Input-Ingreso de Datos'!#REF!=1,EVERLITE!#REF!,"N/A")</f>
        <v>#REF!</v>
      </c>
      <c r="RDM50" s="351" t="e">
        <f>+IF('Data Input-Ingreso de Datos'!#REF!=1,EVERLITE!#REF!,"N/A")</f>
        <v>#REF!</v>
      </c>
      <c r="RDN50" s="351" t="e">
        <f>+IF('Data Input-Ingreso de Datos'!#REF!=1,EVERLITE!#REF!,"N/A")</f>
        <v>#REF!</v>
      </c>
      <c r="RDO50" s="351" t="e">
        <f>+IF('Data Input-Ingreso de Datos'!#REF!=1,EVERLITE!#REF!,"N/A")</f>
        <v>#REF!</v>
      </c>
      <c r="RDP50" s="351" t="e">
        <f>+IF('Data Input-Ingreso de Datos'!#REF!=1,EVERLITE!#REF!,"N/A")</f>
        <v>#REF!</v>
      </c>
      <c r="RDQ50" s="351" t="e">
        <f>+IF('Data Input-Ingreso de Datos'!#REF!=1,EVERLITE!#REF!,"N/A")</f>
        <v>#REF!</v>
      </c>
      <c r="RDR50" s="351" t="e">
        <f>+IF('Data Input-Ingreso de Datos'!#REF!=1,EVERLITE!#REF!,"N/A")</f>
        <v>#REF!</v>
      </c>
      <c r="RDS50" s="351" t="e">
        <f>+IF('Data Input-Ingreso de Datos'!#REF!=1,EVERLITE!#REF!,"N/A")</f>
        <v>#REF!</v>
      </c>
      <c r="RDT50" s="351" t="e">
        <f>+IF('Data Input-Ingreso de Datos'!#REF!=1,EVERLITE!#REF!,"N/A")</f>
        <v>#REF!</v>
      </c>
      <c r="RDU50" s="351" t="e">
        <f>+IF('Data Input-Ingreso de Datos'!#REF!=1,EVERLITE!#REF!,"N/A")</f>
        <v>#REF!</v>
      </c>
      <c r="RDV50" s="351" t="e">
        <f>+IF('Data Input-Ingreso de Datos'!#REF!=1,EVERLITE!#REF!,"N/A")</f>
        <v>#REF!</v>
      </c>
      <c r="RDW50" s="351" t="e">
        <f>+IF('Data Input-Ingreso de Datos'!#REF!=1,EVERLITE!#REF!,"N/A")</f>
        <v>#REF!</v>
      </c>
      <c r="RDX50" s="351" t="e">
        <f>+IF('Data Input-Ingreso de Datos'!#REF!=1,EVERLITE!#REF!,"N/A")</f>
        <v>#REF!</v>
      </c>
      <c r="RDY50" s="351" t="e">
        <f>+IF('Data Input-Ingreso de Datos'!#REF!=1,EVERLITE!#REF!,"N/A")</f>
        <v>#REF!</v>
      </c>
      <c r="RDZ50" s="351" t="e">
        <f>+IF('Data Input-Ingreso de Datos'!#REF!=1,EVERLITE!#REF!,"N/A")</f>
        <v>#REF!</v>
      </c>
      <c r="REA50" s="351" t="e">
        <f>+IF('Data Input-Ingreso de Datos'!#REF!=1,EVERLITE!#REF!,"N/A")</f>
        <v>#REF!</v>
      </c>
      <c r="REB50" s="351" t="e">
        <f>+IF('Data Input-Ingreso de Datos'!#REF!=1,EVERLITE!#REF!,"N/A")</f>
        <v>#REF!</v>
      </c>
      <c r="REC50" s="351" t="e">
        <f>+IF('Data Input-Ingreso de Datos'!#REF!=1,EVERLITE!#REF!,"N/A")</f>
        <v>#REF!</v>
      </c>
      <c r="RED50" s="351" t="e">
        <f>+IF('Data Input-Ingreso de Datos'!#REF!=1,EVERLITE!#REF!,"N/A")</f>
        <v>#REF!</v>
      </c>
      <c r="REE50" s="351" t="e">
        <f>+IF('Data Input-Ingreso de Datos'!#REF!=1,EVERLITE!#REF!,"N/A")</f>
        <v>#REF!</v>
      </c>
      <c r="REF50" s="351" t="e">
        <f>+IF('Data Input-Ingreso de Datos'!#REF!=1,EVERLITE!#REF!,"N/A")</f>
        <v>#REF!</v>
      </c>
      <c r="REG50" s="351" t="e">
        <f>+IF('Data Input-Ingreso de Datos'!#REF!=1,EVERLITE!#REF!,"N/A")</f>
        <v>#REF!</v>
      </c>
      <c r="REH50" s="351" t="e">
        <f>+IF('Data Input-Ingreso de Datos'!#REF!=1,EVERLITE!#REF!,"N/A")</f>
        <v>#REF!</v>
      </c>
      <c r="REI50" s="351" t="e">
        <f>+IF('Data Input-Ingreso de Datos'!#REF!=1,EVERLITE!#REF!,"N/A")</f>
        <v>#REF!</v>
      </c>
      <c r="REJ50" s="351" t="e">
        <f>+IF('Data Input-Ingreso de Datos'!#REF!=1,EVERLITE!#REF!,"N/A")</f>
        <v>#REF!</v>
      </c>
      <c r="REK50" s="351" t="e">
        <f>+IF('Data Input-Ingreso de Datos'!#REF!=1,EVERLITE!#REF!,"N/A")</f>
        <v>#REF!</v>
      </c>
      <c r="REL50" s="351" t="e">
        <f>+IF('Data Input-Ingreso de Datos'!#REF!=1,EVERLITE!#REF!,"N/A")</f>
        <v>#REF!</v>
      </c>
      <c r="REM50" s="351" t="e">
        <f>+IF('Data Input-Ingreso de Datos'!#REF!=1,EVERLITE!#REF!,"N/A")</f>
        <v>#REF!</v>
      </c>
      <c r="REN50" s="351" t="e">
        <f>+IF('Data Input-Ingreso de Datos'!#REF!=1,EVERLITE!#REF!,"N/A")</f>
        <v>#REF!</v>
      </c>
      <c r="REO50" s="351" t="e">
        <f>+IF('Data Input-Ingreso de Datos'!#REF!=1,EVERLITE!#REF!,"N/A")</f>
        <v>#REF!</v>
      </c>
      <c r="REP50" s="351" t="e">
        <f>+IF('Data Input-Ingreso de Datos'!#REF!=1,EVERLITE!#REF!,"N/A")</f>
        <v>#REF!</v>
      </c>
      <c r="REQ50" s="351" t="e">
        <f>+IF('Data Input-Ingreso de Datos'!#REF!=1,EVERLITE!#REF!,"N/A")</f>
        <v>#REF!</v>
      </c>
      <c r="RER50" s="351" t="e">
        <f>+IF('Data Input-Ingreso de Datos'!#REF!=1,EVERLITE!#REF!,"N/A")</f>
        <v>#REF!</v>
      </c>
      <c r="RES50" s="351" t="e">
        <f>+IF('Data Input-Ingreso de Datos'!#REF!=1,EVERLITE!#REF!,"N/A")</f>
        <v>#REF!</v>
      </c>
      <c r="RET50" s="351" t="e">
        <f>+IF('Data Input-Ingreso de Datos'!#REF!=1,EVERLITE!#REF!,"N/A")</f>
        <v>#REF!</v>
      </c>
      <c r="REU50" s="351" t="e">
        <f>+IF('Data Input-Ingreso de Datos'!#REF!=1,EVERLITE!#REF!,"N/A")</f>
        <v>#REF!</v>
      </c>
      <c r="REV50" s="351" t="e">
        <f>+IF('Data Input-Ingreso de Datos'!#REF!=1,EVERLITE!#REF!,"N/A")</f>
        <v>#REF!</v>
      </c>
      <c r="REW50" s="351" t="e">
        <f>+IF('Data Input-Ingreso de Datos'!#REF!=1,EVERLITE!#REF!,"N/A")</f>
        <v>#REF!</v>
      </c>
      <c r="REX50" s="351" t="e">
        <f>+IF('Data Input-Ingreso de Datos'!#REF!=1,EVERLITE!#REF!,"N/A")</f>
        <v>#REF!</v>
      </c>
      <c r="REY50" s="351" t="e">
        <f>+IF('Data Input-Ingreso de Datos'!#REF!=1,EVERLITE!#REF!,"N/A")</f>
        <v>#REF!</v>
      </c>
      <c r="REZ50" s="351" t="e">
        <f>+IF('Data Input-Ingreso de Datos'!#REF!=1,EVERLITE!#REF!,"N/A")</f>
        <v>#REF!</v>
      </c>
      <c r="RFA50" s="351" t="e">
        <f>+IF('Data Input-Ingreso de Datos'!#REF!=1,EVERLITE!#REF!,"N/A")</f>
        <v>#REF!</v>
      </c>
      <c r="RFB50" s="351" t="e">
        <f>+IF('Data Input-Ingreso de Datos'!#REF!=1,EVERLITE!#REF!,"N/A")</f>
        <v>#REF!</v>
      </c>
      <c r="RFC50" s="351" t="e">
        <f>+IF('Data Input-Ingreso de Datos'!#REF!=1,EVERLITE!#REF!,"N/A")</f>
        <v>#REF!</v>
      </c>
      <c r="RFD50" s="351" t="e">
        <f>+IF('Data Input-Ingreso de Datos'!#REF!=1,EVERLITE!#REF!,"N/A")</f>
        <v>#REF!</v>
      </c>
      <c r="RFE50" s="351" t="e">
        <f>+IF('Data Input-Ingreso de Datos'!#REF!=1,EVERLITE!#REF!,"N/A")</f>
        <v>#REF!</v>
      </c>
      <c r="RFF50" s="351" t="e">
        <f>+IF('Data Input-Ingreso de Datos'!#REF!=1,EVERLITE!#REF!,"N/A")</f>
        <v>#REF!</v>
      </c>
      <c r="RFG50" s="351" t="e">
        <f>+IF('Data Input-Ingreso de Datos'!#REF!=1,EVERLITE!#REF!,"N/A")</f>
        <v>#REF!</v>
      </c>
      <c r="RFH50" s="351" t="e">
        <f>+IF('Data Input-Ingreso de Datos'!#REF!=1,EVERLITE!#REF!,"N/A")</f>
        <v>#REF!</v>
      </c>
      <c r="RFI50" s="351" t="e">
        <f>+IF('Data Input-Ingreso de Datos'!#REF!=1,EVERLITE!#REF!,"N/A")</f>
        <v>#REF!</v>
      </c>
      <c r="RFJ50" s="351" t="e">
        <f>+IF('Data Input-Ingreso de Datos'!#REF!=1,EVERLITE!#REF!,"N/A")</f>
        <v>#REF!</v>
      </c>
      <c r="RFK50" s="351" t="e">
        <f>+IF('Data Input-Ingreso de Datos'!#REF!=1,EVERLITE!#REF!,"N/A")</f>
        <v>#REF!</v>
      </c>
      <c r="RFL50" s="351" t="e">
        <f>+IF('Data Input-Ingreso de Datos'!#REF!=1,EVERLITE!#REF!,"N/A")</f>
        <v>#REF!</v>
      </c>
      <c r="RFM50" s="351" t="e">
        <f>+IF('Data Input-Ingreso de Datos'!#REF!=1,EVERLITE!#REF!,"N/A")</f>
        <v>#REF!</v>
      </c>
      <c r="RFN50" s="351" t="e">
        <f>+IF('Data Input-Ingreso de Datos'!#REF!=1,EVERLITE!#REF!,"N/A")</f>
        <v>#REF!</v>
      </c>
      <c r="RFO50" s="351" t="e">
        <f>+IF('Data Input-Ingreso de Datos'!#REF!=1,EVERLITE!#REF!,"N/A")</f>
        <v>#REF!</v>
      </c>
      <c r="RFP50" s="351" t="e">
        <f>+IF('Data Input-Ingreso de Datos'!#REF!=1,EVERLITE!#REF!,"N/A")</f>
        <v>#REF!</v>
      </c>
      <c r="RFQ50" s="351" t="e">
        <f>+IF('Data Input-Ingreso de Datos'!#REF!=1,EVERLITE!#REF!,"N/A")</f>
        <v>#REF!</v>
      </c>
      <c r="RFR50" s="351" t="e">
        <f>+IF('Data Input-Ingreso de Datos'!#REF!=1,EVERLITE!#REF!,"N/A")</f>
        <v>#REF!</v>
      </c>
      <c r="RFS50" s="351" t="e">
        <f>+IF('Data Input-Ingreso de Datos'!#REF!=1,EVERLITE!#REF!,"N/A")</f>
        <v>#REF!</v>
      </c>
      <c r="RFT50" s="351" t="e">
        <f>+IF('Data Input-Ingreso de Datos'!#REF!=1,EVERLITE!#REF!,"N/A")</f>
        <v>#REF!</v>
      </c>
      <c r="RFU50" s="351" t="e">
        <f>+IF('Data Input-Ingreso de Datos'!#REF!=1,EVERLITE!#REF!,"N/A")</f>
        <v>#REF!</v>
      </c>
      <c r="RFV50" s="351" t="e">
        <f>+IF('Data Input-Ingreso de Datos'!#REF!=1,EVERLITE!#REF!,"N/A")</f>
        <v>#REF!</v>
      </c>
      <c r="RFW50" s="351" t="e">
        <f>+IF('Data Input-Ingreso de Datos'!#REF!=1,EVERLITE!#REF!,"N/A")</f>
        <v>#REF!</v>
      </c>
      <c r="RFX50" s="351" t="e">
        <f>+IF('Data Input-Ingreso de Datos'!#REF!=1,EVERLITE!#REF!,"N/A")</f>
        <v>#REF!</v>
      </c>
      <c r="RFY50" s="351" t="e">
        <f>+IF('Data Input-Ingreso de Datos'!#REF!=1,EVERLITE!#REF!,"N/A")</f>
        <v>#REF!</v>
      </c>
      <c r="RFZ50" s="351" t="e">
        <f>+IF('Data Input-Ingreso de Datos'!#REF!=1,EVERLITE!#REF!,"N/A")</f>
        <v>#REF!</v>
      </c>
      <c r="RGA50" s="351" t="e">
        <f>+IF('Data Input-Ingreso de Datos'!#REF!=1,EVERLITE!#REF!,"N/A")</f>
        <v>#REF!</v>
      </c>
      <c r="RGB50" s="351" t="e">
        <f>+IF('Data Input-Ingreso de Datos'!#REF!=1,EVERLITE!#REF!,"N/A")</f>
        <v>#REF!</v>
      </c>
      <c r="RGC50" s="351" t="e">
        <f>+IF('Data Input-Ingreso de Datos'!#REF!=1,EVERLITE!#REF!,"N/A")</f>
        <v>#REF!</v>
      </c>
      <c r="RGD50" s="351" t="e">
        <f>+IF('Data Input-Ingreso de Datos'!#REF!=1,EVERLITE!#REF!,"N/A")</f>
        <v>#REF!</v>
      </c>
      <c r="RGE50" s="351" t="e">
        <f>+IF('Data Input-Ingreso de Datos'!#REF!=1,EVERLITE!#REF!,"N/A")</f>
        <v>#REF!</v>
      </c>
      <c r="RGF50" s="351" t="e">
        <f>+IF('Data Input-Ingreso de Datos'!#REF!=1,EVERLITE!#REF!,"N/A")</f>
        <v>#REF!</v>
      </c>
      <c r="RGG50" s="351" t="e">
        <f>+IF('Data Input-Ingreso de Datos'!#REF!=1,EVERLITE!#REF!,"N/A")</f>
        <v>#REF!</v>
      </c>
      <c r="RGH50" s="351" t="e">
        <f>+IF('Data Input-Ingreso de Datos'!#REF!=1,EVERLITE!#REF!,"N/A")</f>
        <v>#REF!</v>
      </c>
      <c r="RGI50" s="351" t="e">
        <f>+IF('Data Input-Ingreso de Datos'!#REF!=1,EVERLITE!#REF!,"N/A")</f>
        <v>#REF!</v>
      </c>
      <c r="RGJ50" s="351" t="e">
        <f>+IF('Data Input-Ingreso de Datos'!#REF!=1,EVERLITE!#REF!,"N/A")</f>
        <v>#REF!</v>
      </c>
      <c r="RGK50" s="351" t="e">
        <f>+IF('Data Input-Ingreso de Datos'!#REF!=1,EVERLITE!#REF!,"N/A")</f>
        <v>#REF!</v>
      </c>
      <c r="RGL50" s="351" t="e">
        <f>+IF('Data Input-Ingreso de Datos'!#REF!=1,EVERLITE!#REF!,"N/A")</f>
        <v>#REF!</v>
      </c>
      <c r="RGM50" s="351" t="e">
        <f>+IF('Data Input-Ingreso de Datos'!#REF!=1,EVERLITE!#REF!,"N/A")</f>
        <v>#REF!</v>
      </c>
      <c r="RGN50" s="351" t="e">
        <f>+IF('Data Input-Ingreso de Datos'!#REF!=1,EVERLITE!#REF!,"N/A")</f>
        <v>#REF!</v>
      </c>
      <c r="RGO50" s="351" t="e">
        <f>+IF('Data Input-Ingreso de Datos'!#REF!=1,EVERLITE!#REF!,"N/A")</f>
        <v>#REF!</v>
      </c>
      <c r="RGP50" s="351" t="e">
        <f>+IF('Data Input-Ingreso de Datos'!#REF!=1,EVERLITE!#REF!,"N/A")</f>
        <v>#REF!</v>
      </c>
      <c r="RGQ50" s="351" t="e">
        <f>+IF('Data Input-Ingreso de Datos'!#REF!=1,EVERLITE!#REF!,"N/A")</f>
        <v>#REF!</v>
      </c>
      <c r="RGR50" s="351" t="e">
        <f>+IF('Data Input-Ingreso de Datos'!#REF!=1,EVERLITE!#REF!,"N/A")</f>
        <v>#REF!</v>
      </c>
      <c r="RGS50" s="351" t="e">
        <f>+IF('Data Input-Ingreso de Datos'!#REF!=1,EVERLITE!#REF!,"N/A")</f>
        <v>#REF!</v>
      </c>
      <c r="RGT50" s="351" t="e">
        <f>+IF('Data Input-Ingreso de Datos'!#REF!=1,EVERLITE!#REF!,"N/A")</f>
        <v>#REF!</v>
      </c>
      <c r="RGU50" s="351" t="e">
        <f>+IF('Data Input-Ingreso de Datos'!#REF!=1,EVERLITE!#REF!,"N/A")</f>
        <v>#REF!</v>
      </c>
      <c r="RGV50" s="351" t="e">
        <f>+IF('Data Input-Ingreso de Datos'!#REF!=1,EVERLITE!#REF!,"N/A")</f>
        <v>#REF!</v>
      </c>
      <c r="RGW50" s="351" t="e">
        <f>+IF('Data Input-Ingreso de Datos'!#REF!=1,EVERLITE!#REF!,"N/A")</f>
        <v>#REF!</v>
      </c>
      <c r="RGX50" s="351" t="e">
        <f>+IF('Data Input-Ingreso de Datos'!#REF!=1,EVERLITE!#REF!,"N/A")</f>
        <v>#REF!</v>
      </c>
      <c r="RGY50" s="351" t="e">
        <f>+IF('Data Input-Ingreso de Datos'!#REF!=1,EVERLITE!#REF!,"N/A")</f>
        <v>#REF!</v>
      </c>
      <c r="RGZ50" s="351" t="e">
        <f>+IF('Data Input-Ingreso de Datos'!#REF!=1,EVERLITE!#REF!,"N/A")</f>
        <v>#REF!</v>
      </c>
      <c r="RHA50" s="351" t="e">
        <f>+IF('Data Input-Ingreso de Datos'!#REF!=1,EVERLITE!#REF!,"N/A")</f>
        <v>#REF!</v>
      </c>
      <c r="RHB50" s="351" t="e">
        <f>+IF('Data Input-Ingreso de Datos'!#REF!=1,EVERLITE!#REF!,"N/A")</f>
        <v>#REF!</v>
      </c>
      <c r="RHC50" s="351" t="e">
        <f>+IF('Data Input-Ingreso de Datos'!#REF!=1,EVERLITE!#REF!,"N/A")</f>
        <v>#REF!</v>
      </c>
      <c r="RHD50" s="351" t="e">
        <f>+IF('Data Input-Ingreso de Datos'!#REF!=1,EVERLITE!#REF!,"N/A")</f>
        <v>#REF!</v>
      </c>
      <c r="RHE50" s="351" t="e">
        <f>+IF('Data Input-Ingreso de Datos'!#REF!=1,EVERLITE!#REF!,"N/A")</f>
        <v>#REF!</v>
      </c>
      <c r="RHF50" s="351" t="e">
        <f>+IF('Data Input-Ingreso de Datos'!#REF!=1,EVERLITE!#REF!,"N/A")</f>
        <v>#REF!</v>
      </c>
      <c r="RHG50" s="351" t="e">
        <f>+IF('Data Input-Ingreso de Datos'!#REF!=1,EVERLITE!#REF!,"N/A")</f>
        <v>#REF!</v>
      </c>
      <c r="RHH50" s="351" t="e">
        <f>+IF('Data Input-Ingreso de Datos'!#REF!=1,EVERLITE!#REF!,"N/A")</f>
        <v>#REF!</v>
      </c>
      <c r="RHI50" s="351" t="e">
        <f>+IF('Data Input-Ingreso de Datos'!#REF!=1,EVERLITE!#REF!,"N/A")</f>
        <v>#REF!</v>
      </c>
      <c r="RHJ50" s="351" t="e">
        <f>+IF('Data Input-Ingreso de Datos'!#REF!=1,EVERLITE!#REF!,"N/A")</f>
        <v>#REF!</v>
      </c>
      <c r="RHK50" s="351" t="e">
        <f>+IF('Data Input-Ingreso de Datos'!#REF!=1,EVERLITE!#REF!,"N/A")</f>
        <v>#REF!</v>
      </c>
      <c r="RHL50" s="351" t="e">
        <f>+IF('Data Input-Ingreso de Datos'!#REF!=1,EVERLITE!#REF!,"N/A")</f>
        <v>#REF!</v>
      </c>
      <c r="RHM50" s="351" t="e">
        <f>+IF('Data Input-Ingreso de Datos'!#REF!=1,EVERLITE!#REF!,"N/A")</f>
        <v>#REF!</v>
      </c>
      <c r="RHN50" s="351" t="e">
        <f>+IF('Data Input-Ingreso de Datos'!#REF!=1,EVERLITE!#REF!,"N/A")</f>
        <v>#REF!</v>
      </c>
      <c r="RHO50" s="351" t="e">
        <f>+IF('Data Input-Ingreso de Datos'!#REF!=1,EVERLITE!#REF!,"N/A")</f>
        <v>#REF!</v>
      </c>
      <c r="RHP50" s="351" t="e">
        <f>+IF('Data Input-Ingreso de Datos'!#REF!=1,EVERLITE!#REF!,"N/A")</f>
        <v>#REF!</v>
      </c>
      <c r="RHQ50" s="351" t="e">
        <f>+IF('Data Input-Ingreso de Datos'!#REF!=1,EVERLITE!#REF!,"N/A")</f>
        <v>#REF!</v>
      </c>
      <c r="RHR50" s="351" t="e">
        <f>+IF('Data Input-Ingreso de Datos'!#REF!=1,EVERLITE!#REF!,"N/A")</f>
        <v>#REF!</v>
      </c>
      <c r="RHS50" s="351" t="e">
        <f>+IF('Data Input-Ingreso de Datos'!#REF!=1,EVERLITE!#REF!,"N/A")</f>
        <v>#REF!</v>
      </c>
      <c r="RHT50" s="351" t="e">
        <f>+IF('Data Input-Ingreso de Datos'!#REF!=1,EVERLITE!#REF!,"N/A")</f>
        <v>#REF!</v>
      </c>
      <c r="RHU50" s="351" t="e">
        <f>+IF('Data Input-Ingreso de Datos'!#REF!=1,EVERLITE!#REF!,"N/A")</f>
        <v>#REF!</v>
      </c>
      <c r="RHV50" s="351" t="e">
        <f>+IF('Data Input-Ingreso de Datos'!#REF!=1,EVERLITE!#REF!,"N/A")</f>
        <v>#REF!</v>
      </c>
      <c r="RHW50" s="351" t="e">
        <f>+IF('Data Input-Ingreso de Datos'!#REF!=1,EVERLITE!#REF!,"N/A")</f>
        <v>#REF!</v>
      </c>
      <c r="RHX50" s="351" t="e">
        <f>+IF('Data Input-Ingreso de Datos'!#REF!=1,EVERLITE!#REF!,"N/A")</f>
        <v>#REF!</v>
      </c>
      <c r="RHY50" s="351" t="e">
        <f>+IF('Data Input-Ingreso de Datos'!#REF!=1,EVERLITE!#REF!,"N/A")</f>
        <v>#REF!</v>
      </c>
      <c r="RHZ50" s="351" t="e">
        <f>+IF('Data Input-Ingreso de Datos'!#REF!=1,EVERLITE!#REF!,"N/A")</f>
        <v>#REF!</v>
      </c>
      <c r="RIA50" s="351" t="e">
        <f>+IF('Data Input-Ingreso de Datos'!#REF!=1,EVERLITE!#REF!,"N/A")</f>
        <v>#REF!</v>
      </c>
      <c r="RIB50" s="351" t="e">
        <f>+IF('Data Input-Ingreso de Datos'!#REF!=1,EVERLITE!#REF!,"N/A")</f>
        <v>#REF!</v>
      </c>
      <c r="RIC50" s="351" t="e">
        <f>+IF('Data Input-Ingreso de Datos'!#REF!=1,EVERLITE!#REF!,"N/A")</f>
        <v>#REF!</v>
      </c>
      <c r="RID50" s="351" t="e">
        <f>+IF('Data Input-Ingreso de Datos'!#REF!=1,EVERLITE!#REF!,"N/A")</f>
        <v>#REF!</v>
      </c>
      <c r="RIE50" s="351" t="e">
        <f>+IF('Data Input-Ingreso de Datos'!#REF!=1,EVERLITE!#REF!,"N/A")</f>
        <v>#REF!</v>
      </c>
      <c r="RIF50" s="351" t="e">
        <f>+IF('Data Input-Ingreso de Datos'!#REF!=1,EVERLITE!#REF!,"N/A")</f>
        <v>#REF!</v>
      </c>
      <c r="RIG50" s="351" t="e">
        <f>+IF('Data Input-Ingreso de Datos'!#REF!=1,EVERLITE!#REF!,"N/A")</f>
        <v>#REF!</v>
      </c>
      <c r="RIH50" s="351" t="e">
        <f>+IF('Data Input-Ingreso de Datos'!#REF!=1,EVERLITE!#REF!,"N/A")</f>
        <v>#REF!</v>
      </c>
      <c r="RII50" s="351" t="e">
        <f>+IF('Data Input-Ingreso de Datos'!#REF!=1,EVERLITE!#REF!,"N/A")</f>
        <v>#REF!</v>
      </c>
      <c r="RIJ50" s="351" t="e">
        <f>+IF('Data Input-Ingreso de Datos'!#REF!=1,EVERLITE!#REF!,"N/A")</f>
        <v>#REF!</v>
      </c>
      <c r="RIK50" s="351" t="e">
        <f>+IF('Data Input-Ingreso de Datos'!#REF!=1,EVERLITE!#REF!,"N/A")</f>
        <v>#REF!</v>
      </c>
      <c r="RIL50" s="351" t="e">
        <f>+IF('Data Input-Ingreso de Datos'!#REF!=1,EVERLITE!#REF!,"N/A")</f>
        <v>#REF!</v>
      </c>
      <c r="RIM50" s="351" t="e">
        <f>+IF('Data Input-Ingreso de Datos'!#REF!=1,EVERLITE!#REF!,"N/A")</f>
        <v>#REF!</v>
      </c>
      <c r="RIN50" s="351" t="e">
        <f>+IF('Data Input-Ingreso de Datos'!#REF!=1,EVERLITE!#REF!,"N/A")</f>
        <v>#REF!</v>
      </c>
      <c r="RIO50" s="351" t="e">
        <f>+IF('Data Input-Ingreso de Datos'!#REF!=1,EVERLITE!#REF!,"N/A")</f>
        <v>#REF!</v>
      </c>
      <c r="RIP50" s="351" t="e">
        <f>+IF('Data Input-Ingreso de Datos'!#REF!=1,EVERLITE!#REF!,"N/A")</f>
        <v>#REF!</v>
      </c>
      <c r="RIQ50" s="351" t="e">
        <f>+IF('Data Input-Ingreso de Datos'!#REF!=1,EVERLITE!#REF!,"N/A")</f>
        <v>#REF!</v>
      </c>
      <c r="RIR50" s="351" t="e">
        <f>+IF('Data Input-Ingreso de Datos'!#REF!=1,EVERLITE!#REF!,"N/A")</f>
        <v>#REF!</v>
      </c>
      <c r="RIS50" s="351" t="e">
        <f>+IF('Data Input-Ingreso de Datos'!#REF!=1,EVERLITE!#REF!,"N/A")</f>
        <v>#REF!</v>
      </c>
      <c r="RIT50" s="351" t="e">
        <f>+IF('Data Input-Ingreso de Datos'!#REF!=1,EVERLITE!#REF!,"N/A")</f>
        <v>#REF!</v>
      </c>
      <c r="RIU50" s="351" t="e">
        <f>+IF('Data Input-Ingreso de Datos'!#REF!=1,EVERLITE!#REF!,"N/A")</f>
        <v>#REF!</v>
      </c>
      <c r="RIV50" s="351" t="e">
        <f>+IF('Data Input-Ingreso de Datos'!#REF!=1,EVERLITE!#REF!,"N/A")</f>
        <v>#REF!</v>
      </c>
      <c r="RIW50" s="351" t="e">
        <f>+IF('Data Input-Ingreso de Datos'!#REF!=1,EVERLITE!#REF!,"N/A")</f>
        <v>#REF!</v>
      </c>
      <c r="RIX50" s="351" t="e">
        <f>+IF('Data Input-Ingreso de Datos'!#REF!=1,EVERLITE!#REF!,"N/A")</f>
        <v>#REF!</v>
      </c>
      <c r="RIY50" s="351" t="e">
        <f>+IF('Data Input-Ingreso de Datos'!#REF!=1,EVERLITE!#REF!,"N/A")</f>
        <v>#REF!</v>
      </c>
      <c r="RIZ50" s="351" t="e">
        <f>+IF('Data Input-Ingreso de Datos'!#REF!=1,EVERLITE!#REF!,"N/A")</f>
        <v>#REF!</v>
      </c>
      <c r="RJA50" s="351" t="e">
        <f>+IF('Data Input-Ingreso de Datos'!#REF!=1,EVERLITE!#REF!,"N/A")</f>
        <v>#REF!</v>
      </c>
      <c r="RJB50" s="351" t="e">
        <f>+IF('Data Input-Ingreso de Datos'!#REF!=1,EVERLITE!#REF!,"N/A")</f>
        <v>#REF!</v>
      </c>
      <c r="RJC50" s="351" t="e">
        <f>+IF('Data Input-Ingreso de Datos'!#REF!=1,EVERLITE!#REF!,"N/A")</f>
        <v>#REF!</v>
      </c>
      <c r="RJD50" s="351" t="e">
        <f>+IF('Data Input-Ingreso de Datos'!#REF!=1,EVERLITE!#REF!,"N/A")</f>
        <v>#REF!</v>
      </c>
      <c r="RJE50" s="351" t="e">
        <f>+IF('Data Input-Ingreso de Datos'!#REF!=1,EVERLITE!#REF!,"N/A")</f>
        <v>#REF!</v>
      </c>
      <c r="RJF50" s="351" t="e">
        <f>+IF('Data Input-Ingreso de Datos'!#REF!=1,EVERLITE!#REF!,"N/A")</f>
        <v>#REF!</v>
      </c>
      <c r="RJG50" s="351" t="e">
        <f>+IF('Data Input-Ingreso de Datos'!#REF!=1,EVERLITE!#REF!,"N/A")</f>
        <v>#REF!</v>
      </c>
      <c r="RJH50" s="351" t="e">
        <f>+IF('Data Input-Ingreso de Datos'!#REF!=1,EVERLITE!#REF!,"N/A")</f>
        <v>#REF!</v>
      </c>
      <c r="RJI50" s="351" t="e">
        <f>+IF('Data Input-Ingreso de Datos'!#REF!=1,EVERLITE!#REF!,"N/A")</f>
        <v>#REF!</v>
      </c>
      <c r="RJJ50" s="351" t="e">
        <f>+IF('Data Input-Ingreso de Datos'!#REF!=1,EVERLITE!#REF!,"N/A")</f>
        <v>#REF!</v>
      </c>
      <c r="RJK50" s="351" t="e">
        <f>+IF('Data Input-Ingreso de Datos'!#REF!=1,EVERLITE!#REF!,"N/A")</f>
        <v>#REF!</v>
      </c>
      <c r="RJL50" s="351" t="e">
        <f>+IF('Data Input-Ingreso de Datos'!#REF!=1,EVERLITE!#REF!,"N/A")</f>
        <v>#REF!</v>
      </c>
      <c r="RJM50" s="351" t="e">
        <f>+IF('Data Input-Ingreso de Datos'!#REF!=1,EVERLITE!#REF!,"N/A")</f>
        <v>#REF!</v>
      </c>
      <c r="RJN50" s="351" t="e">
        <f>+IF('Data Input-Ingreso de Datos'!#REF!=1,EVERLITE!#REF!,"N/A")</f>
        <v>#REF!</v>
      </c>
      <c r="RJO50" s="351" t="e">
        <f>+IF('Data Input-Ingreso de Datos'!#REF!=1,EVERLITE!#REF!,"N/A")</f>
        <v>#REF!</v>
      </c>
      <c r="RJP50" s="351" t="e">
        <f>+IF('Data Input-Ingreso de Datos'!#REF!=1,EVERLITE!#REF!,"N/A")</f>
        <v>#REF!</v>
      </c>
      <c r="RJQ50" s="351" t="e">
        <f>+IF('Data Input-Ingreso de Datos'!#REF!=1,EVERLITE!#REF!,"N/A")</f>
        <v>#REF!</v>
      </c>
      <c r="RJR50" s="351" t="e">
        <f>+IF('Data Input-Ingreso de Datos'!#REF!=1,EVERLITE!#REF!,"N/A")</f>
        <v>#REF!</v>
      </c>
      <c r="RJS50" s="351" t="e">
        <f>+IF('Data Input-Ingreso de Datos'!#REF!=1,EVERLITE!#REF!,"N/A")</f>
        <v>#REF!</v>
      </c>
      <c r="RJT50" s="351" t="e">
        <f>+IF('Data Input-Ingreso de Datos'!#REF!=1,EVERLITE!#REF!,"N/A")</f>
        <v>#REF!</v>
      </c>
      <c r="RJU50" s="351" t="e">
        <f>+IF('Data Input-Ingreso de Datos'!#REF!=1,EVERLITE!#REF!,"N/A")</f>
        <v>#REF!</v>
      </c>
      <c r="RJV50" s="351" t="e">
        <f>+IF('Data Input-Ingreso de Datos'!#REF!=1,EVERLITE!#REF!,"N/A")</f>
        <v>#REF!</v>
      </c>
      <c r="RJW50" s="351" t="e">
        <f>+IF('Data Input-Ingreso de Datos'!#REF!=1,EVERLITE!#REF!,"N/A")</f>
        <v>#REF!</v>
      </c>
      <c r="RJX50" s="351" t="e">
        <f>+IF('Data Input-Ingreso de Datos'!#REF!=1,EVERLITE!#REF!,"N/A")</f>
        <v>#REF!</v>
      </c>
      <c r="RJY50" s="351" t="e">
        <f>+IF('Data Input-Ingreso de Datos'!#REF!=1,EVERLITE!#REF!,"N/A")</f>
        <v>#REF!</v>
      </c>
      <c r="RJZ50" s="351" t="e">
        <f>+IF('Data Input-Ingreso de Datos'!#REF!=1,EVERLITE!#REF!,"N/A")</f>
        <v>#REF!</v>
      </c>
      <c r="RKA50" s="351" t="e">
        <f>+IF('Data Input-Ingreso de Datos'!#REF!=1,EVERLITE!#REF!,"N/A")</f>
        <v>#REF!</v>
      </c>
      <c r="RKB50" s="351" t="e">
        <f>+IF('Data Input-Ingreso de Datos'!#REF!=1,EVERLITE!#REF!,"N/A")</f>
        <v>#REF!</v>
      </c>
      <c r="RKC50" s="351" t="e">
        <f>+IF('Data Input-Ingreso de Datos'!#REF!=1,EVERLITE!#REF!,"N/A")</f>
        <v>#REF!</v>
      </c>
      <c r="RKD50" s="351" t="e">
        <f>+IF('Data Input-Ingreso de Datos'!#REF!=1,EVERLITE!#REF!,"N/A")</f>
        <v>#REF!</v>
      </c>
      <c r="RKE50" s="351" t="e">
        <f>+IF('Data Input-Ingreso de Datos'!#REF!=1,EVERLITE!#REF!,"N/A")</f>
        <v>#REF!</v>
      </c>
      <c r="RKF50" s="351" t="e">
        <f>+IF('Data Input-Ingreso de Datos'!#REF!=1,EVERLITE!#REF!,"N/A")</f>
        <v>#REF!</v>
      </c>
      <c r="RKG50" s="351" t="e">
        <f>+IF('Data Input-Ingreso de Datos'!#REF!=1,EVERLITE!#REF!,"N/A")</f>
        <v>#REF!</v>
      </c>
      <c r="RKH50" s="351" t="e">
        <f>+IF('Data Input-Ingreso de Datos'!#REF!=1,EVERLITE!#REF!,"N/A")</f>
        <v>#REF!</v>
      </c>
      <c r="RKI50" s="351" t="e">
        <f>+IF('Data Input-Ingreso de Datos'!#REF!=1,EVERLITE!#REF!,"N/A")</f>
        <v>#REF!</v>
      </c>
      <c r="RKJ50" s="351" t="e">
        <f>+IF('Data Input-Ingreso de Datos'!#REF!=1,EVERLITE!#REF!,"N/A")</f>
        <v>#REF!</v>
      </c>
      <c r="RKK50" s="351" t="e">
        <f>+IF('Data Input-Ingreso de Datos'!#REF!=1,EVERLITE!#REF!,"N/A")</f>
        <v>#REF!</v>
      </c>
      <c r="RKL50" s="351" t="e">
        <f>+IF('Data Input-Ingreso de Datos'!#REF!=1,EVERLITE!#REF!,"N/A")</f>
        <v>#REF!</v>
      </c>
      <c r="RKM50" s="351" t="e">
        <f>+IF('Data Input-Ingreso de Datos'!#REF!=1,EVERLITE!#REF!,"N/A")</f>
        <v>#REF!</v>
      </c>
      <c r="RKN50" s="351" t="e">
        <f>+IF('Data Input-Ingreso de Datos'!#REF!=1,EVERLITE!#REF!,"N/A")</f>
        <v>#REF!</v>
      </c>
      <c r="RKO50" s="351" t="e">
        <f>+IF('Data Input-Ingreso de Datos'!#REF!=1,EVERLITE!#REF!,"N/A")</f>
        <v>#REF!</v>
      </c>
      <c r="RKP50" s="351" t="e">
        <f>+IF('Data Input-Ingreso de Datos'!#REF!=1,EVERLITE!#REF!,"N/A")</f>
        <v>#REF!</v>
      </c>
      <c r="RKQ50" s="351" t="e">
        <f>+IF('Data Input-Ingreso de Datos'!#REF!=1,EVERLITE!#REF!,"N/A")</f>
        <v>#REF!</v>
      </c>
      <c r="RKR50" s="351" t="e">
        <f>+IF('Data Input-Ingreso de Datos'!#REF!=1,EVERLITE!#REF!,"N/A")</f>
        <v>#REF!</v>
      </c>
      <c r="RKS50" s="351" t="e">
        <f>+IF('Data Input-Ingreso de Datos'!#REF!=1,EVERLITE!#REF!,"N/A")</f>
        <v>#REF!</v>
      </c>
      <c r="RKT50" s="351" t="e">
        <f>+IF('Data Input-Ingreso de Datos'!#REF!=1,EVERLITE!#REF!,"N/A")</f>
        <v>#REF!</v>
      </c>
      <c r="RKU50" s="351" t="e">
        <f>+IF('Data Input-Ingreso de Datos'!#REF!=1,EVERLITE!#REF!,"N/A")</f>
        <v>#REF!</v>
      </c>
      <c r="RKV50" s="351" t="e">
        <f>+IF('Data Input-Ingreso de Datos'!#REF!=1,EVERLITE!#REF!,"N/A")</f>
        <v>#REF!</v>
      </c>
      <c r="RKW50" s="351" t="e">
        <f>+IF('Data Input-Ingreso de Datos'!#REF!=1,EVERLITE!#REF!,"N/A")</f>
        <v>#REF!</v>
      </c>
      <c r="RKX50" s="351" t="e">
        <f>+IF('Data Input-Ingreso de Datos'!#REF!=1,EVERLITE!#REF!,"N/A")</f>
        <v>#REF!</v>
      </c>
      <c r="RKY50" s="351" t="e">
        <f>+IF('Data Input-Ingreso de Datos'!#REF!=1,EVERLITE!#REF!,"N/A")</f>
        <v>#REF!</v>
      </c>
      <c r="RKZ50" s="351" t="e">
        <f>+IF('Data Input-Ingreso de Datos'!#REF!=1,EVERLITE!#REF!,"N/A")</f>
        <v>#REF!</v>
      </c>
      <c r="RLA50" s="351" t="e">
        <f>+IF('Data Input-Ingreso de Datos'!#REF!=1,EVERLITE!#REF!,"N/A")</f>
        <v>#REF!</v>
      </c>
      <c r="RLB50" s="351" t="e">
        <f>+IF('Data Input-Ingreso de Datos'!#REF!=1,EVERLITE!#REF!,"N/A")</f>
        <v>#REF!</v>
      </c>
      <c r="RLC50" s="351" t="e">
        <f>+IF('Data Input-Ingreso de Datos'!#REF!=1,EVERLITE!#REF!,"N/A")</f>
        <v>#REF!</v>
      </c>
      <c r="RLD50" s="351" t="e">
        <f>+IF('Data Input-Ingreso de Datos'!#REF!=1,EVERLITE!#REF!,"N/A")</f>
        <v>#REF!</v>
      </c>
      <c r="RLE50" s="351" t="e">
        <f>+IF('Data Input-Ingreso de Datos'!#REF!=1,EVERLITE!#REF!,"N/A")</f>
        <v>#REF!</v>
      </c>
      <c r="RLF50" s="351" t="e">
        <f>+IF('Data Input-Ingreso de Datos'!#REF!=1,EVERLITE!#REF!,"N/A")</f>
        <v>#REF!</v>
      </c>
      <c r="RLG50" s="351" t="e">
        <f>+IF('Data Input-Ingreso de Datos'!#REF!=1,EVERLITE!#REF!,"N/A")</f>
        <v>#REF!</v>
      </c>
      <c r="RLH50" s="351" t="e">
        <f>+IF('Data Input-Ingreso de Datos'!#REF!=1,EVERLITE!#REF!,"N/A")</f>
        <v>#REF!</v>
      </c>
      <c r="RLI50" s="351" t="e">
        <f>+IF('Data Input-Ingreso de Datos'!#REF!=1,EVERLITE!#REF!,"N/A")</f>
        <v>#REF!</v>
      </c>
      <c r="RLJ50" s="351" t="e">
        <f>+IF('Data Input-Ingreso de Datos'!#REF!=1,EVERLITE!#REF!,"N/A")</f>
        <v>#REF!</v>
      </c>
      <c r="RLK50" s="351" t="e">
        <f>+IF('Data Input-Ingreso de Datos'!#REF!=1,EVERLITE!#REF!,"N/A")</f>
        <v>#REF!</v>
      </c>
      <c r="RLL50" s="351" t="e">
        <f>+IF('Data Input-Ingreso de Datos'!#REF!=1,EVERLITE!#REF!,"N/A")</f>
        <v>#REF!</v>
      </c>
      <c r="RLM50" s="351" t="e">
        <f>+IF('Data Input-Ingreso de Datos'!#REF!=1,EVERLITE!#REF!,"N/A")</f>
        <v>#REF!</v>
      </c>
      <c r="RLN50" s="351" t="e">
        <f>+IF('Data Input-Ingreso de Datos'!#REF!=1,EVERLITE!#REF!,"N/A")</f>
        <v>#REF!</v>
      </c>
      <c r="RLO50" s="351" t="e">
        <f>+IF('Data Input-Ingreso de Datos'!#REF!=1,EVERLITE!#REF!,"N/A")</f>
        <v>#REF!</v>
      </c>
      <c r="RLP50" s="351" t="e">
        <f>+IF('Data Input-Ingreso de Datos'!#REF!=1,EVERLITE!#REF!,"N/A")</f>
        <v>#REF!</v>
      </c>
      <c r="RLQ50" s="351" t="e">
        <f>+IF('Data Input-Ingreso de Datos'!#REF!=1,EVERLITE!#REF!,"N/A")</f>
        <v>#REF!</v>
      </c>
      <c r="RLR50" s="351" t="e">
        <f>+IF('Data Input-Ingreso de Datos'!#REF!=1,EVERLITE!#REF!,"N/A")</f>
        <v>#REF!</v>
      </c>
      <c r="RLS50" s="351" t="e">
        <f>+IF('Data Input-Ingreso de Datos'!#REF!=1,EVERLITE!#REF!,"N/A")</f>
        <v>#REF!</v>
      </c>
      <c r="RLT50" s="351" t="e">
        <f>+IF('Data Input-Ingreso de Datos'!#REF!=1,EVERLITE!#REF!,"N/A")</f>
        <v>#REF!</v>
      </c>
      <c r="RLU50" s="351" t="e">
        <f>+IF('Data Input-Ingreso de Datos'!#REF!=1,EVERLITE!#REF!,"N/A")</f>
        <v>#REF!</v>
      </c>
      <c r="RLV50" s="351" t="e">
        <f>+IF('Data Input-Ingreso de Datos'!#REF!=1,EVERLITE!#REF!,"N/A")</f>
        <v>#REF!</v>
      </c>
      <c r="RLW50" s="351" t="e">
        <f>+IF('Data Input-Ingreso de Datos'!#REF!=1,EVERLITE!#REF!,"N/A")</f>
        <v>#REF!</v>
      </c>
      <c r="RLX50" s="351" t="e">
        <f>+IF('Data Input-Ingreso de Datos'!#REF!=1,EVERLITE!#REF!,"N/A")</f>
        <v>#REF!</v>
      </c>
      <c r="RLY50" s="351" t="e">
        <f>+IF('Data Input-Ingreso de Datos'!#REF!=1,EVERLITE!#REF!,"N/A")</f>
        <v>#REF!</v>
      </c>
      <c r="RLZ50" s="351" t="e">
        <f>+IF('Data Input-Ingreso de Datos'!#REF!=1,EVERLITE!#REF!,"N/A")</f>
        <v>#REF!</v>
      </c>
      <c r="RMA50" s="351" t="e">
        <f>+IF('Data Input-Ingreso de Datos'!#REF!=1,EVERLITE!#REF!,"N/A")</f>
        <v>#REF!</v>
      </c>
      <c r="RMB50" s="351" t="e">
        <f>+IF('Data Input-Ingreso de Datos'!#REF!=1,EVERLITE!#REF!,"N/A")</f>
        <v>#REF!</v>
      </c>
      <c r="RMC50" s="351" t="e">
        <f>+IF('Data Input-Ingreso de Datos'!#REF!=1,EVERLITE!#REF!,"N/A")</f>
        <v>#REF!</v>
      </c>
      <c r="RMD50" s="351" t="e">
        <f>+IF('Data Input-Ingreso de Datos'!#REF!=1,EVERLITE!#REF!,"N/A")</f>
        <v>#REF!</v>
      </c>
      <c r="RME50" s="351" t="e">
        <f>+IF('Data Input-Ingreso de Datos'!#REF!=1,EVERLITE!#REF!,"N/A")</f>
        <v>#REF!</v>
      </c>
      <c r="RMF50" s="351" t="e">
        <f>+IF('Data Input-Ingreso de Datos'!#REF!=1,EVERLITE!#REF!,"N/A")</f>
        <v>#REF!</v>
      </c>
      <c r="RMG50" s="351" t="e">
        <f>+IF('Data Input-Ingreso de Datos'!#REF!=1,EVERLITE!#REF!,"N/A")</f>
        <v>#REF!</v>
      </c>
      <c r="RMH50" s="351" t="e">
        <f>+IF('Data Input-Ingreso de Datos'!#REF!=1,EVERLITE!#REF!,"N/A")</f>
        <v>#REF!</v>
      </c>
      <c r="RMI50" s="351" t="e">
        <f>+IF('Data Input-Ingreso de Datos'!#REF!=1,EVERLITE!#REF!,"N/A")</f>
        <v>#REF!</v>
      </c>
      <c r="RMJ50" s="351" t="e">
        <f>+IF('Data Input-Ingreso de Datos'!#REF!=1,EVERLITE!#REF!,"N/A")</f>
        <v>#REF!</v>
      </c>
      <c r="RMK50" s="351" t="e">
        <f>+IF('Data Input-Ingreso de Datos'!#REF!=1,EVERLITE!#REF!,"N/A")</f>
        <v>#REF!</v>
      </c>
      <c r="RML50" s="351" t="e">
        <f>+IF('Data Input-Ingreso de Datos'!#REF!=1,EVERLITE!#REF!,"N/A")</f>
        <v>#REF!</v>
      </c>
      <c r="RMM50" s="351" t="e">
        <f>+IF('Data Input-Ingreso de Datos'!#REF!=1,EVERLITE!#REF!,"N/A")</f>
        <v>#REF!</v>
      </c>
      <c r="RMN50" s="351" t="e">
        <f>+IF('Data Input-Ingreso de Datos'!#REF!=1,EVERLITE!#REF!,"N/A")</f>
        <v>#REF!</v>
      </c>
      <c r="RMO50" s="351" t="e">
        <f>+IF('Data Input-Ingreso de Datos'!#REF!=1,EVERLITE!#REF!,"N/A")</f>
        <v>#REF!</v>
      </c>
      <c r="RMP50" s="351" t="e">
        <f>+IF('Data Input-Ingreso de Datos'!#REF!=1,EVERLITE!#REF!,"N/A")</f>
        <v>#REF!</v>
      </c>
      <c r="RMQ50" s="351" t="e">
        <f>+IF('Data Input-Ingreso de Datos'!#REF!=1,EVERLITE!#REF!,"N/A")</f>
        <v>#REF!</v>
      </c>
      <c r="RMR50" s="351" t="e">
        <f>+IF('Data Input-Ingreso de Datos'!#REF!=1,EVERLITE!#REF!,"N/A")</f>
        <v>#REF!</v>
      </c>
      <c r="RMS50" s="351" t="e">
        <f>+IF('Data Input-Ingreso de Datos'!#REF!=1,EVERLITE!#REF!,"N/A")</f>
        <v>#REF!</v>
      </c>
      <c r="RMT50" s="351" t="e">
        <f>+IF('Data Input-Ingreso de Datos'!#REF!=1,EVERLITE!#REF!,"N/A")</f>
        <v>#REF!</v>
      </c>
      <c r="RMU50" s="351" t="e">
        <f>+IF('Data Input-Ingreso de Datos'!#REF!=1,EVERLITE!#REF!,"N/A")</f>
        <v>#REF!</v>
      </c>
      <c r="RMV50" s="351" t="e">
        <f>+IF('Data Input-Ingreso de Datos'!#REF!=1,EVERLITE!#REF!,"N/A")</f>
        <v>#REF!</v>
      </c>
      <c r="RMW50" s="351" t="e">
        <f>+IF('Data Input-Ingreso de Datos'!#REF!=1,EVERLITE!#REF!,"N/A")</f>
        <v>#REF!</v>
      </c>
      <c r="RMX50" s="351" t="e">
        <f>+IF('Data Input-Ingreso de Datos'!#REF!=1,EVERLITE!#REF!,"N/A")</f>
        <v>#REF!</v>
      </c>
      <c r="RMY50" s="351" t="e">
        <f>+IF('Data Input-Ingreso de Datos'!#REF!=1,EVERLITE!#REF!,"N/A")</f>
        <v>#REF!</v>
      </c>
      <c r="RMZ50" s="351" t="e">
        <f>+IF('Data Input-Ingreso de Datos'!#REF!=1,EVERLITE!#REF!,"N/A")</f>
        <v>#REF!</v>
      </c>
      <c r="RNA50" s="351" t="e">
        <f>+IF('Data Input-Ingreso de Datos'!#REF!=1,EVERLITE!#REF!,"N/A")</f>
        <v>#REF!</v>
      </c>
      <c r="RNB50" s="351" t="e">
        <f>+IF('Data Input-Ingreso de Datos'!#REF!=1,EVERLITE!#REF!,"N/A")</f>
        <v>#REF!</v>
      </c>
      <c r="RNC50" s="351" t="e">
        <f>+IF('Data Input-Ingreso de Datos'!#REF!=1,EVERLITE!#REF!,"N/A")</f>
        <v>#REF!</v>
      </c>
      <c r="RND50" s="351" t="e">
        <f>+IF('Data Input-Ingreso de Datos'!#REF!=1,EVERLITE!#REF!,"N/A")</f>
        <v>#REF!</v>
      </c>
      <c r="RNE50" s="351" t="e">
        <f>+IF('Data Input-Ingreso de Datos'!#REF!=1,EVERLITE!#REF!,"N/A")</f>
        <v>#REF!</v>
      </c>
      <c r="RNF50" s="351" t="e">
        <f>+IF('Data Input-Ingreso de Datos'!#REF!=1,EVERLITE!#REF!,"N/A")</f>
        <v>#REF!</v>
      </c>
      <c r="RNG50" s="351" t="e">
        <f>+IF('Data Input-Ingreso de Datos'!#REF!=1,EVERLITE!#REF!,"N/A")</f>
        <v>#REF!</v>
      </c>
      <c r="RNH50" s="351" t="e">
        <f>+IF('Data Input-Ingreso de Datos'!#REF!=1,EVERLITE!#REF!,"N/A")</f>
        <v>#REF!</v>
      </c>
      <c r="RNI50" s="351" t="e">
        <f>+IF('Data Input-Ingreso de Datos'!#REF!=1,EVERLITE!#REF!,"N/A")</f>
        <v>#REF!</v>
      </c>
      <c r="RNJ50" s="351" t="e">
        <f>+IF('Data Input-Ingreso de Datos'!#REF!=1,EVERLITE!#REF!,"N/A")</f>
        <v>#REF!</v>
      </c>
      <c r="RNK50" s="351" t="e">
        <f>+IF('Data Input-Ingreso de Datos'!#REF!=1,EVERLITE!#REF!,"N/A")</f>
        <v>#REF!</v>
      </c>
      <c r="RNL50" s="351" t="e">
        <f>+IF('Data Input-Ingreso de Datos'!#REF!=1,EVERLITE!#REF!,"N/A")</f>
        <v>#REF!</v>
      </c>
      <c r="RNM50" s="351" t="e">
        <f>+IF('Data Input-Ingreso de Datos'!#REF!=1,EVERLITE!#REF!,"N/A")</f>
        <v>#REF!</v>
      </c>
      <c r="RNN50" s="351" t="e">
        <f>+IF('Data Input-Ingreso de Datos'!#REF!=1,EVERLITE!#REF!,"N/A")</f>
        <v>#REF!</v>
      </c>
      <c r="RNO50" s="351" t="e">
        <f>+IF('Data Input-Ingreso de Datos'!#REF!=1,EVERLITE!#REF!,"N/A")</f>
        <v>#REF!</v>
      </c>
      <c r="RNP50" s="351" t="e">
        <f>+IF('Data Input-Ingreso de Datos'!#REF!=1,EVERLITE!#REF!,"N/A")</f>
        <v>#REF!</v>
      </c>
      <c r="RNQ50" s="351" t="e">
        <f>+IF('Data Input-Ingreso de Datos'!#REF!=1,EVERLITE!#REF!,"N/A")</f>
        <v>#REF!</v>
      </c>
      <c r="RNR50" s="351" t="e">
        <f>+IF('Data Input-Ingreso de Datos'!#REF!=1,EVERLITE!#REF!,"N/A")</f>
        <v>#REF!</v>
      </c>
      <c r="RNS50" s="351" t="e">
        <f>+IF('Data Input-Ingreso de Datos'!#REF!=1,EVERLITE!#REF!,"N/A")</f>
        <v>#REF!</v>
      </c>
      <c r="RNT50" s="351" t="e">
        <f>+IF('Data Input-Ingreso de Datos'!#REF!=1,EVERLITE!#REF!,"N/A")</f>
        <v>#REF!</v>
      </c>
      <c r="RNU50" s="351" t="e">
        <f>+IF('Data Input-Ingreso de Datos'!#REF!=1,EVERLITE!#REF!,"N/A")</f>
        <v>#REF!</v>
      </c>
      <c r="RNV50" s="351" t="e">
        <f>+IF('Data Input-Ingreso de Datos'!#REF!=1,EVERLITE!#REF!,"N/A")</f>
        <v>#REF!</v>
      </c>
      <c r="RNW50" s="351" t="e">
        <f>+IF('Data Input-Ingreso de Datos'!#REF!=1,EVERLITE!#REF!,"N/A")</f>
        <v>#REF!</v>
      </c>
      <c r="RNX50" s="351" t="e">
        <f>+IF('Data Input-Ingreso de Datos'!#REF!=1,EVERLITE!#REF!,"N/A")</f>
        <v>#REF!</v>
      </c>
      <c r="RNY50" s="351" t="e">
        <f>+IF('Data Input-Ingreso de Datos'!#REF!=1,EVERLITE!#REF!,"N/A")</f>
        <v>#REF!</v>
      </c>
      <c r="RNZ50" s="351" t="e">
        <f>+IF('Data Input-Ingreso de Datos'!#REF!=1,EVERLITE!#REF!,"N/A")</f>
        <v>#REF!</v>
      </c>
      <c r="ROA50" s="351" t="e">
        <f>+IF('Data Input-Ingreso de Datos'!#REF!=1,EVERLITE!#REF!,"N/A")</f>
        <v>#REF!</v>
      </c>
      <c r="ROB50" s="351" t="e">
        <f>+IF('Data Input-Ingreso de Datos'!#REF!=1,EVERLITE!#REF!,"N/A")</f>
        <v>#REF!</v>
      </c>
      <c r="ROC50" s="351" t="e">
        <f>+IF('Data Input-Ingreso de Datos'!#REF!=1,EVERLITE!#REF!,"N/A")</f>
        <v>#REF!</v>
      </c>
      <c r="ROD50" s="351" t="e">
        <f>+IF('Data Input-Ingreso de Datos'!#REF!=1,EVERLITE!#REF!,"N/A")</f>
        <v>#REF!</v>
      </c>
      <c r="ROE50" s="351" t="e">
        <f>+IF('Data Input-Ingreso de Datos'!#REF!=1,EVERLITE!#REF!,"N/A")</f>
        <v>#REF!</v>
      </c>
      <c r="ROF50" s="351" t="e">
        <f>+IF('Data Input-Ingreso de Datos'!#REF!=1,EVERLITE!#REF!,"N/A")</f>
        <v>#REF!</v>
      </c>
      <c r="ROG50" s="351" t="e">
        <f>+IF('Data Input-Ingreso de Datos'!#REF!=1,EVERLITE!#REF!,"N/A")</f>
        <v>#REF!</v>
      </c>
      <c r="ROH50" s="351" t="e">
        <f>+IF('Data Input-Ingreso de Datos'!#REF!=1,EVERLITE!#REF!,"N/A")</f>
        <v>#REF!</v>
      </c>
      <c r="ROI50" s="351" t="e">
        <f>+IF('Data Input-Ingreso de Datos'!#REF!=1,EVERLITE!#REF!,"N/A")</f>
        <v>#REF!</v>
      </c>
      <c r="ROJ50" s="351" t="e">
        <f>+IF('Data Input-Ingreso de Datos'!#REF!=1,EVERLITE!#REF!,"N/A")</f>
        <v>#REF!</v>
      </c>
      <c r="ROK50" s="351" t="e">
        <f>+IF('Data Input-Ingreso de Datos'!#REF!=1,EVERLITE!#REF!,"N/A")</f>
        <v>#REF!</v>
      </c>
      <c r="ROL50" s="351" t="e">
        <f>+IF('Data Input-Ingreso de Datos'!#REF!=1,EVERLITE!#REF!,"N/A")</f>
        <v>#REF!</v>
      </c>
      <c r="ROM50" s="351" t="e">
        <f>+IF('Data Input-Ingreso de Datos'!#REF!=1,EVERLITE!#REF!,"N/A")</f>
        <v>#REF!</v>
      </c>
      <c r="RON50" s="351" t="e">
        <f>+IF('Data Input-Ingreso de Datos'!#REF!=1,EVERLITE!#REF!,"N/A")</f>
        <v>#REF!</v>
      </c>
      <c r="ROO50" s="351" t="e">
        <f>+IF('Data Input-Ingreso de Datos'!#REF!=1,EVERLITE!#REF!,"N/A")</f>
        <v>#REF!</v>
      </c>
      <c r="ROP50" s="351" t="e">
        <f>+IF('Data Input-Ingreso de Datos'!#REF!=1,EVERLITE!#REF!,"N/A")</f>
        <v>#REF!</v>
      </c>
      <c r="ROQ50" s="351" t="e">
        <f>+IF('Data Input-Ingreso de Datos'!#REF!=1,EVERLITE!#REF!,"N/A")</f>
        <v>#REF!</v>
      </c>
      <c r="ROR50" s="351" t="e">
        <f>+IF('Data Input-Ingreso de Datos'!#REF!=1,EVERLITE!#REF!,"N/A")</f>
        <v>#REF!</v>
      </c>
      <c r="ROS50" s="351" t="e">
        <f>+IF('Data Input-Ingreso de Datos'!#REF!=1,EVERLITE!#REF!,"N/A")</f>
        <v>#REF!</v>
      </c>
      <c r="ROT50" s="351" t="e">
        <f>+IF('Data Input-Ingreso de Datos'!#REF!=1,EVERLITE!#REF!,"N/A")</f>
        <v>#REF!</v>
      </c>
      <c r="ROU50" s="351" t="e">
        <f>+IF('Data Input-Ingreso de Datos'!#REF!=1,EVERLITE!#REF!,"N/A")</f>
        <v>#REF!</v>
      </c>
      <c r="ROV50" s="351" t="e">
        <f>+IF('Data Input-Ingreso de Datos'!#REF!=1,EVERLITE!#REF!,"N/A")</f>
        <v>#REF!</v>
      </c>
      <c r="ROW50" s="351" t="e">
        <f>+IF('Data Input-Ingreso de Datos'!#REF!=1,EVERLITE!#REF!,"N/A")</f>
        <v>#REF!</v>
      </c>
      <c r="ROX50" s="351" t="e">
        <f>+IF('Data Input-Ingreso de Datos'!#REF!=1,EVERLITE!#REF!,"N/A")</f>
        <v>#REF!</v>
      </c>
      <c r="ROY50" s="351" t="e">
        <f>+IF('Data Input-Ingreso de Datos'!#REF!=1,EVERLITE!#REF!,"N/A")</f>
        <v>#REF!</v>
      </c>
      <c r="ROZ50" s="351" t="e">
        <f>+IF('Data Input-Ingreso de Datos'!#REF!=1,EVERLITE!#REF!,"N/A")</f>
        <v>#REF!</v>
      </c>
      <c r="RPA50" s="351" t="e">
        <f>+IF('Data Input-Ingreso de Datos'!#REF!=1,EVERLITE!#REF!,"N/A")</f>
        <v>#REF!</v>
      </c>
      <c r="RPB50" s="351" t="e">
        <f>+IF('Data Input-Ingreso de Datos'!#REF!=1,EVERLITE!#REF!,"N/A")</f>
        <v>#REF!</v>
      </c>
      <c r="RPC50" s="351" t="e">
        <f>+IF('Data Input-Ingreso de Datos'!#REF!=1,EVERLITE!#REF!,"N/A")</f>
        <v>#REF!</v>
      </c>
      <c r="RPD50" s="351" t="e">
        <f>+IF('Data Input-Ingreso de Datos'!#REF!=1,EVERLITE!#REF!,"N/A")</f>
        <v>#REF!</v>
      </c>
      <c r="RPE50" s="351" t="e">
        <f>+IF('Data Input-Ingreso de Datos'!#REF!=1,EVERLITE!#REF!,"N/A")</f>
        <v>#REF!</v>
      </c>
      <c r="RPF50" s="351" t="e">
        <f>+IF('Data Input-Ingreso de Datos'!#REF!=1,EVERLITE!#REF!,"N/A")</f>
        <v>#REF!</v>
      </c>
      <c r="RPG50" s="351" t="e">
        <f>+IF('Data Input-Ingreso de Datos'!#REF!=1,EVERLITE!#REF!,"N/A")</f>
        <v>#REF!</v>
      </c>
      <c r="RPH50" s="351" t="e">
        <f>+IF('Data Input-Ingreso de Datos'!#REF!=1,EVERLITE!#REF!,"N/A")</f>
        <v>#REF!</v>
      </c>
      <c r="RPI50" s="351" t="e">
        <f>+IF('Data Input-Ingreso de Datos'!#REF!=1,EVERLITE!#REF!,"N/A")</f>
        <v>#REF!</v>
      </c>
      <c r="RPJ50" s="351" t="e">
        <f>+IF('Data Input-Ingreso de Datos'!#REF!=1,EVERLITE!#REF!,"N/A")</f>
        <v>#REF!</v>
      </c>
      <c r="RPK50" s="351" t="e">
        <f>+IF('Data Input-Ingreso de Datos'!#REF!=1,EVERLITE!#REF!,"N/A")</f>
        <v>#REF!</v>
      </c>
      <c r="RPL50" s="351" t="e">
        <f>+IF('Data Input-Ingreso de Datos'!#REF!=1,EVERLITE!#REF!,"N/A")</f>
        <v>#REF!</v>
      </c>
      <c r="RPM50" s="351" t="e">
        <f>+IF('Data Input-Ingreso de Datos'!#REF!=1,EVERLITE!#REF!,"N/A")</f>
        <v>#REF!</v>
      </c>
      <c r="RPN50" s="351" t="e">
        <f>+IF('Data Input-Ingreso de Datos'!#REF!=1,EVERLITE!#REF!,"N/A")</f>
        <v>#REF!</v>
      </c>
      <c r="RPO50" s="351" t="e">
        <f>+IF('Data Input-Ingreso de Datos'!#REF!=1,EVERLITE!#REF!,"N/A")</f>
        <v>#REF!</v>
      </c>
      <c r="RPP50" s="351" t="e">
        <f>+IF('Data Input-Ingreso de Datos'!#REF!=1,EVERLITE!#REF!,"N/A")</f>
        <v>#REF!</v>
      </c>
      <c r="RPQ50" s="351" t="e">
        <f>+IF('Data Input-Ingreso de Datos'!#REF!=1,EVERLITE!#REF!,"N/A")</f>
        <v>#REF!</v>
      </c>
      <c r="RPR50" s="351" t="e">
        <f>+IF('Data Input-Ingreso de Datos'!#REF!=1,EVERLITE!#REF!,"N/A")</f>
        <v>#REF!</v>
      </c>
      <c r="RPS50" s="351" t="e">
        <f>+IF('Data Input-Ingreso de Datos'!#REF!=1,EVERLITE!#REF!,"N/A")</f>
        <v>#REF!</v>
      </c>
      <c r="RPT50" s="351" t="e">
        <f>+IF('Data Input-Ingreso de Datos'!#REF!=1,EVERLITE!#REF!,"N/A")</f>
        <v>#REF!</v>
      </c>
      <c r="RPU50" s="351" t="e">
        <f>+IF('Data Input-Ingreso de Datos'!#REF!=1,EVERLITE!#REF!,"N/A")</f>
        <v>#REF!</v>
      </c>
      <c r="RPV50" s="351" t="e">
        <f>+IF('Data Input-Ingreso de Datos'!#REF!=1,EVERLITE!#REF!,"N/A")</f>
        <v>#REF!</v>
      </c>
      <c r="RPW50" s="351" t="e">
        <f>+IF('Data Input-Ingreso de Datos'!#REF!=1,EVERLITE!#REF!,"N/A")</f>
        <v>#REF!</v>
      </c>
      <c r="RPX50" s="351" t="e">
        <f>+IF('Data Input-Ingreso de Datos'!#REF!=1,EVERLITE!#REF!,"N/A")</f>
        <v>#REF!</v>
      </c>
      <c r="RPY50" s="351" t="e">
        <f>+IF('Data Input-Ingreso de Datos'!#REF!=1,EVERLITE!#REF!,"N/A")</f>
        <v>#REF!</v>
      </c>
      <c r="RPZ50" s="351" t="e">
        <f>+IF('Data Input-Ingreso de Datos'!#REF!=1,EVERLITE!#REF!,"N/A")</f>
        <v>#REF!</v>
      </c>
      <c r="RQA50" s="351" t="e">
        <f>+IF('Data Input-Ingreso de Datos'!#REF!=1,EVERLITE!#REF!,"N/A")</f>
        <v>#REF!</v>
      </c>
      <c r="RQB50" s="351" t="e">
        <f>+IF('Data Input-Ingreso de Datos'!#REF!=1,EVERLITE!#REF!,"N/A")</f>
        <v>#REF!</v>
      </c>
      <c r="RQC50" s="351" t="e">
        <f>+IF('Data Input-Ingreso de Datos'!#REF!=1,EVERLITE!#REF!,"N/A")</f>
        <v>#REF!</v>
      </c>
      <c r="RQD50" s="351" t="e">
        <f>+IF('Data Input-Ingreso de Datos'!#REF!=1,EVERLITE!#REF!,"N/A")</f>
        <v>#REF!</v>
      </c>
      <c r="RQE50" s="351" t="e">
        <f>+IF('Data Input-Ingreso de Datos'!#REF!=1,EVERLITE!#REF!,"N/A")</f>
        <v>#REF!</v>
      </c>
      <c r="RQF50" s="351" t="e">
        <f>+IF('Data Input-Ingreso de Datos'!#REF!=1,EVERLITE!#REF!,"N/A")</f>
        <v>#REF!</v>
      </c>
      <c r="RQG50" s="351" t="e">
        <f>+IF('Data Input-Ingreso de Datos'!#REF!=1,EVERLITE!#REF!,"N/A")</f>
        <v>#REF!</v>
      </c>
      <c r="RQH50" s="351" t="e">
        <f>+IF('Data Input-Ingreso de Datos'!#REF!=1,EVERLITE!#REF!,"N/A")</f>
        <v>#REF!</v>
      </c>
      <c r="RQI50" s="351" t="e">
        <f>+IF('Data Input-Ingreso de Datos'!#REF!=1,EVERLITE!#REF!,"N/A")</f>
        <v>#REF!</v>
      </c>
      <c r="RQJ50" s="351" t="e">
        <f>+IF('Data Input-Ingreso de Datos'!#REF!=1,EVERLITE!#REF!,"N/A")</f>
        <v>#REF!</v>
      </c>
      <c r="RQK50" s="351" t="e">
        <f>+IF('Data Input-Ingreso de Datos'!#REF!=1,EVERLITE!#REF!,"N/A")</f>
        <v>#REF!</v>
      </c>
      <c r="RQL50" s="351" t="e">
        <f>+IF('Data Input-Ingreso de Datos'!#REF!=1,EVERLITE!#REF!,"N/A")</f>
        <v>#REF!</v>
      </c>
      <c r="RQM50" s="351" t="e">
        <f>+IF('Data Input-Ingreso de Datos'!#REF!=1,EVERLITE!#REF!,"N/A")</f>
        <v>#REF!</v>
      </c>
      <c r="RQN50" s="351" t="e">
        <f>+IF('Data Input-Ingreso de Datos'!#REF!=1,EVERLITE!#REF!,"N/A")</f>
        <v>#REF!</v>
      </c>
      <c r="RQO50" s="351" t="e">
        <f>+IF('Data Input-Ingreso de Datos'!#REF!=1,EVERLITE!#REF!,"N/A")</f>
        <v>#REF!</v>
      </c>
      <c r="RQP50" s="351" t="e">
        <f>+IF('Data Input-Ingreso de Datos'!#REF!=1,EVERLITE!#REF!,"N/A")</f>
        <v>#REF!</v>
      </c>
      <c r="RQQ50" s="351" t="e">
        <f>+IF('Data Input-Ingreso de Datos'!#REF!=1,EVERLITE!#REF!,"N/A")</f>
        <v>#REF!</v>
      </c>
      <c r="RQR50" s="351" t="e">
        <f>+IF('Data Input-Ingreso de Datos'!#REF!=1,EVERLITE!#REF!,"N/A")</f>
        <v>#REF!</v>
      </c>
      <c r="RQS50" s="351" t="e">
        <f>+IF('Data Input-Ingreso de Datos'!#REF!=1,EVERLITE!#REF!,"N/A")</f>
        <v>#REF!</v>
      </c>
      <c r="RQT50" s="351" t="e">
        <f>+IF('Data Input-Ingreso de Datos'!#REF!=1,EVERLITE!#REF!,"N/A")</f>
        <v>#REF!</v>
      </c>
      <c r="RQU50" s="351" t="e">
        <f>+IF('Data Input-Ingreso de Datos'!#REF!=1,EVERLITE!#REF!,"N/A")</f>
        <v>#REF!</v>
      </c>
      <c r="RQV50" s="351" t="e">
        <f>+IF('Data Input-Ingreso de Datos'!#REF!=1,EVERLITE!#REF!,"N/A")</f>
        <v>#REF!</v>
      </c>
      <c r="RQW50" s="351" t="e">
        <f>+IF('Data Input-Ingreso de Datos'!#REF!=1,EVERLITE!#REF!,"N/A")</f>
        <v>#REF!</v>
      </c>
      <c r="RQX50" s="351" t="e">
        <f>+IF('Data Input-Ingreso de Datos'!#REF!=1,EVERLITE!#REF!,"N/A")</f>
        <v>#REF!</v>
      </c>
      <c r="RQY50" s="351" t="e">
        <f>+IF('Data Input-Ingreso de Datos'!#REF!=1,EVERLITE!#REF!,"N/A")</f>
        <v>#REF!</v>
      </c>
      <c r="RQZ50" s="351" t="e">
        <f>+IF('Data Input-Ingreso de Datos'!#REF!=1,EVERLITE!#REF!,"N/A")</f>
        <v>#REF!</v>
      </c>
      <c r="RRA50" s="351" t="e">
        <f>+IF('Data Input-Ingreso de Datos'!#REF!=1,EVERLITE!#REF!,"N/A")</f>
        <v>#REF!</v>
      </c>
      <c r="RRB50" s="351" t="e">
        <f>+IF('Data Input-Ingreso de Datos'!#REF!=1,EVERLITE!#REF!,"N/A")</f>
        <v>#REF!</v>
      </c>
      <c r="RRC50" s="351" t="e">
        <f>+IF('Data Input-Ingreso de Datos'!#REF!=1,EVERLITE!#REF!,"N/A")</f>
        <v>#REF!</v>
      </c>
      <c r="RRD50" s="351" t="e">
        <f>+IF('Data Input-Ingreso de Datos'!#REF!=1,EVERLITE!#REF!,"N/A")</f>
        <v>#REF!</v>
      </c>
      <c r="RRE50" s="351" t="e">
        <f>+IF('Data Input-Ingreso de Datos'!#REF!=1,EVERLITE!#REF!,"N/A")</f>
        <v>#REF!</v>
      </c>
      <c r="RRF50" s="351" t="e">
        <f>+IF('Data Input-Ingreso de Datos'!#REF!=1,EVERLITE!#REF!,"N/A")</f>
        <v>#REF!</v>
      </c>
      <c r="RRG50" s="351" t="e">
        <f>+IF('Data Input-Ingreso de Datos'!#REF!=1,EVERLITE!#REF!,"N/A")</f>
        <v>#REF!</v>
      </c>
      <c r="RRH50" s="351" t="e">
        <f>+IF('Data Input-Ingreso de Datos'!#REF!=1,EVERLITE!#REF!,"N/A")</f>
        <v>#REF!</v>
      </c>
      <c r="RRI50" s="351" t="e">
        <f>+IF('Data Input-Ingreso de Datos'!#REF!=1,EVERLITE!#REF!,"N/A")</f>
        <v>#REF!</v>
      </c>
      <c r="RRJ50" s="351" t="e">
        <f>+IF('Data Input-Ingreso de Datos'!#REF!=1,EVERLITE!#REF!,"N/A")</f>
        <v>#REF!</v>
      </c>
      <c r="RRK50" s="351" t="e">
        <f>+IF('Data Input-Ingreso de Datos'!#REF!=1,EVERLITE!#REF!,"N/A")</f>
        <v>#REF!</v>
      </c>
      <c r="RRL50" s="351" t="e">
        <f>+IF('Data Input-Ingreso de Datos'!#REF!=1,EVERLITE!#REF!,"N/A")</f>
        <v>#REF!</v>
      </c>
      <c r="RRM50" s="351" t="e">
        <f>+IF('Data Input-Ingreso de Datos'!#REF!=1,EVERLITE!#REF!,"N/A")</f>
        <v>#REF!</v>
      </c>
      <c r="RRN50" s="351" t="e">
        <f>+IF('Data Input-Ingreso de Datos'!#REF!=1,EVERLITE!#REF!,"N/A")</f>
        <v>#REF!</v>
      </c>
      <c r="RRO50" s="351" t="e">
        <f>+IF('Data Input-Ingreso de Datos'!#REF!=1,EVERLITE!#REF!,"N/A")</f>
        <v>#REF!</v>
      </c>
      <c r="RRP50" s="351" t="e">
        <f>+IF('Data Input-Ingreso de Datos'!#REF!=1,EVERLITE!#REF!,"N/A")</f>
        <v>#REF!</v>
      </c>
      <c r="RRQ50" s="351" t="e">
        <f>+IF('Data Input-Ingreso de Datos'!#REF!=1,EVERLITE!#REF!,"N/A")</f>
        <v>#REF!</v>
      </c>
      <c r="RRR50" s="351" t="e">
        <f>+IF('Data Input-Ingreso de Datos'!#REF!=1,EVERLITE!#REF!,"N/A")</f>
        <v>#REF!</v>
      </c>
      <c r="RRS50" s="351" t="e">
        <f>+IF('Data Input-Ingreso de Datos'!#REF!=1,EVERLITE!#REF!,"N/A")</f>
        <v>#REF!</v>
      </c>
      <c r="RRT50" s="351" t="e">
        <f>+IF('Data Input-Ingreso de Datos'!#REF!=1,EVERLITE!#REF!,"N/A")</f>
        <v>#REF!</v>
      </c>
      <c r="RRU50" s="351" t="e">
        <f>+IF('Data Input-Ingreso de Datos'!#REF!=1,EVERLITE!#REF!,"N/A")</f>
        <v>#REF!</v>
      </c>
      <c r="RRV50" s="351" t="e">
        <f>+IF('Data Input-Ingreso de Datos'!#REF!=1,EVERLITE!#REF!,"N/A")</f>
        <v>#REF!</v>
      </c>
      <c r="RRW50" s="351" t="e">
        <f>+IF('Data Input-Ingreso de Datos'!#REF!=1,EVERLITE!#REF!,"N/A")</f>
        <v>#REF!</v>
      </c>
      <c r="RRX50" s="351" t="e">
        <f>+IF('Data Input-Ingreso de Datos'!#REF!=1,EVERLITE!#REF!,"N/A")</f>
        <v>#REF!</v>
      </c>
      <c r="RRY50" s="351" t="e">
        <f>+IF('Data Input-Ingreso de Datos'!#REF!=1,EVERLITE!#REF!,"N/A")</f>
        <v>#REF!</v>
      </c>
      <c r="RRZ50" s="351" t="e">
        <f>+IF('Data Input-Ingreso de Datos'!#REF!=1,EVERLITE!#REF!,"N/A")</f>
        <v>#REF!</v>
      </c>
      <c r="RSA50" s="351" t="e">
        <f>+IF('Data Input-Ingreso de Datos'!#REF!=1,EVERLITE!#REF!,"N/A")</f>
        <v>#REF!</v>
      </c>
      <c r="RSB50" s="351" t="e">
        <f>+IF('Data Input-Ingreso de Datos'!#REF!=1,EVERLITE!#REF!,"N/A")</f>
        <v>#REF!</v>
      </c>
      <c r="RSC50" s="351" t="e">
        <f>+IF('Data Input-Ingreso de Datos'!#REF!=1,EVERLITE!#REF!,"N/A")</f>
        <v>#REF!</v>
      </c>
      <c r="RSD50" s="351" t="e">
        <f>+IF('Data Input-Ingreso de Datos'!#REF!=1,EVERLITE!#REF!,"N/A")</f>
        <v>#REF!</v>
      </c>
      <c r="RSE50" s="351" t="e">
        <f>+IF('Data Input-Ingreso de Datos'!#REF!=1,EVERLITE!#REF!,"N/A")</f>
        <v>#REF!</v>
      </c>
      <c r="RSF50" s="351" t="e">
        <f>+IF('Data Input-Ingreso de Datos'!#REF!=1,EVERLITE!#REF!,"N/A")</f>
        <v>#REF!</v>
      </c>
      <c r="RSG50" s="351" t="e">
        <f>+IF('Data Input-Ingreso de Datos'!#REF!=1,EVERLITE!#REF!,"N/A")</f>
        <v>#REF!</v>
      </c>
      <c r="RSH50" s="351" t="e">
        <f>+IF('Data Input-Ingreso de Datos'!#REF!=1,EVERLITE!#REF!,"N/A")</f>
        <v>#REF!</v>
      </c>
      <c r="RSI50" s="351" t="e">
        <f>+IF('Data Input-Ingreso de Datos'!#REF!=1,EVERLITE!#REF!,"N/A")</f>
        <v>#REF!</v>
      </c>
      <c r="RSJ50" s="351" t="e">
        <f>+IF('Data Input-Ingreso de Datos'!#REF!=1,EVERLITE!#REF!,"N/A")</f>
        <v>#REF!</v>
      </c>
      <c r="RSK50" s="351" t="e">
        <f>+IF('Data Input-Ingreso de Datos'!#REF!=1,EVERLITE!#REF!,"N/A")</f>
        <v>#REF!</v>
      </c>
      <c r="RSL50" s="351" t="e">
        <f>+IF('Data Input-Ingreso de Datos'!#REF!=1,EVERLITE!#REF!,"N/A")</f>
        <v>#REF!</v>
      </c>
      <c r="RSM50" s="351" t="e">
        <f>+IF('Data Input-Ingreso de Datos'!#REF!=1,EVERLITE!#REF!,"N/A")</f>
        <v>#REF!</v>
      </c>
      <c r="RSN50" s="351" t="e">
        <f>+IF('Data Input-Ingreso de Datos'!#REF!=1,EVERLITE!#REF!,"N/A")</f>
        <v>#REF!</v>
      </c>
      <c r="RSO50" s="351" t="e">
        <f>+IF('Data Input-Ingreso de Datos'!#REF!=1,EVERLITE!#REF!,"N/A")</f>
        <v>#REF!</v>
      </c>
      <c r="RSP50" s="351" t="e">
        <f>+IF('Data Input-Ingreso de Datos'!#REF!=1,EVERLITE!#REF!,"N/A")</f>
        <v>#REF!</v>
      </c>
      <c r="RSQ50" s="351" t="e">
        <f>+IF('Data Input-Ingreso de Datos'!#REF!=1,EVERLITE!#REF!,"N/A")</f>
        <v>#REF!</v>
      </c>
      <c r="RSR50" s="351" t="e">
        <f>+IF('Data Input-Ingreso de Datos'!#REF!=1,EVERLITE!#REF!,"N/A")</f>
        <v>#REF!</v>
      </c>
      <c r="RSS50" s="351" t="e">
        <f>+IF('Data Input-Ingreso de Datos'!#REF!=1,EVERLITE!#REF!,"N/A")</f>
        <v>#REF!</v>
      </c>
      <c r="RST50" s="351" t="e">
        <f>+IF('Data Input-Ingreso de Datos'!#REF!=1,EVERLITE!#REF!,"N/A")</f>
        <v>#REF!</v>
      </c>
      <c r="RSU50" s="351" t="e">
        <f>+IF('Data Input-Ingreso de Datos'!#REF!=1,EVERLITE!#REF!,"N/A")</f>
        <v>#REF!</v>
      </c>
      <c r="RSV50" s="351" t="e">
        <f>+IF('Data Input-Ingreso de Datos'!#REF!=1,EVERLITE!#REF!,"N/A")</f>
        <v>#REF!</v>
      </c>
      <c r="RSW50" s="351" t="e">
        <f>+IF('Data Input-Ingreso de Datos'!#REF!=1,EVERLITE!#REF!,"N/A")</f>
        <v>#REF!</v>
      </c>
      <c r="RSX50" s="351" t="e">
        <f>+IF('Data Input-Ingreso de Datos'!#REF!=1,EVERLITE!#REF!,"N/A")</f>
        <v>#REF!</v>
      </c>
      <c r="RSY50" s="351" t="e">
        <f>+IF('Data Input-Ingreso de Datos'!#REF!=1,EVERLITE!#REF!,"N/A")</f>
        <v>#REF!</v>
      </c>
      <c r="RSZ50" s="351" t="e">
        <f>+IF('Data Input-Ingreso de Datos'!#REF!=1,EVERLITE!#REF!,"N/A")</f>
        <v>#REF!</v>
      </c>
      <c r="RTA50" s="351" t="e">
        <f>+IF('Data Input-Ingreso de Datos'!#REF!=1,EVERLITE!#REF!,"N/A")</f>
        <v>#REF!</v>
      </c>
      <c r="RTB50" s="351" t="e">
        <f>+IF('Data Input-Ingreso de Datos'!#REF!=1,EVERLITE!#REF!,"N/A")</f>
        <v>#REF!</v>
      </c>
      <c r="RTC50" s="351" t="e">
        <f>+IF('Data Input-Ingreso de Datos'!#REF!=1,EVERLITE!#REF!,"N/A")</f>
        <v>#REF!</v>
      </c>
      <c r="RTD50" s="351" t="e">
        <f>+IF('Data Input-Ingreso de Datos'!#REF!=1,EVERLITE!#REF!,"N/A")</f>
        <v>#REF!</v>
      </c>
      <c r="RTE50" s="351" t="e">
        <f>+IF('Data Input-Ingreso de Datos'!#REF!=1,EVERLITE!#REF!,"N/A")</f>
        <v>#REF!</v>
      </c>
      <c r="RTF50" s="351" t="e">
        <f>+IF('Data Input-Ingreso de Datos'!#REF!=1,EVERLITE!#REF!,"N/A")</f>
        <v>#REF!</v>
      </c>
      <c r="RTG50" s="351" t="e">
        <f>+IF('Data Input-Ingreso de Datos'!#REF!=1,EVERLITE!#REF!,"N/A")</f>
        <v>#REF!</v>
      </c>
      <c r="RTH50" s="351" t="e">
        <f>+IF('Data Input-Ingreso de Datos'!#REF!=1,EVERLITE!#REF!,"N/A")</f>
        <v>#REF!</v>
      </c>
      <c r="RTI50" s="351" t="e">
        <f>+IF('Data Input-Ingreso de Datos'!#REF!=1,EVERLITE!#REF!,"N/A")</f>
        <v>#REF!</v>
      </c>
      <c r="RTJ50" s="351" t="e">
        <f>+IF('Data Input-Ingreso de Datos'!#REF!=1,EVERLITE!#REF!,"N/A")</f>
        <v>#REF!</v>
      </c>
      <c r="RTK50" s="351" t="e">
        <f>+IF('Data Input-Ingreso de Datos'!#REF!=1,EVERLITE!#REF!,"N/A")</f>
        <v>#REF!</v>
      </c>
      <c r="RTL50" s="351" t="e">
        <f>+IF('Data Input-Ingreso de Datos'!#REF!=1,EVERLITE!#REF!,"N/A")</f>
        <v>#REF!</v>
      </c>
      <c r="RTM50" s="351" t="e">
        <f>+IF('Data Input-Ingreso de Datos'!#REF!=1,EVERLITE!#REF!,"N/A")</f>
        <v>#REF!</v>
      </c>
      <c r="RTN50" s="351" t="e">
        <f>+IF('Data Input-Ingreso de Datos'!#REF!=1,EVERLITE!#REF!,"N/A")</f>
        <v>#REF!</v>
      </c>
      <c r="RTO50" s="351" t="e">
        <f>+IF('Data Input-Ingreso de Datos'!#REF!=1,EVERLITE!#REF!,"N/A")</f>
        <v>#REF!</v>
      </c>
      <c r="RTP50" s="351" t="e">
        <f>+IF('Data Input-Ingreso de Datos'!#REF!=1,EVERLITE!#REF!,"N/A")</f>
        <v>#REF!</v>
      </c>
      <c r="RTQ50" s="351" t="e">
        <f>+IF('Data Input-Ingreso de Datos'!#REF!=1,EVERLITE!#REF!,"N/A")</f>
        <v>#REF!</v>
      </c>
      <c r="RTR50" s="351" t="e">
        <f>+IF('Data Input-Ingreso de Datos'!#REF!=1,EVERLITE!#REF!,"N/A")</f>
        <v>#REF!</v>
      </c>
      <c r="RTS50" s="351" t="e">
        <f>+IF('Data Input-Ingreso de Datos'!#REF!=1,EVERLITE!#REF!,"N/A")</f>
        <v>#REF!</v>
      </c>
      <c r="RTT50" s="351" t="e">
        <f>+IF('Data Input-Ingreso de Datos'!#REF!=1,EVERLITE!#REF!,"N/A")</f>
        <v>#REF!</v>
      </c>
      <c r="RTU50" s="351" t="e">
        <f>+IF('Data Input-Ingreso de Datos'!#REF!=1,EVERLITE!#REF!,"N/A")</f>
        <v>#REF!</v>
      </c>
      <c r="RTV50" s="351" t="e">
        <f>+IF('Data Input-Ingreso de Datos'!#REF!=1,EVERLITE!#REF!,"N/A")</f>
        <v>#REF!</v>
      </c>
      <c r="RTW50" s="351" t="e">
        <f>+IF('Data Input-Ingreso de Datos'!#REF!=1,EVERLITE!#REF!,"N/A")</f>
        <v>#REF!</v>
      </c>
      <c r="RTX50" s="351" t="e">
        <f>+IF('Data Input-Ingreso de Datos'!#REF!=1,EVERLITE!#REF!,"N/A")</f>
        <v>#REF!</v>
      </c>
      <c r="RTY50" s="351" t="e">
        <f>+IF('Data Input-Ingreso de Datos'!#REF!=1,EVERLITE!#REF!,"N/A")</f>
        <v>#REF!</v>
      </c>
      <c r="RTZ50" s="351" t="e">
        <f>+IF('Data Input-Ingreso de Datos'!#REF!=1,EVERLITE!#REF!,"N/A")</f>
        <v>#REF!</v>
      </c>
      <c r="RUA50" s="351" t="e">
        <f>+IF('Data Input-Ingreso de Datos'!#REF!=1,EVERLITE!#REF!,"N/A")</f>
        <v>#REF!</v>
      </c>
      <c r="RUB50" s="351" t="e">
        <f>+IF('Data Input-Ingreso de Datos'!#REF!=1,EVERLITE!#REF!,"N/A")</f>
        <v>#REF!</v>
      </c>
      <c r="RUC50" s="351" t="e">
        <f>+IF('Data Input-Ingreso de Datos'!#REF!=1,EVERLITE!#REF!,"N/A")</f>
        <v>#REF!</v>
      </c>
      <c r="RUD50" s="351" t="e">
        <f>+IF('Data Input-Ingreso de Datos'!#REF!=1,EVERLITE!#REF!,"N/A")</f>
        <v>#REF!</v>
      </c>
      <c r="RUE50" s="351" t="e">
        <f>+IF('Data Input-Ingreso de Datos'!#REF!=1,EVERLITE!#REF!,"N/A")</f>
        <v>#REF!</v>
      </c>
      <c r="RUF50" s="351" t="e">
        <f>+IF('Data Input-Ingreso de Datos'!#REF!=1,EVERLITE!#REF!,"N/A")</f>
        <v>#REF!</v>
      </c>
      <c r="RUG50" s="351" t="e">
        <f>+IF('Data Input-Ingreso de Datos'!#REF!=1,EVERLITE!#REF!,"N/A")</f>
        <v>#REF!</v>
      </c>
      <c r="RUH50" s="351" t="e">
        <f>+IF('Data Input-Ingreso de Datos'!#REF!=1,EVERLITE!#REF!,"N/A")</f>
        <v>#REF!</v>
      </c>
      <c r="RUI50" s="351" t="e">
        <f>+IF('Data Input-Ingreso de Datos'!#REF!=1,EVERLITE!#REF!,"N/A")</f>
        <v>#REF!</v>
      </c>
      <c r="RUJ50" s="351" t="e">
        <f>+IF('Data Input-Ingreso de Datos'!#REF!=1,EVERLITE!#REF!,"N/A")</f>
        <v>#REF!</v>
      </c>
      <c r="RUK50" s="351" t="e">
        <f>+IF('Data Input-Ingreso de Datos'!#REF!=1,EVERLITE!#REF!,"N/A")</f>
        <v>#REF!</v>
      </c>
      <c r="RUL50" s="351" t="e">
        <f>+IF('Data Input-Ingreso de Datos'!#REF!=1,EVERLITE!#REF!,"N/A")</f>
        <v>#REF!</v>
      </c>
      <c r="RUM50" s="351" t="e">
        <f>+IF('Data Input-Ingreso de Datos'!#REF!=1,EVERLITE!#REF!,"N/A")</f>
        <v>#REF!</v>
      </c>
      <c r="RUN50" s="351" t="e">
        <f>+IF('Data Input-Ingreso de Datos'!#REF!=1,EVERLITE!#REF!,"N/A")</f>
        <v>#REF!</v>
      </c>
      <c r="RUO50" s="351" t="e">
        <f>+IF('Data Input-Ingreso de Datos'!#REF!=1,EVERLITE!#REF!,"N/A")</f>
        <v>#REF!</v>
      </c>
      <c r="RUP50" s="351" t="e">
        <f>+IF('Data Input-Ingreso de Datos'!#REF!=1,EVERLITE!#REF!,"N/A")</f>
        <v>#REF!</v>
      </c>
      <c r="RUQ50" s="351" t="e">
        <f>+IF('Data Input-Ingreso de Datos'!#REF!=1,EVERLITE!#REF!,"N/A")</f>
        <v>#REF!</v>
      </c>
      <c r="RUR50" s="351" t="e">
        <f>+IF('Data Input-Ingreso de Datos'!#REF!=1,EVERLITE!#REF!,"N/A")</f>
        <v>#REF!</v>
      </c>
      <c r="RUS50" s="351" t="e">
        <f>+IF('Data Input-Ingreso de Datos'!#REF!=1,EVERLITE!#REF!,"N/A")</f>
        <v>#REF!</v>
      </c>
      <c r="RUT50" s="351" t="e">
        <f>+IF('Data Input-Ingreso de Datos'!#REF!=1,EVERLITE!#REF!,"N/A")</f>
        <v>#REF!</v>
      </c>
      <c r="RUU50" s="351" t="e">
        <f>+IF('Data Input-Ingreso de Datos'!#REF!=1,EVERLITE!#REF!,"N/A")</f>
        <v>#REF!</v>
      </c>
      <c r="RUV50" s="351" t="e">
        <f>+IF('Data Input-Ingreso de Datos'!#REF!=1,EVERLITE!#REF!,"N/A")</f>
        <v>#REF!</v>
      </c>
      <c r="RUW50" s="351" t="e">
        <f>+IF('Data Input-Ingreso de Datos'!#REF!=1,EVERLITE!#REF!,"N/A")</f>
        <v>#REF!</v>
      </c>
      <c r="RUX50" s="351" t="e">
        <f>+IF('Data Input-Ingreso de Datos'!#REF!=1,EVERLITE!#REF!,"N/A")</f>
        <v>#REF!</v>
      </c>
      <c r="RUY50" s="351" t="e">
        <f>+IF('Data Input-Ingreso de Datos'!#REF!=1,EVERLITE!#REF!,"N/A")</f>
        <v>#REF!</v>
      </c>
      <c r="RUZ50" s="351" t="e">
        <f>+IF('Data Input-Ingreso de Datos'!#REF!=1,EVERLITE!#REF!,"N/A")</f>
        <v>#REF!</v>
      </c>
      <c r="RVA50" s="351" t="e">
        <f>+IF('Data Input-Ingreso de Datos'!#REF!=1,EVERLITE!#REF!,"N/A")</f>
        <v>#REF!</v>
      </c>
      <c r="RVB50" s="351" t="e">
        <f>+IF('Data Input-Ingreso de Datos'!#REF!=1,EVERLITE!#REF!,"N/A")</f>
        <v>#REF!</v>
      </c>
      <c r="RVC50" s="351" t="e">
        <f>+IF('Data Input-Ingreso de Datos'!#REF!=1,EVERLITE!#REF!,"N/A")</f>
        <v>#REF!</v>
      </c>
      <c r="RVD50" s="351" t="e">
        <f>+IF('Data Input-Ingreso de Datos'!#REF!=1,EVERLITE!#REF!,"N/A")</f>
        <v>#REF!</v>
      </c>
      <c r="RVE50" s="351" t="e">
        <f>+IF('Data Input-Ingreso de Datos'!#REF!=1,EVERLITE!#REF!,"N/A")</f>
        <v>#REF!</v>
      </c>
      <c r="RVF50" s="351" t="e">
        <f>+IF('Data Input-Ingreso de Datos'!#REF!=1,EVERLITE!#REF!,"N/A")</f>
        <v>#REF!</v>
      </c>
      <c r="RVG50" s="351" t="e">
        <f>+IF('Data Input-Ingreso de Datos'!#REF!=1,EVERLITE!#REF!,"N/A")</f>
        <v>#REF!</v>
      </c>
      <c r="RVH50" s="351" t="e">
        <f>+IF('Data Input-Ingreso de Datos'!#REF!=1,EVERLITE!#REF!,"N/A")</f>
        <v>#REF!</v>
      </c>
      <c r="RVI50" s="351" t="e">
        <f>+IF('Data Input-Ingreso de Datos'!#REF!=1,EVERLITE!#REF!,"N/A")</f>
        <v>#REF!</v>
      </c>
      <c r="RVJ50" s="351" t="e">
        <f>+IF('Data Input-Ingreso de Datos'!#REF!=1,EVERLITE!#REF!,"N/A")</f>
        <v>#REF!</v>
      </c>
      <c r="RVK50" s="351" t="e">
        <f>+IF('Data Input-Ingreso de Datos'!#REF!=1,EVERLITE!#REF!,"N/A")</f>
        <v>#REF!</v>
      </c>
      <c r="RVL50" s="351" t="e">
        <f>+IF('Data Input-Ingreso de Datos'!#REF!=1,EVERLITE!#REF!,"N/A")</f>
        <v>#REF!</v>
      </c>
      <c r="RVM50" s="351" t="e">
        <f>+IF('Data Input-Ingreso de Datos'!#REF!=1,EVERLITE!#REF!,"N/A")</f>
        <v>#REF!</v>
      </c>
      <c r="RVN50" s="351" t="e">
        <f>+IF('Data Input-Ingreso de Datos'!#REF!=1,EVERLITE!#REF!,"N/A")</f>
        <v>#REF!</v>
      </c>
      <c r="RVO50" s="351" t="e">
        <f>+IF('Data Input-Ingreso de Datos'!#REF!=1,EVERLITE!#REF!,"N/A")</f>
        <v>#REF!</v>
      </c>
      <c r="RVP50" s="351" t="e">
        <f>+IF('Data Input-Ingreso de Datos'!#REF!=1,EVERLITE!#REF!,"N/A")</f>
        <v>#REF!</v>
      </c>
      <c r="RVQ50" s="351" t="e">
        <f>+IF('Data Input-Ingreso de Datos'!#REF!=1,EVERLITE!#REF!,"N/A")</f>
        <v>#REF!</v>
      </c>
      <c r="RVR50" s="351" t="e">
        <f>+IF('Data Input-Ingreso de Datos'!#REF!=1,EVERLITE!#REF!,"N/A")</f>
        <v>#REF!</v>
      </c>
      <c r="RVS50" s="351" t="e">
        <f>+IF('Data Input-Ingreso de Datos'!#REF!=1,EVERLITE!#REF!,"N/A")</f>
        <v>#REF!</v>
      </c>
      <c r="RVT50" s="351" t="e">
        <f>+IF('Data Input-Ingreso de Datos'!#REF!=1,EVERLITE!#REF!,"N/A")</f>
        <v>#REF!</v>
      </c>
      <c r="RVU50" s="351" t="e">
        <f>+IF('Data Input-Ingreso de Datos'!#REF!=1,EVERLITE!#REF!,"N/A")</f>
        <v>#REF!</v>
      </c>
      <c r="RVV50" s="351" t="e">
        <f>+IF('Data Input-Ingreso de Datos'!#REF!=1,EVERLITE!#REF!,"N/A")</f>
        <v>#REF!</v>
      </c>
      <c r="RVW50" s="351" t="e">
        <f>+IF('Data Input-Ingreso de Datos'!#REF!=1,EVERLITE!#REF!,"N/A")</f>
        <v>#REF!</v>
      </c>
      <c r="RVX50" s="351" t="e">
        <f>+IF('Data Input-Ingreso de Datos'!#REF!=1,EVERLITE!#REF!,"N/A")</f>
        <v>#REF!</v>
      </c>
      <c r="RVY50" s="351" t="e">
        <f>+IF('Data Input-Ingreso de Datos'!#REF!=1,EVERLITE!#REF!,"N/A")</f>
        <v>#REF!</v>
      </c>
      <c r="RVZ50" s="351" t="e">
        <f>+IF('Data Input-Ingreso de Datos'!#REF!=1,EVERLITE!#REF!,"N/A")</f>
        <v>#REF!</v>
      </c>
      <c r="RWA50" s="351" t="e">
        <f>+IF('Data Input-Ingreso de Datos'!#REF!=1,EVERLITE!#REF!,"N/A")</f>
        <v>#REF!</v>
      </c>
      <c r="RWB50" s="351" t="e">
        <f>+IF('Data Input-Ingreso de Datos'!#REF!=1,EVERLITE!#REF!,"N/A")</f>
        <v>#REF!</v>
      </c>
      <c r="RWC50" s="351" t="e">
        <f>+IF('Data Input-Ingreso de Datos'!#REF!=1,EVERLITE!#REF!,"N/A")</f>
        <v>#REF!</v>
      </c>
      <c r="RWD50" s="351" t="e">
        <f>+IF('Data Input-Ingreso de Datos'!#REF!=1,EVERLITE!#REF!,"N/A")</f>
        <v>#REF!</v>
      </c>
      <c r="RWE50" s="351" t="e">
        <f>+IF('Data Input-Ingreso de Datos'!#REF!=1,EVERLITE!#REF!,"N/A")</f>
        <v>#REF!</v>
      </c>
      <c r="RWF50" s="351" t="e">
        <f>+IF('Data Input-Ingreso de Datos'!#REF!=1,EVERLITE!#REF!,"N/A")</f>
        <v>#REF!</v>
      </c>
      <c r="RWG50" s="351" t="e">
        <f>+IF('Data Input-Ingreso de Datos'!#REF!=1,EVERLITE!#REF!,"N/A")</f>
        <v>#REF!</v>
      </c>
      <c r="RWH50" s="351" t="e">
        <f>+IF('Data Input-Ingreso de Datos'!#REF!=1,EVERLITE!#REF!,"N/A")</f>
        <v>#REF!</v>
      </c>
      <c r="RWI50" s="351" t="e">
        <f>+IF('Data Input-Ingreso de Datos'!#REF!=1,EVERLITE!#REF!,"N/A")</f>
        <v>#REF!</v>
      </c>
      <c r="RWJ50" s="351" t="e">
        <f>+IF('Data Input-Ingreso de Datos'!#REF!=1,EVERLITE!#REF!,"N/A")</f>
        <v>#REF!</v>
      </c>
      <c r="RWK50" s="351" t="e">
        <f>+IF('Data Input-Ingreso de Datos'!#REF!=1,EVERLITE!#REF!,"N/A")</f>
        <v>#REF!</v>
      </c>
      <c r="RWL50" s="351" t="e">
        <f>+IF('Data Input-Ingreso de Datos'!#REF!=1,EVERLITE!#REF!,"N/A")</f>
        <v>#REF!</v>
      </c>
      <c r="RWM50" s="351" t="e">
        <f>+IF('Data Input-Ingreso de Datos'!#REF!=1,EVERLITE!#REF!,"N/A")</f>
        <v>#REF!</v>
      </c>
      <c r="RWN50" s="351" t="e">
        <f>+IF('Data Input-Ingreso de Datos'!#REF!=1,EVERLITE!#REF!,"N/A")</f>
        <v>#REF!</v>
      </c>
      <c r="RWO50" s="351" t="e">
        <f>+IF('Data Input-Ingreso de Datos'!#REF!=1,EVERLITE!#REF!,"N/A")</f>
        <v>#REF!</v>
      </c>
      <c r="RWP50" s="351" t="e">
        <f>+IF('Data Input-Ingreso de Datos'!#REF!=1,EVERLITE!#REF!,"N/A")</f>
        <v>#REF!</v>
      </c>
      <c r="RWQ50" s="351" t="e">
        <f>+IF('Data Input-Ingreso de Datos'!#REF!=1,EVERLITE!#REF!,"N/A")</f>
        <v>#REF!</v>
      </c>
      <c r="RWR50" s="351" t="e">
        <f>+IF('Data Input-Ingreso de Datos'!#REF!=1,EVERLITE!#REF!,"N/A")</f>
        <v>#REF!</v>
      </c>
      <c r="RWS50" s="351" t="e">
        <f>+IF('Data Input-Ingreso de Datos'!#REF!=1,EVERLITE!#REF!,"N/A")</f>
        <v>#REF!</v>
      </c>
      <c r="RWT50" s="351" t="e">
        <f>+IF('Data Input-Ingreso de Datos'!#REF!=1,EVERLITE!#REF!,"N/A")</f>
        <v>#REF!</v>
      </c>
      <c r="RWU50" s="351" t="e">
        <f>+IF('Data Input-Ingreso de Datos'!#REF!=1,EVERLITE!#REF!,"N/A")</f>
        <v>#REF!</v>
      </c>
      <c r="RWV50" s="351" t="e">
        <f>+IF('Data Input-Ingreso de Datos'!#REF!=1,EVERLITE!#REF!,"N/A")</f>
        <v>#REF!</v>
      </c>
      <c r="RWW50" s="351" t="e">
        <f>+IF('Data Input-Ingreso de Datos'!#REF!=1,EVERLITE!#REF!,"N/A")</f>
        <v>#REF!</v>
      </c>
      <c r="RWX50" s="351" t="e">
        <f>+IF('Data Input-Ingreso de Datos'!#REF!=1,EVERLITE!#REF!,"N/A")</f>
        <v>#REF!</v>
      </c>
      <c r="RWY50" s="351" t="e">
        <f>+IF('Data Input-Ingreso de Datos'!#REF!=1,EVERLITE!#REF!,"N/A")</f>
        <v>#REF!</v>
      </c>
      <c r="RWZ50" s="351" t="e">
        <f>+IF('Data Input-Ingreso de Datos'!#REF!=1,EVERLITE!#REF!,"N/A")</f>
        <v>#REF!</v>
      </c>
      <c r="RXA50" s="351" t="e">
        <f>+IF('Data Input-Ingreso de Datos'!#REF!=1,EVERLITE!#REF!,"N/A")</f>
        <v>#REF!</v>
      </c>
      <c r="RXB50" s="351" t="e">
        <f>+IF('Data Input-Ingreso de Datos'!#REF!=1,EVERLITE!#REF!,"N/A")</f>
        <v>#REF!</v>
      </c>
      <c r="RXC50" s="351" t="e">
        <f>+IF('Data Input-Ingreso de Datos'!#REF!=1,EVERLITE!#REF!,"N/A")</f>
        <v>#REF!</v>
      </c>
      <c r="RXD50" s="351" t="e">
        <f>+IF('Data Input-Ingreso de Datos'!#REF!=1,EVERLITE!#REF!,"N/A")</f>
        <v>#REF!</v>
      </c>
      <c r="RXE50" s="351" t="e">
        <f>+IF('Data Input-Ingreso de Datos'!#REF!=1,EVERLITE!#REF!,"N/A")</f>
        <v>#REF!</v>
      </c>
      <c r="RXF50" s="351" t="e">
        <f>+IF('Data Input-Ingreso de Datos'!#REF!=1,EVERLITE!#REF!,"N/A")</f>
        <v>#REF!</v>
      </c>
      <c r="RXG50" s="351" t="e">
        <f>+IF('Data Input-Ingreso de Datos'!#REF!=1,EVERLITE!#REF!,"N/A")</f>
        <v>#REF!</v>
      </c>
      <c r="RXH50" s="351" t="e">
        <f>+IF('Data Input-Ingreso de Datos'!#REF!=1,EVERLITE!#REF!,"N/A")</f>
        <v>#REF!</v>
      </c>
      <c r="RXI50" s="351" t="e">
        <f>+IF('Data Input-Ingreso de Datos'!#REF!=1,EVERLITE!#REF!,"N/A")</f>
        <v>#REF!</v>
      </c>
      <c r="RXJ50" s="351" t="e">
        <f>+IF('Data Input-Ingreso de Datos'!#REF!=1,EVERLITE!#REF!,"N/A")</f>
        <v>#REF!</v>
      </c>
      <c r="RXK50" s="351" t="e">
        <f>+IF('Data Input-Ingreso de Datos'!#REF!=1,EVERLITE!#REF!,"N/A")</f>
        <v>#REF!</v>
      </c>
      <c r="RXL50" s="351" t="e">
        <f>+IF('Data Input-Ingreso de Datos'!#REF!=1,EVERLITE!#REF!,"N/A")</f>
        <v>#REF!</v>
      </c>
      <c r="RXM50" s="351" t="e">
        <f>+IF('Data Input-Ingreso de Datos'!#REF!=1,EVERLITE!#REF!,"N/A")</f>
        <v>#REF!</v>
      </c>
      <c r="RXN50" s="351" t="e">
        <f>+IF('Data Input-Ingreso de Datos'!#REF!=1,EVERLITE!#REF!,"N/A")</f>
        <v>#REF!</v>
      </c>
      <c r="RXO50" s="351" t="e">
        <f>+IF('Data Input-Ingreso de Datos'!#REF!=1,EVERLITE!#REF!,"N/A")</f>
        <v>#REF!</v>
      </c>
      <c r="RXP50" s="351" t="e">
        <f>+IF('Data Input-Ingreso de Datos'!#REF!=1,EVERLITE!#REF!,"N/A")</f>
        <v>#REF!</v>
      </c>
      <c r="RXQ50" s="351" t="e">
        <f>+IF('Data Input-Ingreso de Datos'!#REF!=1,EVERLITE!#REF!,"N/A")</f>
        <v>#REF!</v>
      </c>
      <c r="RXR50" s="351" t="e">
        <f>+IF('Data Input-Ingreso de Datos'!#REF!=1,EVERLITE!#REF!,"N/A")</f>
        <v>#REF!</v>
      </c>
      <c r="RXS50" s="351" t="e">
        <f>+IF('Data Input-Ingreso de Datos'!#REF!=1,EVERLITE!#REF!,"N/A")</f>
        <v>#REF!</v>
      </c>
      <c r="RXT50" s="351" t="e">
        <f>+IF('Data Input-Ingreso de Datos'!#REF!=1,EVERLITE!#REF!,"N/A")</f>
        <v>#REF!</v>
      </c>
      <c r="RXU50" s="351" t="e">
        <f>+IF('Data Input-Ingreso de Datos'!#REF!=1,EVERLITE!#REF!,"N/A")</f>
        <v>#REF!</v>
      </c>
      <c r="RXV50" s="351" t="e">
        <f>+IF('Data Input-Ingreso de Datos'!#REF!=1,EVERLITE!#REF!,"N/A")</f>
        <v>#REF!</v>
      </c>
      <c r="RXW50" s="351" t="e">
        <f>+IF('Data Input-Ingreso de Datos'!#REF!=1,EVERLITE!#REF!,"N/A")</f>
        <v>#REF!</v>
      </c>
      <c r="RXX50" s="351" t="e">
        <f>+IF('Data Input-Ingreso de Datos'!#REF!=1,EVERLITE!#REF!,"N/A")</f>
        <v>#REF!</v>
      </c>
      <c r="RXY50" s="351" t="e">
        <f>+IF('Data Input-Ingreso de Datos'!#REF!=1,EVERLITE!#REF!,"N/A")</f>
        <v>#REF!</v>
      </c>
      <c r="RXZ50" s="351" t="e">
        <f>+IF('Data Input-Ingreso de Datos'!#REF!=1,EVERLITE!#REF!,"N/A")</f>
        <v>#REF!</v>
      </c>
      <c r="RYA50" s="351" t="e">
        <f>+IF('Data Input-Ingreso de Datos'!#REF!=1,EVERLITE!#REF!,"N/A")</f>
        <v>#REF!</v>
      </c>
      <c r="RYB50" s="351" t="e">
        <f>+IF('Data Input-Ingreso de Datos'!#REF!=1,EVERLITE!#REF!,"N/A")</f>
        <v>#REF!</v>
      </c>
      <c r="RYC50" s="351" t="e">
        <f>+IF('Data Input-Ingreso de Datos'!#REF!=1,EVERLITE!#REF!,"N/A")</f>
        <v>#REF!</v>
      </c>
      <c r="RYD50" s="351" t="e">
        <f>+IF('Data Input-Ingreso de Datos'!#REF!=1,EVERLITE!#REF!,"N/A")</f>
        <v>#REF!</v>
      </c>
      <c r="RYE50" s="351" t="e">
        <f>+IF('Data Input-Ingreso de Datos'!#REF!=1,EVERLITE!#REF!,"N/A")</f>
        <v>#REF!</v>
      </c>
      <c r="RYF50" s="351" t="e">
        <f>+IF('Data Input-Ingreso de Datos'!#REF!=1,EVERLITE!#REF!,"N/A")</f>
        <v>#REF!</v>
      </c>
      <c r="RYG50" s="351" t="e">
        <f>+IF('Data Input-Ingreso de Datos'!#REF!=1,EVERLITE!#REF!,"N/A")</f>
        <v>#REF!</v>
      </c>
      <c r="RYH50" s="351" t="e">
        <f>+IF('Data Input-Ingreso de Datos'!#REF!=1,EVERLITE!#REF!,"N/A")</f>
        <v>#REF!</v>
      </c>
      <c r="RYI50" s="351" t="e">
        <f>+IF('Data Input-Ingreso de Datos'!#REF!=1,EVERLITE!#REF!,"N/A")</f>
        <v>#REF!</v>
      </c>
      <c r="RYJ50" s="351" t="e">
        <f>+IF('Data Input-Ingreso de Datos'!#REF!=1,EVERLITE!#REF!,"N/A")</f>
        <v>#REF!</v>
      </c>
      <c r="RYK50" s="351" t="e">
        <f>+IF('Data Input-Ingreso de Datos'!#REF!=1,EVERLITE!#REF!,"N/A")</f>
        <v>#REF!</v>
      </c>
      <c r="RYL50" s="351" t="e">
        <f>+IF('Data Input-Ingreso de Datos'!#REF!=1,EVERLITE!#REF!,"N/A")</f>
        <v>#REF!</v>
      </c>
      <c r="RYM50" s="351" t="e">
        <f>+IF('Data Input-Ingreso de Datos'!#REF!=1,EVERLITE!#REF!,"N/A")</f>
        <v>#REF!</v>
      </c>
      <c r="RYN50" s="351" t="e">
        <f>+IF('Data Input-Ingreso de Datos'!#REF!=1,EVERLITE!#REF!,"N/A")</f>
        <v>#REF!</v>
      </c>
      <c r="RYO50" s="351" t="e">
        <f>+IF('Data Input-Ingreso de Datos'!#REF!=1,EVERLITE!#REF!,"N/A")</f>
        <v>#REF!</v>
      </c>
      <c r="RYP50" s="351" t="e">
        <f>+IF('Data Input-Ingreso de Datos'!#REF!=1,EVERLITE!#REF!,"N/A")</f>
        <v>#REF!</v>
      </c>
      <c r="RYQ50" s="351" t="e">
        <f>+IF('Data Input-Ingreso de Datos'!#REF!=1,EVERLITE!#REF!,"N/A")</f>
        <v>#REF!</v>
      </c>
      <c r="RYR50" s="351" t="e">
        <f>+IF('Data Input-Ingreso de Datos'!#REF!=1,EVERLITE!#REF!,"N/A")</f>
        <v>#REF!</v>
      </c>
      <c r="RYS50" s="351" t="e">
        <f>+IF('Data Input-Ingreso de Datos'!#REF!=1,EVERLITE!#REF!,"N/A")</f>
        <v>#REF!</v>
      </c>
      <c r="RYT50" s="351" t="e">
        <f>+IF('Data Input-Ingreso de Datos'!#REF!=1,EVERLITE!#REF!,"N/A")</f>
        <v>#REF!</v>
      </c>
      <c r="RYU50" s="351" t="e">
        <f>+IF('Data Input-Ingreso de Datos'!#REF!=1,EVERLITE!#REF!,"N/A")</f>
        <v>#REF!</v>
      </c>
      <c r="RYV50" s="351" t="e">
        <f>+IF('Data Input-Ingreso de Datos'!#REF!=1,EVERLITE!#REF!,"N/A")</f>
        <v>#REF!</v>
      </c>
      <c r="RYW50" s="351" t="e">
        <f>+IF('Data Input-Ingreso de Datos'!#REF!=1,EVERLITE!#REF!,"N/A")</f>
        <v>#REF!</v>
      </c>
      <c r="RYX50" s="351" t="e">
        <f>+IF('Data Input-Ingreso de Datos'!#REF!=1,EVERLITE!#REF!,"N/A")</f>
        <v>#REF!</v>
      </c>
      <c r="RYY50" s="351" t="e">
        <f>+IF('Data Input-Ingreso de Datos'!#REF!=1,EVERLITE!#REF!,"N/A")</f>
        <v>#REF!</v>
      </c>
      <c r="RYZ50" s="351" t="e">
        <f>+IF('Data Input-Ingreso de Datos'!#REF!=1,EVERLITE!#REF!,"N/A")</f>
        <v>#REF!</v>
      </c>
      <c r="RZA50" s="351" t="e">
        <f>+IF('Data Input-Ingreso de Datos'!#REF!=1,EVERLITE!#REF!,"N/A")</f>
        <v>#REF!</v>
      </c>
      <c r="RZB50" s="351" t="e">
        <f>+IF('Data Input-Ingreso de Datos'!#REF!=1,EVERLITE!#REF!,"N/A")</f>
        <v>#REF!</v>
      </c>
      <c r="RZC50" s="351" t="e">
        <f>+IF('Data Input-Ingreso de Datos'!#REF!=1,EVERLITE!#REF!,"N/A")</f>
        <v>#REF!</v>
      </c>
      <c r="RZD50" s="351" t="e">
        <f>+IF('Data Input-Ingreso de Datos'!#REF!=1,EVERLITE!#REF!,"N/A")</f>
        <v>#REF!</v>
      </c>
      <c r="RZE50" s="351" t="e">
        <f>+IF('Data Input-Ingreso de Datos'!#REF!=1,EVERLITE!#REF!,"N/A")</f>
        <v>#REF!</v>
      </c>
      <c r="RZF50" s="351" t="e">
        <f>+IF('Data Input-Ingreso de Datos'!#REF!=1,EVERLITE!#REF!,"N/A")</f>
        <v>#REF!</v>
      </c>
      <c r="RZG50" s="351" t="e">
        <f>+IF('Data Input-Ingreso de Datos'!#REF!=1,EVERLITE!#REF!,"N/A")</f>
        <v>#REF!</v>
      </c>
      <c r="RZH50" s="351" t="e">
        <f>+IF('Data Input-Ingreso de Datos'!#REF!=1,EVERLITE!#REF!,"N/A")</f>
        <v>#REF!</v>
      </c>
      <c r="RZI50" s="351" t="e">
        <f>+IF('Data Input-Ingreso de Datos'!#REF!=1,EVERLITE!#REF!,"N/A")</f>
        <v>#REF!</v>
      </c>
      <c r="RZJ50" s="351" t="e">
        <f>+IF('Data Input-Ingreso de Datos'!#REF!=1,EVERLITE!#REF!,"N/A")</f>
        <v>#REF!</v>
      </c>
      <c r="RZK50" s="351" t="e">
        <f>+IF('Data Input-Ingreso de Datos'!#REF!=1,EVERLITE!#REF!,"N/A")</f>
        <v>#REF!</v>
      </c>
      <c r="RZL50" s="351" t="e">
        <f>+IF('Data Input-Ingreso de Datos'!#REF!=1,EVERLITE!#REF!,"N/A")</f>
        <v>#REF!</v>
      </c>
      <c r="RZM50" s="351" t="e">
        <f>+IF('Data Input-Ingreso de Datos'!#REF!=1,EVERLITE!#REF!,"N/A")</f>
        <v>#REF!</v>
      </c>
      <c r="RZN50" s="351" t="e">
        <f>+IF('Data Input-Ingreso de Datos'!#REF!=1,EVERLITE!#REF!,"N/A")</f>
        <v>#REF!</v>
      </c>
      <c r="RZO50" s="351" t="e">
        <f>+IF('Data Input-Ingreso de Datos'!#REF!=1,EVERLITE!#REF!,"N/A")</f>
        <v>#REF!</v>
      </c>
      <c r="RZP50" s="351" t="e">
        <f>+IF('Data Input-Ingreso de Datos'!#REF!=1,EVERLITE!#REF!,"N/A")</f>
        <v>#REF!</v>
      </c>
      <c r="RZQ50" s="351" t="e">
        <f>+IF('Data Input-Ingreso de Datos'!#REF!=1,EVERLITE!#REF!,"N/A")</f>
        <v>#REF!</v>
      </c>
      <c r="RZR50" s="351" t="e">
        <f>+IF('Data Input-Ingreso de Datos'!#REF!=1,EVERLITE!#REF!,"N/A")</f>
        <v>#REF!</v>
      </c>
      <c r="RZS50" s="351" t="e">
        <f>+IF('Data Input-Ingreso de Datos'!#REF!=1,EVERLITE!#REF!,"N/A")</f>
        <v>#REF!</v>
      </c>
      <c r="RZT50" s="351" t="e">
        <f>+IF('Data Input-Ingreso de Datos'!#REF!=1,EVERLITE!#REF!,"N/A")</f>
        <v>#REF!</v>
      </c>
      <c r="RZU50" s="351" t="e">
        <f>+IF('Data Input-Ingreso de Datos'!#REF!=1,EVERLITE!#REF!,"N/A")</f>
        <v>#REF!</v>
      </c>
      <c r="RZV50" s="351" t="e">
        <f>+IF('Data Input-Ingreso de Datos'!#REF!=1,EVERLITE!#REF!,"N/A")</f>
        <v>#REF!</v>
      </c>
      <c r="RZW50" s="351" t="e">
        <f>+IF('Data Input-Ingreso de Datos'!#REF!=1,EVERLITE!#REF!,"N/A")</f>
        <v>#REF!</v>
      </c>
      <c r="RZX50" s="351" t="e">
        <f>+IF('Data Input-Ingreso de Datos'!#REF!=1,EVERLITE!#REF!,"N/A")</f>
        <v>#REF!</v>
      </c>
      <c r="RZY50" s="351" t="e">
        <f>+IF('Data Input-Ingreso de Datos'!#REF!=1,EVERLITE!#REF!,"N/A")</f>
        <v>#REF!</v>
      </c>
      <c r="RZZ50" s="351" t="e">
        <f>+IF('Data Input-Ingreso de Datos'!#REF!=1,EVERLITE!#REF!,"N/A")</f>
        <v>#REF!</v>
      </c>
      <c r="SAA50" s="351" t="e">
        <f>+IF('Data Input-Ingreso de Datos'!#REF!=1,EVERLITE!#REF!,"N/A")</f>
        <v>#REF!</v>
      </c>
      <c r="SAB50" s="351" t="e">
        <f>+IF('Data Input-Ingreso de Datos'!#REF!=1,EVERLITE!#REF!,"N/A")</f>
        <v>#REF!</v>
      </c>
      <c r="SAC50" s="351" t="e">
        <f>+IF('Data Input-Ingreso de Datos'!#REF!=1,EVERLITE!#REF!,"N/A")</f>
        <v>#REF!</v>
      </c>
      <c r="SAD50" s="351" t="e">
        <f>+IF('Data Input-Ingreso de Datos'!#REF!=1,EVERLITE!#REF!,"N/A")</f>
        <v>#REF!</v>
      </c>
      <c r="SAE50" s="351" t="e">
        <f>+IF('Data Input-Ingreso de Datos'!#REF!=1,EVERLITE!#REF!,"N/A")</f>
        <v>#REF!</v>
      </c>
      <c r="SAF50" s="351" t="e">
        <f>+IF('Data Input-Ingreso de Datos'!#REF!=1,EVERLITE!#REF!,"N/A")</f>
        <v>#REF!</v>
      </c>
      <c r="SAG50" s="351" t="e">
        <f>+IF('Data Input-Ingreso de Datos'!#REF!=1,EVERLITE!#REF!,"N/A")</f>
        <v>#REF!</v>
      </c>
      <c r="SAH50" s="351" t="e">
        <f>+IF('Data Input-Ingreso de Datos'!#REF!=1,EVERLITE!#REF!,"N/A")</f>
        <v>#REF!</v>
      </c>
      <c r="SAI50" s="351" t="e">
        <f>+IF('Data Input-Ingreso de Datos'!#REF!=1,EVERLITE!#REF!,"N/A")</f>
        <v>#REF!</v>
      </c>
      <c r="SAJ50" s="351" t="e">
        <f>+IF('Data Input-Ingreso de Datos'!#REF!=1,EVERLITE!#REF!,"N/A")</f>
        <v>#REF!</v>
      </c>
      <c r="SAK50" s="351" t="e">
        <f>+IF('Data Input-Ingreso de Datos'!#REF!=1,EVERLITE!#REF!,"N/A")</f>
        <v>#REF!</v>
      </c>
      <c r="SAL50" s="351" t="e">
        <f>+IF('Data Input-Ingreso de Datos'!#REF!=1,EVERLITE!#REF!,"N/A")</f>
        <v>#REF!</v>
      </c>
      <c r="SAM50" s="351" t="e">
        <f>+IF('Data Input-Ingreso de Datos'!#REF!=1,EVERLITE!#REF!,"N/A")</f>
        <v>#REF!</v>
      </c>
      <c r="SAN50" s="351" t="e">
        <f>+IF('Data Input-Ingreso de Datos'!#REF!=1,EVERLITE!#REF!,"N/A")</f>
        <v>#REF!</v>
      </c>
      <c r="SAO50" s="351" t="e">
        <f>+IF('Data Input-Ingreso de Datos'!#REF!=1,EVERLITE!#REF!,"N/A")</f>
        <v>#REF!</v>
      </c>
      <c r="SAP50" s="351" t="e">
        <f>+IF('Data Input-Ingreso de Datos'!#REF!=1,EVERLITE!#REF!,"N/A")</f>
        <v>#REF!</v>
      </c>
      <c r="SAQ50" s="351" t="e">
        <f>+IF('Data Input-Ingreso de Datos'!#REF!=1,EVERLITE!#REF!,"N/A")</f>
        <v>#REF!</v>
      </c>
      <c r="SAR50" s="351" t="e">
        <f>+IF('Data Input-Ingreso de Datos'!#REF!=1,EVERLITE!#REF!,"N/A")</f>
        <v>#REF!</v>
      </c>
      <c r="SAS50" s="351" t="e">
        <f>+IF('Data Input-Ingreso de Datos'!#REF!=1,EVERLITE!#REF!,"N/A")</f>
        <v>#REF!</v>
      </c>
      <c r="SAT50" s="351" t="e">
        <f>+IF('Data Input-Ingreso de Datos'!#REF!=1,EVERLITE!#REF!,"N/A")</f>
        <v>#REF!</v>
      </c>
      <c r="SAU50" s="351" t="e">
        <f>+IF('Data Input-Ingreso de Datos'!#REF!=1,EVERLITE!#REF!,"N/A")</f>
        <v>#REF!</v>
      </c>
      <c r="SAV50" s="351" t="e">
        <f>+IF('Data Input-Ingreso de Datos'!#REF!=1,EVERLITE!#REF!,"N/A")</f>
        <v>#REF!</v>
      </c>
      <c r="SAW50" s="351" t="e">
        <f>+IF('Data Input-Ingreso de Datos'!#REF!=1,EVERLITE!#REF!,"N/A")</f>
        <v>#REF!</v>
      </c>
      <c r="SAX50" s="351" t="e">
        <f>+IF('Data Input-Ingreso de Datos'!#REF!=1,EVERLITE!#REF!,"N/A")</f>
        <v>#REF!</v>
      </c>
      <c r="SAY50" s="351" t="e">
        <f>+IF('Data Input-Ingreso de Datos'!#REF!=1,EVERLITE!#REF!,"N/A")</f>
        <v>#REF!</v>
      </c>
      <c r="SAZ50" s="351" t="e">
        <f>+IF('Data Input-Ingreso de Datos'!#REF!=1,EVERLITE!#REF!,"N/A")</f>
        <v>#REF!</v>
      </c>
      <c r="SBA50" s="351" t="e">
        <f>+IF('Data Input-Ingreso de Datos'!#REF!=1,EVERLITE!#REF!,"N/A")</f>
        <v>#REF!</v>
      </c>
      <c r="SBB50" s="351" t="e">
        <f>+IF('Data Input-Ingreso de Datos'!#REF!=1,EVERLITE!#REF!,"N/A")</f>
        <v>#REF!</v>
      </c>
      <c r="SBC50" s="351" t="e">
        <f>+IF('Data Input-Ingreso de Datos'!#REF!=1,EVERLITE!#REF!,"N/A")</f>
        <v>#REF!</v>
      </c>
      <c r="SBD50" s="351" t="e">
        <f>+IF('Data Input-Ingreso de Datos'!#REF!=1,EVERLITE!#REF!,"N/A")</f>
        <v>#REF!</v>
      </c>
      <c r="SBE50" s="351" t="e">
        <f>+IF('Data Input-Ingreso de Datos'!#REF!=1,EVERLITE!#REF!,"N/A")</f>
        <v>#REF!</v>
      </c>
      <c r="SBF50" s="351" t="e">
        <f>+IF('Data Input-Ingreso de Datos'!#REF!=1,EVERLITE!#REF!,"N/A")</f>
        <v>#REF!</v>
      </c>
      <c r="SBG50" s="351" t="e">
        <f>+IF('Data Input-Ingreso de Datos'!#REF!=1,EVERLITE!#REF!,"N/A")</f>
        <v>#REF!</v>
      </c>
      <c r="SBH50" s="351" t="e">
        <f>+IF('Data Input-Ingreso de Datos'!#REF!=1,EVERLITE!#REF!,"N/A")</f>
        <v>#REF!</v>
      </c>
      <c r="SBI50" s="351" t="e">
        <f>+IF('Data Input-Ingreso de Datos'!#REF!=1,EVERLITE!#REF!,"N/A")</f>
        <v>#REF!</v>
      </c>
      <c r="SBJ50" s="351" t="e">
        <f>+IF('Data Input-Ingreso de Datos'!#REF!=1,EVERLITE!#REF!,"N/A")</f>
        <v>#REF!</v>
      </c>
      <c r="SBK50" s="351" t="e">
        <f>+IF('Data Input-Ingreso de Datos'!#REF!=1,EVERLITE!#REF!,"N/A")</f>
        <v>#REF!</v>
      </c>
      <c r="SBL50" s="351" t="e">
        <f>+IF('Data Input-Ingreso de Datos'!#REF!=1,EVERLITE!#REF!,"N/A")</f>
        <v>#REF!</v>
      </c>
      <c r="SBM50" s="351" t="e">
        <f>+IF('Data Input-Ingreso de Datos'!#REF!=1,EVERLITE!#REF!,"N/A")</f>
        <v>#REF!</v>
      </c>
      <c r="SBN50" s="351" t="e">
        <f>+IF('Data Input-Ingreso de Datos'!#REF!=1,EVERLITE!#REF!,"N/A")</f>
        <v>#REF!</v>
      </c>
      <c r="SBO50" s="351" t="e">
        <f>+IF('Data Input-Ingreso de Datos'!#REF!=1,EVERLITE!#REF!,"N/A")</f>
        <v>#REF!</v>
      </c>
      <c r="SBP50" s="351" t="e">
        <f>+IF('Data Input-Ingreso de Datos'!#REF!=1,EVERLITE!#REF!,"N/A")</f>
        <v>#REF!</v>
      </c>
      <c r="SBQ50" s="351" t="e">
        <f>+IF('Data Input-Ingreso de Datos'!#REF!=1,EVERLITE!#REF!,"N/A")</f>
        <v>#REF!</v>
      </c>
      <c r="SBR50" s="351" t="e">
        <f>+IF('Data Input-Ingreso de Datos'!#REF!=1,EVERLITE!#REF!,"N/A")</f>
        <v>#REF!</v>
      </c>
      <c r="SBS50" s="351" t="e">
        <f>+IF('Data Input-Ingreso de Datos'!#REF!=1,EVERLITE!#REF!,"N/A")</f>
        <v>#REF!</v>
      </c>
      <c r="SBT50" s="351" t="e">
        <f>+IF('Data Input-Ingreso de Datos'!#REF!=1,EVERLITE!#REF!,"N/A")</f>
        <v>#REF!</v>
      </c>
      <c r="SBU50" s="351" t="e">
        <f>+IF('Data Input-Ingreso de Datos'!#REF!=1,EVERLITE!#REF!,"N/A")</f>
        <v>#REF!</v>
      </c>
      <c r="SBV50" s="351" t="e">
        <f>+IF('Data Input-Ingreso de Datos'!#REF!=1,EVERLITE!#REF!,"N/A")</f>
        <v>#REF!</v>
      </c>
      <c r="SBW50" s="351" t="e">
        <f>+IF('Data Input-Ingreso de Datos'!#REF!=1,EVERLITE!#REF!,"N/A")</f>
        <v>#REF!</v>
      </c>
      <c r="SBX50" s="351" t="e">
        <f>+IF('Data Input-Ingreso de Datos'!#REF!=1,EVERLITE!#REF!,"N/A")</f>
        <v>#REF!</v>
      </c>
      <c r="SBY50" s="351" t="e">
        <f>+IF('Data Input-Ingreso de Datos'!#REF!=1,EVERLITE!#REF!,"N/A")</f>
        <v>#REF!</v>
      </c>
      <c r="SBZ50" s="351" t="e">
        <f>+IF('Data Input-Ingreso de Datos'!#REF!=1,EVERLITE!#REF!,"N/A")</f>
        <v>#REF!</v>
      </c>
      <c r="SCA50" s="351" t="e">
        <f>+IF('Data Input-Ingreso de Datos'!#REF!=1,EVERLITE!#REF!,"N/A")</f>
        <v>#REF!</v>
      </c>
      <c r="SCB50" s="351" t="e">
        <f>+IF('Data Input-Ingreso de Datos'!#REF!=1,EVERLITE!#REF!,"N/A")</f>
        <v>#REF!</v>
      </c>
      <c r="SCC50" s="351" t="e">
        <f>+IF('Data Input-Ingreso de Datos'!#REF!=1,EVERLITE!#REF!,"N/A")</f>
        <v>#REF!</v>
      </c>
      <c r="SCD50" s="351" t="e">
        <f>+IF('Data Input-Ingreso de Datos'!#REF!=1,EVERLITE!#REF!,"N/A")</f>
        <v>#REF!</v>
      </c>
      <c r="SCE50" s="351" t="e">
        <f>+IF('Data Input-Ingreso de Datos'!#REF!=1,EVERLITE!#REF!,"N/A")</f>
        <v>#REF!</v>
      </c>
      <c r="SCF50" s="351" t="e">
        <f>+IF('Data Input-Ingreso de Datos'!#REF!=1,EVERLITE!#REF!,"N/A")</f>
        <v>#REF!</v>
      </c>
      <c r="SCG50" s="351" t="e">
        <f>+IF('Data Input-Ingreso de Datos'!#REF!=1,EVERLITE!#REF!,"N/A")</f>
        <v>#REF!</v>
      </c>
      <c r="SCH50" s="351" t="e">
        <f>+IF('Data Input-Ingreso de Datos'!#REF!=1,EVERLITE!#REF!,"N/A")</f>
        <v>#REF!</v>
      </c>
      <c r="SCI50" s="351" t="e">
        <f>+IF('Data Input-Ingreso de Datos'!#REF!=1,EVERLITE!#REF!,"N/A")</f>
        <v>#REF!</v>
      </c>
      <c r="SCJ50" s="351" t="e">
        <f>+IF('Data Input-Ingreso de Datos'!#REF!=1,EVERLITE!#REF!,"N/A")</f>
        <v>#REF!</v>
      </c>
      <c r="SCK50" s="351" t="e">
        <f>+IF('Data Input-Ingreso de Datos'!#REF!=1,EVERLITE!#REF!,"N/A")</f>
        <v>#REF!</v>
      </c>
      <c r="SCL50" s="351" t="e">
        <f>+IF('Data Input-Ingreso de Datos'!#REF!=1,EVERLITE!#REF!,"N/A")</f>
        <v>#REF!</v>
      </c>
      <c r="SCM50" s="351" t="e">
        <f>+IF('Data Input-Ingreso de Datos'!#REF!=1,EVERLITE!#REF!,"N/A")</f>
        <v>#REF!</v>
      </c>
      <c r="SCN50" s="351" t="e">
        <f>+IF('Data Input-Ingreso de Datos'!#REF!=1,EVERLITE!#REF!,"N/A")</f>
        <v>#REF!</v>
      </c>
      <c r="SCO50" s="351" t="e">
        <f>+IF('Data Input-Ingreso de Datos'!#REF!=1,EVERLITE!#REF!,"N/A")</f>
        <v>#REF!</v>
      </c>
      <c r="SCP50" s="351" t="e">
        <f>+IF('Data Input-Ingreso de Datos'!#REF!=1,EVERLITE!#REF!,"N/A")</f>
        <v>#REF!</v>
      </c>
      <c r="SCQ50" s="351" t="e">
        <f>+IF('Data Input-Ingreso de Datos'!#REF!=1,EVERLITE!#REF!,"N/A")</f>
        <v>#REF!</v>
      </c>
      <c r="SCR50" s="351" t="e">
        <f>+IF('Data Input-Ingreso de Datos'!#REF!=1,EVERLITE!#REF!,"N/A")</f>
        <v>#REF!</v>
      </c>
      <c r="SCS50" s="351" t="e">
        <f>+IF('Data Input-Ingreso de Datos'!#REF!=1,EVERLITE!#REF!,"N/A")</f>
        <v>#REF!</v>
      </c>
      <c r="SCT50" s="351" t="e">
        <f>+IF('Data Input-Ingreso de Datos'!#REF!=1,EVERLITE!#REF!,"N/A")</f>
        <v>#REF!</v>
      </c>
      <c r="SCU50" s="351" t="e">
        <f>+IF('Data Input-Ingreso de Datos'!#REF!=1,EVERLITE!#REF!,"N/A")</f>
        <v>#REF!</v>
      </c>
      <c r="SCV50" s="351" t="e">
        <f>+IF('Data Input-Ingreso de Datos'!#REF!=1,EVERLITE!#REF!,"N/A")</f>
        <v>#REF!</v>
      </c>
      <c r="SCW50" s="351" t="e">
        <f>+IF('Data Input-Ingreso de Datos'!#REF!=1,EVERLITE!#REF!,"N/A")</f>
        <v>#REF!</v>
      </c>
      <c r="SCX50" s="351" t="e">
        <f>+IF('Data Input-Ingreso de Datos'!#REF!=1,EVERLITE!#REF!,"N/A")</f>
        <v>#REF!</v>
      </c>
      <c r="SCY50" s="351" t="e">
        <f>+IF('Data Input-Ingreso de Datos'!#REF!=1,EVERLITE!#REF!,"N/A")</f>
        <v>#REF!</v>
      </c>
      <c r="SCZ50" s="351" t="e">
        <f>+IF('Data Input-Ingreso de Datos'!#REF!=1,EVERLITE!#REF!,"N/A")</f>
        <v>#REF!</v>
      </c>
      <c r="SDA50" s="351" t="e">
        <f>+IF('Data Input-Ingreso de Datos'!#REF!=1,EVERLITE!#REF!,"N/A")</f>
        <v>#REF!</v>
      </c>
      <c r="SDB50" s="351" t="e">
        <f>+IF('Data Input-Ingreso de Datos'!#REF!=1,EVERLITE!#REF!,"N/A")</f>
        <v>#REF!</v>
      </c>
      <c r="SDC50" s="351" t="e">
        <f>+IF('Data Input-Ingreso de Datos'!#REF!=1,EVERLITE!#REF!,"N/A")</f>
        <v>#REF!</v>
      </c>
      <c r="SDD50" s="351" t="e">
        <f>+IF('Data Input-Ingreso de Datos'!#REF!=1,EVERLITE!#REF!,"N/A")</f>
        <v>#REF!</v>
      </c>
      <c r="SDE50" s="351" t="e">
        <f>+IF('Data Input-Ingreso de Datos'!#REF!=1,EVERLITE!#REF!,"N/A")</f>
        <v>#REF!</v>
      </c>
      <c r="SDF50" s="351" t="e">
        <f>+IF('Data Input-Ingreso de Datos'!#REF!=1,EVERLITE!#REF!,"N/A")</f>
        <v>#REF!</v>
      </c>
      <c r="SDG50" s="351" t="e">
        <f>+IF('Data Input-Ingreso de Datos'!#REF!=1,EVERLITE!#REF!,"N/A")</f>
        <v>#REF!</v>
      </c>
      <c r="SDH50" s="351" t="e">
        <f>+IF('Data Input-Ingreso de Datos'!#REF!=1,EVERLITE!#REF!,"N/A")</f>
        <v>#REF!</v>
      </c>
      <c r="SDI50" s="351" t="e">
        <f>+IF('Data Input-Ingreso de Datos'!#REF!=1,EVERLITE!#REF!,"N/A")</f>
        <v>#REF!</v>
      </c>
      <c r="SDJ50" s="351" t="e">
        <f>+IF('Data Input-Ingreso de Datos'!#REF!=1,EVERLITE!#REF!,"N/A")</f>
        <v>#REF!</v>
      </c>
      <c r="SDK50" s="351" t="e">
        <f>+IF('Data Input-Ingreso de Datos'!#REF!=1,EVERLITE!#REF!,"N/A")</f>
        <v>#REF!</v>
      </c>
      <c r="SDL50" s="351" t="e">
        <f>+IF('Data Input-Ingreso de Datos'!#REF!=1,EVERLITE!#REF!,"N/A")</f>
        <v>#REF!</v>
      </c>
      <c r="SDM50" s="351" t="e">
        <f>+IF('Data Input-Ingreso de Datos'!#REF!=1,EVERLITE!#REF!,"N/A")</f>
        <v>#REF!</v>
      </c>
      <c r="SDN50" s="351" t="e">
        <f>+IF('Data Input-Ingreso de Datos'!#REF!=1,EVERLITE!#REF!,"N/A")</f>
        <v>#REF!</v>
      </c>
      <c r="SDO50" s="351" t="e">
        <f>+IF('Data Input-Ingreso de Datos'!#REF!=1,EVERLITE!#REF!,"N/A")</f>
        <v>#REF!</v>
      </c>
      <c r="SDP50" s="351" t="e">
        <f>+IF('Data Input-Ingreso de Datos'!#REF!=1,EVERLITE!#REF!,"N/A")</f>
        <v>#REF!</v>
      </c>
      <c r="SDQ50" s="351" t="e">
        <f>+IF('Data Input-Ingreso de Datos'!#REF!=1,EVERLITE!#REF!,"N/A")</f>
        <v>#REF!</v>
      </c>
      <c r="SDR50" s="351" t="e">
        <f>+IF('Data Input-Ingreso de Datos'!#REF!=1,EVERLITE!#REF!,"N/A")</f>
        <v>#REF!</v>
      </c>
      <c r="SDS50" s="351" t="e">
        <f>+IF('Data Input-Ingreso de Datos'!#REF!=1,EVERLITE!#REF!,"N/A")</f>
        <v>#REF!</v>
      </c>
      <c r="SDT50" s="351" t="e">
        <f>+IF('Data Input-Ingreso de Datos'!#REF!=1,EVERLITE!#REF!,"N/A")</f>
        <v>#REF!</v>
      </c>
      <c r="SDU50" s="351" t="e">
        <f>+IF('Data Input-Ingreso de Datos'!#REF!=1,EVERLITE!#REF!,"N/A")</f>
        <v>#REF!</v>
      </c>
      <c r="SDV50" s="351" t="e">
        <f>+IF('Data Input-Ingreso de Datos'!#REF!=1,EVERLITE!#REF!,"N/A")</f>
        <v>#REF!</v>
      </c>
      <c r="SDW50" s="351" t="e">
        <f>+IF('Data Input-Ingreso de Datos'!#REF!=1,EVERLITE!#REF!,"N/A")</f>
        <v>#REF!</v>
      </c>
      <c r="SDX50" s="351" t="e">
        <f>+IF('Data Input-Ingreso de Datos'!#REF!=1,EVERLITE!#REF!,"N/A")</f>
        <v>#REF!</v>
      </c>
      <c r="SDY50" s="351" t="e">
        <f>+IF('Data Input-Ingreso de Datos'!#REF!=1,EVERLITE!#REF!,"N/A")</f>
        <v>#REF!</v>
      </c>
      <c r="SDZ50" s="351" t="e">
        <f>+IF('Data Input-Ingreso de Datos'!#REF!=1,EVERLITE!#REF!,"N/A")</f>
        <v>#REF!</v>
      </c>
      <c r="SEA50" s="351" t="e">
        <f>+IF('Data Input-Ingreso de Datos'!#REF!=1,EVERLITE!#REF!,"N/A")</f>
        <v>#REF!</v>
      </c>
      <c r="SEB50" s="351" t="e">
        <f>+IF('Data Input-Ingreso de Datos'!#REF!=1,EVERLITE!#REF!,"N/A")</f>
        <v>#REF!</v>
      </c>
      <c r="SEC50" s="351" t="e">
        <f>+IF('Data Input-Ingreso de Datos'!#REF!=1,EVERLITE!#REF!,"N/A")</f>
        <v>#REF!</v>
      </c>
      <c r="SED50" s="351" t="e">
        <f>+IF('Data Input-Ingreso de Datos'!#REF!=1,EVERLITE!#REF!,"N/A")</f>
        <v>#REF!</v>
      </c>
      <c r="SEE50" s="351" t="e">
        <f>+IF('Data Input-Ingreso de Datos'!#REF!=1,EVERLITE!#REF!,"N/A")</f>
        <v>#REF!</v>
      </c>
      <c r="SEF50" s="351" t="e">
        <f>+IF('Data Input-Ingreso de Datos'!#REF!=1,EVERLITE!#REF!,"N/A")</f>
        <v>#REF!</v>
      </c>
      <c r="SEG50" s="351" t="e">
        <f>+IF('Data Input-Ingreso de Datos'!#REF!=1,EVERLITE!#REF!,"N/A")</f>
        <v>#REF!</v>
      </c>
      <c r="SEH50" s="351" t="e">
        <f>+IF('Data Input-Ingreso de Datos'!#REF!=1,EVERLITE!#REF!,"N/A")</f>
        <v>#REF!</v>
      </c>
      <c r="SEI50" s="351" t="e">
        <f>+IF('Data Input-Ingreso de Datos'!#REF!=1,EVERLITE!#REF!,"N/A")</f>
        <v>#REF!</v>
      </c>
      <c r="SEJ50" s="351" t="e">
        <f>+IF('Data Input-Ingreso de Datos'!#REF!=1,EVERLITE!#REF!,"N/A")</f>
        <v>#REF!</v>
      </c>
      <c r="SEK50" s="351" t="e">
        <f>+IF('Data Input-Ingreso de Datos'!#REF!=1,EVERLITE!#REF!,"N/A")</f>
        <v>#REF!</v>
      </c>
      <c r="SEL50" s="351" t="e">
        <f>+IF('Data Input-Ingreso de Datos'!#REF!=1,EVERLITE!#REF!,"N/A")</f>
        <v>#REF!</v>
      </c>
      <c r="SEM50" s="351" t="e">
        <f>+IF('Data Input-Ingreso de Datos'!#REF!=1,EVERLITE!#REF!,"N/A")</f>
        <v>#REF!</v>
      </c>
      <c r="SEN50" s="351" t="e">
        <f>+IF('Data Input-Ingreso de Datos'!#REF!=1,EVERLITE!#REF!,"N/A")</f>
        <v>#REF!</v>
      </c>
      <c r="SEO50" s="351" t="e">
        <f>+IF('Data Input-Ingreso de Datos'!#REF!=1,EVERLITE!#REF!,"N/A")</f>
        <v>#REF!</v>
      </c>
      <c r="SEP50" s="351" t="e">
        <f>+IF('Data Input-Ingreso de Datos'!#REF!=1,EVERLITE!#REF!,"N/A")</f>
        <v>#REF!</v>
      </c>
      <c r="SEQ50" s="351" t="e">
        <f>+IF('Data Input-Ingreso de Datos'!#REF!=1,EVERLITE!#REF!,"N/A")</f>
        <v>#REF!</v>
      </c>
      <c r="SER50" s="351" t="e">
        <f>+IF('Data Input-Ingreso de Datos'!#REF!=1,EVERLITE!#REF!,"N/A")</f>
        <v>#REF!</v>
      </c>
      <c r="SES50" s="351" t="e">
        <f>+IF('Data Input-Ingreso de Datos'!#REF!=1,EVERLITE!#REF!,"N/A")</f>
        <v>#REF!</v>
      </c>
      <c r="SET50" s="351" t="e">
        <f>+IF('Data Input-Ingreso de Datos'!#REF!=1,EVERLITE!#REF!,"N/A")</f>
        <v>#REF!</v>
      </c>
      <c r="SEU50" s="351" t="e">
        <f>+IF('Data Input-Ingreso de Datos'!#REF!=1,EVERLITE!#REF!,"N/A")</f>
        <v>#REF!</v>
      </c>
      <c r="SEV50" s="351" t="e">
        <f>+IF('Data Input-Ingreso de Datos'!#REF!=1,EVERLITE!#REF!,"N/A")</f>
        <v>#REF!</v>
      </c>
      <c r="SEW50" s="351" t="e">
        <f>+IF('Data Input-Ingreso de Datos'!#REF!=1,EVERLITE!#REF!,"N/A")</f>
        <v>#REF!</v>
      </c>
      <c r="SEX50" s="351" t="e">
        <f>+IF('Data Input-Ingreso de Datos'!#REF!=1,EVERLITE!#REF!,"N/A")</f>
        <v>#REF!</v>
      </c>
      <c r="SEY50" s="351" t="e">
        <f>+IF('Data Input-Ingreso de Datos'!#REF!=1,EVERLITE!#REF!,"N/A")</f>
        <v>#REF!</v>
      </c>
      <c r="SEZ50" s="351" t="e">
        <f>+IF('Data Input-Ingreso de Datos'!#REF!=1,EVERLITE!#REF!,"N/A")</f>
        <v>#REF!</v>
      </c>
      <c r="SFA50" s="351" t="e">
        <f>+IF('Data Input-Ingreso de Datos'!#REF!=1,EVERLITE!#REF!,"N/A")</f>
        <v>#REF!</v>
      </c>
      <c r="SFB50" s="351" t="e">
        <f>+IF('Data Input-Ingreso de Datos'!#REF!=1,EVERLITE!#REF!,"N/A")</f>
        <v>#REF!</v>
      </c>
      <c r="SFC50" s="351" t="e">
        <f>+IF('Data Input-Ingreso de Datos'!#REF!=1,EVERLITE!#REF!,"N/A")</f>
        <v>#REF!</v>
      </c>
      <c r="SFD50" s="351" t="e">
        <f>+IF('Data Input-Ingreso de Datos'!#REF!=1,EVERLITE!#REF!,"N/A")</f>
        <v>#REF!</v>
      </c>
      <c r="SFE50" s="351" t="e">
        <f>+IF('Data Input-Ingreso de Datos'!#REF!=1,EVERLITE!#REF!,"N/A")</f>
        <v>#REF!</v>
      </c>
      <c r="SFF50" s="351" t="e">
        <f>+IF('Data Input-Ingreso de Datos'!#REF!=1,EVERLITE!#REF!,"N/A")</f>
        <v>#REF!</v>
      </c>
      <c r="SFG50" s="351" t="e">
        <f>+IF('Data Input-Ingreso de Datos'!#REF!=1,EVERLITE!#REF!,"N/A")</f>
        <v>#REF!</v>
      </c>
      <c r="SFH50" s="351" t="e">
        <f>+IF('Data Input-Ingreso de Datos'!#REF!=1,EVERLITE!#REF!,"N/A")</f>
        <v>#REF!</v>
      </c>
      <c r="SFI50" s="351" t="e">
        <f>+IF('Data Input-Ingreso de Datos'!#REF!=1,EVERLITE!#REF!,"N/A")</f>
        <v>#REF!</v>
      </c>
      <c r="SFJ50" s="351" t="e">
        <f>+IF('Data Input-Ingreso de Datos'!#REF!=1,EVERLITE!#REF!,"N/A")</f>
        <v>#REF!</v>
      </c>
      <c r="SFK50" s="351" t="e">
        <f>+IF('Data Input-Ingreso de Datos'!#REF!=1,EVERLITE!#REF!,"N/A")</f>
        <v>#REF!</v>
      </c>
      <c r="SFL50" s="351" t="e">
        <f>+IF('Data Input-Ingreso de Datos'!#REF!=1,EVERLITE!#REF!,"N/A")</f>
        <v>#REF!</v>
      </c>
      <c r="SFM50" s="351" t="e">
        <f>+IF('Data Input-Ingreso de Datos'!#REF!=1,EVERLITE!#REF!,"N/A")</f>
        <v>#REF!</v>
      </c>
      <c r="SFN50" s="351" t="e">
        <f>+IF('Data Input-Ingreso de Datos'!#REF!=1,EVERLITE!#REF!,"N/A")</f>
        <v>#REF!</v>
      </c>
      <c r="SFO50" s="351" t="e">
        <f>+IF('Data Input-Ingreso de Datos'!#REF!=1,EVERLITE!#REF!,"N/A")</f>
        <v>#REF!</v>
      </c>
      <c r="SFP50" s="351" t="e">
        <f>+IF('Data Input-Ingreso de Datos'!#REF!=1,EVERLITE!#REF!,"N/A")</f>
        <v>#REF!</v>
      </c>
      <c r="SFQ50" s="351" t="e">
        <f>+IF('Data Input-Ingreso de Datos'!#REF!=1,EVERLITE!#REF!,"N/A")</f>
        <v>#REF!</v>
      </c>
      <c r="SFR50" s="351" t="e">
        <f>+IF('Data Input-Ingreso de Datos'!#REF!=1,EVERLITE!#REF!,"N/A")</f>
        <v>#REF!</v>
      </c>
      <c r="SFS50" s="351" t="e">
        <f>+IF('Data Input-Ingreso de Datos'!#REF!=1,EVERLITE!#REF!,"N/A")</f>
        <v>#REF!</v>
      </c>
      <c r="SFT50" s="351" t="e">
        <f>+IF('Data Input-Ingreso de Datos'!#REF!=1,EVERLITE!#REF!,"N/A")</f>
        <v>#REF!</v>
      </c>
      <c r="SFU50" s="351" t="e">
        <f>+IF('Data Input-Ingreso de Datos'!#REF!=1,EVERLITE!#REF!,"N/A")</f>
        <v>#REF!</v>
      </c>
      <c r="SFV50" s="351" t="e">
        <f>+IF('Data Input-Ingreso de Datos'!#REF!=1,EVERLITE!#REF!,"N/A")</f>
        <v>#REF!</v>
      </c>
      <c r="SFW50" s="351" t="e">
        <f>+IF('Data Input-Ingreso de Datos'!#REF!=1,EVERLITE!#REF!,"N/A")</f>
        <v>#REF!</v>
      </c>
      <c r="SFX50" s="351" t="e">
        <f>+IF('Data Input-Ingreso de Datos'!#REF!=1,EVERLITE!#REF!,"N/A")</f>
        <v>#REF!</v>
      </c>
      <c r="SFY50" s="351" t="e">
        <f>+IF('Data Input-Ingreso de Datos'!#REF!=1,EVERLITE!#REF!,"N/A")</f>
        <v>#REF!</v>
      </c>
      <c r="SFZ50" s="351" t="e">
        <f>+IF('Data Input-Ingreso de Datos'!#REF!=1,EVERLITE!#REF!,"N/A")</f>
        <v>#REF!</v>
      </c>
      <c r="SGA50" s="351" t="e">
        <f>+IF('Data Input-Ingreso de Datos'!#REF!=1,EVERLITE!#REF!,"N/A")</f>
        <v>#REF!</v>
      </c>
      <c r="SGB50" s="351" t="e">
        <f>+IF('Data Input-Ingreso de Datos'!#REF!=1,EVERLITE!#REF!,"N/A")</f>
        <v>#REF!</v>
      </c>
      <c r="SGC50" s="351" t="e">
        <f>+IF('Data Input-Ingreso de Datos'!#REF!=1,EVERLITE!#REF!,"N/A")</f>
        <v>#REF!</v>
      </c>
      <c r="SGD50" s="351" t="e">
        <f>+IF('Data Input-Ingreso de Datos'!#REF!=1,EVERLITE!#REF!,"N/A")</f>
        <v>#REF!</v>
      </c>
      <c r="SGE50" s="351" t="e">
        <f>+IF('Data Input-Ingreso de Datos'!#REF!=1,EVERLITE!#REF!,"N/A")</f>
        <v>#REF!</v>
      </c>
      <c r="SGF50" s="351" t="e">
        <f>+IF('Data Input-Ingreso de Datos'!#REF!=1,EVERLITE!#REF!,"N/A")</f>
        <v>#REF!</v>
      </c>
      <c r="SGG50" s="351" t="e">
        <f>+IF('Data Input-Ingreso de Datos'!#REF!=1,EVERLITE!#REF!,"N/A")</f>
        <v>#REF!</v>
      </c>
      <c r="SGH50" s="351" t="e">
        <f>+IF('Data Input-Ingreso de Datos'!#REF!=1,EVERLITE!#REF!,"N/A")</f>
        <v>#REF!</v>
      </c>
      <c r="SGI50" s="351" t="e">
        <f>+IF('Data Input-Ingreso de Datos'!#REF!=1,EVERLITE!#REF!,"N/A")</f>
        <v>#REF!</v>
      </c>
      <c r="SGJ50" s="351" t="e">
        <f>+IF('Data Input-Ingreso de Datos'!#REF!=1,EVERLITE!#REF!,"N/A")</f>
        <v>#REF!</v>
      </c>
      <c r="SGK50" s="351" t="e">
        <f>+IF('Data Input-Ingreso de Datos'!#REF!=1,EVERLITE!#REF!,"N/A")</f>
        <v>#REF!</v>
      </c>
      <c r="SGL50" s="351" t="e">
        <f>+IF('Data Input-Ingreso de Datos'!#REF!=1,EVERLITE!#REF!,"N/A")</f>
        <v>#REF!</v>
      </c>
      <c r="SGM50" s="351" t="e">
        <f>+IF('Data Input-Ingreso de Datos'!#REF!=1,EVERLITE!#REF!,"N/A")</f>
        <v>#REF!</v>
      </c>
      <c r="SGN50" s="351" t="e">
        <f>+IF('Data Input-Ingreso de Datos'!#REF!=1,EVERLITE!#REF!,"N/A")</f>
        <v>#REF!</v>
      </c>
      <c r="SGO50" s="351" t="e">
        <f>+IF('Data Input-Ingreso de Datos'!#REF!=1,EVERLITE!#REF!,"N/A")</f>
        <v>#REF!</v>
      </c>
      <c r="SGP50" s="351" t="e">
        <f>+IF('Data Input-Ingreso de Datos'!#REF!=1,EVERLITE!#REF!,"N/A")</f>
        <v>#REF!</v>
      </c>
      <c r="SGQ50" s="351" t="e">
        <f>+IF('Data Input-Ingreso de Datos'!#REF!=1,EVERLITE!#REF!,"N/A")</f>
        <v>#REF!</v>
      </c>
      <c r="SGR50" s="351" t="e">
        <f>+IF('Data Input-Ingreso de Datos'!#REF!=1,EVERLITE!#REF!,"N/A")</f>
        <v>#REF!</v>
      </c>
      <c r="SGS50" s="351" t="e">
        <f>+IF('Data Input-Ingreso de Datos'!#REF!=1,EVERLITE!#REF!,"N/A")</f>
        <v>#REF!</v>
      </c>
      <c r="SGT50" s="351" t="e">
        <f>+IF('Data Input-Ingreso de Datos'!#REF!=1,EVERLITE!#REF!,"N/A")</f>
        <v>#REF!</v>
      </c>
      <c r="SGU50" s="351" t="e">
        <f>+IF('Data Input-Ingreso de Datos'!#REF!=1,EVERLITE!#REF!,"N/A")</f>
        <v>#REF!</v>
      </c>
      <c r="SGV50" s="351" t="e">
        <f>+IF('Data Input-Ingreso de Datos'!#REF!=1,EVERLITE!#REF!,"N/A")</f>
        <v>#REF!</v>
      </c>
      <c r="SGW50" s="351" t="e">
        <f>+IF('Data Input-Ingreso de Datos'!#REF!=1,EVERLITE!#REF!,"N/A")</f>
        <v>#REF!</v>
      </c>
      <c r="SGX50" s="351" t="e">
        <f>+IF('Data Input-Ingreso de Datos'!#REF!=1,EVERLITE!#REF!,"N/A")</f>
        <v>#REF!</v>
      </c>
      <c r="SGY50" s="351" t="e">
        <f>+IF('Data Input-Ingreso de Datos'!#REF!=1,EVERLITE!#REF!,"N/A")</f>
        <v>#REF!</v>
      </c>
      <c r="SGZ50" s="351" t="e">
        <f>+IF('Data Input-Ingreso de Datos'!#REF!=1,EVERLITE!#REF!,"N/A")</f>
        <v>#REF!</v>
      </c>
      <c r="SHA50" s="351" t="e">
        <f>+IF('Data Input-Ingreso de Datos'!#REF!=1,EVERLITE!#REF!,"N/A")</f>
        <v>#REF!</v>
      </c>
      <c r="SHB50" s="351" t="e">
        <f>+IF('Data Input-Ingreso de Datos'!#REF!=1,EVERLITE!#REF!,"N/A")</f>
        <v>#REF!</v>
      </c>
      <c r="SHC50" s="351" t="e">
        <f>+IF('Data Input-Ingreso de Datos'!#REF!=1,EVERLITE!#REF!,"N/A")</f>
        <v>#REF!</v>
      </c>
      <c r="SHD50" s="351" t="e">
        <f>+IF('Data Input-Ingreso de Datos'!#REF!=1,EVERLITE!#REF!,"N/A")</f>
        <v>#REF!</v>
      </c>
      <c r="SHE50" s="351" t="e">
        <f>+IF('Data Input-Ingreso de Datos'!#REF!=1,EVERLITE!#REF!,"N/A")</f>
        <v>#REF!</v>
      </c>
      <c r="SHF50" s="351" t="e">
        <f>+IF('Data Input-Ingreso de Datos'!#REF!=1,EVERLITE!#REF!,"N/A")</f>
        <v>#REF!</v>
      </c>
      <c r="SHG50" s="351" t="e">
        <f>+IF('Data Input-Ingreso de Datos'!#REF!=1,EVERLITE!#REF!,"N/A")</f>
        <v>#REF!</v>
      </c>
      <c r="SHH50" s="351" t="e">
        <f>+IF('Data Input-Ingreso de Datos'!#REF!=1,EVERLITE!#REF!,"N/A")</f>
        <v>#REF!</v>
      </c>
      <c r="SHI50" s="351" t="e">
        <f>+IF('Data Input-Ingreso de Datos'!#REF!=1,EVERLITE!#REF!,"N/A")</f>
        <v>#REF!</v>
      </c>
      <c r="SHJ50" s="351" t="e">
        <f>+IF('Data Input-Ingreso de Datos'!#REF!=1,EVERLITE!#REF!,"N/A")</f>
        <v>#REF!</v>
      </c>
      <c r="SHK50" s="351" t="e">
        <f>+IF('Data Input-Ingreso de Datos'!#REF!=1,EVERLITE!#REF!,"N/A")</f>
        <v>#REF!</v>
      </c>
      <c r="SHL50" s="351" t="e">
        <f>+IF('Data Input-Ingreso de Datos'!#REF!=1,EVERLITE!#REF!,"N/A")</f>
        <v>#REF!</v>
      </c>
      <c r="SHM50" s="351" t="e">
        <f>+IF('Data Input-Ingreso de Datos'!#REF!=1,EVERLITE!#REF!,"N/A")</f>
        <v>#REF!</v>
      </c>
      <c r="SHN50" s="351" t="e">
        <f>+IF('Data Input-Ingreso de Datos'!#REF!=1,EVERLITE!#REF!,"N/A")</f>
        <v>#REF!</v>
      </c>
      <c r="SHO50" s="351" t="e">
        <f>+IF('Data Input-Ingreso de Datos'!#REF!=1,EVERLITE!#REF!,"N/A")</f>
        <v>#REF!</v>
      </c>
      <c r="SHP50" s="351" t="e">
        <f>+IF('Data Input-Ingreso de Datos'!#REF!=1,EVERLITE!#REF!,"N/A")</f>
        <v>#REF!</v>
      </c>
      <c r="SHQ50" s="351" t="e">
        <f>+IF('Data Input-Ingreso de Datos'!#REF!=1,EVERLITE!#REF!,"N/A")</f>
        <v>#REF!</v>
      </c>
      <c r="SHR50" s="351" t="e">
        <f>+IF('Data Input-Ingreso de Datos'!#REF!=1,EVERLITE!#REF!,"N/A")</f>
        <v>#REF!</v>
      </c>
      <c r="SHS50" s="351" t="e">
        <f>+IF('Data Input-Ingreso de Datos'!#REF!=1,EVERLITE!#REF!,"N/A")</f>
        <v>#REF!</v>
      </c>
      <c r="SHT50" s="351" t="e">
        <f>+IF('Data Input-Ingreso de Datos'!#REF!=1,EVERLITE!#REF!,"N/A")</f>
        <v>#REF!</v>
      </c>
      <c r="SHU50" s="351" t="e">
        <f>+IF('Data Input-Ingreso de Datos'!#REF!=1,EVERLITE!#REF!,"N/A")</f>
        <v>#REF!</v>
      </c>
      <c r="SHV50" s="351" t="e">
        <f>+IF('Data Input-Ingreso de Datos'!#REF!=1,EVERLITE!#REF!,"N/A")</f>
        <v>#REF!</v>
      </c>
      <c r="SHW50" s="351" t="e">
        <f>+IF('Data Input-Ingreso de Datos'!#REF!=1,EVERLITE!#REF!,"N/A")</f>
        <v>#REF!</v>
      </c>
      <c r="SHX50" s="351" t="e">
        <f>+IF('Data Input-Ingreso de Datos'!#REF!=1,EVERLITE!#REF!,"N/A")</f>
        <v>#REF!</v>
      </c>
      <c r="SHY50" s="351" t="e">
        <f>+IF('Data Input-Ingreso de Datos'!#REF!=1,EVERLITE!#REF!,"N/A")</f>
        <v>#REF!</v>
      </c>
      <c r="SHZ50" s="351" t="e">
        <f>+IF('Data Input-Ingreso de Datos'!#REF!=1,EVERLITE!#REF!,"N/A")</f>
        <v>#REF!</v>
      </c>
      <c r="SIA50" s="351" t="e">
        <f>+IF('Data Input-Ingreso de Datos'!#REF!=1,EVERLITE!#REF!,"N/A")</f>
        <v>#REF!</v>
      </c>
      <c r="SIB50" s="351" t="e">
        <f>+IF('Data Input-Ingreso de Datos'!#REF!=1,EVERLITE!#REF!,"N/A")</f>
        <v>#REF!</v>
      </c>
      <c r="SIC50" s="351" t="e">
        <f>+IF('Data Input-Ingreso de Datos'!#REF!=1,EVERLITE!#REF!,"N/A")</f>
        <v>#REF!</v>
      </c>
      <c r="SID50" s="351" t="e">
        <f>+IF('Data Input-Ingreso de Datos'!#REF!=1,EVERLITE!#REF!,"N/A")</f>
        <v>#REF!</v>
      </c>
      <c r="SIE50" s="351" t="e">
        <f>+IF('Data Input-Ingreso de Datos'!#REF!=1,EVERLITE!#REF!,"N/A")</f>
        <v>#REF!</v>
      </c>
      <c r="SIF50" s="351" t="e">
        <f>+IF('Data Input-Ingreso de Datos'!#REF!=1,EVERLITE!#REF!,"N/A")</f>
        <v>#REF!</v>
      </c>
      <c r="SIG50" s="351" t="e">
        <f>+IF('Data Input-Ingreso de Datos'!#REF!=1,EVERLITE!#REF!,"N/A")</f>
        <v>#REF!</v>
      </c>
      <c r="SIH50" s="351" t="e">
        <f>+IF('Data Input-Ingreso de Datos'!#REF!=1,EVERLITE!#REF!,"N/A")</f>
        <v>#REF!</v>
      </c>
      <c r="SII50" s="351" t="e">
        <f>+IF('Data Input-Ingreso de Datos'!#REF!=1,EVERLITE!#REF!,"N/A")</f>
        <v>#REF!</v>
      </c>
      <c r="SIJ50" s="351" t="e">
        <f>+IF('Data Input-Ingreso de Datos'!#REF!=1,EVERLITE!#REF!,"N/A")</f>
        <v>#REF!</v>
      </c>
      <c r="SIK50" s="351" t="e">
        <f>+IF('Data Input-Ingreso de Datos'!#REF!=1,EVERLITE!#REF!,"N/A")</f>
        <v>#REF!</v>
      </c>
      <c r="SIL50" s="351" t="e">
        <f>+IF('Data Input-Ingreso de Datos'!#REF!=1,EVERLITE!#REF!,"N/A")</f>
        <v>#REF!</v>
      </c>
      <c r="SIM50" s="351" t="e">
        <f>+IF('Data Input-Ingreso de Datos'!#REF!=1,EVERLITE!#REF!,"N/A")</f>
        <v>#REF!</v>
      </c>
      <c r="SIN50" s="351" t="e">
        <f>+IF('Data Input-Ingreso de Datos'!#REF!=1,EVERLITE!#REF!,"N/A")</f>
        <v>#REF!</v>
      </c>
      <c r="SIO50" s="351" t="e">
        <f>+IF('Data Input-Ingreso de Datos'!#REF!=1,EVERLITE!#REF!,"N/A")</f>
        <v>#REF!</v>
      </c>
      <c r="SIP50" s="351" t="e">
        <f>+IF('Data Input-Ingreso de Datos'!#REF!=1,EVERLITE!#REF!,"N/A")</f>
        <v>#REF!</v>
      </c>
      <c r="SIQ50" s="351" t="e">
        <f>+IF('Data Input-Ingreso de Datos'!#REF!=1,EVERLITE!#REF!,"N/A")</f>
        <v>#REF!</v>
      </c>
      <c r="SIR50" s="351" t="e">
        <f>+IF('Data Input-Ingreso de Datos'!#REF!=1,EVERLITE!#REF!,"N/A")</f>
        <v>#REF!</v>
      </c>
      <c r="SIS50" s="351" t="e">
        <f>+IF('Data Input-Ingreso de Datos'!#REF!=1,EVERLITE!#REF!,"N/A")</f>
        <v>#REF!</v>
      </c>
      <c r="SIT50" s="351" t="e">
        <f>+IF('Data Input-Ingreso de Datos'!#REF!=1,EVERLITE!#REF!,"N/A")</f>
        <v>#REF!</v>
      </c>
      <c r="SIU50" s="351" t="e">
        <f>+IF('Data Input-Ingreso de Datos'!#REF!=1,EVERLITE!#REF!,"N/A")</f>
        <v>#REF!</v>
      </c>
      <c r="SIV50" s="351" t="e">
        <f>+IF('Data Input-Ingreso de Datos'!#REF!=1,EVERLITE!#REF!,"N/A")</f>
        <v>#REF!</v>
      </c>
      <c r="SIW50" s="351" t="e">
        <f>+IF('Data Input-Ingreso de Datos'!#REF!=1,EVERLITE!#REF!,"N/A")</f>
        <v>#REF!</v>
      </c>
      <c r="SIX50" s="351" t="e">
        <f>+IF('Data Input-Ingreso de Datos'!#REF!=1,EVERLITE!#REF!,"N/A")</f>
        <v>#REF!</v>
      </c>
      <c r="SIY50" s="351" t="e">
        <f>+IF('Data Input-Ingreso de Datos'!#REF!=1,EVERLITE!#REF!,"N/A")</f>
        <v>#REF!</v>
      </c>
      <c r="SIZ50" s="351" t="e">
        <f>+IF('Data Input-Ingreso de Datos'!#REF!=1,EVERLITE!#REF!,"N/A")</f>
        <v>#REF!</v>
      </c>
      <c r="SJA50" s="351" t="e">
        <f>+IF('Data Input-Ingreso de Datos'!#REF!=1,EVERLITE!#REF!,"N/A")</f>
        <v>#REF!</v>
      </c>
      <c r="SJB50" s="351" t="e">
        <f>+IF('Data Input-Ingreso de Datos'!#REF!=1,EVERLITE!#REF!,"N/A")</f>
        <v>#REF!</v>
      </c>
      <c r="SJC50" s="351" t="e">
        <f>+IF('Data Input-Ingreso de Datos'!#REF!=1,EVERLITE!#REF!,"N/A")</f>
        <v>#REF!</v>
      </c>
      <c r="SJD50" s="351" t="e">
        <f>+IF('Data Input-Ingreso de Datos'!#REF!=1,EVERLITE!#REF!,"N/A")</f>
        <v>#REF!</v>
      </c>
      <c r="SJE50" s="351" t="e">
        <f>+IF('Data Input-Ingreso de Datos'!#REF!=1,EVERLITE!#REF!,"N/A")</f>
        <v>#REF!</v>
      </c>
      <c r="SJF50" s="351" t="e">
        <f>+IF('Data Input-Ingreso de Datos'!#REF!=1,EVERLITE!#REF!,"N/A")</f>
        <v>#REF!</v>
      </c>
      <c r="SJG50" s="351" t="e">
        <f>+IF('Data Input-Ingreso de Datos'!#REF!=1,EVERLITE!#REF!,"N/A")</f>
        <v>#REF!</v>
      </c>
      <c r="SJH50" s="351" t="e">
        <f>+IF('Data Input-Ingreso de Datos'!#REF!=1,EVERLITE!#REF!,"N/A")</f>
        <v>#REF!</v>
      </c>
      <c r="SJI50" s="351" t="e">
        <f>+IF('Data Input-Ingreso de Datos'!#REF!=1,EVERLITE!#REF!,"N/A")</f>
        <v>#REF!</v>
      </c>
      <c r="SJJ50" s="351" t="e">
        <f>+IF('Data Input-Ingreso de Datos'!#REF!=1,EVERLITE!#REF!,"N/A")</f>
        <v>#REF!</v>
      </c>
      <c r="SJK50" s="351" t="e">
        <f>+IF('Data Input-Ingreso de Datos'!#REF!=1,EVERLITE!#REF!,"N/A")</f>
        <v>#REF!</v>
      </c>
      <c r="SJL50" s="351" t="e">
        <f>+IF('Data Input-Ingreso de Datos'!#REF!=1,EVERLITE!#REF!,"N/A")</f>
        <v>#REF!</v>
      </c>
      <c r="SJM50" s="351" t="e">
        <f>+IF('Data Input-Ingreso de Datos'!#REF!=1,EVERLITE!#REF!,"N/A")</f>
        <v>#REF!</v>
      </c>
      <c r="SJN50" s="351" t="e">
        <f>+IF('Data Input-Ingreso de Datos'!#REF!=1,EVERLITE!#REF!,"N/A")</f>
        <v>#REF!</v>
      </c>
      <c r="SJO50" s="351" t="e">
        <f>+IF('Data Input-Ingreso de Datos'!#REF!=1,EVERLITE!#REF!,"N/A")</f>
        <v>#REF!</v>
      </c>
      <c r="SJP50" s="351" t="e">
        <f>+IF('Data Input-Ingreso de Datos'!#REF!=1,EVERLITE!#REF!,"N/A")</f>
        <v>#REF!</v>
      </c>
      <c r="SJQ50" s="351" t="e">
        <f>+IF('Data Input-Ingreso de Datos'!#REF!=1,EVERLITE!#REF!,"N/A")</f>
        <v>#REF!</v>
      </c>
      <c r="SJR50" s="351" t="e">
        <f>+IF('Data Input-Ingreso de Datos'!#REF!=1,EVERLITE!#REF!,"N/A")</f>
        <v>#REF!</v>
      </c>
      <c r="SJS50" s="351" t="e">
        <f>+IF('Data Input-Ingreso de Datos'!#REF!=1,EVERLITE!#REF!,"N/A")</f>
        <v>#REF!</v>
      </c>
      <c r="SJT50" s="351" t="e">
        <f>+IF('Data Input-Ingreso de Datos'!#REF!=1,EVERLITE!#REF!,"N/A")</f>
        <v>#REF!</v>
      </c>
      <c r="SJU50" s="351" t="e">
        <f>+IF('Data Input-Ingreso de Datos'!#REF!=1,EVERLITE!#REF!,"N/A")</f>
        <v>#REF!</v>
      </c>
      <c r="SJV50" s="351" t="e">
        <f>+IF('Data Input-Ingreso de Datos'!#REF!=1,EVERLITE!#REF!,"N/A")</f>
        <v>#REF!</v>
      </c>
      <c r="SJW50" s="351" t="e">
        <f>+IF('Data Input-Ingreso de Datos'!#REF!=1,EVERLITE!#REF!,"N/A")</f>
        <v>#REF!</v>
      </c>
      <c r="SJX50" s="351" t="e">
        <f>+IF('Data Input-Ingreso de Datos'!#REF!=1,EVERLITE!#REF!,"N/A")</f>
        <v>#REF!</v>
      </c>
      <c r="SJY50" s="351" t="e">
        <f>+IF('Data Input-Ingreso de Datos'!#REF!=1,EVERLITE!#REF!,"N/A")</f>
        <v>#REF!</v>
      </c>
      <c r="SJZ50" s="351" t="e">
        <f>+IF('Data Input-Ingreso de Datos'!#REF!=1,EVERLITE!#REF!,"N/A")</f>
        <v>#REF!</v>
      </c>
      <c r="SKA50" s="351" t="e">
        <f>+IF('Data Input-Ingreso de Datos'!#REF!=1,EVERLITE!#REF!,"N/A")</f>
        <v>#REF!</v>
      </c>
      <c r="SKB50" s="351" t="e">
        <f>+IF('Data Input-Ingreso de Datos'!#REF!=1,EVERLITE!#REF!,"N/A")</f>
        <v>#REF!</v>
      </c>
      <c r="SKC50" s="351" t="e">
        <f>+IF('Data Input-Ingreso de Datos'!#REF!=1,EVERLITE!#REF!,"N/A")</f>
        <v>#REF!</v>
      </c>
      <c r="SKD50" s="351" t="e">
        <f>+IF('Data Input-Ingreso de Datos'!#REF!=1,EVERLITE!#REF!,"N/A")</f>
        <v>#REF!</v>
      </c>
      <c r="SKE50" s="351" t="e">
        <f>+IF('Data Input-Ingreso de Datos'!#REF!=1,EVERLITE!#REF!,"N/A")</f>
        <v>#REF!</v>
      </c>
      <c r="SKF50" s="351" t="e">
        <f>+IF('Data Input-Ingreso de Datos'!#REF!=1,EVERLITE!#REF!,"N/A")</f>
        <v>#REF!</v>
      </c>
      <c r="SKG50" s="351" t="e">
        <f>+IF('Data Input-Ingreso de Datos'!#REF!=1,EVERLITE!#REF!,"N/A")</f>
        <v>#REF!</v>
      </c>
      <c r="SKH50" s="351" t="e">
        <f>+IF('Data Input-Ingreso de Datos'!#REF!=1,EVERLITE!#REF!,"N/A")</f>
        <v>#REF!</v>
      </c>
      <c r="SKI50" s="351" t="e">
        <f>+IF('Data Input-Ingreso de Datos'!#REF!=1,EVERLITE!#REF!,"N/A")</f>
        <v>#REF!</v>
      </c>
      <c r="SKJ50" s="351" t="e">
        <f>+IF('Data Input-Ingreso de Datos'!#REF!=1,EVERLITE!#REF!,"N/A")</f>
        <v>#REF!</v>
      </c>
      <c r="SKK50" s="351" t="e">
        <f>+IF('Data Input-Ingreso de Datos'!#REF!=1,EVERLITE!#REF!,"N/A")</f>
        <v>#REF!</v>
      </c>
      <c r="SKL50" s="351" t="e">
        <f>+IF('Data Input-Ingreso de Datos'!#REF!=1,EVERLITE!#REF!,"N/A")</f>
        <v>#REF!</v>
      </c>
      <c r="SKM50" s="351" t="e">
        <f>+IF('Data Input-Ingreso de Datos'!#REF!=1,EVERLITE!#REF!,"N/A")</f>
        <v>#REF!</v>
      </c>
      <c r="SKN50" s="351" t="e">
        <f>+IF('Data Input-Ingreso de Datos'!#REF!=1,EVERLITE!#REF!,"N/A")</f>
        <v>#REF!</v>
      </c>
      <c r="SKO50" s="351" t="e">
        <f>+IF('Data Input-Ingreso de Datos'!#REF!=1,EVERLITE!#REF!,"N/A")</f>
        <v>#REF!</v>
      </c>
      <c r="SKP50" s="351" t="e">
        <f>+IF('Data Input-Ingreso de Datos'!#REF!=1,EVERLITE!#REF!,"N/A")</f>
        <v>#REF!</v>
      </c>
      <c r="SKQ50" s="351" t="e">
        <f>+IF('Data Input-Ingreso de Datos'!#REF!=1,EVERLITE!#REF!,"N/A")</f>
        <v>#REF!</v>
      </c>
      <c r="SKR50" s="351" t="e">
        <f>+IF('Data Input-Ingreso de Datos'!#REF!=1,EVERLITE!#REF!,"N/A")</f>
        <v>#REF!</v>
      </c>
      <c r="SKS50" s="351" t="e">
        <f>+IF('Data Input-Ingreso de Datos'!#REF!=1,EVERLITE!#REF!,"N/A")</f>
        <v>#REF!</v>
      </c>
      <c r="SKT50" s="351" t="e">
        <f>+IF('Data Input-Ingreso de Datos'!#REF!=1,EVERLITE!#REF!,"N/A")</f>
        <v>#REF!</v>
      </c>
      <c r="SKU50" s="351" t="e">
        <f>+IF('Data Input-Ingreso de Datos'!#REF!=1,EVERLITE!#REF!,"N/A")</f>
        <v>#REF!</v>
      </c>
      <c r="SKV50" s="351" t="e">
        <f>+IF('Data Input-Ingreso de Datos'!#REF!=1,EVERLITE!#REF!,"N/A")</f>
        <v>#REF!</v>
      </c>
      <c r="SKW50" s="351" t="e">
        <f>+IF('Data Input-Ingreso de Datos'!#REF!=1,EVERLITE!#REF!,"N/A")</f>
        <v>#REF!</v>
      </c>
      <c r="SKX50" s="351" t="e">
        <f>+IF('Data Input-Ingreso de Datos'!#REF!=1,EVERLITE!#REF!,"N/A")</f>
        <v>#REF!</v>
      </c>
      <c r="SKY50" s="351" t="e">
        <f>+IF('Data Input-Ingreso de Datos'!#REF!=1,EVERLITE!#REF!,"N/A")</f>
        <v>#REF!</v>
      </c>
      <c r="SKZ50" s="351" t="e">
        <f>+IF('Data Input-Ingreso de Datos'!#REF!=1,EVERLITE!#REF!,"N/A")</f>
        <v>#REF!</v>
      </c>
      <c r="SLA50" s="351" t="e">
        <f>+IF('Data Input-Ingreso de Datos'!#REF!=1,EVERLITE!#REF!,"N/A")</f>
        <v>#REF!</v>
      </c>
      <c r="SLB50" s="351" t="e">
        <f>+IF('Data Input-Ingreso de Datos'!#REF!=1,EVERLITE!#REF!,"N/A")</f>
        <v>#REF!</v>
      </c>
      <c r="SLC50" s="351" t="e">
        <f>+IF('Data Input-Ingreso de Datos'!#REF!=1,EVERLITE!#REF!,"N/A")</f>
        <v>#REF!</v>
      </c>
      <c r="SLD50" s="351" t="e">
        <f>+IF('Data Input-Ingreso de Datos'!#REF!=1,EVERLITE!#REF!,"N/A")</f>
        <v>#REF!</v>
      </c>
      <c r="SLE50" s="351" t="e">
        <f>+IF('Data Input-Ingreso de Datos'!#REF!=1,EVERLITE!#REF!,"N/A")</f>
        <v>#REF!</v>
      </c>
      <c r="SLF50" s="351" t="e">
        <f>+IF('Data Input-Ingreso de Datos'!#REF!=1,EVERLITE!#REF!,"N/A")</f>
        <v>#REF!</v>
      </c>
      <c r="SLG50" s="351" t="e">
        <f>+IF('Data Input-Ingreso de Datos'!#REF!=1,EVERLITE!#REF!,"N/A")</f>
        <v>#REF!</v>
      </c>
      <c r="SLH50" s="351" t="e">
        <f>+IF('Data Input-Ingreso de Datos'!#REF!=1,EVERLITE!#REF!,"N/A")</f>
        <v>#REF!</v>
      </c>
      <c r="SLI50" s="351" t="e">
        <f>+IF('Data Input-Ingreso de Datos'!#REF!=1,EVERLITE!#REF!,"N/A")</f>
        <v>#REF!</v>
      </c>
      <c r="SLJ50" s="351" t="e">
        <f>+IF('Data Input-Ingreso de Datos'!#REF!=1,EVERLITE!#REF!,"N/A")</f>
        <v>#REF!</v>
      </c>
      <c r="SLK50" s="351" t="e">
        <f>+IF('Data Input-Ingreso de Datos'!#REF!=1,EVERLITE!#REF!,"N/A")</f>
        <v>#REF!</v>
      </c>
      <c r="SLL50" s="351" t="e">
        <f>+IF('Data Input-Ingreso de Datos'!#REF!=1,EVERLITE!#REF!,"N/A")</f>
        <v>#REF!</v>
      </c>
      <c r="SLM50" s="351" t="e">
        <f>+IF('Data Input-Ingreso de Datos'!#REF!=1,EVERLITE!#REF!,"N/A")</f>
        <v>#REF!</v>
      </c>
      <c r="SLN50" s="351" t="e">
        <f>+IF('Data Input-Ingreso de Datos'!#REF!=1,EVERLITE!#REF!,"N/A")</f>
        <v>#REF!</v>
      </c>
      <c r="SLO50" s="351" t="e">
        <f>+IF('Data Input-Ingreso de Datos'!#REF!=1,EVERLITE!#REF!,"N/A")</f>
        <v>#REF!</v>
      </c>
      <c r="SLP50" s="351" t="e">
        <f>+IF('Data Input-Ingreso de Datos'!#REF!=1,EVERLITE!#REF!,"N/A")</f>
        <v>#REF!</v>
      </c>
      <c r="SLQ50" s="351" t="e">
        <f>+IF('Data Input-Ingreso de Datos'!#REF!=1,EVERLITE!#REF!,"N/A")</f>
        <v>#REF!</v>
      </c>
      <c r="SLR50" s="351" t="e">
        <f>+IF('Data Input-Ingreso de Datos'!#REF!=1,EVERLITE!#REF!,"N/A")</f>
        <v>#REF!</v>
      </c>
      <c r="SLS50" s="351" t="e">
        <f>+IF('Data Input-Ingreso de Datos'!#REF!=1,EVERLITE!#REF!,"N/A")</f>
        <v>#REF!</v>
      </c>
      <c r="SLT50" s="351" t="e">
        <f>+IF('Data Input-Ingreso de Datos'!#REF!=1,EVERLITE!#REF!,"N/A")</f>
        <v>#REF!</v>
      </c>
      <c r="SLU50" s="351" t="e">
        <f>+IF('Data Input-Ingreso de Datos'!#REF!=1,EVERLITE!#REF!,"N/A")</f>
        <v>#REF!</v>
      </c>
      <c r="SLV50" s="351" t="e">
        <f>+IF('Data Input-Ingreso de Datos'!#REF!=1,EVERLITE!#REF!,"N/A")</f>
        <v>#REF!</v>
      </c>
      <c r="SLW50" s="351" t="e">
        <f>+IF('Data Input-Ingreso de Datos'!#REF!=1,EVERLITE!#REF!,"N/A")</f>
        <v>#REF!</v>
      </c>
      <c r="SLX50" s="351" t="e">
        <f>+IF('Data Input-Ingreso de Datos'!#REF!=1,EVERLITE!#REF!,"N/A")</f>
        <v>#REF!</v>
      </c>
      <c r="SLY50" s="351" t="e">
        <f>+IF('Data Input-Ingreso de Datos'!#REF!=1,EVERLITE!#REF!,"N/A")</f>
        <v>#REF!</v>
      </c>
      <c r="SLZ50" s="351" t="e">
        <f>+IF('Data Input-Ingreso de Datos'!#REF!=1,EVERLITE!#REF!,"N/A")</f>
        <v>#REF!</v>
      </c>
      <c r="SMA50" s="351" t="e">
        <f>+IF('Data Input-Ingreso de Datos'!#REF!=1,EVERLITE!#REF!,"N/A")</f>
        <v>#REF!</v>
      </c>
      <c r="SMB50" s="351" t="e">
        <f>+IF('Data Input-Ingreso de Datos'!#REF!=1,EVERLITE!#REF!,"N/A")</f>
        <v>#REF!</v>
      </c>
      <c r="SMC50" s="351" t="e">
        <f>+IF('Data Input-Ingreso de Datos'!#REF!=1,EVERLITE!#REF!,"N/A")</f>
        <v>#REF!</v>
      </c>
      <c r="SMD50" s="351" t="e">
        <f>+IF('Data Input-Ingreso de Datos'!#REF!=1,EVERLITE!#REF!,"N/A")</f>
        <v>#REF!</v>
      </c>
      <c r="SME50" s="351" t="e">
        <f>+IF('Data Input-Ingreso de Datos'!#REF!=1,EVERLITE!#REF!,"N/A")</f>
        <v>#REF!</v>
      </c>
      <c r="SMF50" s="351" t="e">
        <f>+IF('Data Input-Ingreso de Datos'!#REF!=1,EVERLITE!#REF!,"N/A")</f>
        <v>#REF!</v>
      </c>
      <c r="SMG50" s="351" t="e">
        <f>+IF('Data Input-Ingreso de Datos'!#REF!=1,EVERLITE!#REF!,"N/A")</f>
        <v>#REF!</v>
      </c>
      <c r="SMH50" s="351" t="e">
        <f>+IF('Data Input-Ingreso de Datos'!#REF!=1,EVERLITE!#REF!,"N/A")</f>
        <v>#REF!</v>
      </c>
      <c r="SMI50" s="351" t="e">
        <f>+IF('Data Input-Ingreso de Datos'!#REF!=1,EVERLITE!#REF!,"N/A")</f>
        <v>#REF!</v>
      </c>
      <c r="SMJ50" s="351" t="e">
        <f>+IF('Data Input-Ingreso de Datos'!#REF!=1,EVERLITE!#REF!,"N/A")</f>
        <v>#REF!</v>
      </c>
      <c r="SMK50" s="351" t="e">
        <f>+IF('Data Input-Ingreso de Datos'!#REF!=1,EVERLITE!#REF!,"N/A")</f>
        <v>#REF!</v>
      </c>
      <c r="SML50" s="351" t="e">
        <f>+IF('Data Input-Ingreso de Datos'!#REF!=1,EVERLITE!#REF!,"N/A")</f>
        <v>#REF!</v>
      </c>
      <c r="SMM50" s="351" t="e">
        <f>+IF('Data Input-Ingreso de Datos'!#REF!=1,EVERLITE!#REF!,"N/A")</f>
        <v>#REF!</v>
      </c>
      <c r="SMN50" s="351" t="e">
        <f>+IF('Data Input-Ingreso de Datos'!#REF!=1,EVERLITE!#REF!,"N/A")</f>
        <v>#REF!</v>
      </c>
      <c r="SMO50" s="351" t="e">
        <f>+IF('Data Input-Ingreso de Datos'!#REF!=1,EVERLITE!#REF!,"N/A")</f>
        <v>#REF!</v>
      </c>
      <c r="SMP50" s="351" t="e">
        <f>+IF('Data Input-Ingreso de Datos'!#REF!=1,EVERLITE!#REF!,"N/A")</f>
        <v>#REF!</v>
      </c>
      <c r="SMQ50" s="351" t="e">
        <f>+IF('Data Input-Ingreso de Datos'!#REF!=1,EVERLITE!#REF!,"N/A")</f>
        <v>#REF!</v>
      </c>
      <c r="SMR50" s="351" t="e">
        <f>+IF('Data Input-Ingreso de Datos'!#REF!=1,EVERLITE!#REF!,"N/A")</f>
        <v>#REF!</v>
      </c>
      <c r="SMS50" s="351" t="e">
        <f>+IF('Data Input-Ingreso de Datos'!#REF!=1,EVERLITE!#REF!,"N/A")</f>
        <v>#REF!</v>
      </c>
      <c r="SMT50" s="351" t="e">
        <f>+IF('Data Input-Ingreso de Datos'!#REF!=1,EVERLITE!#REF!,"N/A")</f>
        <v>#REF!</v>
      </c>
      <c r="SMU50" s="351" t="e">
        <f>+IF('Data Input-Ingreso de Datos'!#REF!=1,EVERLITE!#REF!,"N/A")</f>
        <v>#REF!</v>
      </c>
      <c r="SMV50" s="351" t="e">
        <f>+IF('Data Input-Ingreso de Datos'!#REF!=1,EVERLITE!#REF!,"N/A")</f>
        <v>#REF!</v>
      </c>
      <c r="SMW50" s="351" t="e">
        <f>+IF('Data Input-Ingreso de Datos'!#REF!=1,EVERLITE!#REF!,"N/A")</f>
        <v>#REF!</v>
      </c>
      <c r="SMX50" s="351" t="e">
        <f>+IF('Data Input-Ingreso de Datos'!#REF!=1,EVERLITE!#REF!,"N/A")</f>
        <v>#REF!</v>
      </c>
      <c r="SMY50" s="351" t="e">
        <f>+IF('Data Input-Ingreso de Datos'!#REF!=1,EVERLITE!#REF!,"N/A")</f>
        <v>#REF!</v>
      </c>
      <c r="SMZ50" s="351" t="e">
        <f>+IF('Data Input-Ingreso de Datos'!#REF!=1,EVERLITE!#REF!,"N/A")</f>
        <v>#REF!</v>
      </c>
      <c r="SNA50" s="351" t="e">
        <f>+IF('Data Input-Ingreso de Datos'!#REF!=1,EVERLITE!#REF!,"N/A")</f>
        <v>#REF!</v>
      </c>
      <c r="SNB50" s="351" t="e">
        <f>+IF('Data Input-Ingreso de Datos'!#REF!=1,EVERLITE!#REF!,"N/A")</f>
        <v>#REF!</v>
      </c>
      <c r="SNC50" s="351" t="e">
        <f>+IF('Data Input-Ingreso de Datos'!#REF!=1,EVERLITE!#REF!,"N/A")</f>
        <v>#REF!</v>
      </c>
      <c r="SND50" s="351" t="e">
        <f>+IF('Data Input-Ingreso de Datos'!#REF!=1,EVERLITE!#REF!,"N/A")</f>
        <v>#REF!</v>
      </c>
      <c r="SNE50" s="351" t="e">
        <f>+IF('Data Input-Ingreso de Datos'!#REF!=1,EVERLITE!#REF!,"N/A")</f>
        <v>#REF!</v>
      </c>
      <c r="SNF50" s="351" t="e">
        <f>+IF('Data Input-Ingreso de Datos'!#REF!=1,EVERLITE!#REF!,"N/A")</f>
        <v>#REF!</v>
      </c>
      <c r="SNG50" s="351" t="e">
        <f>+IF('Data Input-Ingreso de Datos'!#REF!=1,EVERLITE!#REF!,"N/A")</f>
        <v>#REF!</v>
      </c>
      <c r="SNH50" s="351" t="e">
        <f>+IF('Data Input-Ingreso de Datos'!#REF!=1,EVERLITE!#REF!,"N/A")</f>
        <v>#REF!</v>
      </c>
      <c r="SNI50" s="351" t="e">
        <f>+IF('Data Input-Ingreso de Datos'!#REF!=1,EVERLITE!#REF!,"N/A")</f>
        <v>#REF!</v>
      </c>
      <c r="SNJ50" s="351" t="e">
        <f>+IF('Data Input-Ingreso de Datos'!#REF!=1,EVERLITE!#REF!,"N/A")</f>
        <v>#REF!</v>
      </c>
      <c r="SNK50" s="351" t="e">
        <f>+IF('Data Input-Ingreso de Datos'!#REF!=1,EVERLITE!#REF!,"N/A")</f>
        <v>#REF!</v>
      </c>
      <c r="SNL50" s="351" t="e">
        <f>+IF('Data Input-Ingreso de Datos'!#REF!=1,EVERLITE!#REF!,"N/A")</f>
        <v>#REF!</v>
      </c>
      <c r="SNM50" s="351" t="e">
        <f>+IF('Data Input-Ingreso de Datos'!#REF!=1,EVERLITE!#REF!,"N/A")</f>
        <v>#REF!</v>
      </c>
      <c r="SNN50" s="351" t="e">
        <f>+IF('Data Input-Ingreso de Datos'!#REF!=1,EVERLITE!#REF!,"N/A")</f>
        <v>#REF!</v>
      </c>
      <c r="SNO50" s="351" t="e">
        <f>+IF('Data Input-Ingreso de Datos'!#REF!=1,EVERLITE!#REF!,"N/A")</f>
        <v>#REF!</v>
      </c>
      <c r="SNP50" s="351" t="e">
        <f>+IF('Data Input-Ingreso de Datos'!#REF!=1,EVERLITE!#REF!,"N/A")</f>
        <v>#REF!</v>
      </c>
      <c r="SNQ50" s="351" t="e">
        <f>+IF('Data Input-Ingreso de Datos'!#REF!=1,EVERLITE!#REF!,"N/A")</f>
        <v>#REF!</v>
      </c>
      <c r="SNR50" s="351" t="e">
        <f>+IF('Data Input-Ingreso de Datos'!#REF!=1,EVERLITE!#REF!,"N/A")</f>
        <v>#REF!</v>
      </c>
      <c r="SNS50" s="351" t="e">
        <f>+IF('Data Input-Ingreso de Datos'!#REF!=1,EVERLITE!#REF!,"N/A")</f>
        <v>#REF!</v>
      </c>
      <c r="SNT50" s="351" t="e">
        <f>+IF('Data Input-Ingreso de Datos'!#REF!=1,EVERLITE!#REF!,"N/A")</f>
        <v>#REF!</v>
      </c>
      <c r="SNU50" s="351" t="e">
        <f>+IF('Data Input-Ingreso de Datos'!#REF!=1,EVERLITE!#REF!,"N/A")</f>
        <v>#REF!</v>
      </c>
      <c r="SNV50" s="351" t="e">
        <f>+IF('Data Input-Ingreso de Datos'!#REF!=1,EVERLITE!#REF!,"N/A")</f>
        <v>#REF!</v>
      </c>
      <c r="SNW50" s="351" t="e">
        <f>+IF('Data Input-Ingreso de Datos'!#REF!=1,EVERLITE!#REF!,"N/A")</f>
        <v>#REF!</v>
      </c>
      <c r="SNX50" s="351" t="e">
        <f>+IF('Data Input-Ingreso de Datos'!#REF!=1,EVERLITE!#REF!,"N/A")</f>
        <v>#REF!</v>
      </c>
      <c r="SNY50" s="351" t="e">
        <f>+IF('Data Input-Ingreso de Datos'!#REF!=1,EVERLITE!#REF!,"N/A")</f>
        <v>#REF!</v>
      </c>
      <c r="SNZ50" s="351" t="e">
        <f>+IF('Data Input-Ingreso de Datos'!#REF!=1,EVERLITE!#REF!,"N/A")</f>
        <v>#REF!</v>
      </c>
      <c r="SOA50" s="351" t="e">
        <f>+IF('Data Input-Ingreso de Datos'!#REF!=1,EVERLITE!#REF!,"N/A")</f>
        <v>#REF!</v>
      </c>
      <c r="SOB50" s="351" t="e">
        <f>+IF('Data Input-Ingreso de Datos'!#REF!=1,EVERLITE!#REF!,"N/A")</f>
        <v>#REF!</v>
      </c>
      <c r="SOC50" s="351" t="e">
        <f>+IF('Data Input-Ingreso de Datos'!#REF!=1,EVERLITE!#REF!,"N/A")</f>
        <v>#REF!</v>
      </c>
      <c r="SOD50" s="351" t="e">
        <f>+IF('Data Input-Ingreso de Datos'!#REF!=1,EVERLITE!#REF!,"N/A")</f>
        <v>#REF!</v>
      </c>
      <c r="SOE50" s="351" t="e">
        <f>+IF('Data Input-Ingreso de Datos'!#REF!=1,EVERLITE!#REF!,"N/A")</f>
        <v>#REF!</v>
      </c>
      <c r="SOF50" s="351" t="e">
        <f>+IF('Data Input-Ingreso de Datos'!#REF!=1,EVERLITE!#REF!,"N/A")</f>
        <v>#REF!</v>
      </c>
      <c r="SOG50" s="351" t="e">
        <f>+IF('Data Input-Ingreso de Datos'!#REF!=1,EVERLITE!#REF!,"N/A")</f>
        <v>#REF!</v>
      </c>
      <c r="SOH50" s="351" t="e">
        <f>+IF('Data Input-Ingreso de Datos'!#REF!=1,EVERLITE!#REF!,"N/A")</f>
        <v>#REF!</v>
      </c>
      <c r="SOI50" s="351" t="e">
        <f>+IF('Data Input-Ingreso de Datos'!#REF!=1,EVERLITE!#REF!,"N/A")</f>
        <v>#REF!</v>
      </c>
      <c r="SOJ50" s="351" t="e">
        <f>+IF('Data Input-Ingreso de Datos'!#REF!=1,EVERLITE!#REF!,"N/A")</f>
        <v>#REF!</v>
      </c>
      <c r="SOK50" s="351" t="e">
        <f>+IF('Data Input-Ingreso de Datos'!#REF!=1,EVERLITE!#REF!,"N/A")</f>
        <v>#REF!</v>
      </c>
      <c r="SOL50" s="351" t="e">
        <f>+IF('Data Input-Ingreso de Datos'!#REF!=1,EVERLITE!#REF!,"N/A")</f>
        <v>#REF!</v>
      </c>
      <c r="SOM50" s="351" t="e">
        <f>+IF('Data Input-Ingreso de Datos'!#REF!=1,EVERLITE!#REF!,"N/A")</f>
        <v>#REF!</v>
      </c>
      <c r="SON50" s="351" t="e">
        <f>+IF('Data Input-Ingreso de Datos'!#REF!=1,EVERLITE!#REF!,"N/A")</f>
        <v>#REF!</v>
      </c>
      <c r="SOO50" s="351" t="e">
        <f>+IF('Data Input-Ingreso de Datos'!#REF!=1,EVERLITE!#REF!,"N/A")</f>
        <v>#REF!</v>
      </c>
      <c r="SOP50" s="351" t="e">
        <f>+IF('Data Input-Ingreso de Datos'!#REF!=1,EVERLITE!#REF!,"N/A")</f>
        <v>#REF!</v>
      </c>
      <c r="SOQ50" s="351" t="e">
        <f>+IF('Data Input-Ingreso de Datos'!#REF!=1,EVERLITE!#REF!,"N/A")</f>
        <v>#REF!</v>
      </c>
      <c r="SOR50" s="351" t="e">
        <f>+IF('Data Input-Ingreso de Datos'!#REF!=1,EVERLITE!#REF!,"N/A")</f>
        <v>#REF!</v>
      </c>
      <c r="SOS50" s="351" t="e">
        <f>+IF('Data Input-Ingreso de Datos'!#REF!=1,EVERLITE!#REF!,"N/A")</f>
        <v>#REF!</v>
      </c>
      <c r="SOT50" s="351" t="e">
        <f>+IF('Data Input-Ingreso de Datos'!#REF!=1,EVERLITE!#REF!,"N/A")</f>
        <v>#REF!</v>
      </c>
      <c r="SOU50" s="351" t="e">
        <f>+IF('Data Input-Ingreso de Datos'!#REF!=1,EVERLITE!#REF!,"N/A")</f>
        <v>#REF!</v>
      </c>
      <c r="SOV50" s="351" t="e">
        <f>+IF('Data Input-Ingreso de Datos'!#REF!=1,EVERLITE!#REF!,"N/A")</f>
        <v>#REF!</v>
      </c>
      <c r="SOW50" s="351" t="e">
        <f>+IF('Data Input-Ingreso de Datos'!#REF!=1,EVERLITE!#REF!,"N/A")</f>
        <v>#REF!</v>
      </c>
      <c r="SOX50" s="351" t="e">
        <f>+IF('Data Input-Ingreso de Datos'!#REF!=1,EVERLITE!#REF!,"N/A")</f>
        <v>#REF!</v>
      </c>
      <c r="SOY50" s="351" t="e">
        <f>+IF('Data Input-Ingreso de Datos'!#REF!=1,EVERLITE!#REF!,"N/A")</f>
        <v>#REF!</v>
      </c>
      <c r="SOZ50" s="351" t="e">
        <f>+IF('Data Input-Ingreso de Datos'!#REF!=1,EVERLITE!#REF!,"N/A")</f>
        <v>#REF!</v>
      </c>
      <c r="SPA50" s="351" t="e">
        <f>+IF('Data Input-Ingreso de Datos'!#REF!=1,EVERLITE!#REF!,"N/A")</f>
        <v>#REF!</v>
      </c>
      <c r="SPB50" s="351" t="e">
        <f>+IF('Data Input-Ingreso de Datos'!#REF!=1,EVERLITE!#REF!,"N/A")</f>
        <v>#REF!</v>
      </c>
      <c r="SPC50" s="351" t="e">
        <f>+IF('Data Input-Ingreso de Datos'!#REF!=1,EVERLITE!#REF!,"N/A")</f>
        <v>#REF!</v>
      </c>
      <c r="SPD50" s="351" t="e">
        <f>+IF('Data Input-Ingreso de Datos'!#REF!=1,EVERLITE!#REF!,"N/A")</f>
        <v>#REF!</v>
      </c>
      <c r="SPE50" s="351" t="e">
        <f>+IF('Data Input-Ingreso de Datos'!#REF!=1,EVERLITE!#REF!,"N/A")</f>
        <v>#REF!</v>
      </c>
      <c r="SPF50" s="351" t="e">
        <f>+IF('Data Input-Ingreso de Datos'!#REF!=1,EVERLITE!#REF!,"N/A")</f>
        <v>#REF!</v>
      </c>
      <c r="SPG50" s="351" t="e">
        <f>+IF('Data Input-Ingreso de Datos'!#REF!=1,EVERLITE!#REF!,"N/A")</f>
        <v>#REF!</v>
      </c>
      <c r="SPH50" s="351" t="e">
        <f>+IF('Data Input-Ingreso de Datos'!#REF!=1,EVERLITE!#REF!,"N/A")</f>
        <v>#REF!</v>
      </c>
      <c r="SPI50" s="351" t="e">
        <f>+IF('Data Input-Ingreso de Datos'!#REF!=1,EVERLITE!#REF!,"N/A")</f>
        <v>#REF!</v>
      </c>
      <c r="SPJ50" s="351" t="e">
        <f>+IF('Data Input-Ingreso de Datos'!#REF!=1,EVERLITE!#REF!,"N/A")</f>
        <v>#REF!</v>
      </c>
      <c r="SPK50" s="351" t="e">
        <f>+IF('Data Input-Ingreso de Datos'!#REF!=1,EVERLITE!#REF!,"N/A")</f>
        <v>#REF!</v>
      </c>
      <c r="SPL50" s="351" t="e">
        <f>+IF('Data Input-Ingreso de Datos'!#REF!=1,EVERLITE!#REF!,"N/A")</f>
        <v>#REF!</v>
      </c>
      <c r="SPM50" s="351" t="e">
        <f>+IF('Data Input-Ingreso de Datos'!#REF!=1,EVERLITE!#REF!,"N/A")</f>
        <v>#REF!</v>
      </c>
      <c r="SPN50" s="351" t="e">
        <f>+IF('Data Input-Ingreso de Datos'!#REF!=1,EVERLITE!#REF!,"N/A")</f>
        <v>#REF!</v>
      </c>
      <c r="SPO50" s="351" t="e">
        <f>+IF('Data Input-Ingreso de Datos'!#REF!=1,EVERLITE!#REF!,"N/A")</f>
        <v>#REF!</v>
      </c>
      <c r="SPP50" s="351" t="e">
        <f>+IF('Data Input-Ingreso de Datos'!#REF!=1,EVERLITE!#REF!,"N/A")</f>
        <v>#REF!</v>
      </c>
      <c r="SPQ50" s="351" t="e">
        <f>+IF('Data Input-Ingreso de Datos'!#REF!=1,EVERLITE!#REF!,"N/A")</f>
        <v>#REF!</v>
      </c>
      <c r="SPR50" s="351" t="e">
        <f>+IF('Data Input-Ingreso de Datos'!#REF!=1,EVERLITE!#REF!,"N/A")</f>
        <v>#REF!</v>
      </c>
      <c r="SPS50" s="351" t="e">
        <f>+IF('Data Input-Ingreso de Datos'!#REF!=1,EVERLITE!#REF!,"N/A")</f>
        <v>#REF!</v>
      </c>
      <c r="SPT50" s="351" t="e">
        <f>+IF('Data Input-Ingreso de Datos'!#REF!=1,EVERLITE!#REF!,"N/A")</f>
        <v>#REF!</v>
      </c>
      <c r="SPU50" s="351" t="e">
        <f>+IF('Data Input-Ingreso de Datos'!#REF!=1,EVERLITE!#REF!,"N/A")</f>
        <v>#REF!</v>
      </c>
      <c r="SPV50" s="351" t="e">
        <f>+IF('Data Input-Ingreso de Datos'!#REF!=1,EVERLITE!#REF!,"N/A")</f>
        <v>#REF!</v>
      </c>
      <c r="SPW50" s="351" t="e">
        <f>+IF('Data Input-Ingreso de Datos'!#REF!=1,EVERLITE!#REF!,"N/A")</f>
        <v>#REF!</v>
      </c>
      <c r="SPX50" s="351" t="e">
        <f>+IF('Data Input-Ingreso de Datos'!#REF!=1,EVERLITE!#REF!,"N/A")</f>
        <v>#REF!</v>
      </c>
      <c r="SPY50" s="351" t="e">
        <f>+IF('Data Input-Ingreso de Datos'!#REF!=1,EVERLITE!#REF!,"N/A")</f>
        <v>#REF!</v>
      </c>
      <c r="SPZ50" s="351" t="e">
        <f>+IF('Data Input-Ingreso de Datos'!#REF!=1,EVERLITE!#REF!,"N/A")</f>
        <v>#REF!</v>
      </c>
      <c r="SQA50" s="351" t="e">
        <f>+IF('Data Input-Ingreso de Datos'!#REF!=1,EVERLITE!#REF!,"N/A")</f>
        <v>#REF!</v>
      </c>
      <c r="SQB50" s="351" t="e">
        <f>+IF('Data Input-Ingreso de Datos'!#REF!=1,EVERLITE!#REF!,"N/A")</f>
        <v>#REF!</v>
      </c>
      <c r="SQC50" s="351" t="e">
        <f>+IF('Data Input-Ingreso de Datos'!#REF!=1,EVERLITE!#REF!,"N/A")</f>
        <v>#REF!</v>
      </c>
      <c r="SQD50" s="351" t="e">
        <f>+IF('Data Input-Ingreso de Datos'!#REF!=1,EVERLITE!#REF!,"N/A")</f>
        <v>#REF!</v>
      </c>
      <c r="SQE50" s="351" t="e">
        <f>+IF('Data Input-Ingreso de Datos'!#REF!=1,EVERLITE!#REF!,"N/A")</f>
        <v>#REF!</v>
      </c>
      <c r="SQF50" s="351" t="e">
        <f>+IF('Data Input-Ingreso de Datos'!#REF!=1,EVERLITE!#REF!,"N/A")</f>
        <v>#REF!</v>
      </c>
      <c r="SQG50" s="351" t="e">
        <f>+IF('Data Input-Ingreso de Datos'!#REF!=1,EVERLITE!#REF!,"N/A")</f>
        <v>#REF!</v>
      </c>
      <c r="SQH50" s="351" t="e">
        <f>+IF('Data Input-Ingreso de Datos'!#REF!=1,EVERLITE!#REF!,"N/A")</f>
        <v>#REF!</v>
      </c>
      <c r="SQI50" s="351" t="e">
        <f>+IF('Data Input-Ingreso de Datos'!#REF!=1,EVERLITE!#REF!,"N/A")</f>
        <v>#REF!</v>
      </c>
      <c r="SQJ50" s="351" t="e">
        <f>+IF('Data Input-Ingreso de Datos'!#REF!=1,EVERLITE!#REF!,"N/A")</f>
        <v>#REF!</v>
      </c>
      <c r="SQK50" s="351" t="e">
        <f>+IF('Data Input-Ingreso de Datos'!#REF!=1,EVERLITE!#REF!,"N/A")</f>
        <v>#REF!</v>
      </c>
      <c r="SQL50" s="351" t="e">
        <f>+IF('Data Input-Ingreso de Datos'!#REF!=1,EVERLITE!#REF!,"N/A")</f>
        <v>#REF!</v>
      </c>
      <c r="SQM50" s="351" t="e">
        <f>+IF('Data Input-Ingreso de Datos'!#REF!=1,EVERLITE!#REF!,"N/A")</f>
        <v>#REF!</v>
      </c>
      <c r="SQN50" s="351" t="e">
        <f>+IF('Data Input-Ingreso de Datos'!#REF!=1,EVERLITE!#REF!,"N/A")</f>
        <v>#REF!</v>
      </c>
      <c r="SQO50" s="351" t="e">
        <f>+IF('Data Input-Ingreso de Datos'!#REF!=1,EVERLITE!#REF!,"N/A")</f>
        <v>#REF!</v>
      </c>
      <c r="SQP50" s="351" t="e">
        <f>+IF('Data Input-Ingreso de Datos'!#REF!=1,EVERLITE!#REF!,"N/A")</f>
        <v>#REF!</v>
      </c>
      <c r="SQQ50" s="351" t="e">
        <f>+IF('Data Input-Ingreso de Datos'!#REF!=1,EVERLITE!#REF!,"N/A")</f>
        <v>#REF!</v>
      </c>
      <c r="SQR50" s="351" t="e">
        <f>+IF('Data Input-Ingreso de Datos'!#REF!=1,EVERLITE!#REF!,"N/A")</f>
        <v>#REF!</v>
      </c>
      <c r="SQS50" s="351" t="e">
        <f>+IF('Data Input-Ingreso de Datos'!#REF!=1,EVERLITE!#REF!,"N/A")</f>
        <v>#REF!</v>
      </c>
      <c r="SQT50" s="351" t="e">
        <f>+IF('Data Input-Ingreso de Datos'!#REF!=1,EVERLITE!#REF!,"N/A")</f>
        <v>#REF!</v>
      </c>
      <c r="SQU50" s="351" t="e">
        <f>+IF('Data Input-Ingreso de Datos'!#REF!=1,EVERLITE!#REF!,"N/A")</f>
        <v>#REF!</v>
      </c>
      <c r="SQV50" s="351" t="e">
        <f>+IF('Data Input-Ingreso de Datos'!#REF!=1,EVERLITE!#REF!,"N/A")</f>
        <v>#REF!</v>
      </c>
      <c r="SQW50" s="351" t="e">
        <f>+IF('Data Input-Ingreso de Datos'!#REF!=1,EVERLITE!#REF!,"N/A")</f>
        <v>#REF!</v>
      </c>
      <c r="SQX50" s="351" t="e">
        <f>+IF('Data Input-Ingreso de Datos'!#REF!=1,EVERLITE!#REF!,"N/A")</f>
        <v>#REF!</v>
      </c>
      <c r="SQY50" s="351" t="e">
        <f>+IF('Data Input-Ingreso de Datos'!#REF!=1,EVERLITE!#REF!,"N/A")</f>
        <v>#REF!</v>
      </c>
      <c r="SQZ50" s="351" t="e">
        <f>+IF('Data Input-Ingreso de Datos'!#REF!=1,EVERLITE!#REF!,"N/A")</f>
        <v>#REF!</v>
      </c>
      <c r="SRA50" s="351" t="e">
        <f>+IF('Data Input-Ingreso de Datos'!#REF!=1,EVERLITE!#REF!,"N/A")</f>
        <v>#REF!</v>
      </c>
      <c r="SRB50" s="351" t="e">
        <f>+IF('Data Input-Ingreso de Datos'!#REF!=1,EVERLITE!#REF!,"N/A")</f>
        <v>#REF!</v>
      </c>
      <c r="SRC50" s="351" t="e">
        <f>+IF('Data Input-Ingreso de Datos'!#REF!=1,EVERLITE!#REF!,"N/A")</f>
        <v>#REF!</v>
      </c>
      <c r="SRD50" s="351" t="e">
        <f>+IF('Data Input-Ingreso de Datos'!#REF!=1,EVERLITE!#REF!,"N/A")</f>
        <v>#REF!</v>
      </c>
      <c r="SRE50" s="351" t="e">
        <f>+IF('Data Input-Ingreso de Datos'!#REF!=1,EVERLITE!#REF!,"N/A")</f>
        <v>#REF!</v>
      </c>
      <c r="SRF50" s="351" t="e">
        <f>+IF('Data Input-Ingreso de Datos'!#REF!=1,EVERLITE!#REF!,"N/A")</f>
        <v>#REF!</v>
      </c>
      <c r="SRG50" s="351" t="e">
        <f>+IF('Data Input-Ingreso de Datos'!#REF!=1,EVERLITE!#REF!,"N/A")</f>
        <v>#REF!</v>
      </c>
      <c r="SRH50" s="351" t="e">
        <f>+IF('Data Input-Ingreso de Datos'!#REF!=1,EVERLITE!#REF!,"N/A")</f>
        <v>#REF!</v>
      </c>
      <c r="SRI50" s="351" t="e">
        <f>+IF('Data Input-Ingreso de Datos'!#REF!=1,EVERLITE!#REF!,"N/A")</f>
        <v>#REF!</v>
      </c>
      <c r="SRJ50" s="351" t="e">
        <f>+IF('Data Input-Ingreso de Datos'!#REF!=1,EVERLITE!#REF!,"N/A")</f>
        <v>#REF!</v>
      </c>
      <c r="SRK50" s="351" t="e">
        <f>+IF('Data Input-Ingreso de Datos'!#REF!=1,EVERLITE!#REF!,"N/A")</f>
        <v>#REF!</v>
      </c>
      <c r="SRL50" s="351" t="e">
        <f>+IF('Data Input-Ingreso de Datos'!#REF!=1,EVERLITE!#REF!,"N/A")</f>
        <v>#REF!</v>
      </c>
      <c r="SRM50" s="351" t="e">
        <f>+IF('Data Input-Ingreso de Datos'!#REF!=1,EVERLITE!#REF!,"N/A")</f>
        <v>#REF!</v>
      </c>
      <c r="SRN50" s="351" t="e">
        <f>+IF('Data Input-Ingreso de Datos'!#REF!=1,EVERLITE!#REF!,"N/A")</f>
        <v>#REF!</v>
      </c>
      <c r="SRO50" s="351" t="e">
        <f>+IF('Data Input-Ingreso de Datos'!#REF!=1,EVERLITE!#REF!,"N/A")</f>
        <v>#REF!</v>
      </c>
      <c r="SRP50" s="351" t="e">
        <f>+IF('Data Input-Ingreso de Datos'!#REF!=1,EVERLITE!#REF!,"N/A")</f>
        <v>#REF!</v>
      </c>
      <c r="SRQ50" s="351" t="e">
        <f>+IF('Data Input-Ingreso de Datos'!#REF!=1,EVERLITE!#REF!,"N/A")</f>
        <v>#REF!</v>
      </c>
      <c r="SRR50" s="351" t="e">
        <f>+IF('Data Input-Ingreso de Datos'!#REF!=1,EVERLITE!#REF!,"N/A")</f>
        <v>#REF!</v>
      </c>
      <c r="SRS50" s="351" t="e">
        <f>+IF('Data Input-Ingreso de Datos'!#REF!=1,EVERLITE!#REF!,"N/A")</f>
        <v>#REF!</v>
      </c>
      <c r="SRT50" s="351" t="e">
        <f>+IF('Data Input-Ingreso de Datos'!#REF!=1,EVERLITE!#REF!,"N/A")</f>
        <v>#REF!</v>
      </c>
      <c r="SRU50" s="351" t="e">
        <f>+IF('Data Input-Ingreso de Datos'!#REF!=1,EVERLITE!#REF!,"N/A")</f>
        <v>#REF!</v>
      </c>
      <c r="SRV50" s="351" t="e">
        <f>+IF('Data Input-Ingreso de Datos'!#REF!=1,EVERLITE!#REF!,"N/A")</f>
        <v>#REF!</v>
      </c>
      <c r="SRW50" s="351" t="e">
        <f>+IF('Data Input-Ingreso de Datos'!#REF!=1,EVERLITE!#REF!,"N/A")</f>
        <v>#REF!</v>
      </c>
      <c r="SRX50" s="351" t="e">
        <f>+IF('Data Input-Ingreso de Datos'!#REF!=1,EVERLITE!#REF!,"N/A")</f>
        <v>#REF!</v>
      </c>
      <c r="SRY50" s="351" t="e">
        <f>+IF('Data Input-Ingreso de Datos'!#REF!=1,EVERLITE!#REF!,"N/A")</f>
        <v>#REF!</v>
      </c>
      <c r="SRZ50" s="351" t="e">
        <f>+IF('Data Input-Ingreso de Datos'!#REF!=1,EVERLITE!#REF!,"N/A")</f>
        <v>#REF!</v>
      </c>
      <c r="SSA50" s="351" t="e">
        <f>+IF('Data Input-Ingreso de Datos'!#REF!=1,EVERLITE!#REF!,"N/A")</f>
        <v>#REF!</v>
      </c>
      <c r="SSB50" s="351" t="e">
        <f>+IF('Data Input-Ingreso de Datos'!#REF!=1,EVERLITE!#REF!,"N/A")</f>
        <v>#REF!</v>
      </c>
      <c r="SSC50" s="351" t="e">
        <f>+IF('Data Input-Ingreso de Datos'!#REF!=1,EVERLITE!#REF!,"N/A")</f>
        <v>#REF!</v>
      </c>
      <c r="SSD50" s="351" t="e">
        <f>+IF('Data Input-Ingreso de Datos'!#REF!=1,EVERLITE!#REF!,"N/A")</f>
        <v>#REF!</v>
      </c>
      <c r="SSE50" s="351" t="e">
        <f>+IF('Data Input-Ingreso de Datos'!#REF!=1,EVERLITE!#REF!,"N/A")</f>
        <v>#REF!</v>
      </c>
      <c r="SSF50" s="351" t="e">
        <f>+IF('Data Input-Ingreso de Datos'!#REF!=1,EVERLITE!#REF!,"N/A")</f>
        <v>#REF!</v>
      </c>
      <c r="SSG50" s="351" t="e">
        <f>+IF('Data Input-Ingreso de Datos'!#REF!=1,EVERLITE!#REF!,"N/A")</f>
        <v>#REF!</v>
      </c>
      <c r="SSH50" s="351" t="e">
        <f>+IF('Data Input-Ingreso de Datos'!#REF!=1,EVERLITE!#REF!,"N/A")</f>
        <v>#REF!</v>
      </c>
      <c r="SSI50" s="351" t="e">
        <f>+IF('Data Input-Ingreso de Datos'!#REF!=1,EVERLITE!#REF!,"N/A")</f>
        <v>#REF!</v>
      </c>
      <c r="SSJ50" s="351" t="e">
        <f>+IF('Data Input-Ingreso de Datos'!#REF!=1,EVERLITE!#REF!,"N/A")</f>
        <v>#REF!</v>
      </c>
      <c r="SSK50" s="351" t="e">
        <f>+IF('Data Input-Ingreso de Datos'!#REF!=1,EVERLITE!#REF!,"N/A")</f>
        <v>#REF!</v>
      </c>
      <c r="SSL50" s="351" t="e">
        <f>+IF('Data Input-Ingreso de Datos'!#REF!=1,EVERLITE!#REF!,"N/A")</f>
        <v>#REF!</v>
      </c>
      <c r="SSM50" s="351" t="e">
        <f>+IF('Data Input-Ingreso de Datos'!#REF!=1,EVERLITE!#REF!,"N/A")</f>
        <v>#REF!</v>
      </c>
      <c r="SSN50" s="351" t="e">
        <f>+IF('Data Input-Ingreso de Datos'!#REF!=1,EVERLITE!#REF!,"N/A")</f>
        <v>#REF!</v>
      </c>
      <c r="SSO50" s="351" t="e">
        <f>+IF('Data Input-Ingreso de Datos'!#REF!=1,EVERLITE!#REF!,"N/A")</f>
        <v>#REF!</v>
      </c>
      <c r="SSP50" s="351" t="e">
        <f>+IF('Data Input-Ingreso de Datos'!#REF!=1,EVERLITE!#REF!,"N/A")</f>
        <v>#REF!</v>
      </c>
      <c r="SSQ50" s="351" t="e">
        <f>+IF('Data Input-Ingreso de Datos'!#REF!=1,EVERLITE!#REF!,"N/A")</f>
        <v>#REF!</v>
      </c>
      <c r="SSR50" s="351" t="e">
        <f>+IF('Data Input-Ingreso de Datos'!#REF!=1,EVERLITE!#REF!,"N/A")</f>
        <v>#REF!</v>
      </c>
      <c r="SSS50" s="351" t="e">
        <f>+IF('Data Input-Ingreso de Datos'!#REF!=1,EVERLITE!#REF!,"N/A")</f>
        <v>#REF!</v>
      </c>
      <c r="SST50" s="351" t="e">
        <f>+IF('Data Input-Ingreso de Datos'!#REF!=1,EVERLITE!#REF!,"N/A")</f>
        <v>#REF!</v>
      </c>
      <c r="SSU50" s="351" t="e">
        <f>+IF('Data Input-Ingreso de Datos'!#REF!=1,EVERLITE!#REF!,"N/A")</f>
        <v>#REF!</v>
      </c>
      <c r="SSV50" s="351" t="e">
        <f>+IF('Data Input-Ingreso de Datos'!#REF!=1,EVERLITE!#REF!,"N/A")</f>
        <v>#REF!</v>
      </c>
      <c r="SSW50" s="351" t="e">
        <f>+IF('Data Input-Ingreso de Datos'!#REF!=1,EVERLITE!#REF!,"N/A")</f>
        <v>#REF!</v>
      </c>
      <c r="SSX50" s="351" t="e">
        <f>+IF('Data Input-Ingreso de Datos'!#REF!=1,EVERLITE!#REF!,"N/A")</f>
        <v>#REF!</v>
      </c>
      <c r="SSY50" s="351" t="e">
        <f>+IF('Data Input-Ingreso de Datos'!#REF!=1,EVERLITE!#REF!,"N/A")</f>
        <v>#REF!</v>
      </c>
      <c r="SSZ50" s="351" t="e">
        <f>+IF('Data Input-Ingreso de Datos'!#REF!=1,EVERLITE!#REF!,"N/A")</f>
        <v>#REF!</v>
      </c>
      <c r="STA50" s="351" t="e">
        <f>+IF('Data Input-Ingreso de Datos'!#REF!=1,EVERLITE!#REF!,"N/A")</f>
        <v>#REF!</v>
      </c>
      <c r="STB50" s="351" t="e">
        <f>+IF('Data Input-Ingreso de Datos'!#REF!=1,EVERLITE!#REF!,"N/A")</f>
        <v>#REF!</v>
      </c>
      <c r="STC50" s="351" t="e">
        <f>+IF('Data Input-Ingreso de Datos'!#REF!=1,EVERLITE!#REF!,"N/A")</f>
        <v>#REF!</v>
      </c>
      <c r="STD50" s="351" t="e">
        <f>+IF('Data Input-Ingreso de Datos'!#REF!=1,EVERLITE!#REF!,"N/A")</f>
        <v>#REF!</v>
      </c>
      <c r="STE50" s="351" t="e">
        <f>+IF('Data Input-Ingreso de Datos'!#REF!=1,EVERLITE!#REF!,"N/A")</f>
        <v>#REF!</v>
      </c>
      <c r="STF50" s="351" t="e">
        <f>+IF('Data Input-Ingreso de Datos'!#REF!=1,EVERLITE!#REF!,"N/A")</f>
        <v>#REF!</v>
      </c>
      <c r="STG50" s="351" t="e">
        <f>+IF('Data Input-Ingreso de Datos'!#REF!=1,EVERLITE!#REF!,"N/A")</f>
        <v>#REF!</v>
      </c>
      <c r="STH50" s="351" t="e">
        <f>+IF('Data Input-Ingreso de Datos'!#REF!=1,EVERLITE!#REF!,"N/A")</f>
        <v>#REF!</v>
      </c>
      <c r="STI50" s="351" t="e">
        <f>+IF('Data Input-Ingreso de Datos'!#REF!=1,EVERLITE!#REF!,"N/A")</f>
        <v>#REF!</v>
      </c>
      <c r="STJ50" s="351" t="e">
        <f>+IF('Data Input-Ingreso de Datos'!#REF!=1,EVERLITE!#REF!,"N/A")</f>
        <v>#REF!</v>
      </c>
      <c r="STK50" s="351" t="e">
        <f>+IF('Data Input-Ingreso de Datos'!#REF!=1,EVERLITE!#REF!,"N/A")</f>
        <v>#REF!</v>
      </c>
      <c r="STL50" s="351" t="e">
        <f>+IF('Data Input-Ingreso de Datos'!#REF!=1,EVERLITE!#REF!,"N/A")</f>
        <v>#REF!</v>
      </c>
      <c r="STM50" s="351" t="e">
        <f>+IF('Data Input-Ingreso de Datos'!#REF!=1,EVERLITE!#REF!,"N/A")</f>
        <v>#REF!</v>
      </c>
      <c r="STN50" s="351" t="e">
        <f>+IF('Data Input-Ingreso de Datos'!#REF!=1,EVERLITE!#REF!,"N/A")</f>
        <v>#REF!</v>
      </c>
      <c r="STO50" s="351" t="e">
        <f>+IF('Data Input-Ingreso de Datos'!#REF!=1,EVERLITE!#REF!,"N/A")</f>
        <v>#REF!</v>
      </c>
      <c r="STP50" s="351" t="e">
        <f>+IF('Data Input-Ingreso de Datos'!#REF!=1,EVERLITE!#REF!,"N/A")</f>
        <v>#REF!</v>
      </c>
      <c r="STQ50" s="351" t="e">
        <f>+IF('Data Input-Ingreso de Datos'!#REF!=1,EVERLITE!#REF!,"N/A")</f>
        <v>#REF!</v>
      </c>
      <c r="STR50" s="351" t="e">
        <f>+IF('Data Input-Ingreso de Datos'!#REF!=1,EVERLITE!#REF!,"N/A")</f>
        <v>#REF!</v>
      </c>
      <c r="STS50" s="351" t="e">
        <f>+IF('Data Input-Ingreso de Datos'!#REF!=1,EVERLITE!#REF!,"N/A")</f>
        <v>#REF!</v>
      </c>
      <c r="STT50" s="351" t="e">
        <f>+IF('Data Input-Ingreso de Datos'!#REF!=1,EVERLITE!#REF!,"N/A")</f>
        <v>#REF!</v>
      </c>
      <c r="STU50" s="351" t="e">
        <f>+IF('Data Input-Ingreso de Datos'!#REF!=1,EVERLITE!#REF!,"N/A")</f>
        <v>#REF!</v>
      </c>
      <c r="STV50" s="351" t="e">
        <f>+IF('Data Input-Ingreso de Datos'!#REF!=1,EVERLITE!#REF!,"N/A")</f>
        <v>#REF!</v>
      </c>
      <c r="STW50" s="351" t="e">
        <f>+IF('Data Input-Ingreso de Datos'!#REF!=1,EVERLITE!#REF!,"N/A")</f>
        <v>#REF!</v>
      </c>
      <c r="STX50" s="351" t="e">
        <f>+IF('Data Input-Ingreso de Datos'!#REF!=1,EVERLITE!#REF!,"N/A")</f>
        <v>#REF!</v>
      </c>
      <c r="STY50" s="351" t="e">
        <f>+IF('Data Input-Ingreso de Datos'!#REF!=1,EVERLITE!#REF!,"N/A")</f>
        <v>#REF!</v>
      </c>
      <c r="STZ50" s="351" t="e">
        <f>+IF('Data Input-Ingreso de Datos'!#REF!=1,EVERLITE!#REF!,"N/A")</f>
        <v>#REF!</v>
      </c>
      <c r="SUA50" s="351" t="e">
        <f>+IF('Data Input-Ingreso de Datos'!#REF!=1,EVERLITE!#REF!,"N/A")</f>
        <v>#REF!</v>
      </c>
      <c r="SUB50" s="351" t="e">
        <f>+IF('Data Input-Ingreso de Datos'!#REF!=1,EVERLITE!#REF!,"N/A")</f>
        <v>#REF!</v>
      </c>
      <c r="SUC50" s="351" t="e">
        <f>+IF('Data Input-Ingreso de Datos'!#REF!=1,EVERLITE!#REF!,"N/A")</f>
        <v>#REF!</v>
      </c>
      <c r="SUD50" s="351" t="e">
        <f>+IF('Data Input-Ingreso de Datos'!#REF!=1,EVERLITE!#REF!,"N/A")</f>
        <v>#REF!</v>
      </c>
      <c r="SUE50" s="351" t="e">
        <f>+IF('Data Input-Ingreso de Datos'!#REF!=1,EVERLITE!#REF!,"N/A")</f>
        <v>#REF!</v>
      </c>
      <c r="SUF50" s="351" t="e">
        <f>+IF('Data Input-Ingreso de Datos'!#REF!=1,EVERLITE!#REF!,"N/A")</f>
        <v>#REF!</v>
      </c>
      <c r="SUG50" s="351" t="e">
        <f>+IF('Data Input-Ingreso de Datos'!#REF!=1,EVERLITE!#REF!,"N/A")</f>
        <v>#REF!</v>
      </c>
      <c r="SUH50" s="351" t="e">
        <f>+IF('Data Input-Ingreso de Datos'!#REF!=1,EVERLITE!#REF!,"N/A")</f>
        <v>#REF!</v>
      </c>
      <c r="SUI50" s="351" t="e">
        <f>+IF('Data Input-Ingreso de Datos'!#REF!=1,EVERLITE!#REF!,"N/A")</f>
        <v>#REF!</v>
      </c>
      <c r="SUJ50" s="351" t="e">
        <f>+IF('Data Input-Ingreso de Datos'!#REF!=1,EVERLITE!#REF!,"N/A")</f>
        <v>#REF!</v>
      </c>
      <c r="SUK50" s="351" t="e">
        <f>+IF('Data Input-Ingreso de Datos'!#REF!=1,EVERLITE!#REF!,"N/A")</f>
        <v>#REF!</v>
      </c>
      <c r="SUL50" s="351" t="e">
        <f>+IF('Data Input-Ingreso de Datos'!#REF!=1,EVERLITE!#REF!,"N/A")</f>
        <v>#REF!</v>
      </c>
      <c r="SUM50" s="351" t="e">
        <f>+IF('Data Input-Ingreso de Datos'!#REF!=1,EVERLITE!#REF!,"N/A")</f>
        <v>#REF!</v>
      </c>
      <c r="SUN50" s="351" t="e">
        <f>+IF('Data Input-Ingreso de Datos'!#REF!=1,EVERLITE!#REF!,"N/A")</f>
        <v>#REF!</v>
      </c>
      <c r="SUO50" s="351" t="e">
        <f>+IF('Data Input-Ingreso de Datos'!#REF!=1,EVERLITE!#REF!,"N/A")</f>
        <v>#REF!</v>
      </c>
      <c r="SUP50" s="351" t="e">
        <f>+IF('Data Input-Ingreso de Datos'!#REF!=1,EVERLITE!#REF!,"N/A")</f>
        <v>#REF!</v>
      </c>
      <c r="SUQ50" s="351" t="e">
        <f>+IF('Data Input-Ingreso de Datos'!#REF!=1,EVERLITE!#REF!,"N/A")</f>
        <v>#REF!</v>
      </c>
      <c r="SUR50" s="351" t="e">
        <f>+IF('Data Input-Ingreso de Datos'!#REF!=1,EVERLITE!#REF!,"N/A")</f>
        <v>#REF!</v>
      </c>
      <c r="SUS50" s="351" t="e">
        <f>+IF('Data Input-Ingreso de Datos'!#REF!=1,EVERLITE!#REF!,"N/A")</f>
        <v>#REF!</v>
      </c>
      <c r="SUT50" s="351" t="e">
        <f>+IF('Data Input-Ingreso de Datos'!#REF!=1,EVERLITE!#REF!,"N/A")</f>
        <v>#REF!</v>
      </c>
      <c r="SUU50" s="351" t="e">
        <f>+IF('Data Input-Ingreso de Datos'!#REF!=1,EVERLITE!#REF!,"N/A")</f>
        <v>#REF!</v>
      </c>
      <c r="SUV50" s="351" t="e">
        <f>+IF('Data Input-Ingreso de Datos'!#REF!=1,EVERLITE!#REF!,"N/A")</f>
        <v>#REF!</v>
      </c>
      <c r="SUW50" s="351" t="e">
        <f>+IF('Data Input-Ingreso de Datos'!#REF!=1,EVERLITE!#REF!,"N/A")</f>
        <v>#REF!</v>
      </c>
      <c r="SUX50" s="351" t="e">
        <f>+IF('Data Input-Ingreso de Datos'!#REF!=1,EVERLITE!#REF!,"N/A")</f>
        <v>#REF!</v>
      </c>
      <c r="SUY50" s="351" t="e">
        <f>+IF('Data Input-Ingreso de Datos'!#REF!=1,EVERLITE!#REF!,"N/A")</f>
        <v>#REF!</v>
      </c>
      <c r="SUZ50" s="351" t="e">
        <f>+IF('Data Input-Ingreso de Datos'!#REF!=1,EVERLITE!#REF!,"N/A")</f>
        <v>#REF!</v>
      </c>
      <c r="SVA50" s="351" t="e">
        <f>+IF('Data Input-Ingreso de Datos'!#REF!=1,EVERLITE!#REF!,"N/A")</f>
        <v>#REF!</v>
      </c>
      <c r="SVB50" s="351" t="e">
        <f>+IF('Data Input-Ingreso de Datos'!#REF!=1,EVERLITE!#REF!,"N/A")</f>
        <v>#REF!</v>
      </c>
      <c r="SVC50" s="351" t="e">
        <f>+IF('Data Input-Ingreso de Datos'!#REF!=1,EVERLITE!#REF!,"N/A")</f>
        <v>#REF!</v>
      </c>
      <c r="SVD50" s="351" t="e">
        <f>+IF('Data Input-Ingreso de Datos'!#REF!=1,EVERLITE!#REF!,"N/A")</f>
        <v>#REF!</v>
      </c>
      <c r="SVE50" s="351" t="e">
        <f>+IF('Data Input-Ingreso de Datos'!#REF!=1,EVERLITE!#REF!,"N/A")</f>
        <v>#REF!</v>
      </c>
      <c r="SVF50" s="351" t="e">
        <f>+IF('Data Input-Ingreso de Datos'!#REF!=1,EVERLITE!#REF!,"N/A")</f>
        <v>#REF!</v>
      </c>
      <c r="SVG50" s="351" t="e">
        <f>+IF('Data Input-Ingreso de Datos'!#REF!=1,EVERLITE!#REF!,"N/A")</f>
        <v>#REF!</v>
      </c>
      <c r="SVH50" s="351" t="e">
        <f>+IF('Data Input-Ingreso de Datos'!#REF!=1,EVERLITE!#REF!,"N/A")</f>
        <v>#REF!</v>
      </c>
      <c r="SVI50" s="351" t="e">
        <f>+IF('Data Input-Ingreso de Datos'!#REF!=1,EVERLITE!#REF!,"N/A")</f>
        <v>#REF!</v>
      </c>
      <c r="SVJ50" s="351" t="e">
        <f>+IF('Data Input-Ingreso de Datos'!#REF!=1,EVERLITE!#REF!,"N/A")</f>
        <v>#REF!</v>
      </c>
      <c r="SVK50" s="351" t="e">
        <f>+IF('Data Input-Ingreso de Datos'!#REF!=1,EVERLITE!#REF!,"N/A")</f>
        <v>#REF!</v>
      </c>
      <c r="SVL50" s="351" t="e">
        <f>+IF('Data Input-Ingreso de Datos'!#REF!=1,EVERLITE!#REF!,"N/A")</f>
        <v>#REF!</v>
      </c>
      <c r="SVM50" s="351" t="e">
        <f>+IF('Data Input-Ingreso de Datos'!#REF!=1,EVERLITE!#REF!,"N/A")</f>
        <v>#REF!</v>
      </c>
      <c r="SVN50" s="351" t="e">
        <f>+IF('Data Input-Ingreso de Datos'!#REF!=1,EVERLITE!#REF!,"N/A")</f>
        <v>#REF!</v>
      </c>
      <c r="SVO50" s="351" t="e">
        <f>+IF('Data Input-Ingreso de Datos'!#REF!=1,EVERLITE!#REF!,"N/A")</f>
        <v>#REF!</v>
      </c>
      <c r="SVP50" s="351" t="e">
        <f>+IF('Data Input-Ingreso de Datos'!#REF!=1,EVERLITE!#REF!,"N/A")</f>
        <v>#REF!</v>
      </c>
      <c r="SVQ50" s="351" t="e">
        <f>+IF('Data Input-Ingreso de Datos'!#REF!=1,EVERLITE!#REF!,"N/A")</f>
        <v>#REF!</v>
      </c>
      <c r="SVR50" s="351" t="e">
        <f>+IF('Data Input-Ingreso de Datos'!#REF!=1,EVERLITE!#REF!,"N/A")</f>
        <v>#REF!</v>
      </c>
      <c r="SVS50" s="351" t="e">
        <f>+IF('Data Input-Ingreso de Datos'!#REF!=1,EVERLITE!#REF!,"N/A")</f>
        <v>#REF!</v>
      </c>
      <c r="SVT50" s="351" t="e">
        <f>+IF('Data Input-Ingreso de Datos'!#REF!=1,EVERLITE!#REF!,"N/A")</f>
        <v>#REF!</v>
      </c>
      <c r="SVU50" s="351" t="e">
        <f>+IF('Data Input-Ingreso de Datos'!#REF!=1,EVERLITE!#REF!,"N/A")</f>
        <v>#REF!</v>
      </c>
      <c r="SVV50" s="351" t="e">
        <f>+IF('Data Input-Ingreso de Datos'!#REF!=1,EVERLITE!#REF!,"N/A")</f>
        <v>#REF!</v>
      </c>
      <c r="SVW50" s="351" t="e">
        <f>+IF('Data Input-Ingreso de Datos'!#REF!=1,EVERLITE!#REF!,"N/A")</f>
        <v>#REF!</v>
      </c>
      <c r="SVX50" s="351" t="e">
        <f>+IF('Data Input-Ingreso de Datos'!#REF!=1,EVERLITE!#REF!,"N/A")</f>
        <v>#REF!</v>
      </c>
      <c r="SVY50" s="351" t="e">
        <f>+IF('Data Input-Ingreso de Datos'!#REF!=1,EVERLITE!#REF!,"N/A")</f>
        <v>#REF!</v>
      </c>
      <c r="SVZ50" s="351" t="e">
        <f>+IF('Data Input-Ingreso de Datos'!#REF!=1,EVERLITE!#REF!,"N/A")</f>
        <v>#REF!</v>
      </c>
      <c r="SWA50" s="351" t="e">
        <f>+IF('Data Input-Ingreso de Datos'!#REF!=1,EVERLITE!#REF!,"N/A")</f>
        <v>#REF!</v>
      </c>
      <c r="SWB50" s="351" t="e">
        <f>+IF('Data Input-Ingreso de Datos'!#REF!=1,EVERLITE!#REF!,"N/A")</f>
        <v>#REF!</v>
      </c>
      <c r="SWC50" s="351" t="e">
        <f>+IF('Data Input-Ingreso de Datos'!#REF!=1,EVERLITE!#REF!,"N/A")</f>
        <v>#REF!</v>
      </c>
      <c r="SWD50" s="351" t="e">
        <f>+IF('Data Input-Ingreso de Datos'!#REF!=1,EVERLITE!#REF!,"N/A")</f>
        <v>#REF!</v>
      </c>
      <c r="SWE50" s="351" t="e">
        <f>+IF('Data Input-Ingreso de Datos'!#REF!=1,EVERLITE!#REF!,"N/A")</f>
        <v>#REF!</v>
      </c>
      <c r="SWF50" s="351" t="e">
        <f>+IF('Data Input-Ingreso de Datos'!#REF!=1,EVERLITE!#REF!,"N/A")</f>
        <v>#REF!</v>
      </c>
      <c r="SWG50" s="351" t="e">
        <f>+IF('Data Input-Ingreso de Datos'!#REF!=1,EVERLITE!#REF!,"N/A")</f>
        <v>#REF!</v>
      </c>
      <c r="SWH50" s="351" t="e">
        <f>+IF('Data Input-Ingreso de Datos'!#REF!=1,EVERLITE!#REF!,"N/A")</f>
        <v>#REF!</v>
      </c>
      <c r="SWI50" s="351" t="e">
        <f>+IF('Data Input-Ingreso de Datos'!#REF!=1,EVERLITE!#REF!,"N/A")</f>
        <v>#REF!</v>
      </c>
      <c r="SWJ50" s="351" t="e">
        <f>+IF('Data Input-Ingreso de Datos'!#REF!=1,EVERLITE!#REF!,"N/A")</f>
        <v>#REF!</v>
      </c>
      <c r="SWK50" s="351" t="e">
        <f>+IF('Data Input-Ingreso de Datos'!#REF!=1,EVERLITE!#REF!,"N/A")</f>
        <v>#REF!</v>
      </c>
      <c r="SWL50" s="351" t="e">
        <f>+IF('Data Input-Ingreso de Datos'!#REF!=1,EVERLITE!#REF!,"N/A")</f>
        <v>#REF!</v>
      </c>
      <c r="SWM50" s="351" t="e">
        <f>+IF('Data Input-Ingreso de Datos'!#REF!=1,EVERLITE!#REF!,"N/A")</f>
        <v>#REF!</v>
      </c>
      <c r="SWN50" s="351" t="e">
        <f>+IF('Data Input-Ingreso de Datos'!#REF!=1,EVERLITE!#REF!,"N/A")</f>
        <v>#REF!</v>
      </c>
      <c r="SWO50" s="351" t="e">
        <f>+IF('Data Input-Ingreso de Datos'!#REF!=1,EVERLITE!#REF!,"N/A")</f>
        <v>#REF!</v>
      </c>
      <c r="SWP50" s="351" t="e">
        <f>+IF('Data Input-Ingreso de Datos'!#REF!=1,EVERLITE!#REF!,"N/A")</f>
        <v>#REF!</v>
      </c>
      <c r="SWQ50" s="351" t="e">
        <f>+IF('Data Input-Ingreso de Datos'!#REF!=1,EVERLITE!#REF!,"N/A")</f>
        <v>#REF!</v>
      </c>
      <c r="SWR50" s="351" t="e">
        <f>+IF('Data Input-Ingreso de Datos'!#REF!=1,EVERLITE!#REF!,"N/A")</f>
        <v>#REF!</v>
      </c>
      <c r="SWS50" s="351" t="e">
        <f>+IF('Data Input-Ingreso de Datos'!#REF!=1,EVERLITE!#REF!,"N/A")</f>
        <v>#REF!</v>
      </c>
      <c r="SWT50" s="351" t="e">
        <f>+IF('Data Input-Ingreso de Datos'!#REF!=1,EVERLITE!#REF!,"N/A")</f>
        <v>#REF!</v>
      </c>
      <c r="SWU50" s="351" t="e">
        <f>+IF('Data Input-Ingreso de Datos'!#REF!=1,EVERLITE!#REF!,"N/A")</f>
        <v>#REF!</v>
      </c>
      <c r="SWV50" s="351" t="e">
        <f>+IF('Data Input-Ingreso de Datos'!#REF!=1,EVERLITE!#REF!,"N/A")</f>
        <v>#REF!</v>
      </c>
      <c r="SWW50" s="351" t="e">
        <f>+IF('Data Input-Ingreso de Datos'!#REF!=1,EVERLITE!#REF!,"N/A")</f>
        <v>#REF!</v>
      </c>
      <c r="SWX50" s="351" t="e">
        <f>+IF('Data Input-Ingreso de Datos'!#REF!=1,EVERLITE!#REF!,"N/A")</f>
        <v>#REF!</v>
      </c>
      <c r="SWY50" s="351" t="e">
        <f>+IF('Data Input-Ingreso de Datos'!#REF!=1,EVERLITE!#REF!,"N/A")</f>
        <v>#REF!</v>
      </c>
      <c r="SWZ50" s="351" t="e">
        <f>+IF('Data Input-Ingreso de Datos'!#REF!=1,EVERLITE!#REF!,"N/A")</f>
        <v>#REF!</v>
      </c>
      <c r="SXA50" s="351" t="e">
        <f>+IF('Data Input-Ingreso de Datos'!#REF!=1,EVERLITE!#REF!,"N/A")</f>
        <v>#REF!</v>
      </c>
      <c r="SXB50" s="351" t="e">
        <f>+IF('Data Input-Ingreso de Datos'!#REF!=1,EVERLITE!#REF!,"N/A")</f>
        <v>#REF!</v>
      </c>
      <c r="SXC50" s="351" t="e">
        <f>+IF('Data Input-Ingreso de Datos'!#REF!=1,EVERLITE!#REF!,"N/A")</f>
        <v>#REF!</v>
      </c>
      <c r="SXD50" s="351" t="e">
        <f>+IF('Data Input-Ingreso de Datos'!#REF!=1,EVERLITE!#REF!,"N/A")</f>
        <v>#REF!</v>
      </c>
      <c r="SXE50" s="351" t="e">
        <f>+IF('Data Input-Ingreso de Datos'!#REF!=1,EVERLITE!#REF!,"N/A")</f>
        <v>#REF!</v>
      </c>
      <c r="SXF50" s="351" t="e">
        <f>+IF('Data Input-Ingreso de Datos'!#REF!=1,EVERLITE!#REF!,"N/A")</f>
        <v>#REF!</v>
      </c>
      <c r="SXG50" s="351" t="e">
        <f>+IF('Data Input-Ingreso de Datos'!#REF!=1,EVERLITE!#REF!,"N/A")</f>
        <v>#REF!</v>
      </c>
      <c r="SXH50" s="351" t="e">
        <f>+IF('Data Input-Ingreso de Datos'!#REF!=1,EVERLITE!#REF!,"N/A")</f>
        <v>#REF!</v>
      </c>
      <c r="SXI50" s="351" t="e">
        <f>+IF('Data Input-Ingreso de Datos'!#REF!=1,EVERLITE!#REF!,"N/A")</f>
        <v>#REF!</v>
      </c>
      <c r="SXJ50" s="351" t="e">
        <f>+IF('Data Input-Ingreso de Datos'!#REF!=1,EVERLITE!#REF!,"N/A")</f>
        <v>#REF!</v>
      </c>
      <c r="SXK50" s="351" t="e">
        <f>+IF('Data Input-Ingreso de Datos'!#REF!=1,EVERLITE!#REF!,"N/A")</f>
        <v>#REF!</v>
      </c>
      <c r="SXL50" s="351" t="e">
        <f>+IF('Data Input-Ingreso de Datos'!#REF!=1,EVERLITE!#REF!,"N/A")</f>
        <v>#REF!</v>
      </c>
      <c r="SXM50" s="351" t="e">
        <f>+IF('Data Input-Ingreso de Datos'!#REF!=1,EVERLITE!#REF!,"N/A")</f>
        <v>#REF!</v>
      </c>
      <c r="SXN50" s="351" t="e">
        <f>+IF('Data Input-Ingreso de Datos'!#REF!=1,EVERLITE!#REF!,"N/A")</f>
        <v>#REF!</v>
      </c>
      <c r="SXO50" s="351" t="e">
        <f>+IF('Data Input-Ingreso de Datos'!#REF!=1,EVERLITE!#REF!,"N/A")</f>
        <v>#REF!</v>
      </c>
      <c r="SXP50" s="351" t="e">
        <f>+IF('Data Input-Ingreso de Datos'!#REF!=1,EVERLITE!#REF!,"N/A")</f>
        <v>#REF!</v>
      </c>
      <c r="SXQ50" s="351" t="e">
        <f>+IF('Data Input-Ingreso de Datos'!#REF!=1,EVERLITE!#REF!,"N/A")</f>
        <v>#REF!</v>
      </c>
      <c r="SXR50" s="351" t="e">
        <f>+IF('Data Input-Ingreso de Datos'!#REF!=1,EVERLITE!#REF!,"N/A")</f>
        <v>#REF!</v>
      </c>
      <c r="SXS50" s="351" t="e">
        <f>+IF('Data Input-Ingreso de Datos'!#REF!=1,EVERLITE!#REF!,"N/A")</f>
        <v>#REF!</v>
      </c>
      <c r="SXT50" s="351" t="e">
        <f>+IF('Data Input-Ingreso de Datos'!#REF!=1,EVERLITE!#REF!,"N/A")</f>
        <v>#REF!</v>
      </c>
      <c r="SXU50" s="351" t="e">
        <f>+IF('Data Input-Ingreso de Datos'!#REF!=1,EVERLITE!#REF!,"N/A")</f>
        <v>#REF!</v>
      </c>
      <c r="SXV50" s="351" t="e">
        <f>+IF('Data Input-Ingreso de Datos'!#REF!=1,EVERLITE!#REF!,"N/A")</f>
        <v>#REF!</v>
      </c>
      <c r="SXW50" s="351" t="e">
        <f>+IF('Data Input-Ingreso de Datos'!#REF!=1,EVERLITE!#REF!,"N/A")</f>
        <v>#REF!</v>
      </c>
      <c r="SXX50" s="351" t="e">
        <f>+IF('Data Input-Ingreso de Datos'!#REF!=1,EVERLITE!#REF!,"N/A")</f>
        <v>#REF!</v>
      </c>
      <c r="SXY50" s="351" t="e">
        <f>+IF('Data Input-Ingreso de Datos'!#REF!=1,EVERLITE!#REF!,"N/A")</f>
        <v>#REF!</v>
      </c>
      <c r="SXZ50" s="351" t="e">
        <f>+IF('Data Input-Ingreso de Datos'!#REF!=1,EVERLITE!#REF!,"N/A")</f>
        <v>#REF!</v>
      </c>
      <c r="SYA50" s="351" t="e">
        <f>+IF('Data Input-Ingreso de Datos'!#REF!=1,EVERLITE!#REF!,"N/A")</f>
        <v>#REF!</v>
      </c>
      <c r="SYB50" s="351" t="e">
        <f>+IF('Data Input-Ingreso de Datos'!#REF!=1,EVERLITE!#REF!,"N/A")</f>
        <v>#REF!</v>
      </c>
      <c r="SYC50" s="351" t="e">
        <f>+IF('Data Input-Ingreso de Datos'!#REF!=1,EVERLITE!#REF!,"N/A")</f>
        <v>#REF!</v>
      </c>
      <c r="SYD50" s="351" t="e">
        <f>+IF('Data Input-Ingreso de Datos'!#REF!=1,EVERLITE!#REF!,"N/A")</f>
        <v>#REF!</v>
      </c>
      <c r="SYE50" s="351" t="e">
        <f>+IF('Data Input-Ingreso de Datos'!#REF!=1,EVERLITE!#REF!,"N/A")</f>
        <v>#REF!</v>
      </c>
      <c r="SYF50" s="351" t="e">
        <f>+IF('Data Input-Ingreso de Datos'!#REF!=1,EVERLITE!#REF!,"N/A")</f>
        <v>#REF!</v>
      </c>
      <c r="SYG50" s="351" t="e">
        <f>+IF('Data Input-Ingreso de Datos'!#REF!=1,EVERLITE!#REF!,"N/A")</f>
        <v>#REF!</v>
      </c>
      <c r="SYH50" s="351" t="e">
        <f>+IF('Data Input-Ingreso de Datos'!#REF!=1,EVERLITE!#REF!,"N/A")</f>
        <v>#REF!</v>
      </c>
      <c r="SYI50" s="351" t="e">
        <f>+IF('Data Input-Ingreso de Datos'!#REF!=1,EVERLITE!#REF!,"N/A")</f>
        <v>#REF!</v>
      </c>
      <c r="SYJ50" s="351" t="e">
        <f>+IF('Data Input-Ingreso de Datos'!#REF!=1,EVERLITE!#REF!,"N/A")</f>
        <v>#REF!</v>
      </c>
      <c r="SYK50" s="351" t="e">
        <f>+IF('Data Input-Ingreso de Datos'!#REF!=1,EVERLITE!#REF!,"N/A")</f>
        <v>#REF!</v>
      </c>
      <c r="SYL50" s="351" t="e">
        <f>+IF('Data Input-Ingreso de Datos'!#REF!=1,EVERLITE!#REF!,"N/A")</f>
        <v>#REF!</v>
      </c>
      <c r="SYM50" s="351" t="e">
        <f>+IF('Data Input-Ingreso de Datos'!#REF!=1,EVERLITE!#REF!,"N/A")</f>
        <v>#REF!</v>
      </c>
      <c r="SYN50" s="351" t="e">
        <f>+IF('Data Input-Ingreso de Datos'!#REF!=1,EVERLITE!#REF!,"N/A")</f>
        <v>#REF!</v>
      </c>
      <c r="SYO50" s="351" t="e">
        <f>+IF('Data Input-Ingreso de Datos'!#REF!=1,EVERLITE!#REF!,"N/A")</f>
        <v>#REF!</v>
      </c>
      <c r="SYP50" s="351" t="e">
        <f>+IF('Data Input-Ingreso de Datos'!#REF!=1,EVERLITE!#REF!,"N/A")</f>
        <v>#REF!</v>
      </c>
      <c r="SYQ50" s="351" t="e">
        <f>+IF('Data Input-Ingreso de Datos'!#REF!=1,EVERLITE!#REF!,"N/A")</f>
        <v>#REF!</v>
      </c>
      <c r="SYR50" s="351" t="e">
        <f>+IF('Data Input-Ingreso de Datos'!#REF!=1,EVERLITE!#REF!,"N/A")</f>
        <v>#REF!</v>
      </c>
      <c r="SYS50" s="351" t="e">
        <f>+IF('Data Input-Ingreso de Datos'!#REF!=1,EVERLITE!#REF!,"N/A")</f>
        <v>#REF!</v>
      </c>
      <c r="SYT50" s="351" t="e">
        <f>+IF('Data Input-Ingreso de Datos'!#REF!=1,EVERLITE!#REF!,"N/A")</f>
        <v>#REF!</v>
      </c>
      <c r="SYU50" s="351" t="e">
        <f>+IF('Data Input-Ingreso de Datos'!#REF!=1,EVERLITE!#REF!,"N/A")</f>
        <v>#REF!</v>
      </c>
      <c r="SYV50" s="351" t="e">
        <f>+IF('Data Input-Ingreso de Datos'!#REF!=1,EVERLITE!#REF!,"N/A")</f>
        <v>#REF!</v>
      </c>
      <c r="SYW50" s="351" t="e">
        <f>+IF('Data Input-Ingreso de Datos'!#REF!=1,EVERLITE!#REF!,"N/A")</f>
        <v>#REF!</v>
      </c>
      <c r="SYX50" s="351" t="e">
        <f>+IF('Data Input-Ingreso de Datos'!#REF!=1,EVERLITE!#REF!,"N/A")</f>
        <v>#REF!</v>
      </c>
      <c r="SYY50" s="351" t="e">
        <f>+IF('Data Input-Ingreso de Datos'!#REF!=1,EVERLITE!#REF!,"N/A")</f>
        <v>#REF!</v>
      </c>
      <c r="SYZ50" s="351" t="e">
        <f>+IF('Data Input-Ingreso de Datos'!#REF!=1,EVERLITE!#REF!,"N/A")</f>
        <v>#REF!</v>
      </c>
      <c r="SZA50" s="351" t="e">
        <f>+IF('Data Input-Ingreso de Datos'!#REF!=1,EVERLITE!#REF!,"N/A")</f>
        <v>#REF!</v>
      </c>
      <c r="SZB50" s="351" t="e">
        <f>+IF('Data Input-Ingreso de Datos'!#REF!=1,EVERLITE!#REF!,"N/A")</f>
        <v>#REF!</v>
      </c>
      <c r="SZC50" s="351" t="e">
        <f>+IF('Data Input-Ingreso de Datos'!#REF!=1,EVERLITE!#REF!,"N/A")</f>
        <v>#REF!</v>
      </c>
      <c r="SZD50" s="351" t="e">
        <f>+IF('Data Input-Ingreso de Datos'!#REF!=1,EVERLITE!#REF!,"N/A")</f>
        <v>#REF!</v>
      </c>
      <c r="SZE50" s="351" t="e">
        <f>+IF('Data Input-Ingreso de Datos'!#REF!=1,EVERLITE!#REF!,"N/A")</f>
        <v>#REF!</v>
      </c>
      <c r="SZF50" s="351" t="e">
        <f>+IF('Data Input-Ingreso de Datos'!#REF!=1,EVERLITE!#REF!,"N/A")</f>
        <v>#REF!</v>
      </c>
      <c r="SZG50" s="351" t="e">
        <f>+IF('Data Input-Ingreso de Datos'!#REF!=1,EVERLITE!#REF!,"N/A")</f>
        <v>#REF!</v>
      </c>
      <c r="SZH50" s="351" t="e">
        <f>+IF('Data Input-Ingreso de Datos'!#REF!=1,EVERLITE!#REF!,"N/A")</f>
        <v>#REF!</v>
      </c>
      <c r="SZI50" s="351" t="e">
        <f>+IF('Data Input-Ingreso de Datos'!#REF!=1,EVERLITE!#REF!,"N/A")</f>
        <v>#REF!</v>
      </c>
      <c r="SZJ50" s="351" t="e">
        <f>+IF('Data Input-Ingreso de Datos'!#REF!=1,EVERLITE!#REF!,"N/A")</f>
        <v>#REF!</v>
      </c>
      <c r="SZK50" s="351" t="e">
        <f>+IF('Data Input-Ingreso de Datos'!#REF!=1,EVERLITE!#REF!,"N/A")</f>
        <v>#REF!</v>
      </c>
      <c r="SZL50" s="351" t="e">
        <f>+IF('Data Input-Ingreso de Datos'!#REF!=1,EVERLITE!#REF!,"N/A")</f>
        <v>#REF!</v>
      </c>
      <c r="SZM50" s="351" t="e">
        <f>+IF('Data Input-Ingreso de Datos'!#REF!=1,EVERLITE!#REF!,"N/A")</f>
        <v>#REF!</v>
      </c>
      <c r="SZN50" s="351" t="e">
        <f>+IF('Data Input-Ingreso de Datos'!#REF!=1,EVERLITE!#REF!,"N/A")</f>
        <v>#REF!</v>
      </c>
      <c r="SZO50" s="351" t="e">
        <f>+IF('Data Input-Ingreso de Datos'!#REF!=1,EVERLITE!#REF!,"N/A")</f>
        <v>#REF!</v>
      </c>
      <c r="SZP50" s="351" t="e">
        <f>+IF('Data Input-Ingreso de Datos'!#REF!=1,EVERLITE!#REF!,"N/A")</f>
        <v>#REF!</v>
      </c>
      <c r="SZQ50" s="351" t="e">
        <f>+IF('Data Input-Ingreso de Datos'!#REF!=1,EVERLITE!#REF!,"N/A")</f>
        <v>#REF!</v>
      </c>
      <c r="SZR50" s="351" t="e">
        <f>+IF('Data Input-Ingreso de Datos'!#REF!=1,EVERLITE!#REF!,"N/A")</f>
        <v>#REF!</v>
      </c>
      <c r="SZS50" s="351" t="e">
        <f>+IF('Data Input-Ingreso de Datos'!#REF!=1,EVERLITE!#REF!,"N/A")</f>
        <v>#REF!</v>
      </c>
      <c r="SZT50" s="351" t="e">
        <f>+IF('Data Input-Ingreso de Datos'!#REF!=1,EVERLITE!#REF!,"N/A")</f>
        <v>#REF!</v>
      </c>
      <c r="SZU50" s="351" t="e">
        <f>+IF('Data Input-Ingreso de Datos'!#REF!=1,EVERLITE!#REF!,"N/A")</f>
        <v>#REF!</v>
      </c>
      <c r="SZV50" s="351" t="e">
        <f>+IF('Data Input-Ingreso de Datos'!#REF!=1,EVERLITE!#REF!,"N/A")</f>
        <v>#REF!</v>
      </c>
      <c r="SZW50" s="351" t="e">
        <f>+IF('Data Input-Ingreso de Datos'!#REF!=1,EVERLITE!#REF!,"N/A")</f>
        <v>#REF!</v>
      </c>
      <c r="SZX50" s="351" t="e">
        <f>+IF('Data Input-Ingreso de Datos'!#REF!=1,EVERLITE!#REF!,"N/A")</f>
        <v>#REF!</v>
      </c>
      <c r="SZY50" s="351" t="e">
        <f>+IF('Data Input-Ingreso de Datos'!#REF!=1,EVERLITE!#REF!,"N/A")</f>
        <v>#REF!</v>
      </c>
      <c r="SZZ50" s="351" t="e">
        <f>+IF('Data Input-Ingreso de Datos'!#REF!=1,EVERLITE!#REF!,"N/A")</f>
        <v>#REF!</v>
      </c>
      <c r="TAA50" s="351" t="e">
        <f>+IF('Data Input-Ingreso de Datos'!#REF!=1,EVERLITE!#REF!,"N/A")</f>
        <v>#REF!</v>
      </c>
      <c r="TAB50" s="351" t="e">
        <f>+IF('Data Input-Ingreso de Datos'!#REF!=1,EVERLITE!#REF!,"N/A")</f>
        <v>#REF!</v>
      </c>
      <c r="TAC50" s="351" t="e">
        <f>+IF('Data Input-Ingreso de Datos'!#REF!=1,EVERLITE!#REF!,"N/A")</f>
        <v>#REF!</v>
      </c>
      <c r="TAD50" s="351" t="e">
        <f>+IF('Data Input-Ingreso de Datos'!#REF!=1,EVERLITE!#REF!,"N/A")</f>
        <v>#REF!</v>
      </c>
      <c r="TAE50" s="351" t="e">
        <f>+IF('Data Input-Ingreso de Datos'!#REF!=1,EVERLITE!#REF!,"N/A")</f>
        <v>#REF!</v>
      </c>
      <c r="TAF50" s="351" t="e">
        <f>+IF('Data Input-Ingreso de Datos'!#REF!=1,EVERLITE!#REF!,"N/A")</f>
        <v>#REF!</v>
      </c>
      <c r="TAG50" s="351" t="e">
        <f>+IF('Data Input-Ingreso de Datos'!#REF!=1,EVERLITE!#REF!,"N/A")</f>
        <v>#REF!</v>
      </c>
      <c r="TAH50" s="351" t="e">
        <f>+IF('Data Input-Ingreso de Datos'!#REF!=1,EVERLITE!#REF!,"N/A")</f>
        <v>#REF!</v>
      </c>
      <c r="TAI50" s="351" t="e">
        <f>+IF('Data Input-Ingreso de Datos'!#REF!=1,EVERLITE!#REF!,"N/A")</f>
        <v>#REF!</v>
      </c>
      <c r="TAJ50" s="351" t="e">
        <f>+IF('Data Input-Ingreso de Datos'!#REF!=1,EVERLITE!#REF!,"N/A")</f>
        <v>#REF!</v>
      </c>
      <c r="TAK50" s="351" t="e">
        <f>+IF('Data Input-Ingreso de Datos'!#REF!=1,EVERLITE!#REF!,"N/A")</f>
        <v>#REF!</v>
      </c>
      <c r="TAL50" s="351" t="e">
        <f>+IF('Data Input-Ingreso de Datos'!#REF!=1,EVERLITE!#REF!,"N/A")</f>
        <v>#REF!</v>
      </c>
      <c r="TAM50" s="351" t="e">
        <f>+IF('Data Input-Ingreso de Datos'!#REF!=1,EVERLITE!#REF!,"N/A")</f>
        <v>#REF!</v>
      </c>
      <c r="TAN50" s="351" t="e">
        <f>+IF('Data Input-Ingreso de Datos'!#REF!=1,EVERLITE!#REF!,"N/A")</f>
        <v>#REF!</v>
      </c>
      <c r="TAO50" s="351" t="e">
        <f>+IF('Data Input-Ingreso de Datos'!#REF!=1,EVERLITE!#REF!,"N/A")</f>
        <v>#REF!</v>
      </c>
      <c r="TAP50" s="351" t="e">
        <f>+IF('Data Input-Ingreso de Datos'!#REF!=1,EVERLITE!#REF!,"N/A")</f>
        <v>#REF!</v>
      </c>
      <c r="TAQ50" s="351" t="e">
        <f>+IF('Data Input-Ingreso de Datos'!#REF!=1,EVERLITE!#REF!,"N/A")</f>
        <v>#REF!</v>
      </c>
      <c r="TAR50" s="351" t="e">
        <f>+IF('Data Input-Ingreso de Datos'!#REF!=1,EVERLITE!#REF!,"N/A")</f>
        <v>#REF!</v>
      </c>
      <c r="TAS50" s="351" t="e">
        <f>+IF('Data Input-Ingreso de Datos'!#REF!=1,EVERLITE!#REF!,"N/A")</f>
        <v>#REF!</v>
      </c>
      <c r="TAT50" s="351" t="e">
        <f>+IF('Data Input-Ingreso de Datos'!#REF!=1,EVERLITE!#REF!,"N/A")</f>
        <v>#REF!</v>
      </c>
      <c r="TAU50" s="351" t="e">
        <f>+IF('Data Input-Ingreso de Datos'!#REF!=1,EVERLITE!#REF!,"N/A")</f>
        <v>#REF!</v>
      </c>
      <c r="TAV50" s="351" t="e">
        <f>+IF('Data Input-Ingreso de Datos'!#REF!=1,EVERLITE!#REF!,"N/A")</f>
        <v>#REF!</v>
      </c>
      <c r="TAW50" s="351" t="e">
        <f>+IF('Data Input-Ingreso de Datos'!#REF!=1,EVERLITE!#REF!,"N/A")</f>
        <v>#REF!</v>
      </c>
      <c r="TAX50" s="351" t="e">
        <f>+IF('Data Input-Ingreso de Datos'!#REF!=1,EVERLITE!#REF!,"N/A")</f>
        <v>#REF!</v>
      </c>
      <c r="TAY50" s="351" t="e">
        <f>+IF('Data Input-Ingreso de Datos'!#REF!=1,EVERLITE!#REF!,"N/A")</f>
        <v>#REF!</v>
      </c>
      <c r="TAZ50" s="351" t="e">
        <f>+IF('Data Input-Ingreso de Datos'!#REF!=1,EVERLITE!#REF!,"N/A")</f>
        <v>#REF!</v>
      </c>
      <c r="TBA50" s="351" t="e">
        <f>+IF('Data Input-Ingreso de Datos'!#REF!=1,EVERLITE!#REF!,"N/A")</f>
        <v>#REF!</v>
      </c>
      <c r="TBB50" s="351" t="e">
        <f>+IF('Data Input-Ingreso de Datos'!#REF!=1,EVERLITE!#REF!,"N/A")</f>
        <v>#REF!</v>
      </c>
      <c r="TBC50" s="351" t="e">
        <f>+IF('Data Input-Ingreso de Datos'!#REF!=1,EVERLITE!#REF!,"N/A")</f>
        <v>#REF!</v>
      </c>
      <c r="TBD50" s="351" t="e">
        <f>+IF('Data Input-Ingreso de Datos'!#REF!=1,EVERLITE!#REF!,"N/A")</f>
        <v>#REF!</v>
      </c>
      <c r="TBE50" s="351" t="e">
        <f>+IF('Data Input-Ingreso de Datos'!#REF!=1,EVERLITE!#REF!,"N/A")</f>
        <v>#REF!</v>
      </c>
      <c r="TBF50" s="351" t="e">
        <f>+IF('Data Input-Ingreso de Datos'!#REF!=1,EVERLITE!#REF!,"N/A")</f>
        <v>#REF!</v>
      </c>
      <c r="TBG50" s="351" t="e">
        <f>+IF('Data Input-Ingreso de Datos'!#REF!=1,EVERLITE!#REF!,"N/A")</f>
        <v>#REF!</v>
      </c>
      <c r="TBH50" s="351" t="e">
        <f>+IF('Data Input-Ingreso de Datos'!#REF!=1,EVERLITE!#REF!,"N/A")</f>
        <v>#REF!</v>
      </c>
      <c r="TBI50" s="351" t="e">
        <f>+IF('Data Input-Ingreso de Datos'!#REF!=1,EVERLITE!#REF!,"N/A")</f>
        <v>#REF!</v>
      </c>
      <c r="TBJ50" s="351" t="e">
        <f>+IF('Data Input-Ingreso de Datos'!#REF!=1,EVERLITE!#REF!,"N/A")</f>
        <v>#REF!</v>
      </c>
      <c r="TBK50" s="351" t="e">
        <f>+IF('Data Input-Ingreso de Datos'!#REF!=1,EVERLITE!#REF!,"N/A")</f>
        <v>#REF!</v>
      </c>
      <c r="TBL50" s="351" t="e">
        <f>+IF('Data Input-Ingreso de Datos'!#REF!=1,EVERLITE!#REF!,"N/A")</f>
        <v>#REF!</v>
      </c>
      <c r="TBM50" s="351" t="e">
        <f>+IF('Data Input-Ingreso de Datos'!#REF!=1,EVERLITE!#REF!,"N/A")</f>
        <v>#REF!</v>
      </c>
      <c r="TBN50" s="351" t="e">
        <f>+IF('Data Input-Ingreso de Datos'!#REF!=1,EVERLITE!#REF!,"N/A")</f>
        <v>#REF!</v>
      </c>
      <c r="TBO50" s="351" t="e">
        <f>+IF('Data Input-Ingreso de Datos'!#REF!=1,EVERLITE!#REF!,"N/A")</f>
        <v>#REF!</v>
      </c>
      <c r="TBP50" s="351" t="e">
        <f>+IF('Data Input-Ingreso de Datos'!#REF!=1,EVERLITE!#REF!,"N/A")</f>
        <v>#REF!</v>
      </c>
      <c r="TBQ50" s="351" t="e">
        <f>+IF('Data Input-Ingreso de Datos'!#REF!=1,EVERLITE!#REF!,"N/A")</f>
        <v>#REF!</v>
      </c>
      <c r="TBR50" s="351" t="e">
        <f>+IF('Data Input-Ingreso de Datos'!#REF!=1,EVERLITE!#REF!,"N/A")</f>
        <v>#REF!</v>
      </c>
      <c r="TBS50" s="351" t="e">
        <f>+IF('Data Input-Ingreso de Datos'!#REF!=1,EVERLITE!#REF!,"N/A")</f>
        <v>#REF!</v>
      </c>
      <c r="TBT50" s="351" t="e">
        <f>+IF('Data Input-Ingreso de Datos'!#REF!=1,EVERLITE!#REF!,"N/A")</f>
        <v>#REF!</v>
      </c>
      <c r="TBU50" s="351" t="e">
        <f>+IF('Data Input-Ingreso de Datos'!#REF!=1,EVERLITE!#REF!,"N/A")</f>
        <v>#REF!</v>
      </c>
      <c r="TBV50" s="351" t="e">
        <f>+IF('Data Input-Ingreso de Datos'!#REF!=1,EVERLITE!#REF!,"N/A")</f>
        <v>#REF!</v>
      </c>
      <c r="TBW50" s="351" t="e">
        <f>+IF('Data Input-Ingreso de Datos'!#REF!=1,EVERLITE!#REF!,"N/A")</f>
        <v>#REF!</v>
      </c>
      <c r="TBX50" s="351" t="e">
        <f>+IF('Data Input-Ingreso de Datos'!#REF!=1,EVERLITE!#REF!,"N/A")</f>
        <v>#REF!</v>
      </c>
      <c r="TBY50" s="351" t="e">
        <f>+IF('Data Input-Ingreso de Datos'!#REF!=1,EVERLITE!#REF!,"N/A")</f>
        <v>#REF!</v>
      </c>
      <c r="TBZ50" s="351" t="e">
        <f>+IF('Data Input-Ingreso de Datos'!#REF!=1,EVERLITE!#REF!,"N/A")</f>
        <v>#REF!</v>
      </c>
      <c r="TCA50" s="351" t="e">
        <f>+IF('Data Input-Ingreso de Datos'!#REF!=1,EVERLITE!#REF!,"N/A")</f>
        <v>#REF!</v>
      </c>
      <c r="TCB50" s="351" t="e">
        <f>+IF('Data Input-Ingreso de Datos'!#REF!=1,EVERLITE!#REF!,"N/A")</f>
        <v>#REF!</v>
      </c>
      <c r="TCC50" s="351" t="e">
        <f>+IF('Data Input-Ingreso de Datos'!#REF!=1,EVERLITE!#REF!,"N/A")</f>
        <v>#REF!</v>
      </c>
      <c r="TCD50" s="351" t="e">
        <f>+IF('Data Input-Ingreso de Datos'!#REF!=1,EVERLITE!#REF!,"N/A")</f>
        <v>#REF!</v>
      </c>
      <c r="TCE50" s="351" t="e">
        <f>+IF('Data Input-Ingreso de Datos'!#REF!=1,EVERLITE!#REF!,"N/A")</f>
        <v>#REF!</v>
      </c>
      <c r="TCF50" s="351" t="e">
        <f>+IF('Data Input-Ingreso de Datos'!#REF!=1,EVERLITE!#REF!,"N/A")</f>
        <v>#REF!</v>
      </c>
      <c r="TCG50" s="351" t="e">
        <f>+IF('Data Input-Ingreso de Datos'!#REF!=1,EVERLITE!#REF!,"N/A")</f>
        <v>#REF!</v>
      </c>
      <c r="TCH50" s="351" t="e">
        <f>+IF('Data Input-Ingreso de Datos'!#REF!=1,EVERLITE!#REF!,"N/A")</f>
        <v>#REF!</v>
      </c>
      <c r="TCI50" s="351" t="e">
        <f>+IF('Data Input-Ingreso de Datos'!#REF!=1,EVERLITE!#REF!,"N/A")</f>
        <v>#REF!</v>
      </c>
      <c r="TCJ50" s="351" t="e">
        <f>+IF('Data Input-Ingreso de Datos'!#REF!=1,EVERLITE!#REF!,"N/A")</f>
        <v>#REF!</v>
      </c>
      <c r="TCK50" s="351" t="e">
        <f>+IF('Data Input-Ingreso de Datos'!#REF!=1,EVERLITE!#REF!,"N/A")</f>
        <v>#REF!</v>
      </c>
      <c r="TCL50" s="351" t="e">
        <f>+IF('Data Input-Ingreso de Datos'!#REF!=1,EVERLITE!#REF!,"N/A")</f>
        <v>#REF!</v>
      </c>
      <c r="TCM50" s="351" t="e">
        <f>+IF('Data Input-Ingreso de Datos'!#REF!=1,EVERLITE!#REF!,"N/A")</f>
        <v>#REF!</v>
      </c>
      <c r="TCN50" s="351" t="e">
        <f>+IF('Data Input-Ingreso de Datos'!#REF!=1,EVERLITE!#REF!,"N/A")</f>
        <v>#REF!</v>
      </c>
      <c r="TCO50" s="351" t="e">
        <f>+IF('Data Input-Ingreso de Datos'!#REF!=1,EVERLITE!#REF!,"N/A")</f>
        <v>#REF!</v>
      </c>
      <c r="TCP50" s="351" t="e">
        <f>+IF('Data Input-Ingreso de Datos'!#REF!=1,EVERLITE!#REF!,"N/A")</f>
        <v>#REF!</v>
      </c>
      <c r="TCQ50" s="351" t="e">
        <f>+IF('Data Input-Ingreso de Datos'!#REF!=1,EVERLITE!#REF!,"N/A")</f>
        <v>#REF!</v>
      </c>
      <c r="TCR50" s="351" t="e">
        <f>+IF('Data Input-Ingreso de Datos'!#REF!=1,EVERLITE!#REF!,"N/A")</f>
        <v>#REF!</v>
      </c>
      <c r="TCS50" s="351" t="e">
        <f>+IF('Data Input-Ingreso de Datos'!#REF!=1,EVERLITE!#REF!,"N/A")</f>
        <v>#REF!</v>
      </c>
      <c r="TCT50" s="351" t="e">
        <f>+IF('Data Input-Ingreso de Datos'!#REF!=1,EVERLITE!#REF!,"N/A")</f>
        <v>#REF!</v>
      </c>
      <c r="TCU50" s="351" t="e">
        <f>+IF('Data Input-Ingreso de Datos'!#REF!=1,EVERLITE!#REF!,"N/A")</f>
        <v>#REF!</v>
      </c>
      <c r="TCV50" s="351" t="e">
        <f>+IF('Data Input-Ingreso de Datos'!#REF!=1,EVERLITE!#REF!,"N/A")</f>
        <v>#REF!</v>
      </c>
      <c r="TCW50" s="351" t="e">
        <f>+IF('Data Input-Ingreso de Datos'!#REF!=1,EVERLITE!#REF!,"N/A")</f>
        <v>#REF!</v>
      </c>
      <c r="TCX50" s="351" t="e">
        <f>+IF('Data Input-Ingreso de Datos'!#REF!=1,EVERLITE!#REF!,"N/A")</f>
        <v>#REF!</v>
      </c>
      <c r="TCY50" s="351" t="e">
        <f>+IF('Data Input-Ingreso de Datos'!#REF!=1,EVERLITE!#REF!,"N/A")</f>
        <v>#REF!</v>
      </c>
      <c r="TCZ50" s="351" t="e">
        <f>+IF('Data Input-Ingreso de Datos'!#REF!=1,EVERLITE!#REF!,"N/A")</f>
        <v>#REF!</v>
      </c>
      <c r="TDA50" s="351" t="e">
        <f>+IF('Data Input-Ingreso de Datos'!#REF!=1,EVERLITE!#REF!,"N/A")</f>
        <v>#REF!</v>
      </c>
      <c r="TDB50" s="351" t="e">
        <f>+IF('Data Input-Ingreso de Datos'!#REF!=1,EVERLITE!#REF!,"N/A")</f>
        <v>#REF!</v>
      </c>
      <c r="TDC50" s="351" t="e">
        <f>+IF('Data Input-Ingreso de Datos'!#REF!=1,EVERLITE!#REF!,"N/A")</f>
        <v>#REF!</v>
      </c>
      <c r="TDD50" s="351" t="e">
        <f>+IF('Data Input-Ingreso de Datos'!#REF!=1,EVERLITE!#REF!,"N/A")</f>
        <v>#REF!</v>
      </c>
      <c r="TDE50" s="351" t="e">
        <f>+IF('Data Input-Ingreso de Datos'!#REF!=1,EVERLITE!#REF!,"N/A")</f>
        <v>#REF!</v>
      </c>
      <c r="TDF50" s="351" t="e">
        <f>+IF('Data Input-Ingreso de Datos'!#REF!=1,EVERLITE!#REF!,"N/A")</f>
        <v>#REF!</v>
      </c>
      <c r="TDG50" s="351" t="e">
        <f>+IF('Data Input-Ingreso de Datos'!#REF!=1,EVERLITE!#REF!,"N/A")</f>
        <v>#REF!</v>
      </c>
      <c r="TDH50" s="351" t="e">
        <f>+IF('Data Input-Ingreso de Datos'!#REF!=1,EVERLITE!#REF!,"N/A")</f>
        <v>#REF!</v>
      </c>
      <c r="TDI50" s="351" t="e">
        <f>+IF('Data Input-Ingreso de Datos'!#REF!=1,EVERLITE!#REF!,"N/A")</f>
        <v>#REF!</v>
      </c>
      <c r="TDJ50" s="351" t="e">
        <f>+IF('Data Input-Ingreso de Datos'!#REF!=1,EVERLITE!#REF!,"N/A")</f>
        <v>#REF!</v>
      </c>
      <c r="TDK50" s="351" t="e">
        <f>+IF('Data Input-Ingreso de Datos'!#REF!=1,EVERLITE!#REF!,"N/A")</f>
        <v>#REF!</v>
      </c>
      <c r="TDL50" s="351" t="e">
        <f>+IF('Data Input-Ingreso de Datos'!#REF!=1,EVERLITE!#REF!,"N/A")</f>
        <v>#REF!</v>
      </c>
      <c r="TDM50" s="351" t="e">
        <f>+IF('Data Input-Ingreso de Datos'!#REF!=1,EVERLITE!#REF!,"N/A")</f>
        <v>#REF!</v>
      </c>
      <c r="TDN50" s="351" t="e">
        <f>+IF('Data Input-Ingreso de Datos'!#REF!=1,EVERLITE!#REF!,"N/A")</f>
        <v>#REF!</v>
      </c>
      <c r="TDO50" s="351" t="e">
        <f>+IF('Data Input-Ingreso de Datos'!#REF!=1,EVERLITE!#REF!,"N/A")</f>
        <v>#REF!</v>
      </c>
      <c r="TDP50" s="351" t="e">
        <f>+IF('Data Input-Ingreso de Datos'!#REF!=1,EVERLITE!#REF!,"N/A")</f>
        <v>#REF!</v>
      </c>
      <c r="TDQ50" s="351" t="e">
        <f>+IF('Data Input-Ingreso de Datos'!#REF!=1,EVERLITE!#REF!,"N/A")</f>
        <v>#REF!</v>
      </c>
      <c r="TDR50" s="351" t="e">
        <f>+IF('Data Input-Ingreso de Datos'!#REF!=1,EVERLITE!#REF!,"N/A")</f>
        <v>#REF!</v>
      </c>
      <c r="TDS50" s="351" t="e">
        <f>+IF('Data Input-Ingreso de Datos'!#REF!=1,EVERLITE!#REF!,"N/A")</f>
        <v>#REF!</v>
      </c>
      <c r="TDT50" s="351" t="e">
        <f>+IF('Data Input-Ingreso de Datos'!#REF!=1,EVERLITE!#REF!,"N/A")</f>
        <v>#REF!</v>
      </c>
      <c r="TDU50" s="351" t="e">
        <f>+IF('Data Input-Ingreso de Datos'!#REF!=1,EVERLITE!#REF!,"N/A")</f>
        <v>#REF!</v>
      </c>
      <c r="TDV50" s="351" t="e">
        <f>+IF('Data Input-Ingreso de Datos'!#REF!=1,EVERLITE!#REF!,"N/A")</f>
        <v>#REF!</v>
      </c>
      <c r="TDW50" s="351" t="e">
        <f>+IF('Data Input-Ingreso de Datos'!#REF!=1,EVERLITE!#REF!,"N/A")</f>
        <v>#REF!</v>
      </c>
      <c r="TDX50" s="351" t="e">
        <f>+IF('Data Input-Ingreso de Datos'!#REF!=1,EVERLITE!#REF!,"N/A")</f>
        <v>#REF!</v>
      </c>
      <c r="TDY50" s="351" t="e">
        <f>+IF('Data Input-Ingreso de Datos'!#REF!=1,EVERLITE!#REF!,"N/A")</f>
        <v>#REF!</v>
      </c>
      <c r="TDZ50" s="351" t="e">
        <f>+IF('Data Input-Ingreso de Datos'!#REF!=1,EVERLITE!#REF!,"N/A")</f>
        <v>#REF!</v>
      </c>
      <c r="TEA50" s="351" t="e">
        <f>+IF('Data Input-Ingreso de Datos'!#REF!=1,EVERLITE!#REF!,"N/A")</f>
        <v>#REF!</v>
      </c>
      <c r="TEB50" s="351" t="e">
        <f>+IF('Data Input-Ingreso de Datos'!#REF!=1,EVERLITE!#REF!,"N/A")</f>
        <v>#REF!</v>
      </c>
      <c r="TEC50" s="351" t="e">
        <f>+IF('Data Input-Ingreso de Datos'!#REF!=1,EVERLITE!#REF!,"N/A")</f>
        <v>#REF!</v>
      </c>
      <c r="TED50" s="351" t="e">
        <f>+IF('Data Input-Ingreso de Datos'!#REF!=1,EVERLITE!#REF!,"N/A")</f>
        <v>#REF!</v>
      </c>
      <c r="TEE50" s="351" t="e">
        <f>+IF('Data Input-Ingreso de Datos'!#REF!=1,EVERLITE!#REF!,"N/A")</f>
        <v>#REF!</v>
      </c>
      <c r="TEF50" s="351" t="e">
        <f>+IF('Data Input-Ingreso de Datos'!#REF!=1,EVERLITE!#REF!,"N/A")</f>
        <v>#REF!</v>
      </c>
      <c r="TEG50" s="351" t="e">
        <f>+IF('Data Input-Ingreso de Datos'!#REF!=1,EVERLITE!#REF!,"N/A")</f>
        <v>#REF!</v>
      </c>
      <c r="TEH50" s="351" t="e">
        <f>+IF('Data Input-Ingreso de Datos'!#REF!=1,EVERLITE!#REF!,"N/A")</f>
        <v>#REF!</v>
      </c>
      <c r="TEI50" s="351" t="e">
        <f>+IF('Data Input-Ingreso de Datos'!#REF!=1,EVERLITE!#REF!,"N/A")</f>
        <v>#REF!</v>
      </c>
      <c r="TEJ50" s="351" t="e">
        <f>+IF('Data Input-Ingreso de Datos'!#REF!=1,EVERLITE!#REF!,"N/A")</f>
        <v>#REF!</v>
      </c>
      <c r="TEK50" s="351" t="e">
        <f>+IF('Data Input-Ingreso de Datos'!#REF!=1,EVERLITE!#REF!,"N/A")</f>
        <v>#REF!</v>
      </c>
      <c r="TEL50" s="351" t="e">
        <f>+IF('Data Input-Ingreso de Datos'!#REF!=1,EVERLITE!#REF!,"N/A")</f>
        <v>#REF!</v>
      </c>
      <c r="TEM50" s="351" t="e">
        <f>+IF('Data Input-Ingreso de Datos'!#REF!=1,EVERLITE!#REF!,"N/A")</f>
        <v>#REF!</v>
      </c>
      <c r="TEN50" s="351" t="e">
        <f>+IF('Data Input-Ingreso de Datos'!#REF!=1,EVERLITE!#REF!,"N/A")</f>
        <v>#REF!</v>
      </c>
      <c r="TEO50" s="351" t="e">
        <f>+IF('Data Input-Ingreso de Datos'!#REF!=1,EVERLITE!#REF!,"N/A")</f>
        <v>#REF!</v>
      </c>
      <c r="TEP50" s="351" t="e">
        <f>+IF('Data Input-Ingreso de Datos'!#REF!=1,EVERLITE!#REF!,"N/A")</f>
        <v>#REF!</v>
      </c>
      <c r="TEQ50" s="351" t="e">
        <f>+IF('Data Input-Ingreso de Datos'!#REF!=1,EVERLITE!#REF!,"N/A")</f>
        <v>#REF!</v>
      </c>
      <c r="TER50" s="351" t="e">
        <f>+IF('Data Input-Ingreso de Datos'!#REF!=1,EVERLITE!#REF!,"N/A")</f>
        <v>#REF!</v>
      </c>
      <c r="TES50" s="351" t="e">
        <f>+IF('Data Input-Ingreso de Datos'!#REF!=1,EVERLITE!#REF!,"N/A")</f>
        <v>#REF!</v>
      </c>
      <c r="TET50" s="351" t="e">
        <f>+IF('Data Input-Ingreso de Datos'!#REF!=1,EVERLITE!#REF!,"N/A")</f>
        <v>#REF!</v>
      </c>
      <c r="TEU50" s="351" t="e">
        <f>+IF('Data Input-Ingreso de Datos'!#REF!=1,EVERLITE!#REF!,"N/A")</f>
        <v>#REF!</v>
      </c>
      <c r="TEV50" s="351" t="e">
        <f>+IF('Data Input-Ingreso de Datos'!#REF!=1,EVERLITE!#REF!,"N/A")</f>
        <v>#REF!</v>
      </c>
      <c r="TEW50" s="351" t="e">
        <f>+IF('Data Input-Ingreso de Datos'!#REF!=1,EVERLITE!#REF!,"N/A")</f>
        <v>#REF!</v>
      </c>
      <c r="TEX50" s="351" t="e">
        <f>+IF('Data Input-Ingreso de Datos'!#REF!=1,EVERLITE!#REF!,"N/A")</f>
        <v>#REF!</v>
      </c>
      <c r="TEY50" s="351" t="e">
        <f>+IF('Data Input-Ingreso de Datos'!#REF!=1,EVERLITE!#REF!,"N/A")</f>
        <v>#REF!</v>
      </c>
      <c r="TEZ50" s="351" t="e">
        <f>+IF('Data Input-Ingreso de Datos'!#REF!=1,EVERLITE!#REF!,"N/A")</f>
        <v>#REF!</v>
      </c>
      <c r="TFA50" s="351" t="e">
        <f>+IF('Data Input-Ingreso de Datos'!#REF!=1,EVERLITE!#REF!,"N/A")</f>
        <v>#REF!</v>
      </c>
      <c r="TFB50" s="351" t="e">
        <f>+IF('Data Input-Ingreso de Datos'!#REF!=1,EVERLITE!#REF!,"N/A")</f>
        <v>#REF!</v>
      </c>
      <c r="TFC50" s="351" t="e">
        <f>+IF('Data Input-Ingreso de Datos'!#REF!=1,EVERLITE!#REF!,"N/A")</f>
        <v>#REF!</v>
      </c>
      <c r="TFD50" s="351" t="e">
        <f>+IF('Data Input-Ingreso de Datos'!#REF!=1,EVERLITE!#REF!,"N/A")</f>
        <v>#REF!</v>
      </c>
      <c r="TFE50" s="351" t="e">
        <f>+IF('Data Input-Ingreso de Datos'!#REF!=1,EVERLITE!#REF!,"N/A")</f>
        <v>#REF!</v>
      </c>
      <c r="TFF50" s="351" t="e">
        <f>+IF('Data Input-Ingreso de Datos'!#REF!=1,EVERLITE!#REF!,"N/A")</f>
        <v>#REF!</v>
      </c>
      <c r="TFG50" s="351" t="e">
        <f>+IF('Data Input-Ingreso de Datos'!#REF!=1,EVERLITE!#REF!,"N/A")</f>
        <v>#REF!</v>
      </c>
      <c r="TFH50" s="351" t="e">
        <f>+IF('Data Input-Ingreso de Datos'!#REF!=1,EVERLITE!#REF!,"N/A")</f>
        <v>#REF!</v>
      </c>
      <c r="TFI50" s="351" t="e">
        <f>+IF('Data Input-Ingreso de Datos'!#REF!=1,EVERLITE!#REF!,"N/A")</f>
        <v>#REF!</v>
      </c>
      <c r="TFJ50" s="351" t="e">
        <f>+IF('Data Input-Ingreso de Datos'!#REF!=1,EVERLITE!#REF!,"N/A")</f>
        <v>#REF!</v>
      </c>
      <c r="TFK50" s="351" t="e">
        <f>+IF('Data Input-Ingreso de Datos'!#REF!=1,EVERLITE!#REF!,"N/A")</f>
        <v>#REF!</v>
      </c>
      <c r="TFL50" s="351" t="e">
        <f>+IF('Data Input-Ingreso de Datos'!#REF!=1,EVERLITE!#REF!,"N/A")</f>
        <v>#REF!</v>
      </c>
      <c r="TFM50" s="351" t="e">
        <f>+IF('Data Input-Ingreso de Datos'!#REF!=1,EVERLITE!#REF!,"N/A")</f>
        <v>#REF!</v>
      </c>
      <c r="TFN50" s="351" t="e">
        <f>+IF('Data Input-Ingreso de Datos'!#REF!=1,EVERLITE!#REF!,"N/A")</f>
        <v>#REF!</v>
      </c>
      <c r="TFO50" s="351" t="e">
        <f>+IF('Data Input-Ingreso de Datos'!#REF!=1,EVERLITE!#REF!,"N/A")</f>
        <v>#REF!</v>
      </c>
      <c r="TFP50" s="351" t="e">
        <f>+IF('Data Input-Ingreso de Datos'!#REF!=1,EVERLITE!#REF!,"N/A")</f>
        <v>#REF!</v>
      </c>
      <c r="TFQ50" s="351" t="e">
        <f>+IF('Data Input-Ingreso de Datos'!#REF!=1,EVERLITE!#REF!,"N/A")</f>
        <v>#REF!</v>
      </c>
      <c r="TFR50" s="351" t="e">
        <f>+IF('Data Input-Ingreso de Datos'!#REF!=1,EVERLITE!#REF!,"N/A")</f>
        <v>#REF!</v>
      </c>
      <c r="TFS50" s="351" t="e">
        <f>+IF('Data Input-Ingreso de Datos'!#REF!=1,EVERLITE!#REF!,"N/A")</f>
        <v>#REF!</v>
      </c>
      <c r="TFT50" s="351" t="e">
        <f>+IF('Data Input-Ingreso de Datos'!#REF!=1,EVERLITE!#REF!,"N/A")</f>
        <v>#REF!</v>
      </c>
      <c r="TFU50" s="351" t="e">
        <f>+IF('Data Input-Ingreso de Datos'!#REF!=1,EVERLITE!#REF!,"N/A")</f>
        <v>#REF!</v>
      </c>
      <c r="TFV50" s="351" t="e">
        <f>+IF('Data Input-Ingreso de Datos'!#REF!=1,EVERLITE!#REF!,"N/A")</f>
        <v>#REF!</v>
      </c>
      <c r="TFW50" s="351" t="e">
        <f>+IF('Data Input-Ingreso de Datos'!#REF!=1,EVERLITE!#REF!,"N/A")</f>
        <v>#REF!</v>
      </c>
      <c r="TFX50" s="351" t="e">
        <f>+IF('Data Input-Ingreso de Datos'!#REF!=1,EVERLITE!#REF!,"N/A")</f>
        <v>#REF!</v>
      </c>
      <c r="TFY50" s="351" t="e">
        <f>+IF('Data Input-Ingreso de Datos'!#REF!=1,EVERLITE!#REF!,"N/A")</f>
        <v>#REF!</v>
      </c>
      <c r="TFZ50" s="351" t="e">
        <f>+IF('Data Input-Ingreso de Datos'!#REF!=1,EVERLITE!#REF!,"N/A")</f>
        <v>#REF!</v>
      </c>
      <c r="TGA50" s="351" t="e">
        <f>+IF('Data Input-Ingreso de Datos'!#REF!=1,EVERLITE!#REF!,"N/A")</f>
        <v>#REF!</v>
      </c>
      <c r="TGB50" s="351" t="e">
        <f>+IF('Data Input-Ingreso de Datos'!#REF!=1,EVERLITE!#REF!,"N/A")</f>
        <v>#REF!</v>
      </c>
      <c r="TGC50" s="351" t="e">
        <f>+IF('Data Input-Ingreso de Datos'!#REF!=1,EVERLITE!#REF!,"N/A")</f>
        <v>#REF!</v>
      </c>
      <c r="TGD50" s="351" t="e">
        <f>+IF('Data Input-Ingreso de Datos'!#REF!=1,EVERLITE!#REF!,"N/A")</f>
        <v>#REF!</v>
      </c>
      <c r="TGE50" s="351" t="e">
        <f>+IF('Data Input-Ingreso de Datos'!#REF!=1,EVERLITE!#REF!,"N/A")</f>
        <v>#REF!</v>
      </c>
      <c r="TGF50" s="351" t="e">
        <f>+IF('Data Input-Ingreso de Datos'!#REF!=1,EVERLITE!#REF!,"N/A")</f>
        <v>#REF!</v>
      </c>
      <c r="TGG50" s="351" t="e">
        <f>+IF('Data Input-Ingreso de Datos'!#REF!=1,EVERLITE!#REF!,"N/A")</f>
        <v>#REF!</v>
      </c>
      <c r="TGH50" s="351" t="e">
        <f>+IF('Data Input-Ingreso de Datos'!#REF!=1,EVERLITE!#REF!,"N/A")</f>
        <v>#REF!</v>
      </c>
      <c r="TGI50" s="351" t="e">
        <f>+IF('Data Input-Ingreso de Datos'!#REF!=1,EVERLITE!#REF!,"N/A")</f>
        <v>#REF!</v>
      </c>
      <c r="TGJ50" s="351" t="e">
        <f>+IF('Data Input-Ingreso de Datos'!#REF!=1,EVERLITE!#REF!,"N/A")</f>
        <v>#REF!</v>
      </c>
      <c r="TGK50" s="351" t="e">
        <f>+IF('Data Input-Ingreso de Datos'!#REF!=1,EVERLITE!#REF!,"N/A")</f>
        <v>#REF!</v>
      </c>
      <c r="TGL50" s="351" t="e">
        <f>+IF('Data Input-Ingreso de Datos'!#REF!=1,EVERLITE!#REF!,"N/A")</f>
        <v>#REF!</v>
      </c>
      <c r="TGM50" s="351" t="e">
        <f>+IF('Data Input-Ingreso de Datos'!#REF!=1,EVERLITE!#REF!,"N/A")</f>
        <v>#REF!</v>
      </c>
      <c r="TGN50" s="351" t="e">
        <f>+IF('Data Input-Ingreso de Datos'!#REF!=1,EVERLITE!#REF!,"N/A")</f>
        <v>#REF!</v>
      </c>
      <c r="TGO50" s="351" t="e">
        <f>+IF('Data Input-Ingreso de Datos'!#REF!=1,EVERLITE!#REF!,"N/A")</f>
        <v>#REF!</v>
      </c>
      <c r="TGP50" s="351" t="e">
        <f>+IF('Data Input-Ingreso de Datos'!#REF!=1,EVERLITE!#REF!,"N/A")</f>
        <v>#REF!</v>
      </c>
      <c r="TGQ50" s="351" t="e">
        <f>+IF('Data Input-Ingreso de Datos'!#REF!=1,EVERLITE!#REF!,"N/A")</f>
        <v>#REF!</v>
      </c>
      <c r="TGR50" s="351" t="e">
        <f>+IF('Data Input-Ingreso de Datos'!#REF!=1,EVERLITE!#REF!,"N/A")</f>
        <v>#REF!</v>
      </c>
      <c r="TGS50" s="351" t="e">
        <f>+IF('Data Input-Ingreso de Datos'!#REF!=1,EVERLITE!#REF!,"N/A")</f>
        <v>#REF!</v>
      </c>
      <c r="TGT50" s="351" t="e">
        <f>+IF('Data Input-Ingreso de Datos'!#REF!=1,EVERLITE!#REF!,"N/A")</f>
        <v>#REF!</v>
      </c>
      <c r="TGU50" s="351" t="e">
        <f>+IF('Data Input-Ingreso de Datos'!#REF!=1,EVERLITE!#REF!,"N/A")</f>
        <v>#REF!</v>
      </c>
      <c r="TGV50" s="351" t="e">
        <f>+IF('Data Input-Ingreso de Datos'!#REF!=1,EVERLITE!#REF!,"N/A")</f>
        <v>#REF!</v>
      </c>
      <c r="TGW50" s="351" t="e">
        <f>+IF('Data Input-Ingreso de Datos'!#REF!=1,EVERLITE!#REF!,"N/A")</f>
        <v>#REF!</v>
      </c>
      <c r="TGX50" s="351" t="e">
        <f>+IF('Data Input-Ingreso de Datos'!#REF!=1,EVERLITE!#REF!,"N/A")</f>
        <v>#REF!</v>
      </c>
      <c r="TGY50" s="351" t="e">
        <f>+IF('Data Input-Ingreso de Datos'!#REF!=1,EVERLITE!#REF!,"N/A")</f>
        <v>#REF!</v>
      </c>
      <c r="TGZ50" s="351" t="e">
        <f>+IF('Data Input-Ingreso de Datos'!#REF!=1,EVERLITE!#REF!,"N/A")</f>
        <v>#REF!</v>
      </c>
      <c r="THA50" s="351" t="e">
        <f>+IF('Data Input-Ingreso de Datos'!#REF!=1,EVERLITE!#REF!,"N/A")</f>
        <v>#REF!</v>
      </c>
      <c r="THB50" s="351" t="e">
        <f>+IF('Data Input-Ingreso de Datos'!#REF!=1,EVERLITE!#REF!,"N/A")</f>
        <v>#REF!</v>
      </c>
      <c r="THC50" s="351" t="e">
        <f>+IF('Data Input-Ingreso de Datos'!#REF!=1,EVERLITE!#REF!,"N/A")</f>
        <v>#REF!</v>
      </c>
      <c r="THD50" s="351" t="e">
        <f>+IF('Data Input-Ingreso de Datos'!#REF!=1,EVERLITE!#REF!,"N/A")</f>
        <v>#REF!</v>
      </c>
      <c r="THE50" s="351" t="e">
        <f>+IF('Data Input-Ingreso de Datos'!#REF!=1,EVERLITE!#REF!,"N/A")</f>
        <v>#REF!</v>
      </c>
      <c r="THF50" s="351" t="e">
        <f>+IF('Data Input-Ingreso de Datos'!#REF!=1,EVERLITE!#REF!,"N/A")</f>
        <v>#REF!</v>
      </c>
      <c r="THG50" s="351" t="e">
        <f>+IF('Data Input-Ingreso de Datos'!#REF!=1,EVERLITE!#REF!,"N/A")</f>
        <v>#REF!</v>
      </c>
      <c r="THH50" s="351" t="e">
        <f>+IF('Data Input-Ingreso de Datos'!#REF!=1,EVERLITE!#REF!,"N/A")</f>
        <v>#REF!</v>
      </c>
      <c r="THI50" s="351" t="e">
        <f>+IF('Data Input-Ingreso de Datos'!#REF!=1,EVERLITE!#REF!,"N/A")</f>
        <v>#REF!</v>
      </c>
      <c r="THJ50" s="351" t="e">
        <f>+IF('Data Input-Ingreso de Datos'!#REF!=1,EVERLITE!#REF!,"N/A")</f>
        <v>#REF!</v>
      </c>
      <c r="THK50" s="351" t="e">
        <f>+IF('Data Input-Ingreso de Datos'!#REF!=1,EVERLITE!#REF!,"N/A")</f>
        <v>#REF!</v>
      </c>
      <c r="THL50" s="351" t="e">
        <f>+IF('Data Input-Ingreso de Datos'!#REF!=1,EVERLITE!#REF!,"N/A")</f>
        <v>#REF!</v>
      </c>
      <c r="THM50" s="351" t="e">
        <f>+IF('Data Input-Ingreso de Datos'!#REF!=1,EVERLITE!#REF!,"N/A")</f>
        <v>#REF!</v>
      </c>
      <c r="THN50" s="351" t="e">
        <f>+IF('Data Input-Ingreso de Datos'!#REF!=1,EVERLITE!#REF!,"N/A")</f>
        <v>#REF!</v>
      </c>
      <c r="THO50" s="351" t="e">
        <f>+IF('Data Input-Ingreso de Datos'!#REF!=1,EVERLITE!#REF!,"N/A")</f>
        <v>#REF!</v>
      </c>
      <c r="THP50" s="351" t="e">
        <f>+IF('Data Input-Ingreso de Datos'!#REF!=1,EVERLITE!#REF!,"N/A")</f>
        <v>#REF!</v>
      </c>
      <c r="THQ50" s="351" t="e">
        <f>+IF('Data Input-Ingreso de Datos'!#REF!=1,EVERLITE!#REF!,"N/A")</f>
        <v>#REF!</v>
      </c>
      <c r="THR50" s="351" t="e">
        <f>+IF('Data Input-Ingreso de Datos'!#REF!=1,EVERLITE!#REF!,"N/A")</f>
        <v>#REF!</v>
      </c>
      <c r="THS50" s="351" t="e">
        <f>+IF('Data Input-Ingreso de Datos'!#REF!=1,EVERLITE!#REF!,"N/A")</f>
        <v>#REF!</v>
      </c>
      <c r="THT50" s="351" t="e">
        <f>+IF('Data Input-Ingreso de Datos'!#REF!=1,EVERLITE!#REF!,"N/A")</f>
        <v>#REF!</v>
      </c>
      <c r="THU50" s="351" t="e">
        <f>+IF('Data Input-Ingreso de Datos'!#REF!=1,EVERLITE!#REF!,"N/A")</f>
        <v>#REF!</v>
      </c>
      <c r="THV50" s="351" t="e">
        <f>+IF('Data Input-Ingreso de Datos'!#REF!=1,EVERLITE!#REF!,"N/A")</f>
        <v>#REF!</v>
      </c>
      <c r="THW50" s="351" t="e">
        <f>+IF('Data Input-Ingreso de Datos'!#REF!=1,EVERLITE!#REF!,"N/A")</f>
        <v>#REF!</v>
      </c>
      <c r="THX50" s="351" t="e">
        <f>+IF('Data Input-Ingreso de Datos'!#REF!=1,EVERLITE!#REF!,"N/A")</f>
        <v>#REF!</v>
      </c>
      <c r="THY50" s="351" t="e">
        <f>+IF('Data Input-Ingreso de Datos'!#REF!=1,EVERLITE!#REF!,"N/A")</f>
        <v>#REF!</v>
      </c>
      <c r="THZ50" s="351" t="e">
        <f>+IF('Data Input-Ingreso de Datos'!#REF!=1,EVERLITE!#REF!,"N/A")</f>
        <v>#REF!</v>
      </c>
      <c r="TIA50" s="351" t="e">
        <f>+IF('Data Input-Ingreso de Datos'!#REF!=1,EVERLITE!#REF!,"N/A")</f>
        <v>#REF!</v>
      </c>
      <c r="TIB50" s="351" t="e">
        <f>+IF('Data Input-Ingreso de Datos'!#REF!=1,EVERLITE!#REF!,"N/A")</f>
        <v>#REF!</v>
      </c>
      <c r="TIC50" s="351" t="e">
        <f>+IF('Data Input-Ingreso de Datos'!#REF!=1,EVERLITE!#REF!,"N/A")</f>
        <v>#REF!</v>
      </c>
      <c r="TID50" s="351" t="e">
        <f>+IF('Data Input-Ingreso de Datos'!#REF!=1,EVERLITE!#REF!,"N/A")</f>
        <v>#REF!</v>
      </c>
      <c r="TIE50" s="351" t="e">
        <f>+IF('Data Input-Ingreso de Datos'!#REF!=1,EVERLITE!#REF!,"N/A")</f>
        <v>#REF!</v>
      </c>
      <c r="TIF50" s="351" t="e">
        <f>+IF('Data Input-Ingreso de Datos'!#REF!=1,EVERLITE!#REF!,"N/A")</f>
        <v>#REF!</v>
      </c>
      <c r="TIG50" s="351" t="e">
        <f>+IF('Data Input-Ingreso de Datos'!#REF!=1,EVERLITE!#REF!,"N/A")</f>
        <v>#REF!</v>
      </c>
      <c r="TIH50" s="351" t="e">
        <f>+IF('Data Input-Ingreso de Datos'!#REF!=1,EVERLITE!#REF!,"N/A")</f>
        <v>#REF!</v>
      </c>
      <c r="TII50" s="351" t="e">
        <f>+IF('Data Input-Ingreso de Datos'!#REF!=1,EVERLITE!#REF!,"N/A")</f>
        <v>#REF!</v>
      </c>
      <c r="TIJ50" s="351" t="e">
        <f>+IF('Data Input-Ingreso de Datos'!#REF!=1,EVERLITE!#REF!,"N/A")</f>
        <v>#REF!</v>
      </c>
      <c r="TIK50" s="351" t="e">
        <f>+IF('Data Input-Ingreso de Datos'!#REF!=1,EVERLITE!#REF!,"N/A")</f>
        <v>#REF!</v>
      </c>
      <c r="TIL50" s="351" t="e">
        <f>+IF('Data Input-Ingreso de Datos'!#REF!=1,EVERLITE!#REF!,"N/A")</f>
        <v>#REF!</v>
      </c>
      <c r="TIM50" s="351" t="e">
        <f>+IF('Data Input-Ingreso de Datos'!#REF!=1,EVERLITE!#REF!,"N/A")</f>
        <v>#REF!</v>
      </c>
      <c r="TIN50" s="351" t="e">
        <f>+IF('Data Input-Ingreso de Datos'!#REF!=1,EVERLITE!#REF!,"N/A")</f>
        <v>#REF!</v>
      </c>
      <c r="TIO50" s="351" t="e">
        <f>+IF('Data Input-Ingreso de Datos'!#REF!=1,EVERLITE!#REF!,"N/A")</f>
        <v>#REF!</v>
      </c>
      <c r="TIP50" s="351" t="e">
        <f>+IF('Data Input-Ingreso de Datos'!#REF!=1,EVERLITE!#REF!,"N/A")</f>
        <v>#REF!</v>
      </c>
      <c r="TIQ50" s="351" t="e">
        <f>+IF('Data Input-Ingreso de Datos'!#REF!=1,EVERLITE!#REF!,"N/A")</f>
        <v>#REF!</v>
      </c>
      <c r="TIR50" s="351" t="e">
        <f>+IF('Data Input-Ingreso de Datos'!#REF!=1,EVERLITE!#REF!,"N/A")</f>
        <v>#REF!</v>
      </c>
      <c r="TIS50" s="351" t="e">
        <f>+IF('Data Input-Ingreso de Datos'!#REF!=1,EVERLITE!#REF!,"N/A")</f>
        <v>#REF!</v>
      </c>
      <c r="TIT50" s="351" t="e">
        <f>+IF('Data Input-Ingreso de Datos'!#REF!=1,EVERLITE!#REF!,"N/A")</f>
        <v>#REF!</v>
      </c>
      <c r="TIU50" s="351" t="e">
        <f>+IF('Data Input-Ingreso de Datos'!#REF!=1,EVERLITE!#REF!,"N/A")</f>
        <v>#REF!</v>
      </c>
      <c r="TIV50" s="351" t="e">
        <f>+IF('Data Input-Ingreso de Datos'!#REF!=1,EVERLITE!#REF!,"N/A")</f>
        <v>#REF!</v>
      </c>
      <c r="TIW50" s="351" t="e">
        <f>+IF('Data Input-Ingreso de Datos'!#REF!=1,EVERLITE!#REF!,"N/A")</f>
        <v>#REF!</v>
      </c>
      <c r="TIX50" s="351" t="e">
        <f>+IF('Data Input-Ingreso de Datos'!#REF!=1,EVERLITE!#REF!,"N/A")</f>
        <v>#REF!</v>
      </c>
      <c r="TIY50" s="351" t="e">
        <f>+IF('Data Input-Ingreso de Datos'!#REF!=1,EVERLITE!#REF!,"N/A")</f>
        <v>#REF!</v>
      </c>
      <c r="TIZ50" s="351" t="e">
        <f>+IF('Data Input-Ingreso de Datos'!#REF!=1,EVERLITE!#REF!,"N/A")</f>
        <v>#REF!</v>
      </c>
      <c r="TJA50" s="351" t="e">
        <f>+IF('Data Input-Ingreso de Datos'!#REF!=1,EVERLITE!#REF!,"N/A")</f>
        <v>#REF!</v>
      </c>
      <c r="TJB50" s="351" t="e">
        <f>+IF('Data Input-Ingreso de Datos'!#REF!=1,EVERLITE!#REF!,"N/A")</f>
        <v>#REF!</v>
      </c>
      <c r="TJC50" s="351" t="e">
        <f>+IF('Data Input-Ingreso de Datos'!#REF!=1,EVERLITE!#REF!,"N/A")</f>
        <v>#REF!</v>
      </c>
      <c r="TJD50" s="351" t="e">
        <f>+IF('Data Input-Ingreso de Datos'!#REF!=1,EVERLITE!#REF!,"N/A")</f>
        <v>#REF!</v>
      </c>
      <c r="TJE50" s="351" t="e">
        <f>+IF('Data Input-Ingreso de Datos'!#REF!=1,EVERLITE!#REF!,"N/A")</f>
        <v>#REF!</v>
      </c>
      <c r="TJF50" s="351" t="e">
        <f>+IF('Data Input-Ingreso de Datos'!#REF!=1,EVERLITE!#REF!,"N/A")</f>
        <v>#REF!</v>
      </c>
      <c r="TJG50" s="351" t="e">
        <f>+IF('Data Input-Ingreso de Datos'!#REF!=1,EVERLITE!#REF!,"N/A")</f>
        <v>#REF!</v>
      </c>
      <c r="TJH50" s="351" t="e">
        <f>+IF('Data Input-Ingreso de Datos'!#REF!=1,EVERLITE!#REF!,"N/A")</f>
        <v>#REF!</v>
      </c>
      <c r="TJI50" s="351" t="e">
        <f>+IF('Data Input-Ingreso de Datos'!#REF!=1,EVERLITE!#REF!,"N/A")</f>
        <v>#REF!</v>
      </c>
      <c r="TJJ50" s="351" t="e">
        <f>+IF('Data Input-Ingreso de Datos'!#REF!=1,EVERLITE!#REF!,"N/A")</f>
        <v>#REF!</v>
      </c>
      <c r="TJK50" s="351" t="e">
        <f>+IF('Data Input-Ingreso de Datos'!#REF!=1,EVERLITE!#REF!,"N/A")</f>
        <v>#REF!</v>
      </c>
      <c r="TJL50" s="351" t="e">
        <f>+IF('Data Input-Ingreso de Datos'!#REF!=1,EVERLITE!#REF!,"N/A")</f>
        <v>#REF!</v>
      </c>
      <c r="TJM50" s="351" t="e">
        <f>+IF('Data Input-Ingreso de Datos'!#REF!=1,EVERLITE!#REF!,"N/A")</f>
        <v>#REF!</v>
      </c>
      <c r="TJN50" s="351" t="e">
        <f>+IF('Data Input-Ingreso de Datos'!#REF!=1,EVERLITE!#REF!,"N/A")</f>
        <v>#REF!</v>
      </c>
      <c r="TJO50" s="351" t="e">
        <f>+IF('Data Input-Ingreso de Datos'!#REF!=1,EVERLITE!#REF!,"N/A")</f>
        <v>#REF!</v>
      </c>
      <c r="TJP50" s="351" t="e">
        <f>+IF('Data Input-Ingreso de Datos'!#REF!=1,EVERLITE!#REF!,"N/A")</f>
        <v>#REF!</v>
      </c>
      <c r="TJQ50" s="351" t="e">
        <f>+IF('Data Input-Ingreso de Datos'!#REF!=1,EVERLITE!#REF!,"N/A")</f>
        <v>#REF!</v>
      </c>
      <c r="TJR50" s="351" t="e">
        <f>+IF('Data Input-Ingreso de Datos'!#REF!=1,EVERLITE!#REF!,"N/A")</f>
        <v>#REF!</v>
      </c>
      <c r="TJS50" s="351" t="e">
        <f>+IF('Data Input-Ingreso de Datos'!#REF!=1,EVERLITE!#REF!,"N/A")</f>
        <v>#REF!</v>
      </c>
      <c r="TJT50" s="351" t="e">
        <f>+IF('Data Input-Ingreso de Datos'!#REF!=1,EVERLITE!#REF!,"N/A")</f>
        <v>#REF!</v>
      </c>
      <c r="TJU50" s="351" t="e">
        <f>+IF('Data Input-Ingreso de Datos'!#REF!=1,EVERLITE!#REF!,"N/A")</f>
        <v>#REF!</v>
      </c>
      <c r="TJV50" s="351" t="e">
        <f>+IF('Data Input-Ingreso de Datos'!#REF!=1,EVERLITE!#REF!,"N/A")</f>
        <v>#REF!</v>
      </c>
      <c r="TJW50" s="351" t="e">
        <f>+IF('Data Input-Ingreso de Datos'!#REF!=1,EVERLITE!#REF!,"N/A")</f>
        <v>#REF!</v>
      </c>
      <c r="TJX50" s="351" t="e">
        <f>+IF('Data Input-Ingreso de Datos'!#REF!=1,EVERLITE!#REF!,"N/A")</f>
        <v>#REF!</v>
      </c>
      <c r="TJY50" s="351" t="e">
        <f>+IF('Data Input-Ingreso de Datos'!#REF!=1,EVERLITE!#REF!,"N/A")</f>
        <v>#REF!</v>
      </c>
      <c r="TJZ50" s="351" t="e">
        <f>+IF('Data Input-Ingreso de Datos'!#REF!=1,EVERLITE!#REF!,"N/A")</f>
        <v>#REF!</v>
      </c>
      <c r="TKA50" s="351" t="e">
        <f>+IF('Data Input-Ingreso de Datos'!#REF!=1,EVERLITE!#REF!,"N/A")</f>
        <v>#REF!</v>
      </c>
      <c r="TKB50" s="351" t="e">
        <f>+IF('Data Input-Ingreso de Datos'!#REF!=1,EVERLITE!#REF!,"N/A")</f>
        <v>#REF!</v>
      </c>
      <c r="TKC50" s="351" t="e">
        <f>+IF('Data Input-Ingreso de Datos'!#REF!=1,EVERLITE!#REF!,"N/A")</f>
        <v>#REF!</v>
      </c>
      <c r="TKD50" s="351" t="e">
        <f>+IF('Data Input-Ingreso de Datos'!#REF!=1,EVERLITE!#REF!,"N/A")</f>
        <v>#REF!</v>
      </c>
      <c r="TKE50" s="351" t="e">
        <f>+IF('Data Input-Ingreso de Datos'!#REF!=1,EVERLITE!#REF!,"N/A")</f>
        <v>#REF!</v>
      </c>
      <c r="TKF50" s="351" t="e">
        <f>+IF('Data Input-Ingreso de Datos'!#REF!=1,EVERLITE!#REF!,"N/A")</f>
        <v>#REF!</v>
      </c>
      <c r="TKG50" s="351" t="e">
        <f>+IF('Data Input-Ingreso de Datos'!#REF!=1,EVERLITE!#REF!,"N/A")</f>
        <v>#REF!</v>
      </c>
      <c r="TKH50" s="351" t="e">
        <f>+IF('Data Input-Ingreso de Datos'!#REF!=1,EVERLITE!#REF!,"N/A")</f>
        <v>#REF!</v>
      </c>
      <c r="TKI50" s="351" t="e">
        <f>+IF('Data Input-Ingreso de Datos'!#REF!=1,EVERLITE!#REF!,"N/A")</f>
        <v>#REF!</v>
      </c>
      <c r="TKJ50" s="351" t="e">
        <f>+IF('Data Input-Ingreso de Datos'!#REF!=1,EVERLITE!#REF!,"N/A")</f>
        <v>#REF!</v>
      </c>
      <c r="TKK50" s="351" t="e">
        <f>+IF('Data Input-Ingreso de Datos'!#REF!=1,EVERLITE!#REF!,"N/A")</f>
        <v>#REF!</v>
      </c>
      <c r="TKL50" s="351" t="e">
        <f>+IF('Data Input-Ingreso de Datos'!#REF!=1,EVERLITE!#REF!,"N/A")</f>
        <v>#REF!</v>
      </c>
      <c r="TKM50" s="351" t="e">
        <f>+IF('Data Input-Ingreso de Datos'!#REF!=1,EVERLITE!#REF!,"N/A")</f>
        <v>#REF!</v>
      </c>
      <c r="TKN50" s="351" t="e">
        <f>+IF('Data Input-Ingreso de Datos'!#REF!=1,EVERLITE!#REF!,"N/A")</f>
        <v>#REF!</v>
      </c>
      <c r="TKO50" s="351" t="e">
        <f>+IF('Data Input-Ingreso de Datos'!#REF!=1,EVERLITE!#REF!,"N/A")</f>
        <v>#REF!</v>
      </c>
      <c r="TKP50" s="351" t="e">
        <f>+IF('Data Input-Ingreso de Datos'!#REF!=1,EVERLITE!#REF!,"N/A")</f>
        <v>#REF!</v>
      </c>
      <c r="TKQ50" s="351" t="e">
        <f>+IF('Data Input-Ingreso de Datos'!#REF!=1,EVERLITE!#REF!,"N/A")</f>
        <v>#REF!</v>
      </c>
      <c r="TKR50" s="351" t="e">
        <f>+IF('Data Input-Ingreso de Datos'!#REF!=1,EVERLITE!#REF!,"N/A")</f>
        <v>#REF!</v>
      </c>
      <c r="TKS50" s="351" t="e">
        <f>+IF('Data Input-Ingreso de Datos'!#REF!=1,EVERLITE!#REF!,"N/A")</f>
        <v>#REF!</v>
      </c>
      <c r="TKT50" s="351" t="e">
        <f>+IF('Data Input-Ingreso de Datos'!#REF!=1,EVERLITE!#REF!,"N/A")</f>
        <v>#REF!</v>
      </c>
      <c r="TKU50" s="351" t="e">
        <f>+IF('Data Input-Ingreso de Datos'!#REF!=1,EVERLITE!#REF!,"N/A")</f>
        <v>#REF!</v>
      </c>
      <c r="TKV50" s="351" t="e">
        <f>+IF('Data Input-Ingreso de Datos'!#REF!=1,EVERLITE!#REF!,"N/A")</f>
        <v>#REF!</v>
      </c>
      <c r="TKW50" s="351" t="e">
        <f>+IF('Data Input-Ingreso de Datos'!#REF!=1,EVERLITE!#REF!,"N/A")</f>
        <v>#REF!</v>
      </c>
      <c r="TKX50" s="351" t="e">
        <f>+IF('Data Input-Ingreso de Datos'!#REF!=1,EVERLITE!#REF!,"N/A")</f>
        <v>#REF!</v>
      </c>
      <c r="TKY50" s="351" t="e">
        <f>+IF('Data Input-Ingreso de Datos'!#REF!=1,EVERLITE!#REF!,"N/A")</f>
        <v>#REF!</v>
      </c>
      <c r="TKZ50" s="351" t="e">
        <f>+IF('Data Input-Ingreso de Datos'!#REF!=1,EVERLITE!#REF!,"N/A")</f>
        <v>#REF!</v>
      </c>
      <c r="TLA50" s="351" t="e">
        <f>+IF('Data Input-Ingreso de Datos'!#REF!=1,EVERLITE!#REF!,"N/A")</f>
        <v>#REF!</v>
      </c>
      <c r="TLB50" s="351" t="e">
        <f>+IF('Data Input-Ingreso de Datos'!#REF!=1,EVERLITE!#REF!,"N/A")</f>
        <v>#REF!</v>
      </c>
      <c r="TLC50" s="351" t="e">
        <f>+IF('Data Input-Ingreso de Datos'!#REF!=1,EVERLITE!#REF!,"N/A")</f>
        <v>#REF!</v>
      </c>
      <c r="TLD50" s="351" t="e">
        <f>+IF('Data Input-Ingreso de Datos'!#REF!=1,EVERLITE!#REF!,"N/A")</f>
        <v>#REF!</v>
      </c>
      <c r="TLE50" s="351" t="e">
        <f>+IF('Data Input-Ingreso de Datos'!#REF!=1,EVERLITE!#REF!,"N/A")</f>
        <v>#REF!</v>
      </c>
      <c r="TLF50" s="351" t="e">
        <f>+IF('Data Input-Ingreso de Datos'!#REF!=1,EVERLITE!#REF!,"N/A")</f>
        <v>#REF!</v>
      </c>
      <c r="TLG50" s="351" t="e">
        <f>+IF('Data Input-Ingreso de Datos'!#REF!=1,EVERLITE!#REF!,"N/A")</f>
        <v>#REF!</v>
      </c>
      <c r="TLH50" s="351" t="e">
        <f>+IF('Data Input-Ingreso de Datos'!#REF!=1,EVERLITE!#REF!,"N/A")</f>
        <v>#REF!</v>
      </c>
      <c r="TLI50" s="351" t="e">
        <f>+IF('Data Input-Ingreso de Datos'!#REF!=1,EVERLITE!#REF!,"N/A")</f>
        <v>#REF!</v>
      </c>
      <c r="TLJ50" s="351" t="e">
        <f>+IF('Data Input-Ingreso de Datos'!#REF!=1,EVERLITE!#REF!,"N/A")</f>
        <v>#REF!</v>
      </c>
      <c r="TLK50" s="351" t="e">
        <f>+IF('Data Input-Ingreso de Datos'!#REF!=1,EVERLITE!#REF!,"N/A")</f>
        <v>#REF!</v>
      </c>
      <c r="TLL50" s="351" t="e">
        <f>+IF('Data Input-Ingreso de Datos'!#REF!=1,EVERLITE!#REF!,"N/A")</f>
        <v>#REF!</v>
      </c>
      <c r="TLM50" s="351" t="e">
        <f>+IF('Data Input-Ingreso de Datos'!#REF!=1,EVERLITE!#REF!,"N/A")</f>
        <v>#REF!</v>
      </c>
      <c r="TLN50" s="351" t="e">
        <f>+IF('Data Input-Ingreso de Datos'!#REF!=1,EVERLITE!#REF!,"N/A")</f>
        <v>#REF!</v>
      </c>
      <c r="TLO50" s="351" t="e">
        <f>+IF('Data Input-Ingreso de Datos'!#REF!=1,EVERLITE!#REF!,"N/A")</f>
        <v>#REF!</v>
      </c>
      <c r="TLP50" s="351" t="e">
        <f>+IF('Data Input-Ingreso de Datos'!#REF!=1,EVERLITE!#REF!,"N/A")</f>
        <v>#REF!</v>
      </c>
      <c r="TLQ50" s="351" t="e">
        <f>+IF('Data Input-Ingreso de Datos'!#REF!=1,EVERLITE!#REF!,"N/A")</f>
        <v>#REF!</v>
      </c>
      <c r="TLR50" s="351" t="e">
        <f>+IF('Data Input-Ingreso de Datos'!#REF!=1,EVERLITE!#REF!,"N/A")</f>
        <v>#REF!</v>
      </c>
      <c r="TLS50" s="351" t="e">
        <f>+IF('Data Input-Ingreso de Datos'!#REF!=1,EVERLITE!#REF!,"N/A")</f>
        <v>#REF!</v>
      </c>
      <c r="TLT50" s="351" t="e">
        <f>+IF('Data Input-Ingreso de Datos'!#REF!=1,EVERLITE!#REF!,"N/A")</f>
        <v>#REF!</v>
      </c>
      <c r="TLU50" s="351" t="e">
        <f>+IF('Data Input-Ingreso de Datos'!#REF!=1,EVERLITE!#REF!,"N/A")</f>
        <v>#REF!</v>
      </c>
      <c r="TLV50" s="351" t="e">
        <f>+IF('Data Input-Ingreso de Datos'!#REF!=1,EVERLITE!#REF!,"N/A")</f>
        <v>#REF!</v>
      </c>
      <c r="TLW50" s="351" t="e">
        <f>+IF('Data Input-Ingreso de Datos'!#REF!=1,EVERLITE!#REF!,"N/A")</f>
        <v>#REF!</v>
      </c>
      <c r="TLX50" s="351" t="e">
        <f>+IF('Data Input-Ingreso de Datos'!#REF!=1,EVERLITE!#REF!,"N/A")</f>
        <v>#REF!</v>
      </c>
      <c r="TLY50" s="351" t="e">
        <f>+IF('Data Input-Ingreso de Datos'!#REF!=1,EVERLITE!#REF!,"N/A")</f>
        <v>#REF!</v>
      </c>
      <c r="TLZ50" s="351" t="e">
        <f>+IF('Data Input-Ingreso de Datos'!#REF!=1,EVERLITE!#REF!,"N/A")</f>
        <v>#REF!</v>
      </c>
      <c r="TMA50" s="351" t="e">
        <f>+IF('Data Input-Ingreso de Datos'!#REF!=1,EVERLITE!#REF!,"N/A")</f>
        <v>#REF!</v>
      </c>
      <c r="TMB50" s="351" t="e">
        <f>+IF('Data Input-Ingreso de Datos'!#REF!=1,EVERLITE!#REF!,"N/A")</f>
        <v>#REF!</v>
      </c>
      <c r="TMC50" s="351" t="e">
        <f>+IF('Data Input-Ingreso de Datos'!#REF!=1,EVERLITE!#REF!,"N/A")</f>
        <v>#REF!</v>
      </c>
      <c r="TMD50" s="351" t="e">
        <f>+IF('Data Input-Ingreso de Datos'!#REF!=1,EVERLITE!#REF!,"N/A")</f>
        <v>#REF!</v>
      </c>
      <c r="TME50" s="351" t="e">
        <f>+IF('Data Input-Ingreso de Datos'!#REF!=1,EVERLITE!#REF!,"N/A")</f>
        <v>#REF!</v>
      </c>
      <c r="TMF50" s="351" t="e">
        <f>+IF('Data Input-Ingreso de Datos'!#REF!=1,EVERLITE!#REF!,"N/A")</f>
        <v>#REF!</v>
      </c>
      <c r="TMG50" s="351" t="e">
        <f>+IF('Data Input-Ingreso de Datos'!#REF!=1,EVERLITE!#REF!,"N/A")</f>
        <v>#REF!</v>
      </c>
      <c r="TMH50" s="351" t="e">
        <f>+IF('Data Input-Ingreso de Datos'!#REF!=1,EVERLITE!#REF!,"N/A")</f>
        <v>#REF!</v>
      </c>
      <c r="TMI50" s="351" t="e">
        <f>+IF('Data Input-Ingreso de Datos'!#REF!=1,EVERLITE!#REF!,"N/A")</f>
        <v>#REF!</v>
      </c>
      <c r="TMJ50" s="351" t="e">
        <f>+IF('Data Input-Ingreso de Datos'!#REF!=1,EVERLITE!#REF!,"N/A")</f>
        <v>#REF!</v>
      </c>
      <c r="TMK50" s="351" t="e">
        <f>+IF('Data Input-Ingreso de Datos'!#REF!=1,EVERLITE!#REF!,"N/A")</f>
        <v>#REF!</v>
      </c>
      <c r="TML50" s="351" t="e">
        <f>+IF('Data Input-Ingreso de Datos'!#REF!=1,EVERLITE!#REF!,"N/A")</f>
        <v>#REF!</v>
      </c>
      <c r="TMM50" s="351" t="e">
        <f>+IF('Data Input-Ingreso de Datos'!#REF!=1,EVERLITE!#REF!,"N/A")</f>
        <v>#REF!</v>
      </c>
      <c r="TMN50" s="351" t="e">
        <f>+IF('Data Input-Ingreso de Datos'!#REF!=1,EVERLITE!#REF!,"N/A")</f>
        <v>#REF!</v>
      </c>
      <c r="TMO50" s="351" t="e">
        <f>+IF('Data Input-Ingreso de Datos'!#REF!=1,EVERLITE!#REF!,"N/A")</f>
        <v>#REF!</v>
      </c>
      <c r="TMP50" s="351" t="e">
        <f>+IF('Data Input-Ingreso de Datos'!#REF!=1,EVERLITE!#REF!,"N/A")</f>
        <v>#REF!</v>
      </c>
      <c r="TMQ50" s="351" t="e">
        <f>+IF('Data Input-Ingreso de Datos'!#REF!=1,EVERLITE!#REF!,"N/A")</f>
        <v>#REF!</v>
      </c>
      <c r="TMR50" s="351" t="e">
        <f>+IF('Data Input-Ingreso de Datos'!#REF!=1,EVERLITE!#REF!,"N/A")</f>
        <v>#REF!</v>
      </c>
      <c r="TMS50" s="351" t="e">
        <f>+IF('Data Input-Ingreso de Datos'!#REF!=1,EVERLITE!#REF!,"N/A")</f>
        <v>#REF!</v>
      </c>
      <c r="TMT50" s="351" t="e">
        <f>+IF('Data Input-Ingreso de Datos'!#REF!=1,EVERLITE!#REF!,"N/A")</f>
        <v>#REF!</v>
      </c>
      <c r="TMU50" s="351" t="e">
        <f>+IF('Data Input-Ingreso de Datos'!#REF!=1,EVERLITE!#REF!,"N/A")</f>
        <v>#REF!</v>
      </c>
      <c r="TMV50" s="351" t="e">
        <f>+IF('Data Input-Ingreso de Datos'!#REF!=1,EVERLITE!#REF!,"N/A")</f>
        <v>#REF!</v>
      </c>
      <c r="TMW50" s="351" t="e">
        <f>+IF('Data Input-Ingreso de Datos'!#REF!=1,EVERLITE!#REF!,"N/A")</f>
        <v>#REF!</v>
      </c>
      <c r="TMX50" s="351" t="e">
        <f>+IF('Data Input-Ingreso de Datos'!#REF!=1,EVERLITE!#REF!,"N/A")</f>
        <v>#REF!</v>
      </c>
      <c r="TMY50" s="351" t="e">
        <f>+IF('Data Input-Ingreso de Datos'!#REF!=1,EVERLITE!#REF!,"N/A")</f>
        <v>#REF!</v>
      </c>
      <c r="TMZ50" s="351" t="e">
        <f>+IF('Data Input-Ingreso de Datos'!#REF!=1,EVERLITE!#REF!,"N/A")</f>
        <v>#REF!</v>
      </c>
      <c r="TNA50" s="351" t="e">
        <f>+IF('Data Input-Ingreso de Datos'!#REF!=1,EVERLITE!#REF!,"N/A")</f>
        <v>#REF!</v>
      </c>
      <c r="TNB50" s="351" t="e">
        <f>+IF('Data Input-Ingreso de Datos'!#REF!=1,EVERLITE!#REF!,"N/A")</f>
        <v>#REF!</v>
      </c>
      <c r="TNC50" s="351" t="e">
        <f>+IF('Data Input-Ingreso de Datos'!#REF!=1,EVERLITE!#REF!,"N/A")</f>
        <v>#REF!</v>
      </c>
      <c r="TND50" s="351" t="e">
        <f>+IF('Data Input-Ingreso de Datos'!#REF!=1,EVERLITE!#REF!,"N/A")</f>
        <v>#REF!</v>
      </c>
      <c r="TNE50" s="351" t="e">
        <f>+IF('Data Input-Ingreso de Datos'!#REF!=1,EVERLITE!#REF!,"N/A")</f>
        <v>#REF!</v>
      </c>
      <c r="TNF50" s="351" t="e">
        <f>+IF('Data Input-Ingreso de Datos'!#REF!=1,EVERLITE!#REF!,"N/A")</f>
        <v>#REF!</v>
      </c>
      <c r="TNG50" s="351" t="e">
        <f>+IF('Data Input-Ingreso de Datos'!#REF!=1,EVERLITE!#REF!,"N/A")</f>
        <v>#REF!</v>
      </c>
      <c r="TNH50" s="351" t="e">
        <f>+IF('Data Input-Ingreso de Datos'!#REF!=1,EVERLITE!#REF!,"N/A")</f>
        <v>#REF!</v>
      </c>
      <c r="TNI50" s="351" t="e">
        <f>+IF('Data Input-Ingreso de Datos'!#REF!=1,EVERLITE!#REF!,"N/A")</f>
        <v>#REF!</v>
      </c>
      <c r="TNJ50" s="351" t="e">
        <f>+IF('Data Input-Ingreso de Datos'!#REF!=1,EVERLITE!#REF!,"N/A")</f>
        <v>#REF!</v>
      </c>
      <c r="TNK50" s="351" t="e">
        <f>+IF('Data Input-Ingreso de Datos'!#REF!=1,EVERLITE!#REF!,"N/A")</f>
        <v>#REF!</v>
      </c>
      <c r="TNL50" s="351" t="e">
        <f>+IF('Data Input-Ingreso de Datos'!#REF!=1,EVERLITE!#REF!,"N/A")</f>
        <v>#REF!</v>
      </c>
      <c r="TNM50" s="351" t="e">
        <f>+IF('Data Input-Ingreso de Datos'!#REF!=1,EVERLITE!#REF!,"N/A")</f>
        <v>#REF!</v>
      </c>
      <c r="TNN50" s="351" t="e">
        <f>+IF('Data Input-Ingreso de Datos'!#REF!=1,EVERLITE!#REF!,"N/A")</f>
        <v>#REF!</v>
      </c>
      <c r="TNO50" s="351" t="e">
        <f>+IF('Data Input-Ingreso de Datos'!#REF!=1,EVERLITE!#REF!,"N/A")</f>
        <v>#REF!</v>
      </c>
      <c r="TNP50" s="351" t="e">
        <f>+IF('Data Input-Ingreso de Datos'!#REF!=1,EVERLITE!#REF!,"N/A")</f>
        <v>#REF!</v>
      </c>
      <c r="TNQ50" s="351" t="e">
        <f>+IF('Data Input-Ingreso de Datos'!#REF!=1,EVERLITE!#REF!,"N/A")</f>
        <v>#REF!</v>
      </c>
      <c r="TNR50" s="351" t="e">
        <f>+IF('Data Input-Ingreso de Datos'!#REF!=1,EVERLITE!#REF!,"N/A")</f>
        <v>#REF!</v>
      </c>
      <c r="TNS50" s="351" t="e">
        <f>+IF('Data Input-Ingreso de Datos'!#REF!=1,EVERLITE!#REF!,"N/A")</f>
        <v>#REF!</v>
      </c>
      <c r="TNT50" s="351" t="e">
        <f>+IF('Data Input-Ingreso de Datos'!#REF!=1,EVERLITE!#REF!,"N/A")</f>
        <v>#REF!</v>
      </c>
      <c r="TNU50" s="351" t="e">
        <f>+IF('Data Input-Ingreso de Datos'!#REF!=1,EVERLITE!#REF!,"N/A")</f>
        <v>#REF!</v>
      </c>
      <c r="TNV50" s="351" t="e">
        <f>+IF('Data Input-Ingreso de Datos'!#REF!=1,EVERLITE!#REF!,"N/A")</f>
        <v>#REF!</v>
      </c>
      <c r="TNW50" s="351" t="e">
        <f>+IF('Data Input-Ingreso de Datos'!#REF!=1,EVERLITE!#REF!,"N/A")</f>
        <v>#REF!</v>
      </c>
      <c r="TNX50" s="351" t="e">
        <f>+IF('Data Input-Ingreso de Datos'!#REF!=1,EVERLITE!#REF!,"N/A")</f>
        <v>#REF!</v>
      </c>
      <c r="TNY50" s="351" t="e">
        <f>+IF('Data Input-Ingreso de Datos'!#REF!=1,EVERLITE!#REF!,"N/A")</f>
        <v>#REF!</v>
      </c>
      <c r="TNZ50" s="351" t="e">
        <f>+IF('Data Input-Ingreso de Datos'!#REF!=1,EVERLITE!#REF!,"N/A")</f>
        <v>#REF!</v>
      </c>
      <c r="TOA50" s="351" t="e">
        <f>+IF('Data Input-Ingreso de Datos'!#REF!=1,EVERLITE!#REF!,"N/A")</f>
        <v>#REF!</v>
      </c>
      <c r="TOB50" s="351" t="e">
        <f>+IF('Data Input-Ingreso de Datos'!#REF!=1,EVERLITE!#REF!,"N/A")</f>
        <v>#REF!</v>
      </c>
      <c r="TOC50" s="351" t="e">
        <f>+IF('Data Input-Ingreso de Datos'!#REF!=1,EVERLITE!#REF!,"N/A")</f>
        <v>#REF!</v>
      </c>
      <c r="TOD50" s="351" t="e">
        <f>+IF('Data Input-Ingreso de Datos'!#REF!=1,EVERLITE!#REF!,"N/A")</f>
        <v>#REF!</v>
      </c>
      <c r="TOE50" s="351" t="e">
        <f>+IF('Data Input-Ingreso de Datos'!#REF!=1,EVERLITE!#REF!,"N/A")</f>
        <v>#REF!</v>
      </c>
      <c r="TOF50" s="351" t="e">
        <f>+IF('Data Input-Ingreso de Datos'!#REF!=1,EVERLITE!#REF!,"N/A")</f>
        <v>#REF!</v>
      </c>
      <c r="TOG50" s="351" t="e">
        <f>+IF('Data Input-Ingreso de Datos'!#REF!=1,EVERLITE!#REF!,"N/A")</f>
        <v>#REF!</v>
      </c>
      <c r="TOH50" s="351" t="e">
        <f>+IF('Data Input-Ingreso de Datos'!#REF!=1,EVERLITE!#REF!,"N/A")</f>
        <v>#REF!</v>
      </c>
      <c r="TOI50" s="351" t="e">
        <f>+IF('Data Input-Ingreso de Datos'!#REF!=1,EVERLITE!#REF!,"N/A")</f>
        <v>#REF!</v>
      </c>
      <c r="TOJ50" s="351" t="e">
        <f>+IF('Data Input-Ingreso de Datos'!#REF!=1,EVERLITE!#REF!,"N/A")</f>
        <v>#REF!</v>
      </c>
      <c r="TOK50" s="351" t="e">
        <f>+IF('Data Input-Ingreso de Datos'!#REF!=1,EVERLITE!#REF!,"N/A")</f>
        <v>#REF!</v>
      </c>
      <c r="TOL50" s="351" t="e">
        <f>+IF('Data Input-Ingreso de Datos'!#REF!=1,EVERLITE!#REF!,"N/A")</f>
        <v>#REF!</v>
      </c>
      <c r="TOM50" s="351" t="e">
        <f>+IF('Data Input-Ingreso de Datos'!#REF!=1,EVERLITE!#REF!,"N/A")</f>
        <v>#REF!</v>
      </c>
      <c r="TON50" s="351" t="e">
        <f>+IF('Data Input-Ingreso de Datos'!#REF!=1,EVERLITE!#REF!,"N/A")</f>
        <v>#REF!</v>
      </c>
      <c r="TOO50" s="351" t="e">
        <f>+IF('Data Input-Ingreso de Datos'!#REF!=1,EVERLITE!#REF!,"N/A")</f>
        <v>#REF!</v>
      </c>
      <c r="TOP50" s="351" t="e">
        <f>+IF('Data Input-Ingreso de Datos'!#REF!=1,EVERLITE!#REF!,"N/A")</f>
        <v>#REF!</v>
      </c>
      <c r="TOQ50" s="351" t="e">
        <f>+IF('Data Input-Ingreso de Datos'!#REF!=1,EVERLITE!#REF!,"N/A")</f>
        <v>#REF!</v>
      </c>
      <c r="TOR50" s="351" t="e">
        <f>+IF('Data Input-Ingreso de Datos'!#REF!=1,EVERLITE!#REF!,"N/A")</f>
        <v>#REF!</v>
      </c>
      <c r="TOS50" s="351" t="e">
        <f>+IF('Data Input-Ingreso de Datos'!#REF!=1,EVERLITE!#REF!,"N/A")</f>
        <v>#REF!</v>
      </c>
      <c r="TOT50" s="351" t="e">
        <f>+IF('Data Input-Ingreso de Datos'!#REF!=1,EVERLITE!#REF!,"N/A")</f>
        <v>#REF!</v>
      </c>
      <c r="TOU50" s="351" t="e">
        <f>+IF('Data Input-Ingreso de Datos'!#REF!=1,EVERLITE!#REF!,"N/A")</f>
        <v>#REF!</v>
      </c>
      <c r="TOV50" s="351" t="e">
        <f>+IF('Data Input-Ingreso de Datos'!#REF!=1,EVERLITE!#REF!,"N/A")</f>
        <v>#REF!</v>
      </c>
      <c r="TOW50" s="351" t="e">
        <f>+IF('Data Input-Ingreso de Datos'!#REF!=1,EVERLITE!#REF!,"N/A")</f>
        <v>#REF!</v>
      </c>
      <c r="TOX50" s="351" t="e">
        <f>+IF('Data Input-Ingreso de Datos'!#REF!=1,EVERLITE!#REF!,"N/A")</f>
        <v>#REF!</v>
      </c>
      <c r="TOY50" s="351" t="e">
        <f>+IF('Data Input-Ingreso de Datos'!#REF!=1,EVERLITE!#REF!,"N/A")</f>
        <v>#REF!</v>
      </c>
      <c r="TOZ50" s="351" t="e">
        <f>+IF('Data Input-Ingreso de Datos'!#REF!=1,EVERLITE!#REF!,"N/A")</f>
        <v>#REF!</v>
      </c>
      <c r="TPA50" s="351" t="e">
        <f>+IF('Data Input-Ingreso de Datos'!#REF!=1,EVERLITE!#REF!,"N/A")</f>
        <v>#REF!</v>
      </c>
      <c r="TPB50" s="351" t="e">
        <f>+IF('Data Input-Ingreso de Datos'!#REF!=1,EVERLITE!#REF!,"N/A")</f>
        <v>#REF!</v>
      </c>
      <c r="TPC50" s="351" t="e">
        <f>+IF('Data Input-Ingreso de Datos'!#REF!=1,EVERLITE!#REF!,"N/A")</f>
        <v>#REF!</v>
      </c>
      <c r="TPD50" s="351" t="e">
        <f>+IF('Data Input-Ingreso de Datos'!#REF!=1,EVERLITE!#REF!,"N/A")</f>
        <v>#REF!</v>
      </c>
      <c r="TPE50" s="351" t="e">
        <f>+IF('Data Input-Ingreso de Datos'!#REF!=1,EVERLITE!#REF!,"N/A")</f>
        <v>#REF!</v>
      </c>
      <c r="TPF50" s="351" t="e">
        <f>+IF('Data Input-Ingreso de Datos'!#REF!=1,EVERLITE!#REF!,"N/A")</f>
        <v>#REF!</v>
      </c>
      <c r="TPG50" s="351" t="e">
        <f>+IF('Data Input-Ingreso de Datos'!#REF!=1,EVERLITE!#REF!,"N/A")</f>
        <v>#REF!</v>
      </c>
      <c r="TPH50" s="351" t="e">
        <f>+IF('Data Input-Ingreso de Datos'!#REF!=1,EVERLITE!#REF!,"N/A")</f>
        <v>#REF!</v>
      </c>
      <c r="TPI50" s="351" t="e">
        <f>+IF('Data Input-Ingreso de Datos'!#REF!=1,EVERLITE!#REF!,"N/A")</f>
        <v>#REF!</v>
      </c>
      <c r="TPJ50" s="351" t="e">
        <f>+IF('Data Input-Ingreso de Datos'!#REF!=1,EVERLITE!#REF!,"N/A")</f>
        <v>#REF!</v>
      </c>
      <c r="TPK50" s="351" t="e">
        <f>+IF('Data Input-Ingreso de Datos'!#REF!=1,EVERLITE!#REF!,"N/A")</f>
        <v>#REF!</v>
      </c>
      <c r="TPL50" s="351" t="e">
        <f>+IF('Data Input-Ingreso de Datos'!#REF!=1,EVERLITE!#REF!,"N/A")</f>
        <v>#REF!</v>
      </c>
      <c r="TPM50" s="351" t="e">
        <f>+IF('Data Input-Ingreso de Datos'!#REF!=1,EVERLITE!#REF!,"N/A")</f>
        <v>#REF!</v>
      </c>
      <c r="TPN50" s="351" t="e">
        <f>+IF('Data Input-Ingreso de Datos'!#REF!=1,EVERLITE!#REF!,"N/A")</f>
        <v>#REF!</v>
      </c>
      <c r="TPO50" s="351" t="e">
        <f>+IF('Data Input-Ingreso de Datos'!#REF!=1,EVERLITE!#REF!,"N/A")</f>
        <v>#REF!</v>
      </c>
      <c r="TPP50" s="351" t="e">
        <f>+IF('Data Input-Ingreso de Datos'!#REF!=1,EVERLITE!#REF!,"N/A")</f>
        <v>#REF!</v>
      </c>
      <c r="TPQ50" s="351" t="e">
        <f>+IF('Data Input-Ingreso de Datos'!#REF!=1,EVERLITE!#REF!,"N/A")</f>
        <v>#REF!</v>
      </c>
      <c r="TPR50" s="351" t="e">
        <f>+IF('Data Input-Ingreso de Datos'!#REF!=1,EVERLITE!#REF!,"N/A")</f>
        <v>#REF!</v>
      </c>
      <c r="TPS50" s="351" t="e">
        <f>+IF('Data Input-Ingreso de Datos'!#REF!=1,EVERLITE!#REF!,"N/A")</f>
        <v>#REF!</v>
      </c>
      <c r="TPT50" s="351" t="e">
        <f>+IF('Data Input-Ingreso de Datos'!#REF!=1,EVERLITE!#REF!,"N/A")</f>
        <v>#REF!</v>
      </c>
      <c r="TPU50" s="351" t="e">
        <f>+IF('Data Input-Ingreso de Datos'!#REF!=1,EVERLITE!#REF!,"N/A")</f>
        <v>#REF!</v>
      </c>
      <c r="TPV50" s="351" t="e">
        <f>+IF('Data Input-Ingreso de Datos'!#REF!=1,EVERLITE!#REF!,"N/A")</f>
        <v>#REF!</v>
      </c>
      <c r="TPW50" s="351" t="e">
        <f>+IF('Data Input-Ingreso de Datos'!#REF!=1,EVERLITE!#REF!,"N/A")</f>
        <v>#REF!</v>
      </c>
      <c r="TPX50" s="351" t="e">
        <f>+IF('Data Input-Ingreso de Datos'!#REF!=1,EVERLITE!#REF!,"N/A")</f>
        <v>#REF!</v>
      </c>
      <c r="TPY50" s="351" t="e">
        <f>+IF('Data Input-Ingreso de Datos'!#REF!=1,EVERLITE!#REF!,"N/A")</f>
        <v>#REF!</v>
      </c>
      <c r="TPZ50" s="351" t="e">
        <f>+IF('Data Input-Ingreso de Datos'!#REF!=1,EVERLITE!#REF!,"N/A")</f>
        <v>#REF!</v>
      </c>
      <c r="TQA50" s="351" t="e">
        <f>+IF('Data Input-Ingreso de Datos'!#REF!=1,EVERLITE!#REF!,"N/A")</f>
        <v>#REF!</v>
      </c>
      <c r="TQB50" s="351" t="e">
        <f>+IF('Data Input-Ingreso de Datos'!#REF!=1,EVERLITE!#REF!,"N/A")</f>
        <v>#REF!</v>
      </c>
      <c r="TQC50" s="351" t="e">
        <f>+IF('Data Input-Ingreso de Datos'!#REF!=1,EVERLITE!#REF!,"N/A")</f>
        <v>#REF!</v>
      </c>
      <c r="TQD50" s="351" t="e">
        <f>+IF('Data Input-Ingreso de Datos'!#REF!=1,EVERLITE!#REF!,"N/A")</f>
        <v>#REF!</v>
      </c>
      <c r="TQE50" s="351" t="e">
        <f>+IF('Data Input-Ingreso de Datos'!#REF!=1,EVERLITE!#REF!,"N/A")</f>
        <v>#REF!</v>
      </c>
      <c r="TQF50" s="351" t="e">
        <f>+IF('Data Input-Ingreso de Datos'!#REF!=1,EVERLITE!#REF!,"N/A")</f>
        <v>#REF!</v>
      </c>
      <c r="TQG50" s="351" t="e">
        <f>+IF('Data Input-Ingreso de Datos'!#REF!=1,EVERLITE!#REF!,"N/A")</f>
        <v>#REF!</v>
      </c>
      <c r="TQH50" s="351" t="e">
        <f>+IF('Data Input-Ingreso de Datos'!#REF!=1,EVERLITE!#REF!,"N/A")</f>
        <v>#REF!</v>
      </c>
      <c r="TQI50" s="351" t="e">
        <f>+IF('Data Input-Ingreso de Datos'!#REF!=1,EVERLITE!#REF!,"N/A")</f>
        <v>#REF!</v>
      </c>
      <c r="TQJ50" s="351" t="e">
        <f>+IF('Data Input-Ingreso de Datos'!#REF!=1,EVERLITE!#REF!,"N/A")</f>
        <v>#REF!</v>
      </c>
      <c r="TQK50" s="351" t="e">
        <f>+IF('Data Input-Ingreso de Datos'!#REF!=1,EVERLITE!#REF!,"N/A")</f>
        <v>#REF!</v>
      </c>
      <c r="TQL50" s="351" t="e">
        <f>+IF('Data Input-Ingreso de Datos'!#REF!=1,EVERLITE!#REF!,"N/A")</f>
        <v>#REF!</v>
      </c>
      <c r="TQM50" s="351" t="e">
        <f>+IF('Data Input-Ingreso de Datos'!#REF!=1,EVERLITE!#REF!,"N/A")</f>
        <v>#REF!</v>
      </c>
      <c r="TQN50" s="351" t="e">
        <f>+IF('Data Input-Ingreso de Datos'!#REF!=1,EVERLITE!#REF!,"N/A")</f>
        <v>#REF!</v>
      </c>
      <c r="TQO50" s="351" t="e">
        <f>+IF('Data Input-Ingreso de Datos'!#REF!=1,EVERLITE!#REF!,"N/A")</f>
        <v>#REF!</v>
      </c>
      <c r="TQP50" s="351" t="e">
        <f>+IF('Data Input-Ingreso de Datos'!#REF!=1,EVERLITE!#REF!,"N/A")</f>
        <v>#REF!</v>
      </c>
      <c r="TQQ50" s="351" t="e">
        <f>+IF('Data Input-Ingreso de Datos'!#REF!=1,EVERLITE!#REF!,"N/A")</f>
        <v>#REF!</v>
      </c>
      <c r="TQR50" s="351" t="e">
        <f>+IF('Data Input-Ingreso de Datos'!#REF!=1,EVERLITE!#REF!,"N/A")</f>
        <v>#REF!</v>
      </c>
      <c r="TQS50" s="351" t="e">
        <f>+IF('Data Input-Ingreso de Datos'!#REF!=1,EVERLITE!#REF!,"N/A")</f>
        <v>#REF!</v>
      </c>
      <c r="TQT50" s="351" t="e">
        <f>+IF('Data Input-Ingreso de Datos'!#REF!=1,EVERLITE!#REF!,"N/A")</f>
        <v>#REF!</v>
      </c>
      <c r="TQU50" s="351" t="e">
        <f>+IF('Data Input-Ingreso de Datos'!#REF!=1,EVERLITE!#REF!,"N/A")</f>
        <v>#REF!</v>
      </c>
      <c r="TQV50" s="351" t="e">
        <f>+IF('Data Input-Ingreso de Datos'!#REF!=1,EVERLITE!#REF!,"N/A")</f>
        <v>#REF!</v>
      </c>
      <c r="TQW50" s="351" t="e">
        <f>+IF('Data Input-Ingreso de Datos'!#REF!=1,EVERLITE!#REF!,"N/A")</f>
        <v>#REF!</v>
      </c>
      <c r="TQX50" s="351" t="e">
        <f>+IF('Data Input-Ingreso de Datos'!#REF!=1,EVERLITE!#REF!,"N/A")</f>
        <v>#REF!</v>
      </c>
      <c r="TQY50" s="351" t="e">
        <f>+IF('Data Input-Ingreso de Datos'!#REF!=1,EVERLITE!#REF!,"N/A")</f>
        <v>#REF!</v>
      </c>
      <c r="TQZ50" s="351" t="e">
        <f>+IF('Data Input-Ingreso de Datos'!#REF!=1,EVERLITE!#REF!,"N/A")</f>
        <v>#REF!</v>
      </c>
      <c r="TRA50" s="351" t="e">
        <f>+IF('Data Input-Ingreso de Datos'!#REF!=1,EVERLITE!#REF!,"N/A")</f>
        <v>#REF!</v>
      </c>
      <c r="TRB50" s="351" t="e">
        <f>+IF('Data Input-Ingreso de Datos'!#REF!=1,EVERLITE!#REF!,"N/A")</f>
        <v>#REF!</v>
      </c>
      <c r="TRC50" s="351" t="e">
        <f>+IF('Data Input-Ingreso de Datos'!#REF!=1,EVERLITE!#REF!,"N/A")</f>
        <v>#REF!</v>
      </c>
      <c r="TRD50" s="351" t="e">
        <f>+IF('Data Input-Ingreso de Datos'!#REF!=1,EVERLITE!#REF!,"N/A")</f>
        <v>#REF!</v>
      </c>
      <c r="TRE50" s="351" t="e">
        <f>+IF('Data Input-Ingreso de Datos'!#REF!=1,EVERLITE!#REF!,"N/A")</f>
        <v>#REF!</v>
      </c>
      <c r="TRF50" s="351" t="e">
        <f>+IF('Data Input-Ingreso de Datos'!#REF!=1,EVERLITE!#REF!,"N/A")</f>
        <v>#REF!</v>
      </c>
      <c r="TRG50" s="351" t="e">
        <f>+IF('Data Input-Ingreso de Datos'!#REF!=1,EVERLITE!#REF!,"N/A")</f>
        <v>#REF!</v>
      </c>
      <c r="TRH50" s="351" t="e">
        <f>+IF('Data Input-Ingreso de Datos'!#REF!=1,EVERLITE!#REF!,"N/A")</f>
        <v>#REF!</v>
      </c>
      <c r="TRI50" s="351" t="e">
        <f>+IF('Data Input-Ingreso de Datos'!#REF!=1,EVERLITE!#REF!,"N/A")</f>
        <v>#REF!</v>
      </c>
      <c r="TRJ50" s="351" t="e">
        <f>+IF('Data Input-Ingreso de Datos'!#REF!=1,EVERLITE!#REF!,"N/A")</f>
        <v>#REF!</v>
      </c>
      <c r="TRK50" s="351" t="e">
        <f>+IF('Data Input-Ingreso de Datos'!#REF!=1,EVERLITE!#REF!,"N/A")</f>
        <v>#REF!</v>
      </c>
      <c r="TRL50" s="351" t="e">
        <f>+IF('Data Input-Ingreso de Datos'!#REF!=1,EVERLITE!#REF!,"N/A")</f>
        <v>#REF!</v>
      </c>
      <c r="TRM50" s="351" t="e">
        <f>+IF('Data Input-Ingreso de Datos'!#REF!=1,EVERLITE!#REF!,"N/A")</f>
        <v>#REF!</v>
      </c>
      <c r="TRN50" s="351" t="e">
        <f>+IF('Data Input-Ingreso de Datos'!#REF!=1,EVERLITE!#REF!,"N/A")</f>
        <v>#REF!</v>
      </c>
      <c r="TRO50" s="351" t="e">
        <f>+IF('Data Input-Ingreso de Datos'!#REF!=1,EVERLITE!#REF!,"N/A")</f>
        <v>#REF!</v>
      </c>
      <c r="TRP50" s="351" t="e">
        <f>+IF('Data Input-Ingreso de Datos'!#REF!=1,EVERLITE!#REF!,"N/A")</f>
        <v>#REF!</v>
      </c>
      <c r="TRQ50" s="351" t="e">
        <f>+IF('Data Input-Ingreso de Datos'!#REF!=1,EVERLITE!#REF!,"N/A")</f>
        <v>#REF!</v>
      </c>
      <c r="TRR50" s="351" t="e">
        <f>+IF('Data Input-Ingreso de Datos'!#REF!=1,EVERLITE!#REF!,"N/A")</f>
        <v>#REF!</v>
      </c>
      <c r="TRS50" s="351" t="e">
        <f>+IF('Data Input-Ingreso de Datos'!#REF!=1,EVERLITE!#REF!,"N/A")</f>
        <v>#REF!</v>
      </c>
      <c r="TRT50" s="351" t="e">
        <f>+IF('Data Input-Ingreso de Datos'!#REF!=1,EVERLITE!#REF!,"N/A")</f>
        <v>#REF!</v>
      </c>
      <c r="TRU50" s="351" t="e">
        <f>+IF('Data Input-Ingreso de Datos'!#REF!=1,EVERLITE!#REF!,"N/A")</f>
        <v>#REF!</v>
      </c>
      <c r="TRV50" s="351" t="e">
        <f>+IF('Data Input-Ingreso de Datos'!#REF!=1,EVERLITE!#REF!,"N/A")</f>
        <v>#REF!</v>
      </c>
      <c r="TRW50" s="351" t="e">
        <f>+IF('Data Input-Ingreso de Datos'!#REF!=1,EVERLITE!#REF!,"N/A")</f>
        <v>#REF!</v>
      </c>
      <c r="TRX50" s="351" t="e">
        <f>+IF('Data Input-Ingreso de Datos'!#REF!=1,EVERLITE!#REF!,"N/A")</f>
        <v>#REF!</v>
      </c>
      <c r="TRY50" s="351" t="e">
        <f>+IF('Data Input-Ingreso de Datos'!#REF!=1,EVERLITE!#REF!,"N/A")</f>
        <v>#REF!</v>
      </c>
      <c r="TRZ50" s="351" t="e">
        <f>+IF('Data Input-Ingreso de Datos'!#REF!=1,EVERLITE!#REF!,"N/A")</f>
        <v>#REF!</v>
      </c>
      <c r="TSA50" s="351" t="e">
        <f>+IF('Data Input-Ingreso de Datos'!#REF!=1,EVERLITE!#REF!,"N/A")</f>
        <v>#REF!</v>
      </c>
      <c r="TSB50" s="351" t="e">
        <f>+IF('Data Input-Ingreso de Datos'!#REF!=1,EVERLITE!#REF!,"N/A")</f>
        <v>#REF!</v>
      </c>
      <c r="TSC50" s="351" t="e">
        <f>+IF('Data Input-Ingreso de Datos'!#REF!=1,EVERLITE!#REF!,"N/A")</f>
        <v>#REF!</v>
      </c>
      <c r="TSD50" s="351" t="e">
        <f>+IF('Data Input-Ingreso de Datos'!#REF!=1,EVERLITE!#REF!,"N/A")</f>
        <v>#REF!</v>
      </c>
      <c r="TSE50" s="351" t="e">
        <f>+IF('Data Input-Ingreso de Datos'!#REF!=1,EVERLITE!#REF!,"N/A")</f>
        <v>#REF!</v>
      </c>
      <c r="TSF50" s="351" t="e">
        <f>+IF('Data Input-Ingreso de Datos'!#REF!=1,EVERLITE!#REF!,"N/A")</f>
        <v>#REF!</v>
      </c>
      <c r="TSG50" s="351" t="e">
        <f>+IF('Data Input-Ingreso de Datos'!#REF!=1,EVERLITE!#REF!,"N/A")</f>
        <v>#REF!</v>
      </c>
      <c r="TSH50" s="351" t="e">
        <f>+IF('Data Input-Ingreso de Datos'!#REF!=1,EVERLITE!#REF!,"N/A")</f>
        <v>#REF!</v>
      </c>
      <c r="TSI50" s="351" t="e">
        <f>+IF('Data Input-Ingreso de Datos'!#REF!=1,EVERLITE!#REF!,"N/A")</f>
        <v>#REF!</v>
      </c>
      <c r="TSJ50" s="351" t="e">
        <f>+IF('Data Input-Ingreso de Datos'!#REF!=1,EVERLITE!#REF!,"N/A")</f>
        <v>#REF!</v>
      </c>
      <c r="TSK50" s="351" t="e">
        <f>+IF('Data Input-Ingreso de Datos'!#REF!=1,EVERLITE!#REF!,"N/A")</f>
        <v>#REF!</v>
      </c>
      <c r="TSL50" s="351" t="e">
        <f>+IF('Data Input-Ingreso de Datos'!#REF!=1,EVERLITE!#REF!,"N/A")</f>
        <v>#REF!</v>
      </c>
      <c r="TSM50" s="351" t="e">
        <f>+IF('Data Input-Ingreso de Datos'!#REF!=1,EVERLITE!#REF!,"N/A")</f>
        <v>#REF!</v>
      </c>
      <c r="TSN50" s="351" t="e">
        <f>+IF('Data Input-Ingreso de Datos'!#REF!=1,EVERLITE!#REF!,"N/A")</f>
        <v>#REF!</v>
      </c>
      <c r="TSO50" s="351" t="e">
        <f>+IF('Data Input-Ingreso de Datos'!#REF!=1,EVERLITE!#REF!,"N/A")</f>
        <v>#REF!</v>
      </c>
      <c r="TSP50" s="351" t="e">
        <f>+IF('Data Input-Ingreso de Datos'!#REF!=1,EVERLITE!#REF!,"N/A")</f>
        <v>#REF!</v>
      </c>
      <c r="TSQ50" s="351" t="e">
        <f>+IF('Data Input-Ingreso de Datos'!#REF!=1,EVERLITE!#REF!,"N/A")</f>
        <v>#REF!</v>
      </c>
      <c r="TSR50" s="351" t="e">
        <f>+IF('Data Input-Ingreso de Datos'!#REF!=1,EVERLITE!#REF!,"N/A")</f>
        <v>#REF!</v>
      </c>
      <c r="TSS50" s="351" t="e">
        <f>+IF('Data Input-Ingreso de Datos'!#REF!=1,EVERLITE!#REF!,"N/A")</f>
        <v>#REF!</v>
      </c>
      <c r="TST50" s="351" t="e">
        <f>+IF('Data Input-Ingreso de Datos'!#REF!=1,EVERLITE!#REF!,"N/A")</f>
        <v>#REF!</v>
      </c>
      <c r="TSU50" s="351" t="e">
        <f>+IF('Data Input-Ingreso de Datos'!#REF!=1,EVERLITE!#REF!,"N/A")</f>
        <v>#REF!</v>
      </c>
      <c r="TSV50" s="351" t="e">
        <f>+IF('Data Input-Ingreso de Datos'!#REF!=1,EVERLITE!#REF!,"N/A")</f>
        <v>#REF!</v>
      </c>
      <c r="TSW50" s="351" t="e">
        <f>+IF('Data Input-Ingreso de Datos'!#REF!=1,EVERLITE!#REF!,"N/A")</f>
        <v>#REF!</v>
      </c>
      <c r="TSX50" s="351" t="e">
        <f>+IF('Data Input-Ingreso de Datos'!#REF!=1,EVERLITE!#REF!,"N/A")</f>
        <v>#REF!</v>
      </c>
      <c r="TSY50" s="351" t="e">
        <f>+IF('Data Input-Ingreso de Datos'!#REF!=1,EVERLITE!#REF!,"N/A")</f>
        <v>#REF!</v>
      </c>
      <c r="TSZ50" s="351" t="e">
        <f>+IF('Data Input-Ingreso de Datos'!#REF!=1,EVERLITE!#REF!,"N/A")</f>
        <v>#REF!</v>
      </c>
      <c r="TTA50" s="351" t="e">
        <f>+IF('Data Input-Ingreso de Datos'!#REF!=1,EVERLITE!#REF!,"N/A")</f>
        <v>#REF!</v>
      </c>
      <c r="TTB50" s="351" t="e">
        <f>+IF('Data Input-Ingreso de Datos'!#REF!=1,EVERLITE!#REF!,"N/A")</f>
        <v>#REF!</v>
      </c>
      <c r="TTC50" s="351" t="e">
        <f>+IF('Data Input-Ingreso de Datos'!#REF!=1,EVERLITE!#REF!,"N/A")</f>
        <v>#REF!</v>
      </c>
      <c r="TTD50" s="351" t="e">
        <f>+IF('Data Input-Ingreso de Datos'!#REF!=1,EVERLITE!#REF!,"N/A")</f>
        <v>#REF!</v>
      </c>
      <c r="TTE50" s="351" t="e">
        <f>+IF('Data Input-Ingreso de Datos'!#REF!=1,EVERLITE!#REF!,"N/A")</f>
        <v>#REF!</v>
      </c>
      <c r="TTF50" s="351" t="e">
        <f>+IF('Data Input-Ingreso de Datos'!#REF!=1,EVERLITE!#REF!,"N/A")</f>
        <v>#REF!</v>
      </c>
      <c r="TTG50" s="351" t="e">
        <f>+IF('Data Input-Ingreso de Datos'!#REF!=1,EVERLITE!#REF!,"N/A")</f>
        <v>#REF!</v>
      </c>
      <c r="TTH50" s="351" t="e">
        <f>+IF('Data Input-Ingreso de Datos'!#REF!=1,EVERLITE!#REF!,"N/A")</f>
        <v>#REF!</v>
      </c>
      <c r="TTI50" s="351" t="e">
        <f>+IF('Data Input-Ingreso de Datos'!#REF!=1,EVERLITE!#REF!,"N/A")</f>
        <v>#REF!</v>
      </c>
      <c r="TTJ50" s="351" t="e">
        <f>+IF('Data Input-Ingreso de Datos'!#REF!=1,EVERLITE!#REF!,"N/A")</f>
        <v>#REF!</v>
      </c>
      <c r="TTK50" s="351" t="e">
        <f>+IF('Data Input-Ingreso de Datos'!#REF!=1,EVERLITE!#REF!,"N/A")</f>
        <v>#REF!</v>
      </c>
      <c r="TTL50" s="351" t="e">
        <f>+IF('Data Input-Ingreso de Datos'!#REF!=1,EVERLITE!#REF!,"N/A")</f>
        <v>#REF!</v>
      </c>
      <c r="TTM50" s="351" t="e">
        <f>+IF('Data Input-Ingreso de Datos'!#REF!=1,EVERLITE!#REF!,"N/A")</f>
        <v>#REF!</v>
      </c>
      <c r="TTN50" s="351" t="e">
        <f>+IF('Data Input-Ingreso de Datos'!#REF!=1,EVERLITE!#REF!,"N/A")</f>
        <v>#REF!</v>
      </c>
      <c r="TTO50" s="351" t="e">
        <f>+IF('Data Input-Ingreso de Datos'!#REF!=1,EVERLITE!#REF!,"N/A")</f>
        <v>#REF!</v>
      </c>
      <c r="TTP50" s="351" t="e">
        <f>+IF('Data Input-Ingreso de Datos'!#REF!=1,EVERLITE!#REF!,"N/A")</f>
        <v>#REF!</v>
      </c>
      <c r="TTQ50" s="351" t="e">
        <f>+IF('Data Input-Ingreso de Datos'!#REF!=1,EVERLITE!#REF!,"N/A")</f>
        <v>#REF!</v>
      </c>
      <c r="TTR50" s="351" t="e">
        <f>+IF('Data Input-Ingreso de Datos'!#REF!=1,EVERLITE!#REF!,"N/A")</f>
        <v>#REF!</v>
      </c>
      <c r="TTS50" s="351" t="e">
        <f>+IF('Data Input-Ingreso de Datos'!#REF!=1,EVERLITE!#REF!,"N/A")</f>
        <v>#REF!</v>
      </c>
      <c r="TTT50" s="351" t="e">
        <f>+IF('Data Input-Ingreso de Datos'!#REF!=1,EVERLITE!#REF!,"N/A")</f>
        <v>#REF!</v>
      </c>
      <c r="TTU50" s="351" t="e">
        <f>+IF('Data Input-Ingreso de Datos'!#REF!=1,EVERLITE!#REF!,"N/A")</f>
        <v>#REF!</v>
      </c>
      <c r="TTV50" s="351" t="e">
        <f>+IF('Data Input-Ingreso de Datos'!#REF!=1,EVERLITE!#REF!,"N/A")</f>
        <v>#REF!</v>
      </c>
      <c r="TTW50" s="351" t="e">
        <f>+IF('Data Input-Ingreso de Datos'!#REF!=1,EVERLITE!#REF!,"N/A")</f>
        <v>#REF!</v>
      </c>
      <c r="TTX50" s="351" t="e">
        <f>+IF('Data Input-Ingreso de Datos'!#REF!=1,EVERLITE!#REF!,"N/A")</f>
        <v>#REF!</v>
      </c>
      <c r="TTY50" s="351" t="e">
        <f>+IF('Data Input-Ingreso de Datos'!#REF!=1,EVERLITE!#REF!,"N/A")</f>
        <v>#REF!</v>
      </c>
      <c r="TTZ50" s="351" t="e">
        <f>+IF('Data Input-Ingreso de Datos'!#REF!=1,EVERLITE!#REF!,"N/A")</f>
        <v>#REF!</v>
      </c>
      <c r="TUA50" s="351" t="e">
        <f>+IF('Data Input-Ingreso de Datos'!#REF!=1,EVERLITE!#REF!,"N/A")</f>
        <v>#REF!</v>
      </c>
      <c r="TUB50" s="351" t="e">
        <f>+IF('Data Input-Ingreso de Datos'!#REF!=1,EVERLITE!#REF!,"N/A")</f>
        <v>#REF!</v>
      </c>
      <c r="TUC50" s="351" t="e">
        <f>+IF('Data Input-Ingreso de Datos'!#REF!=1,EVERLITE!#REF!,"N/A")</f>
        <v>#REF!</v>
      </c>
      <c r="TUD50" s="351" t="e">
        <f>+IF('Data Input-Ingreso de Datos'!#REF!=1,EVERLITE!#REF!,"N/A")</f>
        <v>#REF!</v>
      </c>
      <c r="TUE50" s="351" t="e">
        <f>+IF('Data Input-Ingreso de Datos'!#REF!=1,EVERLITE!#REF!,"N/A")</f>
        <v>#REF!</v>
      </c>
      <c r="TUF50" s="351" t="e">
        <f>+IF('Data Input-Ingreso de Datos'!#REF!=1,EVERLITE!#REF!,"N/A")</f>
        <v>#REF!</v>
      </c>
      <c r="TUG50" s="351" t="e">
        <f>+IF('Data Input-Ingreso de Datos'!#REF!=1,EVERLITE!#REF!,"N/A")</f>
        <v>#REF!</v>
      </c>
      <c r="TUH50" s="351" t="e">
        <f>+IF('Data Input-Ingreso de Datos'!#REF!=1,EVERLITE!#REF!,"N/A")</f>
        <v>#REF!</v>
      </c>
      <c r="TUI50" s="351" t="e">
        <f>+IF('Data Input-Ingreso de Datos'!#REF!=1,EVERLITE!#REF!,"N/A")</f>
        <v>#REF!</v>
      </c>
      <c r="TUJ50" s="351" t="e">
        <f>+IF('Data Input-Ingreso de Datos'!#REF!=1,EVERLITE!#REF!,"N/A")</f>
        <v>#REF!</v>
      </c>
      <c r="TUK50" s="351" t="e">
        <f>+IF('Data Input-Ingreso de Datos'!#REF!=1,EVERLITE!#REF!,"N/A")</f>
        <v>#REF!</v>
      </c>
      <c r="TUL50" s="351" t="e">
        <f>+IF('Data Input-Ingreso de Datos'!#REF!=1,EVERLITE!#REF!,"N/A")</f>
        <v>#REF!</v>
      </c>
      <c r="TUM50" s="351" t="e">
        <f>+IF('Data Input-Ingreso de Datos'!#REF!=1,EVERLITE!#REF!,"N/A")</f>
        <v>#REF!</v>
      </c>
      <c r="TUN50" s="351" t="e">
        <f>+IF('Data Input-Ingreso de Datos'!#REF!=1,EVERLITE!#REF!,"N/A")</f>
        <v>#REF!</v>
      </c>
      <c r="TUO50" s="351" t="e">
        <f>+IF('Data Input-Ingreso de Datos'!#REF!=1,EVERLITE!#REF!,"N/A")</f>
        <v>#REF!</v>
      </c>
      <c r="TUP50" s="351" t="e">
        <f>+IF('Data Input-Ingreso de Datos'!#REF!=1,EVERLITE!#REF!,"N/A")</f>
        <v>#REF!</v>
      </c>
      <c r="TUQ50" s="351" t="e">
        <f>+IF('Data Input-Ingreso de Datos'!#REF!=1,EVERLITE!#REF!,"N/A")</f>
        <v>#REF!</v>
      </c>
      <c r="TUR50" s="351" t="e">
        <f>+IF('Data Input-Ingreso de Datos'!#REF!=1,EVERLITE!#REF!,"N/A")</f>
        <v>#REF!</v>
      </c>
      <c r="TUS50" s="351" t="e">
        <f>+IF('Data Input-Ingreso de Datos'!#REF!=1,EVERLITE!#REF!,"N/A")</f>
        <v>#REF!</v>
      </c>
      <c r="TUT50" s="351" t="e">
        <f>+IF('Data Input-Ingreso de Datos'!#REF!=1,EVERLITE!#REF!,"N/A")</f>
        <v>#REF!</v>
      </c>
      <c r="TUU50" s="351" t="e">
        <f>+IF('Data Input-Ingreso de Datos'!#REF!=1,EVERLITE!#REF!,"N/A")</f>
        <v>#REF!</v>
      </c>
      <c r="TUV50" s="351" t="e">
        <f>+IF('Data Input-Ingreso de Datos'!#REF!=1,EVERLITE!#REF!,"N/A")</f>
        <v>#REF!</v>
      </c>
      <c r="TUW50" s="351" t="e">
        <f>+IF('Data Input-Ingreso de Datos'!#REF!=1,EVERLITE!#REF!,"N/A")</f>
        <v>#REF!</v>
      </c>
      <c r="TUX50" s="351" t="e">
        <f>+IF('Data Input-Ingreso de Datos'!#REF!=1,EVERLITE!#REF!,"N/A")</f>
        <v>#REF!</v>
      </c>
      <c r="TUY50" s="351" t="e">
        <f>+IF('Data Input-Ingreso de Datos'!#REF!=1,EVERLITE!#REF!,"N/A")</f>
        <v>#REF!</v>
      </c>
      <c r="TUZ50" s="351" t="e">
        <f>+IF('Data Input-Ingreso de Datos'!#REF!=1,EVERLITE!#REF!,"N/A")</f>
        <v>#REF!</v>
      </c>
      <c r="TVA50" s="351" t="e">
        <f>+IF('Data Input-Ingreso de Datos'!#REF!=1,EVERLITE!#REF!,"N/A")</f>
        <v>#REF!</v>
      </c>
      <c r="TVB50" s="351" t="e">
        <f>+IF('Data Input-Ingreso de Datos'!#REF!=1,EVERLITE!#REF!,"N/A")</f>
        <v>#REF!</v>
      </c>
      <c r="TVC50" s="351" t="e">
        <f>+IF('Data Input-Ingreso de Datos'!#REF!=1,EVERLITE!#REF!,"N/A")</f>
        <v>#REF!</v>
      </c>
      <c r="TVD50" s="351" t="e">
        <f>+IF('Data Input-Ingreso de Datos'!#REF!=1,EVERLITE!#REF!,"N/A")</f>
        <v>#REF!</v>
      </c>
      <c r="TVE50" s="351" t="e">
        <f>+IF('Data Input-Ingreso de Datos'!#REF!=1,EVERLITE!#REF!,"N/A")</f>
        <v>#REF!</v>
      </c>
      <c r="TVF50" s="351" t="e">
        <f>+IF('Data Input-Ingreso de Datos'!#REF!=1,EVERLITE!#REF!,"N/A")</f>
        <v>#REF!</v>
      </c>
      <c r="TVG50" s="351" t="e">
        <f>+IF('Data Input-Ingreso de Datos'!#REF!=1,EVERLITE!#REF!,"N/A")</f>
        <v>#REF!</v>
      </c>
      <c r="TVH50" s="351" t="e">
        <f>+IF('Data Input-Ingreso de Datos'!#REF!=1,EVERLITE!#REF!,"N/A")</f>
        <v>#REF!</v>
      </c>
      <c r="TVI50" s="351" t="e">
        <f>+IF('Data Input-Ingreso de Datos'!#REF!=1,EVERLITE!#REF!,"N/A")</f>
        <v>#REF!</v>
      </c>
      <c r="TVJ50" s="351" t="e">
        <f>+IF('Data Input-Ingreso de Datos'!#REF!=1,EVERLITE!#REF!,"N/A")</f>
        <v>#REF!</v>
      </c>
      <c r="TVK50" s="351" t="e">
        <f>+IF('Data Input-Ingreso de Datos'!#REF!=1,EVERLITE!#REF!,"N/A")</f>
        <v>#REF!</v>
      </c>
      <c r="TVL50" s="351" t="e">
        <f>+IF('Data Input-Ingreso de Datos'!#REF!=1,EVERLITE!#REF!,"N/A")</f>
        <v>#REF!</v>
      </c>
      <c r="TVM50" s="351" t="e">
        <f>+IF('Data Input-Ingreso de Datos'!#REF!=1,EVERLITE!#REF!,"N/A")</f>
        <v>#REF!</v>
      </c>
      <c r="TVN50" s="351" t="e">
        <f>+IF('Data Input-Ingreso de Datos'!#REF!=1,EVERLITE!#REF!,"N/A")</f>
        <v>#REF!</v>
      </c>
      <c r="TVO50" s="351" t="e">
        <f>+IF('Data Input-Ingreso de Datos'!#REF!=1,EVERLITE!#REF!,"N/A")</f>
        <v>#REF!</v>
      </c>
      <c r="TVP50" s="351" t="e">
        <f>+IF('Data Input-Ingreso de Datos'!#REF!=1,EVERLITE!#REF!,"N/A")</f>
        <v>#REF!</v>
      </c>
      <c r="TVQ50" s="351" t="e">
        <f>+IF('Data Input-Ingreso de Datos'!#REF!=1,EVERLITE!#REF!,"N/A")</f>
        <v>#REF!</v>
      </c>
      <c r="TVR50" s="351" t="e">
        <f>+IF('Data Input-Ingreso de Datos'!#REF!=1,EVERLITE!#REF!,"N/A")</f>
        <v>#REF!</v>
      </c>
      <c r="TVS50" s="351" t="e">
        <f>+IF('Data Input-Ingreso de Datos'!#REF!=1,EVERLITE!#REF!,"N/A")</f>
        <v>#REF!</v>
      </c>
      <c r="TVT50" s="351" t="e">
        <f>+IF('Data Input-Ingreso de Datos'!#REF!=1,EVERLITE!#REF!,"N/A")</f>
        <v>#REF!</v>
      </c>
      <c r="TVU50" s="351" t="e">
        <f>+IF('Data Input-Ingreso de Datos'!#REF!=1,EVERLITE!#REF!,"N/A")</f>
        <v>#REF!</v>
      </c>
      <c r="TVV50" s="351" t="e">
        <f>+IF('Data Input-Ingreso de Datos'!#REF!=1,EVERLITE!#REF!,"N/A")</f>
        <v>#REF!</v>
      </c>
      <c r="TVW50" s="351" t="e">
        <f>+IF('Data Input-Ingreso de Datos'!#REF!=1,EVERLITE!#REF!,"N/A")</f>
        <v>#REF!</v>
      </c>
      <c r="TVX50" s="351" t="e">
        <f>+IF('Data Input-Ingreso de Datos'!#REF!=1,EVERLITE!#REF!,"N/A")</f>
        <v>#REF!</v>
      </c>
      <c r="TVY50" s="351" t="e">
        <f>+IF('Data Input-Ingreso de Datos'!#REF!=1,EVERLITE!#REF!,"N/A")</f>
        <v>#REF!</v>
      </c>
      <c r="TVZ50" s="351" t="e">
        <f>+IF('Data Input-Ingreso de Datos'!#REF!=1,EVERLITE!#REF!,"N/A")</f>
        <v>#REF!</v>
      </c>
      <c r="TWA50" s="351" t="e">
        <f>+IF('Data Input-Ingreso de Datos'!#REF!=1,EVERLITE!#REF!,"N/A")</f>
        <v>#REF!</v>
      </c>
      <c r="TWB50" s="351" t="e">
        <f>+IF('Data Input-Ingreso de Datos'!#REF!=1,EVERLITE!#REF!,"N/A")</f>
        <v>#REF!</v>
      </c>
      <c r="TWC50" s="351" t="e">
        <f>+IF('Data Input-Ingreso de Datos'!#REF!=1,EVERLITE!#REF!,"N/A")</f>
        <v>#REF!</v>
      </c>
      <c r="TWD50" s="351" t="e">
        <f>+IF('Data Input-Ingreso de Datos'!#REF!=1,EVERLITE!#REF!,"N/A")</f>
        <v>#REF!</v>
      </c>
      <c r="TWE50" s="351" t="e">
        <f>+IF('Data Input-Ingreso de Datos'!#REF!=1,EVERLITE!#REF!,"N/A")</f>
        <v>#REF!</v>
      </c>
      <c r="TWF50" s="351" t="e">
        <f>+IF('Data Input-Ingreso de Datos'!#REF!=1,EVERLITE!#REF!,"N/A")</f>
        <v>#REF!</v>
      </c>
      <c r="TWG50" s="351" t="e">
        <f>+IF('Data Input-Ingreso de Datos'!#REF!=1,EVERLITE!#REF!,"N/A")</f>
        <v>#REF!</v>
      </c>
      <c r="TWH50" s="351" t="e">
        <f>+IF('Data Input-Ingreso de Datos'!#REF!=1,EVERLITE!#REF!,"N/A")</f>
        <v>#REF!</v>
      </c>
      <c r="TWI50" s="351" t="e">
        <f>+IF('Data Input-Ingreso de Datos'!#REF!=1,EVERLITE!#REF!,"N/A")</f>
        <v>#REF!</v>
      </c>
      <c r="TWJ50" s="351" t="e">
        <f>+IF('Data Input-Ingreso de Datos'!#REF!=1,EVERLITE!#REF!,"N/A")</f>
        <v>#REF!</v>
      </c>
      <c r="TWK50" s="351" t="e">
        <f>+IF('Data Input-Ingreso de Datos'!#REF!=1,EVERLITE!#REF!,"N/A")</f>
        <v>#REF!</v>
      </c>
      <c r="TWL50" s="351" t="e">
        <f>+IF('Data Input-Ingreso de Datos'!#REF!=1,EVERLITE!#REF!,"N/A")</f>
        <v>#REF!</v>
      </c>
      <c r="TWM50" s="351" t="e">
        <f>+IF('Data Input-Ingreso de Datos'!#REF!=1,EVERLITE!#REF!,"N/A")</f>
        <v>#REF!</v>
      </c>
      <c r="TWN50" s="351" t="e">
        <f>+IF('Data Input-Ingreso de Datos'!#REF!=1,EVERLITE!#REF!,"N/A")</f>
        <v>#REF!</v>
      </c>
      <c r="TWO50" s="351" t="e">
        <f>+IF('Data Input-Ingreso de Datos'!#REF!=1,EVERLITE!#REF!,"N/A")</f>
        <v>#REF!</v>
      </c>
      <c r="TWP50" s="351" t="e">
        <f>+IF('Data Input-Ingreso de Datos'!#REF!=1,EVERLITE!#REF!,"N/A")</f>
        <v>#REF!</v>
      </c>
      <c r="TWQ50" s="351" t="e">
        <f>+IF('Data Input-Ingreso de Datos'!#REF!=1,EVERLITE!#REF!,"N/A")</f>
        <v>#REF!</v>
      </c>
      <c r="TWR50" s="351" t="e">
        <f>+IF('Data Input-Ingreso de Datos'!#REF!=1,EVERLITE!#REF!,"N/A")</f>
        <v>#REF!</v>
      </c>
      <c r="TWS50" s="351" t="e">
        <f>+IF('Data Input-Ingreso de Datos'!#REF!=1,EVERLITE!#REF!,"N/A")</f>
        <v>#REF!</v>
      </c>
      <c r="TWT50" s="351" t="e">
        <f>+IF('Data Input-Ingreso de Datos'!#REF!=1,EVERLITE!#REF!,"N/A")</f>
        <v>#REF!</v>
      </c>
      <c r="TWU50" s="351" t="e">
        <f>+IF('Data Input-Ingreso de Datos'!#REF!=1,EVERLITE!#REF!,"N/A")</f>
        <v>#REF!</v>
      </c>
      <c r="TWV50" s="351" t="e">
        <f>+IF('Data Input-Ingreso de Datos'!#REF!=1,EVERLITE!#REF!,"N/A")</f>
        <v>#REF!</v>
      </c>
      <c r="TWW50" s="351" t="e">
        <f>+IF('Data Input-Ingreso de Datos'!#REF!=1,EVERLITE!#REF!,"N/A")</f>
        <v>#REF!</v>
      </c>
      <c r="TWX50" s="351" t="e">
        <f>+IF('Data Input-Ingreso de Datos'!#REF!=1,EVERLITE!#REF!,"N/A")</f>
        <v>#REF!</v>
      </c>
      <c r="TWY50" s="351" t="e">
        <f>+IF('Data Input-Ingreso de Datos'!#REF!=1,EVERLITE!#REF!,"N/A")</f>
        <v>#REF!</v>
      </c>
      <c r="TWZ50" s="351" t="e">
        <f>+IF('Data Input-Ingreso de Datos'!#REF!=1,EVERLITE!#REF!,"N/A")</f>
        <v>#REF!</v>
      </c>
      <c r="TXA50" s="351" t="e">
        <f>+IF('Data Input-Ingreso de Datos'!#REF!=1,EVERLITE!#REF!,"N/A")</f>
        <v>#REF!</v>
      </c>
      <c r="TXB50" s="351" t="e">
        <f>+IF('Data Input-Ingreso de Datos'!#REF!=1,EVERLITE!#REF!,"N/A")</f>
        <v>#REF!</v>
      </c>
      <c r="TXC50" s="351" t="e">
        <f>+IF('Data Input-Ingreso de Datos'!#REF!=1,EVERLITE!#REF!,"N/A")</f>
        <v>#REF!</v>
      </c>
      <c r="TXD50" s="351" t="e">
        <f>+IF('Data Input-Ingreso de Datos'!#REF!=1,EVERLITE!#REF!,"N/A")</f>
        <v>#REF!</v>
      </c>
      <c r="TXE50" s="351" t="e">
        <f>+IF('Data Input-Ingreso de Datos'!#REF!=1,EVERLITE!#REF!,"N/A")</f>
        <v>#REF!</v>
      </c>
      <c r="TXF50" s="351" t="e">
        <f>+IF('Data Input-Ingreso de Datos'!#REF!=1,EVERLITE!#REF!,"N/A")</f>
        <v>#REF!</v>
      </c>
      <c r="TXG50" s="351" t="e">
        <f>+IF('Data Input-Ingreso de Datos'!#REF!=1,EVERLITE!#REF!,"N/A")</f>
        <v>#REF!</v>
      </c>
      <c r="TXH50" s="351" t="e">
        <f>+IF('Data Input-Ingreso de Datos'!#REF!=1,EVERLITE!#REF!,"N/A")</f>
        <v>#REF!</v>
      </c>
      <c r="TXI50" s="351" t="e">
        <f>+IF('Data Input-Ingreso de Datos'!#REF!=1,EVERLITE!#REF!,"N/A")</f>
        <v>#REF!</v>
      </c>
      <c r="TXJ50" s="351" t="e">
        <f>+IF('Data Input-Ingreso de Datos'!#REF!=1,EVERLITE!#REF!,"N/A")</f>
        <v>#REF!</v>
      </c>
      <c r="TXK50" s="351" t="e">
        <f>+IF('Data Input-Ingreso de Datos'!#REF!=1,EVERLITE!#REF!,"N/A")</f>
        <v>#REF!</v>
      </c>
      <c r="TXL50" s="351" t="e">
        <f>+IF('Data Input-Ingreso de Datos'!#REF!=1,EVERLITE!#REF!,"N/A")</f>
        <v>#REF!</v>
      </c>
      <c r="TXM50" s="351" t="e">
        <f>+IF('Data Input-Ingreso de Datos'!#REF!=1,EVERLITE!#REF!,"N/A")</f>
        <v>#REF!</v>
      </c>
      <c r="TXN50" s="351" t="e">
        <f>+IF('Data Input-Ingreso de Datos'!#REF!=1,EVERLITE!#REF!,"N/A")</f>
        <v>#REF!</v>
      </c>
      <c r="TXO50" s="351" t="e">
        <f>+IF('Data Input-Ingreso de Datos'!#REF!=1,EVERLITE!#REF!,"N/A")</f>
        <v>#REF!</v>
      </c>
      <c r="TXP50" s="351" t="e">
        <f>+IF('Data Input-Ingreso de Datos'!#REF!=1,EVERLITE!#REF!,"N/A")</f>
        <v>#REF!</v>
      </c>
      <c r="TXQ50" s="351" t="e">
        <f>+IF('Data Input-Ingreso de Datos'!#REF!=1,EVERLITE!#REF!,"N/A")</f>
        <v>#REF!</v>
      </c>
      <c r="TXR50" s="351" t="e">
        <f>+IF('Data Input-Ingreso de Datos'!#REF!=1,EVERLITE!#REF!,"N/A")</f>
        <v>#REF!</v>
      </c>
      <c r="TXS50" s="351" t="e">
        <f>+IF('Data Input-Ingreso de Datos'!#REF!=1,EVERLITE!#REF!,"N/A")</f>
        <v>#REF!</v>
      </c>
      <c r="TXT50" s="351" t="e">
        <f>+IF('Data Input-Ingreso de Datos'!#REF!=1,EVERLITE!#REF!,"N/A")</f>
        <v>#REF!</v>
      </c>
      <c r="TXU50" s="351" t="e">
        <f>+IF('Data Input-Ingreso de Datos'!#REF!=1,EVERLITE!#REF!,"N/A")</f>
        <v>#REF!</v>
      </c>
      <c r="TXV50" s="351" t="e">
        <f>+IF('Data Input-Ingreso de Datos'!#REF!=1,EVERLITE!#REF!,"N/A")</f>
        <v>#REF!</v>
      </c>
      <c r="TXW50" s="351" t="e">
        <f>+IF('Data Input-Ingreso de Datos'!#REF!=1,EVERLITE!#REF!,"N/A")</f>
        <v>#REF!</v>
      </c>
      <c r="TXX50" s="351" t="e">
        <f>+IF('Data Input-Ingreso de Datos'!#REF!=1,EVERLITE!#REF!,"N/A")</f>
        <v>#REF!</v>
      </c>
      <c r="TXY50" s="351" t="e">
        <f>+IF('Data Input-Ingreso de Datos'!#REF!=1,EVERLITE!#REF!,"N/A")</f>
        <v>#REF!</v>
      </c>
      <c r="TXZ50" s="351" t="e">
        <f>+IF('Data Input-Ingreso de Datos'!#REF!=1,EVERLITE!#REF!,"N/A")</f>
        <v>#REF!</v>
      </c>
      <c r="TYA50" s="351" t="e">
        <f>+IF('Data Input-Ingreso de Datos'!#REF!=1,EVERLITE!#REF!,"N/A")</f>
        <v>#REF!</v>
      </c>
      <c r="TYB50" s="351" t="e">
        <f>+IF('Data Input-Ingreso de Datos'!#REF!=1,EVERLITE!#REF!,"N/A")</f>
        <v>#REF!</v>
      </c>
      <c r="TYC50" s="351" t="e">
        <f>+IF('Data Input-Ingreso de Datos'!#REF!=1,EVERLITE!#REF!,"N/A")</f>
        <v>#REF!</v>
      </c>
      <c r="TYD50" s="351" t="e">
        <f>+IF('Data Input-Ingreso de Datos'!#REF!=1,EVERLITE!#REF!,"N/A")</f>
        <v>#REF!</v>
      </c>
      <c r="TYE50" s="351" t="e">
        <f>+IF('Data Input-Ingreso de Datos'!#REF!=1,EVERLITE!#REF!,"N/A")</f>
        <v>#REF!</v>
      </c>
      <c r="TYF50" s="351" t="e">
        <f>+IF('Data Input-Ingreso de Datos'!#REF!=1,EVERLITE!#REF!,"N/A")</f>
        <v>#REF!</v>
      </c>
      <c r="TYG50" s="351" t="e">
        <f>+IF('Data Input-Ingreso de Datos'!#REF!=1,EVERLITE!#REF!,"N/A")</f>
        <v>#REF!</v>
      </c>
      <c r="TYH50" s="351" t="e">
        <f>+IF('Data Input-Ingreso de Datos'!#REF!=1,EVERLITE!#REF!,"N/A")</f>
        <v>#REF!</v>
      </c>
      <c r="TYI50" s="351" t="e">
        <f>+IF('Data Input-Ingreso de Datos'!#REF!=1,EVERLITE!#REF!,"N/A")</f>
        <v>#REF!</v>
      </c>
      <c r="TYJ50" s="351" t="e">
        <f>+IF('Data Input-Ingreso de Datos'!#REF!=1,EVERLITE!#REF!,"N/A")</f>
        <v>#REF!</v>
      </c>
      <c r="TYK50" s="351" t="e">
        <f>+IF('Data Input-Ingreso de Datos'!#REF!=1,EVERLITE!#REF!,"N/A")</f>
        <v>#REF!</v>
      </c>
      <c r="TYL50" s="351" t="e">
        <f>+IF('Data Input-Ingreso de Datos'!#REF!=1,EVERLITE!#REF!,"N/A")</f>
        <v>#REF!</v>
      </c>
      <c r="TYM50" s="351" t="e">
        <f>+IF('Data Input-Ingreso de Datos'!#REF!=1,EVERLITE!#REF!,"N/A")</f>
        <v>#REF!</v>
      </c>
      <c r="TYN50" s="351" t="e">
        <f>+IF('Data Input-Ingreso de Datos'!#REF!=1,EVERLITE!#REF!,"N/A")</f>
        <v>#REF!</v>
      </c>
      <c r="TYO50" s="351" t="e">
        <f>+IF('Data Input-Ingreso de Datos'!#REF!=1,EVERLITE!#REF!,"N/A")</f>
        <v>#REF!</v>
      </c>
      <c r="TYP50" s="351" t="e">
        <f>+IF('Data Input-Ingreso de Datos'!#REF!=1,EVERLITE!#REF!,"N/A")</f>
        <v>#REF!</v>
      </c>
      <c r="TYQ50" s="351" t="e">
        <f>+IF('Data Input-Ingreso de Datos'!#REF!=1,EVERLITE!#REF!,"N/A")</f>
        <v>#REF!</v>
      </c>
      <c r="TYR50" s="351" t="e">
        <f>+IF('Data Input-Ingreso de Datos'!#REF!=1,EVERLITE!#REF!,"N/A")</f>
        <v>#REF!</v>
      </c>
      <c r="TYS50" s="351" t="e">
        <f>+IF('Data Input-Ingreso de Datos'!#REF!=1,EVERLITE!#REF!,"N/A")</f>
        <v>#REF!</v>
      </c>
      <c r="TYT50" s="351" t="e">
        <f>+IF('Data Input-Ingreso de Datos'!#REF!=1,EVERLITE!#REF!,"N/A")</f>
        <v>#REF!</v>
      </c>
      <c r="TYU50" s="351" t="e">
        <f>+IF('Data Input-Ingreso de Datos'!#REF!=1,EVERLITE!#REF!,"N/A")</f>
        <v>#REF!</v>
      </c>
      <c r="TYV50" s="351" t="e">
        <f>+IF('Data Input-Ingreso de Datos'!#REF!=1,EVERLITE!#REF!,"N/A")</f>
        <v>#REF!</v>
      </c>
      <c r="TYW50" s="351" t="e">
        <f>+IF('Data Input-Ingreso de Datos'!#REF!=1,EVERLITE!#REF!,"N/A")</f>
        <v>#REF!</v>
      </c>
      <c r="TYX50" s="351" t="e">
        <f>+IF('Data Input-Ingreso de Datos'!#REF!=1,EVERLITE!#REF!,"N/A")</f>
        <v>#REF!</v>
      </c>
      <c r="TYY50" s="351" t="e">
        <f>+IF('Data Input-Ingreso de Datos'!#REF!=1,EVERLITE!#REF!,"N/A")</f>
        <v>#REF!</v>
      </c>
      <c r="TYZ50" s="351" t="e">
        <f>+IF('Data Input-Ingreso de Datos'!#REF!=1,EVERLITE!#REF!,"N/A")</f>
        <v>#REF!</v>
      </c>
      <c r="TZA50" s="351" t="e">
        <f>+IF('Data Input-Ingreso de Datos'!#REF!=1,EVERLITE!#REF!,"N/A")</f>
        <v>#REF!</v>
      </c>
      <c r="TZB50" s="351" t="e">
        <f>+IF('Data Input-Ingreso de Datos'!#REF!=1,EVERLITE!#REF!,"N/A")</f>
        <v>#REF!</v>
      </c>
      <c r="TZC50" s="351" t="e">
        <f>+IF('Data Input-Ingreso de Datos'!#REF!=1,EVERLITE!#REF!,"N/A")</f>
        <v>#REF!</v>
      </c>
      <c r="TZD50" s="351" t="e">
        <f>+IF('Data Input-Ingreso de Datos'!#REF!=1,EVERLITE!#REF!,"N/A")</f>
        <v>#REF!</v>
      </c>
      <c r="TZE50" s="351" t="e">
        <f>+IF('Data Input-Ingreso de Datos'!#REF!=1,EVERLITE!#REF!,"N/A")</f>
        <v>#REF!</v>
      </c>
      <c r="TZF50" s="351" t="e">
        <f>+IF('Data Input-Ingreso de Datos'!#REF!=1,EVERLITE!#REF!,"N/A")</f>
        <v>#REF!</v>
      </c>
      <c r="TZG50" s="351" t="e">
        <f>+IF('Data Input-Ingreso de Datos'!#REF!=1,EVERLITE!#REF!,"N/A")</f>
        <v>#REF!</v>
      </c>
      <c r="TZH50" s="351" t="e">
        <f>+IF('Data Input-Ingreso de Datos'!#REF!=1,EVERLITE!#REF!,"N/A")</f>
        <v>#REF!</v>
      </c>
      <c r="TZI50" s="351" t="e">
        <f>+IF('Data Input-Ingreso de Datos'!#REF!=1,EVERLITE!#REF!,"N/A")</f>
        <v>#REF!</v>
      </c>
      <c r="TZJ50" s="351" t="e">
        <f>+IF('Data Input-Ingreso de Datos'!#REF!=1,EVERLITE!#REF!,"N/A")</f>
        <v>#REF!</v>
      </c>
      <c r="TZK50" s="351" t="e">
        <f>+IF('Data Input-Ingreso de Datos'!#REF!=1,EVERLITE!#REF!,"N/A")</f>
        <v>#REF!</v>
      </c>
      <c r="TZL50" s="351" t="e">
        <f>+IF('Data Input-Ingreso de Datos'!#REF!=1,EVERLITE!#REF!,"N/A")</f>
        <v>#REF!</v>
      </c>
      <c r="TZM50" s="351" t="e">
        <f>+IF('Data Input-Ingreso de Datos'!#REF!=1,EVERLITE!#REF!,"N/A")</f>
        <v>#REF!</v>
      </c>
      <c r="TZN50" s="351" t="e">
        <f>+IF('Data Input-Ingreso de Datos'!#REF!=1,EVERLITE!#REF!,"N/A")</f>
        <v>#REF!</v>
      </c>
      <c r="TZO50" s="351" t="e">
        <f>+IF('Data Input-Ingreso de Datos'!#REF!=1,EVERLITE!#REF!,"N/A")</f>
        <v>#REF!</v>
      </c>
      <c r="TZP50" s="351" t="e">
        <f>+IF('Data Input-Ingreso de Datos'!#REF!=1,EVERLITE!#REF!,"N/A")</f>
        <v>#REF!</v>
      </c>
      <c r="TZQ50" s="351" t="e">
        <f>+IF('Data Input-Ingreso de Datos'!#REF!=1,EVERLITE!#REF!,"N/A")</f>
        <v>#REF!</v>
      </c>
      <c r="TZR50" s="351" t="e">
        <f>+IF('Data Input-Ingreso de Datos'!#REF!=1,EVERLITE!#REF!,"N/A")</f>
        <v>#REF!</v>
      </c>
      <c r="TZS50" s="351" t="e">
        <f>+IF('Data Input-Ingreso de Datos'!#REF!=1,EVERLITE!#REF!,"N/A")</f>
        <v>#REF!</v>
      </c>
      <c r="TZT50" s="351" t="e">
        <f>+IF('Data Input-Ingreso de Datos'!#REF!=1,EVERLITE!#REF!,"N/A")</f>
        <v>#REF!</v>
      </c>
      <c r="TZU50" s="351" t="e">
        <f>+IF('Data Input-Ingreso de Datos'!#REF!=1,EVERLITE!#REF!,"N/A")</f>
        <v>#REF!</v>
      </c>
      <c r="TZV50" s="351" t="e">
        <f>+IF('Data Input-Ingreso de Datos'!#REF!=1,EVERLITE!#REF!,"N/A")</f>
        <v>#REF!</v>
      </c>
      <c r="TZW50" s="351" t="e">
        <f>+IF('Data Input-Ingreso de Datos'!#REF!=1,EVERLITE!#REF!,"N/A")</f>
        <v>#REF!</v>
      </c>
      <c r="TZX50" s="351" t="e">
        <f>+IF('Data Input-Ingreso de Datos'!#REF!=1,EVERLITE!#REF!,"N/A")</f>
        <v>#REF!</v>
      </c>
      <c r="TZY50" s="351" t="e">
        <f>+IF('Data Input-Ingreso de Datos'!#REF!=1,EVERLITE!#REF!,"N/A")</f>
        <v>#REF!</v>
      </c>
      <c r="TZZ50" s="351" t="e">
        <f>+IF('Data Input-Ingreso de Datos'!#REF!=1,EVERLITE!#REF!,"N/A")</f>
        <v>#REF!</v>
      </c>
      <c r="UAA50" s="351" t="e">
        <f>+IF('Data Input-Ingreso de Datos'!#REF!=1,EVERLITE!#REF!,"N/A")</f>
        <v>#REF!</v>
      </c>
      <c r="UAB50" s="351" t="e">
        <f>+IF('Data Input-Ingreso de Datos'!#REF!=1,EVERLITE!#REF!,"N/A")</f>
        <v>#REF!</v>
      </c>
      <c r="UAC50" s="351" t="e">
        <f>+IF('Data Input-Ingreso de Datos'!#REF!=1,EVERLITE!#REF!,"N/A")</f>
        <v>#REF!</v>
      </c>
      <c r="UAD50" s="351" t="e">
        <f>+IF('Data Input-Ingreso de Datos'!#REF!=1,EVERLITE!#REF!,"N/A")</f>
        <v>#REF!</v>
      </c>
      <c r="UAE50" s="351" t="e">
        <f>+IF('Data Input-Ingreso de Datos'!#REF!=1,EVERLITE!#REF!,"N/A")</f>
        <v>#REF!</v>
      </c>
      <c r="UAF50" s="351" t="e">
        <f>+IF('Data Input-Ingreso de Datos'!#REF!=1,EVERLITE!#REF!,"N/A")</f>
        <v>#REF!</v>
      </c>
      <c r="UAG50" s="351" t="e">
        <f>+IF('Data Input-Ingreso de Datos'!#REF!=1,EVERLITE!#REF!,"N/A")</f>
        <v>#REF!</v>
      </c>
      <c r="UAH50" s="351" t="e">
        <f>+IF('Data Input-Ingreso de Datos'!#REF!=1,EVERLITE!#REF!,"N/A")</f>
        <v>#REF!</v>
      </c>
      <c r="UAI50" s="351" t="e">
        <f>+IF('Data Input-Ingreso de Datos'!#REF!=1,EVERLITE!#REF!,"N/A")</f>
        <v>#REF!</v>
      </c>
      <c r="UAJ50" s="351" t="e">
        <f>+IF('Data Input-Ingreso de Datos'!#REF!=1,EVERLITE!#REF!,"N/A")</f>
        <v>#REF!</v>
      </c>
      <c r="UAK50" s="351" t="e">
        <f>+IF('Data Input-Ingreso de Datos'!#REF!=1,EVERLITE!#REF!,"N/A")</f>
        <v>#REF!</v>
      </c>
      <c r="UAL50" s="351" t="e">
        <f>+IF('Data Input-Ingreso de Datos'!#REF!=1,EVERLITE!#REF!,"N/A")</f>
        <v>#REF!</v>
      </c>
      <c r="UAM50" s="351" t="e">
        <f>+IF('Data Input-Ingreso de Datos'!#REF!=1,EVERLITE!#REF!,"N/A")</f>
        <v>#REF!</v>
      </c>
      <c r="UAN50" s="351" t="e">
        <f>+IF('Data Input-Ingreso de Datos'!#REF!=1,EVERLITE!#REF!,"N/A")</f>
        <v>#REF!</v>
      </c>
      <c r="UAO50" s="351" t="e">
        <f>+IF('Data Input-Ingreso de Datos'!#REF!=1,EVERLITE!#REF!,"N/A")</f>
        <v>#REF!</v>
      </c>
      <c r="UAP50" s="351" t="e">
        <f>+IF('Data Input-Ingreso de Datos'!#REF!=1,EVERLITE!#REF!,"N/A")</f>
        <v>#REF!</v>
      </c>
      <c r="UAQ50" s="351" t="e">
        <f>+IF('Data Input-Ingreso de Datos'!#REF!=1,EVERLITE!#REF!,"N/A")</f>
        <v>#REF!</v>
      </c>
      <c r="UAR50" s="351" t="e">
        <f>+IF('Data Input-Ingreso de Datos'!#REF!=1,EVERLITE!#REF!,"N/A")</f>
        <v>#REF!</v>
      </c>
      <c r="UAS50" s="351" t="e">
        <f>+IF('Data Input-Ingreso de Datos'!#REF!=1,EVERLITE!#REF!,"N/A")</f>
        <v>#REF!</v>
      </c>
      <c r="UAT50" s="351" t="e">
        <f>+IF('Data Input-Ingreso de Datos'!#REF!=1,EVERLITE!#REF!,"N/A")</f>
        <v>#REF!</v>
      </c>
      <c r="UAU50" s="351" t="e">
        <f>+IF('Data Input-Ingreso de Datos'!#REF!=1,EVERLITE!#REF!,"N/A")</f>
        <v>#REF!</v>
      </c>
      <c r="UAV50" s="351" t="e">
        <f>+IF('Data Input-Ingreso de Datos'!#REF!=1,EVERLITE!#REF!,"N/A")</f>
        <v>#REF!</v>
      </c>
      <c r="UAW50" s="351" t="e">
        <f>+IF('Data Input-Ingreso de Datos'!#REF!=1,EVERLITE!#REF!,"N/A")</f>
        <v>#REF!</v>
      </c>
      <c r="UAX50" s="351" t="e">
        <f>+IF('Data Input-Ingreso de Datos'!#REF!=1,EVERLITE!#REF!,"N/A")</f>
        <v>#REF!</v>
      </c>
      <c r="UAY50" s="351" t="e">
        <f>+IF('Data Input-Ingreso de Datos'!#REF!=1,EVERLITE!#REF!,"N/A")</f>
        <v>#REF!</v>
      </c>
      <c r="UAZ50" s="351" t="e">
        <f>+IF('Data Input-Ingreso de Datos'!#REF!=1,EVERLITE!#REF!,"N/A")</f>
        <v>#REF!</v>
      </c>
      <c r="UBA50" s="351" t="e">
        <f>+IF('Data Input-Ingreso de Datos'!#REF!=1,EVERLITE!#REF!,"N/A")</f>
        <v>#REF!</v>
      </c>
      <c r="UBB50" s="351" t="e">
        <f>+IF('Data Input-Ingreso de Datos'!#REF!=1,EVERLITE!#REF!,"N/A")</f>
        <v>#REF!</v>
      </c>
      <c r="UBC50" s="351" t="e">
        <f>+IF('Data Input-Ingreso de Datos'!#REF!=1,EVERLITE!#REF!,"N/A")</f>
        <v>#REF!</v>
      </c>
      <c r="UBD50" s="351" t="e">
        <f>+IF('Data Input-Ingreso de Datos'!#REF!=1,EVERLITE!#REF!,"N/A")</f>
        <v>#REF!</v>
      </c>
      <c r="UBE50" s="351" t="e">
        <f>+IF('Data Input-Ingreso de Datos'!#REF!=1,EVERLITE!#REF!,"N/A")</f>
        <v>#REF!</v>
      </c>
      <c r="UBF50" s="351" t="e">
        <f>+IF('Data Input-Ingreso de Datos'!#REF!=1,EVERLITE!#REF!,"N/A")</f>
        <v>#REF!</v>
      </c>
      <c r="UBG50" s="351" t="e">
        <f>+IF('Data Input-Ingreso de Datos'!#REF!=1,EVERLITE!#REF!,"N/A")</f>
        <v>#REF!</v>
      </c>
      <c r="UBH50" s="351" t="e">
        <f>+IF('Data Input-Ingreso de Datos'!#REF!=1,EVERLITE!#REF!,"N/A")</f>
        <v>#REF!</v>
      </c>
      <c r="UBI50" s="351" t="e">
        <f>+IF('Data Input-Ingreso de Datos'!#REF!=1,EVERLITE!#REF!,"N/A")</f>
        <v>#REF!</v>
      </c>
      <c r="UBJ50" s="351" t="e">
        <f>+IF('Data Input-Ingreso de Datos'!#REF!=1,EVERLITE!#REF!,"N/A")</f>
        <v>#REF!</v>
      </c>
      <c r="UBK50" s="351" t="e">
        <f>+IF('Data Input-Ingreso de Datos'!#REF!=1,EVERLITE!#REF!,"N/A")</f>
        <v>#REF!</v>
      </c>
      <c r="UBL50" s="351" t="e">
        <f>+IF('Data Input-Ingreso de Datos'!#REF!=1,EVERLITE!#REF!,"N/A")</f>
        <v>#REF!</v>
      </c>
      <c r="UBM50" s="351" t="e">
        <f>+IF('Data Input-Ingreso de Datos'!#REF!=1,EVERLITE!#REF!,"N/A")</f>
        <v>#REF!</v>
      </c>
      <c r="UBN50" s="351" t="e">
        <f>+IF('Data Input-Ingreso de Datos'!#REF!=1,EVERLITE!#REF!,"N/A")</f>
        <v>#REF!</v>
      </c>
      <c r="UBO50" s="351" t="e">
        <f>+IF('Data Input-Ingreso de Datos'!#REF!=1,EVERLITE!#REF!,"N/A")</f>
        <v>#REF!</v>
      </c>
      <c r="UBP50" s="351" t="e">
        <f>+IF('Data Input-Ingreso de Datos'!#REF!=1,EVERLITE!#REF!,"N/A")</f>
        <v>#REF!</v>
      </c>
      <c r="UBQ50" s="351" t="e">
        <f>+IF('Data Input-Ingreso de Datos'!#REF!=1,EVERLITE!#REF!,"N/A")</f>
        <v>#REF!</v>
      </c>
      <c r="UBR50" s="351" t="e">
        <f>+IF('Data Input-Ingreso de Datos'!#REF!=1,EVERLITE!#REF!,"N/A")</f>
        <v>#REF!</v>
      </c>
      <c r="UBS50" s="351" t="e">
        <f>+IF('Data Input-Ingreso de Datos'!#REF!=1,EVERLITE!#REF!,"N/A")</f>
        <v>#REF!</v>
      </c>
      <c r="UBT50" s="351" t="e">
        <f>+IF('Data Input-Ingreso de Datos'!#REF!=1,EVERLITE!#REF!,"N/A")</f>
        <v>#REF!</v>
      </c>
      <c r="UBU50" s="351" t="e">
        <f>+IF('Data Input-Ingreso de Datos'!#REF!=1,EVERLITE!#REF!,"N/A")</f>
        <v>#REF!</v>
      </c>
      <c r="UBV50" s="351" t="e">
        <f>+IF('Data Input-Ingreso de Datos'!#REF!=1,EVERLITE!#REF!,"N/A")</f>
        <v>#REF!</v>
      </c>
      <c r="UBW50" s="351" t="e">
        <f>+IF('Data Input-Ingreso de Datos'!#REF!=1,EVERLITE!#REF!,"N/A")</f>
        <v>#REF!</v>
      </c>
      <c r="UBX50" s="351" t="e">
        <f>+IF('Data Input-Ingreso de Datos'!#REF!=1,EVERLITE!#REF!,"N/A")</f>
        <v>#REF!</v>
      </c>
      <c r="UBY50" s="351" t="e">
        <f>+IF('Data Input-Ingreso de Datos'!#REF!=1,EVERLITE!#REF!,"N/A")</f>
        <v>#REF!</v>
      </c>
      <c r="UBZ50" s="351" t="e">
        <f>+IF('Data Input-Ingreso de Datos'!#REF!=1,EVERLITE!#REF!,"N/A")</f>
        <v>#REF!</v>
      </c>
      <c r="UCA50" s="351" t="e">
        <f>+IF('Data Input-Ingreso de Datos'!#REF!=1,EVERLITE!#REF!,"N/A")</f>
        <v>#REF!</v>
      </c>
      <c r="UCB50" s="351" t="e">
        <f>+IF('Data Input-Ingreso de Datos'!#REF!=1,EVERLITE!#REF!,"N/A")</f>
        <v>#REF!</v>
      </c>
      <c r="UCC50" s="351" t="e">
        <f>+IF('Data Input-Ingreso de Datos'!#REF!=1,EVERLITE!#REF!,"N/A")</f>
        <v>#REF!</v>
      </c>
      <c r="UCD50" s="351" t="e">
        <f>+IF('Data Input-Ingreso de Datos'!#REF!=1,EVERLITE!#REF!,"N/A")</f>
        <v>#REF!</v>
      </c>
      <c r="UCE50" s="351" t="e">
        <f>+IF('Data Input-Ingreso de Datos'!#REF!=1,EVERLITE!#REF!,"N/A")</f>
        <v>#REF!</v>
      </c>
      <c r="UCF50" s="351" t="e">
        <f>+IF('Data Input-Ingreso de Datos'!#REF!=1,EVERLITE!#REF!,"N/A")</f>
        <v>#REF!</v>
      </c>
      <c r="UCG50" s="351" t="e">
        <f>+IF('Data Input-Ingreso de Datos'!#REF!=1,EVERLITE!#REF!,"N/A")</f>
        <v>#REF!</v>
      </c>
      <c r="UCH50" s="351" t="e">
        <f>+IF('Data Input-Ingreso de Datos'!#REF!=1,EVERLITE!#REF!,"N/A")</f>
        <v>#REF!</v>
      </c>
      <c r="UCI50" s="351" t="e">
        <f>+IF('Data Input-Ingreso de Datos'!#REF!=1,EVERLITE!#REF!,"N/A")</f>
        <v>#REF!</v>
      </c>
      <c r="UCJ50" s="351" t="e">
        <f>+IF('Data Input-Ingreso de Datos'!#REF!=1,EVERLITE!#REF!,"N/A")</f>
        <v>#REF!</v>
      </c>
      <c r="UCK50" s="351" t="e">
        <f>+IF('Data Input-Ingreso de Datos'!#REF!=1,EVERLITE!#REF!,"N/A")</f>
        <v>#REF!</v>
      </c>
      <c r="UCL50" s="351" t="e">
        <f>+IF('Data Input-Ingreso de Datos'!#REF!=1,EVERLITE!#REF!,"N/A")</f>
        <v>#REF!</v>
      </c>
      <c r="UCM50" s="351" t="e">
        <f>+IF('Data Input-Ingreso de Datos'!#REF!=1,EVERLITE!#REF!,"N/A")</f>
        <v>#REF!</v>
      </c>
      <c r="UCN50" s="351" t="e">
        <f>+IF('Data Input-Ingreso de Datos'!#REF!=1,EVERLITE!#REF!,"N/A")</f>
        <v>#REF!</v>
      </c>
      <c r="UCO50" s="351" t="e">
        <f>+IF('Data Input-Ingreso de Datos'!#REF!=1,EVERLITE!#REF!,"N/A")</f>
        <v>#REF!</v>
      </c>
      <c r="UCP50" s="351" t="e">
        <f>+IF('Data Input-Ingreso de Datos'!#REF!=1,EVERLITE!#REF!,"N/A")</f>
        <v>#REF!</v>
      </c>
      <c r="UCQ50" s="351" t="e">
        <f>+IF('Data Input-Ingreso de Datos'!#REF!=1,EVERLITE!#REF!,"N/A")</f>
        <v>#REF!</v>
      </c>
      <c r="UCR50" s="351" t="e">
        <f>+IF('Data Input-Ingreso de Datos'!#REF!=1,EVERLITE!#REF!,"N/A")</f>
        <v>#REF!</v>
      </c>
      <c r="UCS50" s="351" t="e">
        <f>+IF('Data Input-Ingreso de Datos'!#REF!=1,EVERLITE!#REF!,"N/A")</f>
        <v>#REF!</v>
      </c>
      <c r="UCT50" s="351" t="e">
        <f>+IF('Data Input-Ingreso de Datos'!#REF!=1,EVERLITE!#REF!,"N/A")</f>
        <v>#REF!</v>
      </c>
      <c r="UCU50" s="351" t="e">
        <f>+IF('Data Input-Ingreso de Datos'!#REF!=1,EVERLITE!#REF!,"N/A")</f>
        <v>#REF!</v>
      </c>
      <c r="UCV50" s="351" t="e">
        <f>+IF('Data Input-Ingreso de Datos'!#REF!=1,EVERLITE!#REF!,"N/A")</f>
        <v>#REF!</v>
      </c>
      <c r="UCW50" s="351" t="e">
        <f>+IF('Data Input-Ingreso de Datos'!#REF!=1,EVERLITE!#REF!,"N/A")</f>
        <v>#REF!</v>
      </c>
      <c r="UCX50" s="351" t="e">
        <f>+IF('Data Input-Ingreso de Datos'!#REF!=1,EVERLITE!#REF!,"N/A")</f>
        <v>#REF!</v>
      </c>
      <c r="UCY50" s="351" t="e">
        <f>+IF('Data Input-Ingreso de Datos'!#REF!=1,EVERLITE!#REF!,"N/A")</f>
        <v>#REF!</v>
      </c>
      <c r="UCZ50" s="351" t="e">
        <f>+IF('Data Input-Ingreso de Datos'!#REF!=1,EVERLITE!#REF!,"N/A")</f>
        <v>#REF!</v>
      </c>
      <c r="UDA50" s="351" t="e">
        <f>+IF('Data Input-Ingreso de Datos'!#REF!=1,EVERLITE!#REF!,"N/A")</f>
        <v>#REF!</v>
      </c>
      <c r="UDB50" s="351" t="e">
        <f>+IF('Data Input-Ingreso de Datos'!#REF!=1,EVERLITE!#REF!,"N/A")</f>
        <v>#REF!</v>
      </c>
      <c r="UDC50" s="351" t="e">
        <f>+IF('Data Input-Ingreso de Datos'!#REF!=1,EVERLITE!#REF!,"N/A")</f>
        <v>#REF!</v>
      </c>
      <c r="UDD50" s="351" t="e">
        <f>+IF('Data Input-Ingreso de Datos'!#REF!=1,EVERLITE!#REF!,"N/A")</f>
        <v>#REF!</v>
      </c>
      <c r="UDE50" s="351" t="e">
        <f>+IF('Data Input-Ingreso de Datos'!#REF!=1,EVERLITE!#REF!,"N/A")</f>
        <v>#REF!</v>
      </c>
      <c r="UDF50" s="351" t="e">
        <f>+IF('Data Input-Ingreso de Datos'!#REF!=1,EVERLITE!#REF!,"N/A")</f>
        <v>#REF!</v>
      </c>
      <c r="UDG50" s="351" t="e">
        <f>+IF('Data Input-Ingreso de Datos'!#REF!=1,EVERLITE!#REF!,"N/A")</f>
        <v>#REF!</v>
      </c>
      <c r="UDH50" s="351" t="e">
        <f>+IF('Data Input-Ingreso de Datos'!#REF!=1,EVERLITE!#REF!,"N/A")</f>
        <v>#REF!</v>
      </c>
      <c r="UDI50" s="351" t="e">
        <f>+IF('Data Input-Ingreso de Datos'!#REF!=1,EVERLITE!#REF!,"N/A")</f>
        <v>#REF!</v>
      </c>
      <c r="UDJ50" s="351" t="e">
        <f>+IF('Data Input-Ingreso de Datos'!#REF!=1,EVERLITE!#REF!,"N/A")</f>
        <v>#REF!</v>
      </c>
      <c r="UDK50" s="351" t="e">
        <f>+IF('Data Input-Ingreso de Datos'!#REF!=1,EVERLITE!#REF!,"N/A")</f>
        <v>#REF!</v>
      </c>
      <c r="UDL50" s="351" t="e">
        <f>+IF('Data Input-Ingreso de Datos'!#REF!=1,EVERLITE!#REF!,"N/A")</f>
        <v>#REF!</v>
      </c>
      <c r="UDM50" s="351" t="e">
        <f>+IF('Data Input-Ingreso de Datos'!#REF!=1,EVERLITE!#REF!,"N/A")</f>
        <v>#REF!</v>
      </c>
      <c r="UDN50" s="351" t="e">
        <f>+IF('Data Input-Ingreso de Datos'!#REF!=1,EVERLITE!#REF!,"N/A")</f>
        <v>#REF!</v>
      </c>
      <c r="UDO50" s="351" t="e">
        <f>+IF('Data Input-Ingreso de Datos'!#REF!=1,EVERLITE!#REF!,"N/A")</f>
        <v>#REF!</v>
      </c>
      <c r="UDP50" s="351" t="e">
        <f>+IF('Data Input-Ingreso de Datos'!#REF!=1,EVERLITE!#REF!,"N/A")</f>
        <v>#REF!</v>
      </c>
      <c r="UDQ50" s="351" t="e">
        <f>+IF('Data Input-Ingreso de Datos'!#REF!=1,EVERLITE!#REF!,"N/A")</f>
        <v>#REF!</v>
      </c>
      <c r="UDR50" s="351" t="e">
        <f>+IF('Data Input-Ingreso de Datos'!#REF!=1,EVERLITE!#REF!,"N/A")</f>
        <v>#REF!</v>
      </c>
      <c r="UDS50" s="351" t="e">
        <f>+IF('Data Input-Ingreso de Datos'!#REF!=1,EVERLITE!#REF!,"N/A")</f>
        <v>#REF!</v>
      </c>
      <c r="UDT50" s="351" t="e">
        <f>+IF('Data Input-Ingreso de Datos'!#REF!=1,EVERLITE!#REF!,"N/A")</f>
        <v>#REF!</v>
      </c>
      <c r="UDU50" s="351" t="e">
        <f>+IF('Data Input-Ingreso de Datos'!#REF!=1,EVERLITE!#REF!,"N/A")</f>
        <v>#REF!</v>
      </c>
      <c r="UDV50" s="351" t="e">
        <f>+IF('Data Input-Ingreso de Datos'!#REF!=1,EVERLITE!#REF!,"N/A")</f>
        <v>#REF!</v>
      </c>
      <c r="UDW50" s="351" t="e">
        <f>+IF('Data Input-Ingreso de Datos'!#REF!=1,EVERLITE!#REF!,"N/A")</f>
        <v>#REF!</v>
      </c>
      <c r="UDX50" s="351" t="e">
        <f>+IF('Data Input-Ingreso de Datos'!#REF!=1,EVERLITE!#REF!,"N/A")</f>
        <v>#REF!</v>
      </c>
      <c r="UDY50" s="351" t="e">
        <f>+IF('Data Input-Ingreso de Datos'!#REF!=1,EVERLITE!#REF!,"N/A")</f>
        <v>#REF!</v>
      </c>
      <c r="UDZ50" s="351" t="e">
        <f>+IF('Data Input-Ingreso de Datos'!#REF!=1,EVERLITE!#REF!,"N/A")</f>
        <v>#REF!</v>
      </c>
      <c r="UEA50" s="351" t="e">
        <f>+IF('Data Input-Ingreso de Datos'!#REF!=1,EVERLITE!#REF!,"N/A")</f>
        <v>#REF!</v>
      </c>
      <c r="UEB50" s="351" t="e">
        <f>+IF('Data Input-Ingreso de Datos'!#REF!=1,EVERLITE!#REF!,"N/A")</f>
        <v>#REF!</v>
      </c>
      <c r="UEC50" s="351" t="e">
        <f>+IF('Data Input-Ingreso de Datos'!#REF!=1,EVERLITE!#REF!,"N/A")</f>
        <v>#REF!</v>
      </c>
      <c r="UED50" s="351" t="e">
        <f>+IF('Data Input-Ingreso de Datos'!#REF!=1,EVERLITE!#REF!,"N/A")</f>
        <v>#REF!</v>
      </c>
      <c r="UEE50" s="351" t="e">
        <f>+IF('Data Input-Ingreso de Datos'!#REF!=1,EVERLITE!#REF!,"N/A")</f>
        <v>#REF!</v>
      </c>
      <c r="UEF50" s="351" t="e">
        <f>+IF('Data Input-Ingreso de Datos'!#REF!=1,EVERLITE!#REF!,"N/A")</f>
        <v>#REF!</v>
      </c>
      <c r="UEG50" s="351" t="e">
        <f>+IF('Data Input-Ingreso de Datos'!#REF!=1,EVERLITE!#REF!,"N/A")</f>
        <v>#REF!</v>
      </c>
      <c r="UEH50" s="351" t="e">
        <f>+IF('Data Input-Ingreso de Datos'!#REF!=1,EVERLITE!#REF!,"N/A")</f>
        <v>#REF!</v>
      </c>
      <c r="UEI50" s="351" t="e">
        <f>+IF('Data Input-Ingreso de Datos'!#REF!=1,EVERLITE!#REF!,"N/A")</f>
        <v>#REF!</v>
      </c>
      <c r="UEJ50" s="351" t="e">
        <f>+IF('Data Input-Ingreso de Datos'!#REF!=1,EVERLITE!#REF!,"N/A")</f>
        <v>#REF!</v>
      </c>
      <c r="UEK50" s="351" t="e">
        <f>+IF('Data Input-Ingreso de Datos'!#REF!=1,EVERLITE!#REF!,"N/A")</f>
        <v>#REF!</v>
      </c>
      <c r="UEL50" s="351" t="e">
        <f>+IF('Data Input-Ingreso de Datos'!#REF!=1,EVERLITE!#REF!,"N/A")</f>
        <v>#REF!</v>
      </c>
      <c r="UEM50" s="351" t="e">
        <f>+IF('Data Input-Ingreso de Datos'!#REF!=1,EVERLITE!#REF!,"N/A")</f>
        <v>#REF!</v>
      </c>
      <c r="UEN50" s="351" t="e">
        <f>+IF('Data Input-Ingreso de Datos'!#REF!=1,EVERLITE!#REF!,"N/A")</f>
        <v>#REF!</v>
      </c>
      <c r="UEO50" s="351" t="e">
        <f>+IF('Data Input-Ingreso de Datos'!#REF!=1,EVERLITE!#REF!,"N/A")</f>
        <v>#REF!</v>
      </c>
      <c r="UEP50" s="351" t="e">
        <f>+IF('Data Input-Ingreso de Datos'!#REF!=1,EVERLITE!#REF!,"N/A")</f>
        <v>#REF!</v>
      </c>
      <c r="UEQ50" s="351" t="e">
        <f>+IF('Data Input-Ingreso de Datos'!#REF!=1,EVERLITE!#REF!,"N/A")</f>
        <v>#REF!</v>
      </c>
      <c r="UER50" s="351" t="e">
        <f>+IF('Data Input-Ingreso de Datos'!#REF!=1,EVERLITE!#REF!,"N/A")</f>
        <v>#REF!</v>
      </c>
      <c r="UES50" s="351" t="e">
        <f>+IF('Data Input-Ingreso de Datos'!#REF!=1,EVERLITE!#REF!,"N/A")</f>
        <v>#REF!</v>
      </c>
      <c r="UET50" s="351" t="e">
        <f>+IF('Data Input-Ingreso de Datos'!#REF!=1,EVERLITE!#REF!,"N/A")</f>
        <v>#REF!</v>
      </c>
      <c r="UEU50" s="351" t="e">
        <f>+IF('Data Input-Ingreso de Datos'!#REF!=1,EVERLITE!#REF!,"N/A")</f>
        <v>#REF!</v>
      </c>
      <c r="UEV50" s="351" t="e">
        <f>+IF('Data Input-Ingreso de Datos'!#REF!=1,EVERLITE!#REF!,"N/A")</f>
        <v>#REF!</v>
      </c>
      <c r="UEW50" s="351" t="e">
        <f>+IF('Data Input-Ingreso de Datos'!#REF!=1,EVERLITE!#REF!,"N/A")</f>
        <v>#REF!</v>
      </c>
      <c r="UEX50" s="351" t="e">
        <f>+IF('Data Input-Ingreso de Datos'!#REF!=1,EVERLITE!#REF!,"N/A")</f>
        <v>#REF!</v>
      </c>
      <c r="UEY50" s="351" t="e">
        <f>+IF('Data Input-Ingreso de Datos'!#REF!=1,EVERLITE!#REF!,"N/A")</f>
        <v>#REF!</v>
      </c>
      <c r="UEZ50" s="351" t="e">
        <f>+IF('Data Input-Ingreso de Datos'!#REF!=1,EVERLITE!#REF!,"N/A")</f>
        <v>#REF!</v>
      </c>
      <c r="UFA50" s="351" t="e">
        <f>+IF('Data Input-Ingreso de Datos'!#REF!=1,EVERLITE!#REF!,"N/A")</f>
        <v>#REF!</v>
      </c>
      <c r="UFB50" s="351" t="e">
        <f>+IF('Data Input-Ingreso de Datos'!#REF!=1,EVERLITE!#REF!,"N/A")</f>
        <v>#REF!</v>
      </c>
      <c r="UFC50" s="351" t="e">
        <f>+IF('Data Input-Ingreso de Datos'!#REF!=1,EVERLITE!#REF!,"N/A")</f>
        <v>#REF!</v>
      </c>
      <c r="UFD50" s="351" t="e">
        <f>+IF('Data Input-Ingreso de Datos'!#REF!=1,EVERLITE!#REF!,"N/A")</f>
        <v>#REF!</v>
      </c>
      <c r="UFE50" s="351" t="e">
        <f>+IF('Data Input-Ingreso de Datos'!#REF!=1,EVERLITE!#REF!,"N/A")</f>
        <v>#REF!</v>
      </c>
      <c r="UFF50" s="351" t="e">
        <f>+IF('Data Input-Ingreso de Datos'!#REF!=1,EVERLITE!#REF!,"N/A")</f>
        <v>#REF!</v>
      </c>
      <c r="UFG50" s="351" t="e">
        <f>+IF('Data Input-Ingreso de Datos'!#REF!=1,EVERLITE!#REF!,"N/A")</f>
        <v>#REF!</v>
      </c>
      <c r="UFH50" s="351" t="e">
        <f>+IF('Data Input-Ingreso de Datos'!#REF!=1,EVERLITE!#REF!,"N/A")</f>
        <v>#REF!</v>
      </c>
      <c r="UFI50" s="351" t="e">
        <f>+IF('Data Input-Ingreso de Datos'!#REF!=1,EVERLITE!#REF!,"N/A")</f>
        <v>#REF!</v>
      </c>
      <c r="UFJ50" s="351" t="e">
        <f>+IF('Data Input-Ingreso de Datos'!#REF!=1,EVERLITE!#REF!,"N/A")</f>
        <v>#REF!</v>
      </c>
      <c r="UFK50" s="351" t="e">
        <f>+IF('Data Input-Ingreso de Datos'!#REF!=1,EVERLITE!#REF!,"N/A")</f>
        <v>#REF!</v>
      </c>
      <c r="UFL50" s="351" t="e">
        <f>+IF('Data Input-Ingreso de Datos'!#REF!=1,EVERLITE!#REF!,"N/A")</f>
        <v>#REF!</v>
      </c>
      <c r="UFM50" s="351" t="e">
        <f>+IF('Data Input-Ingreso de Datos'!#REF!=1,EVERLITE!#REF!,"N/A")</f>
        <v>#REF!</v>
      </c>
      <c r="UFN50" s="351" t="e">
        <f>+IF('Data Input-Ingreso de Datos'!#REF!=1,EVERLITE!#REF!,"N/A")</f>
        <v>#REF!</v>
      </c>
      <c r="UFO50" s="351" t="e">
        <f>+IF('Data Input-Ingreso de Datos'!#REF!=1,EVERLITE!#REF!,"N/A")</f>
        <v>#REF!</v>
      </c>
      <c r="UFP50" s="351" t="e">
        <f>+IF('Data Input-Ingreso de Datos'!#REF!=1,EVERLITE!#REF!,"N/A")</f>
        <v>#REF!</v>
      </c>
      <c r="UFQ50" s="351" t="e">
        <f>+IF('Data Input-Ingreso de Datos'!#REF!=1,EVERLITE!#REF!,"N/A")</f>
        <v>#REF!</v>
      </c>
      <c r="UFR50" s="351" t="e">
        <f>+IF('Data Input-Ingreso de Datos'!#REF!=1,EVERLITE!#REF!,"N/A")</f>
        <v>#REF!</v>
      </c>
      <c r="UFS50" s="351" t="e">
        <f>+IF('Data Input-Ingreso de Datos'!#REF!=1,EVERLITE!#REF!,"N/A")</f>
        <v>#REF!</v>
      </c>
      <c r="UFT50" s="351" t="e">
        <f>+IF('Data Input-Ingreso de Datos'!#REF!=1,EVERLITE!#REF!,"N/A")</f>
        <v>#REF!</v>
      </c>
      <c r="UFU50" s="351" t="e">
        <f>+IF('Data Input-Ingreso de Datos'!#REF!=1,EVERLITE!#REF!,"N/A")</f>
        <v>#REF!</v>
      </c>
      <c r="UFV50" s="351" t="e">
        <f>+IF('Data Input-Ingreso de Datos'!#REF!=1,EVERLITE!#REF!,"N/A")</f>
        <v>#REF!</v>
      </c>
      <c r="UFW50" s="351" t="e">
        <f>+IF('Data Input-Ingreso de Datos'!#REF!=1,EVERLITE!#REF!,"N/A")</f>
        <v>#REF!</v>
      </c>
      <c r="UFX50" s="351" t="e">
        <f>+IF('Data Input-Ingreso de Datos'!#REF!=1,EVERLITE!#REF!,"N/A")</f>
        <v>#REF!</v>
      </c>
      <c r="UFY50" s="351" t="e">
        <f>+IF('Data Input-Ingreso de Datos'!#REF!=1,EVERLITE!#REF!,"N/A")</f>
        <v>#REF!</v>
      </c>
      <c r="UFZ50" s="351" t="e">
        <f>+IF('Data Input-Ingreso de Datos'!#REF!=1,EVERLITE!#REF!,"N/A")</f>
        <v>#REF!</v>
      </c>
      <c r="UGA50" s="351" t="e">
        <f>+IF('Data Input-Ingreso de Datos'!#REF!=1,EVERLITE!#REF!,"N/A")</f>
        <v>#REF!</v>
      </c>
      <c r="UGB50" s="351" t="e">
        <f>+IF('Data Input-Ingreso de Datos'!#REF!=1,EVERLITE!#REF!,"N/A")</f>
        <v>#REF!</v>
      </c>
      <c r="UGC50" s="351" t="e">
        <f>+IF('Data Input-Ingreso de Datos'!#REF!=1,EVERLITE!#REF!,"N/A")</f>
        <v>#REF!</v>
      </c>
      <c r="UGD50" s="351" t="e">
        <f>+IF('Data Input-Ingreso de Datos'!#REF!=1,EVERLITE!#REF!,"N/A")</f>
        <v>#REF!</v>
      </c>
      <c r="UGE50" s="351" t="e">
        <f>+IF('Data Input-Ingreso de Datos'!#REF!=1,EVERLITE!#REF!,"N/A")</f>
        <v>#REF!</v>
      </c>
      <c r="UGF50" s="351" t="e">
        <f>+IF('Data Input-Ingreso de Datos'!#REF!=1,EVERLITE!#REF!,"N/A")</f>
        <v>#REF!</v>
      </c>
      <c r="UGG50" s="351" t="e">
        <f>+IF('Data Input-Ingreso de Datos'!#REF!=1,EVERLITE!#REF!,"N/A")</f>
        <v>#REF!</v>
      </c>
      <c r="UGH50" s="351" t="e">
        <f>+IF('Data Input-Ingreso de Datos'!#REF!=1,EVERLITE!#REF!,"N/A")</f>
        <v>#REF!</v>
      </c>
      <c r="UGI50" s="351" t="e">
        <f>+IF('Data Input-Ingreso de Datos'!#REF!=1,EVERLITE!#REF!,"N/A")</f>
        <v>#REF!</v>
      </c>
      <c r="UGJ50" s="351" t="e">
        <f>+IF('Data Input-Ingreso de Datos'!#REF!=1,EVERLITE!#REF!,"N/A")</f>
        <v>#REF!</v>
      </c>
      <c r="UGK50" s="351" t="e">
        <f>+IF('Data Input-Ingreso de Datos'!#REF!=1,EVERLITE!#REF!,"N/A")</f>
        <v>#REF!</v>
      </c>
      <c r="UGL50" s="351" t="e">
        <f>+IF('Data Input-Ingreso de Datos'!#REF!=1,EVERLITE!#REF!,"N/A")</f>
        <v>#REF!</v>
      </c>
      <c r="UGM50" s="351" t="e">
        <f>+IF('Data Input-Ingreso de Datos'!#REF!=1,EVERLITE!#REF!,"N/A")</f>
        <v>#REF!</v>
      </c>
      <c r="UGN50" s="351" t="e">
        <f>+IF('Data Input-Ingreso de Datos'!#REF!=1,EVERLITE!#REF!,"N/A")</f>
        <v>#REF!</v>
      </c>
      <c r="UGO50" s="351" t="e">
        <f>+IF('Data Input-Ingreso de Datos'!#REF!=1,EVERLITE!#REF!,"N/A")</f>
        <v>#REF!</v>
      </c>
      <c r="UGP50" s="351" t="e">
        <f>+IF('Data Input-Ingreso de Datos'!#REF!=1,EVERLITE!#REF!,"N/A")</f>
        <v>#REF!</v>
      </c>
      <c r="UGQ50" s="351" t="e">
        <f>+IF('Data Input-Ingreso de Datos'!#REF!=1,EVERLITE!#REF!,"N/A")</f>
        <v>#REF!</v>
      </c>
      <c r="UGR50" s="351" t="e">
        <f>+IF('Data Input-Ingreso de Datos'!#REF!=1,EVERLITE!#REF!,"N/A")</f>
        <v>#REF!</v>
      </c>
      <c r="UGS50" s="351" t="e">
        <f>+IF('Data Input-Ingreso de Datos'!#REF!=1,EVERLITE!#REF!,"N/A")</f>
        <v>#REF!</v>
      </c>
      <c r="UGT50" s="351" t="e">
        <f>+IF('Data Input-Ingreso de Datos'!#REF!=1,EVERLITE!#REF!,"N/A")</f>
        <v>#REF!</v>
      </c>
      <c r="UGU50" s="351" t="e">
        <f>+IF('Data Input-Ingreso de Datos'!#REF!=1,EVERLITE!#REF!,"N/A")</f>
        <v>#REF!</v>
      </c>
      <c r="UGV50" s="351" t="e">
        <f>+IF('Data Input-Ingreso de Datos'!#REF!=1,EVERLITE!#REF!,"N/A")</f>
        <v>#REF!</v>
      </c>
      <c r="UGW50" s="351" t="e">
        <f>+IF('Data Input-Ingreso de Datos'!#REF!=1,EVERLITE!#REF!,"N/A")</f>
        <v>#REF!</v>
      </c>
      <c r="UGX50" s="351" t="e">
        <f>+IF('Data Input-Ingreso de Datos'!#REF!=1,EVERLITE!#REF!,"N/A")</f>
        <v>#REF!</v>
      </c>
      <c r="UGY50" s="351" t="e">
        <f>+IF('Data Input-Ingreso de Datos'!#REF!=1,EVERLITE!#REF!,"N/A")</f>
        <v>#REF!</v>
      </c>
      <c r="UGZ50" s="351" t="e">
        <f>+IF('Data Input-Ingreso de Datos'!#REF!=1,EVERLITE!#REF!,"N/A")</f>
        <v>#REF!</v>
      </c>
      <c r="UHA50" s="351" t="e">
        <f>+IF('Data Input-Ingreso de Datos'!#REF!=1,EVERLITE!#REF!,"N/A")</f>
        <v>#REF!</v>
      </c>
      <c r="UHB50" s="351" t="e">
        <f>+IF('Data Input-Ingreso de Datos'!#REF!=1,EVERLITE!#REF!,"N/A")</f>
        <v>#REF!</v>
      </c>
      <c r="UHC50" s="351" t="e">
        <f>+IF('Data Input-Ingreso de Datos'!#REF!=1,EVERLITE!#REF!,"N/A")</f>
        <v>#REF!</v>
      </c>
      <c r="UHD50" s="351" t="e">
        <f>+IF('Data Input-Ingreso de Datos'!#REF!=1,EVERLITE!#REF!,"N/A")</f>
        <v>#REF!</v>
      </c>
      <c r="UHE50" s="351" t="e">
        <f>+IF('Data Input-Ingreso de Datos'!#REF!=1,EVERLITE!#REF!,"N/A")</f>
        <v>#REF!</v>
      </c>
      <c r="UHF50" s="351" t="e">
        <f>+IF('Data Input-Ingreso de Datos'!#REF!=1,EVERLITE!#REF!,"N/A")</f>
        <v>#REF!</v>
      </c>
      <c r="UHG50" s="351" t="e">
        <f>+IF('Data Input-Ingreso de Datos'!#REF!=1,EVERLITE!#REF!,"N/A")</f>
        <v>#REF!</v>
      </c>
      <c r="UHH50" s="351" t="e">
        <f>+IF('Data Input-Ingreso de Datos'!#REF!=1,EVERLITE!#REF!,"N/A")</f>
        <v>#REF!</v>
      </c>
      <c r="UHI50" s="351" t="e">
        <f>+IF('Data Input-Ingreso de Datos'!#REF!=1,EVERLITE!#REF!,"N/A")</f>
        <v>#REF!</v>
      </c>
      <c r="UHJ50" s="351" t="e">
        <f>+IF('Data Input-Ingreso de Datos'!#REF!=1,EVERLITE!#REF!,"N/A")</f>
        <v>#REF!</v>
      </c>
      <c r="UHK50" s="351" t="e">
        <f>+IF('Data Input-Ingreso de Datos'!#REF!=1,EVERLITE!#REF!,"N/A")</f>
        <v>#REF!</v>
      </c>
      <c r="UHL50" s="351" t="e">
        <f>+IF('Data Input-Ingreso de Datos'!#REF!=1,EVERLITE!#REF!,"N/A")</f>
        <v>#REF!</v>
      </c>
      <c r="UHM50" s="351" t="e">
        <f>+IF('Data Input-Ingreso de Datos'!#REF!=1,EVERLITE!#REF!,"N/A")</f>
        <v>#REF!</v>
      </c>
      <c r="UHN50" s="351" t="e">
        <f>+IF('Data Input-Ingreso de Datos'!#REF!=1,EVERLITE!#REF!,"N/A")</f>
        <v>#REF!</v>
      </c>
      <c r="UHO50" s="351" t="e">
        <f>+IF('Data Input-Ingreso de Datos'!#REF!=1,EVERLITE!#REF!,"N/A")</f>
        <v>#REF!</v>
      </c>
      <c r="UHP50" s="351" t="e">
        <f>+IF('Data Input-Ingreso de Datos'!#REF!=1,EVERLITE!#REF!,"N/A")</f>
        <v>#REF!</v>
      </c>
      <c r="UHQ50" s="351" t="e">
        <f>+IF('Data Input-Ingreso de Datos'!#REF!=1,EVERLITE!#REF!,"N/A")</f>
        <v>#REF!</v>
      </c>
      <c r="UHR50" s="351" t="e">
        <f>+IF('Data Input-Ingreso de Datos'!#REF!=1,EVERLITE!#REF!,"N/A")</f>
        <v>#REF!</v>
      </c>
      <c r="UHS50" s="351" t="e">
        <f>+IF('Data Input-Ingreso de Datos'!#REF!=1,EVERLITE!#REF!,"N/A")</f>
        <v>#REF!</v>
      </c>
      <c r="UHT50" s="351" t="e">
        <f>+IF('Data Input-Ingreso de Datos'!#REF!=1,EVERLITE!#REF!,"N/A")</f>
        <v>#REF!</v>
      </c>
      <c r="UHU50" s="351" t="e">
        <f>+IF('Data Input-Ingreso de Datos'!#REF!=1,EVERLITE!#REF!,"N/A")</f>
        <v>#REF!</v>
      </c>
      <c r="UHV50" s="351" t="e">
        <f>+IF('Data Input-Ingreso de Datos'!#REF!=1,EVERLITE!#REF!,"N/A")</f>
        <v>#REF!</v>
      </c>
      <c r="UHW50" s="351" t="e">
        <f>+IF('Data Input-Ingreso de Datos'!#REF!=1,EVERLITE!#REF!,"N/A")</f>
        <v>#REF!</v>
      </c>
      <c r="UHX50" s="351" t="e">
        <f>+IF('Data Input-Ingreso de Datos'!#REF!=1,EVERLITE!#REF!,"N/A")</f>
        <v>#REF!</v>
      </c>
      <c r="UHY50" s="351" t="e">
        <f>+IF('Data Input-Ingreso de Datos'!#REF!=1,EVERLITE!#REF!,"N/A")</f>
        <v>#REF!</v>
      </c>
      <c r="UHZ50" s="351" t="e">
        <f>+IF('Data Input-Ingreso de Datos'!#REF!=1,EVERLITE!#REF!,"N/A")</f>
        <v>#REF!</v>
      </c>
      <c r="UIA50" s="351" t="e">
        <f>+IF('Data Input-Ingreso de Datos'!#REF!=1,EVERLITE!#REF!,"N/A")</f>
        <v>#REF!</v>
      </c>
      <c r="UIB50" s="351" t="e">
        <f>+IF('Data Input-Ingreso de Datos'!#REF!=1,EVERLITE!#REF!,"N/A")</f>
        <v>#REF!</v>
      </c>
      <c r="UIC50" s="351" t="e">
        <f>+IF('Data Input-Ingreso de Datos'!#REF!=1,EVERLITE!#REF!,"N/A")</f>
        <v>#REF!</v>
      </c>
      <c r="UID50" s="351" t="e">
        <f>+IF('Data Input-Ingreso de Datos'!#REF!=1,EVERLITE!#REF!,"N/A")</f>
        <v>#REF!</v>
      </c>
      <c r="UIE50" s="351" t="e">
        <f>+IF('Data Input-Ingreso de Datos'!#REF!=1,EVERLITE!#REF!,"N/A")</f>
        <v>#REF!</v>
      </c>
      <c r="UIF50" s="351" t="e">
        <f>+IF('Data Input-Ingreso de Datos'!#REF!=1,EVERLITE!#REF!,"N/A")</f>
        <v>#REF!</v>
      </c>
      <c r="UIG50" s="351" t="e">
        <f>+IF('Data Input-Ingreso de Datos'!#REF!=1,EVERLITE!#REF!,"N/A")</f>
        <v>#REF!</v>
      </c>
      <c r="UIH50" s="351" t="e">
        <f>+IF('Data Input-Ingreso de Datos'!#REF!=1,EVERLITE!#REF!,"N/A")</f>
        <v>#REF!</v>
      </c>
      <c r="UII50" s="351" t="e">
        <f>+IF('Data Input-Ingreso de Datos'!#REF!=1,EVERLITE!#REF!,"N/A")</f>
        <v>#REF!</v>
      </c>
      <c r="UIJ50" s="351" t="e">
        <f>+IF('Data Input-Ingreso de Datos'!#REF!=1,EVERLITE!#REF!,"N/A")</f>
        <v>#REF!</v>
      </c>
      <c r="UIK50" s="351" t="e">
        <f>+IF('Data Input-Ingreso de Datos'!#REF!=1,EVERLITE!#REF!,"N/A")</f>
        <v>#REF!</v>
      </c>
      <c r="UIL50" s="351" t="e">
        <f>+IF('Data Input-Ingreso de Datos'!#REF!=1,EVERLITE!#REF!,"N/A")</f>
        <v>#REF!</v>
      </c>
      <c r="UIM50" s="351" t="e">
        <f>+IF('Data Input-Ingreso de Datos'!#REF!=1,EVERLITE!#REF!,"N/A")</f>
        <v>#REF!</v>
      </c>
      <c r="UIN50" s="351" t="e">
        <f>+IF('Data Input-Ingreso de Datos'!#REF!=1,EVERLITE!#REF!,"N/A")</f>
        <v>#REF!</v>
      </c>
      <c r="UIO50" s="351" t="e">
        <f>+IF('Data Input-Ingreso de Datos'!#REF!=1,EVERLITE!#REF!,"N/A")</f>
        <v>#REF!</v>
      </c>
      <c r="UIP50" s="351" t="e">
        <f>+IF('Data Input-Ingreso de Datos'!#REF!=1,EVERLITE!#REF!,"N/A")</f>
        <v>#REF!</v>
      </c>
      <c r="UIQ50" s="351" t="e">
        <f>+IF('Data Input-Ingreso de Datos'!#REF!=1,EVERLITE!#REF!,"N/A")</f>
        <v>#REF!</v>
      </c>
      <c r="UIR50" s="351" t="e">
        <f>+IF('Data Input-Ingreso de Datos'!#REF!=1,EVERLITE!#REF!,"N/A")</f>
        <v>#REF!</v>
      </c>
      <c r="UIS50" s="351" t="e">
        <f>+IF('Data Input-Ingreso de Datos'!#REF!=1,EVERLITE!#REF!,"N/A")</f>
        <v>#REF!</v>
      </c>
      <c r="UIT50" s="351" t="e">
        <f>+IF('Data Input-Ingreso de Datos'!#REF!=1,EVERLITE!#REF!,"N/A")</f>
        <v>#REF!</v>
      </c>
      <c r="UIU50" s="351" t="e">
        <f>+IF('Data Input-Ingreso de Datos'!#REF!=1,EVERLITE!#REF!,"N/A")</f>
        <v>#REF!</v>
      </c>
      <c r="UIV50" s="351" t="e">
        <f>+IF('Data Input-Ingreso de Datos'!#REF!=1,EVERLITE!#REF!,"N/A")</f>
        <v>#REF!</v>
      </c>
      <c r="UIW50" s="351" t="e">
        <f>+IF('Data Input-Ingreso de Datos'!#REF!=1,EVERLITE!#REF!,"N/A")</f>
        <v>#REF!</v>
      </c>
      <c r="UIX50" s="351" t="e">
        <f>+IF('Data Input-Ingreso de Datos'!#REF!=1,EVERLITE!#REF!,"N/A")</f>
        <v>#REF!</v>
      </c>
      <c r="UIY50" s="351" t="e">
        <f>+IF('Data Input-Ingreso de Datos'!#REF!=1,EVERLITE!#REF!,"N/A")</f>
        <v>#REF!</v>
      </c>
      <c r="UIZ50" s="351" t="e">
        <f>+IF('Data Input-Ingreso de Datos'!#REF!=1,EVERLITE!#REF!,"N/A")</f>
        <v>#REF!</v>
      </c>
      <c r="UJA50" s="351" t="e">
        <f>+IF('Data Input-Ingreso de Datos'!#REF!=1,EVERLITE!#REF!,"N/A")</f>
        <v>#REF!</v>
      </c>
      <c r="UJB50" s="351" t="e">
        <f>+IF('Data Input-Ingreso de Datos'!#REF!=1,EVERLITE!#REF!,"N/A")</f>
        <v>#REF!</v>
      </c>
      <c r="UJC50" s="351" t="e">
        <f>+IF('Data Input-Ingreso de Datos'!#REF!=1,EVERLITE!#REF!,"N/A")</f>
        <v>#REF!</v>
      </c>
      <c r="UJD50" s="351" t="e">
        <f>+IF('Data Input-Ingreso de Datos'!#REF!=1,EVERLITE!#REF!,"N/A")</f>
        <v>#REF!</v>
      </c>
      <c r="UJE50" s="351" t="e">
        <f>+IF('Data Input-Ingreso de Datos'!#REF!=1,EVERLITE!#REF!,"N/A")</f>
        <v>#REF!</v>
      </c>
      <c r="UJF50" s="351" t="e">
        <f>+IF('Data Input-Ingreso de Datos'!#REF!=1,EVERLITE!#REF!,"N/A")</f>
        <v>#REF!</v>
      </c>
      <c r="UJG50" s="351" t="e">
        <f>+IF('Data Input-Ingreso de Datos'!#REF!=1,EVERLITE!#REF!,"N/A")</f>
        <v>#REF!</v>
      </c>
      <c r="UJH50" s="351" t="e">
        <f>+IF('Data Input-Ingreso de Datos'!#REF!=1,EVERLITE!#REF!,"N/A")</f>
        <v>#REF!</v>
      </c>
      <c r="UJI50" s="351" t="e">
        <f>+IF('Data Input-Ingreso de Datos'!#REF!=1,EVERLITE!#REF!,"N/A")</f>
        <v>#REF!</v>
      </c>
      <c r="UJJ50" s="351" t="e">
        <f>+IF('Data Input-Ingreso de Datos'!#REF!=1,EVERLITE!#REF!,"N/A")</f>
        <v>#REF!</v>
      </c>
      <c r="UJK50" s="351" t="e">
        <f>+IF('Data Input-Ingreso de Datos'!#REF!=1,EVERLITE!#REF!,"N/A")</f>
        <v>#REF!</v>
      </c>
      <c r="UJL50" s="351" t="e">
        <f>+IF('Data Input-Ingreso de Datos'!#REF!=1,EVERLITE!#REF!,"N/A")</f>
        <v>#REF!</v>
      </c>
      <c r="UJM50" s="351" t="e">
        <f>+IF('Data Input-Ingreso de Datos'!#REF!=1,EVERLITE!#REF!,"N/A")</f>
        <v>#REF!</v>
      </c>
      <c r="UJN50" s="351" t="e">
        <f>+IF('Data Input-Ingreso de Datos'!#REF!=1,EVERLITE!#REF!,"N/A")</f>
        <v>#REF!</v>
      </c>
      <c r="UJO50" s="351" t="e">
        <f>+IF('Data Input-Ingreso de Datos'!#REF!=1,EVERLITE!#REF!,"N/A")</f>
        <v>#REF!</v>
      </c>
      <c r="UJP50" s="351" t="e">
        <f>+IF('Data Input-Ingreso de Datos'!#REF!=1,EVERLITE!#REF!,"N/A")</f>
        <v>#REF!</v>
      </c>
      <c r="UJQ50" s="351" t="e">
        <f>+IF('Data Input-Ingreso de Datos'!#REF!=1,EVERLITE!#REF!,"N/A")</f>
        <v>#REF!</v>
      </c>
      <c r="UJR50" s="351" t="e">
        <f>+IF('Data Input-Ingreso de Datos'!#REF!=1,EVERLITE!#REF!,"N/A")</f>
        <v>#REF!</v>
      </c>
      <c r="UJS50" s="351" t="e">
        <f>+IF('Data Input-Ingreso de Datos'!#REF!=1,EVERLITE!#REF!,"N/A")</f>
        <v>#REF!</v>
      </c>
      <c r="UJT50" s="351" t="e">
        <f>+IF('Data Input-Ingreso de Datos'!#REF!=1,EVERLITE!#REF!,"N/A")</f>
        <v>#REF!</v>
      </c>
      <c r="UJU50" s="351" t="e">
        <f>+IF('Data Input-Ingreso de Datos'!#REF!=1,EVERLITE!#REF!,"N/A")</f>
        <v>#REF!</v>
      </c>
      <c r="UJV50" s="351" t="e">
        <f>+IF('Data Input-Ingreso de Datos'!#REF!=1,EVERLITE!#REF!,"N/A")</f>
        <v>#REF!</v>
      </c>
      <c r="UJW50" s="351" t="e">
        <f>+IF('Data Input-Ingreso de Datos'!#REF!=1,EVERLITE!#REF!,"N/A")</f>
        <v>#REF!</v>
      </c>
      <c r="UJX50" s="351" t="e">
        <f>+IF('Data Input-Ingreso de Datos'!#REF!=1,EVERLITE!#REF!,"N/A")</f>
        <v>#REF!</v>
      </c>
      <c r="UJY50" s="351" t="e">
        <f>+IF('Data Input-Ingreso de Datos'!#REF!=1,EVERLITE!#REF!,"N/A")</f>
        <v>#REF!</v>
      </c>
      <c r="UJZ50" s="351" t="e">
        <f>+IF('Data Input-Ingreso de Datos'!#REF!=1,EVERLITE!#REF!,"N/A")</f>
        <v>#REF!</v>
      </c>
      <c r="UKA50" s="351" t="e">
        <f>+IF('Data Input-Ingreso de Datos'!#REF!=1,EVERLITE!#REF!,"N/A")</f>
        <v>#REF!</v>
      </c>
      <c r="UKB50" s="351" t="e">
        <f>+IF('Data Input-Ingreso de Datos'!#REF!=1,EVERLITE!#REF!,"N/A")</f>
        <v>#REF!</v>
      </c>
      <c r="UKC50" s="351" t="e">
        <f>+IF('Data Input-Ingreso de Datos'!#REF!=1,EVERLITE!#REF!,"N/A")</f>
        <v>#REF!</v>
      </c>
      <c r="UKD50" s="351" t="e">
        <f>+IF('Data Input-Ingreso de Datos'!#REF!=1,EVERLITE!#REF!,"N/A")</f>
        <v>#REF!</v>
      </c>
      <c r="UKE50" s="351" t="e">
        <f>+IF('Data Input-Ingreso de Datos'!#REF!=1,EVERLITE!#REF!,"N/A")</f>
        <v>#REF!</v>
      </c>
      <c r="UKF50" s="351" t="e">
        <f>+IF('Data Input-Ingreso de Datos'!#REF!=1,EVERLITE!#REF!,"N/A")</f>
        <v>#REF!</v>
      </c>
      <c r="UKG50" s="351" t="e">
        <f>+IF('Data Input-Ingreso de Datos'!#REF!=1,EVERLITE!#REF!,"N/A")</f>
        <v>#REF!</v>
      </c>
      <c r="UKH50" s="351" t="e">
        <f>+IF('Data Input-Ingreso de Datos'!#REF!=1,EVERLITE!#REF!,"N/A")</f>
        <v>#REF!</v>
      </c>
      <c r="UKI50" s="351" t="e">
        <f>+IF('Data Input-Ingreso de Datos'!#REF!=1,EVERLITE!#REF!,"N/A")</f>
        <v>#REF!</v>
      </c>
      <c r="UKJ50" s="351" t="e">
        <f>+IF('Data Input-Ingreso de Datos'!#REF!=1,EVERLITE!#REF!,"N/A")</f>
        <v>#REF!</v>
      </c>
      <c r="UKK50" s="351" t="e">
        <f>+IF('Data Input-Ingreso de Datos'!#REF!=1,EVERLITE!#REF!,"N/A")</f>
        <v>#REF!</v>
      </c>
      <c r="UKL50" s="351" t="e">
        <f>+IF('Data Input-Ingreso de Datos'!#REF!=1,EVERLITE!#REF!,"N/A")</f>
        <v>#REF!</v>
      </c>
      <c r="UKM50" s="351" t="e">
        <f>+IF('Data Input-Ingreso de Datos'!#REF!=1,EVERLITE!#REF!,"N/A")</f>
        <v>#REF!</v>
      </c>
      <c r="UKN50" s="351" t="e">
        <f>+IF('Data Input-Ingreso de Datos'!#REF!=1,EVERLITE!#REF!,"N/A")</f>
        <v>#REF!</v>
      </c>
      <c r="UKO50" s="351" t="e">
        <f>+IF('Data Input-Ingreso de Datos'!#REF!=1,EVERLITE!#REF!,"N/A")</f>
        <v>#REF!</v>
      </c>
      <c r="UKP50" s="351" t="e">
        <f>+IF('Data Input-Ingreso de Datos'!#REF!=1,EVERLITE!#REF!,"N/A")</f>
        <v>#REF!</v>
      </c>
      <c r="UKQ50" s="351" t="e">
        <f>+IF('Data Input-Ingreso de Datos'!#REF!=1,EVERLITE!#REF!,"N/A")</f>
        <v>#REF!</v>
      </c>
      <c r="UKR50" s="351" t="e">
        <f>+IF('Data Input-Ingreso de Datos'!#REF!=1,EVERLITE!#REF!,"N/A")</f>
        <v>#REF!</v>
      </c>
      <c r="UKS50" s="351" t="e">
        <f>+IF('Data Input-Ingreso de Datos'!#REF!=1,EVERLITE!#REF!,"N/A")</f>
        <v>#REF!</v>
      </c>
      <c r="UKT50" s="351" t="e">
        <f>+IF('Data Input-Ingreso de Datos'!#REF!=1,EVERLITE!#REF!,"N/A")</f>
        <v>#REF!</v>
      </c>
      <c r="UKU50" s="351" t="e">
        <f>+IF('Data Input-Ingreso de Datos'!#REF!=1,EVERLITE!#REF!,"N/A")</f>
        <v>#REF!</v>
      </c>
      <c r="UKV50" s="351" t="e">
        <f>+IF('Data Input-Ingreso de Datos'!#REF!=1,EVERLITE!#REF!,"N/A")</f>
        <v>#REF!</v>
      </c>
      <c r="UKW50" s="351" t="e">
        <f>+IF('Data Input-Ingreso de Datos'!#REF!=1,EVERLITE!#REF!,"N/A")</f>
        <v>#REF!</v>
      </c>
      <c r="UKX50" s="351" t="e">
        <f>+IF('Data Input-Ingreso de Datos'!#REF!=1,EVERLITE!#REF!,"N/A")</f>
        <v>#REF!</v>
      </c>
      <c r="UKY50" s="351" t="e">
        <f>+IF('Data Input-Ingreso de Datos'!#REF!=1,EVERLITE!#REF!,"N/A")</f>
        <v>#REF!</v>
      </c>
      <c r="UKZ50" s="351" t="e">
        <f>+IF('Data Input-Ingreso de Datos'!#REF!=1,EVERLITE!#REF!,"N/A")</f>
        <v>#REF!</v>
      </c>
      <c r="ULA50" s="351" t="e">
        <f>+IF('Data Input-Ingreso de Datos'!#REF!=1,EVERLITE!#REF!,"N/A")</f>
        <v>#REF!</v>
      </c>
      <c r="ULB50" s="351" t="e">
        <f>+IF('Data Input-Ingreso de Datos'!#REF!=1,EVERLITE!#REF!,"N/A")</f>
        <v>#REF!</v>
      </c>
      <c r="ULC50" s="351" t="e">
        <f>+IF('Data Input-Ingreso de Datos'!#REF!=1,EVERLITE!#REF!,"N/A")</f>
        <v>#REF!</v>
      </c>
      <c r="ULD50" s="351" t="e">
        <f>+IF('Data Input-Ingreso de Datos'!#REF!=1,EVERLITE!#REF!,"N/A")</f>
        <v>#REF!</v>
      </c>
      <c r="ULE50" s="351" t="e">
        <f>+IF('Data Input-Ingreso de Datos'!#REF!=1,EVERLITE!#REF!,"N/A")</f>
        <v>#REF!</v>
      </c>
      <c r="ULF50" s="351" t="e">
        <f>+IF('Data Input-Ingreso de Datos'!#REF!=1,EVERLITE!#REF!,"N/A")</f>
        <v>#REF!</v>
      </c>
      <c r="ULG50" s="351" t="e">
        <f>+IF('Data Input-Ingreso de Datos'!#REF!=1,EVERLITE!#REF!,"N/A")</f>
        <v>#REF!</v>
      </c>
      <c r="ULH50" s="351" t="e">
        <f>+IF('Data Input-Ingreso de Datos'!#REF!=1,EVERLITE!#REF!,"N/A")</f>
        <v>#REF!</v>
      </c>
      <c r="ULI50" s="351" t="e">
        <f>+IF('Data Input-Ingreso de Datos'!#REF!=1,EVERLITE!#REF!,"N/A")</f>
        <v>#REF!</v>
      </c>
      <c r="ULJ50" s="351" t="e">
        <f>+IF('Data Input-Ingreso de Datos'!#REF!=1,EVERLITE!#REF!,"N/A")</f>
        <v>#REF!</v>
      </c>
      <c r="ULK50" s="351" t="e">
        <f>+IF('Data Input-Ingreso de Datos'!#REF!=1,EVERLITE!#REF!,"N/A")</f>
        <v>#REF!</v>
      </c>
      <c r="ULL50" s="351" t="e">
        <f>+IF('Data Input-Ingreso de Datos'!#REF!=1,EVERLITE!#REF!,"N/A")</f>
        <v>#REF!</v>
      </c>
      <c r="ULM50" s="351" t="e">
        <f>+IF('Data Input-Ingreso de Datos'!#REF!=1,EVERLITE!#REF!,"N/A")</f>
        <v>#REF!</v>
      </c>
      <c r="ULN50" s="351" t="e">
        <f>+IF('Data Input-Ingreso de Datos'!#REF!=1,EVERLITE!#REF!,"N/A")</f>
        <v>#REF!</v>
      </c>
      <c r="ULO50" s="351" t="e">
        <f>+IF('Data Input-Ingreso de Datos'!#REF!=1,EVERLITE!#REF!,"N/A")</f>
        <v>#REF!</v>
      </c>
      <c r="ULP50" s="351" t="e">
        <f>+IF('Data Input-Ingreso de Datos'!#REF!=1,EVERLITE!#REF!,"N/A")</f>
        <v>#REF!</v>
      </c>
      <c r="ULQ50" s="351" t="e">
        <f>+IF('Data Input-Ingreso de Datos'!#REF!=1,EVERLITE!#REF!,"N/A")</f>
        <v>#REF!</v>
      </c>
      <c r="ULR50" s="351" t="e">
        <f>+IF('Data Input-Ingreso de Datos'!#REF!=1,EVERLITE!#REF!,"N/A")</f>
        <v>#REF!</v>
      </c>
      <c r="ULS50" s="351" t="e">
        <f>+IF('Data Input-Ingreso de Datos'!#REF!=1,EVERLITE!#REF!,"N/A")</f>
        <v>#REF!</v>
      </c>
      <c r="ULT50" s="351" t="e">
        <f>+IF('Data Input-Ingreso de Datos'!#REF!=1,EVERLITE!#REF!,"N/A")</f>
        <v>#REF!</v>
      </c>
      <c r="ULU50" s="351" t="e">
        <f>+IF('Data Input-Ingreso de Datos'!#REF!=1,EVERLITE!#REF!,"N/A")</f>
        <v>#REF!</v>
      </c>
      <c r="ULV50" s="351" t="e">
        <f>+IF('Data Input-Ingreso de Datos'!#REF!=1,EVERLITE!#REF!,"N/A")</f>
        <v>#REF!</v>
      </c>
      <c r="ULW50" s="351" t="e">
        <f>+IF('Data Input-Ingreso de Datos'!#REF!=1,EVERLITE!#REF!,"N/A")</f>
        <v>#REF!</v>
      </c>
      <c r="ULX50" s="351" t="e">
        <f>+IF('Data Input-Ingreso de Datos'!#REF!=1,EVERLITE!#REF!,"N/A")</f>
        <v>#REF!</v>
      </c>
      <c r="ULY50" s="351" t="e">
        <f>+IF('Data Input-Ingreso de Datos'!#REF!=1,EVERLITE!#REF!,"N/A")</f>
        <v>#REF!</v>
      </c>
      <c r="ULZ50" s="351" t="e">
        <f>+IF('Data Input-Ingreso de Datos'!#REF!=1,EVERLITE!#REF!,"N/A")</f>
        <v>#REF!</v>
      </c>
      <c r="UMA50" s="351" t="e">
        <f>+IF('Data Input-Ingreso de Datos'!#REF!=1,EVERLITE!#REF!,"N/A")</f>
        <v>#REF!</v>
      </c>
      <c r="UMB50" s="351" t="e">
        <f>+IF('Data Input-Ingreso de Datos'!#REF!=1,EVERLITE!#REF!,"N/A")</f>
        <v>#REF!</v>
      </c>
      <c r="UMC50" s="351" t="e">
        <f>+IF('Data Input-Ingreso de Datos'!#REF!=1,EVERLITE!#REF!,"N/A")</f>
        <v>#REF!</v>
      </c>
      <c r="UMD50" s="351" t="e">
        <f>+IF('Data Input-Ingreso de Datos'!#REF!=1,EVERLITE!#REF!,"N/A")</f>
        <v>#REF!</v>
      </c>
      <c r="UME50" s="351" t="e">
        <f>+IF('Data Input-Ingreso de Datos'!#REF!=1,EVERLITE!#REF!,"N/A")</f>
        <v>#REF!</v>
      </c>
      <c r="UMF50" s="351" t="e">
        <f>+IF('Data Input-Ingreso de Datos'!#REF!=1,EVERLITE!#REF!,"N/A")</f>
        <v>#REF!</v>
      </c>
      <c r="UMG50" s="351" t="e">
        <f>+IF('Data Input-Ingreso de Datos'!#REF!=1,EVERLITE!#REF!,"N/A")</f>
        <v>#REF!</v>
      </c>
      <c r="UMH50" s="351" t="e">
        <f>+IF('Data Input-Ingreso de Datos'!#REF!=1,EVERLITE!#REF!,"N/A")</f>
        <v>#REF!</v>
      </c>
      <c r="UMI50" s="351" t="e">
        <f>+IF('Data Input-Ingreso de Datos'!#REF!=1,EVERLITE!#REF!,"N/A")</f>
        <v>#REF!</v>
      </c>
      <c r="UMJ50" s="351" t="e">
        <f>+IF('Data Input-Ingreso de Datos'!#REF!=1,EVERLITE!#REF!,"N/A")</f>
        <v>#REF!</v>
      </c>
      <c r="UMK50" s="351" t="e">
        <f>+IF('Data Input-Ingreso de Datos'!#REF!=1,EVERLITE!#REF!,"N/A")</f>
        <v>#REF!</v>
      </c>
      <c r="UML50" s="351" t="e">
        <f>+IF('Data Input-Ingreso de Datos'!#REF!=1,EVERLITE!#REF!,"N/A")</f>
        <v>#REF!</v>
      </c>
      <c r="UMM50" s="351" t="e">
        <f>+IF('Data Input-Ingreso de Datos'!#REF!=1,EVERLITE!#REF!,"N/A")</f>
        <v>#REF!</v>
      </c>
      <c r="UMN50" s="351" t="e">
        <f>+IF('Data Input-Ingreso de Datos'!#REF!=1,EVERLITE!#REF!,"N/A")</f>
        <v>#REF!</v>
      </c>
      <c r="UMO50" s="351" t="e">
        <f>+IF('Data Input-Ingreso de Datos'!#REF!=1,EVERLITE!#REF!,"N/A")</f>
        <v>#REF!</v>
      </c>
      <c r="UMP50" s="351" t="e">
        <f>+IF('Data Input-Ingreso de Datos'!#REF!=1,EVERLITE!#REF!,"N/A")</f>
        <v>#REF!</v>
      </c>
      <c r="UMQ50" s="351" t="e">
        <f>+IF('Data Input-Ingreso de Datos'!#REF!=1,EVERLITE!#REF!,"N/A")</f>
        <v>#REF!</v>
      </c>
      <c r="UMR50" s="351" t="e">
        <f>+IF('Data Input-Ingreso de Datos'!#REF!=1,EVERLITE!#REF!,"N/A")</f>
        <v>#REF!</v>
      </c>
      <c r="UMS50" s="351" t="e">
        <f>+IF('Data Input-Ingreso de Datos'!#REF!=1,EVERLITE!#REF!,"N/A")</f>
        <v>#REF!</v>
      </c>
      <c r="UMT50" s="351" t="e">
        <f>+IF('Data Input-Ingreso de Datos'!#REF!=1,EVERLITE!#REF!,"N/A")</f>
        <v>#REF!</v>
      </c>
      <c r="UMU50" s="351" t="e">
        <f>+IF('Data Input-Ingreso de Datos'!#REF!=1,EVERLITE!#REF!,"N/A")</f>
        <v>#REF!</v>
      </c>
      <c r="UMV50" s="351" t="e">
        <f>+IF('Data Input-Ingreso de Datos'!#REF!=1,EVERLITE!#REF!,"N/A")</f>
        <v>#REF!</v>
      </c>
      <c r="UMW50" s="351" t="e">
        <f>+IF('Data Input-Ingreso de Datos'!#REF!=1,EVERLITE!#REF!,"N/A")</f>
        <v>#REF!</v>
      </c>
      <c r="UMX50" s="351" t="e">
        <f>+IF('Data Input-Ingreso de Datos'!#REF!=1,EVERLITE!#REF!,"N/A")</f>
        <v>#REF!</v>
      </c>
      <c r="UMY50" s="351" t="e">
        <f>+IF('Data Input-Ingreso de Datos'!#REF!=1,EVERLITE!#REF!,"N/A")</f>
        <v>#REF!</v>
      </c>
      <c r="UMZ50" s="351" t="e">
        <f>+IF('Data Input-Ingreso de Datos'!#REF!=1,EVERLITE!#REF!,"N/A")</f>
        <v>#REF!</v>
      </c>
      <c r="UNA50" s="351" t="e">
        <f>+IF('Data Input-Ingreso de Datos'!#REF!=1,EVERLITE!#REF!,"N/A")</f>
        <v>#REF!</v>
      </c>
      <c r="UNB50" s="351" t="e">
        <f>+IF('Data Input-Ingreso de Datos'!#REF!=1,EVERLITE!#REF!,"N/A")</f>
        <v>#REF!</v>
      </c>
      <c r="UNC50" s="351" t="e">
        <f>+IF('Data Input-Ingreso de Datos'!#REF!=1,EVERLITE!#REF!,"N/A")</f>
        <v>#REF!</v>
      </c>
      <c r="UND50" s="351" t="e">
        <f>+IF('Data Input-Ingreso de Datos'!#REF!=1,EVERLITE!#REF!,"N/A")</f>
        <v>#REF!</v>
      </c>
      <c r="UNE50" s="351" t="e">
        <f>+IF('Data Input-Ingreso de Datos'!#REF!=1,EVERLITE!#REF!,"N/A")</f>
        <v>#REF!</v>
      </c>
      <c r="UNF50" s="351" t="e">
        <f>+IF('Data Input-Ingreso de Datos'!#REF!=1,EVERLITE!#REF!,"N/A")</f>
        <v>#REF!</v>
      </c>
      <c r="UNG50" s="351" t="e">
        <f>+IF('Data Input-Ingreso de Datos'!#REF!=1,EVERLITE!#REF!,"N/A")</f>
        <v>#REF!</v>
      </c>
      <c r="UNH50" s="351" t="e">
        <f>+IF('Data Input-Ingreso de Datos'!#REF!=1,EVERLITE!#REF!,"N/A")</f>
        <v>#REF!</v>
      </c>
      <c r="UNI50" s="351" t="e">
        <f>+IF('Data Input-Ingreso de Datos'!#REF!=1,EVERLITE!#REF!,"N/A")</f>
        <v>#REF!</v>
      </c>
      <c r="UNJ50" s="351" t="e">
        <f>+IF('Data Input-Ingreso de Datos'!#REF!=1,EVERLITE!#REF!,"N/A")</f>
        <v>#REF!</v>
      </c>
      <c r="UNK50" s="351" t="e">
        <f>+IF('Data Input-Ingreso de Datos'!#REF!=1,EVERLITE!#REF!,"N/A")</f>
        <v>#REF!</v>
      </c>
      <c r="UNL50" s="351" t="e">
        <f>+IF('Data Input-Ingreso de Datos'!#REF!=1,EVERLITE!#REF!,"N/A")</f>
        <v>#REF!</v>
      </c>
      <c r="UNM50" s="351" t="e">
        <f>+IF('Data Input-Ingreso de Datos'!#REF!=1,EVERLITE!#REF!,"N/A")</f>
        <v>#REF!</v>
      </c>
      <c r="UNN50" s="351" t="e">
        <f>+IF('Data Input-Ingreso de Datos'!#REF!=1,EVERLITE!#REF!,"N/A")</f>
        <v>#REF!</v>
      </c>
      <c r="UNO50" s="351" t="e">
        <f>+IF('Data Input-Ingreso de Datos'!#REF!=1,EVERLITE!#REF!,"N/A")</f>
        <v>#REF!</v>
      </c>
      <c r="UNP50" s="351" t="e">
        <f>+IF('Data Input-Ingreso de Datos'!#REF!=1,EVERLITE!#REF!,"N/A")</f>
        <v>#REF!</v>
      </c>
      <c r="UNQ50" s="351" t="e">
        <f>+IF('Data Input-Ingreso de Datos'!#REF!=1,EVERLITE!#REF!,"N/A")</f>
        <v>#REF!</v>
      </c>
      <c r="UNR50" s="351" t="e">
        <f>+IF('Data Input-Ingreso de Datos'!#REF!=1,EVERLITE!#REF!,"N/A")</f>
        <v>#REF!</v>
      </c>
      <c r="UNS50" s="351" t="e">
        <f>+IF('Data Input-Ingreso de Datos'!#REF!=1,EVERLITE!#REF!,"N/A")</f>
        <v>#REF!</v>
      </c>
      <c r="UNT50" s="351" t="e">
        <f>+IF('Data Input-Ingreso de Datos'!#REF!=1,EVERLITE!#REF!,"N/A")</f>
        <v>#REF!</v>
      </c>
      <c r="UNU50" s="351" t="e">
        <f>+IF('Data Input-Ingreso de Datos'!#REF!=1,EVERLITE!#REF!,"N/A")</f>
        <v>#REF!</v>
      </c>
      <c r="UNV50" s="351" t="e">
        <f>+IF('Data Input-Ingreso de Datos'!#REF!=1,EVERLITE!#REF!,"N/A")</f>
        <v>#REF!</v>
      </c>
      <c r="UNW50" s="351" t="e">
        <f>+IF('Data Input-Ingreso de Datos'!#REF!=1,EVERLITE!#REF!,"N/A")</f>
        <v>#REF!</v>
      </c>
      <c r="UNX50" s="351" t="e">
        <f>+IF('Data Input-Ingreso de Datos'!#REF!=1,EVERLITE!#REF!,"N/A")</f>
        <v>#REF!</v>
      </c>
      <c r="UNY50" s="351" t="e">
        <f>+IF('Data Input-Ingreso de Datos'!#REF!=1,EVERLITE!#REF!,"N/A")</f>
        <v>#REF!</v>
      </c>
      <c r="UNZ50" s="351" t="e">
        <f>+IF('Data Input-Ingreso de Datos'!#REF!=1,EVERLITE!#REF!,"N/A")</f>
        <v>#REF!</v>
      </c>
      <c r="UOA50" s="351" t="e">
        <f>+IF('Data Input-Ingreso de Datos'!#REF!=1,EVERLITE!#REF!,"N/A")</f>
        <v>#REF!</v>
      </c>
      <c r="UOB50" s="351" t="e">
        <f>+IF('Data Input-Ingreso de Datos'!#REF!=1,EVERLITE!#REF!,"N/A")</f>
        <v>#REF!</v>
      </c>
      <c r="UOC50" s="351" t="e">
        <f>+IF('Data Input-Ingreso de Datos'!#REF!=1,EVERLITE!#REF!,"N/A")</f>
        <v>#REF!</v>
      </c>
      <c r="UOD50" s="351" t="e">
        <f>+IF('Data Input-Ingreso de Datos'!#REF!=1,EVERLITE!#REF!,"N/A")</f>
        <v>#REF!</v>
      </c>
      <c r="UOE50" s="351" t="e">
        <f>+IF('Data Input-Ingreso de Datos'!#REF!=1,EVERLITE!#REF!,"N/A")</f>
        <v>#REF!</v>
      </c>
      <c r="UOF50" s="351" t="e">
        <f>+IF('Data Input-Ingreso de Datos'!#REF!=1,EVERLITE!#REF!,"N/A")</f>
        <v>#REF!</v>
      </c>
      <c r="UOG50" s="351" t="e">
        <f>+IF('Data Input-Ingreso de Datos'!#REF!=1,EVERLITE!#REF!,"N/A")</f>
        <v>#REF!</v>
      </c>
      <c r="UOH50" s="351" t="e">
        <f>+IF('Data Input-Ingreso de Datos'!#REF!=1,EVERLITE!#REF!,"N/A")</f>
        <v>#REF!</v>
      </c>
      <c r="UOI50" s="351" t="e">
        <f>+IF('Data Input-Ingreso de Datos'!#REF!=1,EVERLITE!#REF!,"N/A")</f>
        <v>#REF!</v>
      </c>
      <c r="UOJ50" s="351" t="e">
        <f>+IF('Data Input-Ingreso de Datos'!#REF!=1,EVERLITE!#REF!,"N/A")</f>
        <v>#REF!</v>
      </c>
      <c r="UOK50" s="351" t="e">
        <f>+IF('Data Input-Ingreso de Datos'!#REF!=1,EVERLITE!#REF!,"N/A")</f>
        <v>#REF!</v>
      </c>
      <c r="UOL50" s="351" t="e">
        <f>+IF('Data Input-Ingreso de Datos'!#REF!=1,EVERLITE!#REF!,"N/A")</f>
        <v>#REF!</v>
      </c>
      <c r="UOM50" s="351" t="e">
        <f>+IF('Data Input-Ingreso de Datos'!#REF!=1,EVERLITE!#REF!,"N/A")</f>
        <v>#REF!</v>
      </c>
      <c r="UON50" s="351" t="e">
        <f>+IF('Data Input-Ingreso de Datos'!#REF!=1,EVERLITE!#REF!,"N/A")</f>
        <v>#REF!</v>
      </c>
      <c r="UOO50" s="351" t="e">
        <f>+IF('Data Input-Ingreso de Datos'!#REF!=1,EVERLITE!#REF!,"N/A")</f>
        <v>#REF!</v>
      </c>
      <c r="UOP50" s="351" t="e">
        <f>+IF('Data Input-Ingreso de Datos'!#REF!=1,EVERLITE!#REF!,"N/A")</f>
        <v>#REF!</v>
      </c>
      <c r="UOQ50" s="351" t="e">
        <f>+IF('Data Input-Ingreso de Datos'!#REF!=1,EVERLITE!#REF!,"N/A")</f>
        <v>#REF!</v>
      </c>
      <c r="UOR50" s="351" t="e">
        <f>+IF('Data Input-Ingreso de Datos'!#REF!=1,EVERLITE!#REF!,"N/A")</f>
        <v>#REF!</v>
      </c>
      <c r="UOS50" s="351" t="e">
        <f>+IF('Data Input-Ingreso de Datos'!#REF!=1,EVERLITE!#REF!,"N/A")</f>
        <v>#REF!</v>
      </c>
      <c r="UOT50" s="351" t="e">
        <f>+IF('Data Input-Ingreso de Datos'!#REF!=1,EVERLITE!#REF!,"N/A")</f>
        <v>#REF!</v>
      </c>
      <c r="UOU50" s="351" t="e">
        <f>+IF('Data Input-Ingreso de Datos'!#REF!=1,EVERLITE!#REF!,"N/A")</f>
        <v>#REF!</v>
      </c>
      <c r="UOV50" s="351" t="e">
        <f>+IF('Data Input-Ingreso de Datos'!#REF!=1,EVERLITE!#REF!,"N/A")</f>
        <v>#REF!</v>
      </c>
      <c r="UOW50" s="351" t="e">
        <f>+IF('Data Input-Ingreso de Datos'!#REF!=1,EVERLITE!#REF!,"N/A")</f>
        <v>#REF!</v>
      </c>
      <c r="UOX50" s="351" t="e">
        <f>+IF('Data Input-Ingreso de Datos'!#REF!=1,EVERLITE!#REF!,"N/A")</f>
        <v>#REF!</v>
      </c>
      <c r="UOY50" s="351" t="e">
        <f>+IF('Data Input-Ingreso de Datos'!#REF!=1,EVERLITE!#REF!,"N/A")</f>
        <v>#REF!</v>
      </c>
      <c r="UOZ50" s="351" t="e">
        <f>+IF('Data Input-Ingreso de Datos'!#REF!=1,EVERLITE!#REF!,"N/A")</f>
        <v>#REF!</v>
      </c>
      <c r="UPA50" s="351" t="e">
        <f>+IF('Data Input-Ingreso de Datos'!#REF!=1,EVERLITE!#REF!,"N/A")</f>
        <v>#REF!</v>
      </c>
      <c r="UPB50" s="351" t="e">
        <f>+IF('Data Input-Ingreso de Datos'!#REF!=1,EVERLITE!#REF!,"N/A")</f>
        <v>#REF!</v>
      </c>
      <c r="UPC50" s="351" t="e">
        <f>+IF('Data Input-Ingreso de Datos'!#REF!=1,EVERLITE!#REF!,"N/A")</f>
        <v>#REF!</v>
      </c>
      <c r="UPD50" s="351" t="e">
        <f>+IF('Data Input-Ingreso de Datos'!#REF!=1,EVERLITE!#REF!,"N/A")</f>
        <v>#REF!</v>
      </c>
      <c r="UPE50" s="351" t="e">
        <f>+IF('Data Input-Ingreso de Datos'!#REF!=1,EVERLITE!#REF!,"N/A")</f>
        <v>#REF!</v>
      </c>
      <c r="UPF50" s="351" t="e">
        <f>+IF('Data Input-Ingreso de Datos'!#REF!=1,EVERLITE!#REF!,"N/A")</f>
        <v>#REF!</v>
      </c>
      <c r="UPG50" s="351" t="e">
        <f>+IF('Data Input-Ingreso de Datos'!#REF!=1,EVERLITE!#REF!,"N/A")</f>
        <v>#REF!</v>
      </c>
      <c r="UPH50" s="351" t="e">
        <f>+IF('Data Input-Ingreso de Datos'!#REF!=1,EVERLITE!#REF!,"N/A")</f>
        <v>#REF!</v>
      </c>
      <c r="UPI50" s="351" t="e">
        <f>+IF('Data Input-Ingreso de Datos'!#REF!=1,EVERLITE!#REF!,"N/A")</f>
        <v>#REF!</v>
      </c>
      <c r="UPJ50" s="351" t="e">
        <f>+IF('Data Input-Ingreso de Datos'!#REF!=1,EVERLITE!#REF!,"N/A")</f>
        <v>#REF!</v>
      </c>
      <c r="UPK50" s="351" t="e">
        <f>+IF('Data Input-Ingreso de Datos'!#REF!=1,EVERLITE!#REF!,"N/A")</f>
        <v>#REF!</v>
      </c>
      <c r="UPL50" s="351" t="e">
        <f>+IF('Data Input-Ingreso de Datos'!#REF!=1,EVERLITE!#REF!,"N/A")</f>
        <v>#REF!</v>
      </c>
      <c r="UPM50" s="351" t="e">
        <f>+IF('Data Input-Ingreso de Datos'!#REF!=1,EVERLITE!#REF!,"N/A")</f>
        <v>#REF!</v>
      </c>
      <c r="UPN50" s="351" t="e">
        <f>+IF('Data Input-Ingreso de Datos'!#REF!=1,EVERLITE!#REF!,"N/A")</f>
        <v>#REF!</v>
      </c>
      <c r="UPO50" s="351" t="e">
        <f>+IF('Data Input-Ingreso de Datos'!#REF!=1,EVERLITE!#REF!,"N/A")</f>
        <v>#REF!</v>
      </c>
      <c r="UPP50" s="351" t="e">
        <f>+IF('Data Input-Ingreso de Datos'!#REF!=1,EVERLITE!#REF!,"N/A")</f>
        <v>#REF!</v>
      </c>
      <c r="UPQ50" s="351" t="e">
        <f>+IF('Data Input-Ingreso de Datos'!#REF!=1,EVERLITE!#REF!,"N/A")</f>
        <v>#REF!</v>
      </c>
      <c r="UPR50" s="351" t="e">
        <f>+IF('Data Input-Ingreso de Datos'!#REF!=1,EVERLITE!#REF!,"N/A")</f>
        <v>#REF!</v>
      </c>
      <c r="UPS50" s="351" t="e">
        <f>+IF('Data Input-Ingreso de Datos'!#REF!=1,EVERLITE!#REF!,"N/A")</f>
        <v>#REF!</v>
      </c>
      <c r="UPT50" s="351" t="e">
        <f>+IF('Data Input-Ingreso de Datos'!#REF!=1,EVERLITE!#REF!,"N/A")</f>
        <v>#REF!</v>
      </c>
      <c r="UPU50" s="351" t="e">
        <f>+IF('Data Input-Ingreso de Datos'!#REF!=1,EVERLITE!#REF!,"N/A")</f>
        <v>#REF!</v>
      </c>
      <c r="UPV50" s="351" t="e">
        <f>+IF('Data Input-Ingreso de Datos'!#REF!=1,EVERLITE!#REF!,"N/A")</f>
        <v>#REF!</v>
      </c>
      <c r="UPW50" s="351" t="e">
        <f>+IF('Data Input-Ingreso de Datos'!#REF!=1,EVERLITE!#REF!,"N/A")</f>
        <v>#REF!</v>
      </c>
      <c r="UPX50" s="351" t="e">
        <f>+IF('Data Input-Ingreso de Datos'!#REF!=1,EVERLITE!#REF!,"N/A")</f>
        <v>#REF!</v>
      </c>
      <c r="UPY50" s="351" t="e">
        <f>+IF('Data Input-Ingreso de Datos'!#REF!=1,EVERLITE!#REF!,"N/A")</f>
        <v>#REF!</v>
      </c>
      <c r="UPZ50" s="351" t="e">
        <f>+IF('Data Input-Ingreso de Datos'!#REF!=1,EVERLITE!#REF!,"N/A")</f>
        <v>#REF!</v>
      </c>
      <c r="UQA50" s="351" t="e">
        <f>+IF('Data Input-Ingreso de Datos'!#REF!=1,EVERLITE!#REF!,"N/A")</f>
        <v>#REF!</v>
      </c>
      <c r="UQB50" s="351" t="e">
        <f>+IF('Data Input-Ingreso de Datos'!#REF!=1,EVERLITE!#REF!,"N/A")</f>
        <v>#REF!</v>
      </c>
      <c r="UQC50" s="351" t="e">
        <f>+IF('Data Input-Ingreso de Datos'!#REF!=1,EVERLITE!#REF!,"N/A")</f>
        <v>#REF!</v>
      </c>
      <c r="UQD50" s="351" t="e">
        <f>+IF('Data Input-Ingreso de Datos'!#REF!=1,EVERLITE!#REF!,"N/A")</f>
        <v>#REF!</v>
      </c>
      <c r="UQE50" s="351" t="e">
        <f>+IF('Data Input-Ingreso de Datos'!#REF!=1,EVERLITE!#REF!,"N/A")</f>
        <v>#REF!</v>
      </c>
      <c r="UQF50" s="351" t="e">
        <f>+IF('Data Input-Ingreso de Datos'!#REF!=1,EVERLITE!#REF!,"N/A")</f>
        <v>#REF!</v>
      </c>
      <c r="UQG50" s="351" t="e">
        <f>+IF('Data Input-Ingreso de Datos'!#REF!=1,EVERLITE!#REF!,"N/A")</f>
        <v>#REF!</v>
      </c>
      <c r="UQH50" s="351" t="e">
        <f>+IF('Data Input-Ingreso de Datos'!#REF!=1,EVERLITE!#REF!,"N/A")</f>
        <v>#REF!</v>
      </c>
      <c r="UQI50" s="351" t="e">
        <f>+IF('Data Input-Ingreso de Datos'!#REF!=1,EVERLITE!#REF!,"N/A")</f>
        <v>#REF!</v>
      </c>
      <c r="UQJ50" s="351" t="e">
        <f>+IF('Data Input-Ingreso de Datos'!#REF!=1,EVERLITE!#REF!,"N/A")</f>
        <v>#REF!</v>
      </c>
      <c r="UQK50" s="351" t="e">
        <f>+IF('Data Input-Ingreso de Datos'!#REF!=1,EVERLITE!#REF!,"N/A")</f>
        <v>#REF!</v>
      </c>
      <c r="UQL50" s="351" t="e">
        <f>+IF('Data Input-Ingreso de Datos'!#REF!=1,EVERLITE!#REF!,"N/A")</f>
        <v>#REF!</v>
      </c>
      <c r="UQM50" s="351" t="e">
        <f>+IF('Data Input-Ingreso de Datos'!#REF!=1,EVERLITE!#REF!,"N/A")</f>
        <v>#REF!</v>
      </c>
      <c r="UQN50" s="351" t="e">
        <f>+IF('Data Input-Ingreso de Datos'!#REF!=1,EVERLITE!#REF!,"N/A")</f>
        <v>#REF!</v>
      </c>
      <c r="UQO50" s="351" t="e">
        <f>+IF('Data Input-Ingreso de Datos'!#REF!=1,EVERLITE!#REF!,"N/A")</f>
        <v>#REF!</v>
      </c>
      <c r="UQP50" s="351" t="e">
        <f>+IF('Data Input-Ingreso de Datos'!#REF!=1,EVERLITE!#REF!,"N/A")</f>
        <v>#REF!</v>
      </c>
      <c r="UQQ50" s="351" t="e">
        <f>+IF('Data Input-Ingreso de Datos'!#REF!=1,EVERLITE!#REF!,"N/A")</f>
        <v>#REF!</v>
      </c>
      <c r="UQR50" s="351" t="e">
        <f>+IF('Data Input-Ingreso de Datos'!#REF!=1,EVERLITE!#REF!,"N/A")</f>
        <v>#REF!</v>
      </c>
      <c r="UQS50" s="351" t="e">
        <f>+IF('Data Input-Ingreso de Datos'!#REF!=1,EVERLITE!#REF!,"N/A")</f>
        <v>#REF!</v>
      </c>
      <c r="UQT50" s="351" t="e">
        <f>+IF('Data Input-Ingreso de Datos'!#REF!=1,EVERLITE!#REF!,"N/A")</f>
        <v>#REF!</v>
      </c>
      <c r="UQU50" s="351" t="e">
        <f>+IF('Data Input-Ingreso de Datos'!#REF!=1,EVERLITE!#REF!,"N/A")</f>
        <v>#REF!</v>
      </c>
      <c r="UQV50" s="351" t="e">
        <f>+IF('Data Input-Ingreso de Datos'!#REF!=1,EVERLITE!#REF!,"N/A")</f>
        <v>#REF!</v>
      </c>
      <c r="UQW50" s="351" t="e">
        <f>+IF('Data Input-Ingreso de Datos'!#REF!=1,EVERLITE!#REF!,"N/A")</f>
        <v>#REF!</v>
      </c>
      <c r="UQX50" s="351" t="e">
        <f>+IF('Data Input-Ingreso de Datos'!#REF!=1,EVERLITE!#REF!,"N/A")</f>
        <v>#REF!</v>
      </c>
      <c r="UQY50" s="351" t="e">
        <f>+IF('Data Input-Ingreso de Datos'!#REF!=1,EVERLITE!#REF!,"N/A")</f>
        <v>#REF!</v>
      </c>
      <c r="UQZ50" s="351" t="e">
        <f>+IF('Data Input-Ingreso de Datos'!#REF!=1,EVERLITE!#REF!,"N/A")</f>
        <v>#REF!</v>
      </c>
      <c r="URA50" s="351" t="e">
        <f>+IF('Data Input-Ingreso de Datos'!#REF!=1,EVERLITE!#REF!,"N/A")</f>
        <v>#REF!</v>
      </c>
      <c r="URB50" s="351" t="e">
        <f>+IF('Data Input-Ingreso de Datos'!#REF!=1,EVERLITE!#REF!,"N/A")</f>
        <v>#REF!</v>
      </c>
      <c r="URC50" s="351" t="e">
        <f>+IF('Data Input-Ingreso de Datos'!#REF!=1,EVERLITE!#REF!,"N/A")</f>
        <v>#REF!</v>
      </c>
      <c r="URD50" s="351" t="e">
        <f>+IF('Data Input-Ingreso de Datos'!#REF!=1,EVERLITE!#REF!,"N/A")</f>
        <v>#REF!</v>
      </c>
      <c r="URE50" s="351" t="e">
        <f>+IF('Data Input-Ingreso de Datos'!#REF!=1,EVERLITE!#REF!,"N/A")</f>
        <v>#REF!</v>
      </c>
      <c r="URF50" s="351" t="e">
        <f>+IF('Data Input-Ingreso de Datos'!#REF!=1,EVERLITE!#REF!,"N/A")</f>
        <v>#REF!</v>
      </c>
      <c r="URG50" s="351" t="e">
        <f>+IF('Data Input-Ingreso de Datos'!#REF!=1,EVERLITE!#REF!,"N/A")</f>
        <v>#REF!</v>
      </c>
      <c r="URH50" s="351" t="e">
        <f>+IF('Data Input-Ingreso de Datos'!#REF!=1,EVERLITE!#REF!,"N/A")</f>
        <v>#REF!</v>
      </c>
      <c r="URI50" s="351" t="e">
        <f>+IF('Data Input-Ingreso de Datos'!#REF!=1,EVERLITE!#REF!,"N/A")</f>
        <v>#REF!</v>
      </c>
      <c r="URJ50" s="351" t="e">
        <f>+IF('Data Input-Ingreso de Datos'!#REF!=1,EVERLITE!#REF!,"N/A")</f>
        <v>#REF!</v>
      </c>
      <c r="URK50" s="351" t="e">
        <f>+IF('Data Input-Ingreso de Datos'!#REF!=1,EVERLITE!#REF!,"N/A")</f>
        <v>#REF!</v>
      </c>
      <c r="URL50" s="351" t="e">
        <f>+IF('Data Input-Ingreso de Datos'!#REF!=1,EVERLITE!#REF!,"N/A")</f>
        <v>#REF!</v>
      </c>
      <c r="URM50" s="351" t="e">
        <f>+IF('Data Input-Ingreso de Datos'!#REF!=1,EVERLITE!#REF!,"N/A")</f>
        <v>#REF!</v>
      </c>
      <c r="URN50" s="351" t="e">
        <f>+IF('Data Input-Ingreso de Datos'!#REF!=1,EVERLITE!#REF!,"N/A")</f>
        <v>#REF!</v>
      </c>
      <c r="URO50" s="351" t="e">
        <f>+IF('Data Input-Ingreso de Datos'!#REF!=1,EVERLITE!#REF!,"N/A")</f>
        <v>#REF!</v>
      </c>
      <c r="URP50" s="351" t="e">
        <f>+IF('Data Input-Ingreso de Datos'!#REF!=1,EVERLITE!#REF!,"N/A")</f>
        <v>#REF!</v>
      </c>
      <c r="URQ50" s="351" t="e">
        <f>+IF('Data Input-Ingreso de Datos'!#REF!=1,EVERLITE!#REF!,"N/A")</f>
        <v>#REF!</v>
      </c>
      <c r="URR50" s="351" t="e">
        <f>+IF('Data Input-Ingreso de Datos'!#REF!=1,EVERLITE!#REF!,"N/A")</f>
        <v>#REF!</v>
      </c>
      <c r="URS50" s="351" t="e">
        <f>+IF('Data Input-Ingreso de Datos'!#REF!=1,EVERLITE!#REF!,"N/A")</f>
        <v>#REF!</v>
      </c>
      <c r="URT50" s="351" t="e">
        <f>+IF('Data Input-Ingreso de Datos'!#REF!=1,EVERLITE!#REF!,"N/A")</f>
        <v>#REF!</v>
      </c>
      <c r="URU50" s="351" t="e">
        <f>+IF('Data Input-Ingreso de Datos'!#REF!=1,EVERLITE!#REF!,"N/A")</f>
        <v>#REF!</v>
      </c>
      <c r="URV50" s="351" t="e">
        <f>+IF('Data Input-Ingreso de Datos'!#REF!=1,EVERLITE!#REF!,"N/A")</f>
        <v>#REF!</v>
      </c>
      <c r="URW50" s="351" t="e">
        <f>+IF('Data Input-Ingreso de Datos'!#REF!=1,EVERLITE!#REF!,"N/A")</f>
        <v>#REF!</v>
      </c>
      <c r="URX50" s="351" t="e">
        <f>+IF('Data Input-Ingreso de Datos'!#REF!=1,EVERLITE!#REF!,"N/A")</f>
        <v>#REF!</v>
      </c>
      <c r="URY50" s="351" t="e">
        <f>+IF('Data Input-Ingreso de Datos'!#REF!=1,EVERLITE!#REF!,"N/A")</f>
        <v>#REF!</v>
      </c>
      <c r="URZ50" s="351" t="e">
        <f>+IF('Data Input-Ingreso de Datos'!#REF!=1,EVERLITE!#REF!,"N/A")</f>
        <v>#REF!</v>
      </c>
      <c r="USA50" s="351" t="e">
        <f>+IF('Data Input-Ingreso de Datos'!#REF!=1,EVERLITE!#REF!,"N/A")</f>
        <v>#REF!</v>
      </c>
      <c r="USB50" s="351" t="e">
        <f>+IF('Data Input-Ingreso de Datos'!#REF!=1,EVERLITE!#REF!,"N/A")</f>
        <v>#REF!</v>
      </c>
      <c r="USC50" s="351" t="e">
        <f>+IF('Data Input-Ingreso de Datos'!#REF!=1,EVERLITE!#REF!,"N/A")</f>
        <v>#REF!</v>
      </c>
      <c r="USD50" s="351" t="e">
        <f>+IF('Data Input-Ingreso de Datos'!#REF!=1,EVERLITE!#REF!,"N/A")</f>
        <v>#REF!</v>
      </c>
      <c r="USE50" s="351" t="e">
        <f>+IF('Data Input-Ingreso de Datos'!#REF!=1,EVERLITE!#REF!,"N/A")</f>
        <v>#REF!</v>
      </c>
      <c r="USF50" s="351" t="e">
        <f>+IF('Data Input-Ingreso de Datos'!#REF!=1,EVERLITE!#REF!,"N/A")</f>
        <v>#REF!</v>
      </c>
      <c r="USG50" s="351" t="e">
        <f>+IF('Data Input-Ingreso de Datos'!#REF!=1,EVERLITE!#REF!,"N/A")</f>
        <v>#REF!</v>
      </c>
      <c r="USH50" s="351" t="e">
        <f>+IF('Data Input-Ingreso de Datos'!#REF!=1,EVERLITE!#REF!,"N/A")</f>
        <v>#REF!</v>
      </c>
      <c r="USI50" s="351" t="e">
        <f>+IF('Data Input-Ingreso de Datos'!#REF!=1,EVERLITE!#REF!,"N/A")</f>
        <v>#REF!</v>
      </c>
      <c r="USJ50" s="351" t="e">
        <f>+IF('Data Input-Ingreso de Datos'!#REF!=1,EVERLITE!#REF!,"N/A")</f>
        <v>#REF!</v>
      </c>
      <c r="USK50" s="351" t="e">
        <f>+IF('Data Input-Ingreso de Datos'!#REF!=1,EVERLITE!#REF!,"N/A")</f>
        <v>#REF!</v>
      </c>
      <c r="USL50" s="351" t="e">
        <f>+IF('Data Input-Ingreso de Datos'!#REF!=1,EVERLITE!#REF!,"N/A")</f>
        <v>#REF!</v>
      </c>
      <c r="USM50" s="351" t="e">
        <f>+IF('Data Input-Ingreso de Datos'!#REF!=1,EVERLITE!#REF!,"N/A")</f>
        <v>#REF!</v>
      </c>
      <c r="USN50" s="351" t="e">
        <f>+IF('Data Input-Ingreso de Datos'!#REF!=1,EVERLITE!#REF!,"N/A")</f>
        <v>#REF!</v>
      </c>
      <c r="USO50" s="351" t="e">
        <f>+IF('Data Input-Ingreso de Datos'!#REF!=1,EVERLITE!#REF!,"N/A")</f>
        <v>#REF!</v>
      </c>
      <c r="USP50" s="351" t="e">
        <f>+IF('Data Input-Ingreso de Datos'!#REF!=1,EVERLITE!#REF!,"N/A")</f>
        <v>#REF!</v>
      </c>
      <c r="USQ50" s="351" t="e">
        <f>+IF('Data Input-Ingreso de Datos'!#REF!=1,EVERLITE!#REF!,"N/A")</f>
        <v>#REF!</v>
      </c>
      <c r="USR50" s="351" t="e">
        <f>+IF('Data Input-Ingreso de Datos'!#REF!=1,EVERLITE!#REF!,"N/A")</f>
        <v>#REF!</v>
      </c>
      <c r="USS50" s="351" t="e">
        <f>+IF('Data Input-Ingreso de Datos'!#REF!=1,EVERLITE!#REF!,"N/A")</f>
        <v>#REF!</v>
      </c>
      <c r="UST50" s="351" t="e">
        <f>+IF('Data Input-Ingreso de Datos'!#REF!=1,EVERLITE!#REF!,"N/A")</f>
        <v>#REF!</v>
      </c>
      <c r="USU50" s="351" t="e">
        <f>+IF('Data Input-Ingreso de Datos'!#REF!=1,EVERLITE!#REF!,"N/A")</f>
        <v>#REF!</v>
      </c>
      <c r="USV50" s="351" t="e">
        <f>+IF('Data Input-Ingreso de Datos'!#REF!=1,EVERLITE!#REF!,"N/A")</f>
        <v>#REF!</v>
      </c>
      <c r="USW50" s="351" t="e">
        <f>+IF('Data Input-Ingreso de Datos'!#REF!=1,EVERLITE!#REF!,"N/A")</f>
        <v>#REF!</v>
      </c>
      <c r="USX50" s="351" t="e">
        <f>+IF('Data Input-Ingreso de Datos'!#REF!=1,EVERLITE!#REF!,"N/A")</f>
        <v>#REF!</v>
      </c>
      <c r="USY50" s="351" t="e">
        <f>+IF('Data Input-Ingreso de Datos'!#REF!=1,EVERLITE!#REF!,"N/A")</f>
        <v>#REF!</v>
      </c>
      <c r="USZ50" s="351" t="e">
        <f>+IF('Data Input-Ingreso de Datos'!#REF!=1,EVERLITE!#REF!,"N/A")</f>
        <v>#REF!</v>
      </c>
      <c r="UTA50" s="351" t="e">
        <f>+IF('Data Input-Ingreso de Datos'!#REF!=1,EVERLITE!#REF!,"N/A")</f>
        <v>#REF!</v>
      </c>
      <c r="UTB50" s="351" t="e">
        <f>+IF('Data Input-Ingreso de Datos'!#REF!=1,EVERLITE!#REF!,"N/A")</f>
        <v>#REF!</v>
      </c>
      <c r="UTC50" s="351" t="e">
        <f>+IF('Data Input-Ingreso de Datos'!#REF!=1,EVERLITE!#REF!,"N/A")</f>
        <v>#REF!</v>
      </c>
      <c r="UTD50" s="351" t="e">
        <f>+IF('Data Input-Ingreso de Datos'!#REF!=1,EVERLITE!#REF!,"N/A")</f>
        <v>#REF!</v>
      </c>
      <c r="UTE50" s="351" t="e">
        <f>+IF('Data Input-Ingreso de Datos'!#REF!=1,EVERLITE!#REF!,"N/A")</f>
        <v>#REF!</v>
      </c>
      <c r="UTF50" s="351" t="e">
        <f>+IF('Data Input-Ingreso de Datos'!#REF!=1,EVERLITE!#REF!,"N/A")</f>
        <v>#REF!</v>
      </c>
      <c r="UTG50" s="351" t="e">
        <f>+IF('Data Input-Ingreso de Datos'!#REF!=1,EVERLITE!#REF!,"N/A")</f>
        <v>#REF!</v>
      </c>
      <c r="UTH50" s="351" t="e">
        <f>+IF('Data Input-Ingreso de Datos'!#REF!=1,EVERLITE!#REF!,"N/A")</f>
        <v>#REF!</v>
      </c>
      <c r="UTI50" s="351" t="e">
        <f>+IF('Data Input-Ingreso de Datos'!#REF!=1,EVERLITE!#REF!,"N/A")</f>
        <v>#REF!</v>
      </c>
      <c r="UTJ50" s="351" t="e">
        <f>+IF('Data Input-Ingreso de Datos'!#REF!=1,EVERLITE!#REF!,"N/A")</f>
        <v>#REF!</v>
      </c>
      <c r="UTK50" s="351" t="e">
        <f>+IF('Data Input-Ingreso de Datos'!#REF!=1,EVERLITE!#REF!,"N/A")</f>
        <v>#REF!</v>
      </c>
      <c r="UTL50" s="351" t="e">
        <f>+IF('Data Input-Ingreso de Datos'!#REF!=1,EVERLITE!#REF!,"N/A")</f>
        <v>#REF!</v>
      </c>
      <c r="UTM50" s="351" t="e">
        <f>+IF('Data Input-Ingreso de Datos'!#REF!=1,EVERLITE!#REF!,"N/A")</f>
        <v>#REF!</v>
      </c>
      <c r="UTN50" s="351" t="e">
        <f>+IF('Data Input-Ingreso de Datos'!#REF!=1,EVERLITE!#REF!,"N/A")</f>
        <v>#REF!</v>
      </c>
      <c r="UTO50" s="351" t="e">
        <f>+IF('Data Input-Ingreso de Datos'!#REF!=1,EVERLITE!#REF!,"N/A")</f>
        <v>#REF!</v>
      </c>
      <c r="UTP50" s="351" t="e">
        <f>+IF('Data Input-Ingreso de Datos'!#REF!=1,EVERLITE!#REF!,"N/A")</f>
        <v>#REF!</v>
      </c>
      <c r="UTQ50" s="351" t="e">
        <f>+IF('Data Input-Ingreso de Datos'!#REF!=1,EVERLITE!#REF!,"N/A")</f>
        <v>#REF!</v>
      </c>
      <c r="UTR50" s="351" t="e">
        <f>+IF('Data Input-Ingreso de Datos'!#REF!=1,EVERLITE!#REF!,"N/A")</f>
        <v>#REF!</v>
      </c>
      <c r="UTS50" s="351" t="e">
        <f>+IF('Data Input-Ingreso de Datos'!#REF!=1,EVERLITE!#REF!,"N/A")</f>
        <v>#REF!</v>
      </c>
      <c r="UTT50" s="351" t="e">
        <f>+IF('Data Input-Ingreso de Datos'!#REF!=1,EVERLITE!#REF!,"N/A")</f>
        <v>#REF!</v>
      </c>
      <c r="UTU50" s="351" t="e">
        <f>+IF('Data Input-Ingreso de Datos'!#REF!=1,EVERLITE!#REF!,"N/A")</f>
        <v>#REF!</v>
      </c>
      <c r="UTV50" s="351" t="e">
        <f>+IF('Data Input-Ingreso de Datos'!#REF!=1,EVERLITE!#REF!,"N/A")</f>
        <v>#REF!</v>
      </c>
      <c r="UTW50" s="351" t="e">
        <f>+IF('Data Input-Ingreso de Datos'!#REF!=1,EVERLITE!#REF!,"N/A")</f>
        <v>#REF!</v>
      </c>
      <c r="UTX50" s="351" t="e">
        <f>+IF('Data Input-Ingreso de Datos'!#REF!=1,EVERLITE!#REF!,"N/A")</f>
        <v>#REF!</v>
      </c>
      <c r="UTY50" s="351" t="e">
        <f>+IF('Data Input-Ingreso de Datos'!#REF!=1,EVERLITE!#REF!,"N/A")</f>
        <v>#REF!</v>
      </c>
      <c r="UTZ50" s="351" t="e">
        <f>+IF('Data Input-Ingreso de Datos'!#REF!=1,EVERLITE!#REF!,"N/A")</f>
        <v>#REF!</v>
      </c>
      <c r="UUA50" s="351" t="e">
        <f>+IF('Data Input-Ingreso de Datos'!#REF!=1,EVERLITE!#REF!,"N/A")</f>
        <v>#REF!</v>
      </c>
      <c r="UUB50" s="351" t="e">
        <f>+IF('Data Input-Ingreso de Datos'!#REF!=1,EVERLITE!#REF!,"N/A")</f>
        <v>#REF!</v>
      </c>
      <c r="UUC50" s="351" t="e">
        <f>+IF('Data Input-Ingreso de Datos'!#REF!=1,EVERLITE!#REF!,"N/A")</f>
        <v>#REF!</v>
      </c>
      <c r="UUD50" s="351" t="e">
        <f>+IF('Data Input-Ingreso de Datos'!#REF!=1,EVERLITE!#REF!,"N/A")</f>
        <v>#REF!</v>
      </c>
      <c r="UUE50" s="351" t="e">
        <f>+IF('Data Input-Ingreso de Datos'!#REF!=1,EVERLITE!#REF!,"N/A")</f>
        <v>#REF!</v>
      </c>
      <c r="UUF50" s="351" t="e">
        <f>+IF('Data Input-Ingreso de Datos'!#REF!=1,EVERLITE!#REF!,"N/A")</f>
        <v>#REF!</v>
      </c>
      <c r="UUG50" s="351" t="e">
        <f>+IF('Data Input-Ingreso de Datos'!#REF!=1,EVERLITE!#REF!,"N/A")</f>
        <v>#REF!</v>
      </c>
      <c r="UUH50" s="351" t="e">
        <f>+IF('Data Input-Ingreso de Datos'!#REF!=1,EVERLITE!#REF!,"N/A")</f>
        <v>#REF!</v>
      </c>
      <c r="UUI50" s="351" t="e">
        <f>+IF('Data Input-Ingreso de Datos'!#REF!=1,EVERLITE!#REF!,"N/A")</f>
        <v>#REF!</v>
      </c>
      <c r="UUJ50" s="351" t="e">
        <f>+IF('Data Input-Ingreso de Datos'!#REF!=1,EVERLITE!#REF!,"N/A")</f>
        <v>#REF!</v>
      </c>
      <c r="UUK50" s="351" t="e">
        <f>+IF('Data Input-Ingreso de Datos'!#REF!=1,EVERLITE!#REF!,"N/A")</f>
        <v>#REF!</v>
      </c>
      <c r="UUL50" s="351" t="e">
        <f>+IF('Data Input-Ingreso de Datos'!#REF!=1,EVERLITE!#REF!,"N/A")</f>
        <v>#REF!</v>
      </c>
      <c r="UUM50" s="351" t="e">
        <f>+IF('Data Input-Ingreso de Datos'!#REF!=1,EVERLITE!#REF!,"N/A")</f>
        <v>#REF!</v>
      </c>
      <c r="UUN50" s="351" t="e">
        <f>+IF('Data Input-Ingreso de Datos'!#REF!=1,EVERLITE!#REF!,"N/A")</f>
        <v>#REF!</v>
      </c>
      <c r="UUO50" s="351" t="e">
        <f>+IF('Data Input-Ingreso de Datos'!#REF!=1,EVERLITE!#REF!,"N/A")</f>
        <v>#REF!</v>
      </c>
      <c r="UUP50" s="351" t="e">
        <f>+IF('Data Input-Ingreso de Datos'!#REF!=1,EVERLITE!#REF!,"N/A")</f>
        <v>#REF!</v>
      </c>
      <c r="UUQ50" s="351" t="e">
        <f>+IF('Data Input-Ingreso de Datos'!#REF!=1,EVERLITE!#REF!,"N/A")</f>
        <v>#REF!</v>
      </c>
      <c r="UUR50" s="351" t="e">
        <f>+IF('Data Input-Ingreso de Datos'!#REF!=1,EVERLITE!#REF!,"N/A")</f>
        <v>#REF!</v>
      </c>
      <c r="UUS50" s="351" t="e">
        <f>+IF('Data Input-Ingreso de Datos'!#REF!=1,EVERLITE!#REF!,"N/A")</f>
        <v>#REF!</v>
      </c>
      <c r="UUT50" s="351" t="e">
        <f>+IF('Data Input-Ingreso de Datos'!#REF!=1,EVERLITE!#REF!,"N/A")</f>
        <v>#REF!</v>
      </c>
      <c r="UUU50" s="351" t="e">
        <f>+IF('Data Input-Ingreso de Datos'!#REF!=1,EVERLITE!#REF!,"N/A")</f>
        <v>#REF!</v>
      </c>
      <c r="UUV50" s="351" t="e">
        <f>+IF('Data Input-Ingreso de Datos'!#REF!=1,EVERLITE!#REF!,"N/A")</f>
        <v>#REF!</v>
      </c>
      <c r="UUW50" s="351" t="e">
        <f>+IF('Data Input-Ingreso de Datos'!#REF!=1,EVERLITE!#REF!,"N/A")</f>
        <v>#REF!</v>
      </c>
      <c r="UUX50" s="351" t="e">
        <f>+IF('Data Input-Ingreso de Datos'!#REF!=1,EVERLITE!#REF!,"N/A")</f>
        <v>#REF!</v>
      </c>
      <c r="UUY50" s="351" t="e">
        <f>+IF('Data Input-Ingreso de Datos'!#REF!=1,EVERLITE!#REF!,"N/A")</f>
        <v>#REF!</v>
      </c>
      <c r="UUZ50" s="351" t="e">
        <f>+IF('Data Input-Ingreso de Datos'!#REF!=1,EVERLITE!#REF!,"N/A")</f>
        <v>#REF!</v>
      </c>
      <c r="UVA50" s="351" t="e">
        <f>+IF('Data Input-Ingreso de Datos'!#REF!=1,EVERLITE!#REF!,"N/A")</f>
        <v>#REF!</v>
      </c>
      <c r="UVB50" s="351" t="e">
        <f>+IF('Data Input-Ingreso de Datos'!#REF!=1,EVERLITE!#REF!,"N/A")</f>
        <v>#REF!</v>
      </c>
      <c r="UVC50" s="351" t="e">
        <f>+IF('Data Input-Ingreso de Datos'!#REF!=1,EVERLITE!#REF!,"N/A")</f>
        <v>#REF!</v>
      </c>
      <c r="UVD50" s="351" t="e">
        <f>+IF('Data Input-Ingreso de Datos'!#REF!=1,EVERLITE!#REF!,"N/A")</f>
        <v>#REF!</v>
      </c>
      <c r="UVE50" s="351" t="e">
        <f>+IF('Data Input-Ingreso de Datos'!#REF!=1,EVERLITE!#REF!,"N/A")</f>
        <v>#REF!</v>
      </c>
      <c r="UVF50" s="351" t="e">
        <f>+IF('Data Input-Ingreso de Datos'!#REF!=1,EVERLITE!#REF!,"N/A")</f>
        <v>#REF!</v>
      </c>
      <c r="UVG50" s="351" t="e">
        <f>+IF('Data Input-Ingreso de Datos'!#REF!=1,EVERLITE!#REF!,"N/A")</f>
        <v>#REF!</v>
      </c>
      <c r="UVH50" s="351" t="e">
        <f>+IF('Data Input-Ingreso de Datos'!#REF!=1,EVERLITE!#REF!,"N/A")</f>
        <v>#REF!</v>
      </c>
      <c r="UVI50" s="351" t="e">
        <f>+IF('Data Input-Ingreso de Datos'!#REF!=1,EVERLITE!#REF!,"N/A")</f>
        <v>#REF!</v>
      </c>
      <c r="UVJ50" s="351" t="e">
        <f>+IF('Data Input-Ingreso de Datos'!#REF!=1,EVERLITE!#REF!,"N/A")</f>
        <v>#REF!</v>
      </c>
      <c r="UVK50" s="351" t="e">
        <f>+IF('Data Input-Ingreso de Datos'!#REF!=1,EVERLITE!#REF!,"N/A")</f>
        <v>#REF!</v>
      </c>
      <c r="UVL50" s="351" t="e">
        <f>+IF('Data Input-Ingreso de Datos'!#REF!=1,EVERLITE!#REF!,"N/A")</f>
        <v>#REF!</v>
      </c>
      <c r="UVM50" s="351" t="e">
        <f>+IF('Data Input-Ingreso de Datos'!#REF!=1,EVERLITE!#REF!,"N/A")</f>
        <v>#REF!</v>
      </c>
      <c r="UVN50" s="351" t="e">
        <f>+IF('Data Input-Ingreso de Datos'!#REF!=1,EVERLITE!#REF!,"N/A")</f>
        <v>#REF!</v>
      </c>
      <c r="UVO50" s="351" t="e">
        <f>+IF('Data Input-Ingreso de Datos'!#REF!=1,EVERLITE!#REF!,"N/A")</f>
        <v>#REF!</v>
      </c>
      <c r="UVP50" s="351" t="e">
        <f>+IF('Data Input-Ingreso de Datos'!#REF!=1,EVERLITE!#REF!,"N/A")</f>
        <v>#REF!</v>
      </c>
      <c r="UVQ50" s="351" t="e">
        <f>+IF('Data Input-Ingreso de Datos'!#REF!=1,EVERLITE!#REF!,"N/A")</f>
        <v>#REF!</v>
      </c>
      <c r="UVR50" s="351" t="e">
        <f>+IF('Data Input-Ingreso de Datos'!#REF!=1,EVERLITE!#REF!,"N/A")</f>
        <v>#REF!</v>
      </c>
      <c r="UVS50" s="351" t="e">
        <f>+IF('Data Input-Ingreso de Datos'!#REF!=1,EVERLITE!#REF!,"N/A")</f>
        <v>#REF!</v>
      </c>
      <c r="UVT50" s="351" t="e">
        <f>+IF('Data Input-Ingreso de Datos'!#REF!=1,EVERLITE!#REF!,"N/A")</f>
        <v>#REF!</v>
      </c>
      <c r="UVU50" s="351" t="e">
        <f>+IF('Data Input-Ingreso de Datos'!#REF!=1,EVERLITE!#REF!,"N/A")</f>
        <v>#REF!</v>
      </c>
      <c r="UVV50" s="351" t="e">
        <f>+IF('Data Input-Ingreso de Datos'!#REF!=1,EVERLITE!#REF!,"N/A")</f>
        <v>#REF!</v>
      </c>
      <c r="UVW50" s="351" t="e">
        <f>+IF('Data Input-Ingreso de Datos'!#REF!=1,EVERLITE!#REF!,"N/A")</f>
        <v>#REF!</v>
      </c>
      <c r="UVX50" s="351" t="e">
        <f>+IF('Data Input-Ingreso de Datos'!#REF!=1,EVERLITE!#REF!,"N/A")</f>
        <v>#REF!</v>
      </c>
      <c r="UVY50" s="351" t="e">
        <f>+IF('Data Input-Ingreso de Datos'!#REF!=1,EVERLITE!#REF!,"N/A")</f>
        <v>#REF!</v>
      </c>
      <c r="UVZ50" s="351" t="e">
        <f>+IF('Data Input-Ingreso de Datos'!#REF!=1,EVERLITE!#REF!,"N/A")</f>
        <v>#REF!</v>
      </c>
      <c r="UWA50" s="351" t="e">
        <f>+IF('Data Input-Ingreso de Datos'!#REF!=1,EVERLITE!#REF!,"N/A")</f>
        <v>#REF!</v>
      </c>
      <c r="UWB50" s="351" t="e">
        <f>+IF('Data Input-Ingreso de Datos'!#REF!=1,EVERLITE!#REF!,"N/A")</f>
        <v>#REF!</v>
      </c>
      <c r="UWC50" s="351" t="e">
        <f>+IF('Data Input-Ingreso de Datos'!#REF!=1,EVERLITE!#REF!,"N/A")</f>
        <v>#REF!</v>
      </c>
      <c r="UWD50" s="351" t="e">
        <f>+IF('Data Input-Ingreso de Datos'!#REF!=1,EVERLITE!#REF!,"N/A")</f>
        <v>#REF!</v>
      </c>
      <c r="UWE50" s="351" t="e">
        <f>+IF('Data Input-Ingreso de Datos'!#REF!=1,EVERLITE!#REF!,"N/A")</f>
        <v>#REF!</v>
      </c>
      <c r="UWF50" s="351" t="e">
        <f>+IF('Data Input-Ingreso de Datos'!#REF!=1,EVERLITE!#REF!,"N/A")</f>
        <v>#REF!</v>
      </c>
      <c r="UWG50" s="351" t="e">
        <f>+IF('Data Input-Ingreso de Datos'!#REF!=1,EVERLITE!#REF!,"N/A")</f>
        <v>#REF!</v>
      </c>
      <c r="UWH50" s="351" t="e">
        <f>+IF('Data Input-Ingreso de Datos'!#REF!=1,EVERLITE!#REF!,"N/A")</f>
        <v>#REF!</v>
      </c>
      <c r="UWI50" s="351" t="e">
        <f>+IF('Data Input-Ingreso de Datos'!#REF!=1,EVERLITE!#REF!,"N/A")</f>
        <v>#REF!</v>
      </c>
      <c r="UWJ50" s="351" t="e">
        <f>+IF('Data Input-Ingreso de Datos'!#REF!=1,EVERLITE!#REF!,"N/A")</f>
        <v>#REF!</v>
      </c>
      <c r="UWK50" s="351" t="e">
        <f>+IF('Data Input-Ingreso de Datos'!#REF!=1,EVERLITE!#REF!,"N/A")</f>
        <v>#REF!</v>
      </c>
      <c r="UWL50" s="351" t="e">
        <f>+IF('Data Input-Ingreso de Datos'!#REF!=1,EVERLITE!#REF!,"N/A")</f>
        <v>#REF!</v>
      </c>
      <c r="UWM50" s="351" t="e">
        <f>+IF('Data Input-Ingreso de Datos'!#REF!=1,EVERLITE!#REF!,"N/A")</f>
        <v>#REF!</v>
      </c>
      <c r="UWN50" s="351" t="e">
        <f>+IF('Data Input-Ingreso de Datos'!#REF!=1,EVERLITE!#REF!,"N/A")</f>
        <v>#REF!</v>
      </c>
      <c r="UWO50" s="351" t="e">
        <f>+IF('Data Input-Ingreso de Datos'!#REF!=1,EVERLITE!#REF!,"N/A")</f>
        <v>#REF!</v>
      </c>
      <c r="UWP50" s="351" t="e">
        <f>+IF('Data Input-Ingreso de Datos'!#REF!=1,EVERLITE!#REF!,"N/A")</f>
        <v>#REF!</v>
      </c>
      <c r="UWQ50" s="351" t="e">
        <f>+IF('Data Input-Ingreso de Datos'!#REF!=1,EVERLITE!#REF!,"N/A")</f>
        <v>#REF!</v>
      </c>
      <c r="UWR50" s="351" t="e">
        <f>+IF('Data Input-Ingreso de Datos'!#REF!=1,EVERLITE!#REF!,"N/A")</f>
        <v>#REF!</v>
      </c>
      <c r="UWS50" s="351" t="e">
        <f>+IF('Data Input-Ingreso de Datos'!#REF!=1,EVERLITE!#REF!,"N/A")</f>
        <v>#REF!</v>
      </c>
      <c r="UWT50" s="351" t="e">
        <f>+IF('Data Input-Ingreso de Datos'!#REF!=1,EVERLITE!#REF!,"N/A")</f>
        <v>#REF!</v>
      </c>
      <c r="UWU50" s="351" t="e">
        <f>+IF('Data Input-Ingreso de Datos'!#REF!=1,EVERLITE!#REF!,"N/A")</f>
        <v>#REF!</v>
      </c>
      <c r="UWV50" s="351" t="e">
        <f>+IF('Data Input-Ingreso de Datos'!#REF!=1,EVERLITE!#REF!,"N/A")</f>
        <v>#REF!</v>
      </c>
      <c r="UWW50" s="351" t="e">
        <f>+IF('Data Input-Ingreso de Datos'!#REF!=1,EVERLITE!#REF!,"N/A")</f>
        <v>#REF!</v>
      </c>
      <c r="UWX50" s="351" t="e">
        <f>+IF('Data Input-Ingreso de Datos'!#REF!=1,EVERLITE!#REF!,"N/A")</f>
        <v>#REF!</v>
      </c>
      <c r="UWY50" s="351" t="e">
        <f>+IF('Data Input-Ingreso de Datos'!#REF!=1,EVERLITE!#REF!,"N/A")</f>
        <v>#REF!</v>
      </c>
      <c r="UWZ50" s="351" t="e">
        <f>+IF('Data Input-Ingreso de Datos'!#REF!=1,EVERLITE!#REF!,"N/A")</f>
        <v>#REF!</v>
      </c>
      <c r="UXA50" s="351" t="e">
        <f>+IF('Data Input-Ingreso de Datos'!#REF!=1,EVERLITE!#REF!,"N/A")</f>
        <v>#REF!</v>
      </c>
      <c r="UXB50" s="351" t="e">
        <f>+IF('Data Input-Ingreso de Datos'!#REF!=1,EVERLITE!#REF!,"N/A")</f>
        <v>#REF!</v>
      </c>
      <c r="UXC50" s="351" t="e">
        <f>+IF('Data Input-Ingreso de Datos'!#REF!=1,EVERLITE!#REF!,"N/A")</f>
        <v>#REF!</v>
      </c>
      <c r="UXD50" s="351" t="e">
        <f>+IF('Data Input-Ingreso de Datos'!#REF!=1,EVERLITE!#REF!,"N/A")</f>
        <v>#REF!</v>
      </c>
      <c r="UXE50" s="351" t="e">
        <f>+IF('Data Input-Ingreso de Datos'!#REF!=1,EVERLITE!#REF!,"N/A")</f>
        <v>#REF!</v>
      </c>
      <c r="UXF50" s="351" t="e">
        <f>+IF('Data Input-Ingreso de Datos'!#REF!=1,EVERLITE!#REF!,"N/A")</f>
        <v>#REF!</v>
      </c>
      <c r="UXG50" s="351" t="e">
        <f>+IF('Data Input-Ingreso de Datos'!#REF!=1,EVERLITE!#REF!,"N/A")</f>
        <v>#REF!</v>
      </c>
      <c r="UXH50" s="351" t="e">
        <f>+IF('Data Input-Ingreso de Datos'!#REF!=1,EVERLITE!#REF!,"N/A")</f>
        <v>#REF!</v>
      </c>
      <c r="UXI50" s="351" t="e">
        <f>+IF('Data Input-Ingreso de Datos'!#REF!=1,EVERLITE!#REF!,"N/A")</f>
        <v>#REF!</v>
      </c>
      <c r="UXJ50" s="351" t="e">
        <f>+IF('Data Input-Ingreso de Datos'!#REF!=1,EVERLITE!#REF!,"N/A")</f>
        <v>#REF!</v>
      </c>
      <c r="UXK50" s="351" t="e">
        <f>+IF('Data Input-Ingreso de Datos'!#REF!=1,EVERLITE!#REF!,"N/A")</f>
        <v>#REF!</v>
      </c>
      <c r="UXL50" s="351" t="e">
        <f>+IF('Data Input-Ingreso de Datos'!#REF!=1,EVERLITE!#REF!,"N/A")</f>
        <v>#REF!</v>
      </c>
      <c r="UXM50" s="351" t="e">
        <f>+IF('Data Input-Ingreso de Datos'!#REF!=1,EVERLITE!#REF!,"N/A")</f>
        <v>#REF!</v>
      </c>
      <c r="UXN50" s="351" t="e">
        <f>+IF('Data Input-Ingreso de Datos'!#REF!=1,EVERLITE!#REF!,"N/A")</f>
        <v>#REF!</v>
      </c>
      <c r="UXO50" s="351" t="e">
        <f>+IF('Data Input-Ingreso de Datos'!#REF!=1,EVERLITE!#REF!,"N/A")</f>
        <v>#REF!</v>
      </c>
      <c r="UXP50" s="351" t="e">
        <f>+IF('Data Input-Ingreso de Datos'!#REF!=1,EVERLITE!#REF!,"N/A")</f>
        <v>#REF!</v>
      </c>
      <c r="UXQ50" s="351" t="e">
        <f>+IF('Data Input-Ingreso de Datos'!#REF!=1,EVERLITE!#REF!,"N/A")</f>
        <v>#REF!</v>
      </c>
      <c r="UXR50" s="351" t="e">
        <f>+IF('Data Input-Ingreso de Datos'!#REF!=1,EVERLITE!#REF!,"N/A")</f>
        <v>#REF!</v>
      </c>
      <c r="UXS50" s="351" t="e">
        <f>+IF('Data Input-Ingreso de Datos'!#REF!=1,EVERLITE!#REF!,"N/A")</f>
        <v>#REF!</v>
      </c>
      <c r="UXT50" s="351" t="e">
        <f>+IF('Data Input-Ingreso de Datos'!#REF!=1,EVERLITE!#REF!,"N/A")</f>
        <v>#REF!</v>
      </c>
      <c r="UXU50" s="351" t="e">
        <f>+IF('Data Input-Ingreso de Datos'!#REF!=1,EVERLITE!#REF!,"N/A")</f>
        <v>#REF!</v>
      </c>
      <c r="UXV50" s="351" t="e">
        <f>+IF('Data Input-Ingreso de Datos'!#REF!=1,EVERLITE!#REF!,"N/A")</f>
        <v>#REF!</v>
      </c>
      <c r="UXW50" s="351" t="e">
        <f>+IF('Data Input-Ingreso de Datos'!#REF!=1,EVERLITE!#REF!,"N/A")</f>
        <v>#REF!</v>
      </c>
      <c r="UXX50" s="351" t="e">
        <f>+IF('Data Input-Ingreso de Datos'!#REF!=1,EVERLITE!#REF!,"N/A")</f>
        <v>#REF!</v>
      </c>
      <c r="UXY50" s="351" t="e">
        <f>+IF('Data Input-Ingreso de Datos'!#REF!=1,EVERLITE!#REF!,"N/A")</f>
        <v>#REF!</v>
      </c>
      <c r="UXZ50" s="351" t="e">
        <f>+IF('Data Input-Ingreso de Datos'!#REF!=1,EVERLITE!#REF!,"N/A")</f>
        <v>#REF!</v>
      </c>
      <c r="UYA50" s="351" t="e">
        <f>+IF('Data Input-Ingreso de Datos'!#REF!=1,EVERLITE!#REF!,"N/A")</f>
        <v>#REF!</v>
      </c>
      <c r="UYB50" s="351" t="e">
        <f>+IF('Data Input-Ingreso de Datos'!#REF!=1,EVERLITE!#REF!,"N/A")</f>
        <v>#REF!</v>
      </c>
      <c r="UYC50" s="351" t="e">
        <f>+IF('Data Input-Ingreso de Datos'!#REF!=1,EVERLITE!#REF!,"N/A")</f>
        <v>#REF!</v>
      </c>
      <c r="UYD50" s="351" t="e">
        <f>+IF('Data Input-Ingreso de Datos'!#REF!=1,EVERLITE!#REF!,"N/A")</f>
        <v>#REF!</v>
      </c>
      <c r="UYE50" s="351" t="e">
        <f>+IF('Data Input-Ingreso de Datos'!#REF!=1,EVERLITE!#REF!,"N/A")</f>
        <v>#REF!</v>
      </c>
      <c r="UYF50" s="351" t="e">
        <f>+IF('Data Input-Ingreso de Datos'!#REF!=1,EVERLITE!#REF!,"N/A")</f>
        <v>#REF!</v>
      </c>
      <c r="UYG50" s="351" t="e">
        <f>+IF('Data Input-Ingreso de Datos'!#REF!=1,EVERLITE!#REF!,"N/A")</f>
        <v>#REF!</v>
      </c>
      <c r="UYH50" s="351" t="e">
        <f>+IF('Data Input-Ingreso de Datos'!#REF!=1,EVERLITE!#REF!,"N/A")</f>
        <v>#REF!</v>
      </c>
      <c r="UYI50" s="351" t="e">
        <f>+IF('Data Input-Ingreso de Datos'!#REF!=1,EVERLITE!#REF!,"N/A")</f>
        <v>#REF!</v>
      </c>
      <c r="UYJ50" s="351" t="e">
        <f>+IF('Data Input-Ingreso de Datos'!#REF!=1,EVERLITE!#REF!,"N/A")</f>
        <v>#REF!</v>
      </c>
      <c r="UYK50" s="351" t="e">
        <f>+IF('Data Input-Ingreso de Datos'!#REF!=1,EVERLITE!#REF!,"N/A")</f>
        <v>#REF!</v>
      </c>
      <c r="UYL50" s="351" t="e">
        <f>+IF('Data Input-Ingreso de Datos'!#REF!=1,EVERLITE!#REF!,"N/A")</f>
        <v>#REF!</v>
      </c>
      <c r="UYM50" s="351" t="e">
        <f>+IF('Data Input-Ingreso de Datos'!#REF!=1,EVERLITE!#REF!,"N/A")</f>
        <v>#REF!</v>
      </c>
      <c r="UYN50" s="351" t="e">
        <f>+IF('Data Input-Ingreso de Datos'!#REF!=1,EVERLITE!#REF!,"N/A")</f>
        <v>#REF!</v>
      </c>
      <c r="UYO50" s="351" t="e">
        <f>+IF('Data Input-Ingreso de Datos'!#REF!=1,EVERLITE!#REF!,"N/A")</f>
        <v>#REF!</v>
      </c>
      <c r="UYP50" s="351" t="e">
        <f>+IF('Data Input-Ingreso de Datos'!#REF!=1,EVERLITE!#REF!,"N/A")</f>
        <v>#REF!</v>
      </c>
      <c r="UYQ50" s="351" t="e">
        <f>+IF('Data Input-Ingreso de Datos'!#REF!=1,EVERLITE!#REF!,"N/A")</f>
        <v>#REF!</v>
      </c>
      <c r="UYR50" s="351" t="e">
        <f>+IF('Data Input-Ingreso de Datos'!#REF!=1,EVERLITE!#REF!,"N/A")</f>
        <v>#REF!</v>
      </c>
      <c r="UYS50" s="351" t="e">
        <f>+IF('Data Input-Ingreso de Datos'!#REF!=1,EVERLITE!#REF!,"N/A")</f>
        <v>#REF!</v>
      </c>
      <c r="UYT50" s="351" t="e">
        <f>+IF('Data Input-Ingreso de Datos'!#REF!=1,EVERLITE!#REF!,"N/A")</f>
        <v>#REF!</v>
      </c>
      <c r="UYU50" s="351" t="e">
        <f>+IF('Data Input-Ingreso de Datos'!#REF!=1,EVERLITE!#REF!,"N/A")</f>
        <v>#REF!</v>
      </c>
      <c r="UYV50" s="351" t="e">
        <f>+IF('Data Input-Ingreso de Datos'!#REF!=1,EVERLITE!#REF!,"N/A")</f>
        <v>#REF!</v>
      </c>
      <c r="UYW50" s="351" t="e">
        <f>+IF('Data Input-Ingreso de Datos'!#REF!=1,EVERLITE!#REF!,"N/A")</f>
        <v>#REF!</v>
      </c>
      <c r="UYX50" s="351" t="e">
        <f>+IF('Data Input-Ingreso de Datos'!#REF!=1,EVERLITE!#REF!,"N/A")</f>
        <v>#REF!</v>
      </c>
      <c r="UYY50" s="351" t="e">
        <f>+IF('Data Input-Ingreso de Datos'!#REF!=1,EVERLITE!#REF!,"N/A")</f>
        <v>#REF!</v>
      </c>
      <c r="UYZ50" s="351" t="e">
        <f>+IF('Data Input-Ingreso de Datos'!#REF!=1,EVERLITE!#REF!,"N/A")</f>
        <v>#REF!</v>
      </c>
      <c r="UZA50" s="351" t="e">
        <f>+IF('Data Input-Ingreso de Datos'!#REF!=1,EVERLITE!#REF!,"N/A")</f>
        <v>#REF!</v>
      </c>
      <c r="UZB50" s="351" t="e">
        <f>+IF('Data Input-Ingreso de Datos'!#REF!=1,EVERLITE!#REF!,"N/A")</f>
        <v>#REF!</v>
      </c>
      <c r="UZC50" s="351" t="e">
        <f>+IF('Data Input-Ingreso de Datos'!#REF!=1,EVERLITE!#REF!,"N/A")</f>
        <v>#REF!</v>
      </c>
      <c r="UZD50" s="351" t="e">
        <f>+IF('Data Input-Ingreso de Datos'!#REF!=1,EVERLITE!#REF!,"N/A")</f>
        <v>#REF!</v>
      </c>
      <c r="UZE50" s="351" t="e">
        <f>+IF('Data Input-Ingreso de Datos'!#REF!=1,EVERLITE!#REF!,"N/A")</f>
        <v>#REF!</v>
      </c>
      <c r="UZF50" s="351" t="e">
        <f>+IF('Data Input-Ingreso de Datos'!#REF!=1,EVERLITE!#REF!,"N/A")</f>
        <v>#REF!</v>
      </c>
      <c r="UZG50" s="351" t="e">
        <f>+IF('Data Input-Ingreso de Datos'!#REF!=1,EVERLITE!#REF!,"N/A")</f>
        <v>#REF!</v>
      </c>
      <c r="UZH50" s="351" t="e">
        <f>+IF('Data Input-Ingreso de Datos'!#REF!=1,EVERLITE!#REF!,"N/A")</f>
        <v>#REF!</v>
      </c>
      <c r="UZI50" s="351" t="e">
        <f>+IF('Data Input-Ingreso de Datos'!#REF!=1,EVERLITE!#REF!,"N/A")</f>
        <v>#REF!</v>
      </c>
      <c r="UZJ50" s="351" t="e">
        <f>+IF('Data Input-Ingreso de Datos'!#REF!=1,EVERLITE!#REF!,"N/A")</f>
        <v>#REF!</v>
      </c>
      <c r="UZK50" s="351" t="e">
        <f>+IF('Data Input-Ingreso de Datos'!#REF!=1,EVERLITE!#REF!,"N/A")</f>
        <v>#REF!</v>
      </c>
      <c r="UZL50" s="351" t="e">
        <f>+IF('Data Input-Ingreso de Datos'!#REF!=1,EVERLITE!#REF!,"N/A")</f>
        <v>#REF!</v>
      </c>
      <c r="UZM50" s="351" t="e">
        <f>+IF('Data Input-Ingreso de Datos'!#REF!=1,EVERLITE!#REF!,"N/A")</f>
        <v>#REF!</v>
      </c>
      <c r="UZN50" s="351" t="e">
        <f>+IF('Data Input-Ingreso de Datos'!#REF!=1,EVERLITE!#REF!,"N/A")</f>
        <v>#REF!</v>
      </c>
      <c r="UZO50" s="351" t="e">
        <f>+IF('Data Input-Ingreso de Datos'!#REF!=1,EVERLITE!#REF!,"N/A")</f>
        <v>#REF!</v>
      </c>
      <c r="UZP50" s="351" t="e">
        <f>+IF('Data Input-Ingreso de Datos'!#REF!=1,EVERLITE!#REF!,"N/A")</f>
        <v>#REF!</v>
      </c>
      <c r="UZQ50" s="351" t="e">
        <f>+IF('Data Input-Ingreso de Datos'!#REF!=1,EVERLITE!#REF!,"N/A")</f>
        <v>#REF!</v>
      </c>
      <c r="UZR50" s="351" t="e">
        <f>+IF('Data Input-Ingreso de Datos'!#REF!=1,EVERLITE!#REF!,"N/A")</f>
        <v>#REF!</v>
      </c>
      <c r="UZS50" s="351" t="e">
        <f>+IF('Data Input-Ingreso de Datos'!#REF!=1,EVERLITE!#REF!,"N/A")</f>
        <v>#REF!</v>
      </c>
      <c r="UZT50" s="351" t="e">
        <f>+IF('Data Input-Ingreso de Datos'!#REF!=1,EVERLITE!#REF!,"N/A")</f>
        <v>#REF!</v>
      </c>
      <c r="UZU50" s="351" t="e">
        <f>+IF('Data Input-Ingreso de Datos'!#REF!=1,EVERLITE!#REF!,"N/A")</f>
        <v>#REF!</v>
      </c>
      <c r="UZV50" s="351" t="e">
        <f>+IF('Data Input-Ingreso de Datos'!#REF!=1,EVERLITE!#REF!,"N/A")</f>
        <v>#REF!</v>
      </c>
      <c r="UZW50" s="351" t="e">
        <f>+IF('Data Input-Ingreso de Datos'!#REF!=1,EVERLITE!#REF!,"N/A")</f>
        <v>#REF!</v>
      </c>
      <c r="UZX50" s="351" t="e">
        <f>+IF('Data Input-Ingreso de Datos'!#REF!=1,EVERLITE!#REF!,"N/A")</f>
        <v>#REF!</v>
      </c>
      <c r="UZY50" s="351" t="e">
        <f>+IF('Data Input-Ingreso de Datos'!#REF!=1,EVERLITE!#REF!,"N/A")</f>
        <v>#REF!</v>
      </c>
      <c r="UZZ50" s="351" t="e">
        <f>+IF('Data Input-Ingreso de Datos'!#REF!=1,EVERLITE!#REF!,"N/A")</f>
        <v>#REF!</v>
      </c>
      <c r="VAA50" s="351" t="e">
        <f>+IF('Data Input-Ingreso de Datos'!#REF!=1,EVERLITE!#REF!,"N/A")</f>
        <v>#REF!</v>
      </c>
      <c r="VAB50" s="351" t="e">
        <f>+IF('Data Input-Ingreso de Datos'!#REF!=1,EVERLITE!#REF!,"N/A")</f>
        <v>#REF!</v>
      </c>
      <c r="VAC50" s="351" t="e">
        <f>+IF('Data Input-Ingreso de Datos'!#REF!=1,EVERLITE!#REF!,"N/A")</f>
        <v>#REF!</v>
      </c>
      <c r="VAD50" s="351" t="e">
        <f>+IF('Data Input-Ingreso de Datos'!#REF!=1,EVERLITE!#REF!,"N/A")</f>
        <v>#REF!</v>
      </c>
      <c r="VAE50" s="351" t="e">
        <f>+IF('Data Input-Ingreso de Datos'!#REF!=1,EVERLITE!#REF!,"N/A")</f>
        <v>#REF!</v>
      </c>
      <c r="VAF50" s="351" t="e">
        <f>+IF('Data Input-Ingreso de Datos'!#REF!=1,EVERLITE!#REF!,"N/A")</f>
        <v>#REF!</v>
      </c>
      <c r="VAG50" s="351" t="e">
        <f>+IF('Data Input-Ingreso de Datos'!#REF!=1,EVERLITE!#REF!,"N/A")</f>
        <v>#REF!</v>
      </c>
      <c r="VAH50" s="351" t="e">
        <f>+IF('Data Input-Ingreso de Datos'!#REF!=1,EVERLITE!#REF!,"N/A")</f>
        <v>#REF!</v>
      </c>
      <c r="VAI50" s="351" t="e">
        <f>+IF('Data Input-Ingreso de Datos'!#REF!=1,EVERLITE!#REF!,"N/A")</f>
        <v>#REF!</v>
      </c>
      <c r="VAJ50" s="351" t="e">
        <f>+IF('Data Input-Ingreso de Datos'!#REF!=1,EVERLITE!#REF!,"N/A")</f>
        <v>#REF!</v>
      </c>
      <c r="VAK50" s="351" t="e">
        <f>+IF('Data Input-Ingreso de Datos'!#REF!=1,EVERLITE!#REF!,"N/A")</f>
        <v>#REF!</v>
      </c>
      <c r="VAL50" s="351" t="e">
        <f>+IF('Data Input-Ingreso de Datos'!#REF!=1,EVERLITE!#REF!,"N/A")</f>
        <v>#REF!</v>
      </c>
      <c r="VAM50" s="351" t="e">
        <f>+IF('Data Input-Ingreso de Datos'!#REF!=1,EVERLITE!#REF!,"N/A")</f>
        <v>#REF!</v>
      </c>
      <c r="VAN50" s="351" t="e">
        <f>+IF('Data Input-Ingreso de Datos'!#REF!=1,EVERLITE!#REF!,"N/A")</f>
        <v>#REF!</v>
      </c>
      <c r="VAO50" s="351" t="e">
        <f>+IF('Data Input-Ingreso de Datos'!#REF!=1,EVERLITE!#REF!,"N/A")</f>
        <v>#REF!</v>
      </c>
      <c r="VAP50" s="351" t="e">
        <f>+IF('Data Input-Ingreso de Datos'!#REF!=1,EVERLITE!#REF!,"N/A")</f>
        <v>#REF!</v>
      </c>
      <c r="VAQ50" s="351" t="e">
        <f>+IF('Data Input-Ingreso de Datos'!#REF!=1,EVERLITE!#REF!,"N/A")</f>
        <v>#REF!</v>
      </c>
      <c r="VAR50" s="351" t="e">
        <f>+IF('Data Input-Ingreso de Datos'!#REF!=1,EVERLITE!#REF!,"N/A")</f>
        <v>#REF!</v>
      </c>
      <c r="VAS50" s="351" t="e">
        <f>+IF('Data Input-Ingreso de Datos'!#REF!=1,EVERLITE!#REF!,"N/A")</f>
        <v>#REF!</v>
      </c>
      <c r="VAT50" s="351" t="e">
        <f>+IF('Data Input-Ingreso de Datos'!#REF!=1,EVERLITE!#REF!,"N/A")</f>
        <v>#REF!</v>
      </c>
      <c r="VAU50" s="351" t="e">
        <f>+IF('Data Input-Ingreso de Datos'!#REF!=1,EVERLITE!#REF!,"N/A")</f>
        <v>#REF!</v>
      </c>
      <c r="VAV50" s="351" t="e">
        <f>+IF('Data Input-Ingreso de Datos'!#REF!=1,EVERLITE!#REF!,"N/A")</f>
        <v>#REF!</v>
      </c>
      <c r="VAW50" s="351" t="e">
        <f>+IF('Data Input-Ingreso de Datos'!#REF!=1,EVERLITE!#REF!,"N/A")</f>
        <v>#REF!</v>
      </c>
      <c r="VAX50" s="351" t="e">
        <f>+IF('Data Input-Ingreso de Datos'!#REF!=1,EVERLITE!#REF!,"N/A")</f>
        <v>#REF!</v>
      </c>
      <c r="VAY50" s="351" t="e">
        <f>+IF('Data Input-Ingreso de Datos'!#REF!=1,EVERLITE!#REF!,"N/A")</f>
        <v>#REF!</v>
      </c>
      <c r="VAZ50" s="351" t="e">
        <f>+IF('Data Input-Ingreso de Datos'!#REF!=1,EVERLITE!#REF!,"N/A")</f>
        <v>#REF!</v>
      </c>
      <c r="VBA50" s="351" t="e">
        <f>+IF('Data Input-Ingreso de Datos'!#REF!=1,EVERLITE!#REF!,"N/A")</f>
        <v>#REF!</v>
      </c>
      <c r="VBB50" s="351" t="e">
        <f>+IF('Data Input-Ingreso de Datos'!#REF!=1,EVERLITE!#REF!,"N/A")</f>
        <v>#REF!</v>
      </c>
      <c r="VBC50" s="351" t="e">
        <f>+IF('Data Input-Ingreso de Datos'!#REF!=1,EVERLITE!#REF!,"N/A")</f>
        <v>#REF!</v>
      </c>
      <c r="VBD50" s="351" t="e">
        <f>+IF('Data Input-Ingreso de Datos'!#REF!=1,EVERLITE!#REF!,"N/A")</f>
        <v>#REF!</v>
      </c>
      <c r="VBE50" s="351" t="e">
        <f>+IF('Data Input-Ingreso de Datos'!#REF!=1,EVERLITE!#REF!,"N/A")</f>
        <v>#REF!</v>
      </c>
      <c r="VBF50" s="351" t="e">
        <f>+IF('Data Input-Ingreso de Datos'!#REF!=1,EVERLITE!#REF!,"N/A")</f>
        <v>#REF!</v>
      </c>
      <c r="VBG50" s="351" t="e">
        <f>+IF('Data Input-Ingreso de Datos'!#REF!=1,EVERLITE!#REF!,"N/A")</f>
        <v>#REF!</v>
      </c>
      <c r="VBH50" s="351" t="e">
        <f>+IF('Data Input-Ingreso de Datos'!#REF!=1,EVERLITE!#REF!,"N/A")</f>
        <v>#REF!</v>
      </c>
      <c r="VBI50" s="351" t="e">
        <f>+IF('Data Input-Ingreso de Datos'!#REF!=1,EVERLITE!#REF!,"N/A")</f>
        <v>#REF!</v>
      </c>
      <c r="VBJ50" s="351" t="e">
        <f>+IF('Data Input-Ingreso de Datos'!#REF!=1,EVERLITE!#REF!,"N/A")</f>
        <v>#REF!</v>
      </c>
      <c r="VBK50" s="351" t="e">
        <f>+IF('Data Input-Ingreso de Datos'!#REF!=1,EVERLITE!#REF!,"N/A")</f>
        <v>#REF!</v>
      </c>
      <c r="VBL50" s="351" t="e">
        <f>+IF('Data Input-Ingreso de Datos'!#REF!=1,EVERLITE!#REF!,"N/A")</f>
        <v>#REF!</v>
      </c>
      <c r="VBM50" s="351" t="e">
        <f>+IF('Data Input-Ingreso de Datos'!#REF!=1,EVERLITE!#REF!,"N/A")</f>
        <v>#REF!</v>
      </c>
      <c r="VBN50" s="351" t="e">
        <f>+IF('Data Input-Ingreso de Datos'!#REF!=1,EVERLITE!#REF!,"N/A")</f>
        <v>#REF!</v>
      </c>
      <c r="VBO50" s="351" t="e">
        <f>+IF('Data Input-Ingreso de Datos'!#REF!=1,EVERLITE!#REF!,"N/A")</f>
        <v>#REF!</v>
      </c>
      <c r="VBP50" s="351" t="e">
        <f>+IF('Data Input-Ingreso de Datos'!#REF!=1,EVERLITE!#REF!,"N/A")</f>
        <v>#REF!</v>
      </c>
      <c r="VBQ50" s="351" t="e">
        <f>+IF('Data Input-Ingreso de Datos'!#REF!=1,EVERLITE!#REF!,"N/A")</f>
        <v>#REF!</v>
      </c>
      <c r="VBR50" s="351" t="e">
        <f>+IF('Data Input-Ingreso de Datos'!#REF!=1,EVERLITE!#REF!,"N/A")</f>
        <v>#REF!</v>
      </c>
      <c r="VBS50" s="351" t="e">
        <f>+IF('Data Input-Ingreso de Datos'!#REF!=1,EVERLITE!#REF!,"N/A")</f>
        <v>#REF!</v>
      </c>
      <c r="VBT50" s="351" t="e">
        <f>+IF('Data Input-Ingreso de Datos'!#REF!=1,EVERLITE!#REF!,"N/A")</f>
        <v>#REF!</v>
      </c>
      <c r="VBU50" s="351" t="e">
        <f>+IF('Data Input-Ingreso de Datos'!#REF!=1,EVERLITE!#REF!,"N/A")</f>
        <v>#REF!</v>
      </c>
      <c r="VBV50" s="351" t="e">
        <f>+IF('Data Input-Ingreso de Datos'!#REF!=1,EVERLITE!#REF!,"N/A")</f>
        <v>#REF!</v>
      </c>
      <c r="VBW50" s="351" t="e">
        <f>+IF('Data Input-Ingreso de Datos'!#REF!=1,EVERLITE!#REF!,"N/A")</f>
        <v>#REF!</v>
      </c>
      <c r="VBX50" s="351" t="e">
        <f>+IF('Data Input-Ingreso de Datos'!#REF!=1,EVERLITE!#REF!,"N/A")</f>
        <v>#REF!</v>
      </c>
      <c r="VBY50" s="351" t="e">
        <f>+IF('Data Input-Ingreso de Datos'!#REF!=1,EVERLITE!#REF!,"N/A")</f>
        <v>#REF!</v>
      </c>
      <c r="VBZ50" s="351" t="e">
        <f>+IF('Data Input-Ingreso de Datos'!#REF!=1,EVERLITE!#REF!,"N/A")</f>
        <v>#REF!</v>
      </c>
      <c r="VCA50" s="351" t="e">
        <f>+IF('Data Input-Ingreso de Datos'!#REF!=1,EVERLITE!#REF!,"N/A")</f>
        <v>#REF!</v>
      </c>
      <c r="VCB50" s="351" t="e">
        <f>+IF('Data Input-Ingreso de Datos'!#REF!=1,EVERLITE!#REF!,"N/A")</f>
        <v>#REF!</v>
      </c>
      <c r="VCC50" s="351" t="e">
        <f>+IF('Data Input-Ingreso de Datos'!#REF!=1,EVERLITE!#REF!,"N/A")</f>
        <v>#REF!</v>
      </c>
      <c r="VCD50" s="351" t="e">
        <f>+IF('Data Input-Ingreso de Datos'!#REF!=1,EVERLITE!#REF!,"N/A")</f>
        <v>#REF!</v>
      </c>
      <c r="VCE50" s="351" t="e">
        <f>+IF('Data Input-Ingreso de Datos'!#REF!=1,EVERLITE!#REF!,"N/A")</f>
        <v>#REF!</v>
      </c>
      <c r="VCF50" s="351" t="e">
        <f>+IF('Data Input-Ingreso de Datos'!#REF!=1,EVERLITE!#REF!,"N/A")</f>
        <v>#REF!</v>
      </c>
      <c r="VCG50" s="351" t="e">
        <f>+IF('Data Input-Ingreso de Datos'!#REF!=1,EVERLITE!#REF!,"N/A")</f>
        <v>#REF!</v>
      </c>
      <c r="VCH50" s="351" t="e">
        <f>+IF('Data Input-Ingreso de Datos'!#REF!=1,EVERLITE!#REF!,"N/A")</f>
        <v>#REF!</v>
      </c>
      <c r="VCI50" s="351" t="e">
        <f>+IF('Data Input-Ingreso de Datos'!#REF!=1,EVERLITE!#REF!,"N/A")</f>
        <v>#REF!</v>
      </c>
      <c r="VCJ50" s="351" t="e">
        <f>+IF('Data Input-Ingreso de Datos'!#REF!=1,EVERLITE!#REF!,"N/A")</f>
        <v>#REF!</v>
      </c>
      <c r="VCK50" s="351" t="e">
        <f>+IF('Data Input-Ingreso de Datos'!#REF!=1,EVERLITE!#REF!,"N/A")</f>
        <v>#REF!</v>
      </c>
      <c r="VCL50" s="351" t="e">
        <f>+IF('Data Input-Ingreso de Datos'!#REF!=1,EVERLITE!#REF!,"N/A")</f>
        <v>#REF!</v>
      </c>
      <c r="VCM50" s="351" t="e">
        <f>+IF('Data Input-Ingreso de Datos'!#REF!=1,EVERLITE!#REF!,"N/A")</f>
        <v>#REF!</v>
      </c>
      <c r="VCN50" s="351" t="e">
        <f>+IF('Data Input-Ingreso de Datos'!#REF!=1,EVERLITE!#REF!,"N/A")</f>
        <v>#REF!</v>
      </c>
      <c r="VCO50" s="351" t="e">
        <f>+IF('Data Input-Ingreso de Datos'!#REF!=1,EVERLITE!#REF!,"N/A")</f>
        <v>#REF!</v>
      </c>
      <c r="VCP50" s="351" t="e">
        <f>+IF('Data Input-Ingreso de Datos'!#REF!=1,EVERLITE!#REF!,"N/A")</f>
        <v>#REF!</v>
      </c>
      <c r="VCQ50" s="351" t="e">
        <f>+IF('Data Input-Ingreso de Datos'!#REF!=1,EVERLITE!#REF!,"N/A")</f>
        <v>#REF!</v>
      </c>
      <c r="VCR50" s="351" t="e">
        <f>+IF('Data Input-Ingreso de Datos'!#REF!=1,EVERLITE!#REF!,"N/A")</f>
        <v>#REF!</v>
      </c>
      <c r="VCS50" s="351" t="e">
        <f>+IF('Data Input-Ingreso de Datos'!#REF!=1,EVERLITE!#REF!,"N/A")</f>
        <v>#REF!</v>
      </c>
      <c r="VCT50" s="351" t="e">
        <f>+IF('Data Input-Ingreso de Datos'!#REF!=1,EVERLITE!#REF!,"N/A")</f>
        <v>#REF!</v>
      </c>
      <c r="VCU50" s="351" t="e">
        <f>+IF('Data Input-Ingreso de Datos'!#REF!=1,EVERLITE!#REF!,"N/A")</f>
        <v>#REF!</v>
      </c>
      <c r="VCV50" s="351" t="e">
        <f>+IF('Data Input-Ingreso de Datos'!#REF!=1,EVERLITE!#REF!,"N/A")</f>
        <v>#REF!</v>
      </c>
      <c r="VCW50" s="351" t="e">
        <f>+IF('Data Input-Ingreso de Datos'!#REF!=1,EVERLITE!#REF!,"N/A")</f>
        <v>#REF!</v>
      </c>
      <c r="VCX50" s="351" t="e">
        <f>+IF('Data Input-Ingreso de Datos'!#REF!=1,EVERLITE!#REF!,"N/A")</f>
        <v>#REF!</v>
      </c>
      <c r="VCY50" s="351" t="e">
        <f>+IF('Data Input-Ingreso de Datos'!#REF!=1,EVERLITE!#REF!,"N/A")</f>
        <v>#REF!</v>
      </c>
      <c r="VCZ50" s="351" t="e">
        <f>+IF('Data Input-Ingreso de Datos'!#REF!=1,EVERLITE!#REF!,"N/A")</f>
        <v>#REF!</v>
      </c>
      <c r="VDA50" s="351" t="e">
        <f>+IF('Data Input-Ingreso de Datos'!#REF!=1,EVERLITE!#REF!,"N/A")</f>
        <v>#REF!</v>
      </c>
      <c r="VDB50" s="351" t="e">
        <f>+IF('Data Input-Ingreso de Datos'!#REF!=1,EVERLITE!#REF!,"N/A")</f>
        <v>#REF!</v>
      </c>
      <c r="VDC50" s="351" t="e">
        <f>+IF('Data Input-Ingreso de Datos'!#REF!=1,EVERLITE!#REF!,"N/A")</f>
        <v>#REF!</v>
      </c>
      <c r="VDD50" s="351" t="e">
        <f>+IF('Data Input-Ingreso de Datos'!#REF!=1,EVERLITE!#REF!,"N/A")</f>
        <v>#REF!</v>
      </c>
      <c r="VDE50" s="351" t="e">
        <f>+IF('Data Input-Ingreso de Datos'!#REF!=1,EVERLITE!#REF!,"N/A")</f>
        <v>#REF!</v>
      </c>
      <c r="VDF50" s="351" t="e">
        <f>+IF('Data Input-Ingreso de Datos'!#REF!=1,EVERLITE!#REF!,"N/A")</f>
        <v>#REF!</v>
      </c>
      <c r="VDG50" s="351" t="e">
        <f>+IF('Data Input-Ingreso de Datos'!#REF!=1,EVERLITE!#REF!,"N/A")</f>
        <v>#REF!</v>
      </c>
      <c r="VDH50" s="351" t="e">
        <f>+IF('Data Input-Ingreso de Datos'!#REF!=1,EVERLITE!#REF!,"N/A")</f>
        <v>#REF!</v>
      </c>
      <c r="VDI50" s="351" t="e">
        <f>+IF('Data Input-Ingreso de Datos'!#REF!=1,EVERLITE!#REF!,"N/A")</f>
        <v>#REF!</v>
      </c>
      <c r="VDJ50" s="351" t="e">
        <f>+IF('Data Input-Ingreso de Datos'!#REF!=1,EVERLITE!#REF!,"N/A")</f>
        <v>#REF!</v>
      </c>
      <c r="VDK50" s="351" t="e">
        <f>+IF('Data Input-Ingreso de Datos'!#REF!=1,EVERLITE!#REF!,"N/A")</f>
        <v>#REF!</v>
      </c>
      <c r="VDL50" s="351" t="e">
        <f>+IF('Data Input-Ingreso de Datos'!#REF!=1,EVERLITE!#REF!,"N/A")</f>
        <v>#REF!</v>
      </c>
      <c r="VDM50" s="351" t="e">
        <f>+IF('Data Input-Ingreso de Datos'!#REF!=1,EVERLITE!#REF!,"N/A")</f>
        <v>#REF!</v>
      </c>
      <c r="VDN50" s="351" t="e">
        <f>+IF('Data Input-Ingreso de Datos'!#REF!=1,EVERLITE!#REF!,"N/A")</f>
        <v>#REF!</v>
      </c>
      <c r="VDO50" s="351" t="e">
        <f>+IF('Data Input-Ingreso de Datos'!#REF!=1,EVERLITE!#REF!,"N/A")</f>
        <v>#REF!</v>
      </c>
      <c r="VDP50" s="351" t="e">
        <f>+IF('Data Input-Ingreso de Datos'!#REF!=1,EVERLITE!#REF!,"N/A")</f>
        <v>#REF!</v>
      </c>
      <c r="VDQ50" s="351" t="e">
        <f>+IF('Data Input-Ingreso de Datos'!#REF!=1,EVERLITE!#REF!,"N/A")</f>
        <v>#REF!</v>
      </c>
      <c r="VDR50" s="351" t="e">
        <f>+IF('Data Input-Ingreso de Datos'!#REF!=1,EVERLITE!#REF!,"N/A")</f>
        <v>#REF!</v>
      </c>
      <c r="VDS50" s="351" t="e">
        <f>+IF('Data Input-Ingreso de Datos'!#REF!=1,EVERLITE!#REF!,"N/A")</f>
        <v>#REF!</v>
      </c>
      <c r="VDT50" s="351" t="e">
        <f>+IF('Data Input-Ingreso de Datos'!#REF!=1,EVERLITE!#REF!,"N/A")</f>
        <v>#REF!</v>
      </c>
      <c r="VDU50" s="351" t="e">
        <f>+IF('Data Input-Ingreso de Datos'!#REF!=1,EVERLITE!#REF!,"N/A")</f>
        <v>#REF!</v>
      </c>
      <c r="VDV50" s="351" t="e">
        <f>+IF('Data Input-Ingreso de Datos'!#REF!=1,EVERLITE!#REF!,"N/A")</f>
        <v>#REF!</v>
      </c>
      <c r="VDW50" s="351" t="e">
        <f>+IF('Data Input-Ingreso de Datos'!#REF!=1,EVERLITE!#REF!,"N/A")</f>
        <v>#REF!</v>
      </c>
      <c r="VDX50" s="351" t="e">
        <f>+IF('Data Input-Ingreso de Datos'!#REF!=1,EVERLITE!#REF!,"N/A")</f>
        <v>#REF!</v>
      </c>
      <c r="VDY50" s="351" t="e">
        <f>+IF('Data Input-Ingreso de Datos'!#REF!=1,EVERLITE!#REF!,"N/A")</f>
        <v>#REF!</v>
      </c>
      <c r="VDZ50" s="351" t="e">
        <f>+IF('Data Input-Ingreso de Datos'!#REF!=1,EVERLITE!#REF!,"N/A")</f>
        <v>#REF!</v>
      </c>
      <c r="VEA50" s="351" t="e">
        <f>+IF('Data Input-Ingreso de Datos'!#REF!=1,EVERLITE!#REF!,"N/A")</f>
        <v>#REF!</v>
      </c>
      <c r="VEB50" s="351" t="e">
        <f>+IF('Data Input-Ingreso de Datos'!#REF!=1,EVERLITE!#REF!,"N/A")</f>
        <v>#REF!</v>
      </c>
      <c r="VEC50" s="351" t="e">
        <f>+IF('Data Input-Ingreso de Datos'!#REF!=1,EVERLITE!#REF!,"N/A")</f>
        <v>#REF!</v>
      </c>
      <c r="VED50" s="351" t="e">
        <f>+IF('Data Input-Ingreso de Datos'!#REF!=1,EVERLITE!#REF!,"N/A")</f>
        <v>#REF!</v>
      </c>
      <c r="VEE50" s="351" t="e">
        <f>+IF('Data Input-Ingreso de Datos'!#REF!=1,EVERLITE!#REF!,"N/A")</f>
        <v>#REF!</v>
      </c>
      <c r="VEF50" s="351" t="e">
        <f>+IF('Data Input-Ingreso de Datos'!#REF!=1,EVERLITE!#REF!,"N/A")</f>
        <v>#REF!</v>
      </c>
      <c r="VEG50" s="351" t="e">
        <f>+IF('Data Input-Ingreso de Datos'!#REF!=1,EVERLITE!#REF!,"N/A")</f>
        <v>#REF!</v>
      </c>
      <c r="VEH50" s="351" t="e">
        <f>+IF('Data Input-Ingreso de Datos'!#REF!=1,EVERLITE!#REF!,"N/A")</f>
        <v>#REF!</v>
      </c>
      <c r="VEI50" s="351" t="e">
        <f>+IF('Data Input-Ingreso de Datos'!#REF!=1,EVERLITE!#REF!,"N/A")</f>
        <v>#REF!</v>
      </c>
      <c r="VEJ50" s="351" t="e">
        <f>+IF('Data Input-Ingreso de Datos'!#REF!=1,EVERLITE!#REF!,"N/A")</f>
        <v>#REF!</v>
      </c>
      <c r="VEK50" s="351" t="e">
        <f>+IF('Data Input-Ingreso de Datos'!#REF!=1,EVERLITE!#REF!,"N/A")</f>
        <v>#REF!</v>
      </c>
      <c r="VEL50" s="351" t="e">
        <f>+IF('Data Input-Ingreso de Datos'!#REF!=1,EVERLITE!#REF!,"N/A")</f>
        <v>#REF!</v>
      </c>
      <c r="VEM50" s="351" t="e">
        <f>+IF('Data Input-Ingreso de Datos'!#REF!=1,EVERLITE!#REF!,"N/A")</f>
        <v>#REF!</v>
      </c>
      <c r="VEN50" s="351" t="e">
        <f>+IF('Data Input-Ingreso de Datos'!#REF!=1,EVERLITE!#REF!,"N/A")</f>
        <v>#REF!</v>
      </c>
      <c r="VEO50" s="351" t="e">
        <f>+IF('Data Input-Ingreso de Datos'!#REF!=1,EVERLITE!#REF!,"N/A")</f>
        <v>#REF!</v>
      </c>
      <c r="VEP50" s="351" t="e">
        <f>+IF('Data Input-Ingreso de Datos'!#REF!=1,EVERLITE!#REF!,"N/A")</f>
        <v>#REF!</v>
      </c>
      <c r="VEQ50" s="351" t="e">
        <f>+IF('Data Input-Ingreso de Datos'!#REF!=1,EVERLITE!#REF!,"N/A")</f>
        <v>#REF!</v>
      </c>
      <c r="VER50" s="351" t="e">
        <f>+IF('Data Input-Ingreso de Datos'!#REF!=1,EVERLITE!#REF!,"N/A")</f>
        <v>#REF!</v>
      </c>
      <c r="VES50" s="351" t="e">
        <f>+IF('Data Input-Ingreso de Datos'!#REF!=1,EVERLITE!#REF!,"N/A")</f>
        <v>#REF!</v>
      </c>
      <c r="VET50" s="351" t="e">
        <f>+IF('Data Input-Ingreso de Datos'!#REF!=1,EVERLITE!#REF!,"N/A")</f>
        <v>#REF!</v>
      </c>
      <c r="VEU50" s="351" t="e">
        <f>+IF('Data Input-Ingreso de Datos'!#REF!=1,EVERLITE!#REF!,"N/A")</f>
        <v>#REF!</v>
      </c>
      <c r="VEV50" s="351" t="e">
        <f>+IF('Data Input-Ingreso de Datos'!#REF!=1,EVERLITE!#REF!,"N/A")</f>
        <v>#REF!</v>
      </c>
      <c r="VEW50" s="351" t="e">
        <f>+IF('Data Input-Ingreso de Datos'!#REF!=1,EVERLITE!#REF!,"N/A")</f>
        <v>#REF!</v>
      </c>
      <c r="VEX50" s="351" t="e">
        <f>+IF('Data Input-Ingreso de Datos'!#REF!=1,EVERLITE!#REF!,"N/A")</f>
        <v>#REF!</v>
      </c>
      <c r="VEY50" s="351" t="e">
        <f>+IF('Data Input-Ingreso de Datos'!#REF!=1,EVERLITE!#REF!,"N/A")</f>
        <v>#REF!</v>
      </c>
      <c r="VEZ50" s="351" t="e">
        <f>+IF('Data Input-Ingreso de Datos'!#REF!=1,EVERLITE!#REF!,"N/A")</f>
        <v>#REF!</v>
      </c>
      <c r="VFA50" s="351" t="e">
        <f>+IF('Data Input-Ingreso de Datos'!#REF!=1,EVERLITE!#REF!,"N/A")</f>
        <v>#REF!</v>
      </c>
      <c r="VFB50" s="351" t="e">
        <f>+IF('Data Input-Ingreso de Datos'!#REF!=1,EVERLITE!#REF!,"N/A")</f>
        <v>#REF!</v>
      </c>
      <c r="VFC50" s="351" t="e">
        <f>+IF('Data Input-Ingreso de Datos'!#REF!=1,EVERLITE!#REF!,"N/A")</f>
        <v>#REF!</v>
      </c>
      <c r="VFD50" s="351" t="e">
        <f>+IF('Data Input-Ingreso de Datos'!#REF!=1,EVERLITE!#REF!,"N/A")</f>
        <v>#REF!</v>
      </c>
      <c r="VFE50" s="351" t="e">
        <f>+IF('Data Input-Ingreso de Datos'!#REF!=1,EVERLITE!#REF!,"N/A")</f>
        <v>#REF!</v>
      </c>
      <c r="VFF50" s="351" t="e">
        <f>+IF('Data Input-Ingreso de Datos'!#REF!=1,EVERLITE!#REF!,"N/A")</f>
        <v>#REF!</v>
      </c>
      <c r="VFG50" s="351" t="e">
        <f>+IF('Data Input-Ingreso de Datos'!#REF!=1,EVERLITE!#REF!,"N/A")</f>
        <v>#REF!</v>
      </c>
      <c r="VFH50" s="351" t="e">
        <f>+IF('Data Input-Ingreso de Datos'!#REF!=1,EVERLITE!#REF!,"N/A")</f>
        <v>#REF!</v>
      </c>
      <c r="VFI50" s="351" t="e">
        <f>+IF('Data Input-Ingreso de Datos'!#REF!=1,EVERLITE!#REF!,"N/A")</f>
        <v>#REF!</v>
      </c>
      <c r="VFJ50" s="351" t="e">
        <f>+IF('Data Input-Ingreso de Datos'!#REF!=1,EVERLITE!#REF!,"N/A")</f>
        <v>#REF!</v>
      </c>
      <c r="VFK50" s="351" t="e">
        <f>+IF('Data Input-Ingreso de Datos'!#REF!=1,EVERLITE!#REF!,"N/A")</f>
        <v>#REF!</v>
      </c>
      <c r="VFL50" s="351" t="e">
        <f>+IF('Data Input-Ingreso de Datos'!#REF!=1,EVERLITE!#REF!,"N/A")</f>
        <v>#REF!</v>
      </c>
      <c r="VFM50" s="351" t="e">
        <f>+IF('Data Input-Ingreso de Datos'!#REF!=1,EVERLITE!#REF!,"N/A")</f>
        <v>#REF!</v>
      </c>
      <c r="VFN50" s="351" t="e">
        <f>+IF('Data Input-Ingreso de Datos'!#REF!=1,EVERLITE!#REF!,"N/A")</f>
        <v>#REF!</v>
      </c>
      <c r="VFO50" s="351" t="e">
        <f>+IF('Data Input-Ingreso de Datos'!#REF!=1,EVERLITE!#REF!,"N/A")</f>
        <v>#REF!</v>
      </c>
      <c r="VFP50" s="351" t="e">
        <f>+IF('Data Input-Ingreso de Datos'!#REF!=1,EVERLITE!#REF!,"N/A")</f>
        <v>#REF!</v>
      </c>
      <c r="VFQ50" s="351" t="e">
        <f>+IF('Data Input-Ingreso de Datos'!#REF!=1,EVERLITE!#REF!,"N/A")</f>
        <v>#REF!</v>
      </c>
      <c r="VFR50" s="351" t="e">
        <f>+IF('Data Input-Ingreso de Datos'!#REF!=1,EVERLITE!#REF!,"N/A")</f>
        <v>#REF!</v>
      </c>
      <c r="VFS50" s="351" t="e">
        <f>+IF('Data Input-Ingreso de Datos'!#REF!=1,EVERLITE!#REF!,"N/A")</f>
        <v>#REF!</v>
      </c>
      <c r="VFT50" s="351" t="e">
        <f>+IF('Data Input-Ingreso de Datos'!#REF!=1,EVERLITE!#REF!,"N/A")</f>
        <v>#REF!</v>
      </c>
      <c r="VFU50" s="351" t="e">
        <f>+IF('Data Input-Ingreso de Datos'!#REF!=1,EVERLITE!#REF!,"N/A")</f>
        <v>#REF!</v>
      </c>
      <c r="VFV50" s="351" t="e">
        <f>+IF('Data Input-Ingreso de Datos'!#REF!=1,EVERLITE!#REF!,"N/A")</f>
        <v>#REF!</v>
      </c>
      <c r="VFW50" s="351" t="e">
        <f>+IF('Data Input-Ingreso de Datos'!#REF!=1,EVERLITE!#REF!,"N/A")</f>
        <v>#REF!</v>
      </c>
      <c r="VFX50" s="351" t="e">
        <f>+IF('Data Input-Ingreso de Datos'!#REF!=1,EVERLITE!#REF!,"N/A")</f>
        <v>#REF!</v>
      </c>
      <c r="VFY50" s="351" t="e">
        <f>+IF('Data Input-Ingreso de Datos'!#REF!=1,EVERLITE!#REF!,"N/A")</f>
        <v>#REF!</v>
      </c>
      <c r="VFZ50" s="351" t="e">
        <f>+IF('Data Input-Ingreso de Datos'!#REF!=1,EVERLITE!#REF!,"N/A")</f>
        <v>#REF!</v>
      </c>
      <c r="VGA50" s="351" t="e">
        <f>+IF('Data Input-Ingreso de Datos'!#REF!=1,EVERLITE!#REF!,"N/A")</f>
        <v>#REF!</v>
      </c>
      <c r="VGB50" s="351" t="e">
        <f>+IF('Data Input-Ingreso de Datos'!#REF!=1,EVERLITE!#REF!,"N/A")</f>
        <v>#REF!</v>
      </c>
      <c r="VGC50" s="351" t="e">
        <f>+IF('Data Input-Ingreso de Datos'!#REF!=1,EVERLITE!#REF!,"N/A")</f>
        <v>#REF!</v>
      </c>
      <c r="VGD50" s="351" t="e">
        <f>+IF('Data Input-Ingreso de Datos'!#REF!=1,EVERLITE!#REF!,"N/A")</f>
        <v>#REF!</v>
      </c>
      <c r="VGE50" s="351" t="e">
        <f>+IF('Data Input-Ingreso de Datos'!#REF!=1,EVERLITE!#REF!,"N/A")</f>
        <v>#REF!</v>
      </c>
      <c r="VGF50" s="351" t="e">
        <f>+IF('Data Input-Ingreso de Datos'!#REF!=1,EVERLITE!#REF!,"N/A")</f>
        <v>#REF!</v>
      </c>
      <c r="VGG50" s="351" t="e">
        <f>+IF('Data Input-Ingreso de Datos'!#REF!=1,EVERLITE!#REF!,"N/A")</f>
        <v>#REF!</v>
      </c>
      <c r="VGH50" s="351" t="e">
        <f>+IF('Data Input-Ingreso de Datos'!#REF!=1,EVERLITE!#REF!,"N/A")</f>
        <v>#REF!</v>
      </c>
      <c r="VGI50" s="351" t="e">
        <f>+IF('Data Input-Ingreso de Datos'!#REF!=1,EVERLITE!#REF!,"N/A")</f>
        <v>#REF!</v>
      </c>
      <c r="VGJ50" s="351" t="e">
        <f>+IF('Data Input-Ingreso de Datos'!#REF!=1,EVERLITE!#REF!,"N/A")</f>
        <v>#REF!</v>
      </c>
      <c r="VGK50" s="351" t="e">
        <f>+IF('Data Input-Ingreso de Datos'!#REF!=1,EVERLITE!#REF!,"N/A")</f>
        <v>#REF!</v>
      </c>
      <c r="VGL50" s="351" t="e">
        <f>+IF('Data Input-Ingreso de Datos'!#REF!=1,EVERLITE!#REF!,"N/A")</f>
        <v>#REF!</v>
      </c>
      <c r="VGM50" s="351" t="e">
        <f>+IF('Data Input-Ingreso de Datos'!#REF!=1,EVERLITE!#REF!,"N/A")</f>
        <v>#REF!</v>
      </c>
      <c r="VGN50" s="351" t="e">
        <f>+IF('Data Input-Ingreso de Datos'!#REF!=1,EVERLITE!#REF!,"N/A")</f>
        <v>#REF!</v>
      </c>
      <c r="VGO50" s="351" t="e">
        <f>+IF('Data Input-Ingreso de Datos'!#REF!=1,EVERLITE!#REF!,"N/A")</f>
        <v>#REF!</v>
      </c>
      <c r="VGP50" s="351" t="e">
        <f>+IF('Data Input-Ingreso de Datos'!#REF!=1,EVERLITE!#REF!,"N/A")</f>
        <v>#REF!</v>
      </c>
      <c r="VGQ50" s="351" t="e">
        <f>+IF('Data Input-Ingreso de Datos'!#REF!=1,EVERLITE!#REF!,"N/A")</f>
        <v>#REF!</v>
      </c>
      <c r="VGR50" s="351" t="e">
        <f>+IF('Data Input-Ingreso de Datos'!#REF!=1,EVERLITE!#REF!,"N/A")</f>
        <v>#REF!</v>
      </c>
      <c r="VGS50" s="351" t="e">
        <f>+IF('Data Input-Ingreso de Datos'!#REF!=1,EVERLITE!#REF!,"N/A")</f>
        <v>#REF!</v>
      </c>
      <c r="VGT50" s="351" t="e">
        <f>+IF('Data Input-Ingreso de Datos'!#REF!=1,EVERLITE!#REF!,"N/A")</f>
        <v>#REF!</v>
      </c>
      <c r="VGU50" s="351" t="e">
        <f>+IF('Data Input-Ingreso de Datos'!#REF!=1,EVERLITE!#REF!,"N/A")</f>
        <v>#REF!</v>
      </c>
      <c r="VGV50" s="351" t="e">
        <f>+IF('Data Input-Ingreso de Datos'!#REF!=1,EVERLITE!#REF!,"N/A")</f>
        <v>#REF!</v>
      </c>
      <c r="VGW50" s="351" t="e">
        <f>+IF('Data Input-Ingreso de Datos'!#REF!=1,EVERLITE!#REF!,"N/A")</f>
        <v>#REF!</v>
      </c>
      <c r="VGX50" s="351" t="e">
        <f>+IF('Data Input-Ingreso de Datos'!#REF!=1,EVERLITE!#REF!,"N/A")</f>
        <v>#REF!</v>
      </c>
      <c r="VGY50" s="351" t="e">
        <f>+IF('Data Input-Ingreso de Datos'!#REF!=1,EVERLITE!#REF!,"N/A")</f>
        <v>#REF!</v>
      </c>
      <c r="VGZ50" s="351" t="e">
        <f>+IF('Data Input-Ingreso de Datos'!#REF!=1,EVERLITE!#REF!,"N/A")</f>
        <v>#REF!</v>
      </c>
      <c r="VHA50" s="351" t="e">
        <f>+IF('Data Input-Ingreso de Datos'!#REF!=1,EVERLITE!#REF!,"N/A")</f>
        <v>#REF!</v>
      </c>
      <c r="VHB50" s="351" t="e">
        <f>+IF('Data Input-Ingreso de Datos'!#REF!=1,EVERLITE!#REF!,"N/A")</f>
        <v>#REF!</v>
      </c>
      <c r="VHC50" s="351" t="e">
        <f>+IF('Data Input-Ingreso de Datos'!#REF!=1,EVERLITE!#REF!,"N/A")</f>
        <v>#REF!</v>
      </c>
      <c r="VHD50" s="351" t="e">
        <f>+IF('Data Input-Ingreso de Datos'!#REF!=1,EVERLITE!#REF!,"N/A")</f>
        <v>#REF!</v>
      </c>
      <c r="VHE50" s="351" t="e">
        <f>+IF('Data Input-Ingreso de Datos'!#REF!=1,EVERLITE!#REF!,"N/A")</f>
        <v>#REF!</v>
      </c>
      <c r="VHF50" s="351" t="e">
        <f>+IF('Data Input-Ingreso de Datos'!#REF!=1,EVERLITE!#REF!,"N/A")</f>
        <v>#REF!</v>
      </c>
      <c r="VHG50" s="351" t="e">
        <f>+IF('Data Input-Ingreso de Datos'!#REF!=1,EVERLITE!#REF!,"N/A")</f>
        <v>#REF!</v>
      </c>
      <c r="VHH50" s="351" t="e">
        <f>+IF('Data Input-Ingreso de Datos'!#REF!=1,EVERLITE!#REF!,"N/A")</f>
        <v>#REF!</v>
      </c>
      <c r="VHI50" s="351" t="e">
        <f>+IF('Data Input-Ingreso de Datos'!#REF!=1,EVERLITE!#REF!,"N/A")</f>
        <v>#REF!</v>
      </c>
      <c r="VHJ50" s="351" t="e">
        <f>+IF('Data Input-Ingreso de Datos'!#REF!=1,EVERLITE!#REF!,"N/A")</f>
        <v>#REF!</v>
      </c>
      <c r="VHK50" s="351" t="e">
        <f>+IF('Data Input-Ingreso de Datos'!#REF!=1,EVERLITE!#REF!,"N/A")</f>
        <v>#REF!</v>
      </c>
      <c r="VHL50" s="351" t="e">
        <f>+IF('Data Input-Ingreso de Datos'!#REF!=1,EVERLITE!#REF!,"N/A")</f>
        <v>#REF!</v>
      </c>
      <c r="VHM50" s="351" t="e">
        <f>+IF('Data Input-Ingreso de Datos'!#REF!=1,EVERLITE!#REF!,"N/A")</f>
        <v>#REF!</v>
      </c>
      <c r="VHN50" s="351" t="e">
        <f>+IF('Data Input-Ingreso de Datos'!#REF!=1,EVERLITE!#REF!,"N/A")</f>
        <v>#REF!</v>
      </c>
      <c r="VHO50" s="351" t="e">
        <f>+IF('Data Input-Ingreso de Datos'!#REF!=1,EVERLITE!#REF!,"N/A")</f>
        <v>#REF!</v>
      </c>
      <c r="VHP50" s="351" t="e">
        <f>+IF('Data Input-Ingreso de Datos'!#REF!=1,EVERLITE!#REF!,"N/A")</f>
        <v>#REF!</v>
      </c>
      <c r="VHQ50" s="351" t="e">
        <f>+IF('Data Input-Ingreso de Datos'!#REF!=1,EVERLITE!#REF!,"N/A")</f>
        <v>#REF!</v>
      </c>
      <c r="VHR50" s="351" t="e">
        <f>+IF('Data Input-Ingreso de Datos'!#REF!=1,EVERLITE!#REF!,"N/A")</f>
        <v>#REF!</v>
      </c>
      <c r="VHS50" s="351" t="e">
        <f>+IF('Data Input-Ingreso de Datos'!#REF!=1,EVERLITE!#REF!,"N/A")</f>
        <v>#REF!</v>
      </c>
      <c r="VHT50" s="351" t="e">
        <f>+IF('Data Input-Ingreso de Datos'!#REF!=1,EVERLITE!#REF!,"N/A")</f>
        <v>#REF!</v>
      </c>
      <c r="VHU50" s="351" t="e">
        <f>+IF('Data Input-Ingreso de Datos'!#REF!=1,EVERLITE!#REF!,"N/A")</f>
        <v>#REF!</v>
      </c>
      <c r="VHV50" s="351" t="e">
        <f>+IF('Data Input-Ingreso de Datos'!#REF!=1,EVERLITE!#REF!,"N/A")</f>
        <v>#REF!</v>
      </c>
      <c r="VHW50" s="351" t="e">
        <f>+IF('Data Input-Ingreso de Datos'!#REF!=1,EVERLITE!#REF!,"N/A")</f>
        <v>#REF!</v>
      </c>
      <c r="VHX50" s="351" t="e">
        <f>+IF('Data Input-Ingreso de Datos'!#REF!=1,EVERLITE!#REF!,"N/A")</f>
        <v>#REF!</v>
      </c>
      <c r="VHY50" s="351" t="e">
        <f>+IF('Data Input-Ingreso de Datos'!#REF!=1,EVERLITE!#REF!,"N/A")</f>
        <v>#REF!</v>
      </c>
      <c r="VHZ50" s="351" t="e">
        <f>+IF('Data Input-Ingreso de Datos'!#REF!=1,EVERLITE!#REF!,"N/A")</f>
        <v>#REF!</v>
      </c>
      <c r="VIA50" s="351" t="e">
        <f>+IF('Data Input-Ingreso de Datos'!#REF!=1,EVERLITE!#REF!,"N/A")</f>
        <v>#REF!</v>
      </c>
      <c r="VIB50" s="351" t="e">
        <f>+IF('Data Input-Ingreso de Datos'!#REF!=1,EVERLITE!#REF!,"N/A")</f>
        <v>#REF!</v>
      </c>
      <c r="VIC50" s="351" t="e">
        <f>+IF('Data Input-Ingreso de Datos'!#REF!=1,EVERLITE!#REF!,"N/A")</f>
        <v>#REF!</v>
      </c>
      <c r="VID50" s="351" t="e">
        <f>+IF('Data Input-Ingreso de Datos'!#REF!=1,EVERLITE!#REF!,"N/A")</f>
        <v>#REF!</v>
      </c>
      <c r="VIE50" s="351" t="e">
        <f>+IF('Data Input-Ingreso de Datos'!#REF!=1,EVERLITE!#REF!,"N/A")</f>
        <v>#REF!</v>
      </c>
      <c r="VIF50" s="351" t="e">
        <f>+IF('Data Input-Ingreso de Datos'!#REF!=1,EVERLITE!#REF!,"N/A")</f>
        <v>#REF!</v>
      </c>
      <c r="VIG50" s="351" t="e">
        <f>+IF('Data Input-Ingreso de Datos'!#REF!=1,EVERLITE!#REF!,"N/A")</f>
        <v>#REF!</v>
      </c>
      <c r="VIH50" s="351" t="e">
        <f>+IF('Data Input-Ingreso de Datos'!#REF!=1,EVERLITE!#REF!,"N/A")</f>
        <v>#REF!</v>
      </c>
      <c r="VII50" s="351" t="e">
        <f>+IF('Data Input-Ingreso de Datos'!#REF!=1,EVERLITE!#REF!,"N/A")</f>
        <v>#REF!</v>
      </c>
      <c r="VIJ50" s="351" t="e">
        <f>+IF('Data Input-Ingreso de Datos'!#REF!=1,EVERLITE!#REF!,"N/A")</f>
        <v>#REF!</v>
      </c>
      <c r="VIK50" s="351" t="e">
        <f>+IF('Data Input-Ingreso de Datos'!#REF!=1,EVERLITE!#REF!,"N/A")</f>
        <v>#REF!</v>
      </c>
      <c r="VIL50" s="351" t="e">
        <f>+IF('Data Input-Ingreso de Datos'!#REF!=1,EVERLITE!#REF!,"N/A")</f>
        <v>#REF!</v>
      </c>
      <c r="VIM50" s="351" t="e">
        <f>+IF('Data Input-Ingreso de Datos'!#REF!=1,EVERLITE!#REF!,"N/A")</f>
        <v>#REF!</v>
      </c>
      <c r="VIN50" s="351" t="e">
        <f>+IF('Data Input-Ingreso de Datos'!#REF!=1,EVERLITE!#REF!,"N/A")</f>
        <v>#REF!</v>
      </c>
      <c r="VIO50" s="351" t="e">
        <f>+IF('Data Input-Ingreso de Datos'!#REF!=1,EVERLITE!#REF!,"N/A")</f>
        <v>#REF!</v>
      </c>
      <c r="VIP50" s="351" t="e">
        <f>+IF('Data Input-Ingreso de Datos'!#REF!=1,EVERLITE!#REF!,"N/A")</f>
        <v>#REF!</v>
      </c>
      <c r="VIQ50" s="351" t="e">
        <f>+IF('Data Input-Ingreso de Datos'!#REF!=1,EVERLITE!#REF!,"N/A")</f>
        <v>#REF!</v>
      </c>
      <c r="VIR50" s="351" t="e">
        <f>+IF('Data Input-Ingreso de Datos'!#REF!=1,EVERLITE!#REF!,"N/A")</f>
        <v>#REF!</v>
      </c>
      <c r="VIS50" s="351" t="e">
        <f>+IF('Data Input-Ingreso de Datos'!#REF!=1,EVERLITE!#REF!,"N/A")</f>
        <v>#REF!</v>
      </c>
      <c r="VIT50" s="351" t="e">
        <f>+IF('Data Input-Ingreso de Datos'!#REF!=1,EVERLITE!#REF!,"N/A")</f>
        <v>#REF!</v>
      </c>
      <c r="VIU50" s="351" t="e">
        <f>+IF('Data Input-Ingreso de Datos'!#REF!=1,EVERLITE!#REF!,"N/A")</f>
        <v>#REF!</v>
      </c>
      <c r="VIV50" s="351" t="e">
        <f>+IF('Data Input-Ingreso de Datos'!#REF!=1,EVERLITE!#REF!,"N/A")</f>
        <v>#REF!</v>
      </c>
      <c r="VIW50" s="351" t="e">
        <f>+IF('Data Input-Ingreso de Datos'!#REF!=1,EVERLITE!#REF!,"N/A")</f>
        <v>#REF!</v>
      </c>
      <c r="VIX50" s="351" t="e">
        <f>+IF('Data Input-Ingreso de Datos'!#REF!=1,EVERLITE!#REF!,"N/A")</f>
        <v>#REF!</v>
      </c>
      <c r="VIY50" s="351" t="e">
        <f>+IF('Data Input-Ingreso de Datos'!#REF!=1,EVERLITE!#REF!,"N/A")</f>
        <v>#REF!</v>
      </c>
      <c r="VIZ50" s="351" t="e">
        <f>+IF('Data Input-Ingreso de Datos'!#REF!=1,EVERLITE!#REF!,"N/A")</f>
        <v>#REF!</v>
      </c>
      <c r="VJA50" s="351" t="e">
        <f>+IF('Data Input-Ingreso de Datos'!#REF!=1,EVERLITE!#REF!,"N/A")</f>
        <v>#REF!</v>
      </c>
      <c r="VJB50" s="351" t="e">
        <f>+IF('Data Input-Ingreso de Datos'!#REF!=1,EVERLITE!#REF!,"N/A")</f>
        <v>#REF!</v>
      </c>
      <c r="VJC50" s="351" t="e">
        <f>+IF('Data Input-Ingreso de Datos'!#REF!=1,EVERLITE!#REF!,"N/A")</f>
        <v>#REF!</v>
      </c>
      <c r="VJD50" s="351" t="e">
        <f>+IF('Data Input-Ingreso de Datos'!#REF!=1,EVERLITE!#REF!,"N/A")</f>
        <v>#REF!</v>
      </c>
      <c r="VJE50" s="351" t="e">
        <f>+IF('Data Input-Ingreso de Datos'!#REF!=1,EVERLITE!#REF!,"N/A")</f>
        <v>#REF!</v>
      </c>
      <c r="VJF50" s="351" t="e">
        <f>+IF('Data Input-Ingreso de Datos'!#REF!=1,EVERLITE!#REF!,"N/A")</f>
        <v>#REF!</v>
      </c>
      <c r="VJG50" s="351" t="e">
        <f>+IF('Data Input-Ingreso de Datos'!#REF!=1,EVERLITE!#REF!,"N/A")</f>
        <v>#REF!</v>
      </c>
      <c r="VJH50" s="351" t="e">
        <f>+IF('Data Input-Ingreso de Datos'!#REF!=1,EVERLITE!#REF!,"N/A")</f>
        <v>#REF!</v>
      </c>
      <c r="VJI50" s="351" t="e">
        <f>+IF('Data Input-Ingreso de Datos'!#REF!=1,EVERLITE!#REF!,"N/A")</f>
        <v>#REF!</v>
      </c>
      <c r="VJJ50" s="351" t="e">
        <f>+IF('Data Input-Ingreso de Datos'!#REF!=1,EVERLITE!#REF!,"N/A")</f>
        <v>#REF!</v>
      </c>
      <c r="VJK50" s="351" t="e">
        <f>+IF('Data Input-Ingreso de Datos'!#REF!=1,EVERLITE!#REF!,"N/A")</f>
        <v>#REF!</v>
      </c>
      <c r="VJL50" s="351" t="e">
        <f>+IF('Data Input-Ingreso de Datos'!#REF!=1,EVERLITE!#REF!,"N/A")</f>
        <v>#REF!</v>
      </c>
      <c r="VJM50" s="351" t="e">
        <f>+IF('Data Input-Ingreso de Datos'!#REF!=1,EVERLITE!#REF!,"N/A")</f>
        <v>#REF!</v>
      </c>
      <c r="VJN50" s="351" t="e">
        <f>+IF('Data Input-Ingreso de Datos'!#REF!=1,EVERLITE!#REF!,"N/A")</f>
        <v>#REF!</v>
      </c>
      <c r="VJO50" s="351" t="e">
        <f>+IF('Data Input-Ingreso de Datos'!#REF!=1,EVERLITE!#REF!,"N/A")</f>
        <v>#REF!</v>
      </c>
      <c r="VJP50" s="351" t="e">
        <f>+IF('Data Input-Ingreso de Datos'!#REF!=1,EVERLITE!#REF!,"N/A")</f>
        <v>#REF!</v>
      </c>
      <c r="VJQ50" s="351" t="e">
        <f>+IF('Data Input-Ingreso de Datos'!#REF!=1,EVERLITE!#REF!,"N/A")</f>
        <v>#REF!</v>
      </c>
      <c r="VJR50" s="351" t="e">
        <f>+IF('Data Input-Ingreso de Datos'!#REF!=1,EVERLITE!#REF!,"N/A")</f>
        <v>#REF!</v>
      </c>
      <c r="VJS50" s="351" t="e">
        <f>+IF('Data Input-Ingreso de Datos'!#REF!=1,EVERLITE!#REF!,"N/A")</f>
        <v>#REF!</v>
      </c>
      <c r="VJT50" s="351" t="e">
        <f>+IF('Data Input-Ingreso de Datos'!#REF!=1,EVERLITE!#REF!,"N/A")</f>
        <v>#REF!</v>
      </c>
      <c r="VJU50" s="351" t="e">
        <f>+IF('Data Input-Ingreso de Datos'!#REF!=1,EVERLITE!#REF!,"N/A")</f>
        <v>#REF!</v>
      </c>
      <c r="VJV50" s="351" t="e">
        <f>+IF('Data Input-Ingreso de Datos'!#REF!=1,EVERLITE!#REF!,"N/A")</f>
        <v>#REF!</v>
      </c>
      <c r="VJW50" s="351" t="e">
        <f>+IF('Data Input-Ingreso de Datos'!#REF!=1,EVERLITE!#REF!,"N/A")</f>
        <v>#REF!</v>
      </c>
      <c r="VJX50" s="351" t="e">
        <f>+IF('Data Input-Ingreso de Datos'!#REF!=1,EVERLITE!#REF!,"N/A")</f>
        <v>#REF!</v>
      </c>
      <c r="VJY50" s="351" t="e">
        <f>+IF('Data Input-Ingreso de Datos'!#REF!=1,EVERLITE!#REF!,"N/A")</f>
        <v>#REF!</v>
      </c>
      <c r="VJZ50" s="351" t="e">
        <f>+IF('Data Input-Ingreso de Datos'!#REF!=1,EVERLITE!#REF!,"N/A")</f>
        <v>#REF!</v>
      </c>
      <c r="VKA50" s="351" t="e">
        <f>+IF('Data Input-Ingreso de Datos'!#REF!=1,EVERLITE!#REF!,"N/A")</f>
        <v>#REF!</v>
      </c>
      <c r="VKB50" s="351" t="e">
        <f>+IF('Data Input-Ingreso de Datos'!#REF!=1,EVERLITE!#REF!,"N/A")</f>
        <v>#REF!</v>
      </c>
      <c r="VKC50" s="351" t="e">
        <f>+IF('Data Input-Ingreso de Datos'!#REF!=1,EVERLITE!#REF!,"N/A")</f>
        <v>#REF!</v>
      </c>
      <c r="VKD50" s="351" t="e">
        <f>+IF('Data Input-Ingreso de Datos'!#REF!=1,EVERLITE!#REF!,"N/A")</f>
        <v>#REF!</v>
      </c>
      <c r="VKE50" s="351" t="e">
        <f>+IF('Data Input-Ingreso de Datos'!#REF!=1,EVERLITE!#REF!,"N/A")</f>
        <v>#REF!</v>
      </c>
      <c r="VKF50" s="351" t="e">
        <f>+IF('Data Input-Ingreso de Datos'!#REF!=1,EVERLITE!#REF!,"N/A")</f>
        <v>#REF!</v>
      </c>
      <c r="VKG50" s="351" t="e">
        <f>+IF('Data Input-Ingreso de Datos'!#REF!=1,EVERLITE!#REF!,"N/A")</f>
        <v>#REF!</v>
      </c>
      <c r="VKH50" s="351" t="e">
        <f>+IF('Data Input-Ingreso de Datos'!#REF!=1,EVERLITE!#REF!,"N/A")</f>
        <v>#REF!</v>
      </c>
      <c r="VKI50" s="351" t="e">
        <f>+IF('Data Input-Ingreso de Datos'!#REF!=1,EVERLITE!#REF!,"N/A")</f>
        <v>#REF!</v>
      </c>
      <c r="VKJ50" s="351" t="e">
        <f>+IF('Data Input-Ingreso de Datos'!#REF!=1,EVERLITE!#REF!,"N/A")</f>
        <v>#REF!</v>
      </c>
      <c r="VKK50" s="351" t="e">
        <f>+IF('Data Input-Ingreso de Datos'!#REF!=1,EVERLITE!#REF!,"N/A")</f>
        <v>#REF!</v>
      </c>
      <c r="VKL50" s="351" t="e">
        <f>+IF('Data Input-Ingreso de Datos'!#REF!=1,EVERLITE!#REF!,"N/A")</f>
        <v>#REF!</v>
      </c>
      <c r="VKM50" s="351" t="e">
        <f>+IF('Data Input-Ingreso de Datos'!#REF!=1,EVERLITE!#REF!,"N/A")</f>
        <v>#REF!</v>
      </c>
      <c r="VKN50" s="351" t="e">
        <f>+IF('Data Input-Ingreso de Datos'!#REF!=1,EVERLITE!#REF!,"N/A")</f>
        <v>#REF!</v>
      </c>
      <c r="VKO50" s="351" t="e">
        <f>+IF('Data Input-Ingreso de Datos'!#REF!=1,EVERLITE!#REF!,"N/A")</f>
        <v>#REF!</v>
      </c>
      <c r="VKP50" s="351" t="e">
        <f>+IF('Data Input-Ingreso de Datos'!#REF!=1,EVERLITE!#REF!,"N/A")</f>
        <v>#REF!</v>
      </c>
      <c r="VKQ50" s="351" t="e">
        <f>+IF('Data Input-Ingreso de Datos'!#REF!=1,EVERLITE!#REF!,"N/A")</f>
        <v>#REF!</v>
      </c>
      <c r="VKR50" s="351" t="e">
        <f>+IF('Data Input-Ingreso de Datos'!#REF!=1,EVERLITE!#REF!,"N/A")</f>
        <v>#REF!</v>
      </c>
      <c r="VKS50" s="351" t="e">
        <f>+IF('Data Input-Ingreso de Datos'!#REF!=1,EVERLITE!#REF!,"N/A")</f>
        <v>#REF!</v>
      </c>
      <c r="VKT50" s="351" t="e">
        <f>+IF('Data Input-Ingreso de Datos'!#REF!=1,EVERLITE!#REF!,"N/A")</f>
        <v>#REF!</v>
      </c>
      <c r="VKU50" s="351" t="e">
        <f>+IF('Data Input-Ingreso de Datos'!#REF!=1,EVERLITE!#REF!,"N/A")</f>
        <v>#REF!</v>
      </c>
      <c r="VKV50" s="351" t="e">
        <f>+IF('Data Input-Ingreso de Datos'!#REF!=1,EVERLITE!#REF!,"N/A")</f>
        <v>#REF!</v>
      </c>
      <c r="VKW50" s="351" t="e">
        <f>+IF('Data Input-Ingreso de Datos'!#REF!=1,EVERLITE!#REF!,"N/A")</f>
        <v>#REF!</v>
      </c>
      <c r="VKX50" s="351" t="e">
        <f>+IF('Data Input-Ingreso de Datos'!#REF!=1,EVERLITE!#REF!,"N/A")</f>
        <v>#REF!</v>
      </c>
      <c r="VKY50" s="351" t="e">
        <f>+IF('Data Input-Ingreso de Datos'!#REF!=1,EVERLITE!#REF!,"N/A")</f>
        <v>#REF!</v>
      </c>
      <c r="VKZ50" s="351" t="e">
        <f>+IF('Data Input-Ingreso de Datos'!#REF!=1,EVERLITE!#REF!,"N/A")</f>
        <v>#REF!</v>
      </c>
      <c r="VLA50" s="351" t="e">
        <f>+IF('Data Input-Ingreso de Datos'!#REF!=1,EVERLITE!#REF!,"N/A")</f>
        <v>#REF!</v>
      </c>
      <c r="VLB50" s="351" t="e">
        <f>+IF('Data Input-Ingreso de Datos'!#REF!=1,EVERLITE!#REF!,"N/A")</f>
        <v>#REF!</v>
      </c>
      <c r="VLC50" s="351" t="e">
        <f>+IF('Data Input-Ingreso de Datos'!#REF!=1,EVERLITE!#REF!,"N/A")</f>
        <v>#REF!</v>
      </c>
      <c r="VLD50" s="351" t="e">
        <f>+IF('Data Input-Ingreso de Datos'!#REF!=1,EVERLITE!#REF!,"N/A")</f>
        <v>#REF!</v>
      </c>
      <c r="VLE50" s="351" t="e">
        <f>+IF('Data Input-Ingreso de Datos'!#REF!=1,EVERLITE!#REF!,"N/A")</f>
        <v>#REF!</v>
      </c>
      <c r="VLF50" s="351" t="e">
        <f>+IF('Data Input-Ingreso de Datos'!#REF!=1,EVERLITE!#REF!,"N/A")</f>
        <v>#REF!</v>
      </c>
      <c r="VLG50" s="351" t="e">
        <f>+IF('Data Input-Ingreso de Datos'!#REF!=1,EVERLITE!#REF!,"N/A")</f>
        <v>#REF!</v>
      </c>
      <c r="VLH50" s="351" t="e">
        <f>+IF('Data Input-Ingreso de Datos'!#REF!=1,EVERLITE!#REF!,"N/A")</f>
        <v>#REF!</v>
      </c>
      <c r="VLI50" s="351" t="e">
        <f>+IF('Data Input-Ingreso de Datos'!#REF!=1,EVERLITE!#REF!,"N/A")</f>
        <v>#REF!</v>
      </c>
      <c r="VLJ50" s="351" t="e">
        <f>+IF('Data Input-Ingreso de Datos'!#REF!=1,EVERLITE!#REF!,"N/A")</f>
        <v>#REF!</v>
      </c>
      <c r="VLK50" s="351" t="e">
        <f>+IF('Data Input-Ingreso de Datos'!#REF!=1,EVERLITE!#REF!,"N/A")</f>
        <v>#REF!</v>
      </c>
      <c r="VLL50" s="351" t="e">
        <f>+IF('Data Input-Ingreso de Datos'!#REF!=1,EVERLITE!#REF!,"N/A")</f>
        <v>#REF!</v>
      </c>
      <c r="VLM50" s="351" t="e">
        <f>+IF('Data Input-Ingreso de Datos'!#REF!=1,EVERLITE!#REF!,"N/A")</f>
        <v>#REF!</v>
      </c>
      <c r="VLN50" s="351" t="e">
        <f>+IF('Data Input-Ingreso de Datos'!#REF!=1,EVERLITE!#REF!,"N/A")</f>
        <v>#REF!</v>
      </c>
      <c r="VLO50" s="351" t="e">
        <f>+IF('Data Input-Ingreso de Datos'!#REF!=1,EVERLITE!#REF!,"N/A")</f>
        <v>#REF!</v>
      </c>
      <c r="VLP50" s="351" t="e">
        <f>+IF('Data Input-Ingreso de Datos'!#REF!=1,EVERLITE!#REF!,"N/A")</f>
        <v>#REF!</v>
      </c>
      <c r="VLQ50" s="351" t="e">
        <f>+IF('Data Input-Ingreso de Datos'!#REF!=1,EVERLITE!#REF!,"N/A")</f>
        <v>#REF!</v>
      </c>
      <c r="VLR50" s="351" t="e">
        <f>+IF('Data Input-Ingreso de Datos'!#REF!=1,EVERLITE!#REF!,"N/A")</f>
        <v>#REF!</v>
      </c>
      <c r="VLS50" s="351" t="e">
        <f>+IF('Data Input-Ingreso de Datos'!#REF!=1,EVERLITE!#REF!,"N/A")</f>
        <v>#REF!</v>
      </c>
      <c r="VLT50" s="351" t="e">
        <f>+IF('Data Input-Ingreso de Datos'!#REF!=1,EVERLITE!#REF!,"N/A")</f>
        <v>#REF!</v>
      </c>
      <c r="VLU50" s="351" t="e">
        <f>+IF('Data Input-Ingreso de Datos'!#REF!=1,EVERLITE!#REF!,"N/A")</f>
        <v>#REF!</v>
      </c>
      <c r="VLV50" s="351" t="e">
        <f>+IF('Data Input-Ingreso de Datos'!#REF!=1,EVERLITE!#REF!,"N/A")</f>
        <v>#REF!</v>
      </c>
      <c r="VLW50" s="351" t="e">
        <f>+IF('Data Input-Ingreso de Datos'!#REF!=1,EVERLITE!#REF!,"N/A")</f>
        <v>#REF!</v>
      </c>
      <c r="VLX50" s="351" t="e">
        <f>+IF('Data Input-Ingreso de Datos'!#REF!=1,EVERLITE!#REF!,"N/A")</f>
        <v>#REF!</v>
      </c>
      <c r="VLY50" s="351" t="e">
        <f>+IF('Data Input-Ingreso de Datos'!#REF!=1,EVERLITE!#REF!,"N/A")</f>
        <v>#REF!</v>
      </c>
      <c r="VLZ50" s="351" t="e">
        <f>+IF('Data Input-Ingreso de Datos'!#REF!=1,EVERLITE!#REF!,"N/A")</f>
        <v>#REF!</v>
      </c>
      <c r="VMA50" s="351" t="e">
        <f>+IF('Data Input-Ingreso de Datos'!#REF!=1,EVERLITE!#REF!,"N/A")</f>
        <v>#REF!</v>
      </c>
      <c r="VMB50" s="351" t="e">
        <f>+IF('Data Input-Ingreso de Datos'!#REF!=1,EVERLITE!#REF!,"N/A")</f>
        <v>#REF!</v>
      </c>
      <c r="VMC50" s="351" t="e">
        <f>+IF('Data Input-Ingreso de Datos'!#REF!=1,EVERLITE!#REF!,"N/A")</f>
        <v>#REF!</v>
      </c>
      <c r="VMD50" s="351" t="e">
        <f>+IF('Data Input-Ingreso de Datos'!#REF!=1,EVERLITE!#REF!,"N/A")</f>
        <v>#REF!</v>
      </c>
      <c r="VME50" s="351" t="e">
        <f>+IF('Data Input-Ingreso de Datos'!#REF!=1,EVERLITE!#REF!,"N/A")</f>
        <v>#REF!</v>
      </c>
      <c r="VMF50" s="351" t="e">
        <f>+IF('Data Input-Ingreso de Datos'!#REF!=1,EVERLITE!#REF!,"N/A")</f>
        <v>#REF!</v>
      </c>
      <c r="VMG50" s="351" t="e">
        <f>+IF('Data Input-Ingreso de Datos'!#REF!=1,EVERLITE!#REF!,"N/A")</f>
        <v>#REF!</v>
      </c>
      <c r="VMH50" s="351" t="e">
        <f>+IF('Data Input-Ingreso de Datos'!#REF!=1,EVERLITE!#REF!,"N/A")</f>
        <v>#REF!</v>
      </c>
      <c r="VMI50" s="351" t="e">
        <f>+IF('Data Input-Ingreso de Datos'!#REF!=1,EVERLITE!#REF!,"N/A")</f>
        <v>#REF!</v>
      </c>
      <c r="VMJ50" s="351" t="e">
        <f>+IF('Data Input-Ingreso de Datos'!#REF!=1,EVERLITE!#REF!,"N/A")</f>
        <v>#REF!</v>
      </c>
      <c r="VMK50" s="351" t="e">
        <f>+IF('Data Input-Ingreso de Datos'!#REF!=1,EVERLITE!#REF!,"N/A")</f>
        <v>#REF!</v>
      </c>
      <c r="VML50" s="351" t="e">
        <f>+IF('Data Input-Ingreso de Datos'!#REF!=1,EVERLITE!#REF!,"N/A")</f>
        <v>#REF!</v>
      </c>
      <c r="VMM50" s="351" t="e">
        <f>+IF('Data Input-Ingreso de Datos'!#REF!=1,EVERLITE!#REF!,"N/A")</f>
        <v>#REF!</v>
      </c>
      <c r="VMN50" s="351" t="e">
        <f>+IF('Data Input-Ingreso de Datos'!#REF!=1,EVERLITE!#REF!,"N/A")</f>
        <v>#REF!</v>
      </c>
      <c r="VMO50" s="351" t="e">
        <f>+IF('Data Input-Ingreso de Datos'!#REF!=1,EVERLITE!#REF!,"N/A")</f>
        <v>#REF!</v>
      </c>
      <c r="VMP50" s="351" t="e">
        <f>+IF('Data Input-Ingreso de Datos'!#REF!=1,EVERLITE!#REF!,"N/A")</f>
        <v>#REF!</v>
      </c>
      <c r="VMQ50" s="351" t="e">
        <f>+IF('Data Input-Ingreso de Datos'!#REF!=1,EVERLITE!#REF!,"N/A")</f>
        <v>#REF!</v>
      </c>
      <c r="VMR50" s="351" t="e">
        <f>+IF('Data Input-Ingreso de Datos'!#REF!=1,EVERLITE!#REF!,"N/A")</f>
        <v>#REF!</v>
      </c>
      <c r="VMS50" s="351" t="e">
        <f>+IF('Data Input-Ingreso de Datos'!#REF!=1,EVERLITE!#REF!,"N/A")</f>
        <v>#REF!</v>
      </c>
      <c r="VMT50" s="351" t="e">
        <f>+IF('Data Input-Ingreso de Datos'!#REF!=1,EVERLITE!#REF!,"N/A")</f>
        <v>#REF!</v>
      </c>
      <c r="VMU50" s="351" t="e">
        <f>+IF('Data Input-Ingreso de Datos'!#REF!=1,EVERLITE!#REF!,"N/A")</f>
        <v>#REF!</v>
      </c>
      <c r="VMV50" s="351" t="e">
        <f>+IF('Data Input-Ingreso de Datos'!#REF!=1,EVERLITE!#REF!,"N/A")</f>
        <v>#REF!</v>
      </c>
      <c r="VMW50" s="351" t="e">
        <f>+IF('Data Input-Ingreso de Datos'!#REF!=1,EVERLITE!#REF!,"N/A")</f>
        <v>#REF!</v>
      </c>
      <c r="VMX50" s="351" t="e">
        <f>+IF('Data Input-Ingreso de Datos'!#REF!=1,EVERLITE!#REF!,"N/A")</f>
        <v>#REF!</v>
      </c>
      <c r="VMY50" s="351" t="e">
        <f>+IF('Data Input-Ingreso de Datos'!#REF!=1,EVERLITE!#REF!,"N/A")</f>
        <v>#REF!</v>
      </c>
      <c r="VMZ50" s="351" t="e">
        <f>+IF('Data Input-Ingreso de Datos'!#REF!=1,EVERLITE!#REF!,"N/A")</f>
        <v>#REF!</v>
      </c>
      <c r="VNA50" s="351" t="e">
        <f>+IF('Data Input-Ingreso de Datos'!#REF!=1,EVERLITE!#REF!,"N/A")</f>
        <v>#REF!</v>
      </c>
      <c r="VNB50" s="351" t="e">
        <f>+IF('Data Input-Ingreso de Datos'!#REF!=1,EVERLITE!#REF!,"N/A")</f>
        <v>#REF!</v>
      </c>
      <c r="VNC50" s="351" t="e">
        <f>+IF('Data Input-Ingreso de Datos'!#REF!=1,EVERLITE!#REF!,"N/A")</f>
        <v>#REF!</v>
      </c>
      <c r="VND50" s="351" t="e">
        <f>+IF('Data Input-Ingreso de Datos'!#REF!=1,EVERLITE!#REF!,"N/A")</f>
        <v>#REF!</v>
      </c>
      <c r="VNE50" s="351" t="e">
        <f>+IF('Data Input-Ingreso de Datos'!#REF!=1,EVERLITE!#REF!,"N/A")</f>
        <v>#REF!</v>
      </c>
      <c r="VNF50" s="351" t="e">
        <f>+IF('Data Input-Ingreso de Datos'!#REF!=1,EVERLITE!#REF!,"N/A")</f>
        <v>#REF!</v>
      </c>
      <c r="VNG50" s="351" t="e">
        <f>+IF('Data Input-Ingreso de Datos'!#REF!=1,EVERLITE!#REF!,"N/A")</f>
        <v>#REF!</v>
      </c>
      <c r="VNH50" s="351" t="e">
        <f>+IF('Data Input-Ingreso de Datos'!#REF!=1,EVERLITE!#REF!,"N/A")</f>
        <v>#REF!</v>
      </c>
      <c r="VNI50" s="351" t="e">
        <f>+IF('Data Input-Ingreso de Datos'!#REF!=1,EVERLITE!#REF!,"N/A")</f>
        <v>#REF!</v>
      </c>
      <c r="VNJ50" s="351" t="e">
        <f>+IF('Data Input-Ingreso de Datos'!#REF!=1,EVERLITE!#REF!,"N/A")</f>
        <v>#REF!</v>
      </c>
      <c r="VNK50" s="351" t="e">
        <f>+IF('Data Input-Ingreso de Datos'!#REF!=1,EVERLITE!#REF!,"N/A")</f>
        <v>#REF!</v>
      </c>
      <c r="VNL50" s="351" t="e">
        <f>+IF('Data Input-Ingreso de Datos'!#REF!=1,EVERLITE!#REF!,"N/A")</f>
        <v>#REF!</v>
      </c>
      <c r="VNM50" s="351" t="e">
        <f>+IF('Data Input-Ingreso de Datos'!#REF!=1,EVERLITE!#REF!,"N/A")</f>
        <v>#REF!</v>
      </c>
      <c r="VNN50" s="351" t="e">
        <f>+IF('Data Input-Ingreso de Datos'!#REF!=1,EVERLITE!#REF!,"N/A")</f>
        <v>#REF!</v>
      </c>
      <c r="VNO50" s="351" t="e">
        <f>+IF('Data Input-Ingreso de Datos'!#REF!=1,EVERLITE!#REF!,"N/A")</f>
        <v>#REF!</v>
      </c>
      <c r="VNP50" s="351" t="e">
        <f>+IF('Data Input-Ingreso de Datos'!#REF!=1,EVERLITE!#REF!,"N/A")</f>
        <v>#REF!</v>
      </c>
      <c r="VNQ50" s="351" t="e">
        <f>+IF('Data Input-Ingreso de Datos'!#REF!=1,EVERLITE!#REF!,"N/A")</f>
        <v>#REF!</v>
      </c>
      <c r="VNR50" s="351" t="e">
        <f>+IF('Data Input-Ingreso de Datos'!#REF!=1,EVERLITE!#REF!,"N/A")</f>
        <v>#REF!</v>
      </c>
      <c r="VNS50" s="351" t="e">
        <f>+IF('Data Input-Ingreso de Datos'!#REF!=1,EVERLITE!#REF!,"N/A")</f>
        <v>#REF!</v>
      </c>
      <c r="VNT50" s="351" t="e">
        <f>+IF('Data Input-Ingreso de Datos'!#REF!=1,EVERLITE!#REF!,"N/A")</f>
        <v>#REF!</v>
      </c>
      <c r="VNU50" s="351" t="e">
        <f>+IF('Data Input-Ingreso de Datos'!#REF!=1,EVERLITE!#REF!,"N/A")</f>
        <v>#REF!</v>
      </c>
      <c r="VNV50" s="351" t="e">
        <f>+IF('Data Input-Ingreso de Datos'!#REF!=1,EVERLITE!#REF!,"N/A")</f>
        <v>#REF!</v>
      </c>
      <c r="VNW50" s="351" t="e">
        <f>+IF('Data Input-Ingreso de Datos'!#REF!=1,EVERLITE!#REF!,"N/A")</f>
        <v>#REF!</v>
      </c>
      <c r="VNX50" s="351" t="e">
        <f>+IF('Data Input-Ingreso de Datos'!#REF!=1,EVERLITE!#REF!,"N/A")</f>
        <v>#REF!</v>
      </c>
      <c r="VNY50" s="351" t="e">
        <f>+IF('Data Input-Ingreso de Datos'!#REF!=1,EVERLITE!#REF!,"N/A")</f>
        <v>#REF!</v>
      </c>
      <c r="VNZ50" s="351" t="e">
        <f>+IF('Data Input-Ingreso de Datos'!#REF!=1,EVERLITE!#REF!,"N/A")</f>
        <v>#REF!</v>
      </c>
      <c r="VOA50" s="351" t="e">
        <f>+IF('Data Input-Ingreso de Datos'!#REF!=1,EVERLITE!#REF!,"N/A")</f>
        <v>#REF!</v>
      </c>
      <c r="VOB50" s="351" t="e">
        <f>+IF('Data Input-Ingreso de Datos'!#REF!=1,EVERLITE!#REF!,"N/A")</f>
        <v>#REF!</v>
      </c>
      <c r="VOC50" s="351" t="e">
        <f>+IF('Data Input-Ingreso de Datos'!#REF!=1,EVERLITE!#REF!,"N/A")</f>
        <v>#REF!</v>
      </c>
      <c r="VOD50" s="351" t="e">
        <f>+IF('Data Input-Ingreso de Datos'!#REF!=1,EVERLITE!#REF!,"N/A")</f>
        <v>#REF!</v>
      </c>
      <c r="VOE50" s="351" t="e">
        <f>+IF('Data Input-Ingreso de Datos'!#REF!=1,EVERLITE!#REF!,"N/A")</f>
        <v>#REF!</v>
      </c>
      <c r="VOF50" s="351" t="e">
        <f>+IF('Data Input-Ingreso de Datos'!#REF!=1,EVERLITE!#REF!,"N/A")</f>
        <v>#REF!</v>
      </c>
      <c r="VOG50" s="351" t="e">
        <f>+IF('Data Input-Ingreso de Datos'!#REF!=1,EVERLITE!#REF!,"N/A")</f>
        <v>#REF!</v>
      </c>
      <c r="VOH50" s="351" t="e">
        <f>+IF('Data Input-Ingreso de Datos'!#REF!=1,EVERLITE!#REF!,"N/A")</f>
        <v>#REF!</v>
      </c>
      <c r="VOI50" s="351" t="e">
        <f>+IF('Data Input-Ingreso de Datos'!#REF!=1,EVERLITE!#REF!,"N/A")</f>
        <v>#REF!</v>
      </c>
      <c r="VOJ50" s="351" t="e">
        <f>+IF('Data Input-Ingreso de Datos'!#REF!=1,EVERLITE!#REF!,"N/A")</f>
        <v>#REF!</v>
      </c>
      <c r="VOK50" s="351" t="e">
        <f>+IF('Data Input-Ingreso de Datos'!#REF!=1,EVERLITE!#REF!,"N/A")</f>
        <v>#REF!</v>
      </c>
      <c r="VOL50" s="351" t="e">
        <f>+IF('Data Input-Ingreso de Datos'!#REF!=1,EVERLITE!#REF!,"N/A")</f>
        <v>#REF!</v>
      </c>
      <c r="VOM50" s="351" t="e">
        <f>+IF('Data Input-Ingreso de Datos'!#REF!=1,EVERLITE!#REF!,"N/A")</f>
        <v>#REF!</v>
      </c>
      <c r="VON50" s="351" t="e">
        <f>+IF('Data Input-Ingreso de Datos'!#REF!=1,EVERLITE!#REF!,"N/A")</f>
        <v>#REF!</v>
      </c>
      <c r="VOO50" s="351" t="e">
        <f>+IF('Data Input-Ingreso de Datos'!#REF!=1,EVERLITE!#REF!,"N/A")</f>
        <v>#REF!</v>
      </c>
      <c r="VOP50" s="351" t="e">
        <f>+IF('Data Input-Ingreso de Datos'!#REF!=1,EVERLITE!#REF!,"N/A")</f>
        <v>#REF!</v>
      </c>
      <c r="VOQ50" s="351" t="e">
        <f>+IF('Data Input-Ingreso de Datos'!#REF!=1,EVERLITE!#REF!,"N/A")</f>
        <v>#REF!</v>
      </c>
      <c r="VOR50" s="351" t="e">
        <f>+IF('Data Input-Ingreso de Datos'!#REF!=1,EVERLITE!#REF!,"N/A")</f>
        <v>#REF!</v>
      </c>
      <c r="VOS50" s="351" t="e">
        <f>+IF('Data Input-Ingreso de Datos'!#REF!=1,EVERLITE!#REF!,"N/A")</f>
        <v>#REF!</v>
      </c>
      <c r="VOT50" s="351" t="e">
        <f>+IF('Data Input-Ingreso de Datos'!#REF!=1,EVERLITE!#REF!,"N/A")</f>
        <v>#REF!</v>
      </c>
      <c r="VOU50" s="351" t="e">
        <f>+IF('Data Input-Ingreso de Datos'!#REF!=1,EVERLITE!#REF!,"N/A")</f>
        <v>#REF!</v>
      </c>
      <c r="VOV50" s="351" t="e">
        <f>+IF('Data Input-Ingreso de Datos'!#REF!=1,EVERLITE!#REF!,"N/A")</f>
        <v>#REF!</v>
      </c>
      <c r="VOW50" s="351" t="e">
        <f>+IF('Data Input-Ingreso de Datos'!#REF!=1,EVERLITE!#REF!,"N/A")</f>
        <v>#REF!</v>
      </c>
      <c r="VOX50" s="351" t="e">
        <f>+IF('Data Input-Ingreso de Datos'!#REF!=1,EVERLITE!#REF!,"N/A")</f>
        <v>#REF!</v>
      </c>
      <c r="VOY50" s="351" t="e">
        <f>+IF('Data Input-Ingreso de Datos'!#REF!=1,EVERLITE!#REF!,"N/A")</f>
        <v>#REF!</v>
      </c>
      <c r="VOZ50" s="351" t="e">
        <f>+IF('Data Input-Ingreso de Datos'!#REF!=1,EVERLITE!#REF!,"N/A")</f>
        <v>#REF!</v>
      </c>
      <c r="VPA50" s="351" t="e">
        <f>+IF('Data Input-Ingreso de Datos'!#REF!=1,EVERLITE!#REF!,"N/A")</f>
        <v>#REF!</v>
      </c>
      <c r="VPB50" s="351" t="e">
        <f>+IF('Data Input-Ingreso de Datos'!#REF!=1,EVERLITE!#REF!,"N/A")</f>
        <v>#REF!</v>
      </c>
      <c r="VPC50" s="351" t="e">
        <f>+IF('Data Input-Ingreso de Datos'!#REF!=1,EVERLITE!#REF!,"N/A")</f>
        <v>#REF!</v>
      </c>
      <c r="VPD50" s="351" t="e">
        <f>+IF('Data Input-Ingreso de Datos'!#REF!=1,EVERLITE!#REF!,"N/A")</f>
        <v>#REF!</v>
      </c>
      <c r="VPE50" s="351" t="e">
        <f>+IF('Data Input-Ingreso de Datos'!#REF!=1,EVERLITE!#REF!,"N/A")</f>
        <v>#REF!</v>
      </c>
      <c r="VPF50" s="351" t="e">
        <f>+IF('Data Input-Ingreso de Datos'!#REF!=1,EVERLITE!#REF!,"N/A")</f>
        <v>#REF!</v>
      </c>
      <c r="VPG50" s="351" t="e">
        <f>+IF('Data Input-Ingreso de Datos'!#REF!=1,EVERLITE!#REF!,"N/A")</f>
        <v>#REF!</v>
      </c>
      <c r="VPH50" s="351" t="e">
        <f>+IF('Data Input-Ingreso de Datos'!#REF!=1,EVERLITE!#REF!,"N/A")</f>
        <v>#REF!</v>
      </c>
      <c r="VPI50" s="351" t="e">
        <f>+IF('Data Input-Ingreso de Datos'!#REF!=1,EVERLITE!#REF!,"N/A")</f>
        <v>#REF!</v>
      </c>
      <c r="VPJ50" s="351" t="e">
        <f>+IF('Data Input-Ingreso de Datos'!#REF!=1,EVERLITE!#REF!,"N/A")</f>
        <v>#REF!</v>
      </c>
      <c r="VPK50" s="351" t="e">
        <f>+IF('Data Input-Ingreso de Datos'!#REF!=1,EVERLITE!#REF!,"N/A")</f>
        <v>#REF!</v>
      </c>
      <c r="VPL50" s="351" t="e">
        <f>+IF('Data Input-Ingreso de Datos'!#REF!=1,EVERLITE!#REF!,"N/A")</f>
        <v>#REF!</v>
      </c>
      <c r="VPM50" s="351" t="e">
        <f>+IF('Data Input-Ingreso de Datos'!#REF!=1,EVERLITE!#REF!,"N/A")</f>
        <v>#REF!</v>
      </c>
      <c r="VPN50" s="351" t="e">
        <f>+IF('Data Input-Ingreso de Datos'!#REF!=1,EVERLITE!#REF!,"N/A")</f>
        <v>#REF!</v>
      </c>
      <c r="VPO50" s="351" t="e">
        <f>+IF('Data Input-Ingreso de Datos'!#REF!=1,EVERLITE!#REF!,"N/A")</f>
        <v>#REF!</v>
      </c>
      <c r="VPP50" s="351" t="e">
        <f>+IF('Data Input-Ingreso de Datos'!#REF!=1,EVERLITE!#REF!,"N/A")</f>
        <v>#REF!</v>
      </c>
      <c r="VPQ50" s="351" t="e">
        <f>+IF('Data Input-Ingreso de Datos'!#REF!=1,EVERLITE!#REF!,"N/A")</f>
        <v>#REF!</v>
      </c>
      <c r="VPR50" s="351" t="e">
        <f>+IF('Data Input-Ingreso de Datos'!#REF!=1,EVERLITE!#REF!,"N/A")</f>
        <v>#REF!</v>
      </c>
      <c r="VPS50" s="351" t="e">
        <f>+IF('Data Input-Ingreso de Datos'!#REF!=1,EVERLITE!#REF!,"N/A")</f>
        <v>#REF!</v>
      </c>
      <c r="VPT50" s="351" t="e">
        <f>+IF('Data Input-Ingreso de Datos'!#REF!=1,EVERLITE!#REF!,"N/A")</f>
        <v>#REF!</v>
      </c>
      <c r="VPU50" s="351" t="e">
        <f>+IF('Data Input-Ingreso de Datos'!#REF!=1,EVERLITE!#REF!,"N/A")</f>
        <v>#REF!</v>
      </c>
      <c r="VPV50" s="351" t="e">
        <f>+IF('Data Input-Ingreso de Datos'!#REF!=1,EVERLITE!#REF!,"N/A")</f>
        <v>#REF!</v>
      </c>
      <c r="VPW50" s="351" t="e">
        <f>+IF('Data Input-Ingreso de Datos'!#REF!=1,EVERLITE!#REF!,"N/A")</f>
        <v>#REF!</v>
      </c>
      <c r="VPX50" s="351" t="e">
        <f>+IF('Data Input-Ingreso de Datos'!#REF!=1,EVERLITE!#REF!,"N/A")</f>
        <v>#REF!</v>
      </c>
      <c r="VPY50" s="351" t="e">
        <f>+IF('Data Input-Ingreso de Datos'!#REF!=1,EVERLITE!#REF!,"N/A")</f>
        <v>#REF!</v>
      </c>
      <c r="VPZ50" s="351" t="e">
        <f>+IF('Data Input-Ingreso de Datos'!#REF!=1,EVERLITE!#REF!,"N/A")</f>
        <v>#REF!</v>
      </c>
      <c r="VQA50" s="351" t="e">
        <f>+IF('Data Input-Ingreso de Datos'!#REF!=1,EVERLITE!#REF!,"N/A")</f>
        <v>#REF!</v>
      </c>
      <c r="VQB50" s="351" t="e">
        <f>+IF('Data Input-Ingreso de Datos'!#REF!=1,EVERLITE!#REF!,"N/A")</f>
        <v>#REF!</v>
      </c>
      <c r="VQC50" s="351" t="e">
        <f>+IF('Data Input-Ingreso de Datos'!#REF!=1,EVERLITE!#REF!,"N/A")</f>
        <v>#REF!</v>
      </c>
      <c r="VQD50" s="351" t="e">
        <f>+IF('Data Input-Ingreso de Datos'!#REF!=1,EVERLITE!#REF!,"N/A")</f>
        <v>#REF!</v>
      </c>
      <c r="VQE50" s="351" t="e">
        <f>+IF('Data Input-Ingreso de Datos'!#REF!=1,EVERLITE!#REF!,"N/A")</f>
        <v>#REF!</v>
      </c>
      <c r="VQF50" s="351" t="e">
        <f>+IF('Data Input-Ingreso de Datos'!#REF!=1,EVERLITE!#REF!,"N/A")</f>
        <v>#REF!</v>
      </c>
      <c r="VQG50" s="351" t="e">
        <f>+IF('Data Input-Ingreso de Datos'!#REF!=1,EVERLITE!#REF!,"N/A")</f>
        <v>#REF!</v>
      </c>
      <c r="VQH50" s="351" t="e">
        <f>+IF('Data Input-Ingreso de Datos'!#REF!=1,EVERLITE!#REF!,"N/A")</f>
        <v>#REF!</v>
      </c>
      <c r="VQI50" s="351" t="e">
        <f>+IF('Data Input-Ingreso de Datos'!#REF!=1,EVERLITE!#REF!,"N/A")</f>
        <v>#REF!</v>
      </c>
      <c r="VQJ50" s="351" t="e">
        <f>+IF('Data Input-Ingreso de Datos'!#REF!=1,EVERLITE!#REF!,"N/A")</f>
        <v>#REF!</v>
      </c>
      <c r="VQK50" s="351" t="e">
        <f>+IF('Data Input-Ingreso de Datos'!#REF!=1,EVERLITE!#REF!,"N/A")</f>
        <v>#REF!</v>
      </c>
      <c r="VQL50" s="351" t="e">
        <f>+IF('Data Input-Ingreso de Datos'!#REF!=1,EVERLITE!#REF!,"N/A")</f>
        <v>#REF!</v>
      </c>
      <c r="VQM50" s="351" t="e">
        <f>+IF('Data Input-Ingreso de Datos'!#REF!=1,EVERLITE!#REF!,"N/A")</f>
        <v>#REF!</v>
      </c>
      <c r="VQN50" s="351" t="e">
        <f>+IF('Data Input-Ingreso de Datos'!#REF!=1,EVERLITE!#REF!,"N/A")</f>
        <v>#REF!</v>
      </c>
      <c r="VQO50" s="351" t="e">
        <f>+IF('Data Input-Ingreso de Datos'!#REF!=1,EVERLITE!#REF!,"N/A")</f>
        <v>#REF!</v>
      </c>
      <c r="VQP50" s="351" t="e">
        <f>+IF('Data Input-Ingreso de Datos'!#REF!=1,EVERLITE!#REF!,"N/A")</f>
        <v>#REF!</v>
      </c>
      <c r="VQQ50" s="351" t="e">
        <f>+IF('Data Input-Ingreso de Datos'!#REF!=1,EVERLITE!#REF!,"N/A")</f>
        <v>#REF!</v>
      </c>
      <c r="VQR50" s="351" t="e">
        <f>+IF('Data Input-Ingreso de Datos'!#REF!=1,EVERLITE!#REF!,"N/A")</f>
        <v>#REF!</v>
      </c>
      <c r="VQS50" s="351" t="e">
        <f>+IF('Data Input-Ingreso de Datos'!#REF!=1,EVERLITE!#REF!,"N/A")</f>
        <v>#REF!</v>
      </c>
      <c r="VQT50" s="351" t="e">
        <f>+IF('Data Input-Ingreso de Datos'!#REF!=1,EVERLITE!#REF!,"N/A")</f>
        <v>#REF!</v>
      </c>
      <c r="VQU50" s="351" t="e">
        <f>+IF('Data Input-Ingreso de Datos'!#REF!=1,EVERLITE!#REF!,"N/A")</f>
        <v>#REF!</v>
      </c>
      <c r="VQV50" s="351" t="e">
        <f>+IF('Data Input-Ingreso de Datos'!#REF!=1,EVERLITE!#REF!,"N/A")</f>
        <v>#REF!</v>
      </c>
      <c r="VQW50" s="351" t="e">
        <f>+IF('Data Input-Ingreso de Datos'!#REF!=1,EVERLITE!#REF!,"N/A")</f>
        <v>#REF!</v>
      </c>
      <c r="VQX50" s="351" t="e">
        <f>+IF('Data Input-Ingreso de Datos'!#REF!=1,EVERLITE!#REF!,"N/A")</f>
        <v>#REF!</v>
      </c>
      <c r="VQY50" s="351" t="e">
        <f>+IF('Data Input-Ingreso de Datos'!#REF!=1,EVERLITE!#REF!,"N/A")</f>
        <v>#REF!</v>
      </c>
      <c r="VQZ50" s="351" t="e">
        <f>+IF('Data Input-Ingreso de Datos'!#REF!=1,EVERLITE!#REF!,"N/A")</f>
        <v>#REF!</v>
      </c>
      <c r="VRA50" s="351" t="e">
        <f>+IF('Data Input-Ingreso de Datos'!#REF!=1,EVERLITE!#REF!,"N/A")</f>
        <v>#REF!</v>
      </c>
      <c r="VRB50" s="351" t="e">
        <f>+IF('Data Input-Ingreso de Datos'!#REF!=1,EVERLITE!#REF!,"N/A")</f>
        <v>#REF!</v>
      </c>
      <c r="VRC50" s="351" t="e">
        <f>+IF('Data Input-Ingreso de Datos'!#REF!=1,EVERLITE!#REF!,"N/A")</f>
        <v>#REF!</v>
      </c>
      <c r="VRD50" s="351" t="e">
        <f>+IF('Data Input-Ingreso de Datos'!#REF!=1,EVERLITE!#REF!,"N/A")</f>
        <v>#REF!</v>
      </c>
      <c r="VRE50" s="351" t="e">
        <f>+IF('Data Input-Ingreso de Datos'!#REF!=1,EVERLITE!#REF!,"N/A")</f>
        <v>#REF!</v>
      </c>
      <c r="VRF50" s="351" t="e">
        <f>+IF('Data Input-Ingreso de Datos'!#REF!=1,EVERLITE!#REF!,"N/A")</f>
        <v>#REF!</v>
      </c>
      <c r="VRG50" s="351" t="e">
        <f>+IF('Data Input-Ingreso de Datos'!#REF!=1,EVERLITE!#REF!,"N/A")</f>
        <v>#REF!</v>
      </c>
      <c r="VRH50" s="351" t="e">
        <f>+IF('Data Input-Ingreso de Datos'!#REF!=1,EVERLITE!#REF!,"N/A")</f>
        <v>#REF!</v>
      </c>
      <c r="VRI50" s="351" t="e">
        <f>+IF('Data Input-Ingreso de Datos'!#REF!=1,EVERLITE!#REF!,"N/A")</f>
        <v>#REF!</v>
      </c>
      <c r="VRJ50" s="351" t="e">
        <f>+IF('Data Input-Ingreso de Datos'!#REF!=1,EVERLITE!#REF!,"N/A")</f>
        <v>#REF!</v>
      </c>
      <c r="VRK50" s="351" t="e">
        <f>+IF('Data Input-Ingreso de Datos'!#REF!=1,EVERLITE!#REF!,"N/A")</f>
        <v>#REF!</v>
      </c>
      <c r="VRL50" s="351" t="e">
        <f>+IF('Data Input-Ingreso de Datos'!#REF!=1,EVERLITE!#REF!,"N/A")</f>
        <v>#REF!</v>
      </c>
      <c r="VRM50" s="351" t="e">
        <f>+IF('Data Input-Ingreso de Datos'!#REF!=1,EVERLITE!#REF!,"N/A")</f>
        <v>#REF!</v>
      </c>
      <c r="VRN50" s="351" t="e">
        <f>+IF('Data Input-Ingreso de Datos'!#REF!=1,EVERLITE!#REF!,"N/A")</f>
        <v>#REF!</v>
      </c>
      <c r="VRO50" s="351" t="e">
        <f>+IF('Data Input-Ingreso de Datos'!#REF!=1,EVERLITE!#REF!,"N/A")</f>
        <v>#REF!</v>
      </c>
      <c r="VRP50" s="351" t="e">
        <f>+IF('Data Input-Ingreso de Datos'!#REF!=1,EVERLITE!#REF!,"N/A")</f>
        <v>#REF!</v>
      </c>
      <c r="VRQ50" s="351" t="e">
        <f>+IF('Data Input-Ingreso de Datos'!#REF!=1,EVERLITE!#REF!,"N/A")</f>
        <v>#REF!</v>
      </c>
      <c r="VRR50" s="351" t="e">
        <f>+IF('Data Input-Ingreso de Datos'!#REF!=1,EVERLITE!#REF!,"N/A")</f>
        <v>#REF!</v>
      </c>
      <c r="VRS50" s="351" t="e">
        <f>+IF('Data Input-Ingreso de Datos'!#REF!=1,EVERLITE!#REF!,"N/A")</f>
        <v>#REF!</v>
      </c>
      <c r="VRT50" s="351" t="e">
        <f>+IF('Data Input-Ingreso de Datos'!#REF!=1,EVERLITE!#REF!,"N/A")</f>
        <v>#REF!</v>
      </c>
      <c r="VRU50" s="351" t="e">
        <f>+IF('Data Input-Ingreso de Datos'!#REF!=1,EVERLITE!#REF!,"N/A")</f>
        <v>#REF!</v>
      </c>
      <c r="VRV50" s="351" t="e">
        <f>+IF('Data Input-Ingreso de Datos'!#REF!=1,EVERLITE!#REF!,"N/A")</f>
        <v>#REF!</v>
      </c>
      <c r="VRW50" s="351" t="e">
        <f>+IF('Data Input-Ingreso de Datos'!#REF!=1,EVERLITE!#REF!,"N/A")</f>
        <v>#REF!</v>
      </c>
      <c r="VRX50" s="351" t="e">
        <f>+IF('Data Input-Ingreso de Datos'!#REF!=1,EVERLITE!#REF!,"N/A")</f>
        <v>#REF!</v>
      </c>
      <c r="VRY50" s="351" t="e">
        <f>+IF('Data Input-Ingreso de Datos'!#REF!=1,EVERLITE!#REF!,"N/A")</f>
        <v>#REF!</v>
      </c>
      <c r="VRZ50" s="351" t="e">
        <f>+IF('Data Input-Ingreso de Datos'!#REF!=1,EVERLITE!#REF!,"N/A")</f>
        <v>#REF!</v>
      </c>
      <c r="VSA50" s="351" t="e">
        <f>+IF('Data Input-Ingreso de Datos'!#REF!=1,EVERLITE!#REF!,"N/A")</f>
        <v>#REF!</v>
      </c>
      <c r="VSB50" s="351" t="e">
        <f>+IF('Data Input-Ingreso de Datos'!#REF!=1,EVERLITE!#REF!,"N/A")</f>
        <v>#REF!</v>
      </c>
      <c r="VSC50" s="351" t="e">
        <f>+IF('Data Input-Ingreso de Datos'!#REF!=1,EVERLITE!#REF!,"N/A")</f>
        <v>#REF!</v>
      </c>
      <c r="VSD50" s="351" t="e">
        <f>+IF('Data Input-Ingreso de Datos'!#REF!=1,EVERLITE!#REF!,"N/A")</f>
        <v>#REF!</v>
      </c>
      <c r="VSE50" s="351" t="e">
        <f>+IF('Data Input-Ingreso de Datos'!#REF!=1,EVERLITE!#REF!,"N/A")</f>
        <v>#REF!</v>
      </c>
      <c r="VSF50" s="351" t="e">
        <f>+IF('Data Input-Ingreso de Datos'!#REF!=1,EVERLITE!#REF!,"N/A")</f>
        <v>#REF!</v>
      </c>
      <c r="VSG50" s="351" t="e">
        <f>+IF('Data Input-Ingreso de Datos'!#REF!=1,EVERLITE!#REF!,"N/A")</f>
        <v>#REF!</v>
      </c>
      <c r="VSH50" s="351" t="e">
        <f>+IF('Data Input-Ingreso de Datos'!#REF!=1,EVERLITE!#REF!,"N/A")</f>
        <v>#REF!</v>
      </c>
      <c r="VSI50" s="351" t="e">
        <f>+IF('Data Input-Ingreso de Datos'!#REF!=1,EVERLITE!#REF!,"N/A")</f>
        <v>#REF!</v>
      </c>
      <c r="VSJ50" s="351" t="e">
        <f>+IF('Data Input-Ingreso de Datos'!#REF!=1,EVERLITE!#REF!,"N/A")</f>
        <v>#REF!</v>
      </c>
      <c r="VSK50" s="351" t="e">
        <f>+IF('Data Input-Ingreso de Datos'!#REF!=1,EVERLITE!#REF!,"N/A")</f>
        <v>#REF!</v>
      </c>
      <c r="VSL50" s="351" t="e">
        <f>+IF('Data Input-Ingreso de Datos'!#REF!=1,EVERLITE!#REF!,"N/A")</f>
        <v>#REF!</v>
      </c>
      <c r="VSM50" s="351" t="e">
        <f>+IF('Data Input-Ingreso de Datos'!#REF!=1,EVERLITE!#REF!,"N/A")</f>
        <v>#REF!</v>
      </c>
      <c r="VSN50" s="351" t="e">
        <f>+IF('Data Input-Ingreso de Datos'!#REF!=1,EVERLITE!#REF!,"N/A")</f>
        <v>#REF!</v>
      </c>
      <c r="VSO50" s="351" t="e">
        <f>+IF('Data Input-Ingreso de Datos'!#REF!=1,EVERLITE!#REF!,"N/A")</f>
        <v>#REF!</v>
      </c>
      <c r="VSP50" s="351" t="e">
        <f>+IF('Data Input-Ingreso de Datos'!#REF!=1,EVERLITE!#REF!,"N/A")</f>
        <v>#REF!</v>
      </c>
      <c r="VSQ50" s="351" t="e">
        <f>+IF('Data Input-Ingreso de Datos'!#REF!=1,EVERLITE!#REF!,"N/A")</f>
        <v>#REF!</v>
      </c>
      <c r="VSR50" s="351" t="e">
        <f>+IF('Data Input-Ingreso de Datos'!#REF!=1,EVERLITE!#REF!,"N/A")</f>
        <v>#REF!</v>
      </c>
      <c r="VSS50" s="351" t="e">
        <f>+IF('Data Input-Ingreso de Datos'!#REF!=1,EVERLITE!#REF!,"N/A")</f>
        <v>#REF!</v>
      </c>
      <c r="VST50" s="351" t="e">
        <f>+IF('Data Input-Ingreso de Datos'!#REF!=1,EVERLITE!#REF!,"N/A")</f>
        <v>#REF!</v>
      </c>
      <c r="VSU50" s="351" t="e">
        <f>+IF('Data Input-Ingreso de Datos'!#REF!=1,EVERLITE!#REF!,"N/A")</f>
        <v>#REF!</v>
      </c>
      <c r="VSV50" s="351" t="e">
        <f>+IF('Data Input-Ingreso de Datos'!#REF!=1,EVERLITE!#REF!,"N/A")</f>
        <v>#REF!</v>
      </c>
      <c r="VSW50" s="351" t="e">
        <f>+IF('Data Input-Ingreso de Datos'!#REF!=1,EVERLITE!#REF!,"N/A")</f>
        <v>#REF!</v>
      </c>
      <c r="VSX50" s="351" t="e">
        <f>+IF('Data Input-Ingreso de Datos'!#REF!=1,EVERLITE!#REF!,"N/A")</f>
        <v>#REF!</v>
      </c>
      <c r="VSY50" s="351" t="e">
        <f>+IF('Data Input-Ingreso de Datos'!#REF!=1,EVERLITE!#REF!,"N/A")</f>
        <v>#REF!</v>
      </c>
      <c r="VSZ50" s="351" t="e">
        <f>+IF('Data Input-Ingreso de Datos'!#REF!=1,EVERLITE!#REF!,"N/A")</f>
        <v>#REF!</v>
      </c>
      <c r="VTA50" s="351" t="e">
        <f>+IF('Data Input-Ingreso de Datos'!#REF!=1,EVERLITE!#REF!,"N/A")</f>
        <v>#REF!</v>
      </c>
      <c r="VTB50" s="351" t="e">
        <f>+IF('Data Input-Ingreso de Datos'!#REF!=1,EVERLITE!#REF!,"N/A")</f>
        <v>#REF!</v>
      </c>
      <c r="VTC50" s="351" t="e">
        <f>+IF('Data Input-Ingreso de Datos'!#REF!=1,EVERLITE!#REF!,"N/A")</f>
        <v>#REF!</v>
      </c>
      <c r="VTD50" s="351" t="e">
        <f>+IF('Data Input-Ingreso de Datos'!#REF!=1,EVERLITE!#REF!,"N/A")</f>
        <v>#REF!</v>
      </c>
      <c r="VTE50" s="351" t="e">
        <f>+IF('Data Input-Ingreso de Datos'!#REF!=1,EVERLITE!#REF!,"N/A")</f>
        <v>#REF!</v>
      </c>
      <c r="VTF50" s="351" t="e">
        <f>+IF('Data Input-Ingreso de Datos'!#REF!=1,EVERLITE!#REF!,"N/A")</f>
        <v>#REF!</v>
      </c>
      <c r="VTG50" s="351" t="e">
        <f>+IF('Data Input-Ingreso de Datos'!#REF!=1,EVERLITE!#REF!,"N/A")</f>
        <v>#REF!</v>
      </c>
      <c r="VTH50" s="351" t="e">
        <f>+IF('Data Input-Ingreso de Datos'!#REF!=1,EVERLITE!#REF!,"N/A")</f>
        <v>#REF!</v>
      </c>
      <c r="VTI50" s="351" t="e">
        <f>+IF('Data Input-Ingreso de Datos'!#REF!=1,EVERLITE!#REF!,"N/A")</f>
        <v>#REF!</v>
      </c>
      <c r="VTJ50" s="351" t="e">
        <f>+IF('Data Input-Ingreso de Datos'!#REF!=1,EVERLITE!#REF!,"N/A")</f>
        <v>#REF!</v>
      </c>
      <c r="VTK50" s="351" t="e">
        <f>+IF('Data Input-Ingreso de Datos'!#REF!=1,EVERLITE!#REF!,"N/A")</f>
        <v>#REF!</v>
      </c>
      <c r="VTL50" s="351" t="e">
        <f>+IF('Data Input-Ingreso de Datos'!#REF!=1,EVERLITE!#REF!,"N/A")</f>
        <v>#REF!</v>
      </c>
      <c r="VTM50" s="351" t="e">
        <f>+IF('Data Input-Ingreso de Datos'!#REF!=1,EVERLITE!#REF!,"N/A")</f>
        <v>#REF!</v>
      </c>
      <c r="VTN50" s="351" t="e">
        <f>+IF('Data Input-Ingreso de Datos'!#REF!=1,EVERLITE!#REF!,"N/A")</f>
        <v>#REF!</v>
      </c>
      <c r="VTO50" s="351" t="e">
        <f>+IF('Data Input-Ingreso de Datos'!#REF!=1,EVERLITE!#REF!,"N/A")</f>
        <v>#REF!</v>
      </c>
      <c r="VTP50" s="351" t="e">
        <f>+IF('Data Input-Ingreso de Datos'!#REF!=1,EVERLITE!#REF!,"N/A")</f>
        <v>#REF!</v>
      </c>
      <c r="VTQ50" s="351" t="e">
        <f>+IF('Data Input-Ingreso de Datos'!#REF!=1,EVERLITE!#REF!,"N/A")</f>
        <v>#REF!</v>
      </c>
      <c r="VTR50" s="351" t="e">
        <f>+IF('Data Input-Ingreso de Datos'!#REF!=1,EVERLITE!#REF!,"N/A")</f>
        <v>#REF!</v>
      </c>
      <c r="VTS50" s="351" t="e">
        <f>+IF('Data Input-Ingreso de Datos'!#REF!=1,EVERLITE!#REF!,"N/A")</f>
        <v>#REF!</v>
      </c>
      <c r="VTT50" s="351" t="e">
        <f>+IF('Data Input-Ingreso de Datos'!#REF!=1,EVERLITE!#REF!,"N/A")</f>
        <v>#REF!</v>
      </c>
      <c r="VTU50" s="351" t="e">
        <f>+IF('Data Input-Ingreso de Datos'!#REF!=1,EVERLITE!#REF!,"N/A")</f>
        <v>#REF!</v>
      </c>
      <c r="VTV50" s="351" t="e">
        <f>+IF('Data Input-Ingreso de Datos'!#REF!=1,EVERLITE!#REF!,"N/A")</f>
        <v>#REF!</v>
      </c>
      <c r="VTW50" s="351" t="e">
        <f>+IF('Data Input-Ingreso de Datos'!#REF!=1,EVERLITE!#REF!,"N/A")</f>
        <v>#REF!</v>
      </c>
      <c r="VTX50" s="351" t="e">
        <f>+IF('Data Input-Ingreso de Datos'!#REF!=1,EVERLITE!#REF!,"N/A")</f>
        <v>#REF!</v>
      </c>
      <c r="VTY50" s="351" t="e">
        <f>+IF('Data Input-Ingreso de Datos'!#REF!=1,EVERLITE!#REF!,"N/A")</f>
        <v>#REF!</v>
      </c>
      <c r="VTZ50" s="351" t="e">
        <f>+IF('Data Input-Ingreso de Datos'!#REF!=1,EVERLITE!#REF!,"N/A")</f>
        <v>#REF!</v>
      </c>
      <c r="VUA50" s="351" t="e">
        <f>+IF('Data Input-Ingreso de Datos'!#REF!=1,EVERLITE!#REF!,"N/A")</f>
        <v>#REF!</v>
      </c>
      <c r="VUB50" s="351" t="e">
        <f>+IF('Data Input-Ingreso de Datos'!#REF!=1,EVERLITE!#REF!,"N/A")</f>
        <v>#REF!</v>
      </c>
      <c r="VUC50" s="351" t="e">
        <f>+IF('Data Input-Ingreso de Datos'!#REF!=1,EVERLITE!#REF!,"N/A")</f>
        <v>#REF!</v>
      </c>
      <c r="VUD50" s="351" t="e">
        <f>+IF('Data Input-Ingreso de Datos'!#REF!=1,EVERLITE!#REF!,"N/A")</f>
        <v>#REF!</v>
      </c>
      <c r="VUE50" s="351" t="e">
        <f>+IF('Data Input-Ingreso de Datos'!#REF!=1,EVERLITE!#REF!,"N/A")</f>
        <v>#REF!</v>
      </c>
      <c r="VUF50" s="351" t="e">
        <f>+IF('Data Input-Ingreso de Datos'!#REF!=1,EVERLITE!#REF!,"N/A")</f>
        <v>#REF!</v>
      </c>
      <c r="VUG50" s="351" t="e">
        <f>+IF('Data Input-Ingreso de Datos'!#REF!=1,EVERLITE!#REF!,"N/A")</f>
        <v>#REF!</v>
      </c>
      <c r="VUH50" s="351" t="e">
        <f>+IF('Data Input-Ingreso de Datos'!#REF!=1,EVERLITE!#REF!,"N/A")</f>
        <v>#REF!</v>
      </c>
      <c r="VUI50" s="351" t="e">
        <f>+IF('Data Input-Ingreso de Datos'!#REF!=1,EVERLITE!#REF!,"N/A")</f>
        <v>#REF!</v>
      </c>
      <c r="VUJ50" s="351" t="e">
        <f>+IF('Data Input-Ingreso de Datos'!#REF!=1,EVERLITE!#REF!,"N/A")</f>
        <v>#REF!</v>
      </c>
      <c r="VUK50" s="351" t="e">
        <f>+IF('Data Input-Ingreso de Datos'!#REF!=1,EVERLITE!#REF!,"N/A")</f>
        <v>#REF!</v>
      </c>
      <c r="VUL50" s="351" t="e">
        <f>+IF('Data Input-Ingreso de Datos'!#REF!=1,EVERLITE!#REF!,"N/A")</f>
        <v>#REF!</v>
      </c>
      <c r="VUM50" s="351" t="e">
        <f>+IF('Data Input-Ingreso de Datos'!#REF!=1,EVERLITE!#REF!,"N/A")</f>
        <v>#REF!</v>
      </c>
      <c r="VUN50" s="351" t="e">
        <f>+IF('Data Input-Ingreso de Datos'!#REF!=1,EVERLITE!#REF!,"N/A")</f>
        <v>#REF!</v>
      </c>
      <c r="VUO50" s="351" t="e">
        <f>+IF('Data Input-Ingreso de Datos'!#REF!=1,EVERLITE!#REF!,"N/A")</f>
        <v>#REF!</v>
      </c>
      <c r="VUP50" s="351" t="e">
        <f>+IF('Data Input-Ingreso de Datos'!#REF!=1,EVERLITE!#REF!,"N/A")</f>
        <v>#REF!</v>
      </c>
      <c r="VUQ50" s="351" t="e">
        <f>+IF('Data Input-Ingreso de Datos'!#REF!=1,EVERLITE!#REF!,"N/A")</f>
        <v>#REF!</v>
      </c>
      <c r="VUR50" s="351" t="e">
        <f>+IF('Data Input-Ingreso de Datos'!#REF!=1,EVERLITE!#REF!,"N/A")</f>
        <v>#REF!</v>
      </c>
      <c r="VUS50" s="351" t="e">
        <f>+IF('Data Input-Ingreso de Datos'!#REF!=1,EVERLITE!#REF!,"N/A")</f>
        <v>#REF!</v>
      </c>
      <c r="VUT50" s="351" t="e">
        <f>+IF('Data Input-Ingreso de Datos'!#REF!=1,EVERLITE!#REF!,"N/A")</f>
        <v>#REF!</v>
      </c>
      <c r="VUU50" s="351" t="e">
        <f>+IF('Data Input-Ingreso de Datos'!#REF!=1,EVERLITE!#REF!,"N/A")</f>
        <v>#REF!</v>
      </c>
      <c r="VUV50" s="351" t="e">
        <f>+IF('Data Input-Ingreso de Datos'!#REF!=1,EVERLITE!#REF!,"N/A")</f>
        <v>#REF!</v>
      </c>
      <c r="VUW50" s="351" t="e">
        <f>+IF('Data Input-Ingreso de Datos'!#REF!=1,EVERLITE!#REF!,"N/A")</f>
        <v>#REF!</v>
      </c>
      <c r="VUX50" s="351" t="e">
        <f>+IF('Data Input-Ingreso de Datos'!#REF!=1,EVERLITE!#REF!,"N/A")</f>
        <v>#REF!</v>
      </c>
      <c r="VUY50" s="351" t="e">
        <f>+IF('Data Input-Ingreso de Datos'!#REF!=1,EVERLITE!#REF!,"N/A")</f>
        <v>#REF!</v>
      </c>
      <c r="VUZ50" s="351" t="e">
        <f>+IF('Data Input-Ingreso de Datos'!#REF!=1,EVERLITE!#REF!,"N/A")</f>
        <v>#REF!</v>
      </c>
      <c r="VVA50" s="351" t="e">
        <f>+IF('Data Input-Ingreso de Datos'!#REF!=1,EVERLITE!#REF!,"N/A")</f>
        <v>#REF!</v>
      </c>
      <c r="VVB50" s="351" t="e">
        <f>+IF('Data Input-Ingreso de Datos'!#REF!=1,EVERLITE!#REF!,"N/A")</f>
        <v>#REF!</v>
      </c>
      <c r="VVC50" s="351" t="e">
        <f>+IF('Data Input-Ingreso de Datos'!#REF!=1,EVERLITE!#REF!,"N/A")</f>
        <v>#REF!</v>
      </c>
      <c r="VVD50" s="351" t="e">
        <f>+IF('Data Input-Ingreso de Datos'!#REF!=1,EVERLITE!#REF!,"N/A")</f>
        <v>#REF!</v>
      </c>
      <c r="VVE50" s="351" t="e">
        <f>+IF('Data Input-Ingreso de Datos'!#REF!=1,EVERLITE!#REF!,"N/A")</f>
        <v>#REF!</v>
      </c>
      <c r="VVF50" s="351" t="e">
        <f>+IF('Data Input-Ingreso de Datos'!#REF!=1,EVERLITE!#REF!,"N/A")</f>
        <v>#REF!</v>
      </c>
      <c r="VVG50" s="351" t="e">
        <f>+IF('Data Input-Ingreso de Datos'!#REF!=1,EVERLITE!#REF!,"N/A")</f>
        <v>#REF!</v>
      </c>
      <c r="VVH50" s="351" t="e">
        <f>+IF('Data Input-Ingreso de Datos'!#REF!=1,EVERLITE!#REF!,"N/A")</f>
        <v>#REF!</v>
      </c>
      <c r="VVI50" s="351" t="e">
        <f>+IF('Data Input-Ingreso de Datos'!#REF!=1,EVERLITE!#REF!,"N/A")</f>
        <v>#REF!</v>
      </c>
      <c r="VVJ50" s="351" t="e">
        <f>+IF('Data Input-Ingreso de Datos'!#REF!=1,EVERLITE!#REF!,"N/A")</f>
        <v>#REF!</v>
      </c>
      <c r="VVK50" s="351" t="e">
        <f>+IF('Data Input-Ingreso de Datos'!#REF!=1,EVERLITE!#REF!,"N/A")</f>
        <v>#REF!</v>
      </c>
      <c r="VVL50" s="351" t="e">
        <f>+IF('Data Input-Ingreso de Datos'!#REF!=1,EVERLITE!#REF!,"N/A")</f>
        <v>#REF!</v>
      </c>
      <c r="VVM50" s="351" t="e">
        <f>+IF('Data Input-Ingreso de Datos'!#REF!=1,EVERLITE!#REF!,"N/A")</f>
        <v>#REF!</v>
      </c>
      <c r="VVN50" s="351" t="e">
        <f>+IF('Data Input-Ingreso de Datos'!#REF!=1,EVERLITE!#REF!,"N/A")</f>
        <v>#REF!</v>
      </c>
      <c r="VVO50" s="351" t="e">
        <f>+IF('Data Input-Ingreso de Datos'!#REF!=1,EVERLITE!#REF!,"N/A")</f>
        <v>#REF!</v>
      </c>
      <c r="VVP50" s="351" t="e">
        <f>+IF('Data Input-Ingreso de Datos'!#REF!=1,EVERLITE!#REF!,"N/A")</f>
        <v>#REF!</v>
      </c>
      <c r="VVQ50" s="351" t="e">
        <f>+IF('Data Input-Ingreso de Datos'!#REF!=1,EVERLITE!#REF!,"N/A")</f>
        <v>#REF!</v>
      </c>
      <c r="VVR50" s="351" t="e">
        <f>+IF('Data Input-Ingreso de Datos'!#REF!=1,EVERLITE!#REF!,"N/A")</f>
        <v>#REF!</v>
      </c>
      <c r="VVS50" s="351" t="e">
        <f>+IF('Data Input-Ingreso de Datos'!#REF!=1,EVERLITE!#REF!,"N/A")</f>
        <v>#REF!</v>
      </c>
      <c r="VVT50" s="351" t="e">
        <f>+IF('Data Input-Ingreso de Datos'!#REF!=1,EVERLITE!#REF!,"N/A")</f>
        <v>#REF!</v>
      </c>
      <c r="VVU50" s="351" t="e">
        <f>+IF('Data Input-Ingreso de Datos'!#REF!=1,EVERLITE!#REF!,"N/A")</f>
        <v>#REF!</v>
      </c>
      <c r="VVV50" s="351" t="e">
        <f>+IF('Data Input-Ingreso de Datos'!#REF!=1,EVERLITE!#REF!,"N/A")</f>
        <v>#REF!</v>
      </c>
      <c r="VVW50" s="351" t="e">
        <f>+IF('Data Input-Ingreso de Datos'!#REF!=1,EVERLITE!#REF!,"N/A")</f>
        <v>#REF!</v>
      </c>
      <c r="VVX50" s="351" t="e">
        <f>+IF('Data Input-Ingreso de Datos'!#REF!=1,EVERLITE!#REF!,"N/A")</f>
        <v>#REF!</v>
      </c>
      <c r="VVY50" s="351" t="e">
        <f>+IF('Data Input-Ingreso de Datos'!#REF!=1,EVERLITE!#REF!,"N/A")</f>
        <v>#REF!</v>
      </c>
      <c r="VVZ50" s="351" t="e">
        <f>+IF('Data Input-Ingreso de Datos'!#REF!=1,EVERLITE!#REF!,"N/A")</f>
        <v>#REF!</v>
      </c>
      <c r="VWA50" s="351" t="e">
        <f>+IF('Data Input-Ingreso de Datos'!#REF!=1,EVERLITE!#REF!,"N/A")</f>
        <v>#REF!</v>
      </c>
      <c r="VWB50" s="351" t="e">
        <f>+IF('Data Input-Ingreso de Datos'!#REF!=1,EVERLITE!#REF!,"N/A")</f>
        <v>#REF!</v>
      </c>
      <c r="VWC50" s="351" t="e">
        <f>+IF('Data Input-Ingreso de Datos'!#REF!=1,EVERLITE!#REF!,"N/A")</f>
        <v>#REF!</v>
      </c>
      <c r="VWD50" s="351" t="e">
        <f>+IF('Data Input-Ingreso de Datos'!#REF!=1,EVERLITE!#REF!,"N/A")</f>
        <v>#REF!</v>
      </c>
      <c r="VWE50" s="351" t="e">
        <f>+IF('Data Input-Ingreso de Datos'!#REF!=1,EVERLITE!#REF!,"N/A")</f>
        <v>#REF!</v>
      </c>
      <c r="VWF50" s="351" t="e">
        <f>+IF('Data Input-Ingreso de Datos'!#REF!=1,EVERLITE!#REF!,"N/A")</f>
        <v>#REF!</v>
      </c>
      <c r="VWG50" s="351" t="e">
        <f>+IF('Data Input-Ingreso de Datos'!#REF!=1,EVERLITE!#REF!,"N/A")</f>
        <v>#REF!</v>
      </c>
      <c r="VWH50" s="351" t="e">
        <f>+IF('Data Input-Ingreso de Datos'!#REF!=1,EVERLITE!#REF!,"N/A")</f>
        <v>#REF!</v>
      </c>
      <c r="VWI50" s="351" t="e">
        <f>+IF('Data Input-Ingreso de Datos'!#REF!=1,EVERLITE!#REF!,"N/A")</f>
        <v>#REF!</v>
      </c>
      <c r="VWJ50" s="351" t="e">
        <f>+IF('Data Input-Ingreso de Datos'!#REF!=1,EVERLITE!#REF!,"N/A")</f>
        <v>#REF!</v>
      </c>
      <c r="VWK50" s="351" t="e">
        <f>+IF('Data Input-Ingreso de Datos'!#REF!=1,EVERLITE!#REF!,"N/A")</f>
        <v>#REF!</v>
      </c>
      <c r="VWL50" s="351" t="e">
        <f>+IF('Data Input-Ingreso de Datos'!#REF!=1,EVERLITE!#REF!,"N/A")</f>
        <v>#REF!</v>
      </c>
      <c r="VWM50" s="351" t="e">
        <f>+IF('Data Input-Ingreso de Datos'!#REF!=1,EVERLITE!#REF!,"N/A")</f>
        <v>#REF!</v>
      </c>
      <c r="VWN50" s="351" t="e">
        <f>+IF('Data Input-Ingreso de Datos'!#REF!=1,EVERLITE!#REF!,"N/A")</f>
        <v>#REF!</v>
      </c>
      <c r="VWO50" s="351" t="e">
        <f>+IF('Data Input-Ingreso de Datos'!#REF!=1,EVERLITE!#REF!,"N/A")</f>
        <v>#REF!</v>
      </c>
      <c r="VWP50" s="351" t="e">
        <f>+IF('Data Input-Ingreso de Datos'!#REF!=1,EVERLITE!#REF!,"N/A")</f>
        <v>#REF!</v>
      </c>
      <c r="VWQ50" s="351" t="e">
        <f>+IF('Data Input-Ingreso de Datos'!#REF!=1,EVERLITE!#REF!,"N/A")</f>
        <v>#REF!</v>
      </c>
      <c r="VWR50" s="351" t="e">
        <f>+IF('Data Input-Ingreso de Datos'!#REF!=1,EVERLITE!#REF!,"N/A")</f>
        <v>#REF!</v>
      </c>
      <c r="VWS50" s="351" t="e">
        <f>+IF('Data Input-Ingreso de Datos'!#REF!=1,EVERLITE!#REF!,"N/A")</f>
        <v>#REF!</v>
      </c>
      <c r="VWT50" s="351" t="e">
        <f>+IF('Data Input-Ingreso de Datos'!#REF!=1,EVERLITE!#REF!,"N/A")</f>
        <v>#REF!</v>
      </c>
      <c r="VWU50" s="351" t="e">
        <f>+IF('Data Input-Ingreso de Datos'!#REF!=1,EVERLITE!#REF!,"N/A")</f>
        <v>#REF!</v>
      </c>
      <c r="VWV50" s="351" t="e">
        <f>+IF('Data Input-Ingreso de Datos'!#REF!=1,EVERLITE!#REF!,"N/A")</f>
        <v>#REF!</v>
      </c>
      <c r="VWW50" s="351" t="e">
        <f>+IF('Data Input-Ingreso de Datos'!#REF!=1,EVERLITE!#REF!,"N/A")</f>
        <v>#REF!</v>
      </c>
      <c r="VWX50" s="351" t="e">
        <f>+IF('Data Input-Ingreso de Datos'!#REF!=1,EVERLITE!#REF!,"N/A")</f>
        <v>#REF!</v>
      </c>
      <c r="VWY50" s="351" t="e">
        <f>+IF('Data Input-Ingreso de Datos'!#REF!=1,EVERLITE!#REF!,"N/A")</f>
        <v>#REF!</v>
      </c>
      <c r="VWZ50" s="351" t="e">
        <f>+IF('Data Input-Ingreso de Datos'!#REF!=1,EVERLITE!#REF!,"N/A")</f>
        <v>#REF!</v>
      </c>
      <c r="VXA50" s="351" t="e">
        <f>+IF('Data Input-Ingreso de Datos'!#REF!=1,EVERLITE!#REF!,"N/A")</f>
        <v>#REF!</v>
      </c>
      <c r="VXB50" s="351" t="e">
        <f>+IF('Data Input-Ingreso de Datos'!#REF!=1,EVERLITE!#REF!,"N/A")</f>
        <v>#REF!</v>
      </c>
      <c r="VXC50" s="351" t="e">
        <f>+IF('Data Input-Ingreso de Datos'!#REF!=1,EVERLITE!#REF!,"N/A")</f>
        <v>#REF!</v>
      </c>
      <c r="VXD50" s="351" t="e">
        <f>+IF('Data Input-Ingreso de Datos'!#REF!=1,EVERLITE!#REF!,"N/A")</f>
        <v>#REF!</v>
      </c>
      <c r="VXE50" s="351" t="e">
        <f>+IF('Data Input-Ingreso de Datos'!#REF!=1,EVERLITE!#REF!,"N/A")</f>
        <v>#REF!</v>
      </c>
      <c r="VXF50" s="351" t="e">
        <f>+IF('Data Input-Ingreso de Datos'!#REF!=1,EVERLITE!#REF!,"N/A")</f>
        <v>#REF!</v>
      </c>
      <c r="VXG50" s="351" t="e">
        <f>+IF('Data Input-Ingreso de Datos'!#REF!=1,EVERLITE!#REF!,"N/A")</f>
        <v>#REF!</v>
      </c>
      <c r="VXH50" s="351" t="e">
        <f>+IF('Data Input-Ingreso de Datos'!#REF!=1,EVERLITE!#REF!,"N/A")</f>
        <v>#REF!</v>
      </c>
      <c r="VXI50" s="351" t="e">
        <f>+IF('Data Input-Ingreso de Datos'!#REF!=1,EVERLITE!#REF!,"N/A")</f>
        <v>#REF!</v>
      </c>
      <c r="VXJ50" s="351" t="e">
        <f>+IF('Data Input-Ingreso de Datos'!#REF!=1,EVERLITE!#REF!,"N/A")</f>
        <v>#REF!</v>
      </c>
      <c r="VXK50" s="351" t="e">
        <f>+IF('Data Input-Ingreso de Datos'!#REF!=1,EVERLITE!#REF!,"N/A")</f>
        <v>#REF!</v>
      </c>
      <c r="VXL50" s="351" t="e">
        <f>+IF('Data Input-Ingreso de Datos'!#REF!=1,EVERLITE!#REF!,"N/A")</f>
        <v>#REF!</v>
      </c>
      <c r="VXM50" s="351" t="e">
        <f>+IF('Data Input-Ingreso de Datos'!#REF!=1,EVERLITE!#REF!,"N/A")</f>
        <v>#REF!</v>
      </c>
      <c r="VXN50" s="351" t="e">
        <f>+IF('Data Input-Ingreso de Datos'!#REF!=1,EVERLITE!#REF!,"N/A")</f>
        <v>#REF!</v>
      </c>
      <c r="VXO50" s="351" t="e">
        <f>+IF('Data Input-Ingreso de Datos'!#REF!=1,EVERLITE!#REF!,"N/A")</f>
        <v>#REF!</v>
      </c>
      <c r="VXP50" s="351" t="e">
        <f>+IF('Data Input-Ingreso de Datos'!#REF!=1,EVERLITE!#REF!,"N/A")</f>
        <v>#REF!</v>
      </c>
      <c r="VXQ50" s="351" t="e">
        <f>+IF('Data Input-Ingreso de Datos'!#REF!=1,EVERLITE!#REF!,"N/A")</f>
        <v>#REF!</v>
      </c>
      <c r="VXR50" s="351" t="e">
        <f>+IF('Data Input-Ingreso de Datos'!#REF!=1,EVERLITE!#REF!,"N/A")</f>
        <v>#REF!</v>
      </c>
      <c r="VXS50" s="351" t="e">
        <f>+IF('Data Input-Ingreso de Datos'!#REF!=1,EVERLITE!#REF!,"N/A")</f>
        <v>#REF!</v>
      </c>
      <c r="VXT50" s="351" t="e">
        <f>+IF('Data Input-Ingreso de Datos'!#REF!=1,EVERLITE!#REF!,"N/A")</f>
        <v>#REF!</v>
      </c>
      <c r="VXU50" s="351" t="e">
        <f>+IF('Data Input-Ingreso de Datos'!#REF!=1,EVERLITE!#REF!,"N/A")</f>
        <v>#REF!</v>
      </c>
      <c r="VXV50" s="351" t="e">
        <f>+IF('Data Input-Ingreso de Datos'!#REF!=1,EVERLITE!#REF!,"N/A")</f>
        <v>#REF!</v>
      </c>
      <c r="VXW50" s="351" t="e">
        <f>+IF('Data Input-Ingreso de Datos'!#REF!=1,EVERLITE!#REF!,"N/A")</f>
        <v>#REF!</v>
      </c>
      <c r="VXX50" s="351" t="e">
        <f>+IF('Data Input-Ingreso de Datos'!#REF!=1,EVERLITE!#REF!,"N/A")</f>
        <v>#REF!</v>
      </c>
      <c r="VXY50" s="351" t="e">
        <f>+IF('Data Input-Ingreso de Datos'!#REF!=1,EVERLITE!#REF!,"N/A")</f>
        <v>#REF!</v>
      </c>
      <c r="VXZ50" s="351" t="e">
        <f>+IF('Data Input-Ingreso de Datos'!#REF!=1,EVERLITE!#REF!,"N/A")</f>
        <v>#REF!</v>
      </c>
      <c r="VYA50" s="351" t="e">
        <f>+IF('Data Input-Ingreso de Datos'!#REF!=1,EVERLITE!#REF!,"N/A")</f>
        <v>#REF!</v>
      </c>
      <c r="VYB50" s="351" t="e">
        <f>+IF('Data Input-Ingreso de Datos'!#REF!=1,EVERLITE!#REF!,"N/A")</f>
        <v>#REF!</v>
      </c>
      <c r="VYC50" s="351" t="e">
        <f>+IF('Data Input-Ingreso de Datos'!#REF!=1,EVERLITE!#REF!,"N/A")</f>
        <v>#REF!</v>
      </c>
      <c r="VYD50" s="351" t="e">
        <f>+IF('Data Input-Ingreso de Datos'!#REF!=1,EVERLITE!#REF!,"N/A")</f>
        <v>#REF!</v>
      </c>
      <c r="VYE50" s="351" t="e">
        <f>+IF('Data Input-Ingreso de Datos'!#REF!=1,EVERLITE!#REF!,"N/A")</f>
        <v>#REF!</v>
      </c>
      <c r="VYF50" s="351" t="e">
        <f>+IF('Data Input-Ingreso de Datos'!#REF!=1,EVERLITE!#REF!,"N/A")</f>
        <v>#REF!</v>
      </c>
      <c r="VYG50" s="351" t="e">
        <f>+IF('Data Input-Ingreso de Datos'!#REF!=1,EVERLITE!#REF!,"N/A")</f>
        <v>#REF!</v>
      </c>
      <c r="VYH50" s="351" t="e">
        <f>+IF('Data Input-Ingreso de Datos'!#REF!=1,EVERLITE!#REF!,"N/A")</f>
        <v>#REF!</v>
      </c>
      <c r="VYI50" s="351" t="e">
        <f>+IF('Data Input-Ingreso de Datos'!#REF!=1,EVERLITE!#REF!,"N/A")</f>
        <v>#REF!</v>
      </c>
      <c r="VYJ50" s="351" t="e">
        <f>+IF('Data Input-Ingreso de Datos'!#REF!=1,EVERLITE!#REF!,"N/A")</f>
        <v>#REF!</v>
      </c>
      <c r="VYK50" s="351" t="e">
        <f>+IF('Data Input-Ingreso de Datos'!#REF!=1,EVERLITE!#REF!,"N/A")</f>
        <v>#REF!</v>
      </c>
      <c r="VYL50" s="351" t="e">
        <f>+IF('Data Input-Ingreso de Datos'!#REF!=1,EVERLITE!#REF!,"N/A")</f>
        <v>#REF!</v>
      </c>
      <c r="VYM50" s="351" t="e">
        <f>+IF('Data Input-Ingreso de Datos'!#REF!=1,EVERLITE!#REF!,"N/A")</f>
        <v>#REF!</v>
      </c>
      <c r="VYN50" s="351" t="e">
        <f>+IF('Data Input-Ingreso de Datos'!#REF!=1,EVERLITE!#REF!,"N/A")</f>
        <v>#REF!</v>
      </c>
      <c r="VYO50" s="351" t="e">
        <f>+IF('Data Input-Ingreso de Datos'!#REF!=1,EVERLITE!#REF!,"N/A")</f>
        <v>#REF!</v>
      </c>
      <c r="VYP50" s="351" t="e">
        <f>+IF('Data Input-Ingreso de Datos'!#REF!=1,EVERLITE!#REF!,"N/A")</f>
        <v>#REF!</v>
      </c>
      <c r="VYQ50" s="351" t="e">
        <f>+IF('Data Input-Ingreso de Datos'!#REF!=1,EVERLITE!#REF!,"N/A")</f>
        <v>#REF!</v>
      </c>
      <c r="VYR50" s="351" t="e">
        <f>+IF('Data Input-Ingreso de Datos'!#REF!=1,EVERLITE!#REF!,"N/A")</f>
        <v>#REF!</v>
      </c>
      <c r="VYS50" s="351" t="e">
        <f>+IF('Data Input-Ingreso de Datos'!#REF!=1,EVERLITE!#REF!,"N/A")</f>
        <v>#REF!</v>
      </c>
      <c r="VYT50" s="351" t="e">
        <f>+IF('Data Input-Ingreso de Datos'!#REF!=1,EVERLITE!#REF!,"N/A")</f>
        <v>#REF!</v>
      </c>
      <c r="VYU50" s="351" t="e">
        <f>+IF('Data Input-Ingreso de Datos'!#REF!=1,EVERLITE!#REF!,"N/A")</f>
        <v>#REF!</v>
      </c>
      <c r="VYV50" s="351" t="e">
        <f>+IF('Data Input-Ingreso de Datos'!#REF!=1,EVERLITE!#REF!,"N/A")</f>
        <v>#REF!</v>
      </c>
      <c r="VYW50" s="351" t="e">
        <f>+IF('Data Input-Ingreso de Datos'!#REF!=1,EVERLITE!#REF!,"N/A")</f>
        <v>#REF!</v>
      </c>
      <c r="VYX50" s="351" t="e">
        <f>+IF('Data Input-Ingreso de Datos'!#REF!=1,EVERLITE!#REF!,"N/A")</f>
        <v>#REF!</v>
      </c>
      <c r="VYY50" s="351" t="e">
        <f>+IF('Data Input-Ingreso de Datos'!#REF!=1,EVERLITE!#REF!,"N/A")</f>
        <v>#REF!</v>
      </c>
      <c r="VYZ50" s="351" t="e">
        <f>+IF('Data Input-Ingreso de Datos'!#REF!=1,EVERLITE!#REF!,"N/A")</f>
        <v>#REF!</v>
      </c>
      <c r="VZA50" s="351" t="e">
        <f>+IF('Data Input-Ingreso de Datos'!#REF!=1,EVERLITE!#REF!,"N/A")</f>
        <v>#REF!</v>
      </c>
      <c r="VZB50" s="351" t="e">
        <f>+IF('Data Input-Ingreso de Datos'!#REF!=1,EVERLITE!#REF!,"N/A")</f>
        <v>#REF!</v>
      </c>
      <c r="VZC50" s="351" t="e">
        <f>+IF('Data Input-Ingreso de Datos'!#REF!=1,EVERLITE!#REF!,"N/A")</f>
        <v>#REF!</v>
      </c>
      <c r="VZD50" s="351" t="e">
        <f>+IF('Data Input-Ingreso de Datos'!#REF!=1,EVERLITE!#REF!,"N/A")</f>
        <v>#REF!</v>
      </c>
      <c r="VZE50" s="351" t="e">
        <f>+IF('Data Input-Ingreso de Datos'!#REF!=1,EVERLITE!#REF!,"N/A")</f>
        <v>#REF!</v>
      </c>
      <c r="VZF50" s="351" t="e">
        <f>+IF('Data Input-Ingreso de Datos'!#REF!=1,EVERLITE!#REF!,"N/A")</f>
        <v>#REF!</v>
      </c>
      <c r="VZG50" s="351" t="e">
        <f>+IF('Data Input-Ingreso de Datos'!#REF!=1,EVERLITE!#REF!,"N/A")</f>
        <v>#REF!</v>
      </c>
      <c r="VZH50" s="351" t="e">
        <f>+IF('Data Input-Ingreso de Datos'!#REF!=1,EVERLITE!#REF!,"N/A")</f>
        <v>#REF!</v>
      </c>
      <c r="VZI50" s="351" t="e">
        <f>+IF('Data Input-Ingreso de Datos'!#REF!=1,EVERLITE!#REF!,"N/A")</f>
        <v>#REF!</v>
      </c>
      <c r="VZJ50" s="351" t="e">
        <f>+IF('Data Input-Ingreso de Datos'!#REF!=1,EVERLITE!#REF!,"N/A")</f>
        <v>#REF!</v>
      </c>
      <c r="VZK50" s="351" t="e">
        <f>+IF('Data Input-Ingreso de Datos'!#REF!=1,EVERLITE!#REF!,"N/A")</f>
        <v>#REF!</v>
      </c>
      <c r="VZL50" s="351" t="e">
        <f>+IF('Data Input-Ingreso de Datos'!#REF!=1,EVERLITE!#REF!,"N/A")</f>
        <v>#REF!</v>
      </c>
      <c r="VZM50" s="351" t="e">
        <f>+IF('Data Input-Ingreso de Datos'!#REF!=1,EVERLITE!#REF!,"N/A")</f>
        <v>#REF!</v>
      </c>
      <c r="VZN50" s="351" t="e">
        <f>+IF('Data Input-Ingreso de Datos'!#REF!=1,EVERLITE!#REF!,"N/A")</f>
        <v>#REF!</v>
      </c>
      <c r="VZO50" s="351" t="e">
        <f>+IF('Data Input-Ingreso de Datos'!#REF!=1,EVERLITE!#REF!,"N/A")</f>
        <v>#REF!</v>
      </c>
      <c r="VZP50" s="351" t="e">
        <f>+IF('Data Input-Ingreso de Datos'!#REF!=1,EVERLITE!#REF!,"N/A")</f>
        <v>#REF!</v>
      </c>
      <c r="VZQ50" s="351" t="e">
        <f>+IF('Data Input-Ingreso de Datos'!#REF!=1,EVERLITE!#REF!,"N/A")</f>
        <v>#REF!</v>
      </c>
      <c r="VZR50" s="351" t="e">
        <f>+IF('Data Input-Ingreso de Datos'!#REF!=1,EVERLITE!#REF!,"N/A")</f>
        <v>#REF!</v>
      </c>
      <c r="VZS50" s="351" t="e">
        <f>+IF('Data Input-Ingreso de Datos'!#REF!=1,EVERLITE!#REF!,"N/A")</f>
        <v>#REF!</v>
      </c>
      <c r="VZT50" s="351" t="e">
        <f>+IF('Data Input-Ingreso de Datos'!#REF!=1,EVERLITE!#REF!,"N/A")</f>
        <v>#REF!</v>
      </c>
      <c r="VZU50" s="351" t="e">
        <f>+IF('Data Input-Ingreso de Datos'!#REF!=1,EVERLITE!#REF!,"N/A")</f>
        <v>#REF!</v>
      </c>
      <c r="VZV50" s="351" t="e">
        <f>+IF('Data Input-Ingreso de Datos'!#REF!=1,EVERLITE!#REF!,"N/A")</f>
        <v>#REF!</v>
      </c>
      <c r="VZW50" s="351" t="e">
        <f>+IF('Data Input-Ingreso de Datos'!#REF!=1,EVERLITE!#REF!,"N/A")</f>
        <v>#REF!</v>
      </c>
      <c r="VZX50" s="351" t="e">
        <f>+IF('Data Input-Ingreso de Datos'!#REF!=1,EVERLITE!#REF!,"N/A")</f>
        <v>#REF!</v>
      </c>
      <c r="VZY50" s="351" t="e">
        <f>+IF('Data Input-Ingreso de Datos'!#REF!=1,EVERLITE!#REF!,"N/A")</f>
        <v>#REF!</v>
      </c>
      <c r="VZZ50" s="351" t="e">
        <f>+IF('Data Input-Ingreso de Datos'!#REF!=1,EVERLITE!#REF!,"N/A")</f>
        <v>#REF!</v>
      </c>
      <c r="WAA50" s="351" t="e">
        <f>+IF('Data Input-Ingreso de Datos'!#REF!=1,EVERLITE!#REF!,"N/A")</f>
        <v>#REF!</v>
      </c>
      <c r="WAB50" s="351" t="e">
        <f>+IF('Data Input-Ingreso de Datos'!#REF!=1,EVERLITE!#REF!,"N/A")</f>
        <v>#REF!</v>
      </c>
      <c r="WAC50" s="351" t="e">
        <f>+IF('Data Input-Ingreso de Datos'!#REF!=1,EVERLITE!#REF!,"N/A")</f>
        <v>#REF!</v>
      </c>
      <c r="WAD50" s="351" t="e">
        <f>+IF('Data Input-Ingreso de Datos'!#REF!=1,EVERLITE!#REF!,"N/A")</f>
        <v>#REF!</v>
      </c>
      <c r="WAE50" s="351" t="e">
        <f>+IF('Data Input-Ingreso de Datos'!#REF!=1,EVERLITE!#REF!,"N/A")</f>
        <v>#REF!</v>
      </c>
      <c r="WAF50" s="351" t="e">
        <f>+IF('Data Input-Ingreso de Datos'!#REF!=1,EVERLITE!#REF!,"N/A")</f>
        <v>#REF!</v>
      </c>
      <c r="WAG50" s="351" t="e">
        <f>+IF('Data Input-Ingreso de Datos'!#REF!=1,EVERLITE!#REF!,"N/A")</f>
        <v>#REF!</v>
      </c>
      <c r="WAH50" s="351" t="e">
        <f>+IF('Data Input-Ingreso de Datos'!#REF!=1,EVERLITE!#REF!,"N/A")</f>
        <v>#REF!</v>
      </c>
      <c r="WAI50" s="351" t="e">
        <f>+IF('Data Input-Ingreso de Datos'!#REF!=1,EVERLITE!#REF!,"N/A")</f>
        <v>#REF!</v>
      </c>
      <c r="WAJ50" s="351" t="e">
        <f>+IF('Data Input-Ingreso de Datos'!#REF!=1,EVERLITE!#REF!,"N/A")</f>
        <v>#REF!</v>
      </c>
      <c r="WAK50" s="351" t="e">
        <f>+IF('Data Input-Ingreso de Datos'!#REF!=1,EVERLITE!#REF!,"N/A")</f>
        <v>#REF!</v>
      </c>
      <c r="WAL50" s="351" t="e">
        <f>+IF('Data Input-Ingreso de Datos'!#REF!=1,EVERLITE!#REF!,"N/A")</f>
        <v>#REF!</v>
      </c>
      <c r="WAM50" s="351" t="e">
        <f>+IF('Data Input-Ingreso de Datos'!#REF!=1,EVERLITE!#REF!,"N/A")</f>
        <v>#REF!</v>
      </c>
      <c r="WAN50" s="351" t="e">
        <f>+IF('Data Input-Ingreso de Datos'!#REF!=1,EVERLITE!#REF!,"N/A")</f>
        <v>#REF!</v>
      </c>
      <c r="WAO50" s="351" t="e">
        <f>+IF('Data Input-Ingreso de Datos'!#REF!=1,EVERLITE!#REF!,"N/A")</f>
        <v>#REF!</v>
      </c>
      <c r="WAP50" s="351" t="e">
        <f>+IF('Data Input-Ingreso de Datos'!#REF!=1,EVERLITE!#REF!,"N/A")</f>
        <v>#REF!</v>
      </c>
      <c r="WAQ50" s="351" t="e">
        <f>+IF('Data Input-Ingreso de Datos'!#REF!=1,EVERLITE!#REF!,"N/A")</f>
        <v>#REF!</v>
      </c>
      <c r="WAR50" s="351" t="e">
        <f>+IF('Data Input-Ingreso de Datos'!#REF!=1,EVERLITE!#REF!,"N/A")</f>
        <v>#REF!</v>
      </c>
      <c r="WAS50" s="351" t="e">
        <f>+IF('Data Input-Ingreso de Datos'!#REF!=1,EVERLITE!#REF!,"N/A")</f>
        <v>#REF!</v>
      </c>
      <c r="WAT50" s="351" t="e">
        <f>+IF('Data Input-Ingreso de Datos'!#REF!=1,EVERLITE!#REF!,"N/A")</f>
        <v>#REF!</v>
      </c>
      <c r="WAU50" s="351" t="e">
        <f>+IF('Data Input-Ingreso de Datos'!#REF!=1,EVERLITE!#REF!,"N/A")</f>
        <v>#REF!</v>
      </c>
      <c r="WAV50" s="351" t="e">
        <f>+IF('Data Input-Ingreso de Datos'!#REF!=1,EVERLITE!#REF!,"N/A")</f>
        <v>#REF!</v>
      </c>
      <c r="WAW50" s="351" t="e">
        <f>+IF('Data Input-Ingreso de Datos'!#REF!=1,EVERLITE!#REF!,"N/A")</f>
        <v>#REF!</v>
      </c>
      <c r="WAX50" s="351" t="e">
        <f>+IF('Data Input-Ingreso de Datos'!#REF!=1,EVERLITE!#REF!,"N/A")</f>
        <v>#REF!</v>
      </c>
      <c r="WAY50" s="351" t="e">
        <f>+IF('Data Input-Ingreso de Datos'!#REF!=1,EVERLITE!#REF!,"N/A")</f>
        <v>#REF!</v>
      </c>
      <c r="WAZ50" s="351" t="e">
        <f>+IF('Data Input-Ingreso de Datos'!#REF!=1,EVERLITE!#REF!,"N/A")</f>
        <v>#REF!</v>
      </c>
      <c r="WBA50" s="351" t="e">
        <f>+IF('Data Input-Ingreso de Datos'!#REF!=1,EVERLITE!#REF!,"N/A")</f>
        <v>#REF!</v>
      </c>
      <c r="WBB50" s="351" t="e">
        <f>+IF('Data Input-Ingreso de Datos'!#REF!=1,EVERLITE!#REF!,"N/A")</f>
        <v>#REF!</v>
      </c>
      <c r="WBC50" s="351" t="e">
        <f>+IF('Data Input-Ingreso de Datos'!#REF!=1,EVERLITE!#REF!,"N/A")</f>
        <v>#REF!</v>
      </c>
      <c r="WBD50" s="351" t="e">
        <f>+IF('Data Input-Ingreso de Datos'!#REF!=1,EVERLITE!#REF!,"N/A")</f>
        <v>#REF!</v>
      </c>
      <c r="WBE50" s="351" t="e">
        <f>+IF('Data Input-Ingreso de Datos'!#REF!=1,EVERLITE!#REF!,"N/A")</f>
        <v>#REF!</v>
      </c>
      <c r="WBF50" s="351" t="e">
        <f>+IF('Data Input-Ingreso de Datos'!#REF!=1,EVERLITE!#REF!,"N/A")</f>
        <v>#REF!</v>
      </c>
      <c r="WBG50" s="351" t="e">
        <f>+IF('Data Input-Ingreso de Datos'!#REF!=1,EVERLITE!#REF!,"N/A")</f>
        <v>#REF!</v>
      </c>
      <c r="WBH50" s="351" t="e">
        <f>+IF('Data Input-Ingreso de Datos'!#REF!=1,EVERLITE!#REF!,"N/A")</f>
        <v>#REF!</v>
      </c>
      <c r="WBI50" s="351" t="e">
        <f>+IF('Data Input-Ingreso de Datos'!#REF!=1,EVERLITE!#REF!,"N/A")</f>
        <v>#REF!</v>
      </c>
      <c r="WBJ50" s="351" t="e">
        <f>+IF('Data Input-Ingreso de Datos'!#REF!=1,EVERLITE!#REF!,"N/A")</f>
        <v>#REF!</v>
      </c>
      <c r="WBK50" s="351" t="e">
        <f>+IF('Data Input-Ingreso de Datos'!#REF!=1,EVERLITE!#REF!,"N/A")</f>
        <v>#REF!</v>
      </c>
      <c r="WBL50" s="351" t="e">
        <f>+IF('Data Input-Ingreso de Datos'!#REF!=1,EVERLITE!#REF!,"N/A")</f>
        <v>#REF!</v>
      </c>
      <c r="WBM50" s="351" t="e">
        <f>+IF('Data Input-Ingreso de Datos'!#REF!=1,EVERLITE!#REF!,"N/A")</f>
        <v>#REF!</v>
      </c>
      <c r="WBN50" s="351" t="e">
        <f>+IF('Data Input-Ingreso de Datos'!#REF!=1,EVERLITE!#REF!,"N/A")</f>
        <v>#REF!</v>
      </c>
      <c r="WBO50" s="351" t="e">
        <f>+IF('Data Input-Ingreso de Datos'!#REF!=1,EVERLITE!#REF!,"N/A")</f>
        <v>#REF!</v>
      </c>
      <c r="WBP50" s="351" t="e">
        <f>+IF('Data Input-Ingreso de Datos'!#REF!=1,EVERLITE!#REF!,"N/A")</f>
        <v>#REF!</v>
      </c>
      <c r="WBQ50" s="351" t="e">
        <f>+IF('Data Input-Ingreso de Datos'!#REF!=1,EVERLITE!#REF!,"N/A")</f>
        <v>#REF!</v>
      </c>
      <c r="WBR50" s="351" t="e">
        <f>+IF('Data Input-Ingreso de Datos'!#REF!=1,EVERLITE!#REF!,"N/A")</f>
        <v>#REF!</v>
      </c>
      <c r="WBS50" s="351" t="e">
        <f>+IF('Data Input-Ingreso de Datos'!#REF!=1,EVERLITE!#REF!,"N/A")</f>
        <v>#REF!</v>
      </c>
      <c r="WBT50" s="351" t="e">
        <f>+IF('Data Input-Ingreso de Datos'!#REF!=1,EVERLITE!#REF!,"N/A")</f>
        <v>#REF!</v>
      </c>
      <c r="WBU50" s="351" t="e">
        <f>+IF('Data Input-Ingreso de Datos'!#REF!=1,EVERLITE!#REF!,"N/A")</f>
        <v>#REF!</v>
      </c>
      <c r="WBV50" s="351" t="e">
        <f>+IF('Data Input-Ingreso de Datos'!#REF!=1,EVERLITE!#REF!,"N/A")</f>
        <v>#REF!</v>
      </c>
      <c r="WBW50" s="351" t="e">
        <f>+IF('Data Input-Ingreso de Datos'!#REF!=1,EVERLITE!#REF!,"N/A")</f>
        <v>#REF!</v>
      </c>
      <c r="WBX50" s="351" t="e">
        <f>+IF('Data Input-Ingreso de Datos'!#REF!=1,EVERLITE!#REF!,"N/A")</f>
        <v>#REF!</v>
      </c>
      <c r="WBY50" s="351" t="e">
        <f>+IF('Data Input-Ingreso de Datos'!#REF!=1,EVERLITE!#REF!,"N/A")</f>
        <v>#REF!</v>
      </c>
      <c r="WBZ50" s="351" t="e">
        <f>+IF('Data Input-Ingreso de Datos'!#REF!=1,EVERLITE!#REF!,"N/A")</f>
        <v>#REF!</v>
      </c>
      <c r="WCA50" s="351" t="e">
        <f>+IF('Data Input-Ingreso de Datos'!#REF!=1,EVERLITE!#REF!,"N/A")</f>
        <v>#REF!</v>
      </c>
      <c r="WCB50" s="351" t="e">
        <f>+IF('Data Input-Ingreso de Datos'!#REF!=1,EVERLITE!#REF!,"N/A")</f>
        <v>#REF!</v>
      </c>
      <c r="WCC50" s="351" t="e">
        <f>+IF('Data Input-Ingreso de Datos'!#REF!=1,EVERLITE!#REF!,"N/A")</f>
        <v>#REF!</v>
      </c>
      <c r="WCD50" s="351" t="e">
        <f>+IF('Data Input-Ingreso de Datos'!#REF!=1,EVERLITE!#REF!,"N/A")</f>
        <v>#REF!</v>
      </c>
      <c r="WCE50" s="351" t="e">
        <f>+IF('Data Input-Ingreso de Datos'!#REF!=1,EVERLITE!#REF!,"N/A")</f>
        <v>#REF!</v>
      </c>
      <c r="WCF50" s="351" t="e">
        <f>+IF('Data Input-Ingreso de Datos'!#REF!=1,EVERLITE!#REF!,"N/A")</f>
        <v>#REF!</v>
      </c>
      <c r="WCG50" s="351" t="e">
        <f>+IF('Data Input-Ingreso de Datos'!#REF!=1,EVERLITE!#REF!,"N/A")</f>
        <v>#REF!</v>
      </c>
      <c r="WCH50" s="351" t="e">
        <f>+IF('Data Input-Ingreso de Datos'!#REF!=1,EVERLITE!#REF!,"N/A")</f>
        <v>#REF!</v>
      </c>
      <c r="WCI50" s="351" t="e">
        <f>+IF('Data Input-Ingreso de Datos'!#REF!=1,EVERLITE!#REF!,"N/A")</f>
        <v>#REF!</v>
      </c>
      <c r="WCJ50" s="351" t="e">
        <f>+IF('Data Input-Ingreso de Datos'!#REF!=1,EVERLITE!#REF!,"N/A")</f>
        <v>#REF!</v>
      </c>
      <c r="WCK50" s="351" t="e">
        <f>+IF('Data Input-Ingreso de Datos'!#REF!=1,EVERLITE!#REF!,"N/A")</f>
        <v>#REF!</v>
      </c>
      <c r="WCL50" s="351" t="e">
        <f>+IF('Data Input-Ingreso de Datos'!#REF!=1,EVERLITE!#REF!,"N/A")</f>
        <v>#REF!</v>
      </c>
      <c r="WCM50" s="351" t="e">
        <f>+IF('Data Input-Ingreso de Datos'!#REF!=1,EVERLITE!#REF!,"N/A")</f>
        <v>#REF!</v>
      </c>
      <c r="WCN50" s="351" t="e">
        <f>+IF('Data Input-Ingreso de Datos'!#REF!=1,EVERLITE!#REF!,"N/A")</f>
        <v>#REF!</v>
      </c>
      <c r="WCO50" s="351" t="e">
        <f>+IF('Data Input-Ingreso de Datos'!#REF!=1,EVERLITE!#REF!,"N/A")</f>
        <v>#REF!</v>
      </c>
      <c r="WCP50" s="351" t="e">
        <f>+IF('Data Input-Ingreso de Datos'!#REF!=1,EVERLITE!#REF!,"N/A")</f>
        <v>#REF!</v>
      </c>
      <c r="WCQ50" s="351" t="e">
        <f>+IF('Data Input-Ingreso de Datos'!#REF!=1,EVERLITE!#REF!,"N/A")</f>
        <v>#REF!</v>
      </c>
      <c r="WCR50" s="351" t="e">
        <f>+IF('Data Input-Ingreso de Datos'!#REF!=1,EVERLITE!#REF!,"N/A")</f>
        <v>#REF!</v>
      </c>
      <c r="WCS50" s="351" t="e">
        <f>+IF('Data Input-Ingreso de Datos'!#REF!=1,EVERLITE!#REF!,"N/A")</f>
        <v>#REF!</v>
      </c>
      <c r="WCT50" s="351" t="e">
        <f>+IF('Data Input-Ingreso de Datos'!#REF!=1,EVERLITE!#REF!,"N/A")</f>
        <v>#REF!</v>
      </c>
      <c r="WCU50" s="351" t="e">
        <f>+IF('Data Input-Ingreso de Datos'!#REF!=1,EVERLITE!#REF!,"N/A")</f>
        <v>#REF!</v>
      </c>
      <c r="WCV50" s="351" t="e">
        <f>+IF('Data Input-Ingreso de Datos'!#REF!=1,EVERLITE!#REF!,"N/A")</f>
        <v>#REF!</v>
      </c>
      <c r="WCW50" s="351" t="e">
        <f>+IF('Data Input-Ingreso de Datos'!#REF!=1,EVERLITE!#REF!,"N/A")</f>
        <v>#REF!</v>
      </c>
      <c r="WCX50" s="351" t="e">
        <f>+IF('Data Input-Ingreso de Datos'!#REF!=1,EVERLITE!#REF!,"N/A")</f>
        <v>#REF!</v>
      </c>
      <c r="WCY50" s="351" t="e">
        <f>+IF('Data Input-Ingreso de Datos'!#REF!=1,EVERLITE!#REF!,"N/A")</f>
        <v>#REF!</v>
      </c>
      <c r="WCZ50" s="351" t="e">
        <f>+IF('Data Input-Ingreso de Datos'!#REF!=1,EVERLITE!#REF!,"N/A")</f>
        <v>#REF!</v>
      </c>
      <c r="WDA50" s="351" t="e">
        <f>+IF('Data Input-Ingreso de Datos'!#REF!=1,EVERLITE!#REF!,"N/A")</f>
        <v>#REF!</v>
      </c>
      <c r="WDB50" s="351" t="e">
        <f>+IF('Data Input-Ingreso de Datos'!#REF!=1,EVERLITE!#REF!,"N/A")</f>
        <v>#REF!</v>
      </c>
      <c r="WDC50" s="351" t="e">
        <f>+IF('Data Input-Ingreso de Datos'!#REF!=1,EVERLITE!#REF!,"N/A")</f>
        <v>#REF!</v>
      </c>
      <c r="WDD50" s="351" t="e">
        <f>+IF('Data Input-Ingreso de Datos'!#REF!=1,EVERLITE!#REF!,"N/A")</f>
        <v>#REF!</v>
      </c>
      <c r="WDE50" s="351" t="e">
        <f>+IF('Data Input-Ingreso de Datos'!#REF!=1,EVERLITE!#REF!,"N/A")</f>
        <v>#REF!</v>
      </c>
      <c r="WDF50" s="351" t="e">
        <f>+IF('Data Input-Ingreso de Datos'!#REF!=1,EVERLITE!#REF!,"N/A")</f>
        <v>#REF!</v>
      </c>
      <c r="WDG50" s="351" t="e">
        <f>+IF('Data Input-Ingreso de Datos'!#REF!=1,EVERLITE!#REF!,"N/A")</f>
        <v>#REF!</v>
      </c>
      <c r="WDH50" s="351" t="e">
        <f>+IF('Data Input-Ingreso de Datos'!#REF!=1,EVERLITE!#REF!,"N/A")</f>
        <v>#REF!</v>
      </c>
      <c r="WDI50" s="351" t="e">
        <f>+IF('Data Input-Ingreso de Datos'!#REF!=1,EVERLITE!#REF!,"N/A")</f>
        <v>#REF!</v>
      </c>
      <c r="WDJ50" s="351" t="e">
        <f>+IF('Data Input-Ingreso de Datos'!#REF!=1,EVERLITE!#REF!,"N/A")</f>
        <v>#REF!</v>
      </c>
      <c r="WDK50" s="351" t="e">
        <f>+IF('Data Input-Ingreso de Datos'!#REF!=1,EVERLITE!#REF!,"N/A")</f>
        <v>#REF!</v>
      </c>
      <c r="WDL50" s="351" t="e">
        <f>+IF('Data Input-Ingreso de Datos'!#REF!=1,EVERLITE!#REF!,"N/A")</f>
        <v>#REF!</v>
      </c>
      <c r="WDM50" s="351" t="e">
        <f>+IF('Data Input-Ingreso de Datos'!#REF!=1,EVERLITE!#REF!,"N/A")</f>
        <v>#REF!</v>
      </c>
      <c r="WDN50" s="351" t="e">
        <f>+IF('Data Input-Ingreso de Datos'!#REF!=1,EVERLITE!#REF!,"N/A")</f>
        <v>#REF!</v>
      </c>
      <c r="WDO50" s="351" t="e">
        <f>+IF('Data Input-Ingreso de Datos'!#REF!=1,EVERLITE!#REF!,"N/A")</f>
        <v>#REF!</v>
      </c>
      <c r="WDP50" s="351" t="e">
        <f>+IF('Data Input-Ingreso de Datos'!#REF!=1,EVERLITE!#REF!,"N/A")</f>
        <v>#REF!</v>
      </c>
      <c r="WDQ50" s="351" t="e">
        <f>+IF('Data Input-Ingreso de Datos'!#REF!=1,EVERLITE!#REF!,"N/A")</f>
        <v>#REF!</v>
      </c>
      <c r="WDR50" s="351" t="e">
        <f>+IF('Data Input-Ingreso de Datos'!#REF!=1,EVERLITE!#REF!,"N/A")</f>
        <v>#REF!</v>
      </c>
      <c r="WDS50" s="351" t="e">
        <f>+IF('Data Input-Ingreso de Datos'!#REF!=1,EVERLITE!#REF!,"N/A")</f>
        <v>#REF!</v>
      </c>
      <c r="WDT50" s="351" t="e">
        <f>+IF('Data Input-Ingreso de Datos'!#REF!=1,EVERLITE!#REF!,"N/A")</f>
        <v>#REF!</v>
      </c>
      <c r="WDU50" s="351" t="e">
        <f>+IF('Data Input-Ingreso de Datos'!#REF!=1,EVERLITE!#REF!,"N/A")</f>
        <v>#REF!</v>
      </c>
      <c r="WDV50" s="351" t="e">
        <f>+IF('Data Input-Ingreso de Datos'!#REF!=1,EVERLITE!#REF!,"N/A")</f>
        <v>#REF!</v>
      </c>
      <c r="WDW50" s="351" t="e">
        <f>+IF('Data Input-Ingreso de Datos'!#REF!=1,EVERLITE!#REF!,"N/A")</f>
        <v>#REF!</v>
      </c>
      <c r="WDX50" s="351" t="e">
        <f>+IF('Data Input-Ingreso de Datos'!#REF!=1,EVERLITE!#REF!,"N/A")</f>
        <v>#REF!</v>
      </c>
      <c r="WDY50" s="351" t="e">
        <f>+IF('Data Input-Ingreso de Datos'!#REF!=1,EVERLITE!#REF!,"N/A")</f>
        <v>#REF!</v>
      </c>
      <c r="WDZ50" s="351" t="e">
        <f>+IF('Data Input-Ingreso de Datos'!#REF!=1,EVERLITE!#REF!,"N/A")</f>
        <v>#REF!</v>
      </c>
      <c r="WEA50" s="351" t="e">
        <f>+IF('Data Input-Ingreso de Datos'!#REF!=1,EVERLITE!#REF!,"N/A")</f>
        <v>#REF!</v>
      </c>
      <c r="WEB50" s="351" t="e">
        <f>+IF('Data Input-Ingreso de Datos'!#REF!=1,EVERLITE!#REF!,"N/A")</f>
        <v>#REF!</v>
      </c>
      <c r="WEC50" s="351" t="e">
        <f>+IF('Data Input-Ingreso de Datos'!#REF!=1,EVERLITE!#REF!,"N/A")</f>
        <v>#REF!</v>
      </c>
      <c r="WED50" s="351" t="e">
        <f>+IF('Data Input-Ingreso de Datos'!#REF!=1,EVERLITE!#REF!,"N/A")</f>
        <v>#REF!</v>
      </c>
      <c r="WEE50" s="351" t="e">
        <f>+IF('Data Input-Ingreso de Datos'!#REF!=1,EVERLITE!#REF!,"N/A")</f>
        <v>#REF!</v>
      </c>
      <c r="WEF50" s="351" t="e">
        <f>+IF('Data Input-Ingreso de Datos'!#REF!=1,EVERLITE!#REF!,"N/A")</f>
        <v>#REF!</v>
      </c>
      <c r="WEG50" s="351" t="e">
        <f>+IF('Data Input-Ingreso de Datos'!#REF!=1,EVERLITE!#REF!,"N/A")</f>
        <v>#REF!</v>
      </c>
      <c r="WEH50" s="351" t="e">
        <f>+IF('Data Input-Ingreso de Datos'!#REF!=1,EVERLITE!#REF!,"N/A")</f>
        <v>#REF!</v>
      </c>
      <c r="WEI50" s="351" t="e">
        <f>+IF('Data Input-Ingreso de Datos'!#REF!=1,EVERLITE!#REF!,"N/A")</f>
        <v>#REF!</v>
      </c>
      <c r="WEJ50" s="351" t="e">
        <f>+IF('Data Input-Ingreso de Datos'!#REF!=1,EVERLITE!#REF!,"N/A")</f>
        <v>#REF!</v>
      </c>
      <c r="WEK50" s="351" t="e">
        <f>+IF('Data Input-Ingreso de Datos'!#REF!=1,EVERLITE!#REF!,"N/A")</f>
        <v>#REF!</v>
      </c>
      <c r="WEL50" s="351" t="e">
        <f>+IF('Data Input-Ingreso de Datos'!#REF!=1,EVERLITE!#REF!,"N/A")</f>
        <v>#REF!</v>
      </c>
      <c r="WEM50" s="351" t="e">
        <f>+IF('Data Input-Ingreso de Datos'!#REF!=1,EVERLITE!#REF!,"N/A")</f>
        <v>#REF!</v>
      </c>
      <c r="WEN50" s="351" t="e">
        <f>+IF('Data Input-Ingreso de Datos'!#REF!=1,EVERLITE!#REF!,"N/A")</f>
        <v>#REF!</v>
      </c>
      <c r="WEO50" s="351" t="e">
        <f>+IF('Data Input-Ingreso de Datos'!#REF!=1,EVERLITE!#REF!,"N/A")</f>
        <v>#REF!</v>
      </c>
      <c r="WEP50" s="351" t="e">
        <f>+IF('Data Input-Ingreso de Datos'!#REF!=1,EVERLITE!#REF!,"N/A")</f>
        <v>#REF!</v>
      </c>
      <c r="WEQ50" s="351" t="e">
        <f>+IF('Data Input-Ingreso de Datos'!#REF!=1,EVERLITE!#REF!,"N/A")</f>
        <v>#REF!</v>
      </c>
      <c r="WER50" s="351" t="e">
        <f>+IF('Data Input-Ingreso de Datos'!#REF!=1,EVERLITE!#REF!,"N/A")</f>
        <v>#REF!</v>
      </c>
      <c r="WES50" s="351" t="e">
        <f>+IF('Data Input-Ingreso de Datos'!#REF!=1,EVERLITE!#REF!,"N/A")</f>
        <v>#REF!</v>
      </c>
      <c r="WET50" s="351" t="e">
        <f>+IF('Data Input-Ingreso de Datos'!#REF!=1,EVERLITE!#REF!,"N/A")</f>
        <v>#REF!</v>
      </c>
      <c r="WEU50" s="351" t="e">
        <f>+IF('Data Input-Ingreso de Datos'!#REF!=1,EVERLITE!#REF!,"N/A")</f>
        <v>#REF!</v>
      </c>
      <c r="WEV50" s="351" t="e">
        <f>+IF('Data Input-Ingreso de Datos'!#REF!=1,EVERLITE!#REF!,"N/A")</f>
        <v>#REF!</v>
      </c>
      <c r="WEW50" s="351" t="e">
        <f>+IF('Data Input-Ingreso de Datos'!#REF!=1,EVERLITE!#REF!,"N/A")</f>
        <v>#REF!</v>
      </c>
      <c r="WEX50" s="351" t="e">
        <f>+IF('Data Input-Ingreso de Datos'!#REF!=1,EVERLITE!#REF!,"N/A")</f>
        <v>#REF!</v>
      </c>
      <c r="WEY50" s="351" t="e">
        <f>+IF('Data Input-Ingreso de Datos'!#REF!=1,EVERLITE!#REF!,"N/A")</f>
        <v>#REF!</v>
      </c>
      <c r="WEZ50" s="351" t="e">
        <f>+IF('Data Input-Ingreso de Datos'!#REF!=1,EVERLITE!#REF!,"N/A")</f>
        <v>#REF!</v>
      </c>
      <c r="WFA50" s="351" t="e">
        <f>+IF('Data Input-Ingreso de Datos'!#REF!=1,EVERLITE!#REF!,"N/A")</f>
        <v>#REF!</v>
      </c>
      <c r="WFB50" s="351" t="e">
        <f>+IF('Data Input-Ingreso de Datos'!#REF!=1,EVERLITE!#REF!,"N/A")</f>
        <v>#REF!</v>
      </c>
      <c r="WFC50" s="351" t="e">
        <f>+IF('Data Input-Ingreso de Datos'!#REF!=1,EVERLITE!#REF!,"N/A")</f>
        <v>#REF!</v>
      </c>
      <c r="WFD50" s="351" t="e">
        <f>+IF('Data Input-Ingreso de Datos'!#REF!=1,EVERLITE!#REF!,"N/A")</f>
        <v>#REF!</v>
      </c>
      <c r="WFE50" s="351" t="e">
        <f>+IF('Data Input-Ingreso de Datos'!#REF!=1,EVERLITE!#REF!,"N/A")</f>
        <v>#REF!</v>
      </c>
      <c r="WFF50" s="351" t="e">
        <f>+IF('Data Input-Ingreso de Datos'!#REF!=1,EVERLITE!#REF!,"N/A")</f>
        <v>#REF!</v>
      </c>
      <c r="WFG50" s="351" t="e">
        <f>+IF('Data Input-Ingreso de Datos'!#REF!=1,EVERLITE!#REF!,"N/A")</f>
        <v>#REF!</v>
      </c>
      <c r="WFH50" s="351" t="e">
        <f>+IF('Data Input-Ingreso de Datos'!#REF!=1,EVERLITE!#REF!,"N/A")</f>
        <v>#REF!</v>
      </c>
      <c r="WFI50" s="351" t="e">
        <f>+IF('Data Input-Ingreso de Datos'!#REF!=1,EVERLITE!#REF!,"N/A")</f>
        <v>#REF!</v>
      </c>
      <c r="WFJ50" s="351" t="e">
        <f>+IF('Data Input-Ingreso de Datos'!#REF!=1,EVERLITE!#REF!,"N/A")</f>
        <v>#REF!</v>
      </c>
      <c r="WFK50" s="351" t="e">
        <f>+IF('Data Input-Ingreso de Datos'!#REF!=1,EVERLITE!#REF!,"N/A")</f>
        <v>#REF!</v>
      </c>
      <c r="WFL50" s="351" t="e">
        <f>+IF('Data Input-Ingreso de Datos'!#REF!=1,EVERLITE!#REF!,"N/A")</f>
        <v>#REF!</v>
      </c>
      <c r="WFM50" s="351" t="e">
        <f>+IF('Data Input-Ingreso de Datos'!#REF!=1,EVERLITE!#REF!,"N/A")</f>
        <v>#REF!</v>
      </c>
      <c r="WFN50" s="351" t="e">
        <f>+IF('Data Input-Ingreso de Datos'!#REF!=1,EVERLITE!#REF!,"N/A")</f>
        <v>#REF!</v>
      </c>
      <c r="WFO50" s="351" t="e">
        <f>+IF('Data Input-Ingreso de Datos'!#REF!=1,EVERLITE!#REF!,"N/A")</f>
        <v>#REF!</v>
      </c>
      <c r="WFP50" s="351" t="e">
        <f>+IF('Data Input-Ingreso de Datos'!#REF!=1,EVERLITE!#REF!,"N/A")</f>
        <v>#REF!</v>
      </c>
      <c r="WFQ50" s="351" t="e">
        <f>+IF('Data Input-Ingreso de Datos'!#REF!=1,EVERLITE!#REF!,"N/A")</f>
        <v>#REF!</v>
      </c>
      <c r="WFR50" s="351" t="e">
        <f>+IF('Data Input-Ingreso de Datos'!#REF!=1,EVERLITE!#REF!,"N/A")</f>
        <v>#REF!</v>
      </c>
      <c r="WFS50" s="351" t="e">
        <f>+IF('Data Input-Ingreso de Datos'!#REF!=1,EVERLITE!#REF!,"N/A")</f>
        <v>#REF!</v>
      </c>
      <c r="WFT50" s="351" t="e">
        <f>+IF('Data Input-Ingreso de Datos'!#REF!=1,EVERLITE!#REF!,"N/A")</f>
        <v>#REF!</v>
      </c>
      <c r="WFU50" s="351" t="e">
        <f>+IF('Data Input-Ingreso de Datos'!#REF!=1,EVERLITE!#REF!,"N/A")</f>
        <v>#REF!</v>
      </c>
      <c r="WFV50" s="351" t="e">
        <f>+IF('Data Input-Ingreso de Datos'!#REF!=1,EVERLITE!#REF!,"N/A")</f>
        <v>#REF!</v>
      </c>
      <c r="WFW50" s="351" t="e">
        <f>+IF('Data Input-Ingreso de Datos'!#REF!=1,EVERLITE!#REF!,"N/A")</f>
        <v>#REF!</v>
      </c>
      <c r="WFX50" s="351" t="e">
        <f>+IF('Data Input-Ingreso de Datos'!#REF!=1,EVERLITE!#REF!,"N/A")</f>
        <v>#REF!</v>
      </c>
      <c r="WFY50" s="351" t="e">
        <f>+IF('Data Input-Ingreso de Datos'!#REF!=1,EVERLITE!#REF!,"N/A")</f>
        <v>#REF!</v>
      </c>
      <c r="WFZ50" s="351" t="e">
        <f>+IF('Data Input-Ingreso de Datos'!#REF!=1,EVERLITE!#REF!,"N/A")</f>
        <v>#REF!</v>
      </c>
      <c r="WGA50" s="351" t="e">
        <f>+IF('Data Input-Ingreso de Datos'!#REF!=1,EVERLITE!#REF!,"N/A")</f>
        <v>#REF!</v>
      </c>
      <c r="WGB50" s="351" t="e">
        <f>+IF('Data Input-Ingreso de Datos'!#REF!=1,EVERLITE!#REF!,"N/A")</f>
        <v>#REF!</v>
      </c>
      <c r="WGC50" s="351" t="e">
        <f>+IF('Data Input-Ingreso de Datos'!#REF!=1,EVERLITE!#REF!,"N/A")</f>
        <v>#REF!</v>
      </c>
      <c r="WGD50" s="351" t="e">
        <f>+IF('Data Input-Ingreso de Datos'!#REF!=1,EVERLITE!#REF!,"N/A")</f>
        <v>#REF!</v>
      </c>
      <c r="WGE50" s="351" t="e">
        <f>+IF('Data Input-Ingreso de Datos'!#REF!=1,EVERLITE!#REF!,"N/A")</f>
        <v>#REF!</v>
      </c>
      <c r="WGF50" s="351" t="e">
        <f>+IF('Data Input-Ingreso de Datos'!#REF!=1,EVERLITE!#REF!,"N/A")</f>
        <v>#REF!</v>
      </c>
      <c r="WGG50" s="351" t="e">
        <f>+IF('Data Input-Ingreso de Datos'!#REF!=1,EVERLITE!#REF!,"N/A")</f>
        <v>#REF!</v>
      </c>
      <c r="WGH50" s="351" t="e">
        <f>+IF('Data Input-Ingreso de Datos'!#REF!=1,EVERLITE!#REF!,"N/A")</f>
        <v>#REF!</v>
      </c>
      <c r="WGI50" s="351" t="e">
        <f>+IF('Data Input-Ingreso de Datos'!#REF!=1,EVERLITE!#REF!,"N/A")</f>
        <v>#REF!</v>
      </c>
      <c r="WGJ50" s="351" t="e">
        <f>+IF('Data Input-Ingreso de Datos'!#REF!=1,EVERLITE!#REF!,"N/A")</f>
        <v>#REF!</v>
      </c>
      <c r="WGK50" s="351" t="e">
        <f>+IF('Data Input-Ingreso de Datos'!#REF!=1,EVERLITE!#REF!,"N/A")</f>
        <v>#REF!</v>
      </c>
      <c r="WGL50" s="351" t="e">
        <f>+IF('Data Input-Ingreso de Datos'!#REF!=1,EVERLITE!#REF!,"N/A")</f>
        <v>#REF!</v>
      </c>
      <c r="WGM50" s="351" t="e">
        <f>+IF('Data Input-Ingreso de Datos'!#REF!=1,EVERLITE!#REF!,"N/A")</f>
        <v>#REF!</v>
      </c>
      <c r="WGN50" s="351" t="e">
        <f>+IF('Data Input-Ingreso de Datos'!#REF!=1,EVERLITE!#REF!,"N/A")</f>
        <v>#REF!</v>
      </c>
      <c r="WGO50" s="351" t="e">
        <f>+IF('Data Input-Ingreso de Datos'!#REF!=1,EVERLITE!#REF!,"N/A")</f>
        <v>#REF!</v>
      </c>
      <c r="WGP50" s="351" t="e">
        <f>+IF('Data Input-Ingreso de Datos'!#REF!=1,EVERLITE!#REF!,"N/A")</f>
        <v>#REF!</v>
      </c>
      <c r="WGQ50" s="351" t="e">
        <f>+IF('Data Input-Ingreso de Datos'!#REF!=1,EVERLITE!#REF!,"N/A")</f>
        <v>#REF!</v>
      </c>
      <c r="WGR50" s="351" t="e">
        <f>+IF('Data Input-Ingreso de Datos'!#REF!=1,EVERLITE!#REF!,"N/A")</f>
        <v>#REF!</v>
      </c>
      <c r="WGS50" s="351" t="e">
        <f>+IF('Data Input-Ingreso de Datos'!#REF!=1,EVERLITE!#REF!,"N/A")</f>
        <v>#REF!</v>
      </c>
      <c r="WGT50" s="351" t="e">
        <f>+IF('Data Input-Ingreso de Datos'!#REF!=1,EVERLITE!#REF!,"N/A")</f>
        <v>#REF!</v>
      </c>
      <c r="WGU50" s="351" t="e">
        <f>+IF('Data Input-Ingreso de Datos'!#REF!=1,EVERLITE!#REF!,"N/A")</f>
        <v>#REF!</v>
      </c>
      <c r="WGV50" s="351" t="e">
        <f>+IF('Data Input-Ingreso de Datos'!#REF!=1,EVERLITE!#REF!,"N/A")</f>
        <v>#REF!</v>
      </c>
      <c r="WGW50" s="351" t="e">
        <f>+IF('Data Input-Ingreso de Datos'!#REF!=1,EVERLITE!#REF!,"N/A")</f>
        <v>#REF!</v>
      </c>
      <c r="WGX50" s="351" t="e">
        <f>+IF('Data Input-Ingreso de Datos'!#REF!=1,EVERLITE!#REF!,"N/A")</f>
        <v>#REF!</v>
      </c>
      <c r="WGY50" s="351" t="e">
        <f>+IF('Data Input-Ingreso de Datos'!#REF!=1,EVERLITE!#REF!,"N/A")</f>
        <v>#REF!</v>
      </c>
      <c r="WGZ50" s="351" t="e">
        <f>+IF('Data Input-Ingreso de Datos'!#REF!=1,EVERLITE!#REF!,"N/A")</f>
        <v>#REF!</v>
      </c>
      <c r="WHA50" s="351" t="e">
        <f>+IF('Data Input-Ingreso de Datos'!#REF!=1,EVERLITE!#REF!,"N/A")</f>
        <v>#REF!</v>
      </c>
      <c r="WHB50" s="351" t="e">
        <f>+IF('Data Input-Ingreso de Datos'!#REF!=1,EVERLITE!#REF!,"N/A")</f>
        <v>#REF!</v>
      </c>
      <c r="WHC50" s="351" t="e">
        <f>+IF('Data Input-Ingreso de Datos'!#REF!=1,EVERLITE!#REF!,"N/A")</f>
        <v>#REF!</v>
      </c>
      <c r="WHD50" s="351" t="e">
        <f>+IF('Data Input-Ingreso de Datos'!#REF!=1,EVERLITE!#REF!,"N/A")</f>
        <v>#REF!</v>
      </c>
      <c r="WHE50" s="351" t="e">
        <f>+IF('Data Input-Ingreso de Datos'!#REF!=1,EVERLITE!#REF!,"N/A")</f>
        <v>#REF!</v>
      </c>
      <c r="WHF50" s="351" t="e">
        <f>+IF('Data Input-Ingreso de Datos'!#REF!=1,EVERLITE!#REF!,"N/A")</f>
        <v>#REF!</v>
      </c>
      <c r="WHG50" s="351" t="e">
        <f>+IF('Data Input-Ingreso de Datos'!#REF!=1,EVERLITE!#REF!,"N/A")</f>
        <v>#REF!</v>
      </c>
      <c r="WHH50" s="351" t="e">
        <f>+IF('Data Input-Ingreso de Datos'!#REF!=1,EVERLITE!#REF!,"N/A")</f>
        <v>#REF!</v>
      </c>
      <c r="WHI50" s="351" t="e">
        <f>+IF('Data Input-Ingreso de Datos'!#REF!=1,EVERLITE!#REF!,"N/A")</f>
        <v>#REF!</v>
      </c>
      <c r="WHJ50" s="351" t="e">
        <f>+IF('Data Input-Ingreso de Datos'!#REF!=1,EVERLITE!#REF!,"N/A")</f>
        <v>#REF!</v>
      </c>
      <c r="WHK50" s="351" t="e">
        <f>+IF('Data Input-Ingreso de Datos'!#REF!=1,EVERLITE!#REF!,"N/A")</f>
        <v>#REF!</v>
      </c>
      <c r="WHL50" s="351" t="e">
        <f>+IF('Data Input-Ingreso de Datos'!#REF!=1,EVERLITE!#REF!,"N/A")</f>
        <v>#REF!</v>
      </c>
      <c r="WHM50" s="351" t="e">
        <f>+IF('Data Input-Ingreso de Datos'!#REF!=1,EVERLITE!#REF!,"N/A")</f>
        <v>#REF!</v>
      </c>
      <c r="WHN50" s="351" t="e">
        <f>+IF('Data Input-Ingreso de Datos'!#REF!=1,EVERLITE!#REF!,"N/A")</f>
        <v>#REF!</v>
      </c>
      <c r="WHO50" s="351" t="e">
        <f>+IF('Data Input-Ingreso de Datos'!#REF!=1,EVERLITE!#REF!,"N/A")</f>
        <v>#REF!</v>
      </c>
      <c r="WHP50" s="351" t="e">
        <f>+IF('Data Input-Ingreso de Datos'!#REF!=1,EVERLITE!#REF!,"N/A")</f>
        <v>#REF!</v>
      </c>
      <c r="WHQ50" s="351" t="e">
        <f>+IF('Data Input-Ingreso de Datos'!#REF!=1,EVERLITE!#REF!,"N/A")</f>
        <v>#REF!</v>
      </c>
      <c r="WHR50" s="351" t="e">
        <f>+IF('Data Input-Ingreso de Datos'!#REF!=1,EVERLITE!#REF!,"N/A")</f>
        <v>#REF!</v>
      </c>
      <c r="WHS50" s="351" t="e">
        <f>+IF('Data Input-Ingreso de Datos'!#REF!=1,EVERLITE!#REF!,"N/A")</f>
        <v>#REF!</v>
      </c>
      <c r="WHT50" s="351" t="e">
        <f>+IF('Data Input-Ingreso de Datos'!#REF!=1,EVERLITE!#REF!,"N/A")</f>
        <v>#REF!</v>
      </c>
      <c r="WHU50" s="351" t="e">
        <f>+IF('Data Input-Ingreso de Datos'!#REF!=1,EVERLITE!#REF!,"N/A")</f>
        <v>#REF!</v>
      </c>
      <c r="WHV50" s="351" t="e">
        <f>+IF('Data Input-Ingreso de Datos'!#REF!=1,EVERLITE!#REF!,"N/A")</f>
        <v>#REF!</v>
      </c>
      <c r="WHW50" s="351" t="e">
        <f>+IF('Data Input-Ingreso de Datos'!#REF!=1,EVERLITE!#REF!,"N/A")</f>
        <v>#REF!</v>
      </c>
      <c r="WHX50" s="351" t="e">
        <f>+IF('Data Input-Ingreso de Datos'!#REF!=1,EVERLITE!#REF!,"N/A")</f>
        <v>#REF!</v>
      </c>
      <c r="WHY50" s="351" t="e">
        <f>+IF('Data Input-Ingreso de Datos'!#REF!=1,EVERLITE!#REF!,"N/A")</f>
        <v>#REF!</v>
      </c>
      <c r="WHZ50" s="351" t="e">
        <f>+IF('Data Input-Ingreso de Datos'!#REF!=1,EVERLITE!#REF!,"N/A")</f>
        <v>#REF!</v>
      </c>
      <c r="WIA50" s="351" t="e">
        <f>+IF('Data Input-Ingreso de Datos'!#REF!=1,EVERLITE!#REF!,"N/A")</f>
        <v>#REF!</v>
      </c>
      <c r="WIB50" s="351" t="e">
        <f>+IF('Data Input-Ingreso de Datos'!#REF!=1,EVERLITE!#REF!,"N/A")</f>
        <v>#REF!</v>
      </c>
      <c r="WIC50" s="351" t="e">
        <f>+IF('Data Input-Ingreso de Datos'!#REF!=1,EVERLITE!#REF!,"N/A")</f>
        <v>#REF!</v>
      </c>
      <c r="WID50" s="351" t="e">
        <f>+IF('Data Input-Ingreso de Datos'!#REF!=1,EVERLITE!#REF!,"N/A")</f>
        <v>#REF!</v>
      </c>
      <c r="WIE50" s="351" t="e">
        <f>+IF('Data Input-Ingreso de Datos'!#REF!=1,EVERLITE!#REF!,"N/A")</f>
        <v>#REF!</v>
      </c>
      <c r="WIF50" s="351" t="e">
        <f>+IF('Data Input-Ingreso de Datos'!#REF!=1,EVERLITE!#REF!,"N/A")</f>
        <v>#REF!</v>
      </c>
      <c r="WIG50" s="351" t="e">
        <f>+IF('Data Input-Ingreso de Datos'!#REF!=1,EVERLITE!#REF!,"N/A")</f>
        <v>#REF!</v>
      </c>
      <c r="WIH50" s="351" t="e">
        <f>+IF('Data Input-Ingreso de Datos'!#REF!=1,EVERLITE!#REF!,"N/A")</f>
        <v>#REF!</v>
      </c>
      <c r="WII50" s="351" t="e">
        <f>+IF('Data Input-Ingreso de Datos'!#REF!=1,EVERLITE!#REF!,"N/A")</f>
        <v>#REF!</v>
      </c>
      <c r="WIJ50" s="351" t="e">
        <f>+IF('Data Input-Ingreso de Datos'!#REF!=1,EVERLITE!#REF!,"N/A")</f>
        <v>#REF!</v>
      </c>
      <c r="WIK50" s="351" t="e">
        <f>+IF('Data Input-Ingreso de Datos'!#REF!=1,EVERLITE!#REF!,"N/A")</f>
        <v>#REF!</v>
      </c>
      <c r="WIL50" s="351" t="e">
        <f>+IF('Data Input-Ingreso de Datos'!#REF!=1,EVERLITE!#REF!,"N/A")</f>
        <v>#REF!</v>
      </c>
      <c r="WIM50" s="351" t="e">
        <f>+IF('Data Input-Ingreso de Datos'!#REF!=1,EVERLITE!#REF!,"N/A")</f>
        <v>#REF!</v>
      </c>
      <c r="WIN50" s="351" t="e">
        <f>+IF('Data Input-Ingreso de Datos'!#REF!=1,EVERLITE!#REF!,"N/A")</f>
        <v>#REF!</v>
      </c>
      <c r="WIO50" s="351" t="e">
        <f>+IF('Data Input-Ingreso de Datos'!#REF!=1,EVERLITE!#REF!,"N/A")</f>
        <v>#REF!</v>
      </c>
      <c r="WIP50" s="351" t="e">
        <f>+IF('Data Input-Ingreso de Datos'!#REF!=1,EVERLITE!#REF!,"N/A")</f>
        <v>#REF!</v>
      </c>
      <c r="WIQ50" s="351" t="e">
        <f>+IF('Data Input-Ingreso de Datos'!#REF!=1,EVERLITE!#REF!,"N/A")</f>
        <v>#REF!</v>
      </c>
      <c r="WIR50" s="351" t="e">
        <f>+IF('Data Input-Ingreso de Datos'!#REF!=1,EVERLITE!#REF!,"N/A")</f>
        <v>#REF!</v>
      </c>
      <c r="WIS50" s="351" t="e">
        <f>+IF('Data Input-Ingreso de Datos'!#REF!=1,EVERLITE!#REF!,"N/A")</f>
        <v>#REF!</v>
      </c>
      <c r="WIT50" s="351" t="e">
        <f>+IF('Data Input-Ingreso de Datos'!#REF!=1,EVERLITE!#REF!,"N/A")</f>
        <v>#REF!</v>
      </c>
      <c r="WIU50" s="351" t="e">
        <f>+IF('Data Input-Ingreso de Datos'!#REF!=1,EVERLITE!#REF!,"N/A")</f>
        <v>#REF!</v>
      </c>
      <c r="WIV50" s="351" t="e">
        <f>+IF('Data Input-Ingreso de Datos'!#REF!=1,EVERLITE!#REF!,"N/A")</f>
        <v>#REF!</v>
      </c>
      <c r="WIW50" s="351" t="e">
        <f>+IF('Data Input-Ingreso de Datos'!#REF!=1,EVERLITE!#REF!,"N/A")</f>
        <v>#REF!</v>
      </c>
      <c r="WIX50" s="351" t="e">
        <f>+IF('Data Input-Ingreso de Datos'!#REF!=1,EVERLITE!#REF!,"N/A")</f>
        <v>#REF!</v>
      </c>
      <c r="WIY50" s="351" t="e">
        <f>+IF('Data Input-Ingreso de Datos'!#REF!=1,EVERLITE!#REF!,"N/A")</f>
        <v>#REF!</v>
      </c>
      <c r="WIZ50" s="351" t="e">
        <f>+IF('Data Input-Ingreso de Datos'!#REF!=1,EVERLITE!#REF!,"N/A")</f>
        <v>#REF!</v>
      </c>
      <c r="WJA50" s="351" t="e">
        <f>+IF('Data Input-Ingreso de Datos'!#REF!=1,EVERLITE!#REF!,"N/A")</f>
        <v>#REF!</v>
      </c>
      <c r="WJB50" s="351" t="e">
        <f>+IF('Data Input-Ingreso de Datos'!#REF!=1,EVERLITE!#REF!,"N/A")</f>
        <v>#REF!</v>
      </c>
      <c r="WJC50" s="351" t="e">
        <f>+IF('Data Input-Ingreso de Datos'!#REF!=1,EVERLITE!#REF!,"N/A")</f>
        <v>#REF!</v>
      </c>
      <c r="WJD50" s="351" t="e">
        <f>+IF('Data Input-Ingreso de Datos'!#REF!=1,EVERLITE!#REF!,"N/A")</f>
        <v>#REF!</v>
      </c>
      <c r="WJE50" s="351" t="e">
        <f>+IF('Data Input-Ingreso de Datos'!#REF!=1,EVERLITE!#REF!,"N/A")</f>
        <v>#REF!</v>
      </c>
      <c r="WJF50" s="351" t="e">
        <f>+IF('Data Input-Ingreso de Datos'!#REF!=1,EVERLITE!#REF!,"N/A")</f>
        <v>#REF!</v>
      </c>
      <c r="WJG50" s="351" t="e">
        <f>+IF('Data Input-Ingreso de Datos'!#REF!=1,EVERLITE!#REF!,"N/A")</f>
        <v>#REF!</v>
      </c>
      <c r="WJH50" s="351" t="e">
        <f>+IF('Data Input-Ingreso de Datos'!#REF!=1,EVERLITE!#REF!,"N/A")</f>
        <v>#REF!</v>
      </c>
      <c r="WJI50" s="351" t="e">
        <f>+IF('Data Input-Ingreso de Datos'!#REF!=1,EVERLITE!#REF!,"N/A")</f>
        <v>#REF!</v>
      </c>
      <c r="WJJ50" s="351" t="e">
        <f>+IF('Data Input-Ingreso de Datos'!#REF!=1,EVERLITE!#REF!,"N/A")</f>
        <v>#REF!</v>
      </c>
      <c r="WJK50" s="351" t="e">
        <f>+IF('Data Input-Ingreso de Datos'!#REF!=1,EVERLITE!#REF!,"N/A")</f>
        <v>#REF!</v>
      </c>
      <c r="WJL50" s="351" t="e">
        <f>+IF('Data Input-Ingreso de Datos'!#REF!=1,EVERLITE!#REF!,"N/A")</f>
        <v>#REF!</v>
      </c>
      <c r="WJM50" s="351" t="e">
        <f>+IF('Data Input-Ingreso de Datos'!#REF!=1,EVERLITE!#REF!,"N/A")</f>
        <v>#REF!</v>
      </c>
      <c r="WJN50" s="351" t="e">
        <f>+IF('Data Input-Ingreso de Datos'!#REF!=1,EVERLITE!#REF!,"N/A")</f>
        <v>#REF!</v>
      </c>
      <c r="WJO50" s="351" t="e">
        <f>+IF('Data Input-Ingreso de Datos'!#REF!=1,EVERLITE!#REF!,"N/A")</f>
        <v>#REF!</v>
      </c>
      <c r="WJP50" s="351" t="e">
        <f>+IF('Data Input-Ingreso de Datos'!#REF!=1,EVERLITE!#REF!,"N/A")</f>
        <v>#REF!</v>
      </c>
      <c r="WJQ50" s="351" t="e">
        <f>+IF('Data Input-Ingreso de Datos'!#REF!=1,EVERLITE!#REF!,"N/A")</f>
        <v>#REF!</v>
      </c>
      <c r="WJR50" s="351" t="e">
        <f>+IF('Data Input-Ingreso de Datos'!#REF!=1,EVERLITE!#REF!,"N/A")</f>
        <v>#REF!</v>
      </c>
      <c r="WJS50" s="351" t="e">
        <f>+IF('Data Input-Ingreso de Datos'!#REF!=1,EVERLITE!#REF!,"N/A")</f>
        <v>#REF!</v>
      </c>
      <c r="WJT50" s="351" t="e">
        <f>+IF('Data Input-Ingreso de Datos'!#REF!=1,EVERLITE!#REF!,"N/A")</f>
        <v>#REF!</v>
      </c>
      <c r="WJU50" s="351" t="e">
        <f>+IF('Data Input-Ingreso de Datos'!#REF!=1,EVERLITE!#REF!,"N/A")</f>
        <v>#REF!</v>
      </c>
      <c r="WJV50" s="351" t="e">
        <f>+IF('Data Input-Ingreso de Datos'!#REF!=1,EVERLITE!#REF!,"N/A")</f>
        <v>#REF!</v>
      </c>
      <c r="WJW50" s="351" t="e">
        <f>+IF('Data Input-Ingreso de Datos'!#REF!=1,EVERLITE!#REF!,"N/A")</f>
        <v>#REF!</v>
      </c>
      <c r="WJX50" s="351" t="e">
        <f>+IF('Data Input-Ingreso de Datos'!#REF!=1,EVERLITE!#REF!,"N/A")</f>
        <v>#REF!</v>
      </c>
      <c r="WJY50" s="351" t="e">
        <f>+IF('Data Input-Ingreso de Datos'!#REF!=1,EVERLITE!#REF!,"N/A")</f>
        <v>#REF!</v>
      </c>
      <c r="WJZ50" s="351" t="e">
        <f>+IF('Data Input-Ingreso de Datos'!#REF!=1,EVERLITE!#REF!,"N/A")</f>
        <v>#REF!</v>
      </c>
      <c r="WKA50" s="351" t="e">
        <f>+IF('Data Input-Ingreso de Datos'!#REF!=1,EVERLITE!#REF!,"N/A")</f>
        <v>#REF!</v>
      </c>
      <c r="WKB50" s="351" t="e">
        <f>+IF('Data Input-Ingreso de Datos'!#REF!=1,EVERLITE!#REF!,"N/A")</f>
        <v>#REF!</v>
      </c>
      <c r="WKC50" s="351" t="e">
        <f>+IF('Data Input-Ingreso de Datos'!#REF!=1,EVERLITE!#REF!,"N/A")</f>
        <v>#REF!</v>
      </c>
      <c r="WKD50" s="351" t="e">
        <f>+IF('Data Input-Ingreso de Datos'!#REF!=1,EVERLITE!#REF!,"N/A")</f>
        <v>#REF!</v>
      </c>
      <c r="WKE50" s="351" t="e">
        <f>+IF('Data Input-Ingreso de Datos'!#REF!=1,EVERLITE!#REF!,"N/A")</f>
        <v>#REF!</v>
      </c>
      <c r="WKF50" s="351" t="e">
        <f>+IF('Data Input-Ingreso de Datos'!#REF!=1,EVERLITE!#REF!,"N/A")</f>
        <v>#REF!</v>
      </c>
      <c r="WKG50" s="351" t="e">
        <f>+IF('Data Input-Ingreso de Datos'!#REF!=1,EVERLITE!#REF!,"N/A")</f>
        <v>#REF!</v>
      </c>
      <c r="WKH50" s="351" t="e">
        <f>+IF('Data Input-Ingreso de Datos'!#REF!=1,EVERLITE!#REF!,"N/A")</f>
        <v>#REF!</v>
      </c>
      <c r="WKI50" s="351" t="e">
        <f>+IF('Data Input-Ingreso de Datos'!#REF!=1,EVERLITE!#REF!,"N/A")</f>
        <v>#REF!</v>
      </c>
      <c r="WKJ50" s="351" t="e">
        <f>+IF('Data Input-Ingreso de Datos'!#REF!=1,EVERLITE!#REF!,"N/A")</f>
        <v>#REF!</v>
      </c>
      <c r="WKK50" s="351" t="e">
        <f>+IF('Data Input-Ingreso de Datos'!#REF!=1,EVERLITE!#REF!,"N/A")</f>
        <v>#REF!</v>
      </c>
      <c r="WKL50" s="351" t="e">
        <f>+IF('Data Input-Ingreso de Datos'!#REF!=1,EVERLITE!#REF!,"N/A")</f>
        <v>#REF!</v>
      </c>
      <c r="WKM50" s="351" t="e">
        <f>+IF('Data Input-Ingreso de Datos'!#REF!=1,EVERLITE!#REF!,"N/A")</f>
        <v>#REF!</v>
      </c>
      <c r="WKN50" s="351" t="e">
        <f>+IF('Data Input-Ingreso de Datos'!#REF!=1,EVERLITE!#REF!,"N/A")</f>
        <v>#REF!</v>
      </c>
      <c r="WKO50" s="351" t="e">
        <f>+IF('Data Input-Ingreso de Datos'!#REF!=1,EVERLITE!#REF!,"N/A")</f>
        <v>#REF!</v>
      </c>
      <c r="WKP50" s="351" t="e">
        <f>+IF('Data Input-Ingreso de Datos'!#REF!=1,EVERLITE!#REF!,"N/A")</f>
        <v>#REF!</v>
      </c>
      <c r="WKQ50" s="351" t="e">
        <f>+IF('Data Input-Ingreso de Datos'!#REF!=1,EVERLITE!#REF!,"N/A")</f>
        <v>#REF!</v>
      </c>
      <c r="WKR50" s="351" t="e">
        <f>+IF('Data Input-Ingreso de Datos'!#REF!=1,EVERLITE!#REF!,"N/A")</f>
        <v>#REF!</v>
      </c>
      <c r="WKS50" s="351" t="e">
        <f>+IF('Data Input-Ingreso de Datos'!#REF!=1,EVERLITE!#REF!,"N/A")</f>
        <v>#REF!</v>
      </c>
      <c r="WKT50" s="351" t="e">
        <f>+IF('Data Input-Ingreso de Datos'!#REF!=1,EVERLITE!#REF!,"N/A")</f>
        <v>#REF!</v>
      </c>
      <c r="WKU50" s="351" t="e">
        <f>+IF('Data Input-Ingreso de Datos'!#REF!=1,EVERLITE!#REF!,"N/A")</f>
        <v>#REF!</v>
      </c>
      <c r="WKV50" s="351" t="e">
        <f>+IF('Data Input-Ingreso de Datos'!#REF!=1,EVERLITE!#REF!,"N/A")</f>
        <v>#REF!</v>
      </c>
      <c r="WKW50" s="351" t="e">
        <f>+IF('Data Input-Ingreso de Datos'!#REF!=1,EVERLITE!#REF!,"N/A")</f>
        <v>#REF!</v>
      </c>
      <c r="WKX50" s="351" t="e">
        <f>+IF('Data Input-Ingreso de Datos'!#REF!=1,EVERLITE!#REF!,"N/A")</f>
        <v>#REF!</v>
      </c>
      <c r="WKY50" s="351" t="e">
        <f>+IF('Data Input-Ingreso de Datos'!#REF!=1,EVERLITE!#REF!,"N/A")</f>
        <v>#REF!</v>
      </c>
      <c r="WKZ50" s="351" t="e">
        <f>+IF('Data Input-Ingreso de Datos'!#REF!=1,EVERLITE!#REF!,"N/A")</f>
        <v>#REF!</v>
      </c>
      <c r="WLA50" s="351" t="e">
        <f>+IF('Data Input-Ingreso de Datos'!#REF!=1,EVERLITE!#REF!,"N/A")</f>
        <v>#REF!</v>
      </c>
      <c r="WLB50" s="351" t="e">
        <f>+IF('Data Input-Ingreso de Datos'!#REF!=1,EVERLITE!#REF!,"N/A")</f>
        <v>#REF!</v>
      </c>
      <c r="WLC50" s="351" t="e">
        <f>+IF('Data Input-Ingreso de Datos'!#REF!=1,EVERLITE!#REF!,"N/A")</f>
        <v>#REF!</v>
      </c>
      <c r="WLD50" s="351" t="e">
        <f>+IF('Data Input-Ingreso de Datos'!#REF!=1,EVERLITE!#REF!,"N/A")</f>
        <v>#REF!</v>
      </c>
      <c r="WLE50" s="351" t="e">
        <f>+IF('Data Input-Ingreso de Datos'!#REF!=1,EVERLITE!#REF!,"N/A")</f>
        <v>#REF!</v>
      </c>
      <c r="WLF50" s="351" t="e">
        <f>+IF('Data Input-Ingreso de Datos'!#REF!=1,EVERLITE!#REF!,"N/A")</f>
        <v>#REF!</v>
      </c>
      <c r="WLG50" s="351" t="e">
        <f>+IF('Data Input-Ingreso de Datos'!#REF!=1,EVERLITE!#REF!,"N/A")</f>
        <v>#REF!</v>
      </c>
      <c r="WLH50" s="351" t="e">
        <f>+IF('Data Input-Ingreso de Datos'!#REF!=1,EVERLITE!#REF!,"N/A")</f>
        <v>#REF!</v>
      </c>
      <c r="WLI50" s="351" t="e">
        <f>+IF('Data Input-Ingreso de Datos'!#REF!=1,EVERLITE!#REF!,"N/A")</f>
        <v>#REF!</v>
      </c>
      <c r="WLJ50" s="351" t="e">
        <f>+IF('Data Input-Ingreso de Datos'!#REF!=1,EVERLITE!#REF!,"N/A")</f>
        <v>#REF!</v>
      </c>
      <c r="WLK50" s="351" t="e">
        <f>+IF('Data Input-Ingreso de Datos'!#REF!=1,EVERLITE!#REF!,"N/A")</f>
        <v>#REF!</v>
      </c>
      <c r="WLL50" s="351" t="e">
        <f>+IF('Data Input-Ingreso de Datos'!#REF!=1,EVERLITE!#REF!,"N/A")</f>
        <v>#REF!</v>
      </c>
      <c r="WLM50" s="351" t="e">
        <f>+IF('Data Input-Ingreso de Datos'!#REF!=1,EVERLITE!#REF!,"N/A")</f>
        <v>#REF!</v>
      </c>
      <c r="WLN50" s="351" t="e">
        <f>+IF('Data Input-Ingreso de Datos'!#REF!=1,EVERLITE!#REF!,"N/A")</f>
        <v>#REF!</v>
      </c>
      <c r="WLO50" s="351" t="e">
        <f>+IF('Data Input-Ingreso de Datos'!#REF!=1,EVERLITE!#REF!,"N/A")</f>
        <v>#REF!</v>
      </c>
      <c r="WLP50" s="351" t="e">
        <f>+IF('Data Input-Ingreso de Datos'!#REF!=1,EVERLITE!#REF!,"N/A")</f>
        <v>#REF!</v>
      </c>
      <c r="WLQ50" s="351" t="e">
        <f>+IF('Data Input-Ingreso de Datos'!#REF!=1,EVERLITE!#REF!,"N/A")</f>
        <v>#REF!</v>
      </c>
      <c r="WLR50" s="351" t="e">
        <f>+IF('Data Input-Ingreso de Datos'!#REF!=1,EVERLITE!#REF!,"N/A")</f>
        <v>#REF!</v>
      </c>
      <c r="WLS50" s="351" t="e">
        <f>+IF('Data Input-Ingreso de Datos'!#REF!=1,EVERLITE!#REF!,"N/A")</f>
        <v>#REF!</v>
      </c>
      <c r="WLT50" s="351" t="e">
        <f>+IF('Data Input-Ingreso de Datos'!#REF!=1,EVERLITE!#REF!,"N/A")</f>
        <v>#REF!</v>
      </c>
      <c r="WLU50" s="351" t="e">
        <f>+IF('Data Input-Ingreso de Datos'!#REF!=1,EVERLITE!#REF!,"N/A")</f>
        <v>#REF!</v>
      </c>
      <c r="WLV50" s="351" t="e">
        <f>+IF('Data Input-Ingreso de Datos'!#REF!=1,EVERLITE!#REF!,"N/A")</f>
        <v>#REF!</v>
      </c>
      <c r="WLW50" s="351" t="e">
        <f>+IF('Data Input-Ingreso de Datos'!#REF!=1,EVERLITE!#REF!,"N/A")</f>
        <v>#REF!</v>
      </c>
      <c r="WLX50" s="351" t="e">
        <f>+IF('Data Input-Ingreso de Datos'!#REF!=1,EVERLITE!#REF!,"N/A")</f>
        <v>#REF!</v>
      </c>
      <c r="WLY50" s="351" t="e">
        <f>+IF('Data Input-Ingreso de Datos'!#REF!=1,EVERLITE!#REF!,"N/A")</f>
        <v>#REF!</v>
      </c>
      <c r="WLZ50" s="351" t="e">
        <f>+IF('Data Input-Ingreso de Datos'!#REF!=1,EVERLITE!#REF!,"N/A")</f>
        <v>#REF!</v>
      </c>
      <c r="WMA50" s="351" t="e">
        <f>+IF('Data Input-Ingreso de Datos'!#REF!=1,EVERLITE!#REF!,"N/A")</f>
        <v>#REF!</v>
      </c>
      <c r="WMB50" s="351" t="e">
        <f>+IF('Data Input-Ingreso de Datos'!#REF!=1,EVERLITE!#REF!,"N/A")</f>
        <v>#REF!</v>
      </c>
      <c r="WMC50" s="351" t="e">
        <f>+IF('Data Input-Ingreso de Datos'!#REF!=1,EVERLITE!#REF!,"N/A")</f>
        <v>#REF!</v>
      </c>
      <c r="WMD50" s="351" t="e">
        <f>+IF('Data Input-Ingreso de Datos'!#REF!=1,EVERLITE!#REF!,"N/A")</f>
        <v>#REF!</v>
      </c>
      <c r="WME50" s="351" t="e">
        <f>+IF('Data Input-Ingreso de Datos'!#REF!=1,EVERLITE!#REF!,"N/A")</f>
        <v>#REF!</v>
      </c>
      <c r="WMF50" s="351" t="e">
        <f>+IF('Data Input-Ingreso de Datos'!#REF!=1,EVERLITE!#REF!,"N/A")</f>
        <v>#REF!</v>
      </c>
      <c r="WMG50" s="351" t="e">
        <f>+IF('Data Input-Ingreso de Datos'!#REF!=1,EVERLITE!#REF!,"N/A")</f>
        <v>#REF!</v>
      </c>
      <c r="WMH50" s="351" t="e">
        <f>+IF('Data Input-Ingreso de Datos'!#REF!=1,EVERLITE!#REF!,"N/A")</f>
        <v>#REF!</v>
      </c>
      <c r="WMI50" s="351" t="e">
        <f>+IF('Data Input-Ingreso de Datos'!#REF!=1,EVERLITE!#REF!,"N/A")</f>
        <v>#REF!</v>
      </c>
      <c r="WMJ50" s="351" t="e">
        <f>+IF('Data Input-Ingreso de Datos'!#REF!=1,EVERLITE!#REF!,"N/A")</f>
        <v>#REF!</v>
      </c>
      <c r="WMK50" s="351" t="e">
        <f>+IF('Data Input-Ingreso de Datos'!#REF!=1,EVERLITE!#REF!,"N/A")</f>
        <v>#REF!</v>
      </c>
      <c r="WML50" s="351" t="e">
        <f>+IF('Data Input-Ingreso de Datos'!#REF!=1,EVERLITE!#REF!,"N/A")</f>
        <v>#REF!</v>
      </c>
      <c r="WMM50" s="351" t="e">
        <f>+IF('Data Input-Ingreso de Datos'!#REF!=1,EVERLITE!#REF!,"N/A")</f>
        <v>#REF!</v>
      </c>
      <c r="WMN50" s="351" t="e">
        <f>+IF('Data Input-Ingreso de Datos'!#REF!=1,EVERLITE!#REF!,"N/A")</f>
        <v>#REF!</v>
      </c>
      <c r="WMO50" s="351" t="e">
        <f>+IF('Data Input-Ingreso de Datos'!#REF!=1,EVERLITE!#REF!,"N/A")</f>
        <v>#REF!</v>
      </c>
      <c r="WMP50" s="351" t="e">
        <f>+IF('Data Input-Ingreso de Datos'!#REF!=1,EVERLITE!#REF!,"N/A")</f>
        <v>#REF!</v>
      </c>
      <c r="WMQ50" s="351" t="e">
        <f>+IF('Data Input-Ingreso de Datos'!#REF!=1,EVERLITE!#REF!,"N/A")</f>
        <v>#REF!</v>
      </c>
      <c r="WMR50" s="351" t="e">
        <f>+IF('Data Input-Ingreso de Datos'!#REF!=1,EVERLITE!#REF!,"N/A")</f>
        <v>#REF!</v>
      </c>
      <c r="WMS50" s="351" t="e">
        <f>+IF('Data Input-Ingreso de Datos'!#REF!=1,EVERLITE!#REF!,"N/A")</f>
        <v>#REF!</v>
      </c>
      <c r="WMT50" s="351" t="e">
        <f>+IF('Data Input-Ingreso de Datos'!#REF!=1,EVERLITE!#REF!,"N/A")</f>
        <v>#REF!</v>
      </c>
      <c r="WMU50" s="351" t="e">
        <f>+IF('Data Input-Ingreso de Datos'!#REF!=1,EVERLITE!#REF!,"N/A")</f>
        <v>#REF!</v>
      </c>
      <c r="WMV50" s="351" t="e">
        <f>+IF('Data Input-Ingreso de Datos'!#REF!=1,EVERLITE!#REF!,"N/A")</f>
        <v>#REF!</v>
      </c>
      <c r="WMW50" s="351" t="e">
        <f>+IF('Data Input-Ingreso de Datos'!#REF!=1,EVERLITE!#REF!,"N/A")</f>
        <v>#REF!</v>
      </c>
      <c r="WMX50" s="351" t="e">
        <f>+IF('Data Input-Ingreso de Datos'!#REF!=1,EVERLITE!#REF!,"N/A")</f>
        <v>#REF!</v>
      </c>
      <c r="WMY50" s="351" t="e">
        <f>+IF('Data Input-Ingreso de Datos'!#REF!=1,EVERLITE!#REF!,"N/A")</f>
        <v>#REF!</v>
      </c>
      <c r="WMZ50" s="351" t="e">
        <f>+IF('Data Input-Ingreso de Datos'!#REF!=1,EVERLITE!#REF!,"N/A")</f>
        <v>#REF!</v>
      </c>
      <c r="WNA50" s="351" t="e">
        <f>+IF('Data Input-Ingreso de Datos'!#REF!=1,EVERLITE!#REF!,"N/A")</f>
        <v>#REF!</v>
      </c>
      <c r="WNB50" s="351" t="e">
        <f>+IF('Data Input-Ingreso de Datos'!#REF!=1,EVERLITE!#REF!,"N/A")</f>
        <v>#REF!</v>
      </c>
      <c r="WNC50" s="351" t="e">
        <f>+IF('Data Input-Ingreso de Datos'!#REF!=1,EVERLITE!#REF!,"N/A")</f>
        <v>#REF!</v>
      </c>
      <c r="WND50" s="351" t="e">
        <f>+IF('Data Input-Ingreso de Datos'!#REF!=1,EVERLITE!#REF!,"N/A")</f>
        <v>#REF!</v>
      </c>
      <c r="WNE50" s="351" t="e">
        <f>+IF('Data Input-Ingreso de Datos'!#REF!=1,EVERLITE!#REF!,"N/A")</f>
        <v>#REF!</v>
      </c>
      <c r="WNF50" s="351" t="e">
        <f>+IF('Data Input-Ingreso de Datos'!#REF!=1,EVERLITE!#REF!,"N/A")</f>
        <v>#REF!</v>
      </c>
      <c r="WNG50" s="351" t="e">
        <f>+IF('Data Input-Ingreso de Datos'!#REF!=1,EVERLITE!#REF!,"N/A")</f>
        <v>#REF!</v>
      </c>
      <c r="WNH50" s="351" t="e">
        <f>+IF('Data Input-Ingreso de Datos'!#REF!=1,EVERLITE!#REF!,"N/A")</f>
        <v>#REF!</v>
      </c>
      <c r="WNI50" s="351" t="e">
        <f>+IF('Data Input-Ingreso de Datos'!#REF!=1,EVERLITE!#REF!,"N/A")</f>
        <v>#REF!</v>
      </c>
      <c r="WNJ50" s="351" t="e">
        <f>+IF('Data Input-Ingreso de Datos'!#REF!=1,EVERLITE!#REF!,"N/A")</f>
        <v>#REF!</v>
      </c>
      <c r="WNK50" s="351" t="e">
        <f>+IF('Data Input-Ingreso de Datos'!#REF!=1,EVERLITE!#REF!,"N/A")</f>
        <v>#REF!</v>
      </c>
      <c r="WNL50" s="351" t="e">
        <f>+IF('Data Input-Ingreso de Datos'!#REF!=1,EVERLITE!#REF!,"N/A")</f>
        <v>#REF!</v>
      </c>
      <c r="WNM50" s="351" t="e">
        <f>+IF('Data Input-Ingreso de Datos'!#REF!=1,EVERLITE!#REF!,"N/A")</f>
        <v>#REF!</v>
      </c>
      <c r="WNN50" s="351" t="e">
        <f>+IF('Data Input-Ingreso de Datos'!#REF!=1,EVERLITE!#REF!,"N/A")</f>
        <v>#REF!</v>
      </c>
      <c r="WNO50" s="351" t="e">
        <f>+IF('Data Input-Ingreso de Datos'!#REF!=1,EVERLITE!#REF!,"N/A")</f>
        <v>#REF!</v>
      </c>
      <c r="WNP50" s="351" t="e">
        <f>+IF('Data Input-Ingreso de Datos'!#REF!=1,EVERLITE!#REF!,"N/A")</f>
        <v>#REF!</v>
      </c>
      <c r="WNQ50" s="351" t="e">
        <f>+IF('Data Input-Ingreso de Datos'!#REF!=1,EVERLITE!#REF!,"N/A")</f>
        <v>#REF!</v>
      </c>
      <c r="WNR50" s="351" t="e">
        <f>+IF('Data Input-Ingreso de Datos'!#REF!=1,EVERLITE!#REF!,"N/A")</f>
        <v>#REF!</v>
      </c>
      <c r="WNS50" s="351" t="e">
        <f>+IF('Data Input-Ingreso de Datos'!#REF!=1,EVERLITE!#REF!,"N/A")</f>
        <v>#REF!</v>
      </c>
      <c r="WNT50" s="351" t="e">
        <f>+IF('Data Input-Ingreso de Datos'!#REF!=1,EVERLITE!#REF!,"N/A")</f>
        <v>#REF!</v>
      </c>
      <c r="WNU50" s="351" t="e">
        <f>+IF('Data Input-Ingreso de Datos'!#REF!=1,EVERLITE!#REF!,"N/A")</f>
        <v>#REF!</v>
      </c>
      <c r="WNV50" s="351" t="e">
        <f>+IF('Data Input-Ingreso de Datos'!#REF!=1,EVERLITE!#REF!,"N/A")</f>
        <v>#REF!</v>
      </c>
      <c r="WNW50" s="351" t="e">
        <f>+IF('Data Input-Ingreso de Datos'!#REF!=1,EVERLITE!#REF!,"N/A")</f>
        <v>#REF!</v>
      </c>
      <c r="WNX50" s="351" t="e">
        <f>+IF('Data Input-Ingreso de Datos'!#REF!=1,EVERLITE!#REF!,"N/A")</f>
        <v>#REF!</v>
      </c>
      <c r="WNY50" s="351" t="e">
        <f>+IF('Data Input-Ingreso de Datos'!#REF!=1,EVERLITE!#REF!,"N/A")</f>
        <v>#REF!</v>
      </c>
      <c r="WNZ50" s="351" t="e">
        <f>+IF('Data Input-Ingreso de Datos'!#REF!=1,EVERLITE!#REF!,"N/A")</f>
        <v>#REF!</v>
      </c>
      <c r="WOA50" s="351" t="e">
        <f>+IF('Data Input-Ingreso de Datos'!#REF!=1,EVERLITE!#REF!,"N/A")</f>
        <v>#REF!</v>
      </c>
      <c r="WOB50" s="351" t="e">
        <f>+IF('Data Input-Ingreso de Datos'!#REF!=1,EVERLITE!#REF!,"N/A")</f>
        <v>#REF!</v>
      </c>
      <c r="WOC50" s="351" t="e">
        <f>+IF('Data Input-Ingreso de Datos'!#REF!=1,EVERLITE!#REF!,"N/A")</f>
        <v>#REF!</v>
      </c>
      <c r="WOD50" s="351" t="e">
        <f>+IF('Data Input-Ingreso de Datos'!#REF!=1,EVERLITE!#REF!,"N/A")</f>
        <v>#REF!</v>
      </c>
      <c r="WOE50" s="351" t="e">
        <f>+IF('Data Input-Ingreso de Datos'!#REF!=1,EVERLITE!#REF!,"N/A")</f>
        <v>#REF!</v>
      </c>
      <c r="WOF50" s="351" t="e">
        <f>+IF('Data Input-Ingreso de Datos'!#REF!=1,EVERLITE!#REF!,"N/A")</f>
        <v>#REF!</v>
      </c>
      <c r="WOG50" s="351" t="e">
        <f>+IF('Data Input-Ingreso de Datos'!#REF!=1,EVERLITE!#REF!,"N/A")</f>
        <v>#REF!</v>
      </c>
      <c r="WOH50" s="351" t="e">
        <f>+IF('Data Input-Ingreso de Datos'!#REF!=1,EVERLITE!#REF!,"N/A")</f>
        <v>#REF!</v>
      </c>
      <c r="WOI50" s="351" t="e">
        <f>+IF('Data Input-Ingreso de Datos'!#REF!=1,EVERLITE!#REF!,"N/A")</f>
        <v>#REF!</v>
      </c>
      <c r="WOJ50" s="351" t="e">
        <f>+IF('Data Input-Ingreso de Datos'!#REF!=1,EVERLITE!#REF!,"N/A")</f>
        <v>#REF!</v>
      </c>
      <c r="WOK50" s="351" t="e">
        <f>+IF('Data Input-Ingreso de Datos'!#REF!=1,EVERLITE!#REF!,"N/A")</f>
        <v>#REF!</v>
      </c>
      <c r="WOL50" s="351" t="e">
        <f>+IF('Data Input-Ingreso de Datos'!#REF!=1,EVERLITE!#REF!,"N/A")</f>
        <v>#REF!</v>
      </c>
      <c r="WOM50" s="351" t="e">
        <f>+IF('Data Input-Ingreso de Datos'!#REF!=1,EVERLITE!#REF!,"N/A")</f>
        <v>#REF!</v>
      </c>
      <c r="WON50" s="351" t="e">
        <f>+IF('Data Input-Ingreso de Datos'!#REF!=1,EVERLITE!#REF!,"N/A")</f>
        <v>#REF!</v>
      </c>
      <c r="WOO50" s="351" t="e">
        <f>+IF('Data Input-Ingreso de Datos'!#REF!=1,EVERLITE!#REF!,"N/A")</f>
        <v>#REF!</v>
      </c>
      <c r="WOP50" s="351" t="e">
        <f>+IF('Data Input-Ingreso de Datos'!#REF!=1,EVERLITE!#REF!,"N/A")</f>
        <v>#REF!</v>
      </c>
      <c r="WOQ50" s="351" t="e">
        <f>+IF('Data Input-Ingreso de Datos'!#REF!=1,EVERLITE!#REF!,"N/A")</f>
        <v>#REF!</v>
      </c>
      <c r="WOR50" s="351" t="e">
        <f>+IF('Data Input-Ingreso de Datos'!#REF!=1,EVERLITE!#REF!,"N/A")</f>
        <v>#REF!</v>
      </c>
      <c r="WOS50" s="351" t="e">
        <f>+IF('Data Input-Ingreso de Datos'!#REF!=1,EVERLITE!#REF!,"N/A")</f>
        <v>#REF!</v>
      </c>
      <c r="WOT50" s="351" t="e">
        <f>+IF('Data Input-Ingreso de Datos'!#REF!=1,EVERLITE!#REF!,"N/A")</f>
        <v>#REF!</v>
      </c>
      <c r="WOU50" s="351" t="e">
        <f>+IF('Data Input-Ingreso de Datos'!#REF!=1,EVERLITE!#REF!,"N/A")</f>
        <v>#REF!</v>
      </c>
      <c r="WOV50" s="351" t="e">
        <f>+IF('Data Input-Ingreso de Datos'!#REF!=1,EVERLITE!#REF!,"N/A")</f>
        <v>#REF!</v>
      </c>
      <c r="WOW50" s="351" t="e">
        <f>+IF('Data Input-Ingreso de Datos'!#REF!=1,EVERLITE!#REF!,"N/A")</f>
        <v>#REF!</v>
      </c>
      <c r="WOX50" s="351" t="e">
        <f>+IF('Data Input-Ingreso de Datos'!#REF!=1,EVERLITE!#REF!,"N/A")</f>
        <v>#REF!</v>
      </c>
      <c r="WOY50" s="351" t="e">
        <f>+IF('Data Input-Ingreso de Datos'!#REF!=1,EVERLITE!#REF!,"N/A")</f>
        <v>#REF!</v>
      </c>
      <c r="WOZ50" s="351" t="e">
        <f>+IF('Data Input-Ingreso de Datos'!#REF!=1,EVERLITE!#REF!,"N/A")</f>
        <v>#REF!</v>
      </c>
      <c r="WPA50" s="351" t="e">
        <f>+IF('Data Input-Ingreso de Datos'!#REF!=1,EVERLITE!#REF!,"N/A")</f>
        <v>#REF!</v>
      </c>
      <c r="WPB50" s="351" t="e">
        <f>+IF('Data Input-Ingreso de Datos'!#REF!=1,EVERLITE!#REF!,"N/A")</f>
        <v>#REF!</v>
      </c>
      <c r="WPC50" s="351" t="e">
        <f>+IF('Data Input-Ingreso de Datos'!#REF!=1,EVERLITE!#REF!,"N/A")</f>
        <v>#REF!</v>
      </c>
      <c r="WPD50" s="351" t="e">
        <f>+IF('Data Input-Ingreso de Datos'!#REF!=1,EVERLITE!#REF!,"N/A")</f>
        <v>#REF!</v>
      </c>
      <c r="WPE50" s="351" t="e">
        <f>+IF('Data Input-Ingreso de Datos'!#REF!=1,EVERLITE!#REF!,"N/A")</f>
        <v>#REF!</v>
      </c>
      <c r="WPF50" s="351" t="e">
        <f>+IF('Data Input-Ingreso de Datos'!#REF!=1,EVERLITE!#REF!,"N/A")</f>
        <v>#REF!</v>
      </c>
      <c r="WPG50" s="351" t="e">
        <f>+IF('Data Input-Ingreso de Datos'!#REF!=1,EVERLITE!#REF!,"N/A")</f>
        <v>#REF!</v>
      </c>
      <c r="WPH50" s="351" t="e">
        <f>+IF('Data Input-Ingreso de Datos'!#REF!=1,EVERLITE!#REF!,"N/A")</f>
        <v>#REF!</v>
      </c>
      <c r="WPI50" s="351" t="e">
        <f>+IF('Data Input-Ingreso de Datos'!#REF!=1,EVERLITE!#REF!,"N/A")</f>
        <v>#REF!</v>
      </c>
      <c r="WPJ50" s="351" t="e">
        <f>+IF('Data Input-Ingreso de Datos'!#REF!=1,EVERLITE!#REF!,"N/A")</f>
        <v>#REF!</v>
      </c>
      <c r="WPK50" s="351" t="e">
        <f>+IF('Data Input-Ingreso de Datos'!#REF!=1,EVERLITE!#REF!,"N/A")</f>
        <v>#REF!</v>
      </c>
      <c r="WPL50" s="351" t="e">
        <f>+IF('Data Input-Ingreso de Datos'!#REF!=1,EVERLITE!#REF!,"N/A")</f>
        <v>#REF!</v>
      </c>
      <c r="WPM50" s="351" t="e">
        <f>+IF('Data Input-Ingreso de Datos'!#REF!=1,EVERLITE!#REF!,"N/A")</f>
        <v>#REF!</v>
      </c>
      <c r="WPN50" s="351" t="e">
        <f>+IF('Data Input-Ingreso de Datos'!#REF!=1,EVERLITE!#REF!,"N/A")</f>
        <v>#REF!</v>
      </c>
      <c r="WPO50" s="351" t="e">
        <f>+IF('Data Input-Ingreso de Datos'!#REF!=1,EVERLITE!#REF!,"N/A")</f>
        <v>#REF!</v>
      </c>
      <c r="WPP50" s="351" t="e">
        <f>+IF('Data Input-Ingreso de Datos'!#REF!=1,EVERLITE!#REF!,"N/A")</f>
        <v>#REF!</v>
      </c>
      <c r="WPQ50" s="351" t="e">
        <f>+IF('Data Input-Ingreso de Datos'!#REF!=1,EVERLITE!#REF!,"N/A")</f>
        <v>#REF!</v>
      </c>
      <c r="WPR50" s="351" t="e">
        <f>+IF('Data Input-Ingreso de Datos'!#REF!=1,EVERLITE!#REF!,"N/A")</f>
        <v>#REF!</v>
      </c>
      <c r="WPS50" s="351" t="e">
        <f>+IF('Data Input-Ingreso de Datos'!#REF!=1,EVERLITE!#REF!,"N/A")</f>
        <v>#REF!</v>
      </c>
      <c r="WPT50" s="351" t="e">
        <f>+IF('Data Input-Ingreso de Datos'!#REF!=1,EVERLITE!#REF!,"N/A")</f>
        <v>#REF!</v>
      </c>
      <c r="WPU50" s="351" t="e">
        <f>+IF('Data Input-Ingreso de Datos'!#REF!=1,EVERLITE!#REF!,"N/A")</f>
        <v>#REF!</v>
      </c>
      <c r="WPV50" s="351" t="e">
        <f>+IF('Data Input-Ingreso de Datos'!#REF!=1,EVERLITE!#REF!,"N/A")</f>
        <v>#REF!</v>
      </c>
      <c r="WPW50" s="351" t="e">
        <f>+IF('Data Input-Ingreso de Datos'!#REF!=1,EVERLITE!#REF!,"N/A")</f>
        <v>#REF!</v>
      </c>
      <c r="WPX50" s="351" t="e">
        <f>+IF('Data Input-Ingreso de Datos'!#REF!=1,EVERLITE!#REF!,"N/A")</f>
        <v>#REF!</v>
      </c>
      <c r="WPY50" s="351" t="e">
        <f>+IF('Data Input-Ingreso de Datos'!#REF!=1,EVERLITE!#REF!,"N/A")</f>
        <v>#REF!</v>
      </c>
      <c r="WPZ50" s="351" t="e">
        <f>+IF('Data Input-Ingreso de Datos'!#REF!=1,EVERLITE!#REF!,"N/A")</f>
        <v>#REF!</v>
      </c>
      <c r="WQA50" s="351" t="e">
        <f>+IF('Data Input-Ingreso de Datos'!#REF!=1,EVERLITE!#REF!,"N/A")</f>
        <v>#REF!</v>
      </c>
      <c r="WQB50" s="351" t="e">
        <f>+IF('Data Input-Ingreso de Datos'!#REF!=1,EVERLITE!#REF!,"N/A")</f>
        <v>#REF!</v>
      </c>
      <c r="WQC50" s="351" t="e">
        <f>+IF('Data Input-Ingreso de Datos'!#REF!=1,EVERLITE!#REF!,"N/A")</f>
        <v>#REF!</v>
      </c>
      <c r="WQD50" s="351" t="e">
        <f>+IF('Data Input-Ingreso de Datos'!#REF!=1,EVERLITE!#REF!,"N/A")</f>
        <v>#REF!</v>
      </c>
      <c r="WQE50" s="351" t="e">
        <f>+IF('Data Input-Ingreso de Datos'!#REF!=1,EVERLITE!#REF!,"N/A")</f>
        <v>#REF!</v>
      </c>
      <c r="WQF50" s="351" t="e">
        <f>+IF('Data Input-Ingreso de Datos'!#REF!=1,EVERLITE!#REF!,"N/A")</f>
        <v>#REF!</v>
      </c>
      <c r="WQG50" s="351" t="e">
        <f>+IF('Data Input-Ingreso de Datos'!#REF!=1,EVERLITE!#REF!,"N/A")</f>
        <v>#REF!</v>
      </c>
      <c r="WQH50" s="351" t="e">
        <f>+IF('Data Input-Ingreso de Datos'!#REF!=1,EVERLITE!#REF!,"N/A")</f>
        <v>#REF!</v>
      </c>
      <c r="WQI50" s="351" t="e">
        <f>+IF('Data Input-Ingreso de Datos'!#REF!=1,EVERLITE!#REF!,"N/A")</f>
        <v>#REF!</v>
      </c>
      <c r="WQJ50" s="351" t="e">
        <f>+IF('Data Input-Ingreso de Datos'!#REF!=1,EVERLITE!#REF!,"N/A")</f>
        <v>#REF!</v>
      </c>
      <c r="WQK50" s="351" t="e">
        <f>+IF('Data Input-Ingreso de Datos'!#REF!=1,EVERLITE!#REF!,"N/A")</f>
        <v>#REF!</v>
      </c>
      <c r="WQL50" s="351" t="e">
        <f>+IF('Data Input-Ingreso de Datos'!#REF!=1,EVERLITE!#REF!,"N/A")</f>
        <v>#REF!</v>
      </c>
      <c r="WQM50" s="351" t="e">
        <f>+IF('Data Input-Ingreso de Datos'!#REF!=1,EVERLITE!#REF!,"N/A")</f>
        <v>#REF!</v>
      </c>
      <c r="WQN50" s="351" t="e">
        <f>+IF('Data Input-Ingreso de Datos'!#REF!=1,EVERLITE!#REF!,"N/A")</f>
        <v>#REF!</v>
      </c>
      <c r="WQO50" s="351" t="e">
        <f>+IF('Data Input-Ingreso de Datos'!#REF!=1,EVERLITE!#REF!,"N/A")</f>
        <v>#REF!</v>
      </c>
      <c r="WQP50" s="351" t="e">
        <f>+IF('Data Input-Ingreso de Datos'!#REF!=1,EVERLITE!#REF!,"N/A")</f>
        <v>#REF!</v>
      </c>
      <c r="WQQ50" s="351" t="e">
        <f>+IF('Data Input-Ingreso de Datos'!#REF!=1,EVERLITE!#REF!,"N/A")</f>
        <v>#REF!</v>
      </c>
      <c r="WQR50" s="351" t="e">
        <f>+IF('Data Input-Ingreso de Datos'!#REF!=1,EVERLITE!#REF!,"N/A")</f>
        <v>#REF!</v>
      </c>
      <c r="WQS50" s="351" t="e">
        <f>+IF('Data Input-Ingreso de Datos'!#REF!=1,EVERLITE!#REF!,"N/A")</f>
        <v>#REF!</v>
      </c>
      <c r="WQT50" s="351" t="e">
        <f>+IF('Data Input-Ingreso de Datos'!#REF!=1,EVERLITE!#REF!,"N/A")</f>
        <v>#REF!</v>
      </c>
      <c r="WQU50" s="351" t="e">
        <f>+IF('Data Input-Ingreso de Datos'!#REF!=1,EVERLITE!#REF!,"N/A")</f>
        <v>#REF!</v>
      </c>
      <c r="WQV50" s="351" t="e">
        <f>+IF('Data Input-Ingreso de Datos'!#REF!=1,EVERLITE!#REF!,"N/A")</f>
        <v>#REF!</v>
      </c>
      <c r="WQW50" s="351" t="e">
        <f>+IF('Data Input-Ingreso de Datos'!#REF!=1,EVERLITE!#REF!,"N/A")</f>
        <v>#REF!</v>
      </c>
      <c r="WQX50" s="351" t="e">
        <f>+IF('Data Input-Ingreso de Datos'!#REF!=1,EVERLITE!#REF!,"N/A")</f>
        <v>#REF!</v>
      </c>
      <c r="WQY50" s="351" t="e">
        <f>+IF('Data Input-Ingreso de Datos'!#REF!=1,EVERLITE!#REF!,"N/A")</f>
        <v>#REF!</v>
      </c>
      <c r="WQZ50" s="351" t="e">
        <f>+IF('Data Input-Ingreso de Datos'!#REF!=1,EVERLITE!#REF!,"N/A")</f>
        <v>#REF!</v>
      </c>
      <c r="WRA50" s="351" t="e">
        <f>+IF('Data Input-Ingreso de Datos'!#REF!=1,EVERLITE!#REF!,"N/A")</f>
        <v>#REF!</v>
      </c>
      <c r="WRB50" s="351" t="e">
        <f>+IF('Data Input-Ingreso de Datos'!#REF!=1,EVERLITE!#REF!,"N/A")</f>
        <v>#REF!</v>
      </c>
      <c r="WRC50" s="351" t="e">
        <f>+IF('Data Input-Ingreso de Datos'!#REF!=1,EVERLITE!#REF!,"N/A")</f>
        <v>#REF!</v>
      </c>
      <c r="WRD50" s="351" t="e">
        <f>+IF('Data Input-Ingreso de Datos'!#REF!=1,EVERLITE!#REF!,"N/A")</f>
        <v>#REF!</v>
      </c>
      <c r="WRE50" s="351" t="e">
        <f>+IF('Data Input-Ingreso de Datos'!#REF!=1,EVERLITE!#REF!,"N/A")</f>
        <v>#REF!</v>
      </c>
      <c r="WRF50" s="351" t="e">
        <f>+IF('Data Input-Ingreso de Datos'!#REF!=1,EVERLITE!#REF!,"N/A")</f>
        <v>#REF!</v>
      </c>
      <c r="WRG50" s="351" t="e">
        <f>+IF('Data Input-Ingreso de Datos'!#REF!=1,EVERLITE!#REF!,"N/A")</f>
        <v>#REF!</v>
      </c>
      <c r="WRH50" s="351" t="e">
        <f>+IF('Data Input-Ingreso de Datos'!#REF!=1,EVERLITE!#REF!,"N/A")</f>
        <v>#REF!</v>
      </c>
      <c r="WRI50" s="351" t="e">
        <f>+IF('Data Input-Ingreso de Datos'!#REF!=1,EVERLITE!#REF!,"N/A")</f>
        <v>#REF!</v>
      </c>
      <c r="WRJ50" s="351" t="e">
        <f>+IF('Data Input-Ingreso de Datos'!#REF!=1,EVERLITE!#REF!,"N/A")</f>
        <v>#REF!</v>
      </c>
      <c r="WRK50" s="351" t="e">
        <f>+IF('Data Input-Ingreso de Datos'!#REF!=1,EVERLITE!#REF!,"N/A")</f>
        <v>#REF!</v>
      </c>
      <c r="WRL50" s="351" t="e">
        <f>+IF('Data Input-Ingreso de Datos'!#REF!=1,EVERLITE!#REF!,"N/A")</f>
        <v>#REF!</v>
      </c>
      <c r="WRM50" s="351" t="e">
        <f>+IF('Data Input-Ingreso de Datos'!#REF!=1,EVERLITE!#REF!,"N/A")</f>
        <v>#REF!</v>
      </c>
      <c r="WRN50" s="351" t="e">
        <f>+IF('Data Input-Ingreso de Datos'!#REF!=1,EVERLITE!#REF!,"N/A")</f>
        <v>#REF!</v>
      </c>
      <c r="WRO50" s="351" t="e">
        <f>+IF('Data Input-Ingreso de Datos'!#REF!=1,EVERLITE!#REF!,"N/A")</f>
        <v>#REF!</v>
      </c>
      <c r="WRP50" s="351" t="e">
        <f>+IF('Data Input-Ingreso de Datos'!#REF!=1,EVERLITE!#REF!,"N/A")</f>
        <v>#REF!</v>
      </c>
      <c r="WRQ50" s="351" t="e">
        <f>+IF('Data Input-Ingreso de Datos'!#REF!=1,EVERLITE!#REF!,"N/A")</f>
        <v>#REF!</v>
      </c>
      <c r="WRR50" s="351" t="e">
        <f>+IF('Data Input-Ingreso de Datos'!#REF!=1,EVERLITE!#REF!,"N/A")</f>
        <v>#REF!</v>
      </c>
      <c r="WRS50" s="351" t="e">
        <f>+IF('Data Input-Ingreso de Datos'!#REF!=1,EVERLITE!#REF!,"N/A")</f>
        <v>#REF!</v>
      </c>
      <c r="WRT50" s="351" t="e">
        <f>+IF('Data Input-Ingreso de Datos'!#REF!=1,EVERLITE!#REF!,"N/A")</f>
        <v>#REF!</v>
      </c>
      <c r="WRU50" s="351" t="e">
        <f>+IF('Data Input-Ingreso de Datos'!#REF!=1,EVERLITE!#REF!,"N/A")</f>
        <v>#REF!</v>
      </c>
      <c r="WRV50" s="351" t="e">
        <f>+IF('Data Input-Ingreso de Datos'!#REF!=1,EVERLITE!#REF!,"N/A")</f>
        <v>#REF!</v>
      </c>
      <c r="WRW50" s="351" t="e">
        <f>+IF('Data Input-Ingreso de Datos'!#REF!=1,EVERLITE!#REF!,"N/A")</f>
        <v>#REF!</v>
      </c>
      <c r="WRX50" s="351" t="e">
        <f>+IF('Data Input-Ingreso de Datos'!#REF!=1,EVERLITE!#REF!,"N/A")</f>
        <v>#REF!</v>
      </c>
      <c r="WRY50" s="351" t="e">
        <f>+IF('Data Input-Ingreso de Datos'!#REF!=1,EVERLITE!#REF!,"N/A")</f>
        <v>#REF!</v>
      </c>
      <c r="WRZ50" s="351" t="e">
        <f>+IF('Data Input-Ingreso de Datos'!#REF!=1,EVERLITE!#REF!,"N/A")</f>
        <v>#REF!</v>
      </c>
      <c r="WSA50" s="351" t="e">
        <f>+IF('Data Input-Ingreso de Datos'!#REF!=1,EVERLITE!#REF!,"N/A")</f>
        <v>#REF!</v>
      </c>
      <c r="WSB50" s="351" t="e">
        <f>+IF('Data Input-Ingreso de Datos'!#REF!=1,EVERLITE!#REF!,"N/A")</f>
        <v>#REF!</v>
      </c>
      <c r="WSC50" s="351" t="e">
        <f>+IF('Data Input-Ingreso de Datos'!#REF!=1,EVERLITE!#REF!,"N/A")</f>
        <v>#REF!</v>
      </c>
      <c r="WSD50" s="351" t="e">
        <f>+IF('Data Input-Ingreso de Datos'!#REF!=1,EVERLITE!#REF!,"N/A")</f>
        <v>#REF!</v>
      </c>
      <c r="WSE50" s="351" t="e">
        <f>+IF('Data Input-Ingreso de Datos'!#REF!=1,EVERLITE!#REF!,"N/A")</f>
        <v>#REF!</v>
      </c>
      <c r="WSF50" s="351" t="e">
        <f>+IF('Data Input-Ingreso de Datos'!#REF!=1,EVERLITE!#REF!,"N/A")</f>
        <v>#REF!</v>
      </c>
      <c r="WSG50" s="351" t="e">
        <f>+IF('Data Input-Ingreso de Datos'!#REF!=1,EVERLITE!#REF!,"N/A")</f>
        <v>#REF!</v>
      </c>
      <c r="WSH50" s="351" t="e">
        <f>+IF('Data Input-Ingreso de Datos'!#REF!=1,EVERLITE!#REF!,"N/A")</f>
        <v>#REF!</v>
      </c>
      <c r="WSI50" s="351" t="e">
        <f>+IF('Data Input-Ingreso de Datos'!#REF!=1,EVERLITE!#REF!,"N/A")</f>
        <v>#REF!</v>
      </c>
      <c r="WSJ50" s="351" t="e">
        <f>+IF('Data Input-Ingreso de Datos'!#REF!=1,EVERLITE!#REF!,"N/A")</f>
        <v>#REF!</v>
      </c>
      <c r="WSK50" s="351" t="e">
        <f>+IF('Data Input-Ingreso de Datos'!#REF!=1,EVERLITE!#REF!,"N/A")</f>
        <v>#REF!</v>
      </c>
      <c r="WSL50" s="351" t="e">
        <f>+IF('Data Input-Ingreso de Datos'!#REF!=1,EVERLITE!#REF!,"N/A")</f>
        <v>#REF!</v>
      </c>
      <c r="WSM50" s="351" t="e">
        <f>+IF('Data Input-Ingreso de Datos'!#REF!=1,EVERLITE!#REF!,"N/A")</f>
        <v>#REF!</v>
      </c>
      <c r="WSN50" s="351" t="e">
        <f>+IF('Data Input-Ingreso de Datos'!#REF!=1,EVERLITE!#REF!,"N/A")</f>
        <v>#REF!</v>
      </c>
      <c r="WSO50" s="351" t="e">
        <f>+IF('Data Input-Ingreso de Datos'!#REF!=1,EVERLITE!#REF!,"N/A")</f>
        <v>#REF!</v>
      </c>
      <c r="WSP50" s="351" t="e">
        <f>+IF('Data Input-Ingreso de Datos'!#REF!=1,EVERLITE!#REF!,"N/A")</f>
        <v>#REF!</v>
      </c>
      <c r="WSQ50" s="351" t="e">
        <f>+IF('Data Input-Ingreso de Datos'!#REF!=1,EVERLITE!#REF!,"N/A")</f>
        <v>#REF!</v>
      </c>
      <c r="WSR50" s="351" t="e">
        <f>+IF('Data Input-Ingreso de Datos'!#REF!=1,EVERLITE!#REF!,"N/A")</f>
        <v>#REF!</v>
      </c>
      <c r="WSS50" s="351" t="e">
        <f>+IF('Data Input-Ingreso de Datos'!#REF!=1,EVERLITE!#REF!,"N/A")</f>
        <v>#REF!</v>
      </c>
      <c r="WST50" s="351" t="e">
        <f>+IF('Data Input-Ingreso de Datos'!#REF!=1,EVERLITE!#REF!,"N/A")</f>
        <v>#REF!</v>
      </c>
      <c r="WSU50" s="351" t="e">
        <f>+IF('Data Input-Ingreso de Datos'!#REF!=1,EVERLITE!#REF!,"N/A")</f>
        <v>#REF!</v>
      </c>
      <c r="WSV50" s="351" t="e">
        <f>+IF('Data Input-Ingreso de Datos'!#REF!=1,EVERLITE!#REF!,"N/A")</f>
        <v>#REF!</v>
      </c>
      <c r="WSW50" s="351" t="e">
        <f>+IF('Data Input-Ingreso de Datos'!#REF!=1,EVERLITE!#REF!,"N/A")</f>
        <v>#REF!</v>
      </c>
      <c r="WSX50" s="351" t="e">
        <f>+IF('Data Input-Ingreso de Datos'!#REF!=1,EVERLITE!#REF!,"N/A")</f>
        <v>#REF!</v>
      </c>
      <c r="WSY50" s="351" t="e">
        <f>+IF('Data Input-Ingreso de Datos'!#REF!=1,EVERLITE!#REF!,"N/A")</f>
        <v>#REF!</v>
      </c>
      <c r="WSZ50" s="351" t="e">
        <f>+IF('Data Input-Ingreso de Datos'!#REF!=1,EVERLITE!#REF!,"N/A")</f>
        <v>#REF!</v>
      </c>
      <c r="WTA50" s="351" t="e">
        <f>+IF('Data Input-Ingreso de Datos'!#REF!=1,EVERLITE!#REF!,"N/A")</f>
        <v>#REF!</v>
      </c>
      <c r="WTB50" s="351" t="e">
        <f>+IF('Data Input-Ingreso de Datos'!#REF!=1,EVERLITE!#REF!,"N/A")</f>
        <v>#REF!</v>
      </c>
      <c r="WTC50" s="351" t="e">
        <f>+IF('Data Input-Ingreso de Datos'!#REF!=1,EVERLITE!#REF!,"N/A")</f>
        <v>#REF!</v>
      </c>
      <c r="WTD50" s="351" t="e">
        <f>+IF('Data Input-Ingreso de Datos'!#REF!=1,EVERLITE!#REF!,"N/A")</f>
        <v>#REF!</v>
      </c>
      <c r="WTE50" s="351" t="e">
        <f>+IF('Data Input-Ingreso de Datos'!#REF!=1,EVERLITE!#REF!,"N/A")</f>
        <v>#REF!</v>
      </c>
      <c r="WTF50" s="351" t="e">
        <f>+IF('Data Input-Ingreso de Datos'!#REF!=1,EVERLITE!#REF!,"N/A")</f>
        <v>#REF!</v>
      </c>
      <c r="WTG50" s="351" t="e">
        <f>+IF('Data Input-Ingreso de Datos'!#REF!=1,EVERLITE!#REF!,"N/A")</f>
        <v>#REF!</v>
      </c>
      <c r="WTH50" s="351" t="e">
        <f>+IF('Data Input-Ingreso de Datos'!#REF!=1,EVERLITE!#REF!,"N/A")</f>
        <v>#REF!</v>
      </c>
      <c r="WTI50" s="351" t="e">
        <f>+IF('Data Input-Ingreso de Datos'!#REF!=1,EVERLITE!#REF!,"N/A")</f>
        <v>#REF!</v>
      </c>
      <c r="WTJ50" s="351" t="e">
        <f>+IF('Data Input-Ingreso de Datos'!#REF!=1,EVERLITE!#REF!,"N/A")</f>
        <v>#REF!</v>
      </c>
      <c r="WTK50" s="351" t="e">
        <f>+IF('Data Input-Ingreso de Datos'!#REF!=1,EVERLITE!#REF!,"N/A")</f>
        <v>#REF!</v>
      </c>
      <c r="WTL50" s="351" t="e">
        <f>+IF('Data Input-Ingreso de Datos'!#REF!=1,EVERLITE!#REF!,"N/A")</f>
        <v>#REF!</v>
      </c>
      <c r="WTM50" s="351" t="e">
        <f>+IF('Data Input-Ingreso de Datos'!#REF!=1,EVERLITE!#REF!,"N/A")</f>
        <v>#REF!</v>
      </c>
      <c r="WTN50" s="351" t="e">
        <f>+IF('Data Input-Ingreso de Datos'!#REF!=1,EVERLITE!#REF!,"N/A")</f>
        <v>#REF!</v>
      </c>
      <c r="WTO50" s="351" t="e">
        <f>+IF('Data Input-Ingreso de Datos'!#REF!=1,EVERLITE!#REF!,"N/A")</f>
        <v>#REF!</v>
      </c>
      <c r="WTP50" s="351" t="e">
        <f>+IF('Data Input-Ingreso de Datos'!#REF!=1,EVERLITE!#REF!,"N/A")</f>
        <v>#REF!</v>
      </c>
      <c r="WTQ50" s="351" t="e">
        <f>+IF('Data Input-Ingreso de Datos'!#REF!=1,EVERLITE!#REF!,"N/A")</f>
        <v>#REF!</v>
      </c>
      <c r="WTR50" s="351" t="e">
        <f>+IF('Data Input-Ingreso de Datos'!#REF!=1,EVERLITE!#REF!,"N/A")</f>
        <v>#REF!</v>
      </c>
      <c r="WTS50" s="351" t="e">
        <f>+IF('Data Input-Ingreso de Datos'!#REF!=1,EVERLITE!#REF!,"N/A")</f>
        <v>#REF!</v>
      </c>
      <c r="WTT50" s="351" t="e">
        <f>+IF('Data Input-Ingreso de Datos'!#REF!=1,EVERLITE!#REF!,"N/A")</f>
        <v>#REF!</v>
      </c>
      <c r="WTU50" s="351" t="e">
        <f>+IF('Data Input-Ingreso de Datos'!#REF!=1,EVERLITE!#REF!,"N/A")</f>
        <v>#REF!</v>
      </c>
      <c r="WTV50" s="351" t="e">
        <f>+IF('Data Input-Ingreso de Datos'!#REF!=1,EVERLITE!#REF!,"N/A")</f>
        <v>#REF!</v>
      </c>
      <c r="WTW50" s="351" t="e">
        <f>+IF('Data Input-Ingreso de Datos'!#REF!=1,EVERLITE!#REF!,"N/A")</f>
        <v>#REF!</v>
      </c>
      <c r="WTX50" s="351" t="e">
        <f>+IF('Data Input-Ingreso de Datos'!#REF!=1,EVERLITE!#REF!,"N/A")</f>
        <v>#REF!</v>
      </c>
      <c r="WTY50" s="351" t="e">
        <f>+IF('Data Input-Ingreso de Datos'!#REF!=1,EVERLITE!#REF!,"N/A")</f>
        <v>#REF!</v>
      </c>
      <c r="WTZ50" s="351" t="e">
        <f>+IF('Data Input-Ingreso de Datos'!#REF!=1,EVERLITE!#REF!,"N/A")</f>
        <v>#REF!</v>
      </c>
      <c r="WUA50" s="351" t="e">
        <f>+IF('Data Input-Ingreso de Datos'!#REF!=1,EVERLITE!#REF!,"N/A")</f>
        <v>#REF!</v>
      </c>
      <c r="WUB50" s="351" t="e">
        <f>+IF('Data Input-Ingreso de Datos'!#REF!=1,EVERLITE!#REF!,"N/A")</f>
        <v>#REF!</v>
      </c>
      <c r="WUC50" s="351" t="e">
        <f>+IF('Data Input-Ingreso de Datos'!#REF!=1,EVERLITE!#REF!,"N/A")</f>
        <v>#REF!</v>
      </c>
      <c r="WUD50" s="351" t="e">
        <f>+IF('Data Input-Ingreso de Datos'!#REF!=1,EVERLITE!#REF!,"N/A")</f>
        <v>#REF!</v>
      </c>
      <c r="WUE50" s="351" t="e">
        <f>+IF('Data Input-Ingreso de Datos'!#REF!=1,EVERLITE!#REF!,"N/A")</f>
        <v>#REF!</v>
      </c>
      <c r="WUF50" s="351" t="e">
        <f>+IF('Data Input-Ingreso de Datos'!#REF!=1,EVERLITE!#REF!,"N/A")</f>
        <v>#REF!</v>
      </c>
      <c r="WUG50" s="351" t="e">
        <f>+IF('Data Input-Ingreso de Datos'!#REF!=1,EVERLITE!#REF!,"N/A")</f>
        <v>#REF!</v>
      </c>
      <c r="WUH50" s="351" t="e">
        <f>+IF('Data Input-Ingreso de Datos'!#REF!=1,EVERLITE!#REF!,"N/A")</f>
        <v>#REF!</v>
      </c>
      <c r="WUI50" s="351" t="e">
        <f>+IF('Data Input-Ingreso de Datos'!#REF!=1,EVERLITE!#REF!,"N/A")</f>
        <v>#REF!</v>
      </c>
      <c r="WUJ50" s="351" t="e">
        <f>+IF('Data Input-Ingreso de Datos'!#REF!=1,EVERLITE!#REF!,"N/A")</f>
        <v>#REF!</v>
      </c>
      <c r="WUK50" s="351" t="e">
        <f>+IF('Data Input-Ingreso de Datos'!#REF!=1,EVERLITE!#REF!,"N/A")</f>
        <v>#REF!</v>
      </c>
      <c r="WUL50" s="351" t="e">
        <f>+IF('Data Input-Ingreso de Datos'!#REF!=1,EVERLITE!#REF!,"N/A")</f>
        <v>#REF!</v>
      </c>
      <c r="WUM50" s="351" t="e">
        <f>+IF('Data Input-Ingreso de Datos'!#REF!=1,EVERLITE!#REF!,"N/A")</f>
        <v>#REF!</v>
      </c>
      <c r="WUN50" s="351" t="e">
        <f>+IF('Data Input-Ingreso de Datos'!#REF!=1,EVERLITE!#REF!,"N/A")</f>
        <v>#REF!</v>
      </c>
      <c r="WUO50" s="351" t="e">
        <f>+IF('Data Input-Ingreso de Datos'!#REF!=1,EVERLITE!#REF!,"N/A")</f>
        <v>#REF!</v>
      </c>
      <c r="WUP50" s="351" t="e">
        <f>+IF('Data Input-Ingreso de Datos'!#REF!=1,EVERLITE!#REF!,"N/A")</f>
        <v>#REF!</v>
      </c>
      <c r="WUQ50" s="351" t="e">
        <f>+IF('Data Input-Ingreso de Datos'!#REF!=1,EVERLITE!#REF!,"N/A")</f>
        <v>#REF!</v>
      </c>
      <c r="WUR50" s="351" t="e">
        <f>+IF('Data Input-Ingreso de Datos'!#REF!=1,EVERLITE!#REF!,"N/A")</f>
        <v>#REF!</v>
      </c>
      <c r="WUS50" s="351" t="e">
        <f>+IF('Data Input-Ingreso de Datos'!#REF!=1,EVERLITE!#REF!,"N/A")</f>
        <v>#REF!</v>
      </c>
      <c r="WUT50" s="351" t="e">
        <f>+IF('Data Input-Ingreso de Datos'!#REF!=1,EVERLITE!#REF!,"N/A")</f>
        <v>#REF!</v>
      </c>
      <c r="WUU50" s="351" t="e">
        <f>+IF('Data Input-Ingreso de Datos'!#REF!=1,EVERLITE!#REF!,"N/A")</f>
        <v>#REF!</v>
      </c>
      <c r="WUV50" s="351" t="e">
        <f>+IF('Data Input-Ingreso de Datos'!#REF!=1,EVERLITE!#REF!,"N/A")</f>
        <v>#REF!</v>
      </c>
      <c r="WUW50" s="351" t="e">
        <f>+IF('Data Input-Ingreso de Datos'!#REF!=1,EVERLITE!#REF!,"N/A")</f>
        <v>#REF!</v>
      </c>
      <c r="WUX50" s="351" t="e">
        <f>+IF('Data Input-Ingreso de Datos'!#REF!=1,EVERLITE!#REF!,"N/A")</f>
        <v>#REF!</v>
      </c>
      <c r="WUY50" s="351" t="e">
        <f>+IF('Data Input-Ingreso de Datos'!#REF!=1,EVERLITE!#REF!,"N/A")</f>
        <v>#REF!</v>
      </c>
      <c r="WUZ50" s="351" t="e">
        <f>+IF('Data Input-Ingreso de Datos'!#REF!=1,EVERLITE!#REF!,"N/A")</f>
        <v>#REF!</v>
      </c>
      <c r="WVA50" s="351" t="e">
        <f>+IF('Data Input-Ingreso de Datos'!#REF!=1,EVERLITE!#REF!,"N/A")</f>
        <v>#REF!</v>
      </c>
      <c r="WVB50" s="351" t="e">
        <f>+IF('Data Input-Ingreso de Datos'!#REF!=1,EVERLITE!#REF!,"N/A")</f>
        <v>#REF!</v>
      </c>
      <c r="WVC50" s="351" t="e">
        <f>+IF('Data Input-Ingreso de Datos'!#REF!=1,EVERLITE!#REF!,"N/A")</f>
        <v>#REF!</v>
      </c>
      <c r="WVD50" s="351" t="e">
        <f>+IF('Data Input-Ingreso de Datos'!#REF!=1,EVERLITE!#REF!,"N/A")</f>
        <v>#REF!</v>
      </c>
      <c r="WVE50" s="351" t="e">
        <f>+IF('Data Input-Ingreso de Datos'!#REF!=1,EVERLITE!#REF!,"N/A")</f>
        <v>#REF!</v>
      </c>
      <c r="WVF50" s="351" t="e">
        <f>+IF('Data Input-Ingreso de Datos'!#REF!=1,EVERLITE!#REF!,"N/A")</f>
        <v>#REF!</v>
      </c>
      <c r="WVG50" s="351" t="e">
        <f>+IF('Data Input-Ingreso de Datos'!#REF!=1,EVERLITE!#REF!,"N/A")</f>
        <v>#REF!</v>
      </c>
      <c r="WVH50" s="351" t="e">
        <f>+IF('Data Input-Ingreso de Datos'!#REF!=1,EVERLITE!#REF!,"N/A")</f>
        <v>#REF!</v>
      </c>
      <c r="WVI50" s="351" t="e">
        <f>+IF('Data Input-Ingreso de Datos'!#REF!=1,EVERLITE!#REF!,"N/A")</f>
        <v>#REF!</v>
      </c>
      <c r="WVJ50" s="351" t="e">
        <f>+IF('Data Input-Ingreso de Datos'!#REF!=1,EVERLITE!#REF!,"N/A")</f>
        <v>#REF!</v>
      </c>
      <c r="WVK50" s="351" t="e">
        <f>+IF('Data Input-Ingreso de Datos'!#REF!=1,EVERLITE!#REF!,"N/A")</f>
        <v>#REF!</v>
      </c>
      <c r="WVL50" s="351" t="e">
        <f>+IF('Data Input-Ingreso de Datos'!#REF!=1,EVERLITE!#REF!,"N/A")</f>
        <v>#REF!</v>
      </c>
      <c r="WVM50" s="351" t="e">
        <f>+IF('Data Input-Ingreso de Datos'!#REF!=1,EVERLITE!#REF!,"N/A")</f>
        <v>#REF!</v>
      </c>
      <c r="WVN50" s="351" t="e">
        <f>+IF('Data Input-Ingreso de Datos'!#REF!=1,EVERLITE!#REF!,"N/A")</f>
        <v>#REF!</v>
      </c>
      <c r="WVO50" s="351" t="e">
        <f>+IF('Data Input-Ingreso de Datos'!#REF!=1,EVERLITE!#REF!,"N/A")</f>
        <v>#REF!</v>
      </c>
      <c r="WVP50" s="351" t="e">
        <f>+IF('Data Input-Ingreso de Datos'!#REF!=1,EVERLITE!#REF!,"N/A")</f>
        <v>#REF!</v>
      </c>
      <c r="WVQ50" s="351" t="e">
        <f>+IF('Data Input-Ingreso de Datos'!#REF!=1,EVERLITE!#REF!,"N/A")</f>
        <v>#REF!</v>
      </c>
      <c r="WVR50" s="351" t="e">
        <f>+IF('Data Input-Ingreso de Datos'!#REF!=1,EVERLITE!#REF!,"N/A")</f>
        <v>#REF!</v>
      </c>
      <c r="WVS50" s="351" t="e">
        <f>+IF('Data Input-Ingreso de Datos'!#REF!=1,EVERLITE!#REF!,"N/A")</f>
        <v>#REF!</v>
      </c>
      <c r="WVT50" s="351" t="e">
        <f>+IF('Data Input-Ingreso de Datos'!#REF!=1,EVERLITE!#REF!,"N/A")</f>
        <v>#REF!</v>
      </c>
      <c r="WVU50" s="351" t="e">
        <f>+IF('Data Input-Ingreso de Datos'!#REF!=1,EVERLITE!#REF!,"N/A")</f>
        <v>#REF!</v>
      </c>
      <c r="WVV50" s="351" t="e">
        <f>+IF('Data Input-Ingreso de Datos'!#REF!=1,EVERLITE!#REF!,"N/A")</f>
        <v>#REF!</v>
      </c>
      <c r="WVW50" s="351" t="e">
        <f>+IF('Data Input-Ingreso de Datos'!#REF!=1,EVERLITE!#REF!,"N/A")</f>
        <v>#REF!</v>
      </c>
      <c r="WVX50" s="351" t="e">
        <f>+IF('Data Input-Ingreso de Datos'!#REF!=1,EVERLITE!#REF!,"N/A")</f>
        <v>#REF!</v>
      </c>
      <c r="WVY50" s="351" t="e">
        <f>+IF('Data Input-Ingreso de Datos'!#REF!=1,EVERLITE!#REF!,"N/A")</f>
        <v>#REF!</v>
      </c>
      <c r="WVZ50" s="351" t="e">
        <f>+IF('Data Input-Ingreso de Datos'!#REF!=1,EVERLITE!#REF!,"N/A")</f>
        <v>#REF!</v>
      </c>
      <c r="WWA50" s="351" t="e">
        <f>+IF('Data Input-Ingreso de Datos'!#REF!=1,EVERLITE!#REF!,"N/A")</f>
        <v>#REF!</v>
      </c>
      <c r="WWB50" s="351" t="e">
        <f>+IF('Data Input-Ingreso de Datos'!#REF!=1,EVERLITE!#REF!,"N/A")</f>
        <v>#REF!</v>
      </c>
      <c r="WWC50" s="351" t="e">
        <f>+IF('Data Input-Ingreso de Datos'!#REF!=1,EVERLITE!#REF!,"N/A")</f>
        <v>#REF!</v>
      </c>
      <c r="WWD50" s="351" t="e">
        <f>+IF('Data Input-Ingreso de Datos'!#REF!=1,EVERLITE!#REF!,"N/A")</f>
        <v>#REF!</v>
      </c>
      <c r="WWE50" s="351" t="e">
        <f>+IF('Data Input-Ingreso de Datos'!#REF!=1,EVERLITE!#REF!,"N/A")</f>
        <v>#REF!</v>
      </c>
      <c r="WWF50" s="351" t="e">
        <f>+IF('Data Input-Ingreso de Datos'!#REF!=1,EVERLITE!#REF!,"N/A")</f>
        <v>#REF!</v>
      </c>
      <c r="WWG50" s="351" t="e">
        <f>+IF('Data Input-Ingreso de Datos'!#REF!=1,EVERLITE!#REF!,"N/A")</f>
        <v>#REF!</v>
      </c>
      <c r="WWH50" s="351" t="e">
        <f>+IF('Data Input-Ingreso de Datos'!#REF!=1,EVERLITE!#REF!,"N/A")</f>
        <v>#REF!</v>
      </c>
      <c r="WWI50" s="351" t="e">
        <f>+IF('Data Input-Ingreso de Datos'!#REF!=1,EVERLITE!#REF!,"N/A")</f>
        <v>#REF!</v>
      </c>
      <c r="WWJ50" s="351" t="e">
        <f>+IF('Data Input-Ingreso de Datos'!#REF!=1,EVERLITE!#REF!,"N/A")</f>
        <v>#REF!</v>
      </c>
      <c r="WWK50" s="351" t="e">
        <f>+IF('Data Input-Ingreso de Datos'!#REF!=1,EVERLITE!#REF!,"N/A")</f>
        <v>#REF!</v>
      </c>
      <c r="WWL50" s="351" t="e">
        <f>+IF('Data Input-Ingreso de Datos'!#REF!=1,EVERLITE!#REF!,"N/A")</f>
        <v>#REF!</v>
      </c>
      <c r="WWM50" s="351" t="e">
        <f>+IF('Data Input-Ingreso de Datos'!#REF!=1,EVERLITE!#REF!,"N/A")</f>
        <v>#REF!</v>
      </c>
      <c r="WWN50" s="351" t="e">
        <f>+IF('Data Input-Ingreso de Datos'!#REF!=1,EVERLITE!#REF!,"N/A")</f>
        <v>#REF!</v>
      </c>
      <c r="WWO50" s="351" t="e">
        <f>+IF('Data Input-Ingreso de Datos'!#REF!=1,EVERLITE!#REF!,"N/A")</f>
        <v>#REF!</v>
      </c>
      <c r="WWP50" s="351" t="e">
        <f>+IF('Data Input-Ingreso de Datos'!#REF!=1,EVERLITE!#REF!,"N/A")</f>
        <v>#REF!</v>
      </c>
      <c r="WWQ50" s="351" t="e">
        <f>+IF('Data Input-Ingreso de Datos'!#REF!=1,EVERLITE!#REF!,"N/A")</f>
        <v>#REF!</v>
      </c>
      <c r="WWR50" s="351" t="e">
        <f>+IF('Data Input-Ingreso de Datos'!#REF!=1,EVERLITE!#REF!,"N/A")</f>
        <v>#REF!</v>
      </c>
      <c r="WWS50" s="351" t="e">
        <f>+IF('Data Input-Ingreso de Datos'!#REF!=1,EVERLITE!#REF!,"N/A")</f>
        <v>#REF!</v>
      </c>
      <c r="WWT50" s="351" t="e">
        <f>+IF('Data Input-Ingreso de Datos'!#REF!=1,EVERLITE!#REF!,"N/A")</f>
        <v>#REF!</v>
      </c>
      <c r="WWU50" s="351" t="e">
        <f>+IF('Data Input-Ingreso de Datos'!#REF!=1,EVERLITE!#REF!,"N/A")</f>
        <v>#REF!</v>
      </c>
      <c r="WWV50" s="351" t="e">
        <f>+IF('Data Input-Ingreso de Datos'!#REF!=1,EVERLITE!#REF!,"N/A")</f>
        <v>#REF!</v>
      </c>
      <c r="WWW50" s="351" t="e">
        <f>+IF('Data Input-Ingreso de Datos'!#REF!=1,EVERLITE!#REF!,"N/A")</f>
        <v>#REF!</v>
      </c>
      <c r="WWX50" s="351" t="e">
        <f>+IF('Data Input-Ingreso de Datos'!#REF!=1,EVERLITE!#REF!,"N/A")</f>
        <v>#REF!</v>
      </c>
      <c r="WWY50" s="351" t="e">
        <f>+IF('Data Input-Ingreso de Datos'!#REF!=1,EVERLITE!#REF!,"N/A")</f>
        <v>#REF!</v>
      </c>
      <c r="WWZ50" s="351" t="e">
        <f>+IF('Data Input-Ingreso de Datos'!#REF!=1,EVERLITE!#REF!,"N/A")</f>
        <v>#REF!</v>
      </c>
      <c r="WXA50" s="351" t="e">
        <f>+IF('Data Input-Ingreso de Datos'!#REF!=1,EVERLITE!#REF!,"N/A")</f>
        <v>#REF!</v>
      </c>
      <c r="WXB50" s="351" t="e">
        <f>+IF('Data Input-Ingreso de Datos'!#REF!=1,EVERLITE!#REF!,"N/A")</f>
        <v>#REF!</v>
      </c>
      <c r="WXC50" s="351" t="e">
        <f>+IF('Data Input-Ingreso de Datos'!#REF!=1,EVERLITE!#REF!,"N/A")</f>
        <v>#REF!</v>
      </c>
      <c r="WXD50" s="351" t="e">
        <f>+IF('Data Input-Ingreso de Datos'!#REF!=1,EVERLITE!#REF!,"N/A")</f>
        <v>#REF!</v>
      </c>
      <c r="WXE50" s="351" t="e">
        <f>+IF('Data Input-Ingreso de Datos'!#REF!=1,EVERLITE!#REF!,"N/A")</f>
        <v>#REF!</v>
      </c>
      <c r="WXF50" s="351" t="e">
        <f>+IF('Data Input-Ingreso de Datos'!#REF!=1,EVERLITE!#REF!,"N/A")</f>
        <v>#REF!</v>
      </c>
      <c r="WXG50" s="351" t="e">
        <f>+IF('Data Input-Ingreso de Datos'!#REF!=1,EVERLITE!#REF!,"N/A")</f>
        <v>#REF!</v>
      </c>
      <c r="WXH50" s="351" t="e">
        <f>+IF('Data Input-Ingreso de Datos'!#REF!=1,EVERLITE!#REF!,"N/A")</f>
        <v>#REF!</v>
      </c>
      <c r="WXI50" s="351" t="e">
        <f>+IF('Data Input-Ingreso de Datos'!#REF!=1,EVERLITE!#REF!,"N/A")</f>
        <v>#REF!</v>
      </c>
      <c r="WXJ50" s="351" t="e">
        <f>+IF('Data Input-Ingreso de Datos'!#REF!=1,EVERLITE!#REF!,"N/A")</f>
        <v>#REF!</v>
      </c>
      <c r="WXK50" s="351" t="e">
        <f>+IF('Data Input-Ingreso de Datos'!#REF!=1,EVERLITE!#REF!,"N/A")</f>
        <v>#REF!</v>
      </c>
      <c r="WXL50" s="351" t="e">
        <f>+IF('Data Input-Ingreso de Datos'!#REF!=1,EVERLITE!#REF!,"N/A")</f>
        <v>#REF!</v>
      </c>
      <c r="WXM50" s="351" t="e">
        <f>+IF('Data Input-Ingreso de Datos'!#REF!=1,EVERLITE!#REF!,"N/A")</f>
        <v>#REF!</v>
      </c>
      <c r="WXN50" s="351" t="e">
        <f>+IF('Data Input-Ingreso de Datos'!#REF!=1,EVERLITE!#REF!,"N/A")</f>
        <v>#REF!</v>
      </c>
      <c r="WXO50" s="351" t="e">
        <f>+IF('Data Input-Ingreso de Datos'!#REF!=1,EVERLITE!#REF!,"N/A")</f>
        <v>#REF!</v>
      </c>
      <c r="WXP50" s="351" t="e">
        <f>+IF('Data Input-Ingreso de Datos'!#REF!=1,EVERLITE!#REF!,"N/A")</f>
        <v>#REF!</v>
      </c>
      <c r="WXQ50" s="351" t="e">
        <f>+IF('Data Input-Ingreso de Datos'!#REF!=1,EVERLITE!#REF!,"N/A")</f>
        <v>#REF!</v>
      </c>
      <c r="WXR50" s="351" t="e">
        <f>+IF('Data Input-Ingreso de Datos'!#REF!=1,EVERLITE!#REF!,"N/A")</f>
        <v>#REF!</v>
      </c>
      <c r="WXS50" s="351" t="e">
        <f>+IF('Data Input-Ingreso de Datos'!#REF!=1,EVERLITE!#REF!,"N/A")</f>
        <v>#REF!</v>
      </c>
      <c r="WXT50" s="351" t="e">
        <f>+IF('Data Input-Ingreso de Datos'!#REF!=1,EVERLITE!#REF!,"N/A")</f>
        <v>#REF!</v>
      </c>
      <c r="WXU50" s="351" t="e">
        <f>+IF('Data Input-Ingreso de Datos'!#REF!=1,EVERLITE!#REF!,"N/A")</f>
        <v>#REF!</v>
      </c>
      <c r="WXV50" s="351" t="e">
        <f>+IF('Data Input-Ingreso de Datos'!#REF!=1,EVERLITE!#REF!,"N/A")</f>
        <v>#REF!</v>
      </c>
      <c r="WXW50" s="351" t="e">
        <f>+IF('Data Input-Ingreso de Datos'!#REF!=1,EVERLITE!#REF!,"N/A")</f>
        <v>#REF!</v>
      </c>
      <c r="WXX50" s="351" t="e">
        <f>+IF('Data Input-Ingreso de Datos'!#REF!=1,EVERLITE!#REF!,"N/A")</f>
        <v>#REF!</v>
      </c>
      <c r="WXY50" s="351" t="e">
        <f>+IF('Data Input-Ingreso de Datos'!#REF!=1,EVERLITE!#REF!,"N/A")</f>
        <v>#REF!</v>
      </c>
      <c r="WXZ50" s="351" t="e">
        <f>+IF('Data Input-Ingreso de Datos'!#REF!=1,EVERLITE!#REF!,"N/A")</f>
        <v>#REF!</v>
      </c>
      <c r="WYA50" s="351" t="e">
        <f>+IF('Data Input-Ingreso de Datos'!#REF!=1,EVERLITE!#REF!,"N/A")</f>
        <v>#REF!</v>
      </c>
      <c r="WYB50" s="351" t="e">
        <f>+IF('Data Input-Ingreso de Datos'!#REF!=1,EVERLITE!#REF!,"N/A")</f>
        <v>#REF!</v>
      </c>
      <c r="WYC50" s="351" t="e">
        <f>+IF('Data Input-Ingreso de Datos'!#REF!=1,EVERLITE!#REF!,"N/A")</f>
        <v>#REF!</v>
      </c>
      <c r="WYD50" s="351" t="e">
        <f>+IF('Data Input-Ingreso de Datos'!#REF!=1,EVERLITE!#REF!,"N/A")</f>
        <v>#REF!</v>
      </c>
      <c r="WYE50" s="351" t="e">
        <f>+IF('Data Input-Ingreso de Datos'!#REF!=1,EVERLITE!#REF!,"N/A")</f>
        <v>#REF!</v>
      </c>
      <c r="WYF50" s="351" t="e">
        <f>+IF('Data Input-Ingreso de Datos'!#REF!=1,EVERLITE!#REF!,"N/A")</f>
        <v>#REF!</v>
      </c>
      <c r="WYG50" s="351" t="e">
        <f>+IF('Data Input-Ingreso de Datos'!#REF!=1,EVERLITE!#REF!,"N/A")</f>
        <v>#REF!</v>
      </c>
      <c r="WYH50" s="351" t="e">
        <f>+IF('Data Input-Ingreso de Datos'!#REF!=1,EVERLITE!#REF!,"N/A")</f>
        <v>#REF!</v>
      </c>
      <c r="WYI50" s="351" t="e">
        <f>+IF('Data Input-Ingreso de Datos'!#REF!=1,EVERLITE!#REF!,"N/A")</f>
        <v>#REF!</v>
      </c>
      <c r="WYJ50" s="351" t="e">
        <f>+IF('Data Input-Ingreso de Datos'!#REF!=1,EVERLITE!#REF!,"N/A")</f>
        <v>#REF!</v>
      </c>
      <c r="WYK50" s="351" t="e">
        <f>+IF('Data Input-Ingreso de Datos'!#REF!=1,EVERLITE!#REF!,"N/A")</f>
        <v>#REF!</v>
      </c>
      <c r="WYL50" s="351" t="e">
        <f>+IF('Data Input-Ingreso de Datos'!#REF!=1,EVERLITE!#REF!,"N/A")</f>
        <v>#REF!</v>
      </c>
      <c r="WYM50" s="351" t="e">
        <f>+IF('Data Input-Ingreso de Datos'!#REF!=1,EVERLITE!#REF!,"N/A")</f>
        <v>#REF!</v>
      </c>
      <c r="WYN50" s="351" t="e">
        <f>+IF('Data Input-Ingreso de Datos'!#REF!=1,EVERLITE!#REF!,"N/A")</f>
        <v>#REF!</v>
      </c>
      <c r="WYO50" s="351" t="e">
        <f>+IF('Data Input-Ingreso de Datos'!#REF!=1,EVERLITE!#REF!,"N/A")</f>
        <v>#REF!</v>
      </c>
      <c r="WYP50" s="351" t="e">
        <f>+IF('Data Input-Ingreso de Datos'!#REF!=1,EVERLITE!#REF!,"N/A")</f>
        <v>#REF!</v>
      </c>
      <c r="WYQ50" s="351" t="e">
        <f>+IF('Data Input-Ingreso de Datos'!#REF!=1,EVERLITE!#REF!,"N/A")</f>
        <v>#REF!</v>
      </c>
      <c r="WYR50" s="351" t="e">
        <f>+IF('Data Input-Ingreso de Datos'!#REF!=1,EVERLITE!#REF!,"N/A")</f>
        <v>#REF!</v>
      </c>
      <c r="WYS50" s="351" t="e">
        <f>+IF('Data Input-Ingreso de Datos'!#REF!=1,EVERLITE!#REF!,"N/A")</f>
        <v>#REF!</v>
      </c>
      <c r="WYT50" s="351" t="e">
        <f>+IF('Data Input-Ingreso de Datos'!#REF!=1,EVERLITE!#REF!,"N/A")</f>
        <v>#REF!</v>
      </c>
      <c r="WYU50" s="351" t="e">
        <f>+IF('Data Input-Ingreso de Datos'!#REF!=1,EVERLITE!#REF!,"N/A")</f>
        <v>#REF!</v>
      </c>
      <c r="WYV50" s="351" t="e">
        <f>+IF('Data Input-Ingreso de Datos'!#REF!=1,EVERLITE!#REF!,"N/A")</f>
        <v>#REF!</v>
      </c>
      <c r="WYW50" s="351" t="e">
        <f>+IF('Data Input-Ingreso de Datos'!#REF!=1,EVERLITE!#REF!,"N/A")</f>
        <v>#REF!</v>
      </c>
      <c r="WYX50" s="351" t="e">
        <f>+IF('Data Input-Ingreso de Datos'!#REF!=1,EVERLITE!#REF!,"N/A")</f>
        <v>#REF!</v>
      </c>
      <c r="WYY50" s="351" t="e">
        <f>+IF('Data Input-Ingreso de Datos'!#REF!=1,EVERLITE!#REF!,"N/A")</f>
        <v>#REF!</v>
      </c>
      <c r="WYZ50" s="351" t="e">
        <f>+IF('Data Input-Ingreso de Datos'!#REF!=1,EVERLITE!#REF!,"N/A")</f>
        <v>#REF!</v>
      </c>
      <c r="WZA50" s="351" t="e">
        <f>+IF('Data Input-Ingreso de Datos'!#REF!=1,EVERLITE!#REF!,"N/A")</f>
        <v>#REF!</v>
      </c>
      <c r="WZB50" s="351" t="e">
        <f>+IF('Data Input-Ingreso de Datos'!#REF!=1,EVERLITE!#REF!,"N/A")</f>
        <v>#REF!</v>
      </c>
      <c r="WZC50" s="351" t="e">
        <f>+IF('Data Input-Ingreso de Datos'!#REF!=1,EVERLITE!#REF!,"N/A")</f>
        <v>#REF!</v>
      </c>
      <c r="WZD50" s="351" t="e">
        <f>+IF('Data Input-Ingreso de Datos'!#REF!=1,EVERLITE!#REF!,"N/A")</f>
        <v>#REF!</v>
      </c>
      <c r="WZE50" s="351" t="e">
        <f>+IF('Data Input-Ingreso de Datos'!#REF!=1,EVERLITE!#REF!,"N/A")</f>
        <v>#REF!</v>
      </c>
      <c r="WZF50" s="351" t="e">
        <f>+IF('Data Input-Ingreso de Datos'!#REF!=1,EVERLITE!#REF!,"N/A")</f>
        <v>#REF!</v>
      </c>
      <c r="WZG50" s="351" t="e">
        <f>+IF('Data Input-Ingreso de Datos'!#REF!=1,EVERLITE!#REF!,"N/A")</f>
        <v>#REF!</v>
      </c>
      <c r="WZH50" s="351" t="e">
        <f>+IF('Data Input-Ingreso de Datos'!#REF!=1,EVERLITE!#REF!,"N/A")</f>
        <v>#REF!</v>
      </c>
      <c r="WZI50" s="351" t="e">
        <f>+IF('Data Input-Ingreso de Datos'!#REF!=1,EVERLITE!#REF!,"N/A")</f>
        <v>#REF!</v>
      </c>
      <c r="WZJ50" s="351" t="e">
        <f>+IF('Data Input-Ingreso de Datos'!#REF!=1,EVERLITE!#REF!,"N/A")</f>
        <v>#REF!</v>
      </c>
      <c r="WZK50" s="351" t="e">
        <f>+IF('Data Input-Ingreso de Datos'!#REF!=1,EVERLITE!#REF!,"N/A")</f>
        <v>#REF!</v>
      </c>
      <c r="WZL50" s="351" t="e">
        <f>+IF('Data Input-Ingreso de Datos'!#REF!=1,EVERLITE!#REF!,"N/A")</f>
        <v>#REF!</v>
      </c>
      <c r="WZM50" s="351" t="e">
        <f>+IF('Data Input-Ingreso de Datos'!#REF!=1,EVERLITE!#REF!,"N/A")</f>
        <v>#REF!</v>
      </c>
      <c r="WZN50" s="351" t="e">
        <f>+IF('Data Input-Ingreso de Datos'!#REF!=1,EVERLITE!#REF!,"N/A")</f>
        <v>#REF!</v>
      </c>
      <c r="WZO50" s="351" t="e">
        <f>+IF('Data Input-Ingreso de Datos'!#REF!=1,EVERLITE!#REF!,"N/A")</f>
        <v>#REF!</v>
      </c>
      <c r="WZP50" s="351" t="e">
        <f>+IF('Data Input-Ingreso de Datos'!#REF!=1,EVERLITE!#REF!,"N/A")</f>
        <v>#REF!</v>
      </c>
      <c r="WZQ50" s="351" t="e">
        <f>+IF('Data Input-Ingreso de Datos'!#REF!=1,EVERLITE!#REF!,"N/A")</f>
        <v>#REF!</v>
      </c>
      <c r="WZR50" s="351" t="e">
        <f>+IF('Data Input-Ingreso de Datos'!#REF!=1,EVERLITE!#REF!,"N/A")</f>
        <v>#REF!</v>
      </c>
      <c r="WZS50" s="351" t="e">
        <f>+IF('Data Input-Ingreso de Datos'!#REF!=1,EVERLITE!#REF!,"N/A")</f>
        <v>#REF!</v>
      </c>
      <c r="WZT50" s="351" t="e">
        <f>+IF('Data Input-Ingreso de Datos'!#REF!=1,EVERLITE!#REF!,"N/A")</f>
        <v>#REF!</v>
      </c>
      <c r="WZU50" s="351" t="e">
        <f>+IF('Data Input-Ingreso de Datos'!#REF!=1,EVERLITE!#REF!,"N/A")</f>
        <v>#REF!</v>
      </c>
      <c r="WZV50" s="351" t="e">
        <f>+IF('Data Input-Ingreso de Datos'!#REF!=1,EVERLITE!#REF!,"N/A")</f>
        <v>#REF!</v>
      </c>
      <c r="WZW50" s="351" t="e">
        <f>+IF('Data Input-Ingreso de Datos'!#REF!=1,EVERLITE!#REF!,"N/A")</f>
        <v>#REF!</v>
      </c>
      <c r="WZX50" s="351" t="e">
        <f>+IF('Data Input-Ingreso de Datos'!#REF!=1,EVERLITE!#REF!,"N/A")</f>
        <v>#REF!</v>
      </c>
      <c r="WZY50" s="351" t="e">
        <f>+IF('Data Input-Ingreso de Datos'!#REF!=1,EVERLITE!#REF!,"N/A")</f>
        <v>#REF!</v>
      </c>
      <c r="WZZ50" s="351" t="e">
        <f>+IF('Data Input-Ingreso de Datos'!#REF!=1,EVERLITE!#REF!,"N/A")</f>
        <v>#REF!</v>
      </c>
      <c r="XAA50" s="351" t="e">
        <f>+IF('Data Input-Ingreso de Datos'!#REF!=1,EVERLITE!#REF!,"N/A")</f>
        <v>#REF!</v>
      </c>
      <c r="XAB50" s="351" t="e">
        <f>+IF('Data Input-Ingreso de Datos'!#REF!=1,EVERLITE!#REF!,"N/A")</f>
        <v>#REF!</v>
      </c>
      <c r="XAC50" s="351" t="e">
        <f>+IF('Data Input-Ingreso de Datos'!#REF!=1,EVERLITE!#REF!,"N/A")</f>
        <v>#REF!</v>
      </c>
      <c r="XAD50" s="351" t="e">
        <f>+IF('Data Input-Ingreso de Datos'!#REF!=1,EVERLITE!#REF!,"N/A")</f>
        <v>#REF!</v>
      </c>
      <c r="XAE50" s="351" t="e">
        <f>+IF('Data Input-Ingreso de Datos'!#REF!=1,EVERLITE!#REF!,"N/A")</f>
        <v>#REF!</v>
      </c>
      <c r="XAF50" s="351" t="e">
        <f>+IF('Data Input-Ingreso de Datos'!#REF!=1,EVERLITE!#REF!,"N/A")</f>
        <v>#REF!</v>
      </c>
      <c r="XAG50" s="351" t="e">
        <f>+IF('Data Input-Ingreso de Datos'!#REF!=1,EVERLITE!#REF!,"N/A")</f>
        <v>#REF!</v>
      </c>
      <c r="XAH50" s="351" t="e">
        <f>+IF('Data Input-Ingreso de Datos'!#REF!=1,EVERLITE!#REF!,"N/A")</f>
        <v>#REF!</v>
      </c>
      <c r="XAI50" s="351" t="e">
        <f>+IF('Data Input-Ingreso de Datos'!#REF!=1,EVERLITE!#REF!,"N/A")</f>
        <v>#REF!</v>
      </c>
      <c r="XAJ50" s="351" t="e">
        <f>+IF('Data Input-Ingreso de Datos'!#REF!=1,EVERLITE!#REF!,"N/A")</f>
        <v>#REF!</v>
      </c>
      <c r="XAK50" s="351" t="e">
        <f>+IF('Data Input-Ingreso de Datos'!#REF!=1,EVERLITE!#REF!,"N/A")</f>
        <v>#REF!</v>
      </c>
      <c r="XAL50" s="351" t="e">
        <f>+IF('Data Input-Ingreso de Datos'!#REF!=1,EVERLITE!#REF!,"N/A")</f>
        <v>#REF!</v>
      </c>
      <c r="XAM50" s="351" t="e">
        <f>+IF('Data Input-Ingreso de Datos'!#REF!=1,EVERLITE!#REF!,"N/A")</f>
        <v>#REF!</v>
      </c>
      <c r="XAN50" s="351" t="e">
        <f>+IF('Data Input-Ingreso de Datos'!#REF!=1,EVERLITE!#REF!,"N/A")</f>
        <v>#REF!</v>
      </c>
      <c r="XAO50" s="351" t="e">
        <f>+IF('Data Input-Ingreso de Datos'!#REF!=1,EVERLITE!#REF!,"N/A")</f>
        <v>#REF!</v>
      </c>
      <c r="XAP50" s="351" t="e">
        <f>+IF('Data Input-Ingreso de Datos'!#REF!=1,EVERLITE!#REF!,"N/A")</f>
        <v>#REF!</v>
      </c>
      <c r="XAQ50" s="351" t="e">
        <f>+IF('Data Input-Ingreso de Datos'!#REF!=1,EVERLITE!#REF!,"N/A")</f>
        <v>#REF!</v>
      </c>
      <c r="XAR50" s="351" t="e">
        <f>+IF('Data Input-Ingreso de Datos'!#REF!=1,EVERLITE!#REF!,"N/A")</f>
        <v>#REF!</v>
      </c>
      <c r="XAS50" s="351" t="e">
        <f>+IF('Data Input-Ingreso de Datos'!#REF!=1,EVERLITE!#REF!,"N/A")</f>
        <v>#REF!</v>
      </c>
      <c r="XAT50" s="351" t="e">
        <f>+IF('Data Input-Ingreso de Datos'!#REF!=1,EVERLITE!#REF!,"N/A")</f>
        <v>#REF!</v>
      </c>
      <c r="XAU50" s="351" t="e">
        <f>+IF('Data Input-Ingreso de Datos'!#REF!=1,EVERLITE!#REF!,"N/A")</f>
        <v>#REF!</v>
      </c>
      <c r="XAV50" s="351" t="e">
        <f>+IF('Data Input-Ingreso de Datos'!#REF!=1,EVERLITE!#REF!,"N/A")</f>
        <v>#REF!</v>
      </c>
      <c r="XAW50" s="351" t="e">
        <f>+IF('Data Input-Ingreso de Datos'!#REF!=1,EVERLITE!#REF!,"N/A")</f>
        <v>#REF!</v>
      </c>
      <c r="XAX50" s="351" t="e">
        <f>+IF('Data Input-Ingreso de Datos'!#REF!=1,EVERLITE!#REF!,"N/A")</f>
        <v>#REF!</v>
      </c>
      <c r="XAY50" s="351" t="e">
        <f>+IF('Data Input-Ingreso de Datos'!#REF!=1,EVERLITE!#REF!,"N/A")</f>
        <v>#REF!</v>
      </c>
      <c r="XAZ50" s="351" t="e">
        <f>+IF('Data Input-Ingreso de Datos'!#REF!=1,EVERLITE!#REF!,"N/A")</f>
        <v>#REF!</v>
      </c>
      <c r="XBA50" s="351" t="e">
        <f>+IF('Data Input-Ingreso de Datos'!#REF!=1,EVERLITE!#REF!,"N/A")</f>
        <v>#REF!</v>
      </c>
      <c r="XBB50" s="351" t="e">
        <f>+IF('Data Input-Ingreso de Datos'!#REF!=1,EVERLITE!#REF!,"N/A")</f>
        <v>#REF!</v>
      </c>
      <c r="XBC50" s="351" t="e">
        <f>+IF('Data Input-Ingreso de Datos'!#REF!=1,EVERLITE!#REF!,"N/A")</f>
        <v>#REF!</v>
      </c>
      <c r="XBD50" s="351" t="e">
        <f>+IF('Data Input-Ingreso de Datos'!#REF!=1,EVERLITE!#REF!,"N/A")</f>
        <v>#REF!</v>
      </c>
      <c r="XBE50" s="351" t="e">
        <f>+IF('Data Input-Ingreso de Datos'!#REF!=1,EVERLITE!#REF!,"N/A")</f>
        <v>#REF!</v>
      </c>
      <c r="XBF50" s="351" t="e">
        <f>+IF('Data Input-Ingreso de Datos'!#REF!=1,EVERLITE!#REF!,"N/A")</f>
        <v>#REF!</v>
      </c>
      <c r="XBG50" s="351" t="e">
        <f>+IF('Data Input-Ingreso de Datos'!#REF!=1,EVERLITE!#REF!,"N/A")</f>
        <v>#REF!</v>
      </c>
      <c r="XBH50" s="351" t="e">
        <f>+IF('Data Input-Ingreso de Datos'!#REF!=1,EVERLITE!#REF!,"N/A")</f>
        <v>#REF!</v>
      </c>
      <c r="XBI50" s="351" t="e">
        <f>+IF('Data Input-Ingreso de Datos'!#REF!=1,EVERLITE!#REF!,"N/A")</f>
        <v>#REF!</v>
      </c>
      <c r="XBJ50" s="351" t="e">
        <f>+IF('Data Input-Ingreso de Datos'!#REF!=1,EVERLITE!#REF!,"N/A")</f>
        <v>#REF!</v>
      </c>
      <c r="XBK50" s="351" t="e">
        <f>+IF('Data Input-Ingreso de Datos'!#REF!=1,EVERLITE!#REF!,"N/A")</f>
        <v>#REF!</v>
      </c>
      <c r="XBL50" s="351" t="e">
        <f>+IF('Data Input-Ingreso de Datos'!#REF!=1,EVERLITE!#REF!,"N/A")</f>
        <v>#REF!</v>
      </c>
      <c r="XBM50" s="351" t="e">
        <f>+IF('Data Input-Ingreso de Datos'!#REF!=1,EVERLITE!#REF!,"N/A")</f>
        <v>#REF!</v>
      </c>
      <c r="XBN50" s="351" t="e">
        <f>+IF('Data Input-Ingreso de Datos'!#REF!=1,EVERLITE!#REF!,"N/A")</f>
        <v>#REF!</v>
      </c>
      <c r="XBO50" s="351" t="e">
        <f>+IF('Data Input-Ingreso de Datos'!#REF!=1,EVERLITE!#REF!,"N/A")</f>
        <v>#REF!</v>
      </c>
      <c r="XBP50" s="351" t="e">
        <f>+IF('Data Input-Ingreso de Datos'!#REF!=1,EVERLITE!#REF!,"N/A")</f>
        <v>#REF!</v>
      </c>
      <c r="XBQ50" s="351" t="e">
        <f>+IF('Data Input-Ingreso de Datos'!#REF!=1,EVERLITE!#REF!,"N/A")</f>
        <v>#REF!</v>
      </c>
      <c r="XBR50" s="351" t="e">
        <f>+IF('Data Input-Ingreso de Datos'!#REF!=1,EVERLITE!#REF!,"N/A")</f>
        <v>#REF!</v>
      </c>
      <c r="XBS50" s="351" t="e">
        <f>+IF('Data Input-Ingreso de Datos'!#REF!=1,EVERLITE!#REF!,"N/A")</f>
        <v>#REF!</v>
      </c>
      <c r="XBT50" s="351" t="e">
        <f>+IF('Data Input-Ingreso de Datos'!#REF!=1,EVERLITE!#REF!,"N/A")</f>
        <v>#REF!</v>
      </c>
      <c r="XBU50" s="351" t="e">
        <f>+IF('Data Input-Ingreso de Datos'!#REF!=1,EVERLITE!#REF!,"N/A")</f>
        <v>#REF!</v>
      </c>
      <c r="XBV50" s="351" t="e">
        <f>+IF('Data Input-Ingreso de Datos'!#REF!=1,EVERLITE!#REF!,"N/A")</f>
        <v>#REF!</v>
      </c>
      <c r="XBW50" s="351" t="e">
        <f>+IF('Data Input-Ingreso de Datos'!#REF!=1,EVERLITE!#REF!,"N/A")</f>
        <v>#REF!</v>
      </c>
      <c r="XBX50" s="351" t="e">
        <f>+IF('Data Input-Ingreso de Datos'!#REF!=1,EVERLITE!#REF!,"N/A")</f>
        <v>#REF!</v>
      </c>
      <c r="XBY50" s="351" t="e">
        <f>+IF('Data Input-Ingreso de Datos'!#REF!=1,EVERLITE!#REF!,"N/A")</f>
        <v>#REF!</v>
      </c>
      <c r="XBZ50" s="351" t="e">
        <f>+IF('Data Input-Ingreso de Datos'!#REF!=1,EVERLITE!#REF!,"N/A")</f>
        <v>#REF!</v>
      </c>
      <c r="XCA50" s="351" t="e">
        <f>+IF('Data Input-Ingreso de Datos'!#REF!=1,EVERLITE!#REF!,"N/A")</f>
        <v>#REF!</v>
      </c>
      <c r="XCB50" s="351" t="e">
        <f>+IF('Data Input-Ingreso de Datos'!#REF!=1,EVERLITE!#REF!,"N/A")</f>
        <v>#REF!</v>
      </c>
      <c r="XCC50" s="351" t="e">
        <f>+IF('Data Input-Ingreso de Datos'!#REF!=1,EVERLITE!#REF!,"N/A")</f>
        <v>#REF!</v>
      </c>
      <c r="XCD50" s="351" t="e">
        <f>+IF('Data Input-Ingreso de Datos'!#REF!=1,EVERLITE!#REF!,"N/A")</f>
        <v>#REF!</v>
      </c>
      <c r="XCE50" s="351" t="e">
        <f>+IF('Data Input-Ingreso de Datos'!#REF!=1,EVERLITE!#REF!,"N/A")</f>
        <v>#REF!</v>
      </c>
      <c r="XCF50" s="351" t="e">
        <f>+IF('Data Input-Ingreso de Datos'!#REF!=1,EVERLITE!#REF!,"N/A")</f>
        <v>#REF!</v>
      </c>
      <c r="XCG50" s="351" t="e">
        <f>+IF('Data Input-Ingreso de Datos'!#REF!=1,EVERLITE!#REF!,"N/A")</f>
        <v>#REF!</v>
      </c>
      <c r="XCH50" s="351" t="e">
        <f>+IF('Data Input-Ingreso de Datos'!#REF!=1,EVERLITE!#REF!,"N/A")</f>
        <v>#REF!</v>
      </c>
      <c r="XCI50" s="351" t="e">
        <f>+IF('Data Input-Ingreso de Datos'!#REF!=1,EVERLITE!#REF!,"N/A")</f>
        <v>#REF!</v>
      </c>
      <c r="XCJ50" s="351" t="e">
        <f>+IF('Data Input-Ingreso de Datos'!#REF!=1,EVERLITE!#REF!,"N/A")</f>
        <v>#REF!</v>
      </c>
      <c r="XCK50" s="351" t="e">
        <f>+IF('Data Input-Ingreso de Datos'!#REF!=1,EVERLITE!#REF!,"N/A")</f>
        <v>#REF!</v>
      </c>
      <c r="XCL50" s="351" t="e">
        <f>+IF('Data Input-Ingreso de Datos'!#REF!=1,EVERLITE!#REF!,"N/A")</f>
        <v>#REF!</v>
      </c>
      <c r="XCM50" s="351" t="e">
        <f>+IF('Data Input-Ingreso de Datos'!#REF!=1,EVERLITE!#REF!,"N/A")</f>
        <v>#REF!</v>
      </c>
      <c r="XCN50" s="351" t="e">
        <f>+IF('Data Input-Ingreso de Datos'!#REF!=1,EVERLITE!#REF!,"N/A")</f>
        <v>#REF!</v>
      </c>
      <c r="XCO50" s="351" t="e">
        <f>+IF('Data Input-Ingreso de Datos'!#REF!=1,EVERLITE!#REF!,"N/A")</f>
        <v>#REF!</v>
      </c>
      <c r="XCP50" s="351" t="e">
        <f>+IF('Data Input-Ingreso de Datos'!#REF!=1,EVERLITE!#REF!,"N/A")</f>
        <v>#REF!</v>
      </c>
      <c r="XCQ50" s="351" t="e">
        <f>+IF('Data Input-Ingreso de Datos'!#REF!=1,EVERLITE!#REF!,"N/A")</f>
        <v>#REF!</v>
      </c>
      <c r="XCR50" s="351" t="e">
        <f>+IF('Data Input-Ingreso de Datos'!#REF!=1,EVERLITE!#REF!,"N/A")</f>
        <v>#REF!</v>
      </c>
      <c r="XCS50" s="351" t="e">
        <f>+IF('Data Input-Ingreso de Datos'!#REF!=1,EVERLITE!#REF!,"N/A")</f>
        <v>#REF!</v>
      </c>
      <c r="XCT50" s="351" t="e">
        <f>+IF('Data Input-Ingreso de Datos'!#REF!=1,EVERLITE!#REF!,"N/A")</f>
        <v>#REF!</v>
      </c>
      <c r="XCU50" s="351" t="e">
        <f>+IF('Data Input-Ingreso de Datos'!#REF!=1,EVERLITE!#REF!,"N/A")</f>
        <v>#REF!</v>
      </c>
      <c r="XCV50" s="351" t="e">
        <f>+IF('Data Input-Ingreso de Datos'!#REF!=1,EVERLITE!#REF!,"N/A")</f>
        <v>#REF!</v>
      </c>
      <c r="XCW50" s="351" t="e">
        <f>+IF('Data Input-Ingreso de Datos'!#REF!=1,EVERLITE!#REF!,"N/A")</f>
        <v>#REF!</v>
      </c>
      <c r="XCX50" s="351" t="e">
        <f>+IF('Data Input-Ingreso de Datos'!#REF!=1,EVERLITE!#REF!,"N/A")</f>
        <v>#REF!</v>
      </c>
      <c r="XCY50" s="351" t="e">
        <f>+IF('Data Input-Ingreso de Datos'!#REF!=1,EVERLITE!#REF!,"N/A")</f>
        <v>#REF!</v>
      </c>
      <c r="XCZ50" s="351" t="e">
        <f>+IF('Data Input-Ingreso de Datos'!#REF!=1,EVERLITE!#REF!,"N/A")</f>
        <v>#REF!</v>
      </c>
      <c r="XDA50" s="351" t="e">
        <f>+IF('Data Input-Ingreso de Datos'!#REF!=1,EVERLITE!#REF!,"N/A")</f>
        <v>#REF!</v>
      </c>
      <c r="XDB50" s="351" t="e">
        <f>+IF('Data Input-Ingreso de Datos'!#REF!=1,EVERLITE!#REF!,"N/A")</f>
        <v>#REF!</v>
      </c>
      <c r="XDC50" s="351" t="e">
        <f>+IF('Data Input-Ingreso de Datos'!#REF!=1,EVERLITE!#REF!,"N/A")</f>
        <v>#REF!</v>
      </c>
      <c r="XDD50" s="351" t="e">
        <f>+IF('Data Input-Ingreso de Datos'!#REF!=1,EVERLITE!#REF!,"N/A")</f>
        <v>#REF!</v>
      </c>
      <c r="XDE50" s="351" t="e">
        <f>+IF('Data Input-Ingreso de Datos'!#REF!=1,EVERLITE!#REF!,"N/A")</f>
        <v>#REF!</v>
      </c>
      <c r="XDF50" s="351" t="e">
        <f>+IF('Data Input-Ingreso de Datos'!#REF!=1,EVERLITE!#REF!,"N/A")</f>
        <v>#REF!</v>
      </c>
      <c r="XDG50" s="351" t="e">
        <f>+IF('Data Input-Ingreso de Datos'!#REF!=1,EVERLITE!#REF!,"N/A")</f>
        <v>#REF!</v>
      </c>
      <c r="XDH50" s="351" t="e">
        <f>+IF('Data Input-Ingreso de Datos'!#REF!=1,EVERLITE!#REF!,"N/A")</f>
        <v>#REF!</v>
      </c>
      <c r="XDI50" s="351" t="e">
        <f>+IF('Data Input-Ingreso de Datos'!#REF!=1,EVERLITE!#REF!,"N/A")</f>
        <v>#REF!</v>
      </c>
      <c r="XDJ50" s="351" t="e">
        <f>+IF('Data Input-Ingreso de Datos'!#REF!=1,EVERLITE!#REF!,"N/A")</f>
        <v>#REF!</v>
      </c>
      <c r="XDK50" s="351" t="e">
        <f>+IF('Data Input-Ingreso de Datos'!#REF!=1,EVERLITE!#REF!,"N/A")</f>
        <v>#REF!</v>
      </c>
      <c r="XDL50" s="351" t="e">
        <f>+IF('Data Input-Ingreso de Datos'!#REF!=1,EVERLITE!#REF!,"N/A")</f>
        <v>#REF!</v>
      </c>
      <c r="XDM50" s="351" t="e">
        <f>+IF('Data Input-Ingreso de Datos'!#REF!=1,EVERLITE!#REF!,"N/A")</f>
        <v>#REF!</v>
      </c>
      <c r="XDN50" s="351" t="e">
        <f>+IF('Data Input-Ingreso de Datos'!#REF!=1,EVERLITE!#REF!,"N/A")</f>
        <v>#REF!</v>
      </c>
      <c r="XDO50" s="351" t="e">
        <f>+IF('Data Input-Ingreso de Datos'!#REF!=1,EVERLITE!#REF!,"N/A")</f>
        <v>#REF!</v>
      </c>
      <c r="XDP50" s="351" t="e">
        <f>+IF('Data Input-Ingreso de Datos'!#REF!=1,EVERLITE!#REF!,"N/A")</f>
        <v>#REF!</v>
      </c>
      <c r="XDQ50" s="351" t="e">
        <f>+IF('Data Input-Ingreso de Datos'!#REF!=1,EVERLITE!#REF!,"N/A")</f>
        <v>#REF!</v>
      </c>
      <c r="XDR50" s="351" t="e">
        <f>+IF('Data Input-Ingreso de Datos'!#REF!=1,EVERLITE!#REF!,"N/A")</f>
        <v>#REF!</v>
      </c>
      <c r="XDS50" s="351" t="e">
        <f>+IF('Data Input-Ingreso de Datos'!#REF!=1,EVERLITE!#REF!,"N/A")</f>
        <v>#REF!</v>
      </c>
      <c r="XDT50" s="351" t="e">
        <f>+IF('Data Input-Ingreso de Datos'!#REF!=1,EVERLITE!#REF!,"N/A")</f>
        <v>#REF!</v>
      </c>
      <c r="XDU50" s="351" t="e">
        <f>+IF('Data Input-Ingreso de Datos'!#REF!=1,EVERLITE!#REF!,"N/A")</f>
        <v>#REF!</v>
      </c>
      <c r="XDV50" s="351" t="e">
        <f>+IF('Data Input-Ingreso de Datos'!#REF!=1,EVERLITE!#REF!,"N/A")</f>
        <v>#REF!</v>
      </c>
      <c r="XDW50" s="351" t="e">
        <f>+IF('Data Input-Ingreso de Datos'!#REF!=1,EVERLITE!#REF!,"N/A")</f>
        <v>#REF!</v>
      </c>
      <c r="XDX50" s="351" t="e">
        <f>+IF('Data Input-Ingreso de Datos'!#REF!=1,EVERLITE!#REF!,"N/A")</f>
        <v>#REF!</v>
      </c>
      <c r="XDY50" s="351" t="e">
        <f>+IF('Data Input-Ingreso de Datos'!#REF!=1,EVERLITE!#REF!,"N/A")</f>
        <v>#REF!</v>
      </c>
      <c r="XDZ50" s="351" t="e">
        <f>+IF('Data Input-Ingreso de Datos'!#REF!=1,EVERLITE!#REF!,"N/A")</f>
        <v>#REF!</v>
      </c>
      <c r="XEA50" s="351" t="e">
        <f>+IF('Data Input-Ingreso de Datos'!#REF!=1,EVERLITE!#REF!,"N/A")</f>
        <v>#REF!</v>
      </c>
      <c r="XEB50" s="351" t="e">
        <f>+IF('Data Input-Ingreso de Datos'!#REF!=1,EVERLITE!#REF!,"N/A")</f>
        <v>#REF!</v>
      </c>
      <c r="XEC50" s="351" t="e">
        <f>+IF('Data Input-Ingreso de Datos'!#REF!=1,EVERLITE!#REF!,"N/A")</f>
        <v>#REF!</v>
      </c>
      <c r="XED50" s="351" t="e">
        <f>+IF('Data Input-Ingreso de Datos'!#REF!=1,EVERLITE!#REF!,"N/A")</f>
        <v>#REF!</v>
      </c>
      <c r="XEE50" s="351" t="e">
        <f>+IF('Data Input-Ingreso de Datos'!#REF!=1,EVERLITE!#REF!,"N/A")</f>
        <v>#REF!</v>
      </c>
      <c r="XEF50" s="351" t="e">
        <f>+IF('Data Input-Ingreso de Datos'!#REF!=1,EVERLITE!#REF!,"N/A")</f>
        <v>#REF!</v>
      </c>
      <c r="XEG50" s="351" t="e">
        <f>+IF('Data Input-Ingreso de Datos'!#REF!=1,EVERLITE!#REF!,"N/A")</f>
        <v>#REF!</v>
      </c>
      <c r="XEH50" s="351" t="e">
        <f>+IF('Data Input-Ingreso de Datos'!#REF!=1,EVERLITE!#REF!,"N/A")</f>
        <v>#REF!</v>
      </c>
      <c r="XEI50" s="351" t="e">
        <f>+IF('Data Input-Ingreso de Datos'!#REF!=1,EVERLITE!#REF!,"N/A")</f>
        <v>#REF!</v>
      </c>
      <c r="XEJ50" s="351" t="e">
        <f>+IF('Data Input-Ingreso de Datos'!#REF!=1,EVERLITE!#REF!,"N/A")</f>
        <v>#REF!</v>
      </c>
      <c r="XEK50" s="351" t="e">
        <f>+IF('Data Input-Ingreso de Datos'!#REF!=1,EVERLITE!#REF!,"N/A")</f>
        <v>#REF!</v>
      </c>
      <c r="XEL50" s="351" t="e">
        <f>+IF('Data Input-Ingreso de Datos'!#REF!=1,EVERLITE!#REF!,"N/A")</f>
        <v>#REF!</v>
      </c>
      <c r="XEM50" s="351" t="e">
        <f>+IF('Data Input-Ingreso de Datos'!#REF!=1,EVERLITE!#REF!,"N/A")</f>
        <v>#REF!</v>
      </c>
      <c r="XEN50" s="351" t="e">
        <f>+IF('Data Input-Ingreso de Datos'!#REF!=1,EVERLITE!#REF!,"N/A")</f>
        <v>#REF!</v>
      </c>
      <c r="XEO50" s="351" t="e">
        <f>+IF('Data Input-Ingreso de Datos'!#REF!=1,EVERLITE!#REF!,"N/A")</f>
        <v>#REF!</v>
      </c>
      <c r="XEP50" s="351" t="e">
        <f>+IF('Data Input-Ingreso de Datos'!#REF!=1,EVERLITE!#REF!,"N/A")</f>
        <v>#REF!</v>
      </c>
      <c r="XEQ50" s="351" t="e">
        <f>+IF('Data Input-Ingreso de Datos'!#REF!=1,EVERLITE!#REF!,"N/A")</f>
        <v>#REF!</v>
      </c>
      <c r="XER50" s="351" t="e">
        <f>+IF('Data Input-Ingreso de Datos'!#REF!=1,EVERLITE!#REF!,"N/A")</f>
        <v>#REF!</v>
      </c>
      <c r="XES50" s="351" t="e">
        <f>+IF('Data Input-Ingreso de Datos'!#REF!=1,EVERLITE!#REF!,"N/A")</f>
        <v>#REF!</v>
      </c>
      <c r="XET50" s="351" t="e">
        <f>+IF('Data Input-Ingreso de Datos'!#REF!=1,EVERLITE!#REF!,"N/A")</f>
        <v>#REF!</v>
      </c>
      <c r="XEU50" s="351" t="e">
        <f>+IF('Data Input-Ingreso de Datos'!#REF!=1,EVERLITE!#REF!,"N/A")</f>
        <v>#REF!</v>
      </c>
      <c r="XEV50" s="351" t="e">
        <f>+IF('Data Input-Ingreso de Datos'!#REF!=1,EVERLITE!#REF!,"N/A")</f>
        <v>#REF!</v>
      </c>
      <c r="XEW50" s="351" t="e">
        <f>+IF('Data Input-Ingreso de Datos'!#REF!=1,EVERLITE!#REF!,"N/A")</f>
        <v>#REF!</v>
      </c>
      <c r="XEX50" s="351" t="e">
        <f>+IF('Data Input-Ingreso de Datos'!#REF!=1,EVERLITE!#REF!,"N/A")</f>
        <v>#REF!</v>
      </c>
      <c r="XEY50" s="351" t="e">
        <f>+IF('Data Input-Ingreso de Datos'!#REF!=1,EVERLITE!#REF!,"N/A")</f>
        <v>#REF!</v>
      </c>
      <c r="XEZ50" s="351" t="e">
        <f>+IF('Data Input-Ingreso de Datos'!#REF!=1,EVERLITE!#REF!,"N/A")</f>
        <v>#REF!</v>
      </c>
      <c r="XFA50" s="351" t="e">
        <f>+IF('Data Input-Ingreso de Datos'!#REF!=1,EVERLITE!#REF!,"N/A")</f>
        <v>#REF!</v>
      </c>
      <c r="XFB50" s="351" t="e">
        <f>+IF('Data Input-Ingreso de Datos'!#REF!=1,EVERLITE!#REF!,"N/A")</f>
        <v>#REF!</v>
      </c>
      <c r="XFC50" s="351" t="e">
        <f>+IF('Data Input-Ingreso de Datos'!#REF!=1,EVERLITE!#REF!,"N/A")</f>
        <v>#REF!</v>
      </c>
      <c r="XFD50" s="351" t="e">
        <f>+IF('Data Input-Ingreso de Datos'!#REF!=1,EVERLITE!#REF!,"N/A")</f>
        <v>#REF!</v>
      </c>
    </row>
    <row r="51" spans="1:16384" s="367" customFormat="1" ht="24.75" customHeight="1">
      <c r="A51" s="553" t="s">
        <v>836</v>
      </c>
      <c r="B51" s="553"/>
      <c r="C51" s="553"/>
      <c r="D51" s="553"/>
      <c r="E51" s="553"/>
      <c r="F51" s="553"/>
      <c r="G51" s="553"/>
      <c r="H51" s="553"/>
      <c r="I51" s="553"/>
      <c r="J51" s="553"/>
      <c r="K51" s="553"/>
      <c r="L51" s="553"/>
      <c r="M51" s="553"/>
    </row>
    <row r="52" spans="1:16384" s="356" customFormat="1" ht="18.75" customHeight="1">
      <c r="A52" s="553"/>
      <c r="B52" s="553"/>
      <c r="C52" s="553"/>
      <c r="D52" s="553"/>
      <c r="E52" s="553"/>
      <c r="F52" s="553"/>
      <c r="G52" s="553"/>
      <c r="H52" s="553"/>
      <c r="I52" s="553"/>
      <c r="J52" s="553"/>
      <c r="K52" s="553"/>
      <c r="L52" s="553"/>
      <c r="M52" s="553"/>
      <c r="N52" s="475"/>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row>
    <row r="53" spans="1:16384" s="356" customFormat="1" ht="18.75" customHeight="1">
      <c r="A53" s="680" t="s">
        <v>870</v>
      </c>
      <c r="B53" s="681"/>
      <c r="C53" s="681"/>
      <c r="D53" s="681"/>
      <c r="E53" s="681"/>
      <c r="F53" s="681"/>
      <c r="G53" s="681"/>
      <c r="H53" s="681"/>
      <c r="I53" s="681"/>
      <c r="J53" s="681"/>
      <c r="K53" s="681"/>
      <c r="L53" s="681"/>
      <c r="M53" s="681"/>
      <c r="N53" s="681"/>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row>
    <row r="54" spans="1:16384" s="356" customFormat="1" ht="18.75" customHeight="1">
      <c r="A54" s="564" t="s">
        <v>390</v>
      </c>
      <c r="B54" s="566"/>
      <c r="C54" s="583" t="s">
        <v>837</v>
      </c>
      <c r="D54" s="584"/>
      <c r="E54" s="584"/>
      <c r="F54" s="584"/>
      <c r="G54" s="584"/>
      <c r="H54" s="584"/>
      <c r="I54" s="584"/>
      <c r="J54" s="584"/>
      <c r="K54" s="584"/>
      <c r="L54" s="584"/>
      <c r="M54" s="585"/>
      <c r="N54" s="451"/>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row>
    <row r="55" spans="1:16384" s="356" customFormat="1">
      <c r="A55" s="564" t="s">
        <v>391</v>
      </c>
      <c r="B55" s="566"/>
      <c r="C55" s="561" t="s">
        <v>392</v>
      </c>
      <c r="D55" s="562"/>
      <c r="E55" s="562"/>
      <c r="F55" s="562"/>
      <c r="G55" s="562"/>
      <c r="H55" s="562"/>
      <c r="I55" s="562"/>
      <c r="J55" s="562"/>
      <c r="K55" s="562"/>
      <c r="L55" s="562"/>
      <c r="M55" s="563"/>
      <c r="N55" s="451"/>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row>
    <row r="56" spans="1:16384" s="356" customFormat="1" ht="108" customHeight="1">
      <c r="A56" s="564" t="s">
        <v>393</v>
      </c>
      <c r="B56" s="566"/>
      <c r="C56" s="556" t="s">
        <v>838</v>
      </c>
      <c r="D56" s="557"/>
      <c r="E56" s="557"/>
      <c r="F56" s="557"/>
      <c r="G56" s="557"/>
      <c r="H56" s="557"/>
      <c r="I56" s="557"/>
      <c r="J56" s="557"/>
      <c r="K56" s="557"/>
      <c r="L56" s="557"/>
      <c r="M56" s="558"/>
      <c r="N56" s="458"/>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row>
    <row r="57" spans="1:16384" s="356" customFormat="1">
      <c r="A57" s="564" t="s">
        <v>394</v>
      </c>
      <c r="B57" s="566"/>
      <c r="C57" s="561" t="s">
        <v>485</v>
      </c>
      <c r="D57" s="562"/>
      <c r="E57" s="562"/>
      <c r="F57" s="562"/>
      <c r="G57" s="562"/>
      <c r="H57" s="562"/>
      <c r="I57" s="562"/>
      <c r="J57" s="562"/>
      <c r="K57" s="562"/>
      <c r="L57" s="562"/>
      <c r="M57" s="563"/>
      <c r="N57" s="451"/>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row>
    <row r="58" spans="1:16384" s="356" customFormat="1">
      <c r="A58" s="564" t="s">
        <v>395</v>
      </c>
      <c r="B58" s="566"/>
      <c r="C58" s="561" t="s">
        <v>396</v>
      </c>
      <c r="D58" s="562"/>
      <c r="E58" s="562"/>
      <c r="F58" s="562"/>
      <c r="G58" s="562"/>
      <c r="H58" s="562"/>
      <c r="I58" s="562"/>
      <c r="J58" s="562"/>
      <c r="K58" s="562"/>
      <c r="L58" s="562"/>
      <c r="M58" s="563"/>
      <c r="N58" s="458"/>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row>
    <row r="59" spans="1:16384" s="356" customFormat="1" ht="41.25" customHeight="1">
      <c r="A59" s="564" t="s">
        <v>397</v>
      </c>
      <c r="B59" s="566"/>
      <c r="C59" s="682" t="s">
        <v>781</v>
      </c>
      <c r="D59" s="683"/>
      <c r="E59" s="683"/>
      <c r="F59" s="683"/>
      <c r="G59" s="683"/>
      <c r="H59" s="683"/>
      <c r="I59" s="683"/>
      <c r="J59" s="683"/>
      <c r="K59" s="683"/>
      <c r="L59" s="683"/>
      <c r="M59" s="684"/>
      <c r="N59" s="451"/>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row>
    <row r="60" spans="1:16384" s="356" customFormat="1" ht="18.75" customHeight="1">
      <c r="A60" s="587" t="s">
        <v>398</v>
      </c>
      <c r="B60" s="588"/>
      <c r="C60" s="570" t="s">
        <v>839</v>
      </c>
      <c r="D60" s="572"/>
      <c r="E60" s="572"/>
      <c r="F60" s="572"/>
      <c r="G60" s="572"/>
      <c r="H60" s="572"/>
      <c r="I60" s="571"/>
      <c r="J60" s="570" t="s">
        <v>840</v>
      </c>
      <c r="K60" s="572"/>
      <c r="L60" s="572"/>
      <c r="M60" s="571"/>
      <c r="N60" s="4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row>
    <row r="61" spans="1:16384" s="356" customFormat="1" ht="47.25" customHeight="1">
      <c r="A61" s="589"/>
      <c r="B61" s="590"/>
      <c r="C61" s="561" t="s">
        <v>399</v>
      </c>
      <c r="D61" s="562"/>
      <c r="E61" s="562"/>
      <c r="F61" s="562"/>
      <c r="G61" s="562"/>
      <c r="H61" s="562"/>
      <c r="I61" s="563"/>
      <c r="J61" s="564" t="s">
        <v>400</v>
      </c>
      <c r="K61" s="565"/>
      <c r="L61" s="565"/>
      <c r="M61" s="566"/>
      <c r="N61" s="451"/>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row>
    <row r="62" spans="1:16384" s="356" customFormat="1" ht="18.75" customHeight="1">
      <c r="A62" s="439" t="s">
        <v>841</v>
      </c>
      <c r="B62" s="439"/>
      <c r="C62" s="439"/>
      <c r="D62" s="439"/>
      <c r="E62" s="439"/>
      <c r="F62" s="439"/>
      <c r="G62" s="439"/>
      <c r="H62" s="439"/>
      <c r="I62" s="439"/>
      <c r="J62" s="439"/>
      <c r="K62" s="439"/>
      <c r="L62" s="439"/>
      <c r="M62" s="439"/>
      <c r="N62" s="476"/>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row>
    <row r="63" spans="1:16384" s="356" customFormat="1">
      <c r="A63" s="451"/>
      <c r="B63" s="710" t="s">
        <v>490</v>
      </c>
      <c r="C63" s="710"/>
      <c r="D63" s="710"/>
      <c r="E63" s="710"/>
      <c r="F63" s="711" t="s">
        <v>491</v>
      </c>
      <c r="G63" s="711"/>
      <c r="H63" s="712" t="s">
        <v>492</v>
      </c>
      <c r="I63" s="712"/>
      <c r="J63" s="712"/>
      <c r="K63" s="479" t="s">
        <v>493</v>
      </c>
      <c r="L63" s="713" t="s">
        <v>494</v>
      </c>
      <c r="M63" s="713"/>
      <c r="N63" s="451"/>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row>
    <row r="64" spans="1:16384" s="356" customFormat="1" ht="18.75" customHeight="1">
      <c r="A64" s="456" t="s">
        <v>402</v>
      </c>
      <c r="B64" s="561" t="s">
        <v>403</v>
      </c>
      <c r="C64" s="562"/>
      <c r="D64" s="562"/>
      <c r="E64" s="563"/>
      <c r="F64" s="596" t="s">
        <v>404</v>
      </c>
      <c r="G64" s="597"/>
      <c r="H64" s="596" t="s">
        <v>246</v>
      </c>
      <c r="I64" s="600"/>
      <c r="J64" s="597"/>
      <c r="K64" s="602" t="s">
        <v>405</v>
      </c>
      <c r="L64" s="596" t="s">
        <v>406</v>
      </c>
      <c r="M64" s="597"/>
      <c r="N64" s="451"/>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row>
    <row r="65" spans="1:14">
      <c r="A65" s="454" t="s">
        <v>407</v>
      </c>
      <c r="B65" s="561" t="s">
        <v>408</v>
      </c>
      <c r="C65" s="562"/>
      <c r="D65" s="562"/>
      <c r="E65" s="563"/>
      <c r="F65" s="598"/>
      <c r="G65" s="599"/>
      <c r="H65" s="598"/>
      <c r="I65" s="601"/>
      <c r="J65" s="599"/>
      <c r="K65" s="603"/>
      <c r="L65" s="598"/>
      <c r="M65" s="599"/>
      <c r="N65" s="451"/>
    </row>
    <row r="66" spans="1:14" ht="18.75" customHeight="1">
      <c r="A66" s="591" t="s">
        <v>842</v>
      </c>
      <c r="B66" s="591"/>
      <c r="C66" s="591"/>
      <c r="D66" s="591"/>
      <c r="E66" s="591"/>
      <c r="F66" s="591"/>
      <c r="G66" s="591"/>
      <c r="H66" s="591"/>
      <c r="I66" s="591"/>
      <c r="J66" s="591"/>
      <c r="K66" s="591"/>
      <c r="L66" s="591"/>
      <c r="M66" s="591"/>
      <c r="N66" s="591"/>
    </row>
    <row r="67" spans="1:14" ht="74.25" customHeight="1">
      <c r="A67" s="378" t="s">
        <v>496</v>
      </c>
      <c r="B67" s="570" t="s">
        <v>497</v>
      </c>
      <c r="C67" s="572"/>
      <c r="D67" s="572"/>
      <c r="E67" s="571"/>
      <c r="F67" s="570" t="s">
        <v>498</v>
      </c>
      <c r="G67" s="571"/>
      <c r="H67" s="570" t="s">
        <v>499</v>
      </c>
      <c r="I67" s="570"/>
      <c r="J67" s="571"/>
      <c r="K67" s="378" t="s">
        <v>500</v>
      </c>
      <c r="L67" s="570" t="s">
        <v>501</v>
      </c>
      <c r="M67" s="571"/>
      <c r="N67" s="451"/>
    </row>
    <row r="68" spans="1:14" ht="18.75" customHeight="1">
      <c r="A68" s="339" t="s">
        <v>193</v>
      </c>
      <c r="B68" s="561" t="s">
        <v>193</v>
      </c>
      <c r="C68" s="562"/>
      <c r="D68" s="562"/>
      <c r="E68" s="563"/>
      <c r="F68" s="561" t="s">
        <v>436</v>
      </c>
      <c r="G68" s="563"/>
      <c r="H68" s="561" t="s">
        <v>477</v>
      </c>
      <c r="I68" s="561"/>
      <c r="J68" s="563"/>
      <c r="K68" s="339" t="s">
        <v>502</v>
      </c>
      <c r="L68" s="561" t="s">
        <v>503</v>
      </c>
      <c r="M68" s="563"/>
      <c r="N68" s="451"/>
    </row>
    <row r="69" spans="1:14" ht="18.75" customHeight="1">
      <c r="A69" s="439" t="s">
        <v>820</v>
      </c>
      <c r="B69" s="439"/>
      <c r="C69" s="439"/>
      <c r="D69" s="439"/>
      <c r="E69" s="439"/>
      <c r="F69" s="439"/>
      <c r="G69" s="439"/>
      <c r="H69" s="439"/>
      <c r="I69" s="439"/>
      <c r="J69" s="439"/>
      <c r="K69" s="439"/>
      <c r="L69" s="439"/>
      <c r="M69" s="439"/>
      <c r="N69" s="476"/>
    </row>
    <row r="70" spans="1:14" ht="66.75" customHeight="1">
      <c r="A70" s="702" t="s">
        <v>504</v>
      </c>
      <c r="B70" s="703"/>
      <c r="C70" s="703"/>
      <c r="D70" s="703"/>
      <c r="E70" s="703"/>
      <c r="F70" s="703"/>
      <c r="G70" s="703"/>
      <c r="H70" s="703"/>
      <c r="I70" s="703"/>
      <c r="J70" s="703"/>
      <c r="K70" s="703"/>
      <c r="L70" s="703"/>
      <c r="M70" s="703"/>
      <c r="N70" s="476"/>
    </row>
    <row r="71" spans="1:14" ht="18.75" customHeight="1">
      <c r="A71" s="675" t="s">
        <v>843</v>
      </c>
      <c r="B71" s="675"/>
      <c r="C71" s="675"/>
      <c r="D71" s="675"/>
      <c r="E71" s="675"/>
      <c r="F71" s="675"/>
      <c r="G71" s="676"/>
      <c r="H71" s="676"/>
      <c r="I71" s="677" t="s">
        <v>844</v>
      </c>
      <c r="J71" s="677"/>
      <c r="K71" s="677"/>
      <c r="L71" s="677"/>
      <c r="M71" s="677"/>
      <c r="N71" s="457"/>
    </row>
    <row r="72" spans="1:14" ht="42.75" customHeight="1">
      <c r="A72" s="574" t="s">
        <v>845</v>
      </c>
      <c r="B72" s="575"/>
      <c r="C72" s="575"/>
      <c r="D72" s="575"/>
      <c r="E72" s="575"/>
      <c r="F72" s="576"/>
      <c r="G72" s="577" t="s">
        <v>846</v>
      </c>
      <c r="H72" s="578"/>
      <c r="I72" s="577" t="s">
        <v>847</v>
      </c>
      <c r="J72" s="579"/>
      <c r="K72" s="579"/>
      <c r="L72" s="578"/>
      <c r="M72" s="480" t="s">
        <v>848</v>
      </c>
      <c r="N72" s="457"/>
    </row>
    <row r="73" spans="1:14" ht="122.25" customHeight="1">
      <c r="A73" s="564" t="s">
        <v>411</v>
      </c>
      <c r="B73" s="565"/>
      <c r="C73" s="565"/>
      <c r="D73" s="565"/>
      <c r="E73" s="565"/>
      <c r="F73" s="566"/>
      <c r="G73" s="559">
        <v>0</v>
      </c>
      <c r="H73" s="560"/>
      <c r="I73" s="556" t="s">
        <v>822</v>
      </c>
      <c r="J73" s="557"/>
      <c r="K73" s="557"/>
      <c r="L73" s="558"/>
      <c r="M73" s="339" t="s">
        <v>193</v>
      </c>
      <c r="N73" s="458"/>
    </row>
    <row r="74" spans="1:14">
      <c r="A74" s="451"/>
      <c r="B74" s="451"/>
      <c r="C74" s="451"/>
      <c r="D74" s="451"/>
      <c r="E74" s="451"/>
      <c r="F74" s="451"/>
      <c r="G74" s="451"/>
      <c r="H74" s="451"/>
      <c r="I74" s="451"/>
      <c r="J74" s="451"/>
      <c r="K74" s="451"/>
      <c r="L74" s="451"/>
      <c r="M74" s="451"/>
      <c r="N74" s="457"/>
    </row>
    <row r="75" spans="1:14" ht="18.75" customHeight="1">
      <c r="A75" s="451"/>
      <c r="B75" s="451"/>
      <c r="C75" s="451"/>
      <c r="D75" s="451"/>
      <c r="E75" s="667" t="s">
        <v>812</v>
      </c>
      <c r="F75" s="667"/>
      <c r="G75" s="667"/>
      <c r="H75" s="667"/>
      <c r="I75" s="667"/>
      <c r="J75" s="667"/>
      <c r="K75" s="667"/>
      <c r="L75" s="667"/>
      <c r="M75" s="667"/>
      <c r="N75" s="457"/>
    </row>
    <row r="76" spans="1:14">
      <c r="A76" s="555" t="s">
        <v>849</v>
      </c>
      <c r="B76" s="555"/>
      <c r="C76" s="555"/>
      <c r="D76" s="451"/>
      <c r="E76" s="667"/>
      <c r="F76" s="667"/>
      <c r="G76" s="667"/>
      <c r="H76" s="667"/>
      <c r="I76" s="667"/>
      <c r="J76" s="667"/>
      <c r="K76" s="667"/>
      <c r="L76" s="667"/>
      <c r="M76" s="667"/>
      <c r="N76" s="457"/>
    </row>
    <row r="77" spans="1:14">
      <c r="A77" s="451"/>
      <c r="B77" s="451"/>
      <c r="C77" s="451"/>
      <c r="D77" s="451"/>
      <c r="E77" s="667"/>
      <c r="F77" s="667"/>
      <c r="G77" s="667"/>
      <c r="H77" s="667"/>
      <c r="I77" s="667"/>
      <c r="J77" s="667"/>
      <c r="K77" s="667"/>
      <c r="L77" s="667"/>
      <c r="M77" s="667"/>
      <c r="N77" s="457"/>
    </row>
    <row r="78" spans="1:14" ht="18.75" customHeight="1">
      <c r="A78" s="675" t="s">
        <v>821</v>
      </c>
      <c r="B78" s="675"/>
      <c r="C78" s="675"/>
      <c r="D78" s="675"/>
      <c r="E78" s="675"/>
      <c r="F78" s="675"/>
      <c r="G78" s="675"/>
      <c r="H78" s="675"/>
      <c r="I78" s="675"/>
      <c r="J78" s="675"/>
      <c r="K78" s="675"/>
      <c r="L78" s="675"/>
      <c r="M78" s="675"/>
      <c r="N78" s="459"/>
    </row>
    <row r="79" spans="1:14">
      <c r="A79" s="574" t="s">
        <v>845</v>
      </c>
      <c r="B79" s="575"/>
      <c r="C79" s="575"/>
      <c r="D79" s="575"/>
      <c r="E79" s="575"/>
      <c r="F79" s="576"/>
      <c r="G79" s="577" t="s">
        <v>846</v>
      </c>
      <c r="H79" s="578"/>
      <c r="I79" s="577" t="s">
        <v>847</v>
      </c>
      <c r="J79" s="579"/>
      <c r="K79" s="579"/>
      <c r="L79" s="578"/>
      <c r="M79" s="480" t="s">
        <v>848</v>
      </c>
      <c r="N79" s="459"/>
    </row>
    <row r="80" spans="1:14">
      <c r="A80" s="564" t="s">
        <v>412</v>
      </c>
      <c r="B80" s="565"/>
      <c r="C80" s="565"/>
      <c r="D80" s="565"/>
      <c r="E80" s="565"/>
      <c r="F80" s="566"/>
      <c r="G80" s="559">
        <v>0</v>
      </c>
      <c r="H80" s="560"/>
      <c r="I80" s="561" t="s">
        <v>396</v>
      </c>
      <c r="J80" s="562"/>
      <c r="K80" s="562"/>
      <c r="L80" s="563"/>
      <c r="M80" s="339" t="s">
        <v>193</v>
      </c>
      <c r="N80" s="459"/>
    </row>
    <row r="81" spans="1:14">
      <c r="A81" s="564" t="s">
        <v>413</v>
      </c>
      <c r="B81" s="565"/>
      <c r="C81" s="565"/>
      <c r="D81" s="565"/>
      <c r="E81" s="565"/>
      <c r="F81" s="566"/>
      <c r="G81" s="559">
        <v>0</v>
      </c>
      <c r="H81" s="560"/>
      <c r="I81" s="561" t="s">
        <v>396</v>
      </c>
      <c r="J81" s="562"/>
      <c r="K81" s="562"/>
      <c r="L81" s="563"/>
      <c r="M81" s="339" t="s">
        <v>193</v>
      </c>
      <c r="N81" s="459"/>
    </row>
    <row r="82" spans="1:14" ht="18.75" customHeight="1">
      <c r="A82" s="564" t="s">
        <v>365</v>
      </c>
      <c r="B82" s="565"/>
      <c r="C82" s="565"/>
      <c r="D82" s="565"/>
      <c r="E82" s="565"/>
      <c r="F82" s="566"/>
      <c r="G82" s="559">
        <v>0</v>
      </c>
      <c r="H82" s="560"/>
      <c r="I82" s="561" t="s">
        <v>366</v>
      </c>
      <c r="J82" s="562"/>
      <c r="K82" s="562"/>
      <c r="L82" s="563"/>
      <c r="M82" s="339" t="s">
        <v>36</v>
      </c>
      <c r="N82" s="459"/>
    </row>
    <row r="83" spans="1:14">
      <c r="A83" s="564" t="s">
        <v>510</v>
      </c>
      <c r="B83" s="565"/>
      <c r="C83" s="565"/>
      <c r="D83" s="565"/>
      <c r="E83" s="565"/>
      <c r="F83" s="566"/>
      <c r="G83" s="559">
        <v>0</v>
      </c>
      <c r="H83" s="560"/>
      <c r="I83" s="561" t="s">
        <v>415</v>
      </c>
      <c r="J83" s="562"/>
      <c r="K83" s="562"/>
      <c r="L83" s="563"/>
      <c r="M83" s="339" t="s">
        <v>193</v>
      </c>
      <c r="N83" s="459"/>
    </row>
    <row r="84" spans="1:14">
      <c r="A84" s="564" t="s">
        <v>416</v>
      </c>
      <c r="B84" s="565"/>
      <c r="C84" s="565"/>
      <c r="D84" s="565"/>
      <c r="E84" s="565"/>
      <c r="F84" s="566"/>
      <c r="G84" s="559">
        <v>0</v>
      </c>
      <c r="H84" s="560"/>
      <c r="I84" s="561" t="s">
        <v>417</v>
      </c>
      <c r="J84" s="562"/>
      <c r="K84" s="562"/>
      <c r="L84" s="563"/>
      <c r="M84" s="339" t="s">
        <v>193</v>
      </c>
      <c r="N84" s="459"/>
    </row>
    <row r="85" spans="1:14">
      <c r="A85" s="564" t="s">
        <v>418</v>
      </c>
      <c r="B85" s="565"/>
      <c r="C85" s="565"/>
      <c r="D85" s="565"/>
      <c r="E85" s="565"/>
      <c r="F85" s="566"/>
      <c r="G85" s="559">
        <v>0</v>
      </c>
      <c r="H85" s="560"/>
      <c r="I85" s="561" t="s">
        <v>396</v>
      </c>
      <c r="J85" s="562"/>
      <c r="K85" s="562"/>
      <c r="L85" s="563"/>
      <c r="M85" s="339" t="s">
        <v>193</v>
      </c>
      <c r="N85" s="459"/>
    </row>
    <row r="86" spans="1:14" ht="58.5" customHeight="1">
      <c r="A86" s="564" t="s">
        <v>420</v>
      </c>
      <c r="B86" s="565"/>
      <c r="C86" s="565"/>
      <c r="D86" s="565"/>
      <c r="E86" s="565"/>
      <c r="F86" s="566"/>
      <c r="G86" s="559">
        <v>0</v>
      </c>
      <c r="H86" s="560"/>
      <c r="I86" s="561" t="s">
        <v>396</v>
      </c>
      <c r="J86" s="562"/>
      <c r="K86" s="562"/>
      <c r="L86" s="563"/>
      <c r="M86" s="339" t="s">
        <v>193</v>
      </c>
      <c r="N86" s="459"/>
    </row>
    <row r="87" spans="1:14">
      <c r="A87" s="564" t="s">
        <v>421</v>
      </c>
      <c r="B87" s="565"/>
      <c r="C87" s="565"/>
      <c r="D87" s="565"/>
      <c r="E87" s="565"/>
      <c r="F87" s="566"/>
      <c r="G87" s="559">
        <v>0</v>
      </c>
      <c r="H87" s="560"/>
      <c r="I87" s="561" t="s">
        <v>396</v>
      </c>
      <c r="J87" s="562"/>
      <c r="K87" s="562"/>
      <c r="L87" s="563"/>
      <c r="M87" s="339" t="s">
        <v>193</v>
      </c>
      <c r="N87" s="459"/>
    </row>
    <row r="88" spans="1:14" ht="42" customHeight="1">
      <c r="A88" s="564" t="s">
        <v>422</v>
      </c>
      <c r="B88" s="565"/>
      <c r="C88" s="565"/>
      <c r="D88" s="565"/>
      <c r="E88" s="565"/>
      <c r="F88" s="566"/>
      <c r="G88" s="559">
        <v>0</v>
      </c>
      <c r="H88" s="560"/>
      <c r="I88" s="556" t="s">
        <v>850</v>
      </c>
      <c r="J88" s="557"/>
      <c r="K88" s="557"/>
      <c r="L88" s="558"/>
      <c r="M88" s="339" t="s">
        <v>193</v>
      </c>
      <c r="N88" s="459"/>
    </row>
    <row r="89" spans="1:14">
      <c r="A89" s="564" t="s">
        <v>809</v>
      </c>
      <c r="B89" s="565"/>
      <c r="C89" s="565"/>
      <c r="D89" s="565"/>
      <c r="E89" s="565"/>
      <c r="F89" s="566"/>
      <c r="G89" s="559">
        <v>0</v>
      </c>
      <c r="H89" s="560"/>
      <c r="I89" s="561" t="s">
        <v>396</v>
      </c>
      <c r="J89" s="562"/>
      <c r="K89" s="562"/>
      <c r="L89" s="563"/>
      <c r="M89" s="339" t="s">
        <v>193</v>
      </c>
      <c r="N89" s="459"/>
    </row>
    <row r="90" spans="1:14">
      <c r="A90" s="567" t="s">
        <v>851</v>
      </c>
      <c r="B90" s="568"/>
      <c r="C90" s="568"/>
      <c r="D90" s="568"/>
      <c r="E90" s="568"/>
      <c r="F90" s="569"/>
      <c r="G90" s="570" t="s">
        <v>846</v>
      </c>
      <c r="H90" s="571"/>
      <c r="I90" s="570" t="s">
        <v>847</v>
      </c>
      <c r="J90" s="572"/>
      <c r="K90" s="572"/>
      <c r="L90" s="571"/>
      <c r="M90" s="378" t="s">
        <v>848</v>
      </c>
      <c r="N90" s="459"/>
    </row>
    <row r="91" spans="1:14" ht="115.2">
      <c r="A91" s="564" t="s">
        <v>423</v>
      </c>
      <c r="B91" s="565"/>
      <c r="C91" s="565"/>
      <c r="D91" s="565"/>
      <c r="E91" s="565"/>
      <c r="F91" s="566"/>
      <c r="G91" s="559">
        <v>0</v>
      </c>
      <c r="H91" s="560"/>
      <c r="I91" s="561" t="s">
        <v>396</v>
      </c>
      <c r="J91" s="562"/>
      <c r="K91" s="562"/>
      <c r="L91" s="563"/>
      <c r="M91" s="481" t="s">
        <v>825</v>
      </c>
      <c r="N91" s="459"/>
    </row>
    <row r="92" spans="1:14" ht="115.2">
      <c r="A92" s="564" t="s">
        <v>339</v>
      </c>
      <c r="B92" s="565"/>
      <c r="C92" s="565"/>
      <c r="D92" s="565"/>
      <c r="E92" s="565"/>
      <c r="F92" s="566"/>
      <c r="G92" s="559">
        <v>0</v>
      </c>
      <c r="H92" s="560"/>
      <c r="I92" s="561" t="s">
        <v>396</v>
      </c>
      <c r="J92" s="562"/>
      <c r="K92" s="562"/>
      <c r="L92" s="563"/>
      <c r="M92" s="481" t="s">
        <v>825</v>
      </c>
      <c r="N92" s="459"/>
    </row>
    <row r="93" spans="1:14" ht="115.2">
      <c r="A93" s="564" t="s">
        <v>782</v>
      </c>
      <c r="B93" s="565"/>
      <c r="C93" s="565"/>
      <c r="D93" s="565"/>
      <c r="E93" s="565"/>
      <c r="F93" s="566"/>
      <c r="G93" s="559">
        <v>0</v>
      </c>
      <c r="H93" s="560"/>
      <c r="I93" s="561" t="s">
        <v>396</v>
      </c>
      <c r="J93" s="562"/>
      <c r="K93" s="562"/>
      <c r="L93" s="563"/>
      <c r="M93" s="481" t="s">
        <v>825</v>
      </c>
      <c r="N93" s="459"/>
    </row>
    <row r="94" spans="1:14">
      <c r="A94" s="567" t="s">
        <v>852</v>
      </c>
      <c r="B94" s="568"/>
      <c r="C94" s="568"/>
      <c r="D94" s="568"/>
      <c r="E94" s="568"/>
      <c r="F94" s="569"/>
      <c r="G94" s="570" t="s">
        <v>846</v>
      </c>
      <c r="H94" s="571"/>
      <c r="I94" s="570" t="s">
        <v>847</v>
      </c>
      <c r="J94" s="572"/>
      <c r="K94" s="572"/>
      <c r="L94" s="571"/>
      <c r="M94" s="378" t="s">
        <v>848</v>
      </c>
      <c r="N94" s="459"/>
    </row>
    <row r="95" spans="1:14">
      <c r="A95" s="564" t="s">
        <v>426</v>
      </c>
      <c r="B95" s="565"/>
      <c r="C95" s="565"/>
      <c r="D95" s="565"/>
      <c r="E95" s="565"/>
      <c r="F95" s="566"/>
      <c r="G95" s="559">
        <v>0</v>
      </c>
      <c r="H95" s="560"/>
      <c r="I95" s="561" t="s">
        <v>396</v>
      </c>
      <c r="J95" s="562"/>
      <c r="K95" s="562"/>
      <c r="L95" s="563"/>
      <c r="M95" s="339" t="s">
        <v>193</v>
      </c>
      <c r="N95" s="459"/>
    </row>
    <row r="96" spans="1:14" ht="87.75" customHeight="1">
      <c r="A96" s="564" t="s">
        <v>427</v>
      </c>
      <c r="B96" s="565"/>
      <c r="C96" s="565"/>
      <c r="D96" s="565"/>
      <c r="E96" s="565"/>
      <c r="F96" s="566"/>
      <c r="G96" s="559">
        <v>0</v>
      </c>
      <c r="H96" s="560"/>
      <c r="I96" s="556" t="s">
        <v>853</v>
      </c>
      <c r="J96" s="557"/>
      <c r="K96" s="557"/>
      <c r="L96" s="558"/>
      <c r="M96" s="339" t="s">
        <v>193</v>
      </c>
      <c r="N96" s="459"/>
    </row>
    <row r="97" spans="1:14">
      <c r="A97" s="564" t="s">
        <v>428</v>
      </c>
      <c r="B97" s="565"/>
      <c r="C97" s="565"/>
      <c r="D97" s="565"/>
      <c r="E97" s="565"/>
      <c r="F97" s="566"/>
      <c r="G97" s="559">
        <v>0</v>
      </c>
      <c r="H97" s="560"/>
      <c r="I97" s="561" t="s">
        <v>396</v>
      </c>
      <c r="J97" s="562"/>
      <c r="K97" s="562"/>
      <c r="L97" s="563"/>
      <c r="M97" s="339" t="s">
        <v>193</v>
      </c>
      <c r="N97" s="459"/>
    </row>
    <row r="98" spans="1:14">
      <c r="A98" s="564" t="s">
        <v>429</v>
      </c>
      <c r="B98" s="565"/>
      <c r="C98" s="565"/>
      <c r="D98" s="565"/>
      <c r="E98" s="565"/>
      <c r="F98" s="566"/>
      <c r="G98" s="559">
        <v>0</v>
      </c>
      <c r="H98" s="560"/>
      <c r="I98" s="561" t="s">
        <v>396</v>
      </c>
      <c r="J98" s="562"/>
      <c r="K98" s="562"/>
      <c r="L98" s="563"/>
      <c r="M98" s="339" t="s">
        <v>193</v>
      </c>
      <c r="N98" s="459"/>
    </row>
    <row r="99" spans="1:14">
      <c r="A99" s="553"/>
      <c r="B99" s="553"/>
      <c r="C99" s="553"/>
      <c r="D99" s="451"/>
      <c r="E99" s="553"/>
      <c r="F99" s="553"/>
      <c r="G99" s="668"/>
      <c r="H99" s="668"/>
      <c r="I99" s="553"/>
      <c r="J99" s="553"/>
      <c r="K99" s="553"/>
      <c r="L99" s="553"/>
      <c r="M99" s="451"/>
      <c r="N99" s="459"/>
    </row>
    <row r="100" spans="1:14" ht="18.75" customHeight="1">
      <c r="A100" s="553"/>
      <c r="B100" s="553"/>
      <c r="C100" s="553"/>
      <c r="D100" s="451"/>
      <c r="E100" s="667" t="s">
        <v>812</v>
      </c>
      <c r="F100" s="667"/>
      <c r="G100" s="667"/>
      <c r="H100" s="667"/>
      <c r="I100" s="667"/>
      <c r="J100" s="667"/>
      <c r="K100" s="667"/>
      <c r="L100" s="667"/>
      <c r="M100" s="667"/>
      <c r="N100" s="459"/>
    </row>
    <row r="101" spans="1:14">
      <c r="A101" s="555" t="s">
        <v>849</v>
      </c>
      <c r="B101" s="555"/>
      <c r="C101" s="555"/>
      <c r="D101" s="451"/>
      <c r="E101" s="667"/>
      <c r="F101" s="667"/>
      <c r="G101" s="667"/>
      <c r="H101" s="667"/>
      <c r="I101" s="667"/>
      <c r="J101" s="667"/>
      <c r="K101" s="667"/>
      <c r="L101" s="667"/>
      <c r="M101" s="667"/>
      <c r="N101" s="459"/>
    </row>
    <row r="102" spans="1:14">
      <c r="A102" s="553"/>
      <c r="B102" s="553"/>
      <c r="C102" s="553"/>
      <c r="D102" s="451"/>
      <c r="E102" s="667"/>
      <c r="F102" s="667"/>
      <c r="G102" s="667"/>
      <c r="H102" s="667"/>
      <c r="I102" s="667"/>
      <c r="J102" s="667"/>
      <c r="K102" s="667"/>
      <c r="L102" s="667"/>
      <c r="M102" s="667"/>
      <c r="N102" s="459"/>
    </row>
    <row r="103" spans="1:14" ht="18.75" customHeight="1">
      <c r="A103" s="675" t="s">
        <v>821</v>
      </c>
      <c r="B103" s="675"/>
      <c r="C103" s="675"/>
      <c r="D103" s="675"/>
      <c r="E103" s="675"/>
      <c r="F103" s="675"/>
      <c r="G103" s="675"/>
      <c r="H103" s="675"/>
      <c r="I103" s="675"/>
      <c r="J103" s="675"/>
      <c r="K103" s="675"/>
      <c r="L103" s="675"/>
      <c r="M103" s="675"/>
      <c r="N103" s="459"/>
    </row>
    <row r="104" spans="1:14">
      <c r="A104" s="574" t="s">
        <v>852</v>
      </c>
      <c r="B104" s="575"/>
      <c r="C104" s="575"/>
      <c r="D104" s="575"/>
      <c r="E104" s="575"/>
      <c r="F104" s="576"/>
      <c r="G104" s="577" t="s">
        <v>846</v>
      </c>
      <c r="H104" s="578"/>
      <c r="I104" s="577" t="s">
        <v>847</v>
      </c>
      <c r="J104" s="579"/>
      <c r="K104" s="579"/>
      <c r="L104" s="578"/>
      <c r="M104" s="480" t="s">
        <v>848</v>
      </c>
      <c r="N104" s="459"/>
    </row>
    <row r="105" spans="1:14">
      <c r="A105" s="564" t="s">
        <v>430</v>
      </c>
      <c r="B105" s="565"/>
      <c r="C105" s="565"/>
      <c r="D105" s="565"/>
      <c r="E105" s="565"/>
      <c r="F105" s="566"/>
      <c r="G105" s="559">
        <v>0</v>
      </c>
      <c r="H105" s="560"/>
      <c r="I105" s="561" t="s">
        <v>396</v>
      </c>
      <c r="J105" s="562"/>
      <c r="K105" s="562"/>
      <c r="L105" s="563"/>
      <c r="M105" s="339" t="s">
        <v>193</v>
      </c>
      <c r="N105" s="459"/>
    </row>
    <row r="106" spans="1:14">
      <c r="A106" s="564" t="s">
        <v>431</v>
      </c>
      <c r="B106" s="565"/>
      <c r="C106" s="565"/>
      <c r="D106" s="565"/>
      <c r="E106" s="565"/>
      <c r="F106" s="566"/>
      <c r="G106" s="559">
        <v>0</v>
      </c>
      <c r="H106" s="560"/>
      <c r="I106" s="561" t="s">
        <v>396</v>
      </c>
      <c r="J106" s="562"/>
      <c r="K106" s="562"/>
      <c r="L106" s="563"/>
      <c r="M106" s="339" t="s">
        <v>193</v>
      </c>
      <c r="N106" s="459"/>
    </row>
    <row r="107" spans="1:14" ht="38.25" customHeight="1">
      <c r="A107" s="564" t="s">
        <v>432</v>
      </c>
      <c r="B107" s="565"/>
      <c r="C107" s="565"/>
      <c r="D107" s="565"/>
      <c r="E107" s="565"/>
      <c r="F107" s="566"/>
      <c r="G107" s="559">
        <v>0</v>
      </c>
      <c r="H107" s="560"/>
      <c r="I107" s="561" t="s">
        <v>396</v>
      </c>
      <c r="J107" s="562"/>
      <c r="K107" s="562"/>
      <c r="L107" s="563"/>
      <c r="M107" s="339" t="s">
        <v>193</v>
      </c>
      <c r="N107" s="459"/>
    </row>
    <row r="108" spans="1:14" ht="42.75" customHeight="1">
      <c r="A108" s="564" t="s">
        <v>433</v>
      </c>
      <c r="B108" s="565"/>
      <c r="C108" s="565"/>
      <c r="D108" s="565"/>
      <c r="E108" s="565"/>
      <c r="F108" s="566"/>
      <c r="G108" s="559">
        <v>0</v>
      </c>
      <c r="H108" s="560"/>
      <c r="I108" s="561" t="s">
        <v>396</v>
      </c>
      <c r="J108" s="562"/>
      <c r="K108" s="562"/>
      <c r="L108" s="563"/>
      <c r="M108" s="339" t="s">
        <v>193</v>
      </c>
      <c r="N108" s="459"/>
    </row>
    <row r="109" spans="1:14">
      <c r="A109" s="564" t="s">
        <v>708</v>
      </c>
      <c r="B109" s="565"/>
      <c r="C109" s="565"/>
      <c r="D109" s="565"/>
      <c r="E109" s="565"/>
      <c r="F109" s="566"/>
      <c r="G109" s="559">
        <v>0</v>
      </c>
      <c r="H109" s="560"/>
      <c r="I109" s="561" t="s">
        <v>396</v>
      </c>
      <c r="J109" s="562"/>
      <c r="K109" s="562"/>
      <c r="L109" s="563"/>
      <c r="M109" s="339" t="s">
        <v>193</v>
      </c>
      <c r="N109" s="459"/>
    </row>
    <row r="110" spans="1:14" ht="49.5" customHeight="1">
      <c r="A110" s="564" t="s">
        <v>434</v>
      </c>
      <c r="B110" s="565"/>
      <c r="C110" s="565"/>
      <c r="D110" s="565"/>
      <c r="E110" s="565"/>
      <c r="F110" s="566"/>
      <c r="G110" s="559">
        <v>0</v>
      </c>
      <c r="H110" s="560"/>
      <c r="I110" s="561" t="s">
        <v>396</v>
      </c>
      <c r="J110" s="562"/>
      <c r="K110" s="562"/>
      <c r="L110" s="563"/>
      <c r="M110" s="339" t="s">
        <v>193</v>
      </c>
      <c r="N110" s="459"/>
    </row>
    <row r="111" spans="1:14">
      <c r="A111" s="567" t="s">
        <v>854</v>
      </c>
      <c r="B111" s="568"/>
      <c r="C111" s="568"/>
      <c r="D111" s="568"/>
      <c r="E111" s="568"/>
      <c r="F111" s="569"/>
      <c r="G111" s="570" t="s">
        <v>846</v>
      </c>
      <c r="H111" s="571"/>
      <c r="I111" s="570" t="s">
        <v>847</v>
      </c>
      <c r="J111" s="572"/>
      <c r="K111" s="572"/>
      <c r="L111" s="571"/>
      <c r="M111" s="378" t="s">
        <v>848</v>
      </c>
      <c r="N111" s="459"/>
    </row>
    <row r="112" spans="1:14">
      <c r="A112" s="564" t="s">
        <v>435</v>
      </c>
      <c r="B112" s="565"/>
      <c r="C112" s="565"/>
      <c r="D112" s="565"/>
      <c r="E112" s="565"/>
      <c r="F112" s="566"/>
      <c r="G112" s="559">
        <v>0</v>
      </c>
      <c r="H112" s="560"/>
      <c r="I112" s="561" t="s">
        <v>535</v>
      </c>
      <c r="J112" s="562"/>
      <c r="K112" s="562"/>
      <c r="L112" s="563"/>
      <c r="M112" s="339" t="s">
        <v>436</v>
      </c>
      <c r="N112" s="459"/>
    </row>
    <row r="113" spans="1:14" ht="106.5" customHeight="1">
      <c r="A113" s="556" t="s">
        <v>855</v>
      </c>
      <c r="B113" s="557"/>
      <c r="C113" s="557"/>
      <c r="D113" s="557"/>
      <c r="E113" s="557"/>
      <c r="F113" s="558"/>
      <c r="G113" s="559">
        <v>0</v>
      </c>
      <c r="H113" s="560"/>
      <c r="I113" s="561" t="s">
        <v>680</v>
      </c>
      <c r="J113" s="562"/>
      <c r="K113" s="562"/>
      <c r="L113" s="563"/>
      <c r="M113" s="339" t="s">
        <v>436</v>
      </c>
      <c r="N113" s="459"/>
    </row>
    <row r="114" spans="1:14" ht="38.25" customHeight="1">
      <c r="A114" s="564" t="s">
        <v>815</v>
      </c>
      <c r="B114" s="565"/>
      <c r="C114" s="565"/>
      <c r="D114" s="565"/>
      <c r="E114" s="565"/>
      <c r="F114" s="566"/>
      <c r="G114" s="559">
        <v>0</v>
      </c>
      <c r="H114" s="560"/>
      <c r="I114" s="561" t="s">
        <v>396</v>
      </c>
      <c r="J114" s="562"/>
      <c r="K114" s="562"/>
      <c r="L114" s="563"/>
      <c r="M114" s="339" t="s">
        <v>436</v>
      </c>
      <c r="N114" s="459"/>
    </row>
    <row r="115" spans="1:14" ht="50.25" customHeight="1">
      <c r="A115" s="556" t="s">
        <v>856</v>
      </c>
      <c r="B115" s="557"/>
      <c r="C115" s="557"/>
      <c r="D115" s="557"/>
      <c r="E115" s="557"/>
      <c r="F115" s="558"/>
      <c r="G115" s="559">
        <v>0</v>
      </c>
      <c r="H115" s="560"/>
      <c r="I115" s="561" t="s">
        <v>396</v>
      </c>
      <c r="J115" s="562"/>
      <c r="K115" s="562"/>
      <c r="L115" s="563"/>
      <c r="M115" s="339" t="s">
        <v>436</v>
      </c>
      <c r="N115" s="459"/>
    </row>
    <row r="116" spans="1:14">
      <c r="A116" s="567" t="s">
        <v>857</v>
      </c>
      <c r="B116" s="568"/>
      <c r="C116" s="568"/>
      <c r="D116" s="568"/>
      <c r="E116" s="568"/>
      <c r="F116" s="569"/>
      <c r="G116" s="570" t="s">
        <v>846</v>
      </c>
      <c r="H116" s="571"/>
      <c r="I116" s="570" t="s">
        <v>847</v>
      </c>
      <c r="J116" s="572"/>
      <c r="K116" s="572"/>
      <c r="L116" s="571"/>
      <c r="M116" s="378" t="s">
        <v>848</v>
      </c>
      <c r="N116" s="459"/>
    </row>
    <row r="117" spans="1:14" ht="40.5" customHeight="1">
      <c r="A117" s="564" t="s">
        <v>437</v>
      </c>
      <c r="B117" s="565"/>
      <c r="C117" s="565"/>
      <c r="D117" s="565"/>
      <c r="E117" s="565"/>
      <c r="F117" s="566"/>
      <c r="G117" s="559">
        <v>0</v>
      </c>
      <c r="H117" s="560"/>
      <c r="I117" s="561" t="s">
        <v>438</v>
      </c>
      <c r="J117" s="562"/>
      <c r="K117" s="562"/>
      <c r="L117" s="563"/>
      <c r="M117" s="339" t="s">
        <v>193</v>
      </c>
      <c r="N117" s="459"/>
    </row>
    <row r="118" spans="1:14">
      <c r="A118" s="567" t="s">
        <v>858</v>
      </c>
      <c r="B118" s="568"/>
      <c r="C118" s="568"/>
      <c r="D118" s="568"/>
      <c r="E118" s="568"/>
      <c r="F118" s="569"/>
      <c r="G118" s="570" t="s">
        <v>846</v>
      </c>
      <c r="H118" s="571"/>
      <c r="I118" s="570" t="s">
        <v>847</v>
      </c>
      <c r="J118" s="572"/>
      <c r="K118" s="572"/>
      <c r="L118" s="571"/>
      <c r="M118" s="378" t="s">
        <v>848</v>
      </c>
      <c r="N118" s="459"/>
    </row>
    <row r="119" spans="1:14" ht="84.75" customHeight="1">
      <c r="A119" s="564" t="s">
        <v>784</v>
      </c>
      <c r="B119" s="565"/>
      <c r="C119" s="565"/>
      <c r="D119" s="565"/>
      <c r="E119" s="565"/>
      <c r="F119" s="566"/>
      <c r="G119" s="559">
        <v>0</v>
      </c>
      <c r="H119" s="560"/>
      <c r="I119" s="561" t="s">
        <v>396</v>
      </c>
      <c r="J119" s="562"/>
      <c r="K119" s="562"/>
      <c r="L119" s="563"/>
      <c r="M119" s="339" t="s">
        <v>193</v>
      </c>
      <c r="N119" s="459"/>
    </row>
    <row r="120" spans="1:14">
      <c r="A120" s="564" t="s">
        <v>439</v>
      </c>
      <c r="B120" s="565"/>
      <c r="C120" s="565"/>
      <c r="D120" s="565"/>
      <c r="E120" s="565"/>
      <c r="F120" s="566"/>
      <c r="G120" s="559">
        <v>0</v>
      </c>
      <c r="H120" s="560"/>
      <c r="I120" s="561" t="s">
        <v>396</v>
      </c>
      <c r="J120" s="562"/>
      <c r="K120" s="562"/>
      <c r="L120" s="563"/>
      <c r="M120" s="339" t="s">
        <v>440</v>
      </c>
      <c r="N120" s="459"/>
    </row>
    <row r="121" spans="1:14">
      <c r="A121" s="564" t="s">
        <v>441</v>
      </c>
      <c r="B121" s="565"/>
      <c r="C121" s="565"/>
      <c r="D121" s="565"/>
      <c r="E121" s="565"/>
      <c r="F121" s="566"/>
      <c r="G121" s="559">
        <v>0</v>
      </c>
      <c r="H121" s="560"/>
      <c r="I121" s="561" t="s">
        <v>442</v>
      </c>
      <c r="J121" s="562"/>
      <c r="K121" s="562"/>
      <c r="L121" s="563"/>
      <c r="M121" s="339" t="s">
        <v>193</v>
      </c>
      <c r="N121" s="459"/>
    </row>
    <row r="122" spans="1:14">
      <c r="A122" s="564" t="s">
        <v>443</v>
      </c>
      <c r="B122" s="565"/>
      <c r="C122" s="565"/>
      <c r="D122" s="565"/>
      <c r="E122" s="565"/>
      <c r="F122" s="566"/>
      <c r="G122" s="559">
        <v>0</v>
      </c>
      <c r="H122" s="560"/>
      <c r="I122" s="561" t="s">
        <v>442</v>
      </c>
      <c r="J122" s="562"/>
      <c r="K122" s="562"/>
      <c r="L122" s="563"/>
      <c r="M122" s="339" t="s">
        <v>193</v>
      </c>
      <c r="N122" s="459"/>
    </row>
    <row r="123" spans="1:14">
      <c r="A123" s="567" t="s">
        <v>859</v>
      </c>
      <c r="B123" s="568"/>
      <c r="C123" s="568"/>
      <c r="D123" s="568"/>
      <c r="E123" s="568"/>
      <c r="F123" s="569"/>
      <c r="G123" s="570" t="s">
        <v>846</v>
      </c>
      <c r="H123" s="571"/>
      <c r="I123" s="570" t="s">
        <v>847</v>
      </c>
      <c r="J123" s="572"/>
      <c r="K123" s="572"/>
      <c r="L123" s="571"/>
      <c r="M123" s="378" t="s">
        <v>848</v>
      </c>
      <c r="N123" s="459"/>
    </row>
    <row r="124" spans="1:14">
      <c r="A124" s="564" t="s">
        <v>460</v>
      </c>
      <c r="B124" s="565"/>
      <c r="C124" s="565"/>
      <c r="D124" s="565"/>
      <c r="E124" s="565"/>
      <c r="F124" s="566"/>
      <c r="G124" s="559">
        <v>0</v>
      </c>
      <c r="H124" s="560"/>
      <c r="I124" s="561" t="s">
        <v>486</v>
      </c>
      <c r="J124" s="562"/>
      <c r="K124" s="562"/>
      <c r="L124" s="563"/>
      <c r="M124" s="339" t="s">
        <v>193</v>
      </c>
      <c r="N124" s="459"/>
    </row>
    <row r="125" spans="1:14" ht="79.5" customHeight="1">
      <c r="A125" s="564" t="s">
        <v>817</v>
      </c>
      <c r="B125" s="565"/>
      <c r="C125" s="565"/>
      <c r="D125" s="565"/>
      <c r="E125" s="565"/>
      <c r="F125" s="566"/>
      <c r="G125" s="559">
        <v>0</v>
      </c>
      <c r="H125" s="560"/>
      <c r="I125" s="564" t="s">
        <v>818</v>
      </c>
      <c r="J125" s="565"/>
      <c r="K125" s="565"/>
      <c r="L125" s="566"/>
      <c r="M125" s="339" t="s">
        <v>193</v>
      </c>
      <c r="N125" s="459"/>
    </row>
    <row r="126" spans="1:14">
      <c r="A126" s="553"/>
      <c r="B126" s="553"/>
      <c r="C126" s="553"/>
      <c r="D126" s="451"/>
      <c r="E126" s="553"/>
      <c r="F126" s="553"/>
      <c r="G126" s="668"/>
      <c r="H126" s="668"/>
      <c r="I126" s="553"/>
      <c r="J126" s="553"/>
      <c r="K126" s="553"/>
      <c r="L126" s="553"/>
      <c r="M126" s="451"/>
      <c r="N126" s="459"/>
    </row>
    <row r="127" spans="1:14" ht="18.75" customHeight="1">
      <c r="A127" s="553"/>
      <c r="B127" s="553"/>
      <c r="C127" s="553"/>
      <c r="D127" s="451"/>
      <c r="E127" s="667" t="s">
        <v>812</v>
      </c>
      <c r="F127" s="667"/>
      <c r="G127" s="667"/>
      <c r="H127" s="667"/>
      <c r="I127" s="667"/>
      <c r="J127" s="667"/>
      <c r="K127" s="667"/>
      <c r="L127" s="667"/>
      <c r="M127" s="667"/>
      <c r="N127" s="459"/>
    </row>
    <row r="128" spans="1:14">
      <c r="A128" s="555" t="s">
        <v>849</v>
      </c>
      <c r="B128" s="555"/>
      <c r="C128" s="555"/>
      <c r="D128" s="451"/>
      <c r="E128" s="667"/>
      <c r="F128" s="667"/>
      <c r="G128" s="667"/>
      <c r="H128" s="667"/>
      <c r="I128" s="667"/>
      <c r="J128" s="667"/>
      <c r="K128" s="667"/>
      <c r="L128" s="667"/>
      <c r="M128" s="667"/>
      <c r="N128" s="459"/>
    </row>
    <row r="129" spans="1:14">
      <c r="A129" s="553"/>
      <c r="B129" s="553"/>
      <c r="C129" s="553"/>
      <c r="D129" s="451"/>
      <c r="E129" s="667"/>
      <c r="F129" s="667"/>
      <c r="G129" s="667"/>
      <c r="H129" s="667"/>
      <c r="I129" s="667"/>
      <c r="J129" s="667"/>
      <c r="K129" s="667"/>
      <c r="L129" s="667"/>
      <c r="M129" s="667"/>
      <c r="N129" s="459"/>
    </row>
    <row r="130" spans="1:14" ht="18.75" customHeight="1">
      <c r="A130" s="675" t="s">
        <v>821</v>
      </c>
      <c r="B130" s="675"/>
      <c r="C130" s="675"/>
      <c r="D130" s="675"/>
      <c r="E130" s="675"/>
      <c r="F130" s="675"/>
      <c r="G130" s="675"/>
      <c r="H130" s="675"/>
      <c r="I130" s="675"/>
      <c r="J130" s="675"/>
      <c r="K130" s="675"/>
      <c r="L130" s="675"/>
      <c r="M130" s="675"/>
      <c r="N130" s="459"/>
    </row>
    <row r="131" spans="1:14">
      <c r="A131" s="574" t="s">
        <v>859</v>
      </c>
      <c r="B131" s="575"/>
      <c r="C131" s="575"/>
      <c r="D131" s="575"/>
      <c r="E131" s="575"/>
      <c r="F131" s="576"/>
      <c r="G131" s="577" t="s">
        <v>846</v>
      </c>
      <c r="H131" s="578"/>
      <c r="I131" s="577" t="s">
        <v>847</v>
      </c>
      <c r="J131" s="579"/>
      <c r="K131" s="579"/>
      <c r="L131" s="578"/>
      <c r="M131" s="480" t="s">
        <v>848</v>
      </c>
      <c r="N131" s="459"/>
    </row>
    <row r="132" spans="1:14" ht="72" customHeight="1">
      <c r="A132" s="564" t="s">
        <v>461</v>
      </c>
      <c r="B132" s="565"/>
      <c r="C132" s="565"/>
      <c r="D132" s="565"/>
      <c r="E132" s="565"/>
      <c r="F132" s="566"/>
      <c r="G132" s="559">
        <v>0</v>
      </c>
      <c r="H132" s="560"/>
      <c r="I132" s="561" t="s">
        <v>396</v>
      </c>
      <c r="J132" s="562"/>
      <c r="K132" s="562"/>
      <c r="L132" s="563"/>
      <c r="M132" s="339" t="s">
        <v>193</v>
      </c>
      <c r="N132" s="459"/>
    </row>
    <row r="133" spans="1:14">
      <c r="A133" s="564" t="s">
        <v>462</v>
      </c>
      <c r="B133" s="565"/>
      <c r="C133" s="565"/>
      <c r="D133" s="565"/>
      <c r="E133" s="565"/>
      <c r="F133" s="566"/>
      <c r="G133" s="559">
        <v>0</v>
      </c>
      <c r="H133" s="560"/>
      <c r="I133" s="561" t="s">
        <v>396</v>
      </c>
      <c r="J133" s="562"/>
      <c r="K133" s="562"/>
      <c r="L133" s="563"/>
      <c r="M133" s="339" t="s">
        <v>193</v>
      </c>
      <c r="N133" s="459"/>
    </row>
    <row r="134" spans="1:14" ht="52.5" customHeight="1">
      <c r="A134" s="564" t="s">
        <v>463</v>
      </c>
      <c r="B134" s="565"/>
      <c r="C134" s="565"/>
      <c r="D134" s="565"/>
      <c r="E134" s="565"/>
      <c r="F134" s="566"/>
      <c r="G134" s="559">
        <v>0</v>
      </c>
      <c r="H134" s="560"/>
      <c r="I134" s="561" t="s">
        <v>396</v>
      </c>
      <c r="J134" s="562"/>
      <c r="K134" s="562"/>
      <c r="L134" s="563"/>
      <c r="M134" s="339" t="s">
        <v>193</v>
      </c>
      <c r="N134" s="459"/>
    </row>
    <row r="135" spans="1:14" ht="46.5" customHeight="1">
      <c r="A135" s="564" t="s">
        <v>464</v>
      </c>
      <c r="B135" s="565"/>
      <c r="C135" s="565"/>
      <c r="D135" s="565"/>
      <c r="E135" s="565"/>
      <c r="F135" s="566"/>
      <c r="G135" s="559">
        <v>0</v>
      </c>
      <c r="H135" s="560"/>
      <c r="I135" s="561" t="s">
        <v>465</v>
      </c>
      <c r="J135" s="562"/>
      <c r="K135" s="562"/>
      <c r="L135" s="563"/>
      <c r="M135" s="339" t="s">
        <v>193</v>
      </c>
      <c r="N135" s="459"/>
    </row>
    <row r="136" spans="1:14" ht="76.8">
      <c r="A136" s="564" t="s">
        <v>466</v>
      </c>
      <c r="B136" s="565"/>
      <c r="C136" s="565"/>
      <c r="D136" s="565"/>
      <c r="E136" s="565"/>
      <c r="F136" s="566"/>
      <c r="G136" s="559">
        <v>0</v>
      </c>
      <c r="H136" s="560"/>
      <c r="I136" s="561" t="s">
        <v>467</v>
      </c>
      <c r="J136" s="562"/>
      <c r="K136" s="562"/>
      <c r="L136" s="563"/>
      <c r="M136" s="482" t="s">
        <v>525</v>
      </c>
      <c r="N136" s="459"/>
    </row>
    <row r="137" spans="1:14" ht="145.5" customHeight="1">
      <c r="A137" s="564" t="s">
        <v>785</v>
      </c>
      <c r="B137" s="565"/>
      <c r="C137" s="565"/>
      <c r="D137" s="565"/>
      <c r="E137" s="565"/>
      <c r="F137" s="566"/>
      <c r="G137" s="559">
        <v>0</v>
      </c>
      <c r="H137" s="560"/>
      <c r="I137" s="561" t="s">
        <v>468</v>
      </c>
      <c r="J137" s="562"/>
      <c r="K137" s="562"/>
      <c r="L137" s="563"/>
      <c r="M137" s="339" t="s">
        <v>193</v>
      </c>
      <c r="N137" s="459"/>
    </row>
    <row r="138" spans="1:14">
      <c r="A138" s="564" t="s">
        <v>469</v>
      </c>
      <c r="B138" s="565"/>
      <c r="C138" s="565"/>
      <c r="D138" s="565"/>
      <c r="E138" s="565"/>
      <c r="F138" s="566"/>
      <c r="G138" s="559">
        <v>0</v>
      </c>
      <c r="H138" s="560"/>
      <c r="I138" s="561" t="s">
        <v>415</v>
      </c>
      <c r="J138" s="562"/>
      <c r="K138" s="562"/>
      <c r="L138" s="563"/>
      <c r="M138" s="339" t="s">
        <v>193</v>
      </c>
      <c r="N138" s="459"/>
    </row>
    <row r="139" spans="1:14">
      <c r="A139" s="564" t="s">
        <v>470</v>
      </c>
      <c r="B139" s="565"/>
      <c r="C139" s="565"/>
      <c r="D139" s="565"/>
      <c r="E139" s="565"/>
      <c r="F139" s="566"/>
      <c r="G139" s="559">
        <v>0</v>
      </c>
      <c r="H139" s="560"/>
      <c r="I139" s="561" t="s">
        <v>459</v>
      </c>
      <c r="J139" s="562"/>
      <c r="K139" s="562"/>
      <c r="L139" s="563"/>
      <c r="M139" s="339" t="s">
        <v>193</v>
      </c>
      <c r="N139" s="459"/>
    </row>
    <row r="140" spans="1:14" ht="61.5" customHeight="1">
      <c r="A140" s="564" t="s">
        <v>446</v>
      </c>
      <c r="B140" s="565"/>
      <c r="C140" s="565"/>
      <c r="D140" s="565"/>
      <c r="E140" s="565"/>
      <c r="F140" s="566"/>
      <c r="G140" s="559">
        <v>0</v>
      </c>
      <c r="H140" s="560"/>
      <c r="I140" s="561" t="s">
        <v>445</v>
      </c>
      <c r="J140" s="562"/>
      <c r="K140" s="562"/>
      <c r="L140" s="563"/>
      <c r="M140" s="339" t="s">
        <v>193</v>
      </c>
      <c r="N140" s="459"/>
    </row>
    <row r="141" spans="1:14" ht="68.25" customHeight="1">
      <c r="A141" s="564" t="s">
        <v>447</v>
      </c>
      <c r="B141" s="565"/>
      <c r="C141" s="565"/>
      <c r="D141" s="565"/>
      <c r="E141" s="565"/>
      <c r="F141" s="566"/>
      <c r="G141" s="559">
        <v>0</v>
      </c>
      <c r="H141" s="560"/>
      <c r="I141" s="561" t="s">
        <v>445</v>
      </c>
      <c r="J141" s="562"/>
      <c r="K141" s="562"/>
      <c r="L141" s="563"/>
      <c r="M141" s="339" t="s">
        <v>193</v>
      </c>
      <c r="N141" s="459"/>
    </row>
    <row r="142" spans="1:14" ht="43.5" customHeight="1">
      <c r="A142" s="564" t="s">
        <v>786</v>
      </c>
      <c r="B142" s="565"/>
      <c r="C142" s="565"/>
      <c r="D142" s="565"/>
      <c r="E142" s="565"/>
      <c r="F142" s="566"/>
      <c r="G142" s="559">
        <v>0</v>
      </c>
      <c r="H142" s="560"/>
      <c r="I142" s="561" t="s">
        <v>787</v>
      </c>
      <c r="J142" s="562"/>
      <c r="K142" s="562"/>
      <c r="L142" s="563"/>
      <c r="M142" s="339" t="s">
        <v>193</v>
      </c>
      <c r="N142" s="459"/>
    </row>
    <row r="143" spans="1:14">
      <c r="A143" s="564" t="s">
        <v>449</v>
      </c>
      <c r="B143" s="565"/>
      <c r="C143" s="565"/>
      <c r="D143" s="565"/>
      <c r="E143" s="565"/>
      <c r="F143" s="566"/>
      <c r="G143" s="559">
        <v>0</v>
      </c>
      <c r="H143" s="560"/>
      <c r="I143" s="561" t="s">
        <v>450</v>
      </c>
      <c r="J143" s="562"/>
      <c r="K143" s="562"/>
      <c r="L143" s="563"/>
      <c r="M143" s="339" t="s">
        <v>193</v>
      </c>
      <c r="N143" s="459"/>
    </row>
    <row r="144" spans="1:14" ht="57" customHeight="1">
      <c r="A144" s="564" t="s">
        <v>451</v>
      </c>
      <c r="B144" s="565"/>
      <c r="C144" s="565"/>
      <c r="D144" s="565"/>
      <c r="E144" s="565"/>
      <c r="F144" s="566"/>
      <c r="G144" s="559">
        <v>0</v>
      </c>
      <c r="H144" s="560"/>
      <c r="I144" s="561" t="s">
        <v>445</v>
      </c>
      <c r="J144" s="562"/>
      <c r="K144" s="562"/>
      <c r="L144" s="563"/>
      <c r="M144" s="339" t="s">
        <v>193</v>
      </c>
      <c r="N144" s="459"/>
    </row>
    <row r="145" spans="1:14">
      <c r="A145" s="564" t="s">
        <v>452</v>
      </c>
      <c r="B145" s="565"/>
      <c r="C145" s="565"/>
      <c r="D145" s="565"/>
      <c r="E145" s="565"/>
      <c r="F145" s="566"/>
      <c r="G145" s="559">
        <v>0</v>
      </c>
      <c r="H145" s="560"/>
      <c r="I145" s="561" t="s">
        <v>445</v>
      </c>
      <c r="J145" s="562"/>
      <c r="K145" s="562"/>
      <c r="L145" s="563"/>
      <c r="M145" s="339" t="s">
        <v>193</v>
      </c>
      <c r="N145" s="459"/>
    </row>
    <row r="146" spans="1:14" ht="49.5" customHeight="1">
      <c r="A146" s="564" t="s">
        <v>453</v>
      </c>
      <c r="B146" s="565"/>
      <c r="C146" s="565"/>
      <c r="D146" s="565"/>
      <c r="E146" s="565"/>
      <c r="F146" s="566"/>
      <c r="G146" s="559">
        <v>0</v>
      </c>
      <c r="H146" s="560"/>
      <c r="I146" s="561" t="s">
        <v>445</v>
      </c>
      <c r="J146" s="562"/>
      <c r="K146" s="562"/>
      <c r="L146" s="563"/>
      <c r="M146" s="339" t="s">
        <v>193</v>
      </c>
      <c r="N146" s="459"/>
    </row>
    <row r="147" spans="1:14">
      <c r="A147" s="553"/>
      <c r="B147" s="553"/>
      <c r="C147" s="553"/>
      <c r="D147" s="451"/>
      <c r="E147" s="553"/>
      <c r="F147" s="553"/>
      <c r="G147" s="668"/>
      <c r="H147" s="668"/>
      <c r="I147" s="553"/>
      <c r="J147" s="553"/>
      <c r="K147" s="553"/>
      <c r="L147" s="553"/>
      <c r="M147" s="451"/>
      <c r="N147" s="459"/>
    </row>
    <row r="148" spans="1:14" ht="18.75" customHeight="1">
      <c r="A148" s="553"/>
      <c r="B148" s="553"/>
      <c r="C148" s="553"/>
      <c r="D148" s="451"/>
      <c r="E148" s="667" t="s">
        <v>812</v>
      </c>
      <c r="F148" s="667"/>
      <c r="G148" s="667"/>
      <c r="H148" s="667"/>
      <c r="I148" s="667"/>
      <c r="J148" s="667"/>
      <c r="K148" s="667"/>
      <c r="L148" s="667"/>
      <c r="M148" s="667"/>
      <c r="N148" s="459"/>
    </row>
    <row r="149" spans="1:14">
      <c r="A149" s="555" t="s">
        <v>849</v>
      </c>
      <c r="B149" s="555"/>
      <c r="C149" s="555"/>
      <c r="D149" s="451"/>
      <c r="E149" s="667"/>
      <c r="F149" s="667"/>
      <c r="G149" s="667"/>
      <c r="H149" s="667"/>
      <c r="I149" s="667"/>
      <c r="J149" s="667"/>
      <c r="K149" s="667"/>
      <c r="L149" s="667"/>
      <c r="M149" s="667"/>
      <c r="N149" s="459"/>
    </row>
    <row r="150" spans="1:14">
      <c r="A150" s="553"/>
      <c r="B150" s="553"/>
      <c r="C150" s="553"/>
      <c r="D150" s="451"/>
      <c r="E150" s="667"/>
      <c r="F150" s="667"/>
      <c r="G150" s="667"/>
      <c r="H150" s="667"/>
      <c r="I150" s="667"/>
      <c r="J150" s="667"/>
      <c r="K150" s="667"/>
      <c r="L150" s="667"/>
      <c r="M150" s="667"/>
      <c r="N150" s="459"/>
    </row>
    <row r="151" spans="1:14" ht="18.75" customHeight="1">
      <c r="A151" s="675" t="s">
        <v>821</v>
      </c>
      <c r="B151" s="675"/>
      <c r="C151" s="675"/>
      <c r="D151" s="675"/>
      <c r="E151" s="675"/>
      <c r="F151" s="675"/>
      <c r="G151" s="675"/>
      <c r="H151" s="675"/>
      <c r="I151" s="675"/>
      <c r="J151" s="675"/>
      <c r="K151" s="675"/>
      <c r="L151" s="675"/>
      <c r="M151" s="675"/>
      <c r="N151" s="459"/>
    </row>
    <row r="152" spans="1:14">
      <c r="A152" s="574" t="s">
        <v>859</v>
      </c>
      <c r="B152" s="575"/>
      <c r="C152" s="575"/>
      <c r="D152" s="575"/>
      <c r="E152" s="575"/>
      <c r="F152" s="576"/>
      <c r="G152" s="577" t="s">
        <v>846</v>
      </c>
      <c r="H152" s="578"/>
      <c r="I152" s="577" t="s">
        <v>847</v>
      </c>
      <c r="J152" s="579"/>
      <c r="K152" s="579"/>
      <c r="L152" s="578"/>
      <c r="M152" s="480" t="s">
        <v>848</v>
      </c>
      <c r="N152" s="459"/>
    </row>
    <row r="153" spans="1:14">
      <c r="A153" s="564" t="s">
        <v>454</v>
      </c>
      <c r="B153" s="565"/>
      <c r="C153" s="565"/>
      <c r="D153" s="565"/>
      <c r="E153" s="565"/>
      <c r="F153" s="566"/>
      <c r="G153" s="559">
        <v>0</v>
      </c>
      <c r="H153" s="560"/>
      <c r="I153" s="561" t="s">
        <v>445</v>
      </c>
      <c r="J153" s="562"/>
      <c r="K153" s="562"/>
      <c r="L153" s="563"/>
      <c r="M153" s="339" t="s">
        <v>193</v>
      </c>
      <c r="N153" s="459"/>
    </row>
    <row r="154" spans="1:14" ht="81.75" customHeight="1">
      <c r="A154" s="564" t="s">
        <v>455</v>
      </c>
      <c r="B154" s="565"/>
      <c r="C154" s="565"/>
      <c r="D154" s="565"/>
      <c r="E154" s="565"/>
      <c r="F154" s="566"/>
      <c r="G154" s="559">
        <v>0</v>
      </c>
      <c r="H154" s="560"/>
      <c r="I154" s="561" t="s">
        <v>445</v>
      </c>
      <c r="J154" s="562"/>
      <c r="K154" s="562"/>
      <c r="L154" s="563"/>
      <c r="M154" s="339" t="s">
        <v>193</v>
      </c>
      <c r="N154" s="459"/>
    </row>
    <row r="155" spans="1:14" ht="26.25" customHeight="1">
      <c r="A155" s="564" t="s">
        <v>456</v>
      </c>
      <c r="B155" s="565"/>
      <c r="C155" s="565"/>
      <c r="D155" s="565"/>
      <c r="E155" s="565"/>
      <c r="F155" s="566"/>
      <c r="G155" s="559">
        <v>0</v>
      </c>
      <c r="H155" s="560"/>
      <c r="I155" s="561" t="s">
        <v>445</v>
      </c>
      <c r="J155" s="562"/>
      <c r="K155" s="562"/>
      <c r="L155" s="563"/>
      <c r="M155" s="339" t="s">
        <v>193</v>
      </c>
      <c r="N155" s="459"/>
    </row>
    <row r="156" spans="1:14" ht="55.5" customHeight="1">
      <c r="A156" s="564" t="s">
        <v>458</v>
      </c>
      <c r="B156" s="565"/>
      <c r="C156" s="565"/>
      <c r="D156" s="565"/>
      <c r="E156" s="565"/>
      <c r="F156" s="566"/>
      <c r="G156" s="559">
        <v>0</v>
      </c>
      <c r="H156" s="560"/>
      <c r="I156" s="561" t="s">
        <v>459</v>
      </c>
      <c r="J156" s="562"/>
      <c r="K156" s="562"/>
      <c r="L156" s="563"/>
      <c r="M156" s="339" t="s">
        <v>440</v>
      </c>
      <c r="N156" s="459"/>
    </row>
    <row r="157" spans="1:14" ht="93.75" customHeight="1">
      <c r="A157" s="564" t="s">
        <v>528</v>
      </c>
      <c r="B157" s="565"/>
      <c r="C157" s="565"/>
      <c r="D157" s="565"/>
      <c r="E157" s="565"/>
      <c r="F157" s="566"/>
      <c r="G157" s="559">
        <v>0</v>
      </c>
      <c r="H157" s="560"/>
      <c r="I157" s="561" t="s">
        <v>396</v>
      </c>
      <c r="J157" s="562"/>
      <c r="K157" s="562"/>
      <c r="L157" s="563"/>
      <c r="M157" s="339" t="s">
        <v>193</v>
      </c>
      <c r="N157" s="459"/>
    </row>
    <row r="158" spans="1:14">
      <c r="A158" s="564" t="s">
        <v>254</v>
      </c>
      <c r="B158" s="565"/>
      <c r="C158" s="565"/>
      <c r="D158" s="565"/>
      <c r="E158" s="565"/>
      <c r="F158" s="566"/>
      <c r="G158" s="559">
        <v>0</v>
      </c>
      <c r="H158" s="560"/>
      <c r="I158" s="561" t="s">
        <v>396</v>
      </c>
      <c r="J158" s="562"/>
      <c r="K158" s="562"/>
      <c r="L158" s="563"/>
      <c r="M158" s="339" t="s">
        <v>193</v>
      </c>
      <c r="N158" s="459"/>
    </row>
    <row r="159" spans="1:14">
      <c r="A159" s="567" t="s">
        <v>860</v>
      </c>
      <c r="B159" s="568"/>
      <c r="C159" s="568"/>
      <c r="D159" s="568"/>
      <c r="E159" s="568"/>
      <c r="F159" s="569"/>
      <c r="G159" s="570" t="s">
        <v>846</v>
      </c>
      <c r="H159" s="571"/>
      <c r="I159" s="570" t="s">
        <v>847</v>
      </c>
      <c r="J159" s="572"/>
      <c r="K159" s="572"/>
      <c r="L159" s="571"/>
      <c r="M159" s="378" t="s">
        <v>848</v>
      </c>
      <c r="N159" s="459"/>
    </row>
    <row r="160" spans="1:14">
      <c r="A160" s="564" t="s">
        <v>727</v>
      </c>
      <c r="B160" s="565"/>
      <c r="C160" s="565"/>
      <c r="D160" s="565"/>
      <c r="E160" s="565"/>
      <c r="F160" s="566"/>
      <c r="G160" s="559">
        <v>0</v>
      </c>
      <c r="H160" s="560"/>
      <c r="I160" s="561" t="s">
        <v>476</v>
      </c>
      <c r="J160" s="562"/>
      <c r="K160" s="562"/>
      <c r="L160" s="563"/>
      <c r="M160" s="339" t="s">
        <v>502</v>
      </c>
      <c r="N160" s="459"/>
    </row>
    <row r="161" spans="1:14">
      <c r="A161" s="564" t="s">
        <v>530</v>
      </c>
      <c r="B161" s="565"/>
      <c r="C161" s="565"/>
      <c r="D161" s="565"/>
      <c r="E161" s="565"/>
      <c r="F161" s="566"/>
      <c r="G161" s="559">
        <v>0</v>
      </c>
      <c r="H161" s="560"/>
      <c r="I161" s="561" t="s">
        <v>476</v>
      </c>
      <c r="J161" s="562"/>
      <c r="K161" s="562"/>
      <c r="L161" s="563"/>
      <c r="M161" s="339" t="s">
        <v>477</v>
      </c>
      <c r="N161" s="459"/>
    </row>
    <row r="162" spans="1:14">
      <c r="A162" s="567" t="s">
        <v>861</v>
      </c>
      <c r="B162" s="568"/>
      <c r="C162" s="568"/>
      <c r="D162" s="568"/>
      <c r="E162" s="568"/>
      <c r="F162" s="569"/>
      <c r="G162" s="570" t="s">
        <v>846</v>
      </c>
      <c r="H162" s="571"/>
      <c r="I162" s="570" t="s">
        <v>847</v>
      </c>
      <c r="J162" s="572"/>
      <c r="K162" s="572"/>
      <c r="L162" s="571"/>
      <c r="M162" s="378" t="s">
        <v>848</v>
      </c>
      <c r="N162" s="459"/>
    </row>
    <row r="163" spans="1:14">
      <c r="A163" s="564" t="s">
        <v>444</v>
      </c>
      <c r="B163" s="565"/>
      <c r="C163" s="565"/>
      <c r="D163" s="565"/>
      <c r="E163" s="565"/>
      <c r="F163" s="566"/>
      <c r="G163" s="559">
        <v>0</v>
      </c>
      <c r="H163" s="560"/>
      <c r="I163" s="561" t="s">
        <v>445</v>
      </c>
      <c r="J163" s="562"/>
      <c r="K163" s="562"/>
      <c r="L163" s="563"/>
      <c r="M163" s="339" t="s">
        <v>193</v>
      </c>
      <c r="N163" s="459"/>
    </row>
    <row r="164" spans="1:14" ht="65.25" customHeight="1">
      <c r="A164" s="564" t="s">
        <v>457</v>
      </c>
      <c r="B164" s="565"/>
      <c r="C164" s="565"/>
      <c r="D164" s="565"/>
      <c r="E164" s="565"/>
      <c r="F164" s="566"/>
      <c r="G164" s="559">
        <v>0</v>
      </c>
      <c r="H164" s="560"/>
      <c r="I164" s="561" t="s">
        <v>445</v>
      </c>
      <c r="J164" s="562"/>
      <c r="K164" s="562"/>
      <c r="L164" s="563"/>
      <c r="M164" s="339" t="s">
        <v>193</v>
      </c>
      <c r="N164" s="459"/>
    </row>
    <row r="165" spans="1:14" ht="75.75" customHeight="1">
      <c r="A165" s="564" t="s">
        <v>789</v>
      </c>
      <c r="B165" s="565"/>
      <c r="C165" s="565"/>
      <c r="D165" s="565"/>
      <c r="E165" s="565"/>
      <c r="F165" s="566"/>
      <c r="G165" s="559">
        <v>0</v>
      </c>
      <c r="H165" s="560"/>
      <c r="I165" s="561" t="s">
        <v>408</v>
      </c>
      <c r="J165" s="562"/>
      <c r="K165" s="562"/>
      <c r="L165" s="563"/>
      <c r="M165" s="339" t="s">
        <v>193</v>
      </c>
      <c r="N165" s="459"/>
    </row>
    <row r="166" spans="1:14">
      <c r="A166" s="567" t="s">
        <v>862</v>
      </c>
      <c r="B166" s="568"/>
      <c r="C166" s="568"/>
      <c r="D166" s="568"/>
      <c r="E166" s="568"/>
      <c r="F166" s="569"/>
      <c r="G166" s="570" t="s">
        <v>846</v>
      </c>
      <c r="H166" s="571"/>
      <c r="I166" s="570" t="s">
        <v>847</v>
      </c>
      <c r="J166" s="572"/>
      <c r="K166" s="572"/>
      <c r="L166" s="571"/>
      <c r="M166" s="378" t="s">
        <v>848</v>
      </c>
      <c r="N166" s="459"/>
    </row>
    <row r="167" spans="1:14">
      <c r="A167" s="564" t="s">
        <v>471</v>
      </c>
      <c r="B167" s="565"/>
      <c r="C167" s="565"/>
      <c r="D167" s="565"/>
      <c r="E167" s="565"/>
      <c r="F167" s="566"/>
      <c r="G167" s="559">
        <v>0</v>
      </c>
      <c r="H167" s="560"/>
      <c r="I167" s="561" t="s">
        <v>472</v>
      </c>
      <c r="J167" s="562"/>
      <c r="K167" s="562"/>
      <c r="L167" s="563"/>
      <c r="M167" s="339" t="s">
        <v>193</v>
      </c>
      <c r="N167" s="459"/>
    </row>
    <row r="168" spans="1:14" ht="144" customHeight="1">
      <c r="A168" s="564" t="s">
        <v>473</v>
      </c>
      <c r="B168" s="565"/>
      <c r="C168" s="565"/>
      <c r="D168" s="565"/>
      <c r="E168" s="565"/>
      <c r="F168" s="566"/>
      <c r="G168" s="559">
        <v>0</v>
      </c>
      <c r="H168" s="560"/>
      <c r="I168" s="556" t="s">
        <v>863</v>
      </c>
      <c r="J168" s="557"/>
      <c r="K168" s="557"/>
      <c r="L168" s="558"/>
      <c r="M168" s="339" t="s">
        <v>36</v>
      </c>
      <c r="N168" s="459"/>
    </row>
    <row r="169" spans="1:14">
      <c r="A169" s="556" t="s">
        <v>864</v>
      </c>
      <c r="B169" s="557"/>
      <c r="C169" s="557"/>
      <c r="D169" s="557"/>
      <c r="E169" s="557"/>
      <c r="F169" s="558"/>
      <c r="G169" s="559">
        <v>0</v>
      </c>
      <c r="H169" s="560"/>
      <c r="I169" s="561" t="s">
        <v>396</v>
      </c>
      <c r="J169" s="562"/>
      <c r="K169" s="562"/>
      <c r="L169" s="563"/>
      <c r="M169" s="339" t="s">
        <v>193</v>
      </c>
      <c r="N169" s="459"/>
    </row>
    <row r="170" spans="1:14">
      <c r="A170" s="564" t="s">
        <v>474</v>
      </c>
      <c r="B170" s="565"/>
      <c r="C170" s="565"/>
      <c r="D170" s="565"/>
      <c r="E170" s="565"/>
      <c r="F170" s="566"/>
      <c r="G170" s="559">
        <v>0</v>
      </c>
      <c r="H170" s="560"/>
      <c r="I170" s="561" t="s">
        <v>396</v>
      </c>
      <c r="J170" s="562"/>
      <c r="K170" s="562"/>
      <c r="L170" s="563"/>
      <c r="M170" s="339" t="s">
        <v>193</v>
      </c>
      <c r="N170" s="459"/>
    </row>
    <row r="171" spans="1:14">
      <c r="A171" s="564" t="s">
        <v>475</v>
      </c>
      <c r="B171" s="565"/>
      <c r="C171" s="565"/>
      <c r="D171" s="565"/>
      <c r="E171" s="565"/>
      <c r="F171" s="566"/>
      <c r="G171" s="559">
        <v>0</v>
      </c>
      <c r="H171" s="560"/>
      <c r="I171" s="561" t="s">
        <v>396</v>
      </c>
      <c r="J171" s="562"/>
      <c r="K171" s="562"/>
      <c r="L171" s="563"/>
      <c r="M171" s="339" t="s">
        <v>193</v>
      </c>
      <c r="N171" s="459"/>
    </row>
    <row r="172" spans="1:14">
      <c r="A172" s="553"/>
      <c r="B172" s="553"/>
      <c r="C172" s="553"/>
      <c r="D172" s="451"/>
      <c r="E172" s="553"/>
      <c r="F172" s="553"/>
      <c r="G172" s="668"/>
      <c r="H172" s="668"/>
      <c r="I172" s="553"/>
      <c r="J172" s="553"/>
      <c r="K172" s="553"/>
      <c r="L172" s="553"/>
      <c r="M172" s="451"/>
      <c r="N172" s="459"/>
    </row>
    <row r="173" spans="1:14" ht="18.75" customHeight="1">
      <c r="A173" s="553"/>
      <c r="B173" s="553"/>
      <c r="C173" s="553"/>
      <c r="D173" s="451"/>
      <c r="E173" s="667" t="s">
        <v>812</v>
      </c>
      <c r="F173" s="667"/>
      <c r="G173" s="667"/>
      <c r="H173" s="667"/>
      <c r="I173" s="667"/>
      <c r="J173" s="667"/>
      <c r="K173" s="667"/>
      <c r="L173" s="667"/>
      <c r="M173" s="667"/>
      <c r="N173" s="459"/>
    </row>
    <row r="174" spans="1:14">
      <c r="A174" s="555" t="s">
        <v>849</v>
      </c>
      <c r="B174" s="555"/>
      <c r="C174" s="555"/>
      <c r="D174" s="451"/>
      <c r="E174" s="667"/>
      <c r="F174" s="667"/>
      <c r="G174" s="667"/>
      <c r="H174" s="667"/>
      <c r="I174" s="667"/>
      <c r="J174" s="667"/>
      <c r="K174" s="667"/>
      <c r="L174" s="667"/>
      <c r="M174" s="667"/>
      <c r="N174" s="459"/>
    </row>
    <row r="175" spans="1:14" hidden="1">
      <c r="A175" s="553"/>
      <c r="B175" s="553"/>
      <c r="C175" s="553"/>
      <c r="D175" s="451"/>
      <c r="E175" s="667"/>
      <c r="F175" s="667"/>
      <c r="G175" s="667"/>
      <c r="H175" s="667"/>
      <c r="I175" s="667"/>
      <c r="J175" s="667"/>
      <c r="K175" s="667"/>
      <c r="L175" s="667"/>
      <c r="M175" s="667"/>
      <c r="N175" s="459"/>
    </row>
  </sheetData>
  <sheetProtection algorithmName="SHA-512" hashValue="FPKmvoMNJPxze+iCh7C+f74mQa1S+Q1KUQAGHZqEq/78JMVG0tyV1abd2XhpsLDM22ILsFZaT12X+nHXIvj9dg==" saltValue="l9JpI2OrxfGjSmyHxTb2Lw==" spinCount="100000" sheet="1" objects="1" scenarios="1" selectLockedCells="1" selectUnlockedCells="1"/>
  <customSheetViews>
    <customSheetView guid="{C4916916-8F8A-452F-B573-8C827836FB40}" showPageBreaks="1" showGridLines="0" fitToPage="1" printArea="1" hiddenRows="1" hiddenColumns="1" view="pageBreakPreview" topLeftCell="A42">
      <selection activeCell="A56" sqref="A56:K56"/>
      <rowBreaks count="2" manualBreakCount="2">
        <brk id="58" max="40" man="1"/>
        <brk id="105" max="40" man="1"/>
      </rowBreaks>
      <pageMargins left="0" right="0" top="0" bottom="0" header="0" footer="0"/>
      <printOptions horizontalCentered="1"/>
      <pageSetup scale="52" orientation="portrait" horizontalDpi="4294967292" verticalDpi="4294967292" r:id="rId1"/>
    </customSheetView>
  </customSheetViews>
  <mergeCells count="420">
    <mergeCell ref="G35:H35"/>
    <mergeCell ref="G36:H36"/>
    <mergeCell ref="G37:H37"/>
    <mergeCell ref="G38:H38"/>
    <mergeCell ref="G39:H39"/>
    <mergeCell ref="G40:H40"/>
    <mergeCell ref="G41:H41"/>
    <mergeCell ref="I35:J35"/>
    <mergeCell ref="I36:J36"/>
    <mergeCell ref="I37:J37"/>
    <mergeCell ref="I38:J38"/>
    <mergeCell ref="I39:J39"/>
    <mergeCell ref="I40:J40"/>
    <mergeCell ref="I41:J41"/>
    <mergeCell ref="G30:H30"/>
    <mergeCell ref="G31:H31"/>
    <mergeCell ref="G32:H32"/>
    <mergeCell ref="G33:H33"/>
    <mergeCell ref="I27:J27"/>
    <mergeCell ref="I28:J28"/>
    <mergeCell ref="I29:J29"/>
    <mergeCell ref="I30:J30"/>
    <mergeCell ref="I31:J31"/>
    <mergeCell ref="I32:J32"/>
    <mergeCell ref="I33:J33"/>
    <mergeCell ref="G25:H25"/>
    <mergeCell ref="I21:J21"/>
    <mergeCell ref="I22:J22"/>
    <mergeCell ref="I23:J23"/>
    <mergeCell ref="I24:J24"/>
    <mergeCell ref="I25:J25"/>
    <mergeCell ref="G27:H27"/>
    <mergeCell ref="G28:H28"/>
    <mergeCell ref="G29:H29"/>
    <mergeCell ref="B68:E68"/>
    <mergeCell ref="F68:G68"/>
    <mergeCell ref="H68:J68"/>
    <mergeCell ref="L68:M68"/>
    <mergeCell ref="G43:H43"/>
    <mergeCell ref="G44:H44"/>
    <mergeCell ref="G45:H45"/>
    <mergeCell ref="G46:H46"/>
    <mergeCell ref="G47:H47"/>
    <mergeCell ref="G48:H48"/>
    <mergeCell ref="G49:H49"/>
    <mergeCell ref="I43:J43"/>
    <mergeCell ref="I44:J44"/>
    <mergeCell ref="I45:J45"/>
    <mergeCell ref="I46:J46"/>
    <mergeCell ref="I47:J47"/>
    <mergeCell ref="I48:J48"/>
    <mergeCell ref="I49:J49"/>
    <mergeCell ref="C61:I61"/>
    <mergeCell ref="J61:M61"/>
    <mergeCell ref="B63:E63"/>
    <mergeCell ref="F63:G63"/>
    <mergeCell ref="H63:J63"/>
    <mergeCell ref="L63:M63"/>
    <mergeCell ref="K36:M36"/>
    <mergeCell ref="K37:M37"/>
    <mergeCell ref="K38:M38"/>
    <mergeCell ref="K39:M39"/>
    <mergeCell ref="K40:M40"/>
    <mergeCell ref="A50:M50"/>
    <mergeCell ref="A51:M52"/>
    <mergeCell ref="A70:M70"/>
    <mergeCell ref="K41:M41"/>
    <mergeCell ref="K42:M42"/>
    <mergeCell ref="K43:M43"/>
    <mergeCell ref="K44:M44"/>
    <mergeCell ref="K45:M45"/>
    <mergeCell ref="K46:M46"/>
    <mergeCell ref="K47:M47"/>
    <mergeCell ref="K48:M48"/>
    <mergeCell ref="K49:M49"/>
    <mergeCell ref="L64:M65"/>
    <mergeCell ref="B65:E65"/>
    <mergeCell ref="A66:N66"/>
    <mergeCell ref="B67:E67"/>
    <mergeCell ref="F67:G67"/>
    <mergeCell ref="H67:J67"/>
    <mergeCell ref="L67:M67"/>
    <mergeCell ref="K25:M25"/>
    <mergeCell ref="K27:M27"/>
    <mergeCell ref="K28:M28"/>
    <mergeCell ref="K29:M29"/>
    <mergeCell ref="K30:M30"/>
    <mergeCell ref="K31:M31"/>
    <mergeCell ref="K32:M32"/>
    <mergeCell ref="K33:M33"/>
    <mergeCell ref="K35:M35"/>
    <mergeCell ref="K17:M17"/>
    <mergeCell ref="K18:M18"/>
    <mergeCell ref="A16:M16"/>
    <mergeCell ref="K7:M7"/>
    <mergeCell ref="K20:M20"/>
    <mergeCell ref="K21:M21"/>
    <mergeCell ref="K22:M22"/>
    <mergeCell ref="K23:M23"/>
    <mergeCell ref="K24:M24"/>
    <mergeCell ref="G17:H17"/>
    <mergeCell ref="G18:H18"/>
    <mergeCell ref="I17:J17"/>
    <mergeCell ref="I18:J18"/>
    <mergeCell ref="G20:H20"/>
    <mergeCell ref="I20:J20"/>
    <mergeCell ref="G21:H21"/>
    <mergeCell ref="G22:H22"/>
    <mergeCell ref="G23:H23"/>
    <mergeCell ref="G24:H24"/>
    <mergeCell ref="F13:G14"/>
    <mergeCell ref="A158:F158"/>
    <mergeCell ref="G158:H158"/>
    <mergeCell ref="I158:L158"/>
    <mergeCell ref="A159:F159"/>
    <mergeCell ref="G159:H159"/>
    <mergeCell ref="I159:L159"/>
    <mergeCell ref="A160:F160"/>
    <mergeCell ref="G160:H160"/>
    <mergeCell ref="I160:L160"/>
    <mergeCell ref="A155:F155"/>
    <mergeCell ref="G155:H155"/>
    <mergeCell ref="I155:L155"/>
    <mergeCell ref="A156:F156"/>
    <mergeCell ref="G156:H156"/>
    <mergeCell ref="I156:L156"/>
    <mergeCell ref="A157:F157"/>
    <mergeCell ref="G157:H157"/>
    <mergeCell ref="I157:L157"/>
    <mergeCell ref="A151:M151"/>
    <mergeCell ref="A152:F152"/>
    <mergeCell ref="G152:H152"/>
    <mergeCell ref="I152:L152"/>
    <mergeCell ref="A153:F153"/>
    <mergeCell ref="G153:H153"/>
    <mergeCell ref="I153:L153"/>
    <mergeCell ref="A154:F154"/>
    <mergeCell ref="G154:H154"/>
    <mergeCell ref="I154:L154"/>
    <mergeCell ref="A146:F146"/>
    <mergeCell ref="G146:H146"/>
    <mergeCell ref="I146:L146"/>
    <mergeCell ref="A147:C147"/>
    <mergeCell ref="E147:F147"/>
    <mergeCell ref="G147:H147"/>
    <mergeCell ref="I147:L147"/>
    <mergeCell ref="A148:C148"/>
    <mergeCell ref="E148:M150"/>
    <mergeCell ref="A149:C149"/>
    <mergeCell ref="A150:C150"/>
    <mergeCell ref="A143:F143"/>
    <mergeCell ref="G143:H143"/>
    <mergeCell ref="I143:L143"/>
    <mergeCell ref="A144:F144"/>
    <mergeCell ref="G144:H144"/>
    <mergeCell ref="I144:L144"/>
    <mergeCell ref="A145:F145"/>
    <mergeCell ref="G145:H145"/>
    <mergeCell ref="I145:L145"/>
    <mergeCell ref="A140:F140"/>
    <mergeCell ref="G140:H140"/>
    <mergeCell ref="I140:L140"/>
    <mergeCell ref="A141:F141"/>
    <mergeCell ref="G141:H141"/>
    <mergeCell ref="I141:L141"/>
    <mergeCell ref="A142:F142"/>
    <mergeCell ref="G142:H142"/>
    <mergeCell ref="I142:L142"/>
    <mergeCell ref="A137:F137"/>
    <mergeCell ref="G137:H137"/>
    <mergeCell ref="I137:L137"/>
    <mergeCell ref="A138:F138"/>
    <mergeCell ref="G138:H138"/>
    <mergeCell ref="I138:L138"/>
    <mergeCell ref="A139:F139"/>
    <mergeCell ref="G139:H139"/>
    <mergeCell ref="I139:L139"/>
    <mergeCell ref="A134:F134"/>
    <mergeCell ref="G134:H134"/>
    <mergeCell ref="I134:L134"/>
    <mergeCell ref="A135:F135"/>
    <mergeCell ref="G135:H135"/>
    <mergeCell ref="I135:L135"/>
    <mergeCell ref="A136:F136"/>
    <mergeCell ref="G136:H136"/>
    <mergeCell ref="I136:L136"/>
    <mergeCell ref="A130:M130"/>
    <mergeCell ref="A131:F131"/>
    <mergeCell ref="G131:H131"/>
    <mergeCell ref="I131:L131"/>
    <mergeCell ref="A132:F132"/>
    <mergeCell ref="G132:H132"/>
    <mergeCell ref="I132:L132"/>
    <mergeCell ref="A133:F133"/>
    <mergeCell ref="G133:H133"/>
    <mergeCell ref="I133:L133"/>
    <mergeCell ref="I110:L110"/>
    <mergeCell ref="A111:F111"/>
    <mergeCell ref="G111:H111"/>
    <mergeCell ref="I111:L111"/>
    <mergeCell ref="A112:F112"/>
    <mergeCell ref="G112:H112"/>
    <mergeCell ref="I112:L112"/>
    <mergeCell ref="A113:F113"/>
    <mergeCell ref="G113:H113"/>
    <mergeCell ref="I113:L113"/>
    <mergeCell ref="A110:F110"/>
    <mergeCell ref="G110:H110"/>
    <mergeCell ref="G105:H105"/>
    <mergeCell ref="I105:L105"/>
    <mergeCell ref="A106:F106"/>
    <mergeCell ref="G106:H106"/>
    <mergeCell ref="I106:L106"/>
    <mergeCell ref="A107:F107"/>
    <mergeCell ref="G107:H107"/>
    <mergeCell ref="I107:L107"/>
    <mergeCell ref="A108:F108"/>
    <mergeCell ref="G108:H108"/>
    <mergeCell ref="I108:L108"/>
    <mergeCell ref="A105:F105"/>
    <mergeCell ref="A99:C99"/>
    <mergeCell ref="G99:H99"/>
    <mergeCell ref="I99:L99"/>
    <mergeCell ref="A100:C100"/>
    <mergeCell ref="E100:M102"/>
    <mergeCell ref="A101:C101"/>
    <mergeCell ref="A102:C102"/>
    <mergeCell ref="A103:M103"/>
    <mergeCell ref="A104:F104"/>
    <mergeCell ref="G104:H104"/>
    <mergeCell ref="I104:L104"/>
    <mergeCell ref="E99:F99"/>
    <mergeCell ref="A96:F96"/>
    <mergeCell ref="G96:H96"/>
    <mergeCell ref="I96:L96"/>
    <mergeCell ref="A97:F97"/>
    <mergeCell ref="G97:H97"/>
    <mergeCell ref="I97:L97"/>
    <mergeCell ref="A98:F98"/>
    <mergeCell ref="G98:H98"/>
    <mergeCell ref="I98:L98"/>
    <mergeCell ref="A93:F93"/>
    <mergeCell ref="G93:H93"/>
    <mergeCell ref="I93:L93"/>
    <mergeCell ref="A94:F94"/>
    <mergeCell ref="G94:H94"/>
    <mergeCell ref="I94:L94"/>
    <mergeCell ref="A95:F95"/>
    <mergeCell ref="G95:H95"/>
    <mergeCell ref="I95:L95"/>
    <mergeCell ref="A90:F90"/>
    <mergeCell ref="G90:H90"/>
    <mergeCell ref="I90:L90"/>
    <mergeCell ref="A91:F91"/>
    <mergeCell ref="G91:H91"/>
    <mergeCell ref="I91:L91"/>
    <mergeCell ref="A92:F92"/>
    <mergeCell ref="G92:H92"/>
    <mergeCell ref="I92:L92"/>
    <mergeCell ref="A87:F87"/>
    <mergeCell ref="G87:H87"/>
    <mergeCell ref="I87:L87"/>
    <mergeCell ref="A88:F88"/>
    <mergeCell ref="G88:H88"/>
    <mergeCell ref="I88:L88"/>
    <mergeCell ref="A89:F89"/>
    <mergeCell ref="G89:H89"/>
    <mergeCell ref="I89:L89"/>
    <mergeCell ref="A84:F84"/>
    <mergeCell ref="G84:H84"/>
    <mergeCell ref="I84:L84"/>
    <mergeCell ref="A85:F85"/>
    <mergeCell ref="G85:H85"/>
    <mergeCell ref="I85:L85"/>
    <mergeCell ref="A86:F86"/>
    <mergeCell ref="G86:H86"/>
    <mergeCell ref="I86:L86"/>
    <mergeCell ref="A81:F81"/>
    <mergeCell ref="G81:H81"/>
    <mergeCell ref="I81:L81"/>
    <mergeCell ref="A82:F82"/>
    <mergeCell ref="G82:H82"/>
    <mergeCell ref="I82:L82"/>
    <mergeCell ref="A83:F83"/>
    <mergeCell ref="G83:H83"/>
    <mergeCell ref="I83:L83"/>
    <mergeCell ref="G73:H73"/>
    <mergeCell ref="I73:L73"/>
    <mergeCell ref="E75:M77"/>
    <mergeCell ref="A76:C76"/>
    <mergeCell ref="A78:M78"/>
    <mergeCell ref="A79:F79"/>
    <mergeCell ref="G79:H79"/>
    <mergeCell ref="I79:L79"/>
    <mergeCell ref="A80:F80"/>
    <mergeCell ref="G80:H80"/>
    <mergeCell ref="I80:L80"/>
    <mergeCell ref="F64:G65"/>
    <mergeCell ref="H64:J65"/>
    <mergeCell ref="K64:K65"/>
    <mergeCell ref="A60:B61"/>
    <mergeCell ref="C56:M56"/>
    <mergeCell ref="C57:M57"/>
    <mergeCell ref="C58:M58"/>
    <mergeCell ref="C59:M59"/>
    <mergeCell ref="A56:B56"/>
    <mergeCell ref="A57:B57"/>
    <mergeCell ref="A58:B58"/>
    <mergeCell ref="A59:B59"/>
    <mergeCell ref="C60:I60"/>
    <mergeCell ref="J60:M60"/>
    <mergeCell ref="A127:C127"/>
    <mergeCell ref="E127:M129"/>
    <mergeCell ref="A128:C128"/>
    <mergeCell ref="A129:C129"/>
    <mergeCell ref="E126:F126"/>
    <mergeCell ref="A124:F124"/>
    <mergeCell ref="G124:H124"/>
    <mergeCell ref="I124:L124"/>
    <mergeCell ref="A125:F125"/>
    <mergeCell ref="G125:H125"/>
    <mergeCell ref="I125:L125"/>
    <mergeCell ref="A126:C126"/>
    <mergeCell ref="G126:H126"/>
    <mergeCell ref="I126:L126"/>
    <mergeCell ref="A123:F123"/>
    <mergeCell ref="G123:H123"/>
    <mergeCell ref="I123:L123"/>
    <mergeCell ref="A117:F117"/>
    <mergeCell ref="G117:H117"/>
    <mergeCell ref="I117:L117"/>
    <mergeCell ref="A118:F118"/>
    <mergeCell ref="G118:H118"/>
    <mergeCell ref="I118:L118"/>
    <mergeCell ref="A119:F119"/>
    <mergeCell ref="G119:H119"/>
    <mergeCell ref="I119:L119"/>
    <mergeCell ref="A120:F120"/>
    <mergeCell ref="G120:H120"/>
    <mergeCell ref="I120:L120"/>
    <mergeCell ref="A121:F121"/>
    <mergeCell ref="G121:H121"/>
    <mergeCell ref="I121:L121"/>
    <mergeCell ref="A122:F122"/>
    <mergeCell ref="G122:H122"/>
    <mergeCell ref="I122:L122"/>
    <mergeCell ref="A114:F114"/>
    <mergeCell ref="G114:H114"/>
    <mergeCell ref="I114:L114"/>
    <mergeCell ref="A115:F115"/>
    <mergeCell ref="G115:H115"/>
    <mergeCell ref="I115:L115"/>
    <mergeCell ref="A116:F116"/>
    <mergeCell ref="G116:H116"/>
    <mergeCell ref="I116:L116"/>
    <mergeCell ref="A40:C40"/>
    <mergeCell ref="A41:C41"/>
    <mergeCell ref="A19:XFD19"/>
    <mergeCell ref="A26:XFD26"/>
    <mergeCell ref="A25:C25"/>
    <mergeCell ref="A32:C32"/>
    <mergeCell ref="A33:C33"/>
    <mergeCell ref="A109:F109"/>
    <mergeCell ref="G109:H109"/>
    <mergeCell ref="I109:L109"/>
    <mergeCell ref="A71:F71"/>
    <mergeCell ref="G71:H71"/>
    <mergeCell ref="I71:M71"/>
    <mergeCell ref="A72:F72"/>
    <mergeCell ref="G72:H72"/>
    <mergeCell ref="I72:L72"/>
    <mergeCell ref="A73:F73"/>
    <mergeCell ref="A42:C42"/>
    <mergeCell ref="A53:N53"/>
    <mergeCell ref="A54:B54"/>
    <mergeCell ref="C54:M54"/>
    <mergeCell ref="A55:B55"/>
    <mergeCell ref="C55:M55"/>
    <mergeCell ref="B64:E64"/>
    <mergeCell ref="A161:F161"/>
    <mergeCell ref="G161:H161"/>
    <mergeCell ref="I161:L161"/>
    <mergeCell ref="A162:F162"/>
    <mergeCell ref="G162:H162"/>
    <mergeCell ref="I162:L162"/>
    <mergeCell ref="A163:F163"/>
    <mergeCell ref="G163:H163"/>
    <mergeCell ref="I163:L163"/>
    <mergeCell ref="A164:F164"/>
    <mergeCell ref="G164:H164"/>
    <mergeCell ref="I164:L164"/>
    <mergeCell ref="A165:F165"/>
    <mergeCell ref="G165:H165"/>
    <mergeCell ref="I165:L165"/>
    <mergeCell ref="A166:F166"/>
    <mergeCell ref="G166:H166"/>
    <mergeCell ref="I166:L166"/>
    <mergeCell ref="A167:F167"/>
    <mergeCell ref="G167:H167"/>
    <mergeCell ref="I167:L167"/>
    <mergeCell ref="A168:F168"/>
    <mergeCell ref="G168:H168"/>
    <mergeCell ref="I168:L168"/>
    <mergeCell ref="A169:F169"/>
    <mergeCell ref="G169:H169"/>
    <mergeCell ref="I169:L169"/>
    <mergeCell ref="A173:C173"/>
    <mergeCell ref="E173:M175"/>
    <mergeCell ref="A174:C174"/>
    <mergeCell ref="E172:F172"/>
    <mergeCell ref="A170:F170"/>
    <mergeCell ref="G170:H170"/>
    <mergeCell ref="I170:L170"/>
    <mergeCell ref="A171:F171"/>
    <mergeCell ref="G171:H171"/>
    <mergeCell ref="I171:L171"/>
    <mergeCell ref="A172:C172"/>
    <mergeCell ref="G172:H172"/>
    <mergeCell ref="I172:L172"/>
    <mergeCell ref="A175:C175"/>
  </mergeCells>
  <printOptions horizontalCentered="1"/>
  <pageMargins left="0.7" right="0.7" top="0.75" bottom="0.75" header="0.3" footer="0.3"/>
  <pageSetup scale="49" orientation="portrait" horizontalDpi="4294967292" verticalDpi="4294967292"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3F65A-544A-44EF-8E89-4450D63D18C3}">
  <sheetPr codeName="Hoja30"/>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MiPzWgJzGvhPttJ5uLYF70EEk35TqYs9a8WrqkFWZgZcdmc2lYLskveHhiosMMibU3eD3OO6XNn/mXd0xvnEqw==" saltValue="cDnfVqUyPIZ0nv0IbljFAQ=="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43C1A-6A6C-422C-9DBD-101D310076B2}">
  <sheetPr codeName="Hoja31"/>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Enhuf10sGViMZ4qSXgC8cam6b/I8K8IZyFHY2aLYwidYFKkxiTtfAa0gVPx3gkFLz4H8HLgpZVjJiErRVwbcVg==" saltValue="ecVZKzL7+LjaDeHY/W8zXQ=="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0AED9-34F1-4FC8-9446-884996DC278B}">
  <sheetPr codeName="Hoja32"/>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ooCWusTQ7pJhnSzGotTrJruI2N867CyYkt1Mw+P9MvcS5rQnZ5oTIzmJW6dzLtFI8E4TAvq8488c9Xu1NcgUgg==" saltValue="3A5oUWZbtBvsrd90kI09Mg=="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46409-1EE4-4C64-8C1B-547064EF900D}">
  <sheetPr codeName="Hoja33"/>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HyupfFZeRQliPV0TWnuLX/JyHvYS7WWUvEQLKTLN95ifoBnGOKTN/egcRivHd9nwaFgZBvh/RQzRNtfTZuP4kw==" saltValue="+OLERYSmfyxyBVjtbe9lKg=="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196BA-5290-46E1-B1B0-06B281708069}">
  <sheetPr codeName="Hoja34"/>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gbosh1QP4nto7CmkB7BBKULyW5tsCp9kHT0vUd7bjk7o16gUNubXM/DZrv76N6T7NL5QdWOgt0AYVpGL8Q0prw==" saltValue="/CEfkJsWJHOKip8y/UtnHQ=="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1B03B-258C-4ABA-AA9F-D19E140BC244}">
  <sheetPr codeName="Hoja35"/>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fVTDMfHFlKlB4dOsW+ziS9Dt50Cxe4sL+GhXSzSV7lYlxBS5ba2oyvHQ1x0IlaDUTPNM6j+XXpqkoIQEvA7HEQ==" saltValue="GVe4958c2PaIcn0rJPEiSQ=="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3EFB3-F48A-4D2D-A7EA-3CC517A64BBD}">
  <sheetPr codeName="Hoja36"/>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DijrLpI2Z4/YeJYvT/yhoFLJEcptAEZK+wpTI6A+0bryKmie+X7Ug7pLMc3NFCl6qgXi7j6/F0XIrs4cDxokHw==" saltValue="7JlYd9jChA7BOpH+8MSzqA=="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AA9EF-4114-4864-8D03-0CE8C3DCF25B}">
  <sheetPr codeName="Hoja37"/>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DJaEP3QKLSo3JJaNxrH3/g/qZfaau1EZdbi5PXvctH6uDuPBmRtveiV5nJx+xRNsEfxMVymkwCqMw1i4vFfrWg==" saltValue="QZm16juLifi63E7EDmn47g=="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F5FDF-DFDD-41E6-8208-CFCBA23956F1}">
  <sheetPr codeName="Hoja38"/>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KMLJDDw3xtFdSSmbDtfEVKWeeImjf3rLXU3+B0RaztFJvE9r+Qoiq8dYoRm+EXUDoxzAZlHTlvvhgs0ViDe3Qg==" saltValue="stUY8Qvwv3ZcaWPkKRdnLQ=="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D7602-016A-42DC-A395-F5159EF150EB}">
  <sheetPr codeName="Hoja39"/>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Ulds47pP8HoXXwK/a16hv+2czcAqLqNpccxLyn1CXJYz+/bNYP+lAii8Z6Wq5qpoMlYIbAukuMPhfJ+poOcpxA==" saltValue="lnT7zUCG5/GnCif6CBAMVA=="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971F3-654C-442B-B9FD-301F2BB9DADF}">
  <sheetPr codeName="Hoja5">
    <tabColor rgb="FF546122"/>
  </sheetPr>
  <dimension ref="A1:XFC180"/>
  <sheetViews>
    <sheetView showGridLines="0" tabSelected="1" topLeftCell="A9" zoomScale="70" zoomScaleNormal="70" zoomScaleSheetLayoutView="70" workbookViewId="0">
      <selection activeCell="I12" sqref="I12"/>
    </sheetView>
  </sheetViews>
  <sheetFormatPr defaultColWidth="0" defaultRowHeight="19.2" zeroHeight="1"/>
  <cols>
    <col min="1" max="1" width="38" style="356" customWidth="1"/>
    <col min="2" max="2" width="12.3984375" style="356" customWidth="1"/>
    <col min="3" max="3" width="13.69921875" style="356" customWidth="1"/>
    <col min="4" max="4" width="17.19921875" style="356" customWidth="1"/>
    <col min="5" max="5" width="19.69921875" style="356" hidden="1" customWidth="1"/>
    <col min="6" max="6" width="13.5" style="356" bestFit="1" customWidth="1"/>
    <col min="7" max="7" width="16.5" style="356" customWidth="1"/>
    <col min="8" max="8" width="5.19921875" style="356" bestFit="1" customWidth="1"/>
    <col min="9" max="9" width="14.69921875" style="356" customWidth="1"/>
    <col min="10" max="10" width="3.5" style="356" hidden="1" customWidth="1"/>
    <col min="11" max="11" width="17.3984375" style="356" customWidth="1"/>
    <col min="12" max="12" width="5.5" style="356" hidden="1" customWidth="1"/>
    <col min="13" max="13" width="12.5" style="355" customWidth="1"/>
    <col min="14" max="67" width="1" style="340" hidden="1"/>
    <col min="68" max="75" width="1" style="341" hidden="1"/>
    <col min="76" max="127" width="0" style="341" hidden="1"/>
    <col min="128" max="16383" width="0" style="340" hidden="1"/>
    <col min="16384" max="16384" width="1" style="340" hidden="1"/>
  </cols>
  <sheetData>
    <row r="1" spans="1:127">
      <c r="G1" s="336"/>
      <c r="H1" s="336"/>
      <c r="K1" s="336"/>
    </row>
    <row r="2" spans="1:127">
      <c r="G2" s="336"/>
      <c r="H2" s="336"/>
      <c r="K2" s="336"/>
    </row>
    <row r="3" spans="1:127">
      <c r="G3" s="336"/>
      <c r="H3" s="336"/>
      <c r="K3" s="336"/>
    </row>
    <row r="4" spans="1:127">
      <c r="G4" s="336"/>
      <c r="H4" s="336"/>
      <c r="K4" s="336"/>
    </row>
    <row r="5" spans="1:127">
      <c r="G5" s="336"/>
      <c r="H5" s="336"/>
      <c r="K5" s="336"/>
    </row>
    <row r="6" spans="1:127">
      <c r="G6" s="336"/>
      <c r="H6" s="336"/>
      <c r="K6" s="336"/>
    </row>
    <row r="7" spans="1:127">
      <c r="G7" s="336"/>
      <c r="H7" s="336"/>
      <c r="K7" s="336"/>
    </row>
    <row r="8" spans="1:127">
      <c r="A8" s="525" t="str">
        <f>+EVERMORE!A7</f>
        <v>INFORMACIÓN DEL SOLICITANTE</v>
      </c>
      <c r="B8" s="525"/>
      <c r="C8" s="525"/>
      <c r="D8" s="525"/>
      <c r="E8" s="525"/>
      <c r="F8" s="525"/>
      <c r="G8" s="525"/>
      <c r="H8" s="525"/>
      <c r="I8" s="525"/>
      <c r="J8" s="525"/>
      <c r="K8" s="525"/>
      <c r="L8" s="525"/>
      <c r="M8" s="525"/>
      <c r="N8" s="460"/>
      <c r="O8" s="460"/>
      <c r="BO8" s="341"/>
      <c r="DW8" s="340"/>
    </row>
    <row r="9" spans="1:127" s="342" customFormat="1">
      <c r="A9" s="361" t="str">
        <f>+EVERMORE!A8</f>
        <v>Nombre del solicitante:</v>
      </c>
      <c r="B9" s="405" t="str">
        <f>+EVERLITE!B9</f>
        <v/>
      </c>
      <c r="C9" s="361"/>
      <c r="D9" s="405"/>
      <c r="E9" s="405"/>
      <c r="F9" s="405"/>
      <c r="G9" s="430"/>
      <c r="H9" s="430"/>
      <c r="I9" s="361"/>
      <c r="J9" s="464" t="str">
        <f ca="1">+EVERMORE!K8</f>
        <v>Dia:</v>
      </c>
      <c r="L9" s="361"/>
      <c r="M9" s="507">
        <f ca="1">TODAY()</f>
        <v>46246</v>
      </c>
      <c r="N9" s="343"/>
      <c r="O9" s="343"/>
      <c r="P9" s="343"/>
    </row>
    <row r="10" spans="1:127" s="342" customFormat="1">
      <c r="A10" s="358" t="s">
        <v>478</v>
      </c>
      <c r="B10" s="360" t="str">
        <f>+EVERLITE!B10</f>
        <v>Pepe</v>
      </c>
      <c r="C10" s="358"/>
      <c r="D10" s="360"/>
      <c r="E10" s="360"/>
      <c r="F10" s="360"/>
      <c r="G10" s="465"/>
      <c r="H10" s="465"/>
      <c r="I10" s="360"/>
      <c r="J10" s="358"/>
      <c r="K10" s="461"/>
      <c r="L10" s="358"/>
      <c r="M10" s="347"/>
      <c r="N10" s="343"/>
      <c r="O10" s="343"/>
      <c r="P10" s="343"/>
    </row>
    <row r="11" spans="1:127" s="342" customFormat="1">
      <c r="A11" s="358" t="s">
        <v>479</v>
      </c>
      <c r="B11" s="360" t="str">
        <f>Country</f>
        <v>Zona 2</v>
      </c>
      <c r="C11" s="358"/>
      <c r="D11" s="364"/>
      <c r="E11" s="364"/>
      <c r="F11" s="364"/>
      <c r="G11" s="465"/>
      <c r="H11" s="461"/>
      <c r="I11" s="358"/>
      <c r="J11" s="358"/>
      <c r="K11" s="461"/>
      <c r="L11" s="358"/>
      <c r="M11" s="347"/>
      <c r="N11" s="343"/>
      <c r="O11" s="343"/>
      <c r="P11" s="343"/>
    </row>
    <row r="12" spans="1:127" s="342" customFormat="1">
      <c r="A12" s="358"/>
      <c r="B12" s="358"/>
      <c r="C12" s="358"/>
      <c r="D12" s="358"/>
      <c r="E12" s="358"/>
      <c r="F12" s="358"/>
      <c r="G12" s="461"/>
      <c r="H12" s="461"/>
      <c r="I12" s="358"/>
      <c r="J12" s="361"/>
      <c r="K12" s="430"/>
      <c r="L12" s="361"/>
      <c r="M12" s="363"/>
    </row>
    <row r="13" spans="1:127" s="342" customFormat="1">
      <c r="A13" s="358" t="s">
        <v>480</v>
      </c>
      <c r="B13" s="364">
        <f>+EVERLITE!B13</f>
        <v>43</v>
      </c>
      <c r="C13" s="358"/>
      <c r="D13" s="344"/>
      <c r="E13" s="364"/>
      <c r="F13" s="358"/>
      <c r="G13" s="461"/>
      <c r="H13" s="461"/>
      <c r="I13" s="344"/>
      <c r="J13" s="361"/>
      <c r="K13" s="430"/>
      <c r="L13" s="361"/>
      <c r="M13" s="363"/>
    </row>
    <row r="14" spans="1:127" s="342" customFormat="1">
      <c r="A14" s="358" t="s">
        <v>481</v>
      </c>
      <c r="B14" s="364" t="str">
        <f>+EVERLITE!B14</f>
        <v>N/A</v>
      </c>
      <c r="C14" s="358"/>
      <c r="D14" s="344"/>
      <c r="E14" s="364"/>
      <c r="F14" s="397"/>
      <c r="G14" s="466"/>
      <c r="H14" s="430"/>
      <c r="I14" s="358"/>
      <c r="J14" s="361"/>
      <c r="K14" s="430"/>
      <c r="L14" s="361"/>
      <c r="M14" s="363"/>
    </row>
    <row r="15" spans="1:127" s="342" customFormat="1">
      <c r="A15" s="358" t="s">
        <v>482</v>
      </c>
      <c r="B15" s="364">
        <f>IF(NumChild="","",NumChild)</f>
        <v>1</v>
      </c>
      <c r="C15" s="358"/>
      <c r="D15" s="344"/>
      <c r="E15" s="364"/>
      <c r="F15" s="397"/>
      <c r="G15" s="466"/>
      <c r="H15" s="461"/>
      <c r="I15" s="364"/>
      <c r="J15" s="361"/>
      <c r="K15" s="430"/>
      <c r="L15" s="361"/>
      <c r="M15" s="363"/>
    </row>
    <row r="16" spans="1:127" s="342" customFormat="1">
      <c r="A16" s="398"/>
      <c r="B16" s="364"/>
      <c r="C16" s="358"/>
      <c r="D16" s="344"/>
      <c r="E16" s="364"/>
      <c r="F16" s="358"/>
      <c r="G16" s="461"/>
      <c r="H16" s="461"/>
      <c r="I16" s="358"/>
      <c r="J16" s="361"/>
      <c r="K16" s="430"/>
      <c r="L16" s="361"/>
      <c r="M16" s="363"/>
    </row>
    <row r="17" spans="1:127" hidden="1">
      <c r="A17" s="525" t="e">
        <f>+EVERMORE!#REF!</f>
        <v>#REF!</v>
      </c>
      <c r="B17" s="525"/>
      <c r="C17" s="525"/>
      <c r="D17" s="525"/>
      <c r="E17" s="525"/>
      <c r="F17" s="525"/>
      <c r="G17" s="525"/>
      <c r="H17" s="525"/>
      <c r="I17" s="525"/>
      <c r="J17" s="525"/>
      <c r="K17" s="525"/>
      <c r="L17" s="525"/>
      <c r="M17" s="525"/>
      <c r="N17" s="460"/>
      <c r="O17" s="460"/>
      <c r="P17" s="460"/>
    </row>
    <row r="18" spans="1:127" s="342" customFormat="1" hidden="1">
      <c r="A18" s="361"/>
      <c r="B18" s="361"/>
      <c r="C18" s="361"/>
      <c r="D18" s="361"/>
      <c r="E18" s="361"/>
      <c r="F18" s="361"/>
      <c r="G18" s="430"/>
      <c r="H18" s="430"/>
      <c r="I18" s="361"/>
      <c r="J18" s="361"/>
      <c r="K18" s="430"/>
      <c r="L18" s="361"/>
      <c r="M18" s="363"/>
    </row>
    <row r="19" spans="1:127" s="342" customFormat="1" hidden="1">
      <c r="A19" s="358"/>
      <c r="B19" s="358"/>
      <c r="C19" s="358"/>
      <c r="D19" s="358"/>
      <c r="E19" s="358"/>
      <c r="F19" s="358"/>
      <c r="G19" s="461"/>
      <c r="H19" s="461"/>
      <c r="I19" s="358"/>
      <c r="J19" s="361"/>
      <c r="K19" s="430"/>
      <c r="L19" s="361"/>
      <c r="M19" s="363"/>
    </row>
    <row r="20" spans="1:127" s="342" customFormat="1" hidden="1">
      <c r="A20" s="358"/>
      <c r="B20" s="358"/>
      <c r="C20" s="358"/>
      <c r="D20" s="358"/>
      <c r="E20" s="358"/>
      <c r="F20" s="358"/>
      <c r="G20" s="461"/>
      <c r="H20" s="461"/>
      <c r="I20" s="358"/>
      <c r="J20" s="361"/>
      <c r="K20" s="430"/>
      <c r="L20" s="361"/>
      <c r="M20" s="363"/>
    </row>
    <row r="21" spans="1:127" s="342" customFormat="1" hidden="1">
      <c r="A21" s="358"/>
      <c r="B21" s="358"/>
      <c r="C21" s="358"/>
      <c r="D21" s="358"/>
      <c r="E21" s="358"/>
      <c r="F21" s="358"/>
      <c r="G21" s="461"/>
      <c r="H21" s="461"/>
      <c r="I21" s="358"/>
      <c r="J21" s="361"/>
      <c r="K21" s="430"/>
      <c r="L21" s="361"/>
      <c r="M21" s="363"/>
    </row>
    <row r="22" spans="1:127" s="342" customFormat="1" hidden="1">
      <c r="A22" s="358"/>
      <c r="B22" s="358"/>
      <c r="C22" s="358"/>
      <c r="D22" s="358"/>
      <c r="E22" s="358"/>
      <c r="F22" s="364"/>
      <c r="G22" s="461"/>
      <c r="H22" s="461"/>
      <c r="I22" s="361"/>
      <c r="J22" s="361"/>
      <c r="K22" s="430"/>
      <c r="L22" s="361"/>
      <c r="M22" s="363"/>
    </row>
    <row r="23" spans="1:127">
      <c r="A23" s="526" t="str">
        <f>+EVERMORE!A16</f>
        <v>DEDUCIBLES</v>
      </c>
      <c r="B23" s="525"/>
      <c r="C23" s="525"/>
      <c r="D23" s="525"/>
      <c r="E23" s="525"/>
      <c r="F23" s="525"/>
      <c r="G23" s="525"/>
      <c r="H23" s="525"/>
      <c r="I23" s="525"/>
      <c r="J23" s="525"/>
      <c r="K23" s="525"/>
      <c r="L23" s="525"/>
      <c r="M23" s="525"/>
      <c r="N23" s="377"/>
      <c r="O23" s="377"/>
      <c r="BO23" s="341"/>
      <c r="DW23" s="340"/>
    </row>
    <row r="24" spans="1:127">
      <c r="A24" s="368" t="str">
        <f>+EVERMORE!A17</f>
        <v>Fuera de USA</v>
      </c>
      <c r="D24" s="389">
        <f>+IF(B11="Venezuela",250,500)</f>
        <v>500</v>
      </c>
      <c r="E24" s="406">
        <v>1000</v>
      </c>
      <c r="F24" s="407">
        <v>2000</v>
      </c>
      <c r="G24" s="406">
        <v>5000</v>
      </c>
      <c r="H24" s="535">
        <v>10000</v>
      </c>
      <c r="I24" s="536"/>
      <c r="J24" s="543"/>
      <c r="K24" s="535">
        <v>20000</v>
      </c>
      <c r="L24" s="536"/>
      <c r="M24" s="536"/>
      <c r="BO24" s="341"/>
      <c r="DW24" s="340"/>
    </row>
    <row r="25" spans="1:127">
      <c r="A25" s="467" t="str">
        <f>+EVERMORE!A18</f>
        <v>Dentro de USA</v>
      </c>
      <c r="B25" s="468"/>
      <c r="D25" s="349">
        <v>1000</v>
      </c>
      <c r="E25" s="348"/>
      <c r="F25" s="349"/>
      <c r="G25" s="348"/>
      <c r="H25" s="533"/>
      <c r="I25" s="534"/>
      <c r="J25" s="544"/>
      <c r="K25" s="533"/>
      <c r="L25" s="534"/>
      <c r="M25" s="534"/>
      <c r="BO25" s="341"/>
      <c r="DW25" s="340"/>
    </row>
    <row r="26" spans="1:127">
      <c r="A26" s="526" t="str">
        <f>+EVERMORE!A19</f>
        <v>ANUAL</v>
      </c>
      <c r="B26" s="525"/>
      <c r="C26" s="525"/>
      <c r="D26" s="525"/>
      <c r="E26" s="525"/>
      <c r="F26" s="525"/>
      <c r="G26" s="525"/>
      <c r="H26" s="525"/>
      <c r="I26" s="525"/>
      <c r="J26" s="525"/>
      <c r="K26" s="525"/>
      <c r="L26" s="525"/>
      <c r="M26" s="525"/>
      <c r="BO26" s="341"/>
      <c r="DW26" s="340"/>
    </row>
    <row r="27" spans="1:127">
      <c r="A27" s="368" t="str">
        <f>+EVERMORE!A20</f>
        <v>Titular</v>
      </c>
      <c r="C27" s="369"/>
      <c r="D27" s="385">
        <f>IFERROR('Tarifas Leverage'!AB24 * 'Data Input-Ingreso de Datos'!$G$20, "N/A")</f>
        <v>4266</v>
      </c>
      <c r="E27" s="383">
        <f>IFERROR('Tarifas Leverage'!AC24 * 'Data Input-Ingreso de Datos'!$G$20, "N/A")</f>
        <v>3419</v>
      </c>
      <c r="F27" s="383">
        <f>IFERROR('Tarifas Leverage'!AD24 * 'Data Input-Ingreso de Datos'!$G$20, "N/A")</f>
        <v>2955</v>
      </c>
      <c r="G27" s="383">
        <f>IFERROR('Tarifas Leverage'!AE24 * 'Data Input-Ingreso de Datos'!$G$20, "N/A")</f>
        <v>2125</v>
      </c>
      <c r="H27" s="547">
        <f>IFERROR('Tarifas Leverage'!AF24 * 'Data Input-Ingreso de Datos'!$G$20, "N/A")</f>
        <v>1453</v>
      </c>
      <c r="I27" s="548"/>
      <c r="J27" s="440"/>
      <c r="K27" s="531">
        <f>IFERROR('Tarifas Leverage'!AG24 * 'Data Input-Ingreso de Datos'!$G$20, "N/A")</f>
        <v>1111</v>
      </c>
      <c r="L27" s="532"/>
      <c r="M27" s="532"/>
      <c r="BP27" s="340"/>
      <c r="BQ27" s="340"/>
      <c r="BR27" s="340"/>
      <c r="BS27" s="340"/>
      <c r="BT27" s="340"/>
      <c r="BU27" s="340"/>
      <c r="BV27" s="340"/>
      <c r="BW27" s="340"/>
      <c r="BX27" s="340"/>
      <c r="BY27" s="340"/>
      <c r="BZ27" s="340"/>
      <c r="CA27" s="340"/>
      <c r="CB27" s="340"/>
      <c r="CC27" s="340"/>
      <c r="CD27" s="340"/>
      <c r="CE27" s="340"/>
      <c r="CF27" s="340"/>
      <c r="CG27" s="340"/>
      <c r="CH27" s="340"/>
      <c r="CI27" s="340"/>
      <c r="CJ27" s="340"/>
      <c r="CK27" s="340"/>
      <c r="CL27" s="340"/>
      <c r="CM27" s="340"/>
      <c r="CN27" s="340"/>
      <c r="CO27" s="340"/>
      <c r="CP27" s="340"/>
      <c r="CQ27" s="340"/>
      <c r="CR27" s="340"/>
      <c r="CS27" s="340"/>
      <c r="CT27" s="340"/>
      <c r="CU27" s="340"/>
      <c r="CV27" s="340"/>
      <c r="CW27" s="340"/>
      <c r="CX27" s="340"/>
      <c r="CY27" s="340"/>
      <c r="CZ27" s="340"/>
      <c r="DA27" s="340"/>
      <c r="DB27" s="340"/>
      <c r="DC27" s="340"/>
      <c r="DD27" s="340"/>
      <c r="DE27" s="340"/>
      <c r="DF27" s="340"/>
      <c r="DG27" s="340"/>
      <c r="DH27" s="340"/>
      <c r="DI27" s="340"/>
      <c r="DJ27" s="340"/>
      <c r="DK27" s="340"/>
      <c r="DL27" s="340"/>
      <c r="DM27" s="340"/>
      <c r="DN27" s="340"/>
      <c r="DO27" s="340"/>
      <c r="DP27" s="340"/>
      <c r="DQ27" s="340"/>
      <c r="DR27" s="340"/>
      <c r="DS27" s="340"/>
      <c r="DT27" s="340"/>
      <c r="DU27" s="340"/>
      <c r="DV27" s="340"/>
      <c r="DW27" s="340"/>
    </row>
    <row r="28" spans="1:127">
      <c r="A28" s="368" t="str">
        <f>+EVERMORE!A21</f>
        <v>Cónyuge</v>
      </c>
      <c r="C28" s="369"/>
      <c r="D28" s="384" t="str">
        <f>IFERROR('Tarifas Leverage'!AB50 * 'Data Input-Ingreso de Datos'!$G$20, "N/A")</f>
        <v>N/A</v>
      </c>
      <c r="E28" s="384" t="str">
        <f>IFERROR('Tarifas Leverage'!AC50 * 'Data Input-Ingreso de Datos'!$G$20, "N/A")</f>
        <v>N/A</v>
      </c>
      <c r="F28" s="384" t="str">
        <f>IFERROR('Tarifas Leverage'!AD50 * 'Data Input-Ingreso de Datos'!$G$20, "N/A")</f>
        <v>N/A</v>
      </c>
      <c r="G28" s="386" t="str">
        <f>IFERROR('Tarifas Leverage'!AE50 * 'Data Input-Ingreso de Datos'!$G$20, "N/A")</f>
        <v>N/A</v>
      </c>
      <c r="H28" s="531" t="str">
        <f>IFERROR('Tarifas Leverage'!AF50 * 'Data Input-Ingreso de Datos'!$G$20, "N/A")</f>
        <v>N/A</v>
      </c>
      <c r="I28" s="549"/>
      <c r="J28" s="440"/>
      <c r="K28" s="531" t="str">
        <f>IFERROR('Tarifas Leverage'!AG50 * 'Data Input-Ingreso de Datos'!$G$20, "N/A")</f>
        <v>N/A</v>
      </c>
      <c r="L28" s="532"/>
      <c r="M28" s="532"/>
      <c r="BP28" s="340"/>
      <c r="BQ28" s="340"/>
      <c r="BR28" s="340"/>
      <c r="BS28" s="340"/>
      <c r="BT28" s="340"/>
      <c r="BU28" s="340"/>
      <c r="BV28" s="340"/>
      <c r="BW28" s="340"/>
      <c r="BX28" s="340"/>
      <c r="BY28" s="340"/>
      <c r="BZ28" s="340"/>
      <c r="CA28" s="340"/>
      <c r="CB28" s="340"/>
      <c r="CC28" s="340"/>
      <c r="CD28" s="340"/>
      <c r="CE28" s="340"/>
      <c r="CF28" s="340"/>
      <c r="CG28" s="340"/>
      <c r="CH28" s="340"/>
      <c r="CI28" s="340"/>
      <c r="CJ28" s="340"/>
      <c r="CK28" s="340"/>
      <c r="CL28" s="340"/>
      <c r="CM28" s="340"/>
      <c r="CN28" s="340"/>
      <c r="CO28" s="340"/>
      <c r="CP28" s="340"/>
      <c r="CQ28" s="340"/>
      <c r="CR28" s="340"/>
      <c r="CS28" s="340"/>
      <c r="CT28" s="340"/>
      <c r="CU28" s="340"/>
      <c r="CV28" s="340"/>
      <c r="CW28" s="340"/>
      <c r="CX28" s="340"/>
      <c r="CY28" s="340"/>
      <c r="CZ28" s="340"/>
      <c r="DA28" s="340"/>
      <c r="DB28" s="340"/>
      <c r="DC28" s="340"/>
      <c r="DD28" s="340"/>
      <c r="DE28" s="340"/>
      <c r="DF28" s="340"/>
      <c r="DG28" s="340"/>
      <c r="DH28" s="340"/>
      <c r="DI28" s="340"/>
      <c r="DJ28" s="340"/>
      <c r="DK28" s="340"/>
      <c r="DL28" s="340"/>
      <c r="DM28" s="340"/>
      <c r="DN28" s="340"/>
      <c r="DO28" s="340"/>
      <c r="DP28" s="340"/>
      <c r="DQ28" s="340"/>
      <c r="DR28" s="340"/>
      <c r="DS28" s="340"/>
      <c r="DT28" s="340"/>
      <c r="DU28" s="340"/>
      <c r="DV28" s="340"/>
      <c r="DW28" s="340"/>
    </row>
    <row r="29" spans="1:127">
      <c r="A29" s="368" t="str">
        <f>+EVERMORE!A22</f>
        <v>Niño(s)</v>
      </c>
      <c r="C29" s="369"/>
      <c r="D29" s="384">
        <f>IFERROR('Tarifas Leverage'!AB77 * 'Data Input-Ingreso de Datos'!$G$20, "N/A")</f>
        <v>2050</v>
      </c>
      <c r="E29" s="384">
        <f>IFERROR('Tarifas Leverage'!AC77 * 'Data Input-Ingreso de Datos'!$G$20, "N/A")</f>
        <v>1687</v>
      </c>
      <c r="F29" s="384">
        <f>IFERROR('Tarifas Leverage'!AD77 * 'Data Input-Ingreso de Datos'!$G$20, "N/A")</f>
        <v>1200</v>
      </c>
      <c r="G29" s="384">
        <f>IFERROR('Tarifas Leverage'!AE77 * 'Data Input-Ingreso de Datos'!$G$20, "N/A")</f>
        <v>758</v>
      </c>
      <c r="H29" s="531">
        <f>IFERROR('Tarifas Leverage'!AF77 * 'Data Input-Ingreso de Datos'!$G$20, "N/A")</f>
        <v>604</v>
      </c>
      <c r="I29" s="532"/>
      <c r="J29" s="532"/>
      <c r="K29" s="531">
        <f>IFERROR('Tarifas Leverage'!AG77 * 'Data Input-Ingreso de Datos'!$G$20, "N/A")</f>
        <v>445</v>
      </c>
      <c r="L29" s="532"/>
      <c r="M29" s="532"/>
      <c r="BP29" s="340"/>
      <c r="BQ29" s="340"/>
      <c r="BR29" s="340"/>
      <c r="BS29" s="340"/>
      <c r="BT29" s="340"/>
      <c r="BU29" s="340"/>
      <c r="BV29" s="340"/>
      <c r="BW29" s="340"/>
      <c r="BX29" s="340"/>
      <c r="BY29" s="340"/>
      <c r="BZ29" s="340"/>
      <c r="CA29" s="340"/>
      <c r="CB29" s="340"/>
      <c r="CC29" s="340"/>
      <c r="CD29" s="340"/>
      <c r="CE29" s="340"/>
      <c r="CF29" s="340"/>
      <c r="CG29" s="340"/>
      <c r="CH29" s="340"/>
      <c r="CI29" s="340"/>
      <c r="CJ29" s="340"/>
      <c r="CK29" s="340"/>
      <c r="CL29" s="340"/>
      <c r="CM29" s="340"/>
      <c r="CN29" s="340"/>
      <c r="CO29" s="340"/>
      <c r="CP29" s="340"/>
      <c r="CQ29" s="340"/>
      <c r="CR29" s="340"/>
      <c r="CS29" s="340"/>
      <c r="CT29" s="340"/>
      <c r="CU29" s="340"/>
      <c r="CV29" s="340"/>
      <c r="CW29" s="340"/>
      <c r="CX29" s="340"/>
      <c r="CY29" s="340"/>
      <c r="CZ29" s="340"/>
      <c r="DA29" s="340"/>
      <c r="DB29" s="340"/>
      <c r="DC29" s="340"/>
      <c r="DD29" s="340"/>
      <c r="DE29" s="340"/>
      <c r="DF29" s="340"/>
      <c r="DG29" s="340"/>
      <c r="DH29" s="340"/>
      <c r="DI29" s="340"/>
      <c r="DJ29" s="340"/>
      <c r="DK29" s="340"/>
      <c r="DL29" s="340"/>
      <c r="DM29" s="340"/>
      <c r="DN29" s="340"/>
      <c r="DO29" s="340"/>
      <c r="DP29" s="340"/>
      <c r="DQ29" s="340"/>
      <c r="DR29" s="340"/>
      <c r="DS29" s="340"/>
      <c r="DT29" s="340"/>
      <c r="DU29" s="340"/>
      <c r="DV29" s="340"/>
      <c r="DW29" s="340"/>
    </row>
    <row r="30" spans="1:127" s="356" customFormat="1">
      <c r="A30" s="368" t="s">
        <v>387</v>
      </c>
      <c r="C30" s="416"/>
      <c r="D30" s="370">
        <f>IF(RiderTrans="Si",319,"N/A")</f>
        <v>319</v>
      </c>
      <c r="E30" s="370">
        <f>IF(RiderTrans="Si",319,"N/A")</f>
        <v>319</v>
      </c>
      <c r="F30" s="370">
        <f>IF(RiderTrans="Si",319,"N/A")</f>
        <v>319</v>
      </c>
      <c r="G30" s="370">
        <f>IF(RiderTrans="Si",319,"N/A")</f>
        <v>319</v>
      </c>
      <c r="H30" s="529">
        <f>IF(RiderTrans="Si",319,"N/A")</f>
        <v>319</v>
      </c>
      <c r="I30" s="530"/>
      <c r="J30" s="530"/>
      <c r="K30" s="529">
        <f>IF(RiderTrans="Si",319,"N/A")</f>
        <v>319</v>
      </c>
      <c r="L30" s="530"/>
      <c r="M30" s="530"/>
      <c r="BP30" s="357"/>
      <c r="BQ30" s="357"/>
      <c r="BR30" s="357"/>
      <c r="BS30" s="357"/>
      <c r="BT30" s="357"/>
      <c r="BU30" s="357"/>
      <c r="BV30" s="357"/>
      <c r="BW30" s="357"/>
      <c r="BX30" s="357"/>
      <c r="BY30" s="357"/>
      <c r="BZ30" s="357"/>
      <c r="CA30" s="357"/>
      <c r="CB30" s="357"/>
      <c r="CC30" s="357"/>
      <c r="CD30" s="357"/>
      <c r="CE30" s="357"/>
      <c r="CF30" s="357"/>
      <c r="CG30" s="357"/>
      <c r="CH30" s="357"/>
      <c r="CI30" s="357"/>
      <c r="CJ30" s="357"/>
      <c r="CK30" s="357"/>
      <c r="CL30" s="357"/>
      <c r="CM30" s="357"/>
      <c r="CN30" s="357"/>
      <c r="CO30" s="357"/>
      <c r="CP30" s="357"/>
      <c r="CQ30" s="357"/>
      <c r="CR30" s="357"/>
      <c r="CS30" s="357"/>
      <c r="CT30" s="357"/>
      <c r="CU30" s="357"/>
      <c r="CV30" s="357"/>
      <c r="CW30" s="357"/>
      <c r="CX30" s="357"/>
      <c r="CY30" s="357"/>
      <c r="CZ30" s="357"/>
      <c r="DA30" s="357"/>
      <c r="DB30" s="357"/>
      <c r="DC30" s="357"/>
      <c r="DD30" s="357"/>
      <c r="DE30" s="357"/>
      <c r="DF30" s="357"/>
      <c r="DG30" s="357"/>
      <c r="DH30" s="357"/>
      <c r="DI30" s="357"/>
      <c r="DJ30" s="357"/>
      <c r="DK30" s="357"/>
      <c r="DL30" s="357"/>
      <c r="DM30" s="357"/>
      <c r="DN30" s="357"/>
      <c r="DO30" s="357"/>
      <c r="DP30" s="357"/>
      <c r="DQ30" s="357"/>
      <c r="DR30" s="357"/>
      <c r="DS30" s="357"/>
      <c r="DT30" s="357"/>
      <c r="DU30" s="357"/>
      <c r="DV30" s="357"/>
      <c r="DW30" s="357"/>
    </row>
    <row r="31" spans="1:127">
      <c r="A31" s="368" t="s">
        <v>388</v>
      </c>
      <c r="C31" s="369"/>
      <c r="D31" s="370">
        <f>SUM(D27:D30)*0.005</f>
        <v>33.174999999999997</v>
      </c>
      <c r="E31" s="370">
        <f t="shared" ref="E31:G31" si="0">SUM(E27:E30)*0.005</f>
        <v>27.125</v>
      </c>
      <c r="F31" s="370">
        <f t="shared" si="0"/>
        <v>22.37</v>
      </c>
      <c r="G31" s="370">
        <f t="shared" si="0"/>
        <v>16.010000000000002</v>
      </c>
      <c r="H31" s="529">
        <f>SUM(H27:H30)*0.005</f>
        <v>11.88</v>
      </c>
      <c r="I31" s="530"/>
      <c r="J31" s="530"/>
      <c r="K31" s="529">
        <f>SUM(K27:K30)*0.005</f>
        <v>9.375</v>
      </c>
      <c r="L31" s="530"/>
      <c r="M31" s="530"/>
      <c r="BP31" s="340"/>
      <c r="BQ31" s="340"/>
      <c r="BR31" s="340"/>
      <c r="BS31" s="340"/>
      <c r="BT31" s="340"/>
      <c r="BU31" s="340"/>
      <c r="BV31" s="340"/>
      <c r="BW31" s="340"/>
      <c r="BX31" s="340"/>
      <c r="BY31" s="340"/>
      <c r="BZ31" s="340"/>
      <c r="CA31" s="340"/>
      <c r="CB31" s="340"/>
      <c r="CC31" s="340"/>
      <c r="CD31" s="340"/>
      <c r="CE31" s="340"/>
      <c r="CF31" s="340"/>
      <c r="CG31" s="340"/>
      <c r="CH31" s="340"/>
      <c r="CI31" s="340"/>
      <c r="CJ31" s="340"/>
      <c r="CK31" s="340"/>
      <c r="CL31" s="340"/>
      <c r="CM31" s="340"/>
      <c r="CN31" s="340"/>
      <c r="CO31" s="340"/>
      <c r="CP31" s="340"/>
      <c r="CQ31" s="340"/>
      <c r="CR31" s="340"/>
      <c r="CS31" s="340"/>
      <c r="CT31" s="340"/>
      <c r="CU31" s="340"/>
      <c r="CV31" s="340"/>
      <c r="CW31" s="340"/>
      <c r="CX31" s="340"/>
      <c r="CY31" s="340"/>
      <c r="CZ31" s="340"/>
      <c r="DA31" s="340"/>
      <c r="DB31" s="340"/>
      <c r="DC31" s="340"/>
      <c r="DD31" s="340"/>
      <c r="DE31" s="340"/>
      <c r="DF31" s="340"/>
      <c r="DG31" s="340"/>
      <c r="DH31" s="340"/>
      <c r="DI31" s="340"/>
      <c r="DJ31" s="340"/>
      <c r="DK31" s="340"/>
      <c r="DL31" s="340"/>
      <c r="DM31" s="340"/>
      <c r="DN31" s="340"/>
      <c r="DO31" s="340"/>
      <c r="DP31" s="340"/>
      <c r="DQ31" s="340"/>
      <c r="DR31" s="340"/>
      <c r="DS31" s="340"/>
      <c r="DT31" s="340"/>
      <c r="DU31" s="340"/>
      <c r="DV31" s="340"/>
      <c r="DW31" s="340"/>
    </row>
    <row r="32" spans="1:127">
      <c r="A32" s="538" t="s">
        <v>121</v>
      </c>
      <c r="B32" s="539"/>
      <c r="C32" s="540"/>
      <c r="D32" s="352">
        <f>IF(D27="N/A","N/A",IF(D27=0,"N/A",SUM(D27:D31)))</f>
        <v>6668.1750000000002</v>
      </c>
      <c r="E32" s="352">
        <f>IF(E27="N/A","N/A",IF(E27=0,"N/A",SUM(E27:E31)))</f>
        <v>5452.125</v>
      </c>
      <c r="F32" s="352">
        <f>IF(F27="N/A","N/A",IF(F27=0,"N/A",SUM(F27:F31)))</f>
        <v>4496.37</v>
      </c>
      <c r="G32" s="352">
        <f>IF(G27="N/A","N/A",IF(G27=0,"N/A",SUM(G27:G31)))</f>
        <v>3218.01</v>
      </c>
      <c r="H32" s="545">
        <f>IF(H27="N/A","N/A",IF(H27=0,"N/A",SUM(H27:H31)))</f>
        <v>2387.88</v>
      </c>
      <c r="I32" s="546"/>
      <c r="J32" s="352"/>
      <c r="K32" s="527">
        <f>IF(K27="N/A","N/A",IF(K27=0,"N/A",SUM(K27:K31)))</f>
        <v>1884.375</v>
      </c>
      <c r="L32" s="528"/>
      <c r="M32" s="528"/>
      <c r="BO32" s="341"/>
      <c r="DW32" s="340"/>
    </row>
    <row r="33" spans="1:127 16383:16383">
      <c r="A33" s="526" t="str">
        <f>+EVERMORE!A26</f>
        <v>SEMI-ANUAL</v>
      </c>
      <c r="B33" s="525"/>
      <c r="C33" s="525"/>
      <c r="D33" s="525"/>
      <c r="E33" s="525"/>
      <c r="F33" s="525"/>
      <c r="G33" s="525"/>
      <c r="H33" s="525"/>
      <c r="I33" s="525"/>
      <c r="J33" s="525"/>
      <c r="K33" s="525"/>
      <c r="L33" s="525"/>
      <c r="M33" s="525"/>
      <c r="BO33" s="341"/>
      <c r="DW33" s="340"/>
    </row>
    <row r="34" spans="1:127 16383:16383">
      <c r="A34" s="375" t="str">
        <f>+EVERMORE!A27</f>
        <v>Titular</v>
      </c>
      <c r="B34" s="418"/>
      <c r="C34" s="369"/>
      <c r="D34" s="385">
        <f t="shared" ref="D34:H36" si="1">IFERROR((D27/2*1.055),"N/A")</f>
        <v>2250.3150000000001</v>
      </c>
      <c r="E34" s="385">
        <f t="shared" si="1"/>
        <v>1803.5224999999998</v>
      </c>
      <c r="F34" s="385">
        <f t="shared" si="1"/>
        <v>1558.7624999999998</v>
      </c>
      <c r="G34" s="385">
        <f t="shared" si="1"/>
        <v>1120.9375</v>
      </c>
      <c r="H34" s="531">
        <f t="shared" si="1"/>
        <v>766.45749999999998</v>
      </c>
      <c r="I34" s="532"/>
      <c r="J34" s="549"/>
      <c r="K34" s="531">
        <f>IFERROR((K27/2*1.055),"N/A")</f>
        <v>586.05250000000001</v>
      </c>
      <c r="L34" s="532"/>
      <c r="M34" s="532"/>
      <c r="BP34" s="340"/>
      <c r="BQ34" s="340"/>
      <c r="BR34" s="340"/>
      <c r="BS34" s="340"/>
      <c r="BT34" s="340"/>
      <c r="BU34" s="340"/>
      <c r="BV34" s="340"/>
      <c r="BW34" s="340"/>
      <c r="BX34" s="340"/>
      <c r="BY34" s="340"/>
      <c r="BZ34" s="340"/>
      <c r="CA34" s="340"/>
      <c r="CB34" s="340"/>
      <c r="CC34" s="340"/>
      <c r="CD34" s="340"/>
      <c r="CE34" s="340"/>
      <c r="CF34" s="340"/>
      <c r="CG34" s="340"/>
      <c r="CH34" s="340"/>
      <c r="CI34" s="340"/>
      <c r="CJ34" s="340"/>
      <c r="CK34" s="340"/>
      <c r="CL34" s="340"/>
      <c r="CM34" s="340"/>
      <c r="CN34" s="340"/>
      <c r="CO34" s="340"/>
      <c r="CP34" s="340"/>
      <c r="CQ34" s="340"/>
      <c r="CR34" s="340"/>
      <c r="CS34" s="340"/>
      <c r="CT34" s="340"/>
      <c r="CU34" s="340"/>
      <c r="CV34" s="340"/>
      <c r="CW34" s="340"/>
      <c r="CX34" s="340"/>
      <c r="CY34" s="340"/>
      <c r="CZ34" s="340"/>
      <c r="DA34" s="340"/>
      <c r="DB34" s="340"/>
      <c r="DC34" s="340"/>
      <c r="DD34" s="340"/>
      <c r="DE34" s="340"/>
      <c r="DF34" s="340"/>
      <c r="DG34" s="340"/>
      <c r="DH34" s="340"/>
      <c r="DI34" s="340"/>
      <c r="DJ34" s="340"/>
      <c r="DK34" s="340"/>
      <c r="DL34" s="340"/>
      <c r="DM34" s="340"/>
      <c r="DN34" s="340"/>
      <c r="DO34" s="340"/>
      <c r="DP34" s="340"/>
      <c r="DQ34" s="340"/>
      <c r="DR34" s="340"/>
      <c r="DS34" s="340"/>
      <c r="DT34" s="340"/>
      <c r="DU34" s="340"/>
      <c r="DV34" s="340"/>
      <c r="DW34" s="340"/>
    </row>
    <row r="35" spans="1:127 16383:16383">
      <c r="A35" s="368" t="str">
        <f>+EVERMORE!A28</f>
        <v>Cónyuge</v>
      </c>
      <c r="C35" s="369"/>
      <c r="D35" s="384" t="str">
        <f t="shared" si="1"/>
        <v>N/A</v>
      </c>
      <c r="E35" s="384" t="str">
        <f t="shared" si="1"/>
        <v>N/A</v>
      </c>
      <c r="F35" s="384" t="str">
        <f t="shared" si="1"/>
        <v>N/A</v>
      </c>
      <c r="G35" s="384" t="str">
        <f t="shared" si="1"/>
        <v>N/A</v>
      </c>
      <c r="H35" s="531" t="str">
        <f t="shared" si="1"/>
        <v>N/A</v>
      </c>
      <c r="I35" s="532"/>
      <c r="J35" s="549"/>
      <c r="K35" s="531" t="str">
        <f>IFERROR((K28/2*1.055),"N/A")</f>
        <v>N/A</v>
      </c>
      <c r="L35" s="532"/>
      <c r="M35" s="532"/>
      <c r="BP35" s="340"/>
      <c r="BQ35" s="340"/>
      <c r="BR35" s="340"/>
      <c r="BS35" s="340"/>
      <c r="BT35" s="340"/>
      <c r="BU35" s="340"/>
      <c r="BV35" s="340"/>
      <c r="BW35" s="340"/>
      <c r="BX35" s="340"/>
      <c r="BY35" s="340"/>
      <c r="BZ35" s="340"/>
      <c r="CA35" s="340"/>
      <c r="CB35" s="340"/>
      <c r="CC35" s="340"/>
      <c r="CD35" s="340"/>
      <c r="CE35" s="340"/>
      <c r="CF35" s="340"/>
      <c r="CG35" s="340"/>
      <c r="CH35" s="340"/>
      <c r="CI35" s="340"/>
      <c r="CJ35" s="340"/>
      <c r="CK35" s="340"/>
      <c r="CL35" s="340"/>
      <c r="CM35" s="340"/>
      <c r="CN35" s="340"/>
      <c r="CO35" s="340"/>
      <c r="CP35" s="340"/>
      <c r="CQ35" s="340"/>
      <c r="CR35" s="340"/>
      <c r="CS35" s="340"/>
      <c r="CT35" s="340"/>
      <c r="CU35" s="340"/>
      <c r="CV35" s="340"/>
      <c r="CW35" s="340"/>
      <c r="CX35" s="340"/>
      <c r="CY35" s="340"/>
      <c r="CZ35" s="340"/>
      <c r="DA35" s="340"/>
      <c r="DB35" s="340"/>
      <c r="DC35" s="340"/>
      <c r="DD35" s="340"/>
      <c r="DE35" s="340"/>
      <c r="DF35" s="340"/>
      <c r="DG35" s="340"/>
      <c r="DH35" s="340"/>
      <c r="DI35" s="340"/>
      <c r="DJ35" s="340"/>
      <c r="DK35" s="340"/>
      <c r="DL35" s="340"/>
      <c r="DM35" s="340"/>
      <c r="DN35" s="340"/>
      <c r="DO35" s="340"/>
      <c r="DP35" s="340"/>
      <c r="DQ35" s="340"/>
      <c r="DR35" s="340"/>
      <c r="DS35" s="340"/>
      <c r="DT35" s="340"/>
      <c r="DU35" s="340"/>
      <c r="DV35" s="340"/>
      <c r="DW35" s="340"/>
    </row>
    <row r="36" spans="1:127 16383:16383">
      <c r="A36" s="368" t="str">
        <f>+EVERMORE!A29</f>
        <v>Niño(s)</v>
      </c>
      <c r="C36" s="369"/>
      <c r="D36" s="384">
        <f t="shared" si="1"/>
        <v>1081.375</v>
      </c>
      <c r="E36" s="384">
        <f t="shared" si="1"/>
        <v>889.89249999999993</v>
      </c>
      <c r="F36" s="384">
        <f t="shared" si="1"/>
        <v>633</v>
      </c>
      <c r="G36" s="384">
        <f t="shared" si="1"/>
        <v>399.84499999999997</v>
      </c>
      <c r="H36" s="531">
        <f t="shared" si="1"/>
        <v>318.60999999999996</v>
      </c>
      <c r="I36" s="532"/>
      <c r="J36" s="549"/>
      <c r="K36" s="531">
        <f>IFERROR((K29/2*1.055),"N/A")</f>
        <v>234.73749999999998</v>
      </c>
      <c r="L36" s="532"/>
      <c r="M36" s="532"/>
      <c r="BP36" s="340"/>
      <c r="BQ36" s="340"/>
      <c r="BR36" s="340"/>
      <c r="BS36" s="340"/>
      <c r="BT36" s="340"/>
      <c r="BU36" s="340"/>
      <c r="BV36" s="340"/>
      <c r="BW36" s="340"/>
      <c r="BX36" s="340"/>
      <c r="BY36" s="340"/>
      <c r="BZ36" s="340"/>
      <c r="CA36" s="340"/>
      <c r="CB36" s="340"/>
      <c r="CC36" s="340"/>
      <c r="CD36" s="340"/>
      <c r="CE36" s="340"/>
      <c r="CF36" s="340"/>
      <c r="CG36" s="340"/>
      <c r="CH36" s="340"/>
      <c r="CI36" s="340"/>
      <c r="CJ36" s="340"/>
      <c r="CK36" s="340"/>
      <c r="CL36" s="340"/>
      <c r="CM36" s="340"/>
      <c r="CN36" s="340"/>
      <c r="CO36" s="340"/>
      <c r="CP36" s="340"/>
      <c r="CQ36" s="340"/>
      <c r="CR36" s="340"/>
      <c r="CS36" s="340"/>
      <c r="CT36" s="340"/>
      <c r="CU36" s="340"/>
      <c r="CV36" s="340"/>
      <c r="CW36" s="340"/>
      <c r="CX36" s="340"/>
      <c r="CY36" s="340"/>
      <c r="CZ36" s="340"/>
      <c r="DA36" s="340"/>
      <c r="DB36" s="340"/>
      <c r="DC36" s="340"/>
      <c r="DD36" s="340"/>
      <c r="DE36" s="340"/>
      <c r="DF36" s="340"/>
      <c r="DG36" s="340"/>
      <c r="DH36" s="340"/>
      <c r="DI36" s="340"/>
      <c r="DJ36" s="340"/>
      <c r="DK36" s="340"/>
      <c r="DL36" s="340"/>
      <c r="DM36" s="340"/>
      <c r="DN36" s="340"/>
      <c r="DO36" s="340"/>
      <c r="DP36" s="340"/>
      <c r="DQ36" s="340"/>
      <c r="DR36" s="340"/>
      <c r="DS36" s="340"/>
      <c r="DT36" s="340"/>
      <c r="DU36" s="340"/>
      <c r="DV36" s="340"/>
      <c r="DW36" s="340"/>
    </row>
    <row r="37" spans="1:127 16383:16383" s="356" customFormat="1">
      <c r="A37" s="368" t="str">
        <f>+A30</f>
        <v>Asistencia médica en viajes</v>
      </c>
      <c r="C37" s="416"/>
      <c r="D37" s="370">
        <f t="shared" ref="D37:K37" si="2">IF(RiderTrans="Si",319,"N/A")</f>
        <v>319</v>
      </c>
      <c r="E37" s="370">
        <f t="shared" si="2"/>
        <v>319</v>
      </c>
      <c r="F37" s="370">
        <f t="shared" si="2"/>
        <v>319</v>
      </c>
      <c r="G37" s="370">
        <f t="shared" si="2"/>
        <v>319</v>
      </c>
      <c r="H37" s="529">
        <f t="shared" si="2"/>
        <v>319</v>
      </c>
      <c r="I37" s="530"/>
      <c r="J37" s="537"/>
      <c r="K37" s="529">
        <f t="shared" si="2"/>
        <v>319</v>
      </c>
      <c r="L37" s="530"/>
      <c r="M37" s="530"/>
      <c r="BP37" s="357"/>
      <c r="BQ37" s="357"/>
      <c r="BR37" s="357"/>
      <c r="BS37" s="357"/>
      <c r="BT37" s="357"/>
      <c r="BU37" s="357"/>
      <c r="BV37" s="357"/>
      <c r="BW37" s="357"/>
      <c r="BX37" s="357"/>
      <c r="BY37" s="357"/>
      <c r="BZ37" s="357"/>
      <c r="CA37" s="357"/>
      <c r="CB37" s="357"/>
      <c r="CC37" s="357"/>
      <c r="CD37" s="357"/>
      <c r="CE37" s="357"/>
      <c r="CF37" s="357"/>
      <c r="CG37" s="357"/>
      <c r="CH37" s="357"/>
      <c r="CI37" s="357"/>
      <c r="CJ37" s="357"/>
      <c r="CK37" s="357"/>
      <c r="CL37" s="357"/>
      <c r="CM37" s="357"/>
      <c r="CN37" s="357"/>
      <c r="CO37" s="357"/>
      <c r="CP37" s="357"/>
      <c r="CQ37" s="357"/>
      <c r="CR37" s="357"/>
      <c r="CS37" s="357"/>
      <c r="CT37" s="357"/>
      <c r="CU37" s="357"/>
      <c r="CV37" s="357"/>
      <c r="CW37" s="357"/>
      <c r="CX37" s="357"/>
      <c r="CY37" s="357"/>
      <c r="CZ37" s="357"/>
      <c r="DA37" s="357"/>
      <c r="DB37" s="357"/>
      <c r="DC37" s="357"/>
      <c r="DD37" s="357"/>
      <c r="DE37" s="357"/>
      <c r="DF37" s="357"/>
      <c r="DG37" s="357"/>
      <c r="DH37" s="357"/>
      <c r="DI37" s="357"/>
      <c r="DJ37" s="357"/>
      <c r="DK37" s="357"/>
      <c r="DL37" s="357"/>
      <c r="DM37" s="357"/>
      <c r="DN37" s="357"/>
      <c r="DO37" s="357"/>
      <c r="DP37" s="357"/>
      <c r="DQ37" s="357"/>
      <c r="DR37" s="357"/>
      <c r="DS37" s="357"/>
      <c r="DT37" s="357"/>
      <c r="DU37" s="357"/>
      <c r="DV37" s="357"/>
      <c r="DW37" s="357"/>
      <c r="XFC37" s="421"/>
    </row>
    <row r="38" spans="1:127 16383:16383">
      <c r="A38" s="368" t="s">
        <v>388</v>
      </c>
      <c r="C38" s="369"/>
      <c r="D38" s="370">
        <f>SUM(D34:D37)*0.005</f>
        <v>18.253450000000001</v>
      </c>
      <c r="E38" s="370">
        <f t="shared" ref="E38:F38" si="3">SUM(E34:E37)*0.005</f>
        <v>15.062075</v>
      </c>
      <c r="F38" s="370">
        <f t="shared" si="3"/>
        <v>12.553812499999999</v>
      </c>
      <c r="G38" s="371">
        <f>SUM(G34:G37)*0.005</f>
        <v>9.1989125000000005</v>
      </c>
      <c r="H38" s="529">
        <f>SUM(H34:H37)*0.005</f>
        <v>7.0203374999999992</v>
      </c>
      <c r="I38" s="530"/>
      <c r="J38" s="537"/>
      <c r="K38" s="529">
        <f>SUM(K34:K37)*0.005</f>
        <v>5.69895</v>
      </c>
      <c r="L38" s="530"/>
      <c r="M38" s="530"/>
      <c r="BP38" s="340"/>
      <c r="BQ38" s="340"/>
      <c r="BR38" s="340"/>
      <c r="BS38" s="340"/>
      <c r="BT38" s="340"/>
      <c r="BU38" s="340"/>
      <c r="BV38" s="340"/>
      <c r="BW38" s="340"/>
      <c r="BX38" s="340"/>
      <c r="BY38" s="340"/>
      <c r="BZ38" s="340"/>
      <c r="CA38" s="340"/>
      <c r="CB38" s="340"/>
      <c r="CC38" s="340"/>
      <c r="CD38" s="340"/>
      <c r="CE38" s="340"/>
      <c r="CF38" s="340"/>
      <c r="CG38" s="340"/>
      <c r="CH38" s="340"/>
      <c r="CI38" s="340"/>
      <c r="CJ38" s="340"/>
      <c r="CK38" s="340"/>
      <c r="CL38" s="340"/>
      <c r="CM38" s="340"/>
      <c r="CN38" s="340"/>
      <c r="CO38" s="340"/>
      <c r="CP38" s="340"/>
      <c r="CQ38" s="340"/>
      <c r="CR38" s="340"/>
      <c r="CS38" s="340"/>
      <c r="CT38" s="340"/>
      <c r="CU38" s="340"/>
      <c r="CV38" s="340"/>
      <c r="CW38" s="340"/>
      <c r="CX38" s="340"/>
      <c r="CY38" s="340"/>
      <c r="CZ38" s="340"/>
      <c r="DA38" s="340"/>
      <c r="DB38" s="340"/>
      <c r="DC38" s="340"/>
      <c r="DD38" s="340"/>
      <c r="DE38" s="340"/>
      <c r="DF38" s="340"/>
      <c r="DG38" s="340"/>
      <c r="DH38" s="340"/>
      <c r="DI38" s="340"/>
      <c r="DJ38" s="340"/>
      <c r="DK38" s="340"/>
      <c r="DL38" s="340"/>
      <c r="DM38" s="340"/>
      <c r="DN38" s="340"/>
      <c r="DO38" s="340"/>
      <c r="DP38" s="340"/>
      <c r="DQ38" s="340"/>
      <c r="DR38" s="340"/>
      <c r="DS38" s="340"/>
      <c r="DT38" s="340"/>
      <c r="DU38" s="340"/>
      <c r="DV38" s="340"/>
      <c r="DW38" s="340"/>
    </row>
    <row r="39" spans="1:127 16383:16383">
      <c r="A39" s="353" t="str">
        <f>+EVERMORE!A32</f>
        <v>Primer pago</v>
      </c>
      <c r="B39" s="541"/>
      <c r="C39" s="542"/>
      <c r="D39" s="354">
        <f>IF(D34="N/A","N/A",IF(D27=0,"N/A",SUM(D34:D38)))</f>
        <v>3668.9434500000002</v>
      </c>
      <c r="E39" s="354">
        <f>IF(E34="N/A","N/A",IF(E27=0,"N/A",SUM(E34:E38)))</f>
        <v>3027.4770749999998</v>
      </c>
      <c r="F39" s="354">
        <f>IF(F34="N/A","N/A",IF(F27=0,"N/A",SUM(F34:F38)))</f>
        <v>2523.3163124999996</v>
      </c>
      <c r="G39" s="354">
        <f>IF(G34="N/A","N/A",IF(G27=0,"N/A",SUM(G34:G38)))</f>
        <v>1848.9814125</v>
      </c>
      <c r="H39" s="527">
        <f>IF(H34="N/A","N/A",IF(H27=0,"N/A",SUM(H34:H38)))</f>
        <v>1411.0878375</v>
      </c>
      <c r="I39" s="528"/>
      <c r="J39" s="528"/>
      <c r="K39" s="527">
        <f>IF(K34="N/A","N/A",IF(K27=0,"N/A",SUM(K34:K38)))</f>
        <v>1145.4889499999999</v>
      </c>
      <c r="L39" s="528"/>
      <c r="M39" s="528"/>
      <c r="BO39" s="341"/>
      <c r="DW39" s="340"/>
    </row>
    <row r="40" spans="1:127 16383:16383">
      <c r="A40" s="353" t="str">
        <f>+EVERMORE!A33</f>
        <v>Segundo pago</v>
      </c>
      <c r="B40" s="541"/>
      <c r="C40" s="542"/>
      <c r="D40" s="373">
        <f>IF(D$34="N/A","N/A",SUM(D$34,D$35,D$36,(SUM(D34,D35,D36)*0.005)))</f>
        <v>3348.34845</v>
      </c>
      <c r="E40" s="373">
        <f t="shared" ref="E40:G40" si="4">IF(E$34="N/A","N/A",SUM(E$34,E$35,E$36,(SUM(E34,E35,E36)*0.005)))</f>
        <v>2706.882075</v>
      </c>
      <c r="F40" s="373">
        <f t="shared" si="4"/>
        <v>2202.7213124999998</v>
      </c>
      <c r="G40" s="373">
        <f t="shared" si="4"/>
        <v>1528.3864125</v>
      </c>
      <c r="H40" s="527">
        <f>IF(H$34="N/A","N/A",SUM(H$34,H$35,H$36,(SUM(H34,H35,H36)*0.005)))</f>
        <v>1090.4928375</v>
      </c>
      <c r="I40" s="528"/>
      <c r="J40" s="528"/>
      <c r="K40" s="527">
        <f>IF(K$34="N/A","N/A",SUM(K$34,K$35,K$36,(SUM(K34,K35,K36)*0.005)))</f>
        <v>824.89395000000002</v>
      </c>
      <c r="L40" s="528"/>
      <c r="M40" s="528"/>
      <c r="BO40" s="341"/>
      <c r="DW40" s="340"/>
    </row>
    <row r="41" spans="1:127 16383:16383">
      <c r="A41" s="526" t="str">
        <f>+EVERMORE!A34</f>
        <v>TRIMESTRAL</v>
      </c>
      <c r="B41" s="525"/>
      <c r="C41" s="525"/>
      <c r="D41" s="525"/>
      <c r="E41" s="525"/>
      <c r="F41" s="525"/>
      <c r="G41" s="525"/>
      <c r="H41" s="525"/>
      <c r="I41" s="525"/>
      <c r="J41" s="525"/>
      <c r="K41" s="525"/>
      <c r="L41" s="525"/>
      <c r="M41" s="525"/>
      <c r="BO41" s="341"/>
      <c r="DW41" s="340"/>
    </row>
    <row r="42" spans="1:127 16383:16383">
      <c r="A42" s="368" t="str">
        <f>+EVERMORE!A35</f>
        <v>Titular</v>
      </c>
      <c r="C42" s="369"/>
      <c r="D42" s="384">
        <f>IFERROR((D27/4*1.12),"N/A")</f>
        <v>1194.48</v>
      </c>
      <c r="E42" s="384">
        <f t="shared" ref="D42:H44" si="5">IFERROR((E27/4*1.12),"N/A")</f>
        <v>957.32</v>
      </c>
      <c r="F42" s="384">
        <f t="shared" si="5"/>
        <v>827.40000000000009</v>
      </c>
      <c r="G42" s="384">
        <f t="shared" si="5"/>
        <v>595</v>
      </c>
      <c r="H42" s="531">
        <f t="shared" si="5"/>
        <v>406.84000000000003</v>
      </c>
      <c r="I42" s="532"/>
      <c r="J42" s="549"/>
      <c r="K42" s="531">
        <f>IFERROR((K27/4*1.12),"N/A")</f>
        <v>311.08000000000004</v>
      </c>
      <c r="L42" s="532"/>
      <c r="M42" s="532"/>
      <c r="BP42" s="340"/>
      <c r="BQ42" s="340"/>
      <c r="BR42" s="340"/>
      <c r="BS42" s="340"/>
      <c r="BT42" s="340"/>
      <c r="BU42" s="340"/>
      <c r="BV42" s="340"/>
      <c r="BW42" s="340"/>
      <c r="BX42" s="340"/>
      <c r="BY42" s="340"/>
      <c r="BZ42" s="340"/>
      <c r="CA42" s="340"/>
      <c r="CB42" s="340"/>
      <c r="CC42" s="340"/>
      <c r="CD42" s="340"/>
      <c r="CE42" s="340"/>
      <c r="CF42" s="340"/>
      <c r="CG42" s="340"/>
      <c r="CH42" s="340"/>
      <c r="CI42" s="340"/>
      <c r="CJ42" s="340"/>
      <c r="CK42" s="340"/>
      <c r="CL42" s="340"/>
      <c r="CM42" s="340"/>
      <c r="CN42" s="340"/>
      <c r="CO42" s="340"/>
      <c r="CP42" s="340"/>
      <c r="CQ42" s="340"/>
      <c r="CR42" s="340"/>
      <c r="CS42" s="340"/>
      <c r="CT42" s="340"/>
      <c r="CU42" s="340"/>
      <c r="CV42" s="340"/>
      <c r="CW42" s="340"/>
      <c r="CX42" s="340"/>
      <c r="CY42" s="340"/>
      <c r="CZ42" s="340"/>
      <c r="DA42" s="340"/>
      <c r="DB42" s="340"/>
      <c r="DC42" s="340"/>
      <c r="DD42" s="340"/>
      <c r="DE42" s="340"/>
      <c r="DF42" s="340"/>
      <c r="DG42" s="340"/>
      <c r="DH42" s="340"/>
      <c r="DI42" s="340"/>
      <c r="DJ42" s="340"/>
      <c r="DK42" s="340"/>
      <c r="DL42" s="340"/>
      <c r="DM42" s="340"/>
      <c r="DN42" s="340"/>
      <c r="DO42" s="340"/>
      <c r="DP42" s="340"/>
      <c r="DQ42" s="340"/>
      <c r="DR42" s="340"/>
      <c r="DS42" s="340"/>
      <c r="DT42" s="340"/>
      <c r="DU42" s="340"/>
      <c r="DV42" s="340"/>
      <c r="DW42" s="340"/>
    </row>
    <row r="43" spans="1:127 16383:16383">
      <c r="A43" s="368" t="str">
        <f>+EVERMORE!A36</f>
        <v>Cónyuge</v>
      </c>
      <c r="C43" s="369"/>
      <c r="D43" s="384" t="str">
        <f t="shared" si="5"/>
        <v>N/A</v>
      </c>
      <c r="E43" s="384" t="str">
        <f t="shared" si="5"/>
        <v>N/A</v>
      </c>
      <c r="F43" s="384" t="str">
        <f t="shared" si="5"/>
        <v>N/A</v>
      </c>
      <c r="G43" s="384" t="str">
        <f t="shared" si="5"/>
        <v>N/A</v>
      </c>
      <c r="H43" s="531" t="str">
        <f t="shared" si="5"/>
        <v>N/A</v>
      </c>
      <c r="I43" s="532"/>
      <c r="J43" s="549"/>
      <c r="K43" s="531" t="str">
        <f>IFERROR((K28/4*1.12),"N/A")</f>
        <v>N/A</v>
      </c>
      <c r="L43" s="532"/>
      <c r="M43" s="532"/>
      <c r="BP43" s="340"/>
      <c r="BQ43" s="340"/>
      <c r="BR43" s="340"/>
      <c r="BS43" s="340"/>
      <c r="BT43" s="340"/>
      <c r="BU43" s="340"/>
      <c r="BV43" s="340"/>
      <c r="BW43" s="340"/>
      <c r="BX43" s="340"/>
      <c r="BY43" s="340"/>
      <c r="BZ43" s="340"/>
      <c r="CA43" s="340"/>
      <c r="CB43" s="340"/>
      <c r="CC43" s="340"/>
      <c r="CD43" s="340"/>
      <c r="CE43" s="340"/>
      <c r="CF43" s="340"/>
      <c r="CG43" s="340"/>
      <c r="CH43" s="340"/>
      <c r="CI43" s="340"/>
      <c r="CJ43" s="340"/>
      <c r="CK43" s="340"/>
      <c r="CL43" s="340"/>
      <c r="CM43" s="340"/>
      <c r="CN43" s="340"/>
      <c r="CO43" s="340"/>
      <c r="CP43" s="340"/>
      <c r="CQ43" s="340"/>
      <c r="CR43" s="340"/>
      <c r="CS43" s="340"/>
      <c r="CT43" s="340"/>
      <c r="CU43" s="340"/>
      <c r="CV43" s="340"/>
      <c r="CW43" s="340"/>
      <c r="CX43" s="340"/>
      <c r="CY43" s="340"/>
      <c r="CZ43" s="340"/>
      <c r="DA43" s="340"/>
      <c r="DB43" s="340"/>
      <c r="DC43" s="340"/>
      <c r="DD43" s="340"/>
      <c r="DE43" s="340"/>
      <c r="DF43" s="340"/>
      <c r="DG43" s="340"/>
      <c r="DH43" s="340"/>
      <c r="DI43" s="340"/>
      <c r="DJ43" s="340"/>
      <c r="DK43" s="340"/>
      <c r="DL43" s="340"/>
      <c r="DM43" s="340"/>
      <c r="DN43" s="340"/>
      <c r="DO43" s="340"/>
      <c r="DP43" s="340"/>
      <c r="DQ43" s="340"/>
      <c r="DR43" s="340"/>
      <c r="DS43" s="340"/>
      <c r="DT43" s="340"/>
      <c r="DU43" s="340"/>
      <c r="DV43" s="340"/>
      <c r="DW43" s="340"/>
    </row>
    <row r="44" spans="1:127 16383:16383">
      <c r="A44" s="368" t="str">
        <f>+EVERMORE!A37</f>
        <v>Niño(s)</v>
      </c>
      <c r="C44" s="369"/>
      <c r="D44" s="384">
        <f t="shared" si="5"/>
        <v>574</v>
      </c>
      <c r="E44" s="384">
        <f t="shared" si="5"/>
        <v>472.36000000000007</v>
      </c>
      <c r="F44" s="384">
        <f t="shared" si="5"/>
        <v>336.00000000000006</v>
      </c>
      <c r="G44" s="384">
        <f t="shared" si="5"/>
        <v>212.24</v>
      </c>
      <c r="H44" s="531">
        <f t="shared" si="5"/>
        <v>169.12</v>
      </c>
      <c r="I44" s="532"/>
      <c r="J44" s="549"/>
      <c r="K44" s="531">
        <f>IFERROR((K29/4*1.12),"N/A")</f>
        <v>124.60000000000001</v>
      </c>
      <c r="L44" s="532"/>
      <c r="M44" s="532"/>
      <c r="BP44" s="340"/>
      <c r="BQ44" s="340"/>
      <c r="BR44" s="340"/>
      <c r="BS44" s="340"/>
      <c r="BT44" s="340"/>
      <c r="BU44" s="340"/>
      <c r="BV44" s="340"/>
      <c r="BW44" s="340"/>
      <c r="BX44" s="340"/>
      <c r="BY44" s="340"/>
      <c r="BZ44" s="340"/>
      <c r="CA44" s="340"/>
      <c r="CB44" s="340"/>
      <c r="CC44" s="340"/>
      <c r="CD44" s="340"/>
      <c r="CE44" s="340"/>
      <c r="CF44" s="340"/>
      <c r="CG44" s="340"/>
      <c r="CH44" s="340"/>
      <c r="CI44" s="340"/>
      <c r="CJ44" s="340"/>
      <c r="CK44" s="340"/>
      <c r="CL44" s="340"/>
      <c r="CM44" s="340"/>
      <c r="CN44" s="340"/>
      <c r="CO44" s="340"/>
      <c r="CP44" s="340"/>
      <c r="CQ44" s="340"/>
      <c r="CR44" s="340"/>
      <c r="CS44" s="340"/>
      <c r="CT44" s="340"/>
      <c r="CU44" s="340"/>
      <c r="CV44" s="340"/>
      <c r="CW44" s="340"/>
      <c r="CX44" s="340"/>
      <c r="CY44" s="340"/>
      <c r="CZ44" s="340"/>
      <c r="DA44" s="340"/>
      <c r="DB44" s="340"/>
      <c r="DC44" s="340"/>
      <c r="DD44" s="340"/>
      <c r="DE44" s="340"/>
      <c r="DF44" s="340"/>
      <c r="DG44" s="340"/>
      <c r="DH44" s="340"/>
      <c r="DI44" s="340"/>
      <c r="DJ44" s="340"/>
      <c r="DK44" s="340"/>
      <c r="DL44" s="340"/>
      <c r="DM44" s="340"/>
      <c r="DN44" s="340"/>
      <c r="DO44" s="340"/>
      <c r="DP44" s="340"/>
      <c r="DQ44" s="340"/>
      <c r="DR44" s="340"/>
      <c r="DS44" s="340"/>
      <c r="DT44" s="340"/>
      <c r="DU44" s="340"/>
      <c r="DV44" s="340"/>
      <c r="DW44" s="340"/>
    </row>
    <row r="45" spans="1:127 16383:16383" s="356" customFormat="1">
      <c r="A45" s="368" t="str">
        <f>+A37</f>
        <v>Asistencia médica en viajes</v>
      </c>
      <c r="C45" s="369"/>
      <c r="D45" s="370">
        <f t="shared" ref="D45:K45" si="6">IF(RiderTrans="Si",319,"N/A")</f>
        <v>319</v>
      </c>
      <c r="E45" s="370">
        <f t="shared" si="6"/>
        <v>319</v>
      </c>
      <c r="F45" s="370">
        <f t="shared" si="6"/>
        <v>319</v>
      </c>
      <c r="G45" s="370">
        <f t="shared" si="6"/>
        <v>319</v>
      </c>
      <c r="H45" s="529">
        <f t="shared" si="6"/>
        <v>319</v>
      </c>
      <c r="I45" s="530"/>
      <c r="J45" s="537"/>
      <c r="K45" s="529">
        <f t="shared" si="6"/>
        <v>319</v>
      </c>
      <c r="L45" s="530"/>
      <c r="M45" s="530"/>
      <c r="BP45" s="357"/>
      <c r="BQ45" s="357"/>
      <c r="BR45" s="357"/>
      <c r="BS45" s="357"/>
      <c r="BT45" s="357"/>
      <c r="BU45" s="357"/>
      <c r="BV45" s="357"/>
      <c r="BW45" s="357"/>
      <c r="BX45" s="357"/>
      <c r="BY45" s="357"/>
      <c r="BZ45" s="357"/>
      <c r="CA45" s="357"/>
      <c r="CB45" s="357"/>
      <c r="CC45" s="357"/>
      <c r="CD45" s="357"/>
      <c r="CE45" s="357"/>
      <c r="CF45" s="357"/>
      <c r="CG45" s="357"/>
      <c r="CH45" s="357"/>
      <c r="CI45" s="357"/>
      <c r="CJ45" s="357"/>
      <c r="CK45" s="357"/>
      <c r="CL45" s="357"/>
      <c r="CM45" s="357"/>
      <c r="CN45" s="357"/>
      <c r="CO45" s="357"/>
      <c r="CP45" s="357"/>
      <c r="CQ45" s="357"/>
      <c r="CR45" s="357"/>
      <c r="CS45" s="357"/>
      <c r="CT45" s="357"/>
      <c r="CU45" s="357"/>
      <c r="CV45" s="357"/>
      <c r="CW45" s="357"/>
      <c r="CX45" s="357"/>
      <c r="CY45" s="357"/>
      <c r="CZ45" s="357"/>
      <c r="DA45" s="357"/>
      <c r="DB45" s="357"/>
      <c r="DC45" s="357"/>
      <c r="DD45" s="357"/>
      <c r="DE45" s="357"/>
      <c r="DF45" s="357"/>
      <c r="DG45" s="357"/>
      <c r="DH45" s="357"/>
      <c r="DI45" s="357"/>
      <c r="DJ45" s="357"/>
      <c r="DK45" s="357"/>
      <c r="DL45" s="357"/>
      <c r="DM45" s="357"/>
      <c r="DN45" s="357"/>
      <c r="DO45" s="357"/>
      <c r="DP45" s="357"/>
      <c r="DQ45" s="357"/>
      <c r="DR45" s="357"/>
      <c r="DS45" s="357"/>
      <c r="DT45" s="357"/>
      <c r="DU45" s="357"/>
      <c r="DV45" s="357"/>
      <c r="DW45" s="357"/>
    </row>
    <row r="46" spans="1:127 16383:16383">
      <c r="A46" s="368" t="s">
        <v>388</v>
      </c>
      <c r="C46" s="369"/>
      <c r="D46" s="370">
        <f>SUM(D42:D45)*0.005</f>
        <v>10.4374</v>
      </c>
      <c r="E46" s="370">
        <f t="shared" ref="E46:G46" si="7">SUM(E42:E45)*0.005</f>
        <v>8.7434000000000012</v>
      </c>
      <c r="F46" s="370">
        <f t="shared" si="7"/>
        <v>7.4120000000000008</v>
      </c>
      <c r="G46" s="370">
        <f t="shared" si="7"/>
        <v>5.6311999999999998</v>
      </c>
      <c r="H46" s="529">
        <f>SUM(H42:H45)*0.005</f>
        <v>4.4748000000000001</v>
      </c>
      <c r="I46" s="530"/>
      <c r="J46" s="537"/>
      <c r="K46" s="529">
        <f>SUM(K42:K45)*0.005</f>
        <v>3.7734000000000005</v>
      </c>
      <c r="L46" s="530"/>
      <c r="M46" s="530"/>
      <c r="BP46" s="340"/>
      <c r="BQ46" s="340"/>
      <c r="BR46" s="340"/>
      <c r="BS46" s="340"/>
      <c r="BT46" s="340"/>
      <c r="BU46" s="340"/>
      <c r="BV46" s="340"/>
      <c r="BW46" s="340"/>
      <c r="BX46" s="340"/>
      <c r="BY46" s="340"/>
      <c r="BZ46" s="340"/>
      <c r="CA46" s="340"/>
      <c r="CB46" s="340"/>
      <c r="CC46" s="340"/>
      <c r="CD46" s="340"/>
      <c r="CE46" s="340"/>
      <c r="CF46" s="340"/>
      <c r="CG46" s="340"/>
      <c r="CH46" s="340"/>
      <c r="CI46" s="340"/>
      <c r="CJ46" s="340"/>
      <c r="CK46" s="340"/>
      <c r="CL46" s="340"/>
      <c r="CM46" s="340"/>
      <c r="CN46" s="340"/>
      <c r="CO46" s="340"/>
      <c r="CP46" s="340"/>
      <c r="CQ46" s="340"/>
      <c r="CR46" s="340"/>
      <c r="CS46" s="340"/>
      <c r="CT46" s="340"/>
      <c r="CU46" s="340"/>
      <c r="CV46" s="340"/>
      <c r="CW46" s="340"/>
      <c r="CX46" s="340"/>
      <c r="CY46" s="340"/>
      <c r="CZ46" s="340"/>
      <c r="DA46" s="340"/>
      <c r="DB46" s="340"/>
      <c r="DC46" s="340"/>
      <c r="DD46" s="340"/>
      <c r="DE46" s="340"/>
      <c r="DF46" s="340"/>
      <c r="DG46" s="340"/>
      <c r="DH46" s="340"/>
      <c r="DI46" s="340"/>
      <c r="DJ46" s="340"/>
      <c r="DK46" s="340"/>
      <c r="DL46" s="340"/>
      <c r="DM46" s="340"/>
      <c r="DN46" s="340"/>
      <c r="DO46" s="340"/>
      <c r="DP46" s="340"/>
      <c r="DQ46" s="340"/>
      <c r="DR46" s="340"/>
      <c r="DS46" s="340"/>
      <c r="DT46" s="340"/>
      <c r="DU46" s="340"/>
      <c r="DV46" s="340"/>
      <c r="DW46" s="340"/>
    </row>
    <row r="47" spans="1:127 16383:16383">
      <c r="A47" s="353" t="str">
        <f>+EVERMORE!A40</f>
        <v>Primer pago</v>
      </c>
      <c r="B47" s="541"/>
      <c r="C47" s="542"/>
      <c r="D47" s="354">
        <f>IF(D42="N/A","N/A",IF(D27=0,"N/A",SUM(D42:D46)))</f>
        <v>2097.9173999999998</v>
      </c>
      <c r="E47" s="354">
        <f>IF(E42="N/A","N/A",IF(E27=0,"N/A",SUM(E42:E46)))</f>
        <v>1757.4234000000001</v>
      </c>
      <c r="F47" s="354">
        <f>IF(F42="N/A","N/A",IF(F27=0,"N/A",SUM(F42:F46)))</f>
        <v>1489.8120000000001</v>
      </c>
      <c r="G47" s="354">
        <f>IF(G42="N/A","N/A",IF(G27=0,"N/A",SUM(G42:G46)))</f>
        <v>1131.8712</v>
      </c>
      <c r="H47" s="527">
        <f>IF(H42="N/A","N/A",IF(H27=0,"N/A",SUM(H42:H46)))</f>
        <v>899.4348</v>
      </c>
      <c r="I47" s="528"/>
      <c r="J47" s="586"/>
      <c r="K47" s="527">
        <f>IF(K42="N/A","N/A",IF(K27=0,"N/A",SUM(K42:K46)))</f>
        <v>758.4534000000001</v>
      </c>
      <c r="L47" s="528"/>
      <c r="M47" s="528"/>
      <c r="BO47" s="341"/>
      <c r="DW47" s="340"/>
    </row>
    <row r="48" spans="1:127 16383:16383">
      <c r="A48" s="353" t="str">
        <f>+EVERMORE!A41</f>
        <v>2do, 3er &amp; 4to pago</v>
      </c>
      <c r="B48" s="541"/>
      <c r="C48" s="542"/>
      <c r="D48" s="373">
        <f>IF(D$42="N/A","N/A",SUM(D$42,D$43,D$44,(SUM(D42,D43,D44)*0.005)))</f>
        <v>1777.3224</v>
      </c>
      <c r="E48" s="373">
        <f t="shared" ref="E48:G48" si="8">IF(E$42="N/A","N/A",SUM(E$42,E$43,E$44,(SUM(E42,E43,E44)*0.005)))</f>
        <v>1436.8284000000001</v>
      </c>
      <c r="F48" s="373">
        <f t="shared" si="8"/>
        <v>1169.2170000000001</v>
      </c>
      <c r="G48" s="373">
        <f t="shared" si="8"/>
        <v>811.27620000000002</v>
      </c>
      <c r="H48" s="527">
        <f>IF(H$42="N/A","N/A",SUM(H$42,H$43,H$44,(SUM(H42,H43,H44)*0.005)))</f>
        <v>578.83980000000008</v>
      </c>
      <c r="I48" s="528"/>
      <c r="J48" s="528"/>
      <c r="K48" s="527">
        <f>IF(K$42="N/A","N/A",SUM(K$42,K$43,K$44,(SUM(K42,K43,K44)*0.005)))</f>
        <v>437.85840000000007</v>
      </c>
      <c r="L48" s="528"/>
      <c r="M48" s="528"/>
      <c r="BO48" s="341"/>
      <c r="DW48" s="340"/>
    </row>
    <row r="49" spans="1:127">
      <c r="A49" s="526" t="s">
        <v>806</v>
      </c>
      <c r="B49" s="525"/>
      <c r="C49" s="525"/>
      <c r="D49" s="525"/>
      <c r="E49" s="525"/>
      <c r="F49" s="525"/>
      <c r="G49" s="525"/>
      <c r="H49" s="525"/>
      <c r="I49" s="525"/>
      <c r="J49" s="525"/>
      <c r="K49" s="525"/>
      <c r="L49" s="525"/>
      <c r="M49" s="525"/>
      <c r="BO49" s="341"/>
      <c r="DW49" s="340"/>
    </row>
    <row r="50" spans="1:127">
      <c r="A50" s="356" t="str">
        <f>+EVERMORE!A35</f>
        <v>Titular</v>
      </c>
      <c r="B50" s="442"/>
      <c r="C50" s="444"/>
      <c r="D50" s="371">
        <f>IFERROR((D27*0.09625),"N/A")</f>
        <v>410.60250000000002</v>
      </c>
      <c r="E50" s="435">
        <f t="shared" ref="E50:G50" si="9">IFERROR((E27*0.09625),"N/A")</f>
        <v>329.07875000000001</v>
      </c>
      <c r="F50" s="449">
        <f t="shared" si="9"/>
        <v>284.41874999999999</v>
      </c>
      <c r="G50" s="435">
        <f t="shared" si="9"/>
        <v>204.53125</v>
      </c>
      <c r="H50" s="531">
        <f>IFERROR((H27*0.09625),"N/A")</f>
        <v>139.85124999999999</v>
      </c>
      <c r="I50" s="532"/>
      <c r="J50" s="443"/>
      <c r="K50" s="531">
        <f>IFERROR((K27*0.09625),"N/A")</f>
        <v>106.93375</v>
      </c>
      <c r="L50" s="532"/>
      <c r="M50" s="532"/>
      <c r="BO50" s="341"/>
      <c r="DW50" s="340"/>
    </row>
    <row r="51" spans="1:127">
      <c r="A51" s="356" t="str">
        <f>+EVERMORE!A36</f>
        <v>Cónyuge</v>
      </c>
      <c r="B51" s="442"/>
      <c r="C51" s="444"/>
      <c r="D51" s="371" t="str">
        <f>IFERROR((D28*0.09625),"N/A")</f>
        <v>N/A</v>
      </c>
      <c r="E51" s="435" t="str">
        <f t="shared" ref="E51:H51" si="10">IFERROR((E28*0.09625),"N/A")</f>
        <v>N/A</v>
      </c>
      <c r="F51" s="449" t="str">
        <f t="shared" si="10"/>
        <v>N/A</v>
      </c>
      <c r="G51" s="435" t="str">
        <f t="shared" si="10"/>
        <v>N/A</v>
      </c>
      <c r="H51" s="531" t="str">
        <f t="shared" si="10"/>
        <v>N/A</v>
      </c>
      <c r="I51" s="532"/>
      <c r="J51" s="443"/>
      <c r="K51" s="531" t="str">
        <f t="shared" ref="K51:K52" si="11">IFERROR((K28*0.09625),"N/A")</f>
        <v>N/A</v>
      </c>
      <c r="L51" s="532"/>
      <c r="M51" s="532"/>
      <c r="BO51" s="341"/>
      <c r="DW51" s="340"/>
    </row>
    <row r="52" spans="1:127">
      <c r="A52" s="356" t="str">
        <f>+EVERMORE!A37</f>
        <v>Niño(s)</v>
      </c>
      <c r="B52" s="442"/>
      <c r="C52" s="444"/>
      <c r="D52" s="371">
        <f>IFERROR((D29*0.09625),"N/A")</f>
        <v>197.3125</v>
      </c>
      <c r="E52" s="435">
        <f t="shared" ref="E52:H52" si="12">IFERROR((E29*0.09625),"N/A")</f>
        <v>162.37375</v>
      </c>
      <c r="F52" s="449">
        <f t="shared" si="12"/>
        <v>115.5</v>
      </c>
      <c r="G52" s="435">
        <f t="shared" si="12"/>
        <v>72.957499999999996</v>
      </c>
      <c r="H52" s="531">
        <f t="shared" si="12"/>
        <v>58.134999999999998</v>
      </c>
      <c r="I52" s="532"/>
      <c r="J52" s="443"/>
      <c r="K52" s="531">
        <f t="shared" si="11"/>
        <v>42.831250000000004</v>
      </c>
      <c r="L52" s="532"/>
      <c r="M52" s="532"/>
      <c r="BO52" s="341"/>
      <c r="DW52" s="340"/>
    </row>
    <row r="53" spans="1:127">
      <c r="A53" s="356" t="str">
        <f>+EVERMORE!A38</f>
        <v>Asistencia médica en viajes</v>
      </c>
      <c r="B53" s="442"/>
      <c r="C53" s="444"/>
      <c r="D53" s="370">
        <f t="shared" ref="D53:G53" si="13">IF(RiderTrans="Si",319,"N/A")</f>
        <v>319</v>
      </c>
      <c r="E53" s="435">
        <f t="shared" si="13"/>
        <v>319</v>
      </c>
      <c r="F53" s="449">
        <f t="shared" si="13"/>
        <v>319</v>
      </c>
      <c r="G53" s="370">
        <f t="shared" si="13"/>
        <v>319</v>
      </c>
      <c r="H53" s="531">
        <f>IF(RiderTrans="Si",319,"N/A")</f>
        <v>319</v>
      </c>
      <c r="I53" s="532"/>
      <c r="J53" s="443"/>
      <c r="K53" s="531">
        <f>IF(RiderTrans="Si",319,"N/A")</f>
        <v>319</v>
      </c>
      <c r="L53" s="532"/>
      <c r="M53" s="532"/>
      <c r="BO53" s="341"/>
      <c r="DW53" s="340"/>
    </row>
    <row r="54" spans="1:127">
      <c r="A54" s="356" t="str">
        <f>+EVERMORE!A39</f>
        <v>Contribución Seguro Social Campesino(0.50%)</v>
      </c>
      <c r="B54" s="442"/>
      <c r="C54" s="444"/>
      <c r="D54" s="370">
        <f>SUM(D50:D53)*0.005</f>
        <v>4.6345749999999999</v>
      </c>
      <c r="E54" s="370">
        <f t="shared" ref="E54:G54" si="14">SUM(E50:E53)*0.005</f>
        <v>4.0522625000000003</v>
      </c>
      <c r="F54" s="370">
        <f t="shared" si="14"/>
        <v>3.5945937500000005</v>
      </c>
      <c r="G54" s="370">
        <f t="shared" si="14"/>
        <v>2.9824437499999998</v>
      </c>
      <c r="H54" s="531">
        <f>SUM(H50:H53)*0.005</f>
        <v>2.5849312499999999</v>
      </c>
      <c r="I54" s="532"/>
      <c r="J54" s="443"/>
      <c r="K54" s="531">
        <f>SUM(K50:K53)*0.005</f>
        <v>2.3438249999999998</v>
      </c>
      <c r="L54" s="532"/>
      <c r="M54" s="532"/>
      <c r="BO54" s="341"/>
      <c r="DW54" s="340"/>
    </row>
    <row r="55" spans="1:127">
      <c r="A55" s="445" t="str">
        <f>+EVERMORE!A40</f>
        <v>Primer pago</v>
      </c>
      <c r="B55" s="445"/>
      <c r="C55" s="446"/>
      <c r="D55" s="354">
        <f>IF(D50="N/A","N/A",IF(D27=0,"N/A",SUM(D50:D54)))</f>
        <v>931.549575</v>
      </c>
      <c r="E55" s="354">
        <f t="shared" ref="E55:G55" si="15">IF(E50="N/A","N/A",IF(E27=0,"N/A",SUM(E50:E54)))</f>
        <v>814.50476249999997</v>
      </c>
      <c r="F55" s="354">
        <f t="shared" si="15"/>
        <v>722.51334374999999</v>
      </c>
      <c r="G55" s="354">
        <f t="shared" si="15"/>
        <v>599.47119375</v>
      </c>
      <c r="H55" s="527">
        <f>IF(H50="N/A","N/A",IF(H27=0,"N/A",SUM(H50:H54)))</f>
        <v>519.57118124999988</v>
      </c>
      <c r="I55" s="586"/>
      <c r="J55" s="354"/>
      <c r="K55" s="527">
        <f>IF(K50="N/A","N/A",IF(K27=0,"N/A",SUM(K50:K54)))</f>
        <v>471.10882499999997</v>
      </c>
      <c r="L55" s="528"/>
      <c r="M55" s="528"/>
      <c r="BO55" s="341"/>
      <c r="DW55" s="340"/>
    </row>
    <row r="56" spans="1:127">
      <c r="A56" s="447" t="s">
        <v>807</v>
      </c>
      <c r="B56" s="447"/>
      <c r="C56" s="448"/>
      <c r="D56" s="374">
        <f>IF(D$50="N/A","N/A",SUM(D50,D51,D52,(SUM(D50,D51,D52)*0.005)))</f>
        <v>610.95457499999998</v>
      </c>
      <c r="E56" s="374">
        <f t="shared" ref="E56:G56" si="16">IF(E$50="N/A","N/A",SUM(E50,E51,E52,(SUM(E50,E51,E52)*0.005)))</f>
        <v>493.9097625</v>
      </c>
      <c r="F56" s="374">
        <f t="shared" si="16"/>
        <v>401.91834374999996</v>
      </c>
      <c r="G56" s="374">
        <f t="shared" si="16"/>
        <v>278.87619374999997</v>
      </c>
      <c r="H56" s="545">
        <f>IF(H$50="N/A","N/A",SUM(H50,H51,H52,(SUM(H50,H51,H52)*0.005)))</f>
        <v>198.97618125</v>
      </c>
      <c r="I56" s="546"/>
      <c r="J56" s="441"/>
      <c r="K56" s="550">
        <f>IF(K$50="N/A","N/A",SUM(K50,K51,K52,(SUM(K50,K51,K52)*0.005)))</f>
        <v>150.51382500000003</v>
      </c>
      <c r="L56" s="550"/>
      <c r="M56" s="550"/>
      <c r="BO56" s="341"/>
      <c r="DW56" s="340"/>
    </row>
    <row r="57" spans="1:127" ht="64.5" customHeight="1">
      <c r="A57" s="551" t="s">
        <v>389</v>
      </c>
      <c r="B57" s="552"/>
      <c r="C57" s="552"/>
      <c r="D57" s="552"/>
      <c r="E57" s="552"/>
      <c r="F57" s="552"/>
      <c r="G57" s="552"/>
      <c r="H57" s="552"/>
      <c r="I57" s="552"/>
      <c r="J57" s="552"/>
      <c r="K57" s="552"/>
      <c r="L57" s="552"/>
      <c r="M57" s="552"/>
    </row>
    <row r="58" spans="1:127">
      <c r="A58" s="472"/>
      <c r="B58" s="472"/>
      <c r="C58" s="472"/>
      <c r="D58" s="462"/>
      <c r="E58" s="462"/>
      <c r="F58" s="462"/>
      <c r="G58" s="463"/>
      <c r="H58" s="463"/>
      <c r="I58" s="462"/>
      <c r="K58" s="336"/>
    </row>
    <row r="59" spans="1:127">
      <c r="A59" s="455"/>
      <c r="B59" s="473"/>
      <c r="C59" s="474"/>
      <c r="D59" s="450"/>
      <c r="E59" s="450"/>
      <c r="F59" s="450"/>
      <c r="G59" s="450"/>
      <c r="H59" s="450"/>
      <c r="I59" s="450"/>
      <c r="J59" s="450"/>
      <c r="K59" s="450"/>
      <c r="L59" s="450"/>
      <c r="M59" s="450"/>
    </row>
    <row r="60" spans="1:127">
      <c r="A60" s="580" t="s">
        <v>819</v>
      </c>
      <c r="B60" s="580"/>
      <c r="C60" s="580"/>
      <c r="D60" s="580"/>
      <c r="E60" s="580"/>
      <c r="F60" s="580"/>
      <c r="G60" s="580"/>
      <c r="H60" s="580"/>
      <c r="I60" s="580"/>
      <c r="J60" s="580"/>
      <c r="K60" s="580"/>
      <c r="L60" s="580"/>
      <c r="M60" s="580"/>
      <c r="N60" s="580"/>
    </row>
    <row r="61" spans="1:127">
      <c r="A61" s="581" t="s">
        <v>882</v>
      </c>
      <c r="B61" s="582"/>
      <c r="C61" s="582"/>
      <c r="D61" s="582"/>
      <c r="E61" s="582"/>
      <c r="F61" s="582"/>
      <c r="G61" s="582"/>
      <c r="H61" s="582"/>
      <c r="I61" s="582"/>
      <c r="J61" s="582"/>
      <c r="K61" s="582"/>
      <c r="L61" s="582"/>
      <c r="M61" s="582"/>
      <c r="N61" s="582"/>
    </row>
    <row r="62" spans="1:127">
      <c r="A62" s="564" t="s">
        <v>390</v>
      </c>
      <c r="B62" s="566"/>
      <c r="C62" s="583" t="s">
        <v>483</v>
      </c>
      <c r="D62" s="584"/>
      <c r="E62" s="584"/>
      <c r="F62" s="584"/>
      <c r="G62" s="584"/>
      <c r="H62" s="584"/>
      <c r="I62" s="584"/>
      <c r="J62" s="584"/>
      <c r="K62" s="584"/>
      <c r="L62" s="584"/>
      <c r="M62" s="585"/>
      <c r="N62" s="451"/>
    </row>
    <row r="63" spans="1:127">
      <c r="A63" s="564" t="s">
        <v>391</v>
      </c>
      <c r="B63" s="566"/>
      <c r="C63" s="561" t="s">
        <v>392</v>
      </c>
      <c r="D63" s="562"/>
      <c r="E63" s="562"/>
      <c r="F63" s="562"/>
      <c r="G63" s="562"/>
      <c r="H63" s="562"/>
      <c r="I63" s="562"/>
      <c r="J63" s="562"/>
      <c r="K63" s="562"/>
      <c r="L63" s="562"/>
      <c r="M63" s="563"/>
      <c r="N63" s="451"/>
    </row>
    <row r="64" spans="1:127" ht="90.75" customHeight="1">
      <c r="A64" s="564" t="s">
        <v>393</v>
      </c>
      <c r="B64" s="566"/>
      <c r="C64" s="556" t="s">
        <v>484</v>
      </c>
      <c r="D64" s="557"/>
      <c r="E64" s="557"/>
      <c r="F64" s="557"/>
      <c r="G64" s="557"/>
      <c r="H64" s="557"/>
      <c r="I64" s="557"/>
      <c r="J64" s="557"/>
      <c r="K64" s="557"/>
      <c r="L64" s="557"/>
      <c r="M64" s="558"/>
      <c r="N64" s="458"/>
    </row>
    <row r="65" spans="1:14">
      <c r="A65" s="564" t="s">
        <v>394</v>
      </c>
      <c r="B65" s="566"/>
      <c r="C65" s="561" t="s">
        <v>485</v>
      </c>
      <c r="D65" s="562"/>
      <c r="E65" s="562"/>
      <c r="F65" s="562"/>
      <c r="G65" s="562"/>
      <c r="H65" s="562"/>
      <c r="I65" s="562"/>
      <c r="J65" s="562"/>
      <c r="K65" s="562"/>
      <c r="L65" s="562"/>
      <c r="M65" s="563"/>
      <c r="N65" s="451"/>
    </row>
    <row r="66" spans="1:14">
      <c r="A66" s="564" t="s">
        <v>395</v>
      </c>
      <c r="B66" s="566"/>
      <c r="C66" s="561" t="s">
        <v>486</v>
      </c>
      <c r="D66" s="562"/>
      <c r="E66" s="562"/>
      <c r="F66" s="562"/>
      <c r="G66" s="562"/>
      <c r="H66" s="562"/>
      <c r="I66" s="562"/>
      <c r="J66" s="562"/>
      <c r="K66" s="562"/>
      <c r="L66" s="562"/>
      <c r="M66" s="563"/>
      <c r="N66" s="458"/>
    </row>
    <row r="67" spans="1:14">
      <c r="A67" s="587" t="s">
        <v>398</v>
      </c>
      <c r="B67" s="588"/>
      <c r="C67" s="570" t="s">
        <v>487</v>
      </c>
      <c r="D67" s="572"/>
      <c r="E67" s="572"/>
      <c r="F67" s="572"/>
      <c r="G67" s="572"/>
      <c r="H67" s="572"/>
      <c r="I67" s="571"/>
      <c r="J67" s="570" t="s">
        <v>488</v>
      </c>
      <c r="K67" s="572"/>
      <c r="L67" s="572"/>
      <c r="M67" s="571"/>
      <c r="N67" s="457"/>
    </row>
    <row r="68" spans="1:14" ht="47.25" customHeight="1">
      <c r="A68" s="589"/>
      <c r="B68" s="590"/>
      <c r="C68" s="561" t="s">
        <v>399</v>
      </c>
      <c r="D68" s="562"/>
      <c r="E68" s="562"/>
      <c r="F68" s="562"/>
      <c r="G68" s="562"/>
      <c r="H68" s="562"/>
      <c r="I68" s="563"/>
      <c r="J68" s="564" t="s">
        <v>400</v>
      </c>
      <c r="K68" s="565"/>
      <c r="L68" s="565"/>
      <c r="M68" s="566"/>
      <c r="N68" s="451"/>
    </row>
    <row r="69" spans="1:14">
      <c r="A69" s="591" t="s">
        <v>489</v>
      </c>
      <c r="B69" s="591"/>
      <c r="C69" s="591"/>
      <c r="D69" s="591"/>
      <c r="E69" s="591"/>
      <c r="F69" s="591"/>
      <c r="G69" s="591"/>
      <c r="H69" s="591"/>
      <c r="I69" s="591"/>
      <c r="J69" s="591"/>
      <c r="K69" s="591"/>
      <c r="L69" s="591"/>
      <c r="M69" s="591"/>
      <c r="N69" s="591"/>
    </row>
    <row r="70" spans="1:14">
      <c r="A70" s="451"/>
      <c r="B70" s="592" t="s">
        <v>490</v>
      </c>
      <c r="C70" s="592"/>
      <c r="D70" s="592"/>
      <c r="E70" s="592"/>
      <c r="F70" s="593" t="s">
        <v>491</v>
      </c>
      <c r="G70" s="593"/>
      <c r="H70" s="594" t="s">
        <v>492</v>
      </c>
      <c r="I70" s="594"/>
      <c r="J70" s="594"/>
      <c r="K70" s="469" t="s">
        <v>493</v>
      </c>
      <c r="L70" s="595" t="s">
        <v>494</v>
      </c>
      <c r="M70" s="595"/>
      <c r="N70" s="451"/>
    </row>
    <row r="71" spans="1:14">
      <c r="A71" s="456" t="s">
        <v>402</v>
      </c>
      <c r="B71" s="561" t="s">
        <v>403</v>
      </c>
      <c r="C71" s="562"/>
      <c r="D71" s="562"/>
      <c r="E71" s="563"/>
      <c r="F71" s="596" t="s">
        <v>404</v>
      </c>
      <c r="G71" s="597"/>
      <c r="H71" s="596" t="s">
        <v>246</v>
      </c>
      <c r="I71" s="600"/>
      <c r="J71" s="597"/>
      <c r="K71" s="602" t="s">
        <v>405</v>
      </c>
      <c r="L71" s="596" t="s">
        <v>406</v>
      </c>
      <c r="M71" s="597"/>
      <c r="N71" s="451"/>
    </row>
    <row r="72" spans="1:14">
      <c r="A72" s="454" t="s">
        <v>407</v>
      </c>
      <c r="B72" s="561" t="s">
        <v>408</v>
      </c>
      <c r="C72" s="562"/>
      <c r="D72" s="562"/>
      <c r="E72" s="563"/>
      <c r="F72" s="598"/>
      <c r="G72" s="599"/>
      <c r="H72" s="598"/>
      <c r="I72" s="601"/>
      <c r="J72" s="599"/>
      <c r="K72" s="603"/>
      <c r="L72" s="598"/>
      <c r="M72" s="599"/>
      <c r="N72" s="451"/>
    </row>
    <row r="73" spans="1:14">
      <c r="A73" s="591" t="s">
        <v>495</v>
      </c>
      <c r="B73" s="591"/>
      <c r="C73" s="591"/>
      <c r="D73" s="591"/>
      <c r="E73" s="591"/>
      <c r="F73" s="591"/>
      <c r="G73" s="591"/>
      <c r="H73" s="591"/>
      <c r="I73" s="591"/>
      <c r="J73" s="591"/>
      <c r="K73" s="591"/>
      <c r="L73" s="591"/>
      <c r="M73" s="591"/>
      <c r="N73" s="591"/>
    </row>
    <row r="74" spans="1:14" ht="51" customHeight="1">
      <c r="A74" s="378" t="s">
        <v>496</v>
      </c>
      <c r="B74" s="570" t="s">
        <v>497</v>
      </c>
      <c r="C74" s="572"/>
      <c r="D74" s="572"/>
      <c r="E74" s="571"/>
      <c r="F74" s="570" t="s">
        <v>498</v>
      </c>
      <c r="G74" s="571"/>
      <c r="H74" s="567" t="s">
        <v>499</v>
      </c>
      <c r="I74" s="568"/>
      <c r="J74" s="569"/>
      <c r="K74" s="378" t="s">
        <v>500</v>
      </c>
      <c r="L74" s="604" t="s">
        <v>501</v>
      </c>
      <c r="M74" s="605"/>
      <c r="N74" s="451"/>
    </row>
    <row r="75" spans="1:14">
      <c r="A75" s="339" t="s">
        <v>193</v>
      </c>
      <c r="B75" s="561" t="s">
        <v>193</v>
      </c>
      <c r="C75" s="562"/>
      <c r="D75" s="562"/>
      <c r="E75" s="563"/>
      <c r="F75" s="561" t="s">
        <v>436</v>
      </c>
      <c r="G75" s="563"/>
      <c r="H75" s="564" t="s">
        <v>477</v>
      </c>
      <c r="I75" s="565"/>
      <c r="J75" s="566"/>
      <c r="K75" s="339" t="s">
        <v>502</v>
      </c>
      <c r="L75" s="561" t="s">
        <v>503</v>
      </c>
      <c r="M75" s="563"/>
      <c r="N75" s="451"/>
    </row>
    <row r="76" spans="1:14">
      <c r="A76" s="591" t="s">
        <v>820</v>
      </c>
      <c r="B76" s="591"/>
      <c r="C76" s="591"/>
      <c r="D76" s="591"/>
      <c r="E76" s="591"/>
      <c r="F76" s="591"/>
      <c r="G76" s="591"/>
      <c r="H76" s="591"/>
      <c r="I76" s="591"/>
      <c r="J76" s="591"/>
      <c r="K76" s="591"/>
      <c r="L76" s="591"/>
      <c r="M76" s="591"/>
      <c r="N76" s="591"/>
    </row>
    <row r="77" spans="1:14" ht="44.25" customHeight="1">
      <c r="A77" s="606" t="s">
        <v>504</v>
      </c>
      <c r="B77" s="591"/>
      <c r="C77" s="591"/>
      <c r="D77" s="591"/>
      <c r="E77" s="591"/>
      <c r="F77" s="591"/>
      <c r="G77" s="591"/>
      <c r="H77" s="591"/>
      <c r="I77" s="591"/>
      <c r="J77" s="591"/>
      <c r="K77" s="591"/>
      <c r="L77" s="591"/>
      <c r="M77" s="591"/>
      <c r="N77" s="591"/>
    </row>
    <row r="78" spans="1:14">
      <c r="A78" s="573" t="s">
        <v>821</v>
      </c>
      <c r="B78" s="573"/>
      <c r="C78" s="573"/>
      <c r="D78" s="573"/>
      <c r="E78" s="573"/>
      <c r="F78" s="573"/>
      <c r="G78" s="573"/>
      <c r="H78" s="573"/>
      <c r="I78" s="573"/>
      <c r="J78" s="573"/>
      <c r="K78" s="573"/>
      <c r="L78" s="573"/>
      <c r="M78" s="573"/>
      <c r="N78" s="451"/>
    </row>
    <row r="79" spans="1:14" ht="24.9" customHeight="1">
      <c r="A79" s="607" t="s">
        <v>811</v>
      </c>
      <c r="B79" s="579"/>
      <c r="C79" s="579"/>
      <c r="D79" s="579"/>
      <c r="E79" s="579"/>
      <c r="F79" s="578"/>
      <c r="G79" s="577" t="s">
        <v>506</v>
      </c>
      <c r="H79" s="578"/>
      <c r="I79" s="577" t="s">
        <v>507</v>
      </c>
      <c r="J79" s="579"/>
      <c r="K79" s="579"/>
      <c r="L79" s="578"/>
      <c r="M79" s="394" t="s">
        <v>833</v>
      </c>
      <c r="N79" s="457"/>
    </row>
    <row r="80" spans="1:14" ht="176.25" customHeight="1">
      <c r="A80" s="564" t="s">
        <v>411</v>
      </c>
      <c r="B80" s="565"/>
      <c r="C80" s="565"/>
      <c r="D80" s="565"/>
      <c r="E80" s="565"/>
      <c r="F80" s="566"/>
      <c r="G80" s="559">
        <v>0</v>
      </c>
      <c r="H80" s="560"/>
      <c r="I80" s="556" t="s">
        <v>822</v>
      </c>
      <c r="J80" s="557"/>
      <c r="K80" s="557"/>
      <c r="L80" s="558"/>
      <c r="M80" s="395" t="s">
        <v>193</v>
      </c>
      <c r="N80" s="458"/>
    </row>
    <row r="81" spans="1:14" ht="30" customHeight="1">
      <c r="A81" s="564" t="s">
        <v>412</v>
      </c>
      <c r="B81" s="565"/>
      <c r="C81" s="565"/>
      <c r="D81" s="565"/>
      <c r="E81" s="565"/>
      <c r="F81" s="566"/>
      <c r="G81" s="559">
        <v>0</v>
      </c>
      <c r="H81" s="560"/>
      <c r="I81" s="561" t="s">
        <v>486</v>
      </c>
      <c r="J81" s="562"/>
      <c r="K81" s="562"/>
      <c r="L81" s="563"/>
      <c r="M81" s="395" t="s">
        <v>193</v>
      </c>
      <c r="N81" s="457"/>
    </row>
    <row r="82" spans="1:14">
      <c r="A82" s="451"/>
      <c r="B82" s="451"/>
      <c r="C82" s="451"/>
      <c r="D82" s="451"/>
      <c r="E82" s="451"/>
      <c r="F82" s="451"/>
      <c r="G82" s="451"/>
      <c r="H82" s="451"/>
      <c r="I82" s="451"/>
      <c r="J82" s="451"/>
      <c r="K82" s="451"/>
      <c r="L82" s="451"/>
      <c r="M82" s="453"/>
      <c r="N82" s="451"/>
    </row>
    <row r="83" spans="1:14">
      <c r="A83" s="451"/>
      <c r="B83" s="451"/>
      <c r="C83" s="451"/>
      <c r="D83" s="451"/>
      <c r="E83" s="554" t="s">
        <v>812</v>
      </c>
      <c r="F83" s="554"/>
      <c r="G83" s="554"/>
      <c r="H83" s="554"/>
      <c r="I83" s="554"/>
      <c r="J83" s="554"/>
      <c r="K83" s="554"/>
      <c r="L83" s="554"/>
      <c r="M83" s="554"/>
      <c r="N83" s="457"/>
    </row>
    <row r="84" spans="1:14">
      <c r="A84" s="555" t="s">
        <v>823</v>
      </c>
      <c r="B84" s="555"/>
      <c r="C84" s="555"/>
      <c r="D84" s="451"/>
      <c r="E84" s="554"/>
      <c r="F84" s="554"/>
      <c r="G84" s="554"/>
      <c r="H84" s="554"/>
      <c r="I84" s="554"/>
      <c r="J84" s="554"/>
      <c r="K84" s="554"/>
      <c r="L84" s="554"/>
      <c r="M84" s="554"/>
      <c r="N84" s="457"/>
    </row>
    <row r="85" spans="1:14">
      <c r="A85" s="451"/>
      <c r="B85" s="451"/>
      <c r="C85" s="451"/>
      <c r="D85" s="451"/>
      <c r="E85" s="554"/>
      <c r="F85" s="554"/>
      <c r="G85" s="554"/>
      <c r="H85" s="554"/>
      <c r="I85" s="554"/>
      <c r="J85" s="554"/>
      <c r="K85" s="554"/>
      <c r="L85" s="554"/>
      <c r="M85" s="554"/>
      <c r="N85" s="457"/>
    </row>
    <row r="86" spans="1:14">
      <c r="A86" s="573" t="s">
        <v>821</v>
      </c>
      <c r="B86" s="573"/>
      <c r="C86" s="573"/>
      <c r="D86" s="573"/>
      <c r="E86" s="573"/>
      <c r="F86" s="573"/>
      <c r="G86" s="573"/>
      <c r="H86" s="573"/>
      <c r="I86" s="573"/>
      <c r="J86" s="573"/>
      <c r="K86" s="573"/>
      <c r="L86" s="573"/>
      <c r="M86" s="573"/>
      <c r="N86" s="459"/>
    </row>
    <row r="87" spans="1:14" ht="24.9" customHeight="1">
      <c r="A87" s="574" t="s">
        <v>505</v>
      </c>
      <c r="B87" s="575"/>
      <c r="C87" s="575"/>
      <c r="D87" s="575"/>
      <c r="E87" s="575"/>
      <c r="F87" s="576"/>
      <c r="G87" s="577" t="s">
        <v>506</v>
      </c>
      <c r="H87" s="578"/>
      <c r="I87" s="577" t="s">
        <v>507</v>
      </c>
      <c r="J87" s="579"/>
      <c r="K87" s="579"/>
      <c r="L87" s="578"/>
      <c r="M87" s="394" t="s">
        <v>833</v>
      </c>
      <c r="N87" s="459"/>
    </row>
    <row r="88" spans="1:14" ht="30" customHeight="1">
      <c r="A88" s="564" t="s">
        <v>413</v>
      </c>
      <c r="B88" s="565"/>
      <c r="C88" s="565"/>
      <c r="D88" s="565"/>
      <c r="E88" s="565"/>
      <c r="F88" s="566"/>
      <c r="G88" s="559">
        <v>0</v>
      </c>
      <c r="H88" s="560"/>
      <c r="I88" s="561" t="s">
        <v>486</v>
      </c>
      <c r="J88" s="562"/>
      <c r="K88" s="562"/>
      <c r="L88" s="563"/>
      <c r="M88" s="395" t="s">
        <v>193</v>
      </c>
      <c r="N88" s="459"/>
    </row>
    <row r="89" spans="1:14" ht="24.9" customHeight="1">
      <c r="A89" s="564" t="s">
        <v>365</v>
      </c>
      <c r="B89" s="565"/>
      <c r="C89" s="565"/>
      <c r="D89" s="565"/>
      <c r="E89" s="565"/>
      <c r="F89" s="566"/>
      <c r="G89" s="559">
        <v>0</v>
      </c>
      <c r="H89" s="560"/>
      <c r="I89" s="561" t="s">
        <v>509</v>
      </c>
      <c r="J89" s="562"/>
      <c r="K89" s="562"/>
      <c r="L89" s="563"/>
      <c r="M89" s="395" t="s">
        <v>36</v>
      </c>
      <c r="N89" s="459"/>
    </row>
    <row r="90" spans="1:14" ht="30" customHeight="1">
      <c r="A90" s="564" t="s">
        <v>510</v>
      </c>
      <c r="B90" s="565"/>
      <c r="C90" s="565"/>
      <c r="D90" s="565"/>
      <c r="E90" s="565"/>
      <c r="F90" s="566"/>
      <c r="G90" s="559">
        <v>0</v>
      </c>
      <c r="H90" s="560"/>
      <c r="I90" s="561" t="s">
        <v>511</v>
      </c>
      <c r="J90" s="562"/>
      <c r="K90" s="562"/>
      <c r="L90" s="563"/>
      <c r="M90" s="395" t="s">
        <v>193</v>
      </c>
      <c r="N90" s="459"/>
    </row>
    <row r="91" spans="1:14" ht="30" customHeight="1">
      <c r="A91" s="564" t="s">
        <v>512</v>
      </c>
      <c r="B91" s="565"/>
      <c r="C91" s="565"/>
      <c r="D91" s="565"/>
      <c r="E91" s="565"/>
      <c r="F91" s="566"/>
      <c r="G91" s="559">
        <v>0</v>
      </c>
      <c r="H91" s="560"/>
      <c r="I91" s="561" t="s">
        <v>232</v>
      </c>
      <c r="J91" s="562"/>
      <c r="K91" s="562"/>
      <c r="L91" s="563"/>
      <c r="M91" s="395" t="s">
        <v>193</v>
      </c>
      <c r="N91" s="459"/>
    </row>
    <row r="92" spans="1:14" ht="30" customHeight="1">
      <c r="A92" s="564" t="s">
        <v>418</v>
      </c>
      <c r="B92" s="565"/>
      <c r="C92" s="565"/>
      <c r="D92" s="565"/>
      <c r="E92" s="565"/>
      <c r="F92" s="566"/>
      <c r="G92" s="559">
        <v>0</v>
      </c>
      <c r="H92" s="560"/>
      <c r="I92" s="561" t="s">
        <v>486</v>
      </c>
      <c r="J92" s="562"/>
      <c r="K92" s="562"/>
      <c r="L92" s="563"/>
      <c r="M92" s="395" t="s">
        <v>193</v>
      </c>
      <c r="N92" s="459"/>
    </row>
    <row r="93" spans="1:14" ht="40.5" customHeight="1">
      <c r="A93" s="564" t="s">
        <v>420</v>
      </c>
      <c r="B93" s="565"/>
      <c r="C93" s="565"/>
      <c r="D93" s="565"/>
      <c r="E93" s="565"/>
      <c r="F93" s="566"/>
      <c r="G93" s="559">
        <v>0</v>
      </c>
      <c r="H93" s="560"/>
      <c r="I93" s="561" t="s">
        <v>486</v>
      </c>
      <c r="J93" s="562"/>
      <c r="K93" s="562"/>
      <c r="L93" s="563"/>
      <c r="M93" s="395" t="s">
        <v>193</v>
      </c>
      <c r="N93" s="459"/>
    </row>
    <row r="94" spans="1:14" ht="30" customHeight="1">
      <c r="A94" s="564" t="s">
        <v>513</v>
      </c>
      <c r="B94" s="565"/>
      <c r="C94" s="565"/>
      <c r="D94" s="565"/>
      <c r="E94" s="565"/>
      <c r="F94" s="566"/>
      <c r="G94" s="559">
        <v>0</v>
      </c>
      <c r="H94" s="560"/>
      <c r="I94" s="561" t="s">
        <v>486</v>
      </c>
      <c r="J94" s="562"/>
      <c r="K94" s="562"/>
      <c r="L94" s="563"/>
      <c r="M94" s="395" t="s">
        <v>193</v>
      </c>
      <c r="N94" s="459"/>
    </row>
    <row r="95" spans="1:14" ht="63" customHeight="1">
      <c r="A95" s="564" t="s">
        <v>422</v>
      </c>
      <c r="B95" s="565"/>
      <c r="C95" s="565"/>
      <c r="D95" s="565"/>
      <c r="E95" s="565"/>
      <c r="F95" s="566"/>
      <c r="G95" s="559">
        <v>0</v>
      </c>
      <c r="H95" s="560"/>
      <c r="I95" s="556" t="s">
        <v>824</v>
      </c>
      <c r="J95" s="557"/>
      <c r="K95" s="557"/>
      <c r="L95" s="558"/>
      <c r="M95" s="395" t="s">
        <v>193</v>
      </c>
      <c r="N95" s="459"/>
    </row>
    <row r="96" spans="1:14" ht="30" customHeight="1">
      <c r="A96" s="564" t="s">
        <v>514</v>
      </c>
      <c r="B96" s="565"/>
      <c r="C96" s="565"/>
      <c r="D96" s="565"/>
      <c r="E96" s="565"/>
      <c r="F96" s="566"/>
      <c r="G96" s="559">
        <v>0</v>
      </c>
      <c r="H96" s="560"/>
      <c r="I96" s="561" t="s">
        <v>486</v>
      </c>
      <c r="J96" s="562"/>
      <c r="K96" s="562"/>
      <c r="L96" s="563"/>
      <c r="M96" s="395" t="s">
        <v>193</v>
      </c>
      <c r="N96" s="459"/>
    </row>
    <row r="97" spans="1:14" ht="24.9" customHeight="1">
      <c r="A97" s="567" t="s">
        <v>515</v>
      </c>
      <c r="B97" s="568"/>
      <c r="C97" s="568"/>
      <c r="D97" s="568"/>
      <c r="E97" s="568"/>
      <c r="F97" s="569"/>
      <c r="G97" s="570" t="s">
        <v>506</v>
      </c>
      <c r="H97" s="571"/>
      <c r="I97" s="570" t="s">
        <v>507</v>
      </c>
      <c r="J97" s="572"/>
      <c r="K97" s="572"/>
      <c r="L97" s="571"/>
      <c r="M97" s="396" t="s">
        <v>833</v>
      </c>
      <c r="N97" s="459"/>
    </row>
    <row r="98" spans="1:14" ht="161.25" customHeight="1">
      <c r="A98" s="564" t="s">
        <v>516</v>
      </c>
      <c r="B98" s="565"/>
      <c r="C98" s="565"/>
      <c r="D98" s="565"/>
      <c r="E98" s="565"/>
      <c r="F98" s="566"/>
      <c r="G98" s="559">
        <v>0</v>
      </c>
      <c r="H98" s="560"/>
      <c r="I98" s="561" t="s">
        <v>486</v>
      </c>
      <c r="J98" s="562"/>
      <c r="K98" s="562"/>
      <c r="L98" s="563"/>
      <c r="M98" s="470" t="s">
        <v>834</v>
      </c>
      <c r="N98" s="459"/>
    </row>
    <row r="99" spans="1:14" ht="111" customHeight="1">
      <c r="A99" s="564" t="s">
        <v>339</v>
      </c>
      <c r="B99" s="565"/>
      <c r="C99" s="565"/>
      <c r="D99" s="565"/>
      <c r="E99" s="565"/>
      <c r="F99" s="566"/>
      <c r="G99" s="559">
        <v>0</v>
      </c>
      <c r="H99" s="560"/>
      <c r="I99" s="561" t="s">
        <v>486</v>
      </c>
      <c r="J99" s="562"/>
      <c r="K99" s="562"/>
      <c r="L99" s="563"/>
      <c r="M99" s="470" t="s">
        <v>834</v>
      </c>
      <c r="N99" s="459"/>
    </row>
    <row r="100" spans="1:14" ht="114.75" customHeight="1">
      <c r="A100" s="564" t="s">
        <v>424</v>
      </c>
      <c r="B100" s="565"/>
      <c r="C100" s="565"/>
      <c r="D100" s="565"/>
      <c r="E100" s="565"/>
      <c r="F100" s="566"/>
      <c r="G100" s="559">
        <v>0</v>
      </c>
      <c r="H100" s="560"/>
      <c r="I100" s="561" t="s">
        <v>486</v>
      </c>
      <c r="J100" s="562"/>
      <c r="K100" s="562"/>
      <c r="L100" s="563"/>
      <c r="M100" s="470" t="s">
        <v>834</v>
      </c>
      <c r="N100" s="459"/>
    </row>
    <row r="101" spans="1:14" ht="24.9" customHeight="1">
      <c r="A101" s="567" t="s">
        <v>517</v>
      </c>
      <c r="B101" s="568"/>
      <c r="C101" s="568"/>
      <c r="D101" s="568"/>
      <c r="E101" s="568"/>
      <c r="F101" s="569"/>
      <c r="G101" s="570" t="s">
        <v>506</v>
      </c>
      <c r="H101" s="571"/>
      <c r="I101" s="570" t="s">
        <v>507</v>
      </c>
      <c r="J101" s="572"/>
      <c r="K101" s="572"/>
      <c r="L101" s="571"/>
      <c r="M101" s="396" t="s">
        <v>833</v>
      </c>
      <c r="N101" s="459"/>
    </row>
    <row r="102" spans="1:14" ht="30" customHeight="1">
      <c r="A102" s="564" t="s">
        <v>426</v>
      </c>
      <c r="B102" s="565"/>
      <c r="C102" s="565"/>
      <c r="D102" s="565"/>
      <c r="E102" s="565"/>
      <c r="F102" s="566"/>
      <c r="G102" s="559">
        <v>0</v>
      </c>
      <c r="H102" s="560"/>
      <c r="I102" s="561" t="s">
        <v>486</v>
      </c>
      <c r="J102" s="562"/>
      <c r="K102" s="562"/>
      <c r="L102" s="563"/>
      <c r="M102" s="395" t="s">
        <v>193</v>
      </c>
      <c r="N102" s="459"/>
    </row>
    <row r="103" spans="1:14" ht="101.25" customHeight="1">
      <c r="A103" s="564" t="s">
        <v>427</v>
      </c>
      <c r="B103" s="565"/>
      <c r="C103" s="565"/>
      <c r="D103" s="565"/>
      <c r="E103" s="565"/>
      <c r="F103" s="566"/>
      <c r="G103" s="559">
        <v>0</v>
      </c>
      <c r="H103" s="560"/>
      <c r="I103" s="564" t="s">
        <v>832</v>
      </c>
      <c r="J103" s="557"/>
      <c r="K103" s="557"/>
      <c r="L103" s="558"/>
      <c r="M103" s="395" t="s">
        <v>193</v>
      </c>
      <c r="N103" s="459"/>
    </row>
    <row r="104" spans="1:14" ht="30" customHeight="1">
      <c r="A104" s="564" t="s">
        <v>428</v>
      </c>
      <c r="B104" s="565"/>
      <c r="C104" s="565"/>
      <c r="D104" s="565"/>
      <c r="E104" s="565"/>
      <c r="F104" s="566"/>
      <c r="G104" s="559">
        <v>0</v>
      </c>
      <c r="H104" s="560"/>
      <c r="I104" s="561" t="s">
        <v>486</v>
      </c>
      <c r="J104" s="562"/>
      <c r="K104" s="562"/>
      <c r="L104" s="563"/>
      <c r="M104" s="395" t="s">
        <v>193</v>
      </c>
      <c r="N104" s="459"/>
    </row>
    <row r="105" spans="1:14">
      <c r="A105" s="553"/>
      <c r="B105" s="553"/>
      <c r="C105" s="553"/>
      <c r="D105" s="451"/>
      <c r="E105" s="554" t="s">
        <v>812</v>
      </c>
      <c r="F105" s="554"/>
      <c r="G105" s="554"/>
      <c r="H105" s="554"/>
      <c r="I105" s="554"/>
      <c r="J105" s="554"/>
      <c r="K105" s="554"/>
      <c r="L105" s="554"/>
      <c r="M105" s="554"/>
      <c r="N105" s="459"/>
    </row>
    <row r="106" spans="1:14">
      <c r="A106" s="555" t="s">
        <v>823</v>
      </c>
      <c r="B106" s="555"/>
      <c r="C106" s="555"/>
      <c r="D106" s="451"/>
      <c r="E106" s="554"/>
      <c r="F106" s="554"/>
      <c r="G106" s="554"/>
      <c r="H106" s="554"/>
      <c r="I106" s="554"/>
      <c r="J106" s="554"/>
      <c r="K106" s="554"/>
      <c r="L106" s="554"/>
      <c r="M106" s="554"/>
      <c r="N106" s="459"/>
    </row>
    <row r="107" spans="1:14">
      <c r="A107" s="553"/>
      <c r="B107" s="553"/>
      <c r="C107" s="553"/>
      <c r="D107" s="451"/>
      <c r="E107" s="554"/>
      <c r="F107" s="554"/>
      <c r="G107" s="554"/>
      <c r="H107" s="554"/>
      <c r="I107" s="554"/>
      <c r="J107" s="554"/>
      <c r="K107" s="554"/>
      <c r="L107" s="554"/>
      <c r="M107" s="554"/>
      <c r="N107" s="459"/>
    </row>
    <row r="108" spans="1:14">
      <c r="A108" s="573" t="s">
        <v>821</v>
      </c>
      <c r="B108" s="573"/>
      <c r="C108" s="573"/>
      <c r="D108" s="573"/>
      <c r="E108" s="573"/>
      <c r="F108" s="573"/>
      <c r="G108" s="573"/>
      <c r="H108" s="573"/>
      <c r="I108" s="573"/>
      <c r="J108" s="573"/>
      <c r="K108" s="573"/>
      <c r="L108" s="573"/>
      <c r="M108" s="573"/>
      <c r="N108" s="459"/>
    </row>
    <row r="109" spans="1:14" ht="24.9" customHeight="1">
      <c r="A109" s="574" t="s">
        <v>517</v>
      </c>
      <c r="B109" s="575"/>
      <c r="C109" s="575"/>
      <c r="D109" s="575"/>
      <c r="E109" s="575"/>
      <c r="F109" s="576"/>
      <c r="G109" s="577" t="s">
        <v>506</v>
      </c>
      <c r="H109" s="578"/>
      <c r="I109" s="577" t="s">
        <v>507</v>
      </c>
      <c r="J109" s="579"/>
      <c r="K109" s="579"/>
      <c r="L109" s="578"/>
      <c r="M109" s="394" t="s">
        <v>833</v>
      </c>
      <c r="N109" s="459"/>
    </row>
    <row r="110" spans="1:14" ht="30" customHeight="1">
      <c r="A110" s="564" t="s">
        <v>813</v>
      </c>
      <c r="B110" s="565"/>
      <c r="C110" s="565"/>
      <c r="D110" s="565"/>
      <c r="E110" s="565"/>
      <c r="F110" s="566"/>
      <c r="G110" s="559">
        <v>0</v>
      </c>
      <c r="H110" s="560"/>
      <c r="I110" s="561" t="s">
        <v>486</v>
      </c>
      <c r="J110" s="562"/>
      <c r="K110" s="562"/>
      <c r="L110" s="563"/>
      <c r="M110" s="395" t="s">
        <v>193</v>
      </c>
      <c r="N110" s="459"/>
    </row>
    <row r="111" spans="1:14" ht="30" customHeight="1">
      <c r="A111" s="564" t="s">
        <v>430</v>
      </c>
      <c r="B111" s="565"/>
      <c r="C111" s="565"/>
      <c r="D111" s="565"/>
      <c r="E111" s="565"/>
      <c r="F111" s="566"/>
      <c r="G111" s="559">
        <v>0</v>
      </c>
      <c r="H111" s="560"/>
      <c r="I111" s="561" t="s">
        <v>486</v>
      </c>
      <c r="J111" s="562"/>
      <c r="K111" s="562"/>
      <c r="L111" s="563"/>
      <c r="M111" s="395" t="s">
        <v>193</v>
      </c>
      <c r="N111" s="459"/>
    </row>
    <row r="112" spans="1:14" ht="30" customHeight="1">
      <c r="A112" s="564" t="s">
        <v>431</v>
      </c>
      <c r="B112" s="565"/>
      <c r="C112" s="565"/>
      <c r="D112" s="565"/>
      <c r="E112" s="565"/>
      <c r="F112" s="566"/>
      <c r="G112" s="559">
        <v>0</v>
      </c>
      <c r="H112" s="560"/>
      <c r="I112" s="561" t="s">
        <v>486</v>
      </c>
      <c r="J112" s="562"/>
      <c r="K112" s="562"/>
      <c r="L112" s="563"/>
      <c r="M112" s="395" t="s">
        <v>193</v>
      </c>
      <c r="N112" s="459"/>
    </row>
    <row r="113" spans="1:14" ht="30" customHeight="1">
      <c r="A113" s="564" t="s">
        <v>432</v>
      </c>
      <c r="B113" s="565"/>
      <c r="C113" s="565"/>
      <c r="D113" s="565"/>
      <c r="E113" s="565"/>
      <c r="F113" s="566"/>
      <c r="G113" s="559">
        <v>0</v>
      </c>
      <c r="H113" s="560"/>
      <c r="I113" s="561" t="s">
        <v>486</v>
      </c>
      <c r="J113" s="562"/>
      <c r="K113" s="562"/>
      <c r="L113" s="563"/>
      <c r="M113" s="395" t="s">
        <v>193</v>
      </c>
      <c r="N113" s="459"/>
    </row>
    <row r="114" spans="1:14" ht="37.5" customHeight="1">
      <c r="A114" s="564" t="s">
        <v>433</v>
      </c>
      <c r="B114" s="565"/>
      <c r="C114" s="565"/>
      <c r="D114" s="565"/>
      <c r="E114" s="565"/>
      <c r="F114" s="566"/>
      <c r="G114" s="559">
        <v>0</v>
      </c>
      <c r="H114" s="560"/>
      <c r="I114" s="561" t="s">
        <v>486</v>
      </c>
      <c r="J114" s="562"/>
      <c r="K114" s="562"/>
      <c r="L114" s="563"/>
      <c r="M114" s="395" t="s">
        <v>193</v>
      </c>
      <c r="N114" s="459"/>
    </row>
    <row r="115" spans="1:14" ht="30" customHeight="1">
      <c r="A115" s="564" t="s">
        <v>708</v>
      </c>
      <c r="B115" s="565"/>
      <c r="C115" s="565"/>
      <c r="D115" s="565"/>
      <c r="E115" s="565"/>
      <c r="F115" s="566"/>
      <c r="G115" s="559">
        <v>0</v>
      </c>
      <c r="H115" s="560"/>
      <c r="I115" s="561" t="s">
        <v>486</v>
      </c>
      <c r="J115" s="562"/>
      <c r="K115" s="562"/>
      <c r="L115" s="563"/>
      <c r="M115" s="395" t="s">
        <v>193</v>
      </c>
      <c r="N115" s="459"/>
    </row>
    <row r="116" spans="1:14" ht="47.25" customHeight="1">
      <c r="A116" s="564" t="s">
        <v>434</v>
      </c>
      <c r="B116" s="565"/>
      <c r="C116" s="565"/>
      <c r="D116" s="565"/>
      <c r="E116" s="565"/>
      <c r="F116" s="566"/>
      <c r="G116" s="559">
        <v>0</v>
      </c>
      <c r="H116" s="560"/>
      <c r="I116" s="561" t="s">
        <v>486</v>
      </c>
      <c r="J116" s="562"/>
      <c r="K116" s="562"/>
      <c r="L116" s="563"/>
      <c r="M116" s="395" t="s">
        <v>193</v>
      </c>
      <c r="N116" s="459"/>
    </row>
    <row r="117" spans="1:14" ht="24.9" customHeight="1">
      <c r="A117" s="567" t="s">
        <v>826</v>
      </c>
      <c r="B117" s="568"/>
      <c r="C117" s="568"/>
      <c r="D117" s="568"/>
      <c r="E117" s="568"/>
      <c r="F117" s="569"/>
      <c r="G117" s="570" t="s">
        <v>506</v>
      </c>
      <c r="H117" s="571"/>
      <c r="I117" s="570" t="s">
        <v>507</v>
      </c>
      <c r="J117" s="572"/>
      <c r="K117" s="572"/>
      <c r="L117" s="571"/>
      <c r="M117" s="396" t="s">
        <v>833</v>
      </c>
      <c r="N117" s="459"/>
    </row>
    <row r="118" spans="1:14" ht="30" customHeight="1">
      <c r="A118" s="564" t="s">
        <v>518</v>
      </c>
      <c r="B118" s="565"/>
      <c r="C118" s="565"/>
      <c r="D118" s="565"/>
      <c r="E118" s="565"/>
      <c r="F118" s="566"/>
      <c r="G118" s="559">
        <v>0</v>
      </c>
      <c r="H118" s="560"/>
      <c r="I118" s="561" t="s">
        <v>415</v>
      </c>
      <c r="J118" s="562"/>
      <c r="K118" s="562"/>
      <c r="L118" s="563"/>
      <c r="M118" s="395" t="s">
        <v>436</v>
      </c>
      <c r="N118" s="459"/>
    </row>
    <row r="119" spans="1:14" ht="59.25" customHeight="1">
      <c r="A119" s="556" t="s">
        <v>827</v>
      </c>
      <c r="B119" s="557"/>
      <c r="C119" s="557"/>
      <c r="D119" s="557"/>
      <c r="E119" s="557"/>
      <c r="F119" s="558"/>
      <c r="G119" s="559">
        <v>0</v>
      </c>
      <c r="H119" s="560"/>
      <c r="I119" s="561" t="s">
        <v>814</v>
      </c>
      <c r="J119" s="562"/>
      <c r="K119" s="562"/>
      <c r="L119" s="563"/>
      <c r="M119" s="395" t="s">
        <v>436</v>
      </c>
      <c r="N119" s="459"/>
    </row>
    <row r="120" spans="1:14" ht="30" customHeight="1">
      <c r="A120" s="564" t="s">
        <v>815</v>
      </c>
      <c r="B120" s="565"/>
      <c r="C120" s="565"/>
      <c r="D120" s="565"/>
      <c r="E120" s="565"/>
      <c r="F120" s="566"/>
      <c r="G120" s="559">
        <v>0</v>
      </c>
      <c r="H120" s="560"/>
      <c r="I120" s="561" t="s">
        <v>783</v>
      </c>
      <c r="J120" s="562"/>
      <c r="K120" s="562"/>
      <c r="L120" s="563"/>
      <c r="M120" s="395" t="s">
        <v>436</v>
      </c>
      <c r="N120" s="459"/>
    </row>
    <row r="121" spans="1:14" ht="38.25" customHeight="1">
      <c r="A121" s="564" t="s">
        <v>519</v>
      </c>
      <c r="B121" s="565"/>
      <c r="C121" s="565"/>
      <c r="D121" s="565"/>
      <c r="E121" s="565"/>
      <c r="F121" s="566"/>
      <c r="G121" s="559">
        <v>0</v>
      </c>
      <c r="H121" s="560"/>
      <c r="I121" s="561" t="s">
        <v>486</v>
      </c>
      <c r="J121" s="562"/>
      <c r="K121" s="562"/>
      <c r="L121" s="563"/>
      <c r="M121" s="395" t="s">
        <v>436</v>
      </c>
      <c r="N121" s="459"/>
    </row>
    <row r="122" spans="1:14" ht="24.9" customHeight="1">
      <c r="A122" s="567" t="s">
        <v>828</v>
      </c>
      <c r="B122" s="568"/>
      <c r="C122" s="568"/>
      <c r="D122" s="568"/>
      <c r="E122" s="568"/>
      <c r="F122" s="569"/>
      <c r="G122" s="570" t="s">
        <v>506</v>
      </c>
      <c r="H122" s="571"/>
      <c r="I122" s="570" t="s">
        <v>507</v>
      </c>
      <c r="J122" s="572"/>
      <c r="K122" s="572"/>
      <c r="L122" s="571"/>
      <c r="M122" s="396" t="s">
        <v>833</v>
      </c>
      <c r="N122" s="459"/>
    </row>
    <row r="123" spans="1:14" ht="42" customHeight="1">
      <c r="A123" s="564" t="s">
        <v>437</v>
      </c>
      <c r="B123" s="565"/>
      <c r="C123" s="565"/>
      <c r="D123" s="565"/>
      <c r="E123" s="565"/>
      <c r="F123" s="566"/>
      <c r="G123" s="559">
        <v>0</v>
      </c>
      <c r="H123" s="560"/>
      <c r="I123" s="561" t="s">
        <v>438</v>
      </c>
      <c r="J123" s="562"/>
      <c r="K123" s="562"/>
      <c r="L123" s="563"/>
      <c r="M123" s="395" t="s">
        <v>193</v>
      </c>
      <c r="N123" s="459"/>
    </row>
    <row r="124" spans="1:14" ht="24.9" customHeight="1">
      <c r="A124" s="567" t="s">
        <v>520</v>
      </c>
      <c r="B124" s="568"/>
      <c r="C124" s="568"/>
      <c r="D124" s="568"/>
      <c r="E124" s="568"/>
      <c r="F124" s="569"/>
      <c r="G124" s="570" t="s">
        <v>506</v>
      </c>
      <c r="H124" s="571"/>
      <c r="I124" s="570" t="s">
        <v>507</v>
      </c>
      <c r="J124" s="572"/>
      <c r="K124" s="572"/>
      <c r="L124" s="571"/>
      <c r="M124" s="396" t="s">
        <v>833</v>
      </c>
      <c r="N124" s="459"/>
    </row>
    <row r="125" spans="1:14" ht="56.25" customHeight="1">
      <c r="A125" s="564" t="s">
        <v>521</v>
      </c>
      <c r="B125" s="565"/>
      <c r="C125" s="565"/>
      <c r="D125" s="565"/>
      <c r="E125" s="565"/>
      <c r="F125" s="566"/>
      <c r="G125" s="559">
        <v>0</v>
      </c>
      <c r="H125" s="560"/>
      <c r="I125" s="561" t="s">
        <v>486</v>
      </c>
      <c r="J125" s="562"/>
      <c r="K125" s="562"/>
      <c r="L125" s="563"/>
      <c r="M125" s="395" t="s">
        <v>193</v>
      </c>
      <c r="N125" s="459"/>
    </row>
    <row r="126" spans="1:14" ht="30" customHeight="1">
      <c r="A126" s="564" t="s">
        <v>439</v>
      </c>
      <c r="B126" s="565"/>
      <c r="C126" s="565"/>
      <c r="D126" s="565"/>
      <c r="E126" s="565"/>
      <c r="F126" s="566"/>
      <c r="G126" s="559">
        <v>0</v>
      </c>
      <c r="H126" s="560"/>
      <c r="I126" s="561" t="s">
        <v>486</v>
      </c>
      <c r="J126" s="562"/>
      <c r="K126" s="562"/>
      <c r="L126" s="563"/>
      <c r="M126" s="395" t="s">
        <v>440</v>
      </c>
      <c r="N126" s="459"/>
    </row>
    <row r="127" spans="1:14" ht="30" customHeight="1">
      <c r="A127" s="564" t="s">
        <v>441</v>
      </c>
      <c r="B127" s="565"/>
      <c r="C127" s="565"/>
      <c r="D127" s="565"/>
      <c r="E127" s="565"/>
      <c r="F127" s="566"/>
      <c r="G127" s="559">
        <v>0</v>
      </c>
      <c r="H127" s="560"/>
      <c r="I127" s="561" t="s">
        <v>522</v>
      </c>
      <c r="J127" s="562"/>
      <c r="K127" s="562"/>
      <c r="L127" s="563"/>
      <c r="M127" s="395" t="s">
        <v>193</v>
      </c>
      <c r="N127" s="459"/>
    </row>
    <row r="128" spans="1:14" ht="30" customHeight="1">
      <c r="A128" s="564" t="s">
        <v>443</v>
      </c>
      <c r="B128" s="565"/>
      <c r="C128" s="565"/>
      <c r="D128" s="565"/>
      <c r="E128" s="565"/>
      <c r="F128" s="566"/>
      <c r="G128" s="559">
        <v>0</v>
      </c>
      <c r="H128" s="560"/>
      <c r="I128" s="561" t="s">
        <v>442</v>
      </c>
      <c r="J128" s="562"/>
      <c r="K128" s="562"/>
      <c r="L128" s="563"/>
      <c r="M128" s="395" t="s">
        <v>193</v>
      </c>
      <c r="N128" s="459"/>
    </row>
    <row r="129" spans="1:14" ht="24.9" customHeight="1">
      <c r="A129" s="567" t="s">
        <v>523</v>
      </c>
      <c r="B129" s="568"/>
      <c r="C129" s="568"/>
      <c r="D129" s="568"/>
      <c r="E129" s="568"/>
      <c r="F129" s="569"/>
      <c r="G129" s="570" t="s">
        <v>506</v>
      </c>
      <c r="H129" s="571"/>
      <c r="I129" s="570" t="s">
        <v>507</v>
      </c>
      <c r="J129" s="572"/>
      <c r="K129" s="572"/>
      <c r="L129" s="571"/>
      <c r="M129" s="396" t="s">
        <v>833</v>
      </c>
      <c r="N129" s="459"/>
    </row>
    <row r="130" spans="1:14" ht="30" customHeight="1">
      <c r="A130" s="564" t="s">
        <v>275</v>
      </c>
      <c r="B130" s="565"/>
      <c r="C130" s="565"/>
      <c r="D130" s="565"/>
      <c r="E130" s="565"/>
      <c r="F130" s="566"/>
      <c r="G130" s="559">
        <v>0</v>
      </c>
      <c r="H130" s="560"/>
      <c r="I130" s="561" t="s">
        <v>816</v>
      </c>
      <c r="J130" s="562"/>
      <c r="K130" s="562"/>
      <c r="L130" s="563"/>
      <c r="M130" s="395" t="s">
        <v>193</v>
      </c>
      <c r="N130" s="459"/>
    </row>
    <row r="131" spans="1:14" ht="61.5" customHeight="1">
      <c r="A131" s="564" t="s">
        <v>817</v>
      </c>
      <c r="B131" s="565"/>
      <c r="C131" s="565"/>
      <c r="D131" s="565"/>
      <c r="E131" s="565"/>
      <c r="F131" s="566"/>
      <c r="G131" s="559">
        <v>0</v>
      </c>
      <c r="H131" s="560"/>
      <c r="I131" s="564" t="s">
        <v>818</v>
      </c>
      <c r="J131" s="565"/>
      <c r="K131" s="565"/>
      <c r="L131" s="566"/>
      <c r="M131" s="395" t="s">
        <v>193</v>
      </c>
      <c r="N131" s="459"/>
    </row>
    <row r="132" spans="1:14">
      <c r="A132" s="553"/>
      <c r="B132" s="553"/>
      <c r="C132" s="553"/>
      <c r="D132" s="451"/>
      <c r="E132" s="553"/>
      <c r="F132" s="553"/>
      <c r="G132" s="553"/>
      <c r="H132" s="553"/>
      <c r="I132" s="553"/>
      <c r="J132" s="553"/>
      <c r="K132" s="553"/>
      <c r="L132" s="553"/>
      <c r="M132" s="453"/>
      <c r="N132" s="459"/>
    </row>
    <row r="133" spans="1:14">
      <c r="A133" s="553"/>
      <c r="B133" s="553"/>
      <c r="C133" s="553"/>
      <c r="D133" s="451"/>
      <c r="E133" s="554" t="s">
        <v>812</v>
      </c>
      <c r="F133" s="554"/>
      <c r="G133" s="554"/>
      <c r="H133" s="554"/>
      <c r="I133" s="554"/>
      <c r="J133" s="554"/>
      <c r="K133" s="554"/>
      <c r="L133" s="554"/>
      <c r="M133" s="554"/>
      <c r="N133" s="459"/>
    </row>
    <row r="134" spans="1:14">
      <c r="A134" s="555" t="s">
        <v>823</v>
      </c>
      <c r="B134" s="555"/>
      <c r="C134" s="555"/>
      <c r="D134" s="451"/>
      <c r="E134" s="554"/>
      <c r="F134" s="554"/>
      <c r="G134" s="554"/>
      <c r="H134" s="554"/>
      <c r="I134" s="554"/>
      <c r="J134" s="554"/>
      <c r="K134" s="554"/>
      <c r="L134" s="554"/>
      <c r="M134" s="554"/>
      <c r="N134" s="459"/>
    </row>
    <row r="135" spans="1:14">
      <c r="A135" s="553"/>
      <c r="B135" s="553"/>
      <c r="C135" s="553"/>
      <c r="D135" s="451"/>
      <c r="E135" s="554"/>
      <c r="F135" s="554"/>
      <c r="G135" s="554"/>
      <c r="H135" s="554"/>
      <c r="I135" s="554"/>
      <c r="J135" s="554"/>
      <c r="K135" s="554"/>
      <c r="L135" s="554"/>
      <c r="M135" s="554"/>
      <c r="N135" s="459"/>
    </row>
    <row r="136" spans="1:14">
      <c r="A136" s="573" t="s">
        <v>821</v>
      </c>
      <c r="B136" s="573"/>
      <c r="C136" s="573"/>
      <c r="D136" s="573"/>
      <c r="E136" s="573"/>
      <c r="F136" s="573"/>
      <c r="G136" s="573"/>
      <c r="H136" s="573"/>
      <c r="I136" s="573"/>
      <c r="J136" s="573"/>
      <c r="K136" s="573"/>
      <c r="L136" s="573"/>
      <c r="M136" s="573"/>
      <c r="N136" s="459"/>
    </row>
    <row r="137" spans="1:14" ht="24.9" customHeight="1">
      <c r="A137" s="574" t="s">
        <v>523</v>
      </c>
      <c r="B137" s="575"/>
      <c r="C137" s="575"/>
      <c r="D137" s="575"/>
      <c r="E137" s="575"/>
      <c r="F137" s="576"/>
      <c r="G137" s="577" t="s">
        <v>506</v>
      </c>
      <c r="H137" s="578"/>
      <c r="I137" s="577" t="s">
        <v>507</v>
      </c>
      <c r="J137" s="579"/>
      <c r="K137" s="579"/>
      <c r="L137" s="578"/>
      <c r="M137" s="394" t="s">
        <v>833</v>
      </c>
      <c r="N137" s="459"/>
    </row>
    <row r="138" spans="1:14" ht="48" customHeight="1">
      <c r="A138" s="564" t="s">
        <v>461</v>
      </c>
      <c r="B138" s="565"/>
      <c r="C138" s="565"/>
      <c r="D138" s="565"/>
      <c r="E138" s="565"/>
      <c r="F138" s="566"/>
      <c r="G138" s="559">
        <v>0</v>
      </c>
      <c r="H138" s="560"/>
      <c r="I138" s="561" t="s">
        <v>486</v>
      </c>
      <c r="J138" s="562"/>
      <c r="K138" s="562"/>
      <c r="L138" s="563"/>
      <c r="M138" s="395" t="s">
        <v>193</v>
      </c>
      <c r="N138" s="459"/>
    </row>
    <row r="139" spans="1:14" ht="30" customHeight="1">
      <c r="A139" s="564" t="s">
        <v>462</v>
      </c>
      <c r="B139" s="565"/>
      <c r="C139" s="565"/>
      <c r="D139" s="565"/>
      <c r="E139" s="565"/>
      <c r="F139" s="566"/>
      <c r="G139" s="559">
        <v>0</v>
      </c>
      <c r="H139" s="560"/>
      <c r="I139" s="561" t="s">
        <v>486</v>
      </c>
      <c r="J139" s="562"/>
      <c r="K139" s="562"/>
      <c r="L139" s="563"/>
      <c r="M139" s="395" t="s">
        <v>193</v>
      </c>
      <c r="N139" s="459"/>
    </row>
    <row r="140" spans="1:14" ht="30" customHeight="1">
      <c r="A140" s="564" t="s">
        <v>463</v>
      </c>
      <c r="B140" s="565"/>
      <c r="C140" s="565"/>
      <c r="D140" s="565"/>
      <c r="E140" s="565"/>
      <c r="F140" s="566"/>
      <c r="G140" s="559">
        <v>0</v>
      </c>
      <c r="H140" s="560"/>
      <c r="I140" s="561" t="s">
        <v>486</v>
      </c>
      <c r="J140" s="562"/>
      <c r="K140" s="562"/>
      <c r="L140" s="563"/>
      <c r="M140" s="395" t="s">
        <v>193</v>
      </c>
      <c r="N140" s="459"/>
    </row>
    <row r="141" spans="1:14" ht="52.5" customHeight="1">
      <c r="A141" s="564" t="s">
        <v>464</v>
      </c>
      <c r="B141" s="565"/>
      <c r="C141" s="565"/>
      <c r="D141" s="565"/>
      <c r="E141" s="565"/>
      <c r="F141" s="566"/>
      <c r="G141" s="559">
        <v>0</v>
      </c>
      <c r="H141" s="560"/>
      <c r="I141" s="561" t="s">
        <v>403</v>
      </c>
      <c r="J141" s="562"/>
      <c r="K141" s="562"/>
      <c r="L141" s="563"/>
      <c r="M141" s="395" t="s">
        <v>193</v>
      </c>
      <c r="N141" s="459"/>
    </row>
    <row r="142" spans="1:14" ht="72.75" customHeight="1">
      <c r="A142" s="564" t="s">
        <v>466</v>
      </c>
      <c r="B142" s="565"/>
      <c r="C142" s="565"/>
      <c r="D142" s="565"/>
      <c r="E142" s="565"/>
      <c r="F142" s="566"/>
      <c r="G142" s="559">
        <v>0</v>
      </c>
      <c r="H142" s="560"/>
      <c r="I142" s="561" t="s">
        <v>524</v>
      </c>
      <c r="J142" s="562"/>
      <c r="K142" s="562"/>
      <c r="L142" s="563"/>
      <c r="M142" s="471" t="s">
        <v>525</v>
      </c>
      <c r="N142" s="459"/>
    </row>
    <row r="143" spans="1:14" ht="114.75" customHeight="1">
      <c r="A143" s="564" t="s">
        <v>526</v>
      </c>
      <c r="B143" s="565"/>
      <c r="C143" s="565"/>
      <c r="D143" s="565"/>
      <c r="E143" s="565"/>
      <c r="F143" s="566"/>
      <c r="G143" s="559">
        <v>0</v>
      </c>
      <c r="H143" s="560"/>
      <c r="I143" s="561" t="s">
        <v>468</v>
      </c>
      <c r="J143" s="562"/>
      <c r="K143" s="562"/>
      <c r="L143" s="563"/>
      <c r="M143" s="395" t="s">
        <v>193</v>
      </c>
      <c r="N143" s="459"/>
    </row>
    <row r="144" spans="1:14" ht="30" customHeight="1">
      <c r="A144" s="564" t="s">
        <v>469</v>
      </c>
      <c r="B144" s="565"/>
      <c r="C144" s="565"/>
      <c r="D144" s="565"/>
      <c r="E144" s="565"/>
      <c r="F144" s="566"/>
      <c r="G144" s="559">
        <v>0</v>
      </c>
      <c r="H144" s="560"/>
      <c r="I144" s="561" t="s">
        <v>511</v>
      </c>
      <c r="J144" s="562"/>
      <c r="K144" s="562"/>
      <c r="L144" s="563"/>
      <c r="M144" s="395" t="s">
        <v>193</v>
      </c>
      <c r="N144" s="459"/>
    </row>
    <row r="145" spans="1:14" ht="30" customHeight="1">
      <c r="A145" s="564" t="s">
        <v>470</v>
      </c>
      <c r="B145" s="565"/>
      <c r="C145" s="565"/>
      <c r="D145" s="565"/>
      <c r="E145" s="565"/>
      <c r="F145" s="566"/>
      <c r="G145" s="559">
        <v>0</v>
      </c>
      <c r="H145" s="560"/>
      <c r="I145" s="561" t="s">
        <v>486</v>
      </c>
      <c r="J145" s="562"/>
      <c r="K145" s="562"/>
      <c r="L145" s="563"/>
      <c r="M145" s="395" t="s">
        <v>193</v>
      </c>
      <c r="N145" s="459"/>
    </row>
    <row r="146" spans="1:14" ht="42.75" customHeight="1">
      <c r="A146" s="564" t="s">
        <v>446</v>
      </c>
      <c r="B146" s="565"/>
      <c r="C146" s="565"/>
      <c r="D146" s="565"/>
      <c r="E146" s="565"/>
      <c r="F146" s="566"/>
      <c r="G146" s="559">
        <v>0</v>
      </c>
      <c r="H146" s="560"/>
      <c r="I146" s="561" t="s">
        <v>445</v>
      </c>
      <c r="J146" s="562"/>
      <c r="K146" s="562"/>
      <c r="L146" s="563"/>
      <c r="M146" s="395" t="s">
        <v>193</v>
      </c>
      <c r="N146" s="459"/>
    </row>
    <row r="147" spans="1:14" ht="63" customHeight="1">
      <c r="A147" s="564" t="s">
        <v>447</v>
      </c>
      <c r="B147" s="565"/>
      <c r="C147" s="565"/>
      <c r="D147" s="565"/>
      <c r="E147" s="565"/>
      <c r="F147" s="566"/>
      <c r="G147" s="559">
        <v>0</v>
      </c>
      <c r="H147" s="560"/>
      <c r="I147" s="561" t="s">
        <v>445</v>
      </c>
      <c r="J147" s="562"/>
      <c r="K147" s="562"/>
      <c r="L147" s="563"/>
      <c r="M147" s="395" t="s">
        <v>193</v>
      </c>
      <c r="N147" s="459"/>
    </row>
    <row r="148" spans="1:14" ht="30" customHeight="1">
      <c r="A148" s="564" t="s">
        <v>527</v>
      </c>
      <c r="B148" s="565"/>
      <c r="C148" s="565"/>
      <c r="D148" s="565"/>
      <c r="E148" s="565"/>
      <c r="F148" s="566"/>
      <c r="G148" s="559">
        <v>0</v>
      </c>
      <c r="H148" s="560"/>
      <c r="I148" s="561" t="s">
        <v>445</v>
      </c>
      <c r="J148" s="562"/>
      <c r="K148" s="562"/>
      <c r="L148" s="563"/>
      <c r="M148" s="395" t="s">
        <v>193</v>
      </c>
      <c r="N148" s="459"/>
    </row>
    <row r="149" spans="1:14" ht="40.5" customHeight="1">
      <c r="A149" s="564" t="s">
        <v>451</v>
      </c>
      <c r="B149" s="565"/>
      <c r="C149" s="565"/>
      <c r="D149" s="565"/>
      <c r="E149" s="565"/>
      <c r="F149" s="566"/>
      <c r="G149" s="559">
        <v>0</v>
      </c>
      <c r="H149" s="560"/>
      <c r="I149" s="561" t="s">
        <v>445</v>
      </c>
      <c r="J149" s="562"/>
      <c r="K149" s="562"/>
      <c r="L149" s="563"/>
      <c r="M149" s="395" t="s">
        <v>193</v>
      </c>
      <c r="N149" s="459"/>
    </row>
    <row r="150" spans="1:14" ht="30" customHeight="1">
      <c r="A150" s="564" t="s">
        <v>452</v>
      </c>
      <c r="B150" s="565"/>
      <c r="C150" s="565"/>
      <c r="D150" s="565"/>
      <c r="E150" s="565"/>
      <c r="F150" s="566"/>
      <c r="G150" s="559">
        <v>0</v>
      </c>
      <c r="H150" s="560"/>
      <c r="I150" s="561" t="s">
        <v>445</v>
      </c>
      <c r="J150" s="562"/>
      <c r="K150" s="562"/>
      <c r="L150" s="563"/>
      <c r="M150" s="395" t="s">
        <v>193</v>
      </c>
      <c r="N150" s="459"/>
    </row>
    <row r="151" spans="1:14" ht="30" customHeight="1">
      <c r="A151" s="564" t="s">
        <v>453</v>
      </c>
      <c r="B151" s="565"/>
      <c r="C151" s="565"/>
      <c r="D151" s="565"/>
      <c r="E151" s="565"/>
      <c r="F151" s="566"/>
      <c r="G151" s="559">
        <v>0</v>
      </c>
      <c r="H151" s="560"/>
      <c r="I151" s="561" t="s">
        <v>445</v>
      </c>
      <c r="J151" s="562"/>
      <c r="K151" s="562"/>
      <c r="L151" s="563"/>
      <c r="M151" s="395" t="s">
        <v>193</v>
      </c>
      <c r="N151" s="459"/>
    </row>
    <row r="152" spans="1:14" ht="30" customHeight="1">
      <c r="A152" s="564" t="s">
        <v>454</v>
      </c>
      <c r="B152" s="565"/>
      <c r="C152" s="565"/>
      <c r="D152" s="565"/>
      <c r="E152" s="565"/>
      <c r="F152" s="566"/>
      <c r="G152" s="559">
        <v>0</v>
      </c>
      <c r="H152" s="560"/>
      <c r="I152" s="561" t="s">
        <v>445</v>
      </c>
      <c r="J152" s="562"/>
      <c r="K152" s="562"/>
      <c r="L152" s="563"/>
      <c r="M152" s="395" t="s">
        <v>193</v>
      </c>
      <c r="N152" s="459"/>
    </row>
    <row r="153" spans="1:14">
      <c r="A153" s="553"/>
      <c r="B153" s="553"/>
      <c r="C153" s="553"/>
      <c r="D153" s="451"/>
      <c r="E153" s="553"/>
      <c r="F153" s="553"/>
      <c r="G153" s="553"/>
      <c r="H153" s="553"/>
      <c r="I153" s="553"/>
      <c r="J153" s="553"/>
      <c r="K153" s="553"/>
      <c r="L153" s="553"/>
      <c r="M153" s="453"/>
      <c r="N153" s="459"/>
    </row>
    <row r="154" spans="1:14">
      <c r="A154" s="553"/>
      <c r="B154" s="553"/>
      <c r="C154" s="553"/>
      <c r="D154" s="451"/>
      <c r="E154" s="554" t="s">
        <v>812</v>
      </c>
      <c r="F154" s="554"/>
      <c r="G154" s="554"/>
      <c r="H154" s="554"/>
      <c r="I154" s="554"/>
      <c r="J154" s="554"/>
      <c r="K154" s="554"/>
      <c r="L154" s="554"/>
      <c r="M154" s="554"/>
      <c r="N154" s="459"/>
    </row>
    <row r="155" spans="1:14">
      <c r="A155" s="555" t="s">
        <v>823</v>
      </c>
      <c r="B155" s="555"/>
      <c r="C155" s="555"/>
      <c r="D155" s="451"/>
      <c r="E155" s="554"/>
      <c r="F155" s="554"/>
      <c r="G155" s="554"/>
      <c r="H155" s="554"/>
      <c r="I155" s="554"/>
      <c r="J155" s="554"/>
      <c r="K155" s="554"/>
      <c r="L155" s="554"/>
      <c r="M155" s="554"/>
      <c r="N155" s="459"/>
    </row>
    <row r="156" spans="1:14">
      <c r="A156" s="553"/>
      <c r="B156" s="553"/>
      <c r="C156" s="553"/>
      <c r="D156" s="451"/>
      <c r="E156" s="554"/>
      <c r="F156" s="554"/>
      <c r="G156" s="554"/>
      <c r="H156" s="554"/>
      <c r="I156" s="554"/>
      <c r="J156" s="554"/>
      <c r="K156" s="554"/>
      <c r="L156" s="554"/>
      <c r="M156" s="554"/>
      <c r="N156" s="459"/>
    </row>
    <row r="157" spans="1:14">
      <c r="A157" s="573" t="s">
        <v>821</v>
      </c>
      <c r="B157" s="573"/>
      <c r="C157" s="573"/>
      <c r="D157" s="573"/>
      <c r="E157" s="573"/>
      <c r="F157" s="573"/>
      <c r="G157" s="573"/>
      <c r="H157" s="573"/>
      <c r="I157" s="573"/>
      <c r="J157" s="573"/>
      <c r="K157" s="573"/>
      <c r="L157" s="573"/>
      <c r="M157" s="573"/>
      <c r="N157" s="459"/>
    </row>
    <row r="158" spans="1:14" ht="24.9" customHeight="1">
      <c r="A158" s="574" t="s">
        <v>523</v>
      </c>
      <c r="B158" s="575"/>
      <c r="C158" s="575"/>
      <c r="D158" s="575"/>
      <c r="E158" s="575"/>
      <c r="F158" s="576"/>
      <c r="G158" s="577" t="s">
        <v>506</v>
      </c>
      <c r="H158" s="578"/>
      <c r="I158" s="577" t="s">
        <v>507</v>
      </c>
      <c r="J158" s="579"/>
      <c r="K158" s="579"/>
      <c r="L158" s="578"/>
      <c r="M158" s="394" t="s">
        <v>833</v>
      </c>
      <c r="N158" s="459"/>
    </row>
    <row r="159" spans="1:14" ht="57" customHeight="1">
      <c r="A159" s="564" t="s">
        <v>455</v>
      </c>
      <c r="B159" s="565"/>
      <c r="C159" s="565"/>
      <c r="D159" s="565"/>
      <c r="E159" s="565"/>
      <c r="F159" s="566"/>
      <c r="G159" s="559">
        <v>0</v>
      </c>
      <c r="H159" s="560"/>
      <c r="I159" s="561" t="s">
        <v>445</v>
      </c>
      <c r="J159" s="562"/>
      <c r="K159" s="562"/>
      <c r="L159" s="563"/>
      <c r="M159" s="395" t="s">
        <v>193</v>
      </c>
      <c r="N159" s="459"/>
    </row>
    <row r="160" spans="1:14" ht="30" customHeight="1">
      <c r="A160" s="564" t="s">
        <v>456</v>
      </c>
      <c r="B160" s="565"/>
      <c r="C160" s="565"/>
      <c r="D160" s="565"/>
      <c r="E160" s="565"/>
      <c r="F160" s="566"/>
      <c r="G160" s="559">
        <v>0</v>
      </c>
      <c r="H160" s="560"/>
      <c r="I160" s="561" t="s">
        <v>445</v>
      </c>
      <c r="J160" s="562"/>
      <c r="K160" s="562"/>
      <c r="L160" s="563"/>
      <c r="M160" s="395" t="s">
        <v>193</v>
      </c>
      <c r="N160" s="459"/>
    </row>
    <row r="161" spans="1:14" ht="39.75" customHeight="1">
      <c r="A161" s="564" t="s">
        <v>458</v>
      </c>
      <c r="B161" s="565"/>
      <c r="C161" s="565"/>
      <c r="D161" s="565"/>
      <c r="E161" s="565"/>
      <c r="F161" s="566"/>
      <c r="G161" s="559">
        <v>0</v>
      </c>
      <c r="H161" s="560"/>
      <c r="I161" s="561" t="s">
        <v>486</v>
      </c>
      <c r="J161" s="562"/>
      <c r="K161" s="562"/>
      <c r="L161" s="563"/>
      <c r="M161" s="395" t="s">
        <v>440</v>
      </c>
      <c r="N161" s="459"/>
    </row>
    <row r="162" spans="1:14" ht="58.5" customHeight="1">
      <c r="A162" s="564" t="s">
        <v>528</v>
      </c>
      <c r="B162" s="565"/>
      <c r="C162" s="565"/>
      <c r="D162" s="565"/>
      <c r="E162" s="565"/>
      <c r="F162" s="566"/>
      <c r="G162" s="559">
        <v>0</v>
      </c>
      <c r="H162" s="560"/>
      <c r="I162" s="561" t="s">
        <v>486</v>
      </c>
      <c r="J162" s="562"/>
      <c r="K162" s="562"/>
      <c r="L162" s="563"/>
      <c r="M162" s="395" t="s">
        <v>193</v>
      </c>
      <c r="N162" s="459"/>
    </row>
    <row r="163" spans="1:14" ht="30" customHeight="1">
      <c r="A163" s="564" t="s">
        <v>254</v>
      </c>
      <c r="B163" s="565"/>
      <c r="C163" s="565"/>
      <c r="D163" s="565"/>
      <c r="E163" s="565"/>
      <c r="F163" s="566"/>
      <c r="G163" s="559">
        <v>0</v>
      </c>
      <c r="H163" s="560"/>
      <c r="I163" s="561" t="s">
        <v>486</v>
      </c>
      <c r="J163" s="562"/>
      <c r="K163" s="562"/>
      <c r="L163" s="563"/>
      <c r="M163" s="395" t="s">
        <v>193</v>
      </c>
      <c r="N163" s="459"/>
    </row>
    <row r="164" spans="1:14" ht="24.9" customHeight="1">
      <c r="A164" s="567" t="s">
        <v>829</v>
      </c>
      <c r="B164" s="568"/>
      <c r="C164" s="568"/>
      <c r="D164" s="568"/>
      <c r="E164" s="568"/>
      <c r="F164" s="569"/>
      <c r="G164" s="570" t="s">
        <v>506</v>
      </c>
      <c r="H164" s="571"/>
      <c r="I164" s="570" t="s">
        <v>507</v>
      </c>
      <c r="J164" s="572"/>
      <c r="K164" s="572"/>
      <c r="L164" s="571"/>
      <c r="M164" s="396" t="s">
        <v>833</v>
      </c>
      <c r="N164" s="459"/>
    </row>
    <row r="165" spans="1:14" ht="30" customHeight="1">
      <c r="A165" s="564" t="s">
        <v>529</v>
      </c>
      <c r="B165" s="565"/>
      <c r="C165" s="565"/>
      <c r="D165" s="565"/>
      <c r="E165" s="565"/>
      <c r="F165" s="566"/>
      <c r="G165" s="559">
        <v>0</v>
      </c>
      <c r="H165" s="560"/>
      <c r="I165" s="561" t="s">
        <v>476</v>
      </c>
      <c r="J165" s="562"/>
      <c r="K165" s="562"/>
      <c r="L165" s="563"/>
      <c r="M165" s="395" t="s">
        <v>502</v>
      </c>
      <c r="N165" s="459"/>
    </row>
    <row r="166" spans="1:14" ht="30" customHeight="1">
      <c r="A166" s="564" t="s">
        <v>530</v>
      </c>
      <c r="B166" s="565"/>
      <c r="C166" s="565"/>
      <c r="D166" s="565"/>
      <c r="E166" s="565"/>
      <c r="F166" s="566"/>
      <c r="G166" s="559">
        <v>0</v>
      </c>
      <c r="H166" s="560"/>
      <c r="I166" s="561" t="s">
        <v>476</v>
      </c>
      <c r="J166" s="562"/>
      <c r="K166" s="562"/>
      <c r="L166" s="563"/>
      <c r="M166" s="395" t="s">
        <v>477</v>
      </c>
      <c r="N166" s="459"/>
    </row>
    <row r="167" spans="1:14" ht="24.9" customHeight="1">
      <c r="A167" s="567" t="s">
        <v>830</v>
      </c>
      <c r="B167" s="568"/>
      <c r="C167" s="568"/>
      <c r="D167" s="568"/>
      <c r="E167" s="568"/>
      <c r="F167" s="569"/>
      <c r="G167" s="570" t="s">
        <v>506</v>
      </c>
      <c r="H167" s="571"/>
      <c r="I167" s="570" t="s">
        <v>507</v>
      </c>
      <c r="J167" s="572"/>
      <c r="K167" s="572"/>
      <c r="L167" s="571"/>
      <c r="M167" s="396" t="s">
        <v>833</v>
      </c>
      <c r="N167" s="459"/>
    </row>
    <row r="168" spans="1:14" ht="30" customHeight="1">
      <c r="A168" s="564" t="s">
        <v>444</v>
      </c>
      <c r="B168" s="565"/>
      <c r="C168" s="565"/>
      <c r="D168" s="565"/>
      <c r="E168" s="565"/>
      <c r="F168" s="566"/>
      <c r="G168" s="559">
        <v>0</v>
      </c>
      <c r="H168" s="560"/>
      <c r="I168" s="561" t="s">
        <v>445</v>
      </c>
      <c r="J168" s="562"/>
      <c r="K168" s="562"/>
      <c r="L168" s="563"/>
      <c r="M168" s="395" t="s">
        <v>193</v>
      </c>
      <c r="N168" s="459"/>
    </row>
    <row r="169" spans="1:14" ht="57.75" customHeight="1">
      <c r="A169" s="564" t="s">
        <v>457</v>
      </c>
      <c r="B169" s="565"/>
      <c r="C169" s="565"/>
      <c r="D169" s="565"/>
      <c r="E169" s="565"/>
      <c r="F169" s="566"/>
      <c r="G169" s="559">
        <v>0</v>
      </c>
      <c r="H169" s="560"/>
      <c r="I169" s="561" t="s">
        <v>531</v>
      </c>
      <c r="J169" s="562"/>
      <c r="K169" s="562"/>
      <c r="L169" s="563"/>
      <c r="M169" s="395" t="s">
        <v>193</v>
      </c>
      <c r="N169" s="459"/>
    </row>
    <row r="170" spans="1:14" ht="59.25" customHeight="1">
      <c r="A170" s="564" t="s">
        <v>532</v>
      </c>
      <c r="B170" s="565"/>
      <c r="C170" s="565"/>
      <c r="D170" s="565"/>
      <c r="E170" s="565"/>
      <c r="F170" s="566"/>
      <c r="G170" s="559">
        <v>0</v>
      </c>
      <c r="H170" s="560"/>
      <c r="I170" s="561" t="s">
        <v>533</v>
      </c>
      <c r="J170" s="562"/>
      <c r="K170" s="562"/>
      <c r="L170" s="563"/>
      <c r="M170" s="395" t="s">
        <v>193</v>
      </c>
      <c r="N170" s="459"/>
    </row>
    <row r="171" spans="1:14" ht="24.9" customHeight="1">
      <c r="A171" s="567" t="s">
        <v>534</v>
      </c>
      <c r="B171" s="568"/>
      <c r="C171" s="568"/>
      <c r="D171" s="568"/>
      <c r="E171" s="568"/>
      <c r="F171" s="569"/>
      <c r="G171" s="570" t="s">
        <v>506</v>
      </c>
      <c r="H171" s="571"/>
      <c r="I171" s="570" t="s">
        <v>507</v>
      </c>
      <c r="J171" s="572"/>
      <c r="K171" s="572"/>
      <c r="L171" s="571"/>
      <c r="M171" s="396" t="s">
        <v>833</v>
      </c>
      <c r="N171" s="459"/>
    </row>
    <row r="172" spans="1:14" ht="30" customHeight="1">
      <c r="A172" s="564" t="s">
        <v>471</v>
      </c>
      <c r="B172" s="565"/>
      <c r="C172" s="565"/>
      <c r="D172" s="565"/>
      <c r="E172" s="565"/>
      <c r="F172" s="566"/>
      <c r="G172" s="559">
        <v>0</v>
      </c>
      <c r="H172" s="560"/>
      <c r="I172" s="561" t="s">
        <v>535</v>
      </c>
      <c r="J172" s="562"/>
      <c r="K172" s="562"/>
      <c r="L172" s="563"/>
      <c r="M172" s="395" t="s">
        <v>193</v>
      </c>
      <c r="N172" s="459"/>
    </row>
    <row r="173" spans="1:14" ht="65.25" customHeight="1">
      <c r="A173" s="564" t="s">
        <v>473</v>
      </c>
      <c r="B173" s="565"/>
      <c r="C173" s="565"/>
      <c r="D173" s="565"/>
      <c r="E173" s="565"/>
      <c r="F173" s="566"/>
      <c r="G173" s="559">
        <v>0</v>
      </c>
      <c r="H173" s="560"/>
      <c r="I173" s="564" t="s">
        <v>536</v>
      </c>
      <c r="J173" s="565"/>
      <c r="K173" s="565"/>
      <c r="L173" s="566"/>
      <c r="M173" s="395" t="s">
        <v>36</v>
      </c>
      <c r="N173" s="459"/>
    </row>
    <row r="174" spans="1:14" ht="30" customHeight="1">
      <c r="A174" s="556" t="s">
        <v>831</v>
      </c>
      <c r="B174" s="557"/>
      <c r="C174" s="557"/>
      <c r="D174" s="557"/>
      <c r="E174" s="557"/>
      <c r="F174" s="558"/>
      <c r="G174" s="559">
        <v>0</v>
      </c>
      <c r="H174" s="560"/>
      <c r="I174" s="561" t="s">
        <v>486</v>
      </c>
      <c r="J174" s="562"/>
      <c r="K174" s="562"/>
      <c r="L174" s="563"/>
      <c r="M174" s="395" t="s">
        <v>193</v>
      </c>
      <c r="N174" s="459"/>
    </row>
    <row r="175" spans="1:14" ht="30" customHeight="1">
      <c r="A175" s="564" t="s">
        <v>537</v>
      </c>
      <c r="B175" s="565"/>
      <c r="C175" s="565"/>
      <c r="D175" s="565"/>
      <c r="E175" s="565"/>
      <c r="F175" s="566"/>
      <c r="G175" s="559">
        <v>0</v>
      </c>
      <c r="H175" s="560"/>
      <c r="I175" s="561" t="s">
        <v>486</v>
      </c>
      <c r="J175" s="562"/>
      <c r="K175" s="562"/>
      <c r="L175" s="563"/>
      <c r="M175" s="395" t="s">
        <v>193</v>
      </c>
      <c r="N175" s="459"/>
    </row>
    <row r="176" spans="1:14" ht="30" customHeight="1">
      <c r="A176" s="564" t="s">
        <v>475</v>
      </c>
      <c r="B176" s="565"/>
      <c r="C176" s="565"/>
      <c r="D176" s="565"/>
      <c r="E176" s="565"/>
      <c r="F176" s="566"/>
      <c r="G176" s="559">
        <v>0</v>
      </c>
      <c r="H176" s="560"/>
      <c r="I176" s="561" t="s">
        <v>486</v>
      </c>
      <c r="J176" s="562"/>
      <c r="K176" s="562"/>
      <c r="L176" s="563"/>
      <c r="M176" s="395" t="s">
        <v>193</v>
      </c>
      <c r="N176" s="459"/>
    </row>
    <row r="177" spans="1:14">
      <c r="A177" s="553"/>
      <c r="B177" s="553"/>
      <c r="C177" s="553"/>
      <c r="D177" s="451"/>
      <c r="E177" s="553"/>
      <c r="F177" s="553"/>
      <c r="G177" s="553"/>
      <c r="H177" s="553"/>
      <c r="I177" s="553"/>
      <c r="J177" s="553"/>
      <c r="K177" s="553"/>
      <c r="L177" s="553"/>
      <c r="M177" s="453"/>
      <c r="N177" s="459"/>
    </row>
    <row r="178" spans="1:14">
      <c r="A178" s="553"/>
      <c r="B178" s="553"/>
      <c r="C178" s="553"/>
      <c r="D178" s="451"/>
      <c r="E178" s="554" t="s">
        <v>812</v>
      </c>
      <c r="F178" s="554"/>
      <c r="G178" s="554"/>
      <c r="H178" s="554"/>
      <c r="I178" s="554"/>
      <c r="J178" s="554"/>
      <c r="K178" s="554"/>
      <c r="L178" s="554"/>
      <c r="M178" s="554"/>
      <c r="N178" s="459"/>
    </row>
    <row r="179" spans="1:14">
      <c r="A179" s="555" t="s">
        <v>823</v>
      </c>
      <c r="B179" s="555"/>
      <c r="C179" s="555"/>
      <c r="D179" s="451"/>
      <c r="E179" s="554"/>
      <c r="F179" s="554"/>
      <c r="G179" s="554"/>
      <c r="H179" s="554"/>
      <c r="I179" s="554"/>
      <c r="J179" s="554"/>
      <c r="K179" s="554"/>
      <c r="L179" s="554"/>
      <c r="M179" s="554"/>
      <c r="N179" s="459"/>
    </row>
    <row r="180" spans="1:14">
      <c r="A180" s="553"/>
      <c r="B180" s="553"/>
      <c r="C180" s="553"/>
      <c r="D180" s="451"/>
      <c r="E180" s="554"/>
      <c r="F180" s="554"/>
      <c r="G180" s="554"/>
      <c r="H180" s="554"/>
      <c r="I180" s="554"/>
      <c r="J180" s="554"/>
      <c r="K180" s="554"/>
      <c r="L180" s="554"/>
      <c r="M180" s="554"/>
      <c r="N180" s="459"/>
    </row>
  </sheetData>
  <sheetProtection algorithmName="SHA-512" hashValue="kGtvuSCncHmryyUb7eYZXr08plSWMkasWLSuOD4xSzNm0S3FpsnA3a1QOMKAPfa2o+nTF5ZmknJwumtyAxgvtw==" saltValue="rZqao9OpYUdftidGQuCu+w==" spinCount="100000" sheet="1" objects="1" scenarios="1" selectLockedCells="1" selectUnlockedCells="1"/>
  <customSheetViews>
    <customSheetView guid="{C4916916-8F8A-452F-B573-8C827836FB40}" scale="40" showPageBreaks="1" showGridLines="0" printArea="1" hiddenRows="1" hiddenColumns="1" view="pageBreakPreview" topLeftCell="A52">
      <selection activeCell="H13" sqref="H13"/>
      <rowBreaks count="1" manualBreakCount="1">
        <brk id="49" max="13" man="1"/>
      </rowBreaks>
      <pageMargins left="0" right="0" top="0" bottom="0" header="0" footer="0"/>
      <printOptions horizontalCentered="1"/>
      <pageSetup scale="50" orientation="portrait" horizontalDpi="4294967292" verticalDpi="4294967292" r:id="rId1"/>
    </customSheetView>
  </customSheetViews>
  <mergeCells count="382">
    <mergeCell ref="A112:F112"/>
    <mergeCell ref="G112:H112"/>
    <mergeCell ref="I112:L112"/>
    <mergeCell ref="A113:F113"/>
    <mergeCell ref="G113:H113"/>
    <mergeCell ref="I113:L113"/>
    <mergeCell ref="A114:F114"/>
    <mergeCell ref="G114:H114"/>
    <mergeCell ref="I114:L114"/>
    <mergeCell ref="A103:F103"/>
    <mergeCell ref="G103:H103"/>
    <mergeCell ref="I103:L103"/>
    <mergeCell ref="A104:F104"/>
    <mergeCell ref="G104:H104"/>
    <mergeCell ref="I104:L104"/>
    <mergeCell ref="A105:C105"/>
    <mergeCell ref="E105:M107"/>
    <mergeCell ref="A111:F111"/>
    <mergeCell ref="G111:H111"/>
    <mergeCell ref="I111:L111"/>
    <mergeCell ref="I109:L109"/>
    <mergeCell ref="A110:F110"/>
    <mergeCell ref="G110:H110"/>
    <mergeCell ref="I110:L110"/>
    <mergeCell ref="A100:F100"/>
    <mergeCell ref="G100:H100"/>
    <mergeCell ref="I100:L100"/>
    <mergeCell ref="A101:F101"/>
    <mergeCell ref="G101:H101"/>
    <mergeCell ref="I101:L101"/>
    <mergeCell ref="A102:F102"/>
    <mergeCell ref="G102:H102"/>
    <mergeCell ref="I102:L102"/>
    <mergeCell ref="A97:F97"/>
    <mergeCell ref="G97:H97"/>
    <mergeCell ref="I97:L97"/>
    <mergeCell ref="A98:F98"/>
    <mergeCell ref="G98:H98"/>
    <mergeCell ref="I98:L98"/>
    <mergeCell ref="A99:F99"/>
    <mergeCell ref="G99:H99"/>
    <mergeCell ref="I99:L99"/>
    <mergeCell ref="A94:F94"/>
    <mergeCell ref="G94:H94"/>
    <mergeCell ref="I94:L94"/>
    <mergeCell ref="A95:F95"/>
    <mergeCell ref="G95:H95"/>
    <mergeCell ref="I95:L95"/>
    <mergeCell ref="A96:F96"/>
    <mergeCell ref="G96:H96"/>
    <mergeCell ref="I96:L96"/>
    <mergeCell ref="A88:F88"/>
    <mergeCell ref="G88:H88"/>
    <mergeCell ref="I88:L88"/>
    <mergeCell ref="A89:F89"/>
    <mergeCell ref="G89:H89"/>
    <mergeCell ref="I89:L89"/>
    <mergeCell ref="A93:F93"/>
    <mergeCell ref="G93:H93"/>
    <mergeCell ref="I93:L93"/>
    <mergeCell ref="A81:F81"/>
    <mergeCell ref="G81:H81"/>
    <mergeCell ref="I81:L81"/>
    <mergeCell ref="E83:M85"/>
    <mergeCell ref="A84:C84"/>
    <mergeCell ref="A86:M86"/>
    <mergeCell ref="A87:F87"/>
    <mergeCell ref="G87:H87"/>
    <mergeCell ref="I87:L87"/>
    <mergeCell ref="A76:N76"/>
    <mergeCell ref="A77:N77"/>
    <mergeCell ref="A78:M78"/>
    <mergeCell ref="A79:F79"/>
    <mergeCell ref="G79:H79"/>
    <mergeCell ref="I79:L79"/>
    <mergeCell ref="A80:F80"/>
    <mergeCell ref="G80:H80"/>
    <mergeCell ref="I80:L80"/>
    <mergeCell ref="A73:N73"/>
    <mergeCell ref="B74:E74"/>
    <mergeCell ref="F74:G74"/>
    <mergeCell ref="H74:J74"/>
    <mergeCell ref="L74:M74"/>
    <mergeCell ref="B75:E75"/>
    <mergeCell ref="F75:G75"/>
    <mergeCell ref="H75:J75"/>
    <mergeCell ref="L75:M75"/>
    <mergeCell ref="A69:N69"/>
    <mergeCell ref="B70:E70"/>
    <mergeCell ref="F70:G70"/>
    <mergeCell ref="H70:J70"/>
    <mergeCell ref="L70:M70"/>
    <mergeCell ref="B71:E71"/>
    <mergeCell ref="F71:G72"/>
    <mergeCell ref="H71:J72"/>
    <mergeCell ref="K71:K72"/>
    <mergeCell ref="L71:M72"/>
    <mergeCell ref="B72:E72"/>
    <mergeCell ref="A63:B63"/>
    <mergeCell ref="C63:M63"/>
    <mergeCell ref="A64:B64"/>
    <mergeCell ref="C64:M64"/>
    <mergeCell ref="A65:B65"/>
    <mergeCell ref="C65:M65"/>
    <mergeCell ref="A66:B66"/>
    <mergeCell ref="C66:M66"/>
    <mergeCell ref="A67:B68"/>
    <mergeCell ref="C67:I67"/>
    <mergeCell ref="J67:M67"/>
    <mergeCell ref="C68:I68"/>
    <mergeCell ref="J68:M68"/>
    <mergeCell ref="H30:J30"/>
    <mergeCell ref="K40:M40"/>
    <mergeCell ref="K48:M48"/>
    <mergeCell ref="H50:I50"/>
    <mergeCell ref="H51:I51"/>
    <mergeCell ref="A62:B62"/>
    <mergeCell ref="A60:N60"/>
    <mergeCell ref="A61:N61"/>
    <mergeCell ref="C62:M62"/>
    <mergeCell ref="H52:I52"/>
    <mergeCell ref="H53:I53"/>
    <mergeCell ref="H54:I54"/>
    <mergeCell ref="H55:I55"/>
    <mergeCell ref="H56:I56"/>
    <mergeCell ref="H34:J34"/>
    <mergeCell ref="H35:J35"/>
    <mergeCell ref="H36:J36"/>
    <mergeCell ref="H38:J38"/>
    <mergeCell ref="H39:J39"/>
    <mergeCell ref="H40:J40"/>
    <mergeCell ref="H47:J47"/>
    <mergeCell ref="H48:J48"/>
    <mergeCell ref="H42:J42"/>
    <mergeCell ref="H43:J43"/>
    <mergeCell ref="H44:J44"/>
    <mergeCell ref="A146:F146"/>
    <mergeCell ref="G146:H146"/>
    <mergeCell ref="I146:L146"/>
    <mergeCell ref="A147:F147"/>
    <mergeCell ref="G147:H147"/>
    <mergeCell ref="I147:L147"/>
    <mergeCell ref="A148:F148"/>
    <mergeCell ref="G148:H148"/>
    <mergeCell ref="I148:L148"/>
    <mergeCell ref="A90:F90"/>
    <mergeCell ref="G90:H90"/>
    <mergeCell ref="I90:L90"/>
    <mergeCell ref="A91:F91"/>
    <mergeCell ref="G91:H91"/>
    <mergeCell ref="I91:L91"/>
    <mergeCell ref="A92:F92"/>
    <mergeCell ref="G92:H92"/>
    <mergeCell ref="I92:L92"/>
    <mergeCell ref="A106:C106"/>
    <mergeCell ref="A107:C107"/>
    <mergeCell ref="A108:M108"/>
    <mergeCell ref="A109:F109"/>
    <mergeCell ref="G109:H109"/>
    <mergeCell ref="I115:L115"/>
    <mergeCell ref="A116:F116"/>
    <mergeCell ref="G116:H116"/>
    <mergeCell ref="I116:L116"/>
    <mergeCell ref="A117:F117"/>
    <mergeCell ref="G117:H117"/>
    <mergeCell ref="I117:L117"/>
    <mergeCell ref="A118:F118"/>
    <mergeCell ref="G118:H118"/>
    <mergeCell ref="I118:L118"/>
    <mergeCell ref="A115:F115"/>
    <mergeCell ref="G115:H115"/>
    <mergeCell ref="A119:F119"/>
    <mergeCell ref="G119:H119"/>
    <mergeCell ref="I119:L119"/>
    <mergeCell ref="A120:F120"/>
    <mergeCell ref="G120:H120"/>
    <mergeCell ref="I120:L120"/>
    <mergeCell ref="A121:F121"/>
    <mergeCell ref="G121:H121"/>
    <mergeCell ref="I121:L121"/>
    <mergeCell ref="A122:F122"/>
    <mergeCell ref="G122:H122"/>
    <mergeCell ref="I122:L122"/>
    <mergeCell ref="A123:F123"/>
    <mergeCell ref="G123:H123"/>
    <mergeCell ref="I123:L123"/>
    <mergeCell ref="A124:F124"/>
    <mergeCell ref="G124:H124"/>
    <mergeCell ref="I124:L124"/>
    <mergeCell ref="A125:F125"/>
    <mergeCell ref="G125:H125"/>
    <mergeCell ref="I125:L125"/>
    <mergeCell ref="A126:F126"/>
    <mergeCell ref="G126:H126"/>
    <mergeCell ref="I126:L126"/>
    <mergeCell ref="A127:F127"/>
    <mergeCell ref="G127:H127"/>
    <mergeCell ref="I127:L127"/>
    <mergeCell ref="A128:F128"/>
    <mergeCell ref="G128:H128"/>
    <mergeCell ref="I128:L128"/>
    <mergeCell ref="A129:F129"/>
    <mergeCell ref="G129:H129"/>
    <mergeCell ref="I129:L129"/>
    <mergeCell ref="A130:F130"/>
    <mergeCell ref="G130:H130"/>
    <mergeCell ref="I130:L130"/>
    <mergeCell ref="A131:F131"/>
    <mergeCell ref="G131:H131"/>
    <mergeCell ref="I131:L131"/>
    <mergeCell ref="A132:C132"/>
    <mergeCell ref="G132:H132"/>
    <mergeCell ref="I132:L132"/>
    <mergeCell ref="A133:C133"/>
    <mergeCell ref="E133:M135"/>
    <mergeCell ref="A134:C134"/>
    <mergeCell ref="A135:C135"/>
    <mergeCell ref="E132:F132"/>
    <mergeCell ref="A136:M136"/>
    <mergeCell ref="A137:F137"/>
    <mergeCell ref="G137:H137"/>
    <mergeCell ref="I137:L137"/>
    <mergeCell ref="A138:F138"/>
    <mergeCell ref="G138:H138"/>
    <mergeCell ref="I138:L138"/>
    <mergeCell ref="A139:F139"/>
    <mergeCell ref="G139:H139"/>
    <mergeCell ref="I139:L139"/>
    <mergeCell ref="A140:F140"/>
    <mergeCell ref="G140:H140"/>
    <mergeCell ref="I140:L140"/>
    <mergeCell ref="A141:F141"/>
    <mergeCell ref="G141:H141"/>
    <mergeCell ref="I141:L141"/>
    <mergeCell ref="A142:F142"/>
    <mergeCell ref="G142:H142"/>
    <mergeCell ref="I142:L142"/>
    <mergeCell ref="A143:F143"/>
    <mergeCell ref="G143:H143"/>
    <mergeCell ref="I143:L143"/>
    <mergeCell ref="A144:F144"/>
    <mergeCell ref="G144:H144"/>
    <mergeCell ref="I144:L144"/>
    <mergeCell ref="A145:F145"/>
    <mergeCell ref="G145:H145"/>
    <mergeCell ref="I145:L145"/>
    <mergeCell ref="I149:L149"/>
    <mergeCell ref="A150:F150"/>
    <mergeCell ref="G150:H150"/>
    <mergeCell ref="I150:L150"/>
    <mergeCell ref="A151:F151"/>
    <mergeCell ref="G151:H151"/>
    <mergeCell ref="I151:L151"/>
    <mergeCell ref="A152:F152"/>
    <mergeCell ref="G152:H152"/>
    <mergeCell ref="I152:L152"/>
    <mergeCell ref="A149:F149"/>
    <mergeCell ref="G149:H149"/>
    <mergeCell ref="A153:C153"/>
    <mergeCell ref="G153:H153"/>
    <mergeCell ref="I153:L153"/>
    <mergeCell ref="A154:C154"/>
    <mergeCell ref="E154:M156"/>
    <mergeCell ref="A155:C155"/>
    <mergeCell ref="A156:C156"/>
    <mergeCell ref="A157:M157"/>
    <mergeCell ref="A158:F158"/>
    <mergeCell ref="G158:H158"/>
    <mergeCell ref="I158:L158"/>
    <mergeCell ref="E153:F153"/>
    <mergeCell ref="A159:F159"/>
    <mergeCell ref="G159:H159"/>
    <mergeCell ref="I159:L159"/>
    <mergeCell ref="A160:F160"/>
    <mergeCell ref="G160:H160"/>
    <mergeCell ref="I160:L160"/>
    <mergeCell ref="A161:F161"/>
    <mergeCell ref="G161:H161"/>
    <mergeCell ref="I161:L161"/>
    <mergeCell ref="A162:F162"/>
    <mergeCell ref="G162:H162"/>
    <mergeCell ref="I162:L162"/>
    <mergeCell ref="A163:F163"/>
    <mergeCell ref="G163:H163"/>
    <mergeCell ref="I163:L163"/>
    <mergeCell ref="A164:F164"/>
    <mergeCell ref="G164:H164"/>
    <mergeCell ref="I164:L164"/>
    <mergeCell ref="A165:F165"/>
    <mergeCell ref="G165:H165"/>
    <mergeCell ref="I165:L165"/>
    <mergeCell ref="A166:F166"/>
    <mergeCell ref="G166:H166"/>
    <mergeCell ref="I166:L166"/>
    <mergeCell ref="A167:F167"/>
    <mergeCell ref="G167:H167"/>
    <mergeCell ref="I167:L167"/>
    <mergeCell ref="I172:L172"/>
    <mergeCell ref="A173:F173"/>
    <mergeCell ref="G173:H173"/>
    <mergeCell ref="I173:L173"/>
    <mergeCell ref="A168:F168"/>
    <mergeCell ref="G168:H168"/>
    <mergeCell ref="I168:L168"/>
    <mergeCell ref="A169:F169"/>
    <mergeCell ref="G169:H169"/>
    <mergeCell ref="I169:L169"/>
    <mergeCell ref="A170:F170"/>
    <mergeCell ref="G170:H170"/>
    <mergeCell ref="I170:L170"/>
    <mergeCell ref="K56:M56"/>
    <mergeCell ref="A57:M57"/>
    <mergeCell ref="A177:C177"/>
    <mergeCell ref="E177:F177"/>
    <mergeCell ref="G177:H177"/>
    <mergeCell ref="I177:L177"/>
    <mergeCell ref="A178:C178"/>
    <mergeCell ref="E178:M180"/>
    <mergeCell ref="A179:C179"/>
    <mergeCell ref="A180:C180"/>
    <mergeCell ref="A174:F174"/>
    <mergeCell ref="G174:H174"/>
    <mergeCell ref="I174:L174"/>
    <mergeCell ref="A175:F175"/>
    <mergeCell ref="G175:H175"/>
    <mergeCell ref="I175:L175"/>
    <mergeCell ref="A176:F176"/>
    <mergeCell ref="G176:H176"/>
    <mergeCell ref="I176:L176"/>
    <mergeCell ref="A171:F171"/>
    <mergeCell ref="G171:H171"/>
    <mergeCell ref="I171:L171"/>
    <mergeCell ref="A172:F172"/>
    <mergeCell ref="G172:H172"/>
    <mergeCell ref="K25:M25"/>
    <mergeCell ref="K24:M24"/>
    <mergeCell ref="A23:M23"/>
    <mergeCell ref="A17:M17"/>
    <mergeCell ref="K51:M51"/>
    <mergeCell ref="K52:M52"/>
    <mergeCell ref="K53:M53"/>
    <mergeCell ref="K54:M54"/>
    <mergeCell ref="K55:M55"/>
    <mergeCell ref="H46:J46"/>
    <mergeCell ref="A32:C32"/>
    <mergeCell ref="B39:C39"/>
    <mergeCell ref="B40:C40"/>
    <mergeCell ref="B47:C47"/>
    <mergeCell ref="B48:C48"/>
    <mergeCell ref="H24:J24"/>
    <mergeCell ref="H25:J25"/>
    <mergeCell ref="H37:J37"/>
    <mergeCell ref="H45:J45"/>
    <mergeCell ref="H32:I32"/>
    <mergeCell ref="H27:I27"/>
    <mergeCell ref="H28:I28"/>
    <mergeCell ref="H31:J31"/>
    <mergeCell ref="H29:J29"/>
    <mergeCell ref="A8:M8"/>
    <mergeCell ref="A41:M41"/>
    <mergeCell ref="K47:M47"/>
    <mergeCell ref="K46:M46"/>
    <mergeCell ref="K45:M45"/>
    <mergeCell ref="K44:M44"/>
    <mergeCell ref="K43:M43"/>
    <mergeCell ref="K42:M42"/>
    <mergeCell ref="K50:M50"/>
    <mergeCell ref="A49:M49"/>
    <mergeCell ref="K39:M39"/>
    <mergeCell ref="K38:M38"/>
    <mergeCell ref="K37:M37"/>
    <mergeCell ref="K36:M36"/>
    <mergeCell ref="K35:M35"/>
    <mergeCell ref="K34:M34"/>
    <mergeCell ref="A33:M33"/>
    <mergeCell ref="K32:M32"/>
    <mergeCell ref="K31:M31"/>
    <mergeCell ref="K30:M30"/>
    <mergeCell ref="K29:M29"/>
    <mergeCell ref="K28:M28"/>
    <mergeCell ref="K27:M27"/>
    <mergeCell ref="A26:M26"/>
  </mergeCells>
  <printOptions horizontalCentered="1"/>
  <pageMargins left="0.7" right="0.7" top="0.75" bottom="0.75" header="0.3" footer="0.3"/>
  <pageSetup scale="49" orientation="portrait" horizontalDpi="4294967292" verticalDpi="4294967292" r:id="rId2"/>
  <rowBreaks count="1" manualBreakCount="1">
    <brk id="57" max="11" man="1"/>
  </rowBreaks>
  <colBreaks count="1" manualBreakCount="1">
    <brk id="12" max="214" man="1"/>
  </colBreaks>
  <ignoredErrors>
    <ignoredError sqref="D53" formula="1"/>
  </ignoredErrors>
  <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C6301-4011-4B3C-9B76-C2BA534E1CAD}">
  <sheetPr codeName="Hoja40"/>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cUele7XH3IjiiTdBd6/PaUYCOH7yEnpbG2QwilDpdTuVbEhB1qBMFHtjbsa2PlWYyU4aANmv3Gmu5HDa/mhmtg==" saltValue="9pW/L2OTtOuYniRTCoKTuQ=="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11CC3-3743-4287-9CC0-8D9C73341BD6}">
  <sheetPr codeName="Hoja41"/>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LqXH+H4Xe7S9M+saD2Yls1PuBCnMjPq6mUdUyhzJu4kR9OFke7VypowTn5RielNkcH2nHT6B1i3m8SZP4kOJ6Q==" saltValue="s2ep0FHPqCLlPzDI9Ti2cA=="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E20BB-7021-46D7-AE82-64D221AC1DEE}">
  <sheetPr codeName="Hoja42"/>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OmTphaBmfWN5D7iqR+ZS0YuR3/4ru/+MSPz7be+V0qsxA/APiBbKPKVc/eCqj++iZN16YCX3OS4zYsjq66+n+g==" saltValue="1r0+mO2rmZs52YAV8NDMbg=="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59761-DFF5-4B1D-A8A5-E32453467B29}">
  <sheetPr codeName="Hoja43"/>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tcJj6LYkfrU2orUVIXCTc6q5sEECa5UbLhjTCfByZ6jXhYIw0IgBwZyg/eXWAxJvzQ9lkQ7fd5uaaa8tOBTC/w==" saltValue="tBwJ0hXJN69QYdh6D3CEww=="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3267D-0D7C-49BD-B60F-D3ED55BDF867}">
  <sheetPr codeName="Hoja44"/>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tSO4cmLuF0gVdm9U5U509SpQvXPSFsbpX/l1HHxG1zP3mkpzwXDPLDbaqak6rfRsiNOpWTTuOwHgRUA/pPxKEQ==" saltValue="ORT+SQoFqeytdv9e1f3GSw=="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0A483-F08E-447D-9385-5111B81EDA1E}">
  <sheetPr codeName="Hoja45"/>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dYg+LG3b9pCHe39JS82bB+Snu2w9i2lQHDCSxkrn5L4dOdVNu8MsPZ5how+tMWi/SGvrQKcVItOG/BXLNjzFfg==" saltValue="NBF3KcKp3+yjYPg7C6FT7w=="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1663F-FB2D-45B3-BB11-02D9409D5866}">
  <sheetPr codeName="Hoja46"/>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Sd/6G2yosHeAI2fAoIizoDUWD/sArEiNtbk68P+04KefkNjSm2sy/clz6E34QEc6Rz16jRCbIsIo5J+HcLSRTQ==" saltValue="UW5B99eNpXUljKIYWLp80g=="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08A6B-3292-4A38-9F26-0FF45238CCDC}">
  <sheetPr codeName="Hoja47"/>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rKqtB2v7KSKxqM8I4lMNcnyCgpsExWLXL0Ja04mX0cBRymK4PwE3ajzEEzQViAB8vwMp2P6iuFCPBz/dGosZhA==" saltValue="exDPxSbZmJwZ90G4WsIOoQ=="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F19D2-0CF5-479E-8550-C08A20183CB1}">
  <sheetPr codeName="Hoja48"/>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27KEOFeK5E6VLrxCv4YOfEkBOEQN4thh4afpKz5PVfW42WEOaOxBabaOunT+CZYG7guM2R1kSD9xGx7FNibLxg==" saltValue="5up2OUUhnhuFUQwVGGNYyg=="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32CAF-299E-4979-B83D-2D689697CF9A}">
  <sheetPr codeName="Hoja49"/>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Wpn2o8fGf0d/uAhtsm5y7A2co5xFSkC+PGOzFuGN4BJm3D7SfryrqAC2CCmdy8JyTpuu+lJbotuJjvEO5hIVLw==" saltValue="mlk7J8lDpMnfiB4MkbRvuQ=="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8FA1F-1C1E-4F6A-8FAD-4A43CF366C67}">
  <sheetPr codeName="Hoja77">
    <tabColor rgb="FF17545B"/>
    <pageSetUpPr fitToPage="1"/>
  </sheetPr>
  <dimension ref="A1:XCV139"/>
  <sheetViews>
    <sheetView showRuler="0" zoomScaleNormal="100" zoomScaleSheetLayoutView="100" workbookViewId="0">
      <selection activeCell="A10" sqref="A10:F10"/>
    </sheetView>
  </sheetViews>
  <sheetFormatPr defaultColWidth="0" defaultRowHeight="0" customHeight="1" zeroHeight="1"/>
  <cols>
    <col min="1" max="1" width="42.59765625" style="105" customWidth="1"/>
    <col min="2" max="2" width="39.5" style="26" customWidth="1"/>
    <col min="3" max="6" width="13.59765625" style="26" customWidth="1"/>
    <col min="7" max="7" width="1.59765625" style="27" hidden="1"/>
    <col min="8" max="8" width="17.3984375" style="27" hidden="1"/>
    <col min="9" max="9" width="13.69921875" style="27" hidden="1"/>
    <col min="10" max="10" width="24.19921875" style="27" hidden="1"/>
    <col min="11" max="11" width="126.69921875" style="27" hidden="1"/>
    <col min="12" max="12" width="74.69921875" style="104" hidden="1"/>
    <col min="13" max="13" width="9.3984375" style="104" hidden="1"/>
    <col min="14" max="19" width="8" style="104" hidden="1"/>
    <col min="20" max="46" width="8" style="26" hidden="1"/>
    <col min="47" max="16324" width="0" style="26" hidden="1"/>
    <col min="16325" max="16384" width="8" style="26" hidden="1"/>
  </cols>
  <sheetData>
    <row r="1" spans="1:19" ht="144" customHeight="1">
      <c r="A1" s="776" t="str">
        <f>+EVEREST!A1</f>
        <v>INFORMACIÓN DEL SOLICITANTE</v>
      </c>
      <c r="B1" s="776"/>
      <c r="C1" s="776"/>
      <c r="D1" s="776"/>
      <c r="E1" s="776"/>
      <c r="F1" s="776"/>
      <c r="L1" s="26"/>
      <c r="M1" s="26"/>
      <c r="N1" s="26"/>
      <c r="O1" s="26"/>
      <c r="P1" s="26"/>
      <c r="Q1" s="26"/>
      <c r="R1" s="26"/>
      <c r="S1" s="26"/>
    </row>
    <row r="2" spans="1:19" s="3" customFormat="1" ht="16.8">
      <c r="A2" s="2" t="str">
        <f>+EVEREST!A2</f>
        <v>Nombre del solicitante:</v>
      </c>
      <c r="B2" s="90" t="str">
        <f>+EVEREST!B2</f>
        <v/>
      </c>
      <c r="C2" s="2"/>
      <c r="D2" s="91"/>
      <c r="E2" s="22" t="str">
        <f ca="1">+EVEREST!H2</f>
        <v>Dia:</v>
      </c>
      <c r="F2" s="169">
        <f ca="1">TODAY()</f>
        <v>46246</v>
      </c>
      <c r="G2" s="56"/>
      <c r="I2" s="55"/>
      <c r="J2" s="56"/>
    </row>
    <row r="3" spans="1:19" s="3" customFormat="1" ht="16.8">
      <c r="A3" s="2" t="str">
        <f>+EVEREST!A3</f>
        <v>Nombre del agente:</v>
      </c>
      <c r="B3" s="90" t="str">
        <f>+EVEREST!B3</f>
        <v>Pepe</v>
      </c>
      <c r="C3" s="2"/>
      <c r="D3" s="91"/>
      <c r="E3" s="91"/>
      <c r="F3" s="92"/>
      <c r="G3" s="56"/>
      <c r="I3" s="56"/>
      <c r="J3" s="56"/>
    </row>
    <row r="4" spans="1:19" s="3" customFormat="1" ht="16.8">
      <c r="A4" s="2" t="str">
        <f>+EVEREST!A4</f>
        <v>Zona:</v>
      </c>
      <c r="B4" s="93" t="str">
        <f>Country</f>
        <v>Zona 2</v>
      </c>
      <c r="C4" s="2"/>
      <c r="D4" s="4"/>
      <c r="E4" s="2"/>
      <c r="F4" s="92"/>
      <c r="G4" s="56"/>
      <c r="I4" s="56"/>
      <c r="J4" s="56"/>
    </row>
    <row r="5" spans="1:19" s="3" customFormat="1" ht="16.8">
      <c r="A5" s="2"/>
      <c r="B5" s="92"/>
      <c r="C5" s="2"/>
      <c r="D5" s="2"/>
      <c r="E5" s="2"/>
      <c r="F5" s="92"/>
      <c r="G5" s="56"/>
      <c r="I5" s="56"/>
      <c r="J5" s="56"/>
    </row>
    <row r="6" spans="1:19" s="3" customFormat="1" ht="16.8">
      <c r="A6" s="2" t="str">
        <f>+EVEREST!A6</f>
        <v>* Edad del solicitante:</v>
      </c>
      <c r="B6" s="94">
        <f>+EVEREST!B6</f>
        <v>43</v>
      </c>
      <c r="C6" s="95"/>
      <c r="D6" s="96"/>
      <c r="E6" s="2"/>
      <c r="F6" s="9" t="str">
        <f>+EVEREST!I6</f>
        <v>Tarifas efectivas: Octubre 2025</v>
      </c>
      <c r="G6" s="56"/>
      <c r="I6" s="56"/>
      <c r="J6" s="56"/>
      <c r="K6" s="56"/>
    </row>
    <row r="7" spans="1:19" s="3" customFormat="1" ht="16.8">
      <c r="A7" s="2" t="str">
        <f>+EVEREST!A7</f>
        <v>* Edad del cónyuge:</v>
      </c>
      <c r="B7" s="94" t="str">
        <f>+EVEREST!B7</f>
        <v>N/A</v>
      </c>
      <c r="C7" s="95"/>
      <c r="D7" s="96"/>
      <c r="E7" s="95"/>
      <c r="F7" s="95"/>
      <c r="G7" s="56"/>
      <c r="I7" s="56"/>
      <c r="J7" s="56"/>
    </row>
    <row r="8" spans="1:19" s="3" customFormat="1" ht="16.8" hidden="1">
      <c r="A8" s="2" t="str">
        <f>+EVEREST!A8</f>
        <v>Número de hijos &lt; 24 años:</v>
      </c>
      <c r="B8" s="94">
        <f>IF(NumChild="","",NumChild)</f>
        <v>1</v>
      </c>
      <c r="C8" s="95"/>
      <c r="D8" s="96"/>
      <c r="E8" s="97"/>
      <c r="F8" s="95"/>
      <c r="G8" s="56"/>
      <c r="I8" s="56"/>
      <c r="J8" s="56"/>
    </row>
    <row r="9" spans="1:19" s="3" customFormat="1" ht="15.6">
      <c r="A9" s="99"/>
      <c r="B9" s="4"/>
      <c r="C9" s="95"/>
      <c r="D9" s="96"/>
      <c r="E9" s="2"/>
      <c r="F9" s="95"/>
      <c r="G9" s="56"/>
      <c r="I9" s="56"/>
      <c r="J9" s="56"/>
    </row>
    <row r="10" spans="1:19" s="330" customFormat="1" ht="16.2" customHeight="1">
      <c r="A10" s="776" t="str">
        <f>+EVEREST!A10</f>
        <v>Cobertura Opcional (Anexos)</v>
      </c>
      <c r="B10" s="776"/>
      <c r="C10" s="776"/>
      <c r="D10" s="776"/>
      <c r="E10" s="776"/>
      <c r="F10" s="776"/>
      <c r="G10" s="328"/>
      <c r="H10" s="328"/>
      <c r="I10" s="328"/>
      <c r="J10" s="328"/>
      <c r="K10" s="328"/>
      <c r="L10" s="329"/>
      <c r="M10" s="329"/>
      <c r="N10" s="329"/>
      <c r="O10" s="329"/>
      <c r="P10" s="329"/>
      <c r="Q10" s="329"/>
      <c r="R10" s="329"/>
      <c r="S10" s="329"/>
    </row>
    <row r="11" spans="1:19" s="3" customFormat="1" ht="15.6" customHeight="1">
      <c r="A11" s="2"/>
      <c r="B11" s="92"/>
      <c r="C11" s="92"/>
      <c r="D11" s="92"/>
      <c r="E11" s="92"/>
      <c r="F11" s="92"/>
      <c r="G11" s="56"/>
      <c r="I11" s="56"/>
      <c r="J11" s="56"/>
      <c r="K11" s="56"/>
    </row>
    <row r="12" spans="1:19" s="3" customFormat="1" ht="15.6" customHeight="1">
      <c r="A12" s="2" t="str">
        <f>+'Data Input-Ingreso de Datos'!B20</f>
        <v>Asistencia en viajes</v>
      </c>
      <c r="B12" s="94" t="str">
        <f>+coberturausa</f>
        <v>No</v>
      </c>
      <c r="C12" s="92"/>
      <c r="D12" s="92"/>
      <c r="E12" s="92"/>
      <c r="F12" s="92"/>
      <c r="G12" s="56"/>
      <c r="I12" s="56"/>
      <c r="J12" s="56"/>
      <c r="K12" s="56"/>
    </row>
    <row r="13" spans="1:19" s="3" customFormat="1" ht="15.6" customHeight="1">
      <c r="A13" s="2" t="s">
        <v>95</v>
      </c>
      <c r="B13" s="94" t="str">
        <f>+'Data Input-Ingreso de Datos'!D26</f>
        <v>Yes/Si/Sim</v>
      </c>
      <c r="C13" s="92"/>
      <c r="D13" s="92"/>
      <c r="E13" s="92"/>
      <c r="F13" s="92"/>
      <c r="G13" s="56"/>
      <c r="I13" s="56"/>
      <c r="J13" s="56"/>
      <c r="K13" s="56"/>
    </row>
    <row r="14" spans="1:19" s="3" customFormat="1" ht="19.5" customHeight="1">
      <c r="A14" s="2" t="s">
        <v>96</v>
      </c>
      <c r="B14" s="94"/>
      <c r="C14" s="2"/>
      <c r="D14" s="2"/>
      <c r="E14" s="2"/>
      <c r="F14" s="2"/>
      <c r="G14" s="56"/>
      <c r="I14" s="56"/>
      <c r="J14" s="56"/>
    </row>
    <row r="15" spans="1:19" s="3" customFormat="1" ht="15.6">
      <c r="A15" s="2"/>
      <c r="B15" s="2"/>
      <c r="C15" s="2"/>
      <c r="D15" s="2"/>
      <c r="E15" s="95"/>
      <c r="F15" s="97"/>
      <c r="G15" s="56"/>
      <c r="I15" s="56"/>
      <c r="J15" s="56"/>
    </row>
    <row r="16" spans="1:19" s="330" customFormat="1" ht="15.6">
      <c r="A16" s="777" t="str">
        <f>+EVEREST!A15</f>
        <v>DEDUCIBLES*</v>
      </c>
      <c r="B16" s="777"/>
      <c r="C16" s="777"/>
      <c r="D16" s="777"/>
      <c r="E16" s="777"/>
      <c r="F16" s="777"/>
      <c r="G16" s="328"/>
      <c r="H16" s="328"/>
      <c r="I16" s="328"/>
      <c r="J16" s="328"/>
      <c r="K16" s="328"/>
      <c r="L16" s="329"/>
      <c r="M16" s="329"/>
      <c r="N16" s="329"/>
      <c r="O16" s="329"/>
      <c r="P16" s="329"/>
      <c r="Q16" s="329"/>
      <c r="R16" s="329"/>
      <c r="S16" s="329"/>
    </row>
    <row r="17" spans="1:6" ht="18" customHeight="1">
      <c r="A17" s="138" t="str">
        <f>+EVEREST!A16</f>
        <v>Fuera de USA</v>
      </c>
      <c r="B17" s="139"/>
      <c r="C17" s="144">
        <v>2500</v>
      </c>
      <c r="D17" s="145">
        <v>5000</v>
      </c>
      <c r="E17" s="146">
        <v>10000</v>
      </c>
      <c r="F17" s="147">
        <v>20000</v>
      </c>
    </row>
    <row r="18" spans="1:6" ht="18" customHeight="1">
      <c r="A18" s="140" t="str">
        <f>+EVEREST!A17</f>
        <v>Dentro de USA</v>
      </c>
      <c r="B18" s="141"/>
      <c r="C18" s="148">
        <v>5000</v>
      </c>
      <c r="D18" s="142"/>
      <c r="E18" s="149"/>
      <c r="F18" s="143"/>
    </row>
    <row r="19" spans="1:6" s="328" customFormat="1" ht="15.6">
      <c r="A19" s="779" t="str">
        <f>+EVEREST!A18</f>
        <v>ANUAL</v>
      </c>
      <c r="B19" s="780"/>
      <c r="C19" s="331"/>
      <c r="D19" s="331"/>
      <c r="E19" s="331"/>
      <c r="F19" s="332"/>
    </row>
    <row r="20" spans="1:6" s="27" customFormat="1" ht="18" customHeight="1">
      <c r="A20" s="138" t="str">
        <f>+EVEREST!A19</f>
        <v>Titular</v>
      </c>
      <c r="B20" s="173"/>
      <c r="C20" s="287" t="str">
        <f>IFERROR('Tarifas Everlasting'!AA24 * 'Data Input-Ingreso de Datos'!$G$20, "N/A")</f>
        <v>N/A</v>
      </c>
      <c r="D20" s="287" t="str">
        <f>IFERROR('Tarifas Everlasting'!AB24 * 'Data Input-Ingreso de Datos'!$G$20, "N/A")</f>
        <v>N/A</v>
      </c>
      <c r="E20" s="287" t="str">
        <f>IFERROR('Tarifas Everlasting'!AC24 * 'Data Input-Ingreso de Datos'!$G$20, "N/A")</f>
        <v>N/A</v>
      </c>
      <c r="F20" s="287" t="str">
        <f>IFERROR('Tarifas Everlasting'!AD24 * 'Data Input-Ingreso de Datos'!$G$20, "N/A")</f>
        <v>N/A</v>
      </c>
    </row>
    <row r="21" spans="1:6" s="27" customFormat="1" ht="18" customHeight="1">
      <c r="A21" s="176" t="str">
        <f>+EVEREST!A20</f>
        <v>Cónyuge</v>
      </c>
      <c r="B21" s="175"/>
      <c r="C21" s="289" t="str">
        <f>IFERROR('Tarifas Everlasting'!AA50 * 'Data Input-Ingreso de Datos'!$G$20, "N/A")</f>
        <v>N/A</v>
      </c>
      <c r="D21" s="289" t="str">
        <f>IFERROR('Tarifas Everlasting'!AB50 * 'Data Input-Ingreso de Datos'!$G$20, "N/A")</f>
        <v>N/A</v>
      </c>
      <c r="E21" s="289" t="str">
        <f>IFERROR('Tarifas Everlasting'!AC50 * 'Data Input-Ingreso de Datos'!$G$20, "N/A")</f>
        <v>N/A</v>
      </c>
      <c r="F21" s="289" t="str">
        <f>IFERROR('Tarifas Everlasting'!AD50 * 'Data Input-Ingreso de Datos'!$G$20, "N/A")</f>
        <v>N/A</v>
      </c>
    </row>
    <row r="22" spans="1:6" s="27" customFormat="1" ht="18" hidden="1" customHeight="1">
      <c r="A22" s="174" t="str">
        <f>+EVEREST!A21</f>
        <v>Niño(s)</v>
      </c>
      <c r="B22" s="175"/>
      <c r="C22" s="289">
        <f>IFERROR('Tarifas Everlasting'!AE77,"N/A")</f>
        <v>0</v>
      </c>
      <c r="D22" s="289">
        <f>IFERROR('Tarifas Everlasting'!AF77,"N/A")</f>
        <v>0</v>
      </c>
      <c r="E22" s="285">
        <f>IFERROR('Tarifas Everlasting'!AG77,"N/A")</f>
        <v>0</v>
      </c>
      <c r="F22" s="286">
        <f>IFERROR('Tarifas Everlasting'!AH77,"N/A")</f>
        <v>0</v>
      </c>
    </row>
    <row r="23" spans="1:6" s="27" customFormat="1" ht="18" customHeight="1">
      <c r="A23" s="138" t="str">
        <f>+EVEREST!A22</f>
        <v>Costo administrativo</v>
      </c>
      <c r="B23" s="173"/>
      <c r="C23" s="287">
        <v>75</v>
      </c>
      <c r="D23" s="287">
        <v>75</v>
      </c>
      <c r="E23" s="283">
        <v>75</v>
      </c>
      <c r="F23" s="284">
        <v>75</v>
      </c>
    </row>
    <row r="24" spans="1:6" s="27" customFormat="1" ht="18" customHeight="1">
      <c r="A24" s="176" t="s">
        <v>538</v>
      </c>
      <c r="B24" s="175"/>
      <c r="C24" s="289" t="str">
        <f>IF(AND('Data Input-Ingreso de Datos'!$G$26=1,$C$20&lt;&gt;"N/A"),'Ever Journey'!F55,"N/A")</f>
        <v>N/A</v>
      </c>
      <c r="D24" s="289" t="str">
        <f>IF(AND('Data Input-Ingreso de Datos'!$G$26=1,$D$20&lt;&gt;"N/A"),'Ever Journey'!G55,"N/A")</f>
        <v>N/A</v>
      </c>
      <c r="E24" s="289" t="str">
        <f>IF(AND('Data Input-Ingreso de Datos'!$G$26=1,E$20&lt;&gt;"N/A"),'Ever Journey'!H55,"N/A")</f>
        <v>N/A</v>
      </c>
      <c r="F24" s="289" t="str">
        <f>IF(AND('Data Input-Ingreso de Datos'!$G$26=1,$F$20&lt;&gt;"N/A"),'Ever Journey'!I55,"N/A")</f>
        <v>N/A</v>
      </c>
    </row>
    <row r="25" spans="1:6" s="27" customFormat="1" ht="18" customHeight="1">
      <c r="A25" s="106" t="s">
        <v>121</v>
      </c>
      <c r="B25" s="107"/>
      <c r="C25" s="288" t="str">
        <f>IF(C20="N/A","N/A",SUM(C20:C24))</f>
        <v>N/A</v>
      </c>
      <c r="D25" s="288" t="str">
        <f t="shared" ref="D25:F25" si="0">IF(D20="N/A","N/A",SUM(D20:D24))</f>
        <v>N/A</v>
      </c>
      <c r="E25" s="288" t="str">
        <f t="shared" si="0"/>
        <v>N/A</v>
      </c>
      <c r="F25" s="288" t="str">
        <f t="shared" si="0"/>
        <v>N/A</v>
      </c>
    </row>
    <row r="26" spans="1:6" s="328" customFormat="1" ht="15.6">
      <c r="A26" s="779" t="str">
        <f>+EVEREST!A25</f>
        <v>SEMI-ANUAL</v>
      </c>
      <c r="B26" s="780"/>
      <c r="C26" s="333"/>
      <c r="D26" s="333"/>
      <c r="E26" s="333"/>
      <c r="F26" s="334"/>
    </row>
    <row r="27" spans="1:6" s="27" customFormat="1" ht="18" customHeight="1">
      <c r="A27" s="138" t="str">
        <f>+EVEREST!A26</f>
        <v>Titular</v>
      </c>
      <c r="B27" s="173"/>
      <c r="C27" s="287" t="str">
        <f t="shared" ref="C27:F28" si="1">IFERROR((C20/2*1.055),"N/A")</f>
        <v>N/A</v>
      </c>
      <c r="D27" s="287" t="str">
        <f t="shared" si="1"/>
        <v>N/A</v>
      </c>
      <c r="E27" s="283" t="str">
        <f t="shared" si="1"/>
        <v>N/A</v>
      </c>
      <c r="F27" s="284" t="str">
        <f t="shared" si="1"/>
        <v>N/A</v>
      </c>
    </row>
    <row r="28" spans="1:6" s="27" customFormat="1" ht="18" customHeight="1">
      <c r="A28" s="176" t="str">
        <f>+EVEREST!A27</f>
        <v>Cónyuge</v>
      </c>
      <c r="B28" s="175"/>
      <c r="C28" s="289" t="str">
        <f t="shared" si="1"/>
        <v>N/A</v>
      </c>
      <c r="D28" s="289" t="str">
        <f t="shared" si="1"/>
        <v>N/A</v>
      </c>
      <c r="E28" s="285" t="str">
        <f t="shared" si="1"/>
        <v>N/A</v>
      </c>
      <c r="F28" s="286" t="str">
        <f t="shared" si="1"/>
        <v>N/A</v>
      </c>
    </row>
    <row r="29" spans="1:6" s="27" customFormat="1" ht="15" hidden="1">
      <c r="A29" s="174" t="str">
        <f>+EVEREST!A28</f>
        <v>Niño(s)</v>
      </c>
      <c r="B29" s="175"/>
      <c r="C29" s="289">
        <f>IFERROR(ROUND((C22/2*1.055),0),"N/A")</f>
        <v>0</v>
      </c>
      <c r="D29" s="289">
        <f>IFERROR(ROUND((D22/2*1.055),0),"N/A")</f>
        <v>0</v>
      </c>
      <c r="E29" s="285">
        <f>IFERROR(ROUND((E22/2*1.055),0),"N/A")</f>
        <v>0</v>
      </c>
      <c r="F29" s="286">
        <f>IFERROR(ROUND((F22/2*1.055),0),"N/A")</f>
        <v>0</v>
      </c>
    </row>
    <row r="30" spans="1:6" s="27" customFormat="1" ht="18" customHeight="1">
      <c r="A30" s="138" t="str">
        <f>+EVEREST!A29</f>
        <v>Costo administrativo</v>
      </c>
      <c r="B30" s="173"/>
      <c r="C30" s="287">
        <v>75</v>
      </c>
      <c r="D30" s="287">
        <v>75</v>
      </c>
      <c r="E30" s="283">
        <v>75</v>
      </c>
      <c r="F30" s="284">
        <v>75</v>
      </c>
    </row>
    <row r="31" spans="1:6" s="27" customFormat="1" ht="18" customHeight="1">
      <c r="A31" s="176" t="s">
        <v>538</v>
      </c>
      <c r="B31" s="175"/>
      <c r="C31" s="289" t="str">
        <f>IF(AND('Data Input-Ingreso de Datos'!$G$26=1,$C$20&lt;&gt;"N/A"),'Ever Journey'!F55,"N/A")</f>
        <v>N/A</v>
      </c>
      <c r="D31" s="289" t="str">
        <f>IF(AND('Data Input-Ingreso de Datos'!$G$26=1,$C$20&lt;&gt;"N/A"),'Ever Journey'!G55,"N/A")</f>
        <v>N/A</v>
      </c>
      <c r="E31" s="289" t="str">
        <f>IF(AND('Data Input-Ingreso de Datos'!$G$26=1,$C$20&lt;&gt;"N/A"),'Ever Journey'!H55,"N/A")</f>
        <v>N/A</v>
      </c>
      <c r="F31" s="289" t="str">
        <f>IF(AND('Data Input-Ingreso de Datos'!$G$26=1,$C$20&lt;&gt;"N/A"),'Ever Journey'!I55,"N/A")</f>
        <v>N/A</v>
      </c>
    </row>
    <row r="32" spans="1:6" s="27" customFormat="1" ht="18" customHeight="1">
      <c r="A32" s="108" t="str">
        <f>+EVEREST!A31</f>
        <v>Primer pago</v>
      </c>
      <c r="B32" s="109"/>
      <c r="C32" s="290" t="str">
        <f>IF(C20="N/A","N/A",SUM(C27:C31))</f>
        <v>N/A</v>
      </c>
      <c r="D32" s="290" t="str">
        <f>IF(D20="N/A","N/A",SUM(D27:D31))</f>
        <v>N/A</v>
      </c>
      <c r="E32" s="290" t="str">
        <f t="shared" ref="E32:F32" si="2">IF(E20="N/A","N/A",SUM(E27:E31))</f>
        <v>N/A</v>
      </c>
      <c r="F32" s="290" t="str">
        <f t="shared" si="2"/>
        <v>N/A</v>
      </c>
    </row>
    <row r="33" spans="1:14" s="27" customFormat="1" ht="18" customHeight="1">
      <c r="A33" s="106" t="str">
        <f>+EVEREST!A32</f>
        <v>Segundo pago</v>
      </c>
      <c r="B33" s="107"/>
      <c r="C33" s="288" t="str">
        <f>IF(C$20="N/A","N/A",SUM(C$27,C$28))</f>
        <v>N/A</v>
      </c>
      <c r="D33" s="288" t="str">
        <f>IF(D$20="N/A","N/A",SUM(D$27,D$28))</f>
        <v>N/A</v>
      </c>
      <c r="E33" s="288" t="str">
        <f>IF(E$20="N/A","N/A",SUM(E$27,E$28))</f>
        <v>N/A</v>
      </c>
      <c r="F33" s="288" t="str">
        <f>IF(F$20="N/A","N/A",SUM(F$27,F$28))</f>
        <v>N/A</v>
      </c>
    </row>
    <row r="34" spans="1:14" s="328" customFormat="1" ht="15.6">
      <c r="A34" s="779" t="str">
        <f>+EVEREST!A33</f>
        <v>TRIMESTRAL</v>
      </c>
      <c r="B34" s="780"/>
      <c r="C34" s="333"/>
      <c r="D34" s="333"/>
      <c r="E34" s="333"/>
      <c r="F34" s="334"/>
      <c r="L34" s="329"/>
      <c r="M34" s="329"/>
      <c r="N34" s="329"/>
    </row>
    <row r="35" spans="1:14" s="27" customFormat="1" ht="18" customHeight="1">
      <c r="A35" s="138" t="str">
        <f>+A27</f>
        <v>Titular</v>
      </c>
      <c r="B35" s="173"/>
      <c r="C35" s="287" t="str">
        <f t="shared" ref="C35:F36" si="3">IFERROR((C20/4*1.12),"N/A")</f>
        <v>N/A</v>
      </c>
      <c r="D35" s="287" t="str">
        <f t="shared" si="3"/>
        <v>N/A</v>
      </c>
      <c r="E35" s="283" t="str">
        <f t="shared" si="3"/>
        <v>N/A</v>
      </c>
      <c r="F35" s="284" t="str">
        <f t="shared" si="3"/>
        <v>N/A</v>
      </c>
      <c r="L35" s="104"/>
      <c r="M35" s="104"/>
      <c r="N35" s="104"/>
    </row>
    <row r="36" spans="1:14" s="27" customFormat="1" ht="18" customHeight="1">
      <c r="A36" s="176" t="str">
        <f>+A28</f>
        <v>Cónyuge</v>
      </c>
      <c r="B36" s="175"/>
      <c r="C36" s="289" t="str">
        <f t="shared" si="3"/>
        <v>N/A</v>
      </c>
      <c r="D36" s="289" t="str">
        <f t="shared" si="3"/>
        <v>N/A</v>
      </c>
      <c r="E36" s="285" t="str">
        <f t="shared" si="3"/>
        <v>N/A</v>
      </c>
      <c r="F36" s="286" t="str">
        <f t="shared" si="3"/>
        <v>N/A</v>
      </c>
      <c r="L36" s="104"/>
      <c r="M36" s="104"/>
      <c r="N36" s="104"/>
    </row>
    <row r="37" spans="1:14" ht="15" hidden="1">
      <c r="A37" s="174" t="str">
        <f>+A29</f>
        <v>Niño(s)</v>
      </c>
      <c r="B37" s="175"/>
      <c r="C37" s="289">
        <f>IFERROR(ROUND((C22/4*1.12),0),"N/A")</f>
        <v>0</v>
      </c>
      <c r="D37" s="289">
        <f>IFERROR(ROUND((D22/4*1.12),0),"N/A")</f>
        <v>0</v>
      </c>
      <c r="E37" s="285">
        <f>IFERROR(ROUND((E22/4*1.12),0),"N/A")</f>
        <v>0</v>
      </c>
      <c r="F37" s="286">
        <f>IFERROR(ROUND((F22/4*1.12),0),"N/A")</f>
        <v>0</v>
      </c>
    </row>
    <row r="38" spans="1:14" ht="18" customHeight="1">
      <c r="A38" s="138" t="str">
        <f>+A30</f>
        <v>Costo administrativo</v>
      </c>
      <c r="B38" s="173"/>
      <c r="C38" s="287">
        <v>75</v>
      </c>
      <c r="D38" s="287">
        <v>75</v>
      </c>
      <c r="E38" s="283">
        <v>75</v>
      </c>
      <c r="F38" s="284">
        <v>75</v>
      </c>
    </row>
    <row r="39" spans="1:14" s="27" customFormat="1" ht="18" customHeight="1">
      <c r="A39" s="176" t="s">
        <v>538</v>
      </c>
      <c r="B39" s="175"/>
      <c r="C39" s="289" t="str">
        <f>IF(AND('Data Input-Ingreso de Datos'!$G$26=1,$C$20&lt;&gt;"N/A"),'Ever Journey'!F55,"N/A")</f>
        <v>N/A</v>
      </c>
      <c r="D39" s="289" t="str">
        <f>IF(AND('Data Input-Ingreso de Datos'!$G$26=1,$C$20&lt;&gt;"N/A"),'Ever Journey'!G55,"N/A")</f>
        <v>N/A</v>
      </c>
      <c r="E39" s="289" t="str">
        <f>IF(AND('Data Input-Ingreso de Datos'!$G$26=1,$C$20&lt;&gt;"N/A"),'Ever Journey'!H55,"N/A")</f>
        <v>N/A</v>
      </c>
      <c r="F39" s="289" t="str">
        <f>IF(AND('Data Input-Ingreso de Datos'!$G$26=1,$C$20&lt;&gt;"N/A"),'Ever Journey'!I55,"N/A")</f>
        <v>N/A</v>
      </c>
    </row>
    <row r="40" spans="1:14" ht="18" customHeight="1">
      <c r="A40" s="108" t="str">
        <f>+EVEREST!A39</f>
        <v>Primer pago</v>
      </c>
      <c r="B40" s="109"/>
      <c r="C40" s="290" t="str">
        <f>IF(C20="N/A","N/A",SUM(C35:C39))</f>
        <v>N/A</v>
      </c>
      <c r="D40" s="290" t="str">
        <f t="shared" ref="D40:F40" si="4">IF(D20="N/A","N/A",SUM(D35:D39))</f>
        <v>N/A</v>
      </c>
      <c r="E40" s="290" t="str">
        <f t="shared" si="4"/>
        <v>N/A</v>
      </c>
      <c r="F40" s="290" t="str">
        <f t="shared" si="4"/>
        <v>N/A</v>
      </c>
    </row>
    <row r="41" spans="1:14" ht="18" customHeight="1">
      <c r="A41" s="108" t="str">
        <f>+EVEREST!A40</f>
        <v>2do, 3er &amp; 4to pago</v>
      </c>
      <c r="B41" s="109"/>
      <c r="C41" s="290" t="str">
        <f>IF(C20="N/A","N/A",SUM(C$35:C$35,C$36:C$36))</f>
        <v>N/A</v>
      </c>
      <c r="D41" s="290" t="str">
        <f>IF(D20="N/A","N/A",SUM(D$35:D$35,D$36:D$36))</f>
        <v>N/A</v>
      </c>
      <c r="E41" s="290" t="str">
        <f>IF(E20="N/A","N/A",SUM(E$35:E$35,E$36:E$36))</f>
        <v>N/A</v>
      </c>
      <c r="F41" s="290" t="str">
        <f>IF(F20="N/A","N/A",SUM(F$35:F$35,F$36:F$36))</f>
        <v>N/A</v>
      </c>
    </row>
    <row r="42" spans="1:14" ht="60" customHeight="1">
      <c r="A42" s="778" t="str">
        <f>+EVEREST!A41</f>
        <v>Esta cotización guarda un fin informativo y está sujeta a análisis de riesgo médico según nuestras guías de suscripción. *Aplica un solo deducible por persona, por año póliza. Para pólizas familiares, EVER aplicará un máximo de dos deducibles acumulados por póliza, por año póliza. Para información completa del alcance del plan favor referirse al Condicionado de Cobertura de la póliza.</v>
      </c>
      <c r="B42" s="778" t="str">
        <f>+EVEREST!B41</f>
        <v>Esta cotação é para fins informativos e está sujeita à análise de risco médico de acordo com nossas diretrizes de subscrição. *Aplica-se uma única franquia por pessoa, por ano de apólice. Para apólices familiares, a EVER aplicará no máximo duas franquias acumuladas por apólice, por ano de apólice. Para informações completas sobre a abrangência do plano, consulte a Condição de Cobertura da apólice.</v>
      </c>
      <c r="C42" s="778">
        <f>+EVEREST!C41</f>
        <v>0</v>
      </c>
      <c r="D42" s="778">
        <f>+EVEREST!D41</f>
        <v>0</v>
      </c>
      <c r="E42" s="778">
        <f>+EVEREST!H41</f>
        <v>0</v>
      </c>
      <c r="F42" s="778">
        <f>+EVEREST!I41</f>
        <v>0</v>
      </c>
    </row>
    <row r="43" spans="1:14" ht="15.6">
      <c r="A43" s="36"/>
      <c r="B43" s="36"/>
      <c r="C43" s="36"/>
      <c r="D43" s="36"/>
      <c r="E43" s="36"/>
      <c r="F43" s="182">
        <f>VERSION</f>
        <v>0</v>
      </c>
    </row>
    <row r="44" spans="1:14" ht="15" hidden="1">
      <c r="A44" s="244"/>
      <c r="B44" s="36"/>
      <c r="C44" s="36"/>
      <c r="D44" s="36"/>
      <c r="E44" s="36"/>
      <c r="F44" s="36"/>
      <c r="H44" s="26"/>
    </row>
    <row r="45" spans="1:14" ht="15" hidden="1">
      <c r="H45" s="26"/>
    </row>
    <row r="46" spans="1:14" ht="15" hidden="1">
      <c r="A46" s="35"/>
      <c r="H46" s="26"/>
      <c r="L46" s="27"/>
    </row>
    <row r="47" spans="1:14" ht="15" hidden="1">
      <c r="A47" s="35"/>
      <c r="H47" s="26"/>
      <c r="J47" s="29" t="s">
        <v>539</v>
      </c>
      <c r="K47" s="31"/>
      <c r="L47" s="110" t="str">
        <f>Country</f>
        <v>Zona 2</v>
      </c>
      <c r="N47" s="29" t="s">
        <v>83</v>
      </c>
    </row>
    <row r="48" spans="1:14" ht="15.6" hidden="1">
      <c r="A48" s="111" t="s">
        <v>86</v>
      </c>
      <c r="B48" s="31"/>
      <c r="C48" s="110"/>
      <c r="J48" s="32" t="s">
        <v>540</v>
      </c>
      <c r="K48" s="26"/>
      <c r="L48" s="112" t="e">
        <f>VLOOKUP(L47,A49:F64,3,FALSE)</f>
        <v>#N/A</v>
      </c>
      <c r="N48" s="113">
        <v>0</v>
      </c>
    </row>
    <row r="49" spans="1:16" ht="15" hidden="1">
      <c r="A49" s="62" t="s">
        <v>139</v>
      </c>
      <c r="B49" s="3"/>
      <c r="C49" s="228" t="s">
        <v>140</v>
      </c>
      <c r="G49" s="34"/>
      <c r="H49" s="34"/>
      <c r="J49" s="30" t="s">
        <v>541</v>
      </c>
      <c r="K49" s="28"/>
      <c r="L49" s="114" t="e">
        <f>VLOOKUP(L47,A49:F64,4,FALSE)</f>
        <v>#N/A</v>
      </c>
      <c r="N49" s="113">
        <v>1</v>
      </c>
    </row>
    <row r="50" spans="1:16" ht="15" hidden="1">
      <c r="A50" s="62" t="s">
        <v>141</v>
      </c>
      <c r="B50" s="3"/>
      <c r="C50" s="228" t="s">
        <v>142</v>
      </c>
      <c r="G50" s="26"/>
      <c r="H50" s="26"/>
      <c r="J50" s="29" t="s">
        <v>542</v>
      </c>
      <c r="K50" s="31"/>
      <c r="L50" s="110" t="e">
        <f>VLOOKUP(L47,A49:F64,5,FALSE)</f>
        <v>#N/A</v>
      </c>
      <c r="N50" s="113">
        <v>2</v>
      </c>
      <c r="O50" s="26"/>
      <c r="P50" s="112"/>
    </row>
    <row r="51" spans="1:16" ht="15" hidden="1">
      <c r="A51" s="62" t="s">
        <v>143</v>
      </c>
      <c r="B51" s="3"/>
      <c r="C51" s="228" t="s">
        <v>144</v>
      </c>
      <c r="G51" s="26"/>
      <c r="H51" s="26"/>
      <c r="J51" s="32" t="s">
        <v>543</v>
      </c>
      <c r="K51" s="26"/>
      <c r="L51" s="112" t="e">
        <f>VLOOKUP(L47,A49:F64,6,FALSE)</f>
        <v>#N/A</v>
      </c>
      <c r="N51" s="113">
        <v>3</v>
      </c>
      <c r="O51" s="26"/>
      <c r="P51" s="112"/>
    </row>
    <row r="52" spans="1:16" ht="15" hidden="1">
      <c r="A52" s="62" t="s">
        <v>145</v>
      </c>
      <c r="B52" s="3"/>
      <c r="C52" s="228" t="s">
        <v>146</v>
      </c>
      <c r="H52" s="26"/>
      <c r="J52" s="38" t="s">
        <v>544</v>
      </c>
      <c r="K52" s="115"/>
      <c r="L52" s="110" t="e">
        <f>VLOOKUP(L47,A49:F64,7,FALSE)</f>
        <v>#N/A</v>
      </c>
      <c r="N52" s="30" t="s">
        <v>545</v>
      </c>
      <c r="O52" s="28"/>
      <c r="P52" s="114">
        <f>IF(B8="",0,IF(B8&lt;4,B8,3))</f>
        <v>1</v>
      </c>
    </row>
    <row r="53" spans="1:16" ht="15.6" hidden="1">
      <c r="A53" s="62" t="s">
        <v>147</v>
      </c>
      <c r="B53" s="3"/>
      <c r="C53" s="228" t="s">
        <v>148</v>
      </c>
      <c r="H53" s="26"/>
      <c r="J53" s="116" t="s">
        <v>546</v>
      </c>
      <c r="K53" s="117"/>
      <c r="L53" s="114" t="e">
        <f>VLOOKUP(L47,A49:F64,8,FALSE)</f>
        <v>#N/A</v>
      </c>
      <c r="N53" s="763"/>
      <c r="O53" s="763"/>
      <c r="P53" s="763"/>
    </row>
    <row r="54" spans="1:16" ht="15" hidden="1">
      <c r="A54" s="62" t="s">
        <v>149</v>
      </c>
      <c r="B54" s="3"/>
      <c r="C54" s="228" t="s">
        <v>150</v>
      </c>
      <c r="G54" s="34"/>
      <c r="H54" s="26"/>
      <c r="J54" s="118" t="s">
        <v>547</v>
      </c>
      <c r="K54" s="115"/>
      <c r="L54" s="110" t="e">
        <f>VLOOKUP(L47,A49:F64,9,FALSE)</f>
        <v>#N/A</v>
      </c>
      <c r="N54" s="26"/>
      <c r="O54" s="26"/>
      <c r="P54" s="26"/>
    </row>
    <row r="55" spans="1:16" ht="15" hidden="1">
      <c r="A55" s="62" t="s">
        <v>151</v>
      </c>
      <c r="B55" s="3"/>
      <c r="C55" s="228" t="s">
        <v>152</v>
      </c>
      <c r="G55" s="26"/>
      <c r="H55" s="26"/>
      <c r="J55" s="33" t="s">
        <v>548</v>
      </c>
      <c r="L55" s="112" t="e">
        <f>VLOOKUP(L47,A49:F64,9,FALSE)</f>
        <v>#N/A</v>
      </c>
      <c r="N55" s="26"/>
      <c r="O55" s="26"/>
      <c r="P55" s="26"/>
    </row>
    <row r="56" spans="1:16" ht="15" hidden="1">
      <c r="A56" s="62" t="s">
        <v>153</v>
      </c>
      <c r="B56" s="3"/>
      <c r="C56" s="228" t="s">
        <v>154</v>
      </c>
      <c r="G56" s="26"/>
      <c r="H56" s="26"/>
      <c r="J56" s="119" t="s">
        <v>549</v>
      </c>
      <c r="K56" s="117"/>
      <c r="L56" s="114" t="e">
        <f>VLOOKUP(L47,A49:F64,9,FALSE)</f>
        <v>#N/A</v>
      </c>
      <c r="N56" s="26"/>
      <c r="P56" s="26"/>
    </row>
    <row r="57" spans="1:16" ht="15" hidden="1">
      <c r="A57" s="62" t="s">
        <v>155</v>
      </c>
      <c r="B57" s="3"/>
      <c r="C57" s="228" t="s">
        <v>156</v>
      </c>
      <c r="H57" s="26"/>
      <c r="N57" s="26"/>
      <c r="P57" s="26"/>
    </row>
    <row r="58" spans="1:16" ht="15" hidden="1">
      <c r="A58" s="62" t="s">
        <v>157</v>
      </c>
      <c r="B58" s="3"/>
      <c r="C58" s="228" t="s">
        <v>158</v>
      </c>
      <c r="H58" s="26"/>
      <c r="N58" s="26"/>
      <c r="O58" s="26"/>
      <c r="P58" s="26"/>
    </row>
    <row r="59" spans="1:16" ht="15" hidden="1">
      <c r="A59" s="62" t="s">
        <v>159</v>
      </c>
      <c r="B59" s="3"/>
      <c r="C59" s="228" t="s">
        <v>160</v>
      </c>
      <c r="G59" s="34"/>
      <c r="H59" s="26"/>
      <c r="N59" s="26"/>
      <c r="O59" s="26"/>
      <c r="P59" s="26"/>
    </row>
    <row r="60" spans="1:16" ht="15" hidden="1">
      <c r="A60" s="62" t="s">
        <v>161</v>
      </c>
      <c r="B60" s="3"/>
      <c r="C60" s="228" t="s">
        <v>162</v>
      </c>
      <c r="G60" s="26"/>
      <c r="H60" s="26"/>
      <c r="N60" s="26"/>
      <c r="O60" s="26"/>
      <c r="P60" s="26"/>
    </row>
    <row r="61" spans="1:16" ht="15" hidden="1">
      <c r="A61" s="229" t="s">
        <v>163</v>
      </c>
      <c r="B61" s="3"/>
      <c r="C61" s="228" t="s">
        <v>164</v>
      </c>
      <c r="G61" s="26"/>
      <c r="H61" s="26"/>
      <c r="N61" s="26"/>
      <c r="O61" s="26"/>
      <c r="P61" s="26"/>
    </row>
    <row r="62" spans="1:16" ht="15" hidden="1">
      <c r="A62" s="62" t="s">
        <v>165</v>
      </c>
      <c r="B62" s="3"/>
      <c r="C62" s="228" t="s">
        <v>166</v>
      </c>
      <c r="H62" s="26"/>
    </row>
    <row r="63" spans="1:16" ht="15" hidden="1">
      <c r="A63" s="229" t="s">
        <v>167</v>
      </c>
      <c r="B63" s="65"/>
      <c r="C63" s="230" t="s">
        <v>168</v>
      </c>
      <c r="H63" s="26"/>
    </row>
    <row r="64" spans="1:16" ht="15" hidden="1">
      <c r="A64" s="229" t="s">
        <v>169</v>
      </c>
      <c r="B64" s="65"/>
      <c r="C64" s="228" t="s">
        <v>140</v>
      </c>
      <c r="G64" s="26"/>
      <c r="H64" s="26"/>
      <c r="I64" s="26"/>
      <c r="J64" s="26"/>
      <c r="K64" s="26"/>
      <c r="L64" s="26"/>
      <c r="M64" s="26"/>
      <c r="N64" s="26"/>
      <c r="O64" s="26"/>
      <c r="P64" s="26"/>
    </row>
    <row r="65" spans="1:16" ht="15" hidden="1">
      <c r="A65" s="229" t="s">
        <v>170</v>
      </c>
      <c r="B65" s="65"/>
      <c r="C65" s="228" t="s">
        <v>171</v>
      </c>
      <c r="G65" s="26"/>
      <c r="H65" s="26"/>
      <c r="I65" s="26"/>
      <c r="J65" s="26"/>
      <c r="K65" s="26"/>
      <c r="L65" s="26"/>
      <c r="M65" s="26"/>
      <c r="N65" s="26"/>
      <c r="O65" s="26"/>
      <c r="P65" s="26"/>
    </row>
    <row r="66" spans="1:16" ht="15" hidden="1">
      <c r="A66" s="229" t="s">
        <v>172</v>
      </c>
      <c r="B66" s="65"/>
      <c r="C66" s="228" t="s">
        <v>173</v>
      </c>
      <c r="G66" s="26"/>
      <c r="H66" s="26"/>
      <c r="I66" s="26"/>
      <c r="J66" s="26"/>
      <c r="K66" s="26"/>
      <c r="L66" s="26"/>
    </row>
    <row r="67" spans="1:16" ht="15" hidden="1">
      <c r="A67" s="67" t="s">
        <v>174</v>
      </c>
      <c r="B67" s="231"/>
      <c r="C67" s="232" t="s">
        <v>175</v>
      </c>
      <c r="G67" s="26"/>
      <c r="H67" s="26"/>
      <c r="I67" s="26"/>
      <c r="J67" s="26"/>
      <c r="K67" s="26"/>
      <c r="L67" s="26"/>
    </row>
    <row r="68" spans="1:16" s="39" customFormat="1" ht="15" hidden="1">
      <c r="A68" s="123"/>
      <c r="B68" s="120"/>
      <c r="C68" s="120"/>
      <c r="D68" s="120"/>
      <c r="E68" s="120"/>
      <c r="F68" s="120"/>
      <c r="G68" s="121"/>
      <c r="H68" s="121"/>
      <c r="I68" s="122"/>
      <c r="J68" s="121"/>
      <c r="K68" s="121"/>
      <c r="L68" s="121"/>
    </row>
    <row r="69" spans="1:16" ht="19.2" hidden="1">
      <c r="A69" s="40" t="s">
        <v>176</v>
      </c>
      <c r="B69" s="41"/>
      <c r="C69" s="252" t="str">
        <f>'Data Input-Ingreso de Datos'!G2</f>
        <v>Spanish / Español</v>
      </c>
      <c r="D69" s="252"/>
      <c r="L69" s="26"/>
    </row>
    <row r="70" spans="1:16" ht="15" hidden="1">
      <c r="A70" s="125" t="s">
        <v>177</v>
      </c>
      <c r="B70" s="126"/>
      <c r="C70" s="31"/>
      <c r="D70" s="31"/>
      <c r="L70" s="26"/>
    </row>
    <row r="71" spans="1:16" ht="19.5" hidden="1" customHeight="1">
      <c r="A71" s="764" t="str">
        <f>IF($C$69='Data Input-Ingreso de Datos'!$F$95,EVERLITEss!H71,EVERLITEss!K71)</f>
        <v>DESCRIPCIÓN</v>
      </c>
      <c r="B71" s="765"/>
      <c r="C71" s="765"/>
      <c r="D71" s="765"/>
      <c r="E71" s="766"/>
      <c r="F71" s="767"/>
      <c r="G71" s="124"/>
      <c r="H71" s="27" t="s">
        <v>178</v>
      </c>
      <c r="I71" s="127" t="s">
        <v>179</v>
      </c>
      <c r="K71" s="27" t="s">
        <v>180</v>
      </c>
      <c r="L71" s="127" t="s">
        <v>181</v>
      </c>
    </row>
    <row r="72" spans="1:16" ht="19.5" hidden="1" customHeight="1">
      <c r="A72" s="768" t="str">
        <f>IF($C$69='Data Input-Ingreso de Datos'!$F$95,EVERLITEss!H72,EVERLITEss!K72)</f>
        <v>Cobertura máxima por persona, por año póliza</v>
      </c>
      <c r="B72" s="769"/>
      <c r="C72" s="769"/>
      <c r="D72" s="769"/>
      <c r="E72" s="770"/>
      <c r="F72" s="771"/>
      <c r="G72" s="37"/>
      <c r="H72" s="42" t="s">
        <v>182</v>
      </c>
      <c r="I72" s="128" t="s">
        <v>550</v>
      </c>
      <c r="J72" s="42"/>
      <c r="K72" s="42" t="s">
        <v>184</v>
      </c>
      <c r="L72" s="128" t="s">
        <v>396</v>
      </c>
    </row>
    <row r="73" spans="1:16" ht="19.5" hidden="1" customHeight="1">
      <c r="A73" s="772" t="str">
        <f>IF($C$69='Data Input-Ingreso de Datos'!$F$95,EVERLITEss!H73,EVERLITEss!K73)</f>
        <v>Edad límite para solicitar cobertura</v>
      </c>
      <c r="B73" s="773"/>
      <c r="C73" s="773"/>
      <c r="D73" s="773"/>
      <c r="E73" s="774"/>
      <c r="F73" s="775"/>
      <c r="G73" s="37"/>
      <c r="H73" s="42" t="s">
        <v>186</v>
      </c>
      <c r="I73" s="129" t="s">
        <v>187</v>
      </c>
      <c r="J73" s="42"/>
      <c r="K73" s="42" t="s">
        <v>188</v>
      </c>
      <c r="L73" s="129" t="s">
        <v>189</v>
      </c>
    </row>
    <row r="74" spans="1:16" ht="19.5" hidden="1" customHeight="1">
      <c r="A74" s="724" t="str">
        <f>IF($C$69='Data Input-Ingreso de Datos'!$F$95,EVERLITEss!H74,EVERLITEss!K74)</f>
        <v>Período de espera</v>
      </c>
      <c r="B74" s="725"/>
      <c r="C74" s="725"/>
      <c r="D74" s="725"/>
      <c r="E74" s="726"/>
      <c r="F74" s="727"/>
      <c r="G74" s="37"/>
      <c r="H74" s="42" t="s">
        <v>190</v>
      </c>
      <c r="I74" s="129" t="s">
        <v>191</v>
      </c>
      <c r="J74" s="42"/>
      <c r="K74" s="42" t="s">
        <v>192</v>
      </c>
      <c r="L74" s="129" t="s">
        <v>193</v>
      </c>
    </row>
    <row r="75" spans="1:16" ht="28.5" hidden="1" customHeight="1">
      <c r="A75" s="752" t="str">
        <f>IF($C$69='Data Input-Ingreso de Datos'!$F$95,EVERLITEss!H75,EVERLITEss!K75)</f>
        <v>Cobertura geográfica</v>
      </c>
      <c r="B75" s="753"/>
      <c r="C75" s="753"/>
      <c r="D75" s="753"/>
      <c r="E75" s="721"/>
      <c r="F75" s="722"/>
      <c r="G75" s="37"/>
      <c r="H75" s="42" t="s">
        <v>194</v>
      </c>
      <c r="I75" s="129" t="s">
        <v>195</v>
      </c>
      <c r="J75" s="42"/>
      <c r="K75" s="42" t="s">
        <v>196</v>
      </c>
      <c r="L75" s="129" t="s">
        <v>197</v>
      </c>
    </row>
    <row r="76" spans="1:16" ht="19.5" hidden="1" customHeight="1">
      <c r="A76" s="760" t="str">
        <f>IF($C$69='Data Input-Ingreso de Datos'!$F$95,EVERLITEss!H76,EVERLITEss!K76)</f>
        <v>BENEFICIOS HOSPITALARIOS</v>
      </c>
      <c r="B76" s="761"/>
      <c r="C76" s="761"/>
      <c r="D76" s="761"/>
      <c r="E76" s="731"/>
      <c r="F76" s="762"/>
      <c r="G76" s="37"/>
      <c r="H76" s="42" t="s">
        <v>198</v>
      </c>
      <c r="I76" s="129"/>
      <c r="J76" s="42"/>
      <c r="K76" s="42" t="s">
        <v>199</v>
      </c>
      <c r="L76" s="129"/>
    </row>
    <row r="77" spans="1:16" ht="19.5" hidden="1" customHeight="1">
      <c r="A77" s="750" t="str">
        <f>IF($C$69='Data Input-Ingreso de Datos'!$F$95,EVERLITEss!H77,EVERLITEss!K77)</f>
        <v>Cobertura de habitación hospitalaria privada/semi-privada estándar</v>
      </c>
      <c r="B77" s="751"/>
      <c r="C77" s="751"/>
      <c r="D77" s="751"/>
      <c r="E77" s="734"/>
      <c r="F77" s="735"/>
      <c r="G77" s="37"/>
      <c r="H77" s="42" t="s">
        <v>551</v>
      </c>
      <c r="I77" s="130" t="s">
        <v>201</v>
      </c>
      <c r="J77" s="42"/>
      <c r="K77" s="42" t="s">
        <v>552</v>
      </c>
      <c r="L77" s="130" t="s">
        <v>201</v>
      </c>
    </row>
    <row r="78" spans="1:16" ht="21.75" hidden="1" customHeight="1">
      <c r="A78" s="724" t="str">
        <f>IF($C$69='Data Input-Ingreso de Datos'!$F$95,EVERLITEss!H78,EVERLITEss!K78)</f>
        <v>Beneficio eEVERMORE para uso de suite (sujeto a disponiblidad)</v>
      </c>
      <c r="B78" s="725"/>
      <c r="C78" s="725"/>
      <c r="D78" s="725"/>
      <c r="E78" s="726"/>
      <c r="F78" s="727"/>
      <c r="G78" s="37"/>
      <c r="H78" s="42" t="s">
        <v>203</v>
      </c>
      <c r="I78" s="129" t="s">
        <v>553</v>
      </c>
      <c r="J78" s="42"/>
      <c r="K78" s="42" t="s">
        <v>554</v>
      </c>
      <c r="L78" s="129" t="s">
        <v>555</v>
      </c>
    </row>
    <row r="79" spans="1:16" ht="19.5" hidden="1" customHeight="1">
      <c r="A79" s="724" t="str">
        <f>IF($C$69='Data Input-Ingreso de Datos'!$F$95,EVERLITEss!H79,EVERLITEss!K79)</f>
        <v>Unidad de cuidados intensivos</v>
      </c>
      <c r="B79" s="725"/>
      <c r="C79" s="725"/>
      <c r="D79" s="725"/>
      <c r="E79" s="728"/>
      <c r="F79" s="729"/>
      <c r="G79" s="37"/>
      <c r="H79" s="42" t="s">
        <v>207</v>
      </c>
      <c r="I79" s="130" t="s">
        <v>201</v>
      </c>
      <c r="J79" s="42"/>
      <c r="K79" s="42" t="s">
        <v>208</v>
      </c>
      <c r="L79" s="130" t="s">
        <v>201</v>
      </c>
    </row>
    <row r="80" spans="1:16" ht="35.25" hidden="1" customHeight="1">
      <c r="A80" s="724" t="str">
        <f>IF($C$69='Data Input-Ingreso de Datos'!$F$95,EVERLITEss!H80,EVERLITEss!K80)</f>
        <v>Gastos de acompañante adulto (de un asegurado menor
de 18 años hospitalizado)</v>
      </c>
      <c r="B80" s="725"/>
      <c r="C80" s="725"/>
      <c r="D80" s="725"/>
      <c r="E80" s="726"/>
      <c r="F80" s="727"/>
      <c r="G80" s="37"/>
      <c r="H80" s="42" t="s">
        <v>556</v>
      </c>
      <c r="I80" s="129" t="s">
        <v>557</v>
      </c>
      <c r="J80" s="42"/>
      <c r="K80" s="42" t="s">
        <v>558</v>
      </c>
      <c r="L80" s="129" t="s">
        <v>559</v>
      </c>
    </row>
    <row r="81" spans="1:12" ht="36.75" hidden="1" customHeight="1">
      <c r="A81" s="724" t="str">
        <f>IF($C$69='Data Input-Ingreso de Datos'!$F$95,EVERLITEss!H81,EVERLITEss!K81)</f>
        <v>Gastos de acompañante adulto (de un asegurado mayor
de 18 años hospitalizado)</v>
      </c>
      <c r="B81" s="725"/>
      <c r="C81" s="725"/>
      <c r="D81" s="725"/>
      <c r="E81" s="726"/>
      <c r="F81" s="727"/>
      <c r="G81" s="37"/>
      <c r="H81" s="42" t="s">
        <v>560</v>
      </c>
      <c r="I81" s="129" t="s">
        <v>214</v>
      </c>
      <c r="J81" s="42"/>
      <c r="K81" s="42" t="s">
        <v>561</v>
      </c>
      <c r="L81" s="129" t="s">
        <v>216</v>
      </c>
    </row>
    <row r="82" spans="1:12" ht="19.5" hidden="1" customHeight="1">
      <c r="A82" s="752" t="str">
        <f>IF($C$69='Data Input-Ingreso de Datos'!$F$95,EVERLITEss!H82,EVERLITEss!K82)</f>
        <v>Medicamentos prescritos durante una hospitalización</v>
      </c>
      <c r="B82" s="753"/>
      <c r="C82" s="753"/>
      <c r="D82" s="753"/>
      <c r="E82" s="736"/>
      <c r="F82" s="737"/>
      <c r="G82" s="37"/>
      <c r="H82" s="42" t="s">
        <v>217</v>
      </c>
      <c r="I82" s="130" t="s">
        <v>201</v>
      </c>
      <c r="J82" s="42"/>
      <c r="K82" s="42" t="s">
        <v>218</v>
      </c>
      <c r="L82" s="130" t="s">
        <v>201</v>
      </c>
    </row>
    <row r="83" spans="1:12" ht="19.5" hidden="1" customHeight="1">
      <c r="A83" s="760" t="str">
        <f>IF($C$69='Data Input-Ingreso de Datos'!$F$95,EVERLITEss!H83,EVERLITEss!K83)</f>
        <v>BENEFICIOS AMBULATORIOS</v>
      </c>
      <c r="B83" s="761"/>
      <c r="C83" s="761"/>
      <c r="D83" s="761"/>
      <c r="E83" s="731"/>
      <c r="F83" s="762"/>
      <c r="G83" s="37"/>
      <c r="H83" s="42" t="s">
        <v>219</v>
      </c>
      <c r="I83" s="129"/>
      <c r="J83" s="42"/>
      <c r="K83" s="42" t="s">
        <v>220</v>
      </c>
      <c r="L83" s="129"/>
    </row>
    <row r="84" spans="1:12" ht="19.5" hidden="1" customHeight="1">
      <c r="A84" s="750" t="str">
        <f>IF($C$69='Data Input-Ingreso de Datos'!$F$95,EVERLITEss!H84,EVERLITEss!K84)</f>
        <v>Atención en sala de emergencia</v>
      </c>
      <c r="B84" s="751"/>
      <c r="C84" s="751"/>
      <c r="D84" s="751"/>
      <c r="E84" s="734"/>
      <c r="F84" s="735"/>
      <c r="G84" s="37"/>
      <c r="H84" s="42" t="s">
        <v>221</v>
      </c>
      <c r="I84" s="130" t="s">
        <v>201</v>
      </c>
      <c r="J84" s="42"/>
      <c r="K84" s="42" t="s">
        <v>222</v>
      </c>
      <c r="L84" s="130" t="s">
        <v>201</v>
      </c>
    </row>
    <row r="85" spans="1:12" ht="19.5" hidden="1" customHeight="1">
      <c r="A85" s="724" t="str">
        <f>IF($C$69='Data Input-Ingreso de Datos'!$F$95,EVERLITEss!H85,EVERLITEss!K85)</f>
        <v>Visitas a médicos y eEVERMOREistas</v>
      </c>
      <c r="B85" s="725"/>
      <c r="C85" s="725"/>
      <c r="D85" s="725"/>
      <c r="E85" s="728"/>
      <c r="F85" s="729"/>
      <c r="G85" s="37"/>
      <c r="H85" s="42" t="s">
        <v>223</v>
      </c>
      <c r="I85" s="130" t="s">
        <v>201</v>
      </c>
      <c r="J85" s="42"/>
      <c r="K85" s="42" t="s">
        <v>224</v>
      </c>
      <c r="L85" s="130" t="s">
        <v>201</v>
      </c>
    </row>
    <row r="86" spans="1:12" ht="19.5" hidden="1" customHeight="1">
      <c r="A86" s="724" t="str">
        <f>IF($C$69='Data Input-Ingreso de Datos'!$F$95,EVERLITEss!H86,EVERLITEss!K86)</f>
        <v>Visitas de médicos y eEVERMOREistas en el hogar</v>
      </c>
      <c r="B86" s="725"/>
      <c r="C86" s="725"/>
      <c r="D86" s="725"/>
      <c r="E86" s="728"/>
      <c r="F86" s="729"/>
      <c r="G86" s="37"/>
      <c r="H86" s="42" t="s">
        <v>225</v>
      </c>
      <c r="I86" s="130" t="s">
        <v>201</v>
      </c>
      <c r="J86" s="42"/>
      <c r="K86" s="42" t="s">
        <v>226</v>
      </c>
      <c r="L86" s="130" t="s">
        <v>201</v>
      </c>
    </row>
    <row r="87" spans="1:12" ht="19.5" hidden="1" customHeight="1">
      <c r="A87" s="724" t="str">
        <f>IF($C$69='Data Input-Ingreso de Datos'!$F$95,EVERLITEss!H87,EVERLITEss!K87)</f>
        <v>Medicamentos por prescripción</v>
      </c>
      <c r="B87" s="725"/>
      <c r="C87" s="725"/>
      <c r="D87" s="725"/>
      <c r="E87" s="728"/>
      <c r="F87" s="729"/>
      <c r="G87" s="37"/>
      <c r="H87" s="42" t="s">
        <v>227</v>
      </c>
      <c r="I87" s="130" t="s">
        <v>201</v>
      </c>
      <c r="J87" s="42"/>
      <c r="K87" s="42" t="s">
        <v>228</v>
      </c>
      <c r="L87" s="130" t="s">
        <v>201</v>
      </c>
    </row>
    <row r="88" spans="1:12" ht="19.5" hidden="1" customHeight="1">
      <c r="A88" s="724" t="str">
        <f>IF($C$69='Data Input-Ingreso de Datos'!$F$95,EVERLITEss!H88,EVERLITEss!K88)</f>
        <v>Terapias complementarias: quiropráctico, psicólogo, psiquiatra, osteópata y/o acupuntura</v>
      </c>
      <c r="B88" s="725"/>
      <c r="C88" s="725"/>
      <c r="D88" s="725"/>
      <c r="E88" s="726"/>
      <c r="F88" s="727"/>
      <c r="G88" s="37"/>
      <c r="H88" s="42" t="s">
        <v>229</v>
      </c>
      <c r="I88" s="130" t="s">
        <v>562</v>
      </c>
      <c r="J88" s="42"/>
      <c r="K88" s="42" t="s">
        <v>231</v>
      </c>
      <c r="L88" s="130" t="s">
        <v>563</v>
      </c>
    </row>
    <row r="89" spans="1:12" ht="19.5" hidden="1" customHeight="1">
      <c r="A89" s="724" t="str">
        <f>IF($C$69='Data Input-Ingreso de Datos'!$F$95,EVERLITEss!H89,EVERLITEss!K89)</f>
        <v>Cuidados de enfermero(a) o terapista en el hogar</v>
      </c>
      <c r="B89" s="725"/>
      <c r="C89" s="725"/>
      <c r="D89" s="725"/>
      <c r="E89" s="728"/>
      <c r="F89" s="729"/>
      <c r="G89" s="37"/>
      <c r="H89" s="42" t="s">
        <v>233</v>
      </c>
      <c r="I89" s="130" t="s">
        <v>201</v>
      </c>
      <c r="J89" s="42"/>
      <c r="K89" s="42" t="s">
        <v>234</v>
      </c>
      <c r="L89" s="130" t="s">
        <v>201</v>
      </c>
    </row>
    <row r="90" spans="1:12" ht="90.75" hidden="1" customHeight="1">
      <c r="A90" s="724" t="str">
        <f>IF($C$69='Data Input-Ingreso de Datos'!$F$95,EVERLITEss!H90,EVERLITEss!K90)</f>
        <v>Chequeo médico preventivo por asegurado, sin deducible (después de un período de espera de 10 meses)</v>
      </c>
      <c r="B90" s="725"/>
      <c r="C90" s="725"/>
      <c r="D90" s="725"/>
      <c r="E90" s="726"/>
      <c r="F90" s="727"/>
      <c r="G90" s="37"/>
      <c r="H90" s="42" t="s">
        <v>564</v>
      </c>
      <c r="I90" s="130" t="s">
        <v>565</v>
      </c>
      <c r="J90" s="42"/>
      <c r="K90" s="42" t="s">
        <v>566</v>
      </c>
      <c r="L90" s="130" t="s">
        <v>567</v>
      </c>
    </row>
    <row r="91" spans="1:12" ht="36" hidden="1" customHeight="1">
      <c r="A91" s="724" t="str">
        <f>IF($C$69='Data Input-Ingreso de Datos'!$F$95,EVERLITEss!H91,EVERLITEss!K91)</f>
        <v>Chequeo médico preventivo por asegurado, sin deducible (después de un período de espera de 10 meses)(continuación)</v>
      </c>
      <c r="B91" s="725"/>
      <c r="C91" s="725"/>
      <c r="D91" s="725"/>
      <c r="E91" s="726"/>
      <c r="F91" s="727"/>
      <c r="G91" s="37"/>
      <c r="H91" s="42" t="s">
        <v>568</v>
      </c>
      <c r="I91" s="130" t="s">
        <v>569</v>
      </c>
      <c r="J91" s="42"/>
      <c r="K91" s="42" t="s">
        <v>570</v>
      </c>
      <c r="L91" s="130" t="s">
        <v>571</v>
      </c>
    </row>
    <row r="92" spans="1:12" ht="19.5" hidden="1" customHeight="1">
      <c r="A92" s="724" t="str">
        <f>IF($C$69='Data Input-Ingreso de Datos'!$F$95,EVERLITEss!H92,EVERLITEss!K92)</f>
        <v xml:space="preserve">Aparatos auditivos </v>
      </c>
      <c r="B92" s="725"/>
      <c r="C92" s="725"/>
      <c r="D92" s="725"/>
      <c r="E92" s="726"/>
      <c r="F92" s="727"/>
      <c r="G92" s="37"/>
      <c r="H92" s="42" t="s">
        <v>239</v>
      </c>
      <c r="I92" s="129" t="s">
        <v>572</v>
      </c>
      <c r="J92" s="42"/>
      <c r="K92" s="42" t="s">
        <v>241</v>
      </c>
      <c r="L92" s="129" t="s">
        <v>573</v>
      </c>
    </row>
    <row r="93" spans="1:12" ht="19.5" hidden="1" customHeight="1">
      <c r="A93" s="724" t="str">
        <f>IF($C$69='Data Input-Ingreso de Datos'!$F$95,EVERLITEss!H93,EVERLITEss!K93)</f>
        <v>Tratamientos eEVERMOREizados (terapia ocupacional, terapia de lenguaje, autismo, apnea del sueño y otros trastornos del sueño)</v>
      </c>
      <c r="B93" s="725"/>
      <c r="C93" s="725"/>
      <c r="D93" s="725"/>
      <c r="E93" s="726"/>
      <c r="F93" s="727"/>
      <c r="G93" s="37"/>
      <c r="H93" s="42" t="s">
        <v>574</v>
      </c>
      <c r="I93" s="130" t="s">
        <v>575</v>
      </c>
      <c r="J93" s="42"/>
      <c r="K93" s="42" t="s">
        <v>576</v>
      </c>
      <c r="L93" s="130" t="s">
        <v>415</v>
      </c>
    </row>
    <row r="94" spans="1:12" ht="19.5" hidden="1" customHeight="1">
      <c r="A94" s="724" t="str">
        <f>IF($C$69='Data Input-Ingreso de Datos'!$F$95,EVERLITEss!H94,EVERLITEss!K94)</f>
        <v>Enfermedad de Alzheimer</v>
      </c>
      <c r="B94" s="725"/>
      <c r="C94" s="725"/>
      <c r="D94" s="725"/>
      <c r="E94" s="754"/>
      <c r="F94" s="755"/>
      <c r="G94" s="37"/>
      <c r="H94" s="42" t="s">
        <v>247</v>
      </c>
      <c r="I94" s="130" t="s">
        <v>201</v>
      </c>
      <c r="J94" s="42"/>
      <c r="K94" s="42" t="s">
        <v>248</v>
      </c>
      <c r="L94" s="130" t="s">
        <v>201</v>
      </c>
    </row>
    <row r="95" spans="1:12" ht="19.5" hidden="1" customHeight="1">
      <c r="A95" s="719" t="str">
        <f>IF($C$69='Data Input-Ingreso de Datos'!$F$95,EVERLITEss!H95,EVERLITEss!K95)</f>
        <v>Tratamiento de alergias</v>
      </c>
      <c r="B95" s="720"/>
      <c r="C95" s="720"/>
      <c r="D95" s="720"/>
      <c r="E95" s="736"/>
      <c r="F95" s="737"/>
      <c r="G95" s="37"/>
      <c r="H95" s="42" t="s">
        <v>253</v>
      </c>
      <c r="I95" s="130" t="s">
        <v>201</v>
      </c>
      <c r="J95" s="42"/>
      <c r="K95" s="42" t="s">
        <v>254</v>
      </c>
      <c r="L95" s="130" t="s">
        <v>201</v>
      </c>
    </row>
    <row r="96" spans="1:12" ht="19.5" hidden="1" customHeight="1">
      <c r="A96" s="242" t="str">
        <f>IF($C$69='Data Input-Ingreso de Datos'!$F$95,EVERLITEss!H96,EVERLITEss!K96)</f>
        <v xml:space="preserve">BENEFICIOS GENERALES </v>
      </c>
      <c r="B96" s="238"/>
      <c r="C96" s="744"/>
      <c r="D96" s="744"/>
      <c r="E96" s="744"/>
      <c r="F96" s="745"/>
      <c r="G96" s="37"/>
      <c r="H96" s="42" t="s">
        <v>255</v>
      </c>
      <c r="I96" s="131" t="s">
        <v>256</v>
      </c>
      <c r="J96" s="42"/>
      <c r="K96" s="42" t="s">
        <v>577</v>
      </c>
      <c r="L96" s="131" t="s">
        <v>258</v>
      </c>
    </row>
    <row r="97" spans="1:12" ht="19.5" hidden="1" customHeight="1">
      <c r="A97" s="756" t="str">
        <f>IF($C$69='Data Input-Ingreso de Datos'!$F$95,EVERLITEss!H97,EVERLITEss!K97)</f>
        <v>(Los siguientes beneficios ofrecen la misma cobertura tanto para procedimientos hospitalarios como para ambulatorios)</v>
      </c>
      <c r="B97" s="757"/>
      <c r="C97" s="757"/>
      <c r="D97" s="757"/>
      <c r="E97" s="239"/>
      <c r="F97" s="162"/>
      <c r="G97" s="37"/>
      <c r="H97" s="131" t="s">
        <v>256</v>
      </c>
      <c r="I97" s="131" t="s">
        <v>256</v>
      </c>
      <c r="J97" s="42"/>
      <c r="K97" s="131" t="s">
        <v>258</v>
      </c>
      <c r="L97" s="131" t="s">
        <v>258</v>
      </c>
    </row>
    <row r="98" spans="1:12" ht="19.5" hidden="1" customHeight="1">
      <c r="A98" s="732" t="str">
        <f>IF($C$69='Data Input-Ingreso de Datos'!$F$95,EVERLITEss!H98,EVERLITEss!K98)</f>
        <v>Honorarios del cirujano y del anestesiólogo</v>
      </c>
      <c r="B98" s="733"/>
      <c r="C98" s="733"/>
      <c r="D98" s="733"/>
      <c r="E98" s="758"/>
      <c r="F98" s="759"/>
      <c r="G98" s="37"/>
      <c r="H98" s="42" t="s">
        <v>259</v>
      </c>
      <c r="I98" s="130" t="s">
        <v>201</v>
      </c>
      <c r="J98" s="42"/>
      <c r="K98" s="42" t="s">
        <v>260</v>
      </c>
      <c r="L98" s="130" t="s">
        <v>201</v>
      </c>
    </row>
    <row r="99" spans="1:12" ht="32.25" hidden="1" customHeight="1">
      <c r="A99" s="724" t="str">
        <f>IF($C$69='Data Input-Ingreso de Datos'!$F$95,EVERLITEss!H99,EVERLITEss!K99)</f>
        <v>Servicios de estudios diagnósticos (exámenes de laboratorio, patología, rayos-X, resonancias magnéticas, tomografías)</v>
      </c>
      <c r="B99" s="725"/>
      <c r="C99" s="725"/>
      <c r="D99" s="725"/>
      <c r="E99" s="728"/>
      <c r="F99" s="729"/>
      <c r="G99" s="37"/>
      <c r="H99" s="42" t="s">
        <v>261</v>
      </c>
      <c r="I99" s="130" t="s">
        <v>201</v>
      </c>
      <c r="J99" s="42"/>
      <c r="K99" s="42" t="s">
        <v>262</v>
      </c>
      <c r="L99" s="130" t="s">
        <v>201</v>
      </c>
    </row>
    <row r="100" spans="1:12" ht="37.5" hidden="1" customHeight="1">
      <c r="A100" s="724" t="str">
        <f>IF($C$69='Data Input-Ingreso de Datos'!$F$95,EVERLITEss!H100,EVERLITEss!K100)</f>
        <v>Oncología: exámenes de cáncer, tratamiento (quimioterapia y/o radioterapia)
y medicamentos</v>
      </c>
      <c r="B100" s="725"/>
      <c r="C100" s="725"/>
      <c r="D100" s="725"/>
      <c r="E100" s="728"/>
      <c r="F100" s="729"/>
      <c r="G100" s="37"/>
      <c r="H100" s="42" t="s">
        <v>263</v>
      </c>
      <c r="I100" s="130" t="s">
        <v>201</v>
      </c>
      <c r="J100" s="42"/>
      <c r="K100" s="42" t="s">
        <v>578</v>
      </c>
      <c r="L100" s="130" t="s">
        <v>201</v>
      </c>
    </row>
    <row r="101" spans="1:12" ht="30" hidden="1" customHeight="1">
      <c r="A101" s="724" t="str">
        <f>IF($C$69='Data Input-Ingreso de Datos'!$F$95,EVERLITEss!H101,EVERLITEss!K101)</f>
        <v xml:space="preserve">Cirugía de reducción de riesgo de cáncer o cirugía profiláctica </v>
      </c>
      <c r="B101" s="725"/>
      <c r="C101" s="725"/>
      <c r="D101" s="725"/>
      <c r="E101" s="726"/>
      <c r="F101" s="727"/>
      <c r="G101" s="37"/>
      <c r="H101" s="42" t="s">
        <v>265</v>
      </c>
      <c r="I101" s="130" t="s">
        <v>266</v>
      </c>
      <c r="J101" s="42"/>
      <c r="K101" s="42" t="s">
        <v>579</v>
      </c>
      <c r="L101" s="130" t="s">
        <v>580</v>
      </c>
    </row>
    <row r="102" spans="1:12" ht="19.5" hidden="1" customHeight="1">
      <c r="A102" s="724" t="str">
        <f>IF($C$69='Data Input-Ingreso de Datos'!$F$95,EVERLITEss!H102,EVERLITEss!K102)</f>
        <v>Servicios de diálisis</v>
      </c>
      <c r="B102" s="725"/>
      <c r="C102" s="725"/>
      <c r="D102" s="725"/>
      <c r="E102" s="728"/>
      <c r="F102" s="729"/>
      <c r="G102" s="37"/>
      <c r="H102" s="42" t="s">
        <v>269</v>
      </c>
      <c r="I102" s="130" t="s">
        <v>201</v>
      </c>
      <c r="J102" s="42"/>
      <c r="K102" s="42" t="s">
        <v>270</v>
      </c>
      <c r="L102" s="130" t="s">
        <v>201</v>
      </c>
    </row>
    <row r="103" spans="1:12" ht="19.5" hidden="1" customHeight="1">
      <c r="A103" s="724" t="str">
        <f>IF($C$69='Data Input-Ingreso de Datos'!$F$95,EVERLITEss!H103,EVERLITEss!K103)</f>
        <v>Prótesis y medios correctivos implantados durante una cirugía</v>
      </c>
      <c r="B103" s="725"/>
      <c r="C103" s="725"/>
      <c r="D103" s="725"/>
      <c r="E103" s="728"/>
      <c r="F103" s="729"/>
      <c r="G103" s="37"/>
      <c r="H103" s="42" t="s">
        <v>271</v>
      </c>
      <c r="I103" s="130" t="s">
        <v>201</v>
      </c>
      <c r="J103" s="42"/>
      <c r="K103" s="42" t="s">
        <v>272</v>
      </c>
      <c r="L103" s="130" t="s">
        <v>201</v>
      </c>
    </row>
    <row r="104" spans="1:12" ht="34.5" hidden="1" customHeight="1">
      <c r="A104" s="724" t="str">
        <f>IF($C$69='Data Input-Ingreso de Datos'!$F$95,EVERLITEss!H104,EVERLITEss!K104)</f>
        <v>Trasplante de órganos (por órgano/tejido)</v>
      </c>
      <c r="B104" s="725"/>
      <c r="C104" s="725"/>
      <c r="D104" s="725"/>
      <c r="E104" s="726"/>
      <c r="F104" s="727"/>
      <c r="G104" s="37"/>
      <c r="H104" s="42" t="s">
        <v>273</v>
      </c>
      <c r="I104" s="129" t="s">
        <v>581</v>
      </c>
      <c r="J104" s="42"/>
      <c r="K104" s="42" t="s">
        <v>275</v>
      </c>
      <c r="L104" s="129" t="s">
        <v>582</v>
      </c>
    </row>
    <row r="105" spans="1:12" ht="19.5" hidden="1" customHeight="1">
      <c r="A105" s="724" t="str">
        <f>IF($C$69='Data Input-Ingreso de Datos'!$F$95,EVERLITEss!H105,EVERLITEss!K105)</f>
        <v>Beneficios para el donante vivo</v>
      </c>
      <c r="B105" s="725"/>
      <c r="C105" s="725"/>
      <c r="D105" s="725"/>
      <c r="E105" s="726"/>
      <c r="F105" s="727"/>
      <c r="G105" s="37"/>
      <c r="H105" s="42" t="s">
        <v>277</v>
      </c>
      <c r="I105" s="129" t="s">
        <v>583</v>
      </c>
      <c r="J105" s="42"/>
      <c r="K105" s="42" t="s">
        <v>279</v>
      </c>
      <c r="L105" s="129" t="s">
        <v>425</v>
      </c>
    </row>
    <row r="106" spans="1:12" ht="19.5" hidden="1" customHeight="1">
      <c r="A106" s="724" t="str">
        <f>IF($C$69='Data Input-Ingreso de Datos'!$F$95,EVERLITEss!H106,EVERLITEss!K106)</f>
        <v>Equipo médico durable</v>
      </c>
      <c r="B106" s="725"/>
      <c r="C106" s="725"/>
      <c r="D106" s="725"/>
      <c r="E106" s="728"/>
      <c r="F106" s="729"/>
      <c r="G106" s="37"/>
      <c r="H106" s="42" t="s">
        <v>281</v>
      </c>
      <c r="I106" s="130" t="s">
        <v>201</v>
      </c>
      <c r="J106" s="42"/>
      <c r="K106" s="42" t="s">
        <v>282</v>
      </c>
      <c r="L106" s="130" t="s">
        <v>201</v>
      </c>
    </row>
    <row r="107" spans="1:12" ht="19.5" hidden="1" customHeight="1">
      <c r="A107" s="724" t="str">
        <f>IF($C$69='Data Input-Ingreso de Datos'!$F$95,EVERLITEss!H107,EVERLITEss!K107)</f>
        <v>Terapia física y de rehabilitación</v>
      </c>
      <c r="B107" s="725"/>
      <c r="C107" s="725"/>
      <c r="D107" s="725"/>
      <c r="E107" s="728"/>
      <c r="F107" s="729"/>
      <c r="G107" s="37"/>
      <c r="H107" s="42" t="s">
        <v>283</v>
      </c>
      <c r="I107" s="130" t="s">
        <v>201</v>
      </c>
      <c r="J107" s="42"/>
      <c r="K107" s="42" t="s">
        <v>284</v>
      </c>
      <c r="L107" s="130" t="s">
        <v>201</v>
      </c>
    </row>
    <row r="108" spans="1:12" ht="19.5" hidden="1" customHeight="1">
      <c r="A108" s="724" t="str">
        <f>IF($C$69='Data Input-Ingreso de Datos'!$F$95,EVERLITEss!H108,EVERLITEss!K108)</f>
        <v xml:space="preserve">Condiciones congénitas diagnosticadas antes de los 18 años </v>
      </c>
      <c r="B108" s="725"/>
      <c r="C108" s="725"/>
      <c r="D108" s="725"/>
      <c r="E108" s="726"/>
      <c r="F108" s="727"/>
      <c r="G108" s="37"/>
      <c r="H108" s="42" t="s">
        <v>285</v>
      </c>
      <c r="I108" s="129" t="s">
        <v>286</v>
      </c>
      <c r="J108" s="42"/>
      <c r="K108" s="42" t="s">
        <v>584</v>
      </c>
      <c r="L108" s="129" t="s">
        <v>288</v>
      </c>
    </row>
    <row r="109" spans="1:12" ht="19.5" hidden="1" customHeight="1">
      <c r="A109" s="724" t="str">
        <f>IF($C$69='Data Input-Ingreso de Datos'!$F$95,EVERLITEss!H109,EVERLITEss!K109)</f>
        <v>Condiciones congénitas diagnosticadas después de los 18 años</v>
      </c>
      <c r="B109" s="725"/>
      <c r="C109" s="725"/>
      <c r="D109" s="725"/>
      <c r="E109" s="728"/>
      <c r="F109" s="729"/>
      <c r="G109" s="37"/>
      <c r="H109" s="42" t="s">
        <v>289</v>
      </c>
      <c r="I109" s="130" t="s">
        <v>201</v>
      </c>
      <c r="J109" s="42"/>
      <c r="K109" s="42" t="s">
        <v>290</v>
      </c>
      <c r="L109" s="130" t="s">
        <v>201</v>
      </c>
    </row>
    <row r="110" spans="1:12" ht="25.5" hidden="1" customHeight="1">
      <c r="A110" s="724" t="str">
        <f>IF($C$69='Data Input-Ingreso de Datos'!$F$95,EVERLITEss!H110,EVERLITEss!K110)</f>
        <v xml:space="preserve">VIH-SIDA </v>
      </c>
      <c r="B110" s="725"/>
      <c r="C110" s="725"/>
      <c r="D110" s="725"/>
      <c r="E110" s="726"/>
      <c r="F110" s="727"/>
      <c r="G110" s="37"/>
      <c r="H110" s="42" t="s">
        <v>585</v>
      </c>
      <c r="I110" s="129" t="s">
        <v>292</v>
      </c>
      <c r="J110" s="42"/>
      <c r="K110" s="42" t="s">
        <v>586</v>
      </c>
      <c r="L110" s="129" t="s">
        <v>587</v>
      </c>
    </row>
    <row r="111" spans="1:12" ht="19.5" hidden="1" customHeight="1">
      <c r="A111" s="724" t="str">
        <f>IF($C$69='Data Input-Ingreso de Datos'!$F$95,EVERLITEss!H111,EVERLITEss!K111)</f>
        <v xml:space="preserve">Cirugía bariátrica </v>
      </c>
      <c r="B111" s="725"/>
      <c r="C111" s="725"/>
      <c r="D111" s="725"/>
      <c r="E111" s="728"/>
      <c r="F111" s="729"/>
      <c r="G111" s="37"/>
      <c r="H111" s="42" t="s">
        <v>588</v>
      </c>
      <c r="I111" s="129" t="s">
        <v>589</v>
      </c>
      <c r="J111" s="42"/>
      <c r="K111" s="42" t="s">
        <v>590</v>
      </c>
      <c r="L111" s="129" t="s">
        <v>591</v>
      </c>
    </row>
    <row r="112" spans="1:12" ht="19.5" hidden="1" customHeight="1">
      <c r="A112" s="724" t="str">
        <f>IF($C$69='Data Input-Ingreso de Datos'!$F$95,EVERLITEss!H112,EVERLITEss!K112)</f>
        <v>Tratamiento quirúrgico de trastornos sintomáticos de los pies</v>
      </c>
      <c r="B112" s="725"/>
      <c r="C112" s="725"/>
      <c r="D112" s="725"/>
      <c r="E112" s="728"/>
      <c r="F112" s="729"/>
      <c r="G112" s="37"/>
      <c r="H112" s="42" t="s">
        <v>299</v>
      </c>
      <c r="I112" s="129" t="s">
        <v>300</v>
      </c>
      <c r="J112" s="42"/>
      <c r="K112" s="42" t="s">
        <v>301</v>
      </c>
      <c r="L112" s="129" t="s">
        <v>302</v>
      </c>
    </row>
    <row r="113" spans="1:12" ht="19.5" hidden="1" customHeight="1">
      <c r="A113" s="752" t="str">
        <f>IF($C$69='Data Input-Ingreso de Datos'!$F$95,EVERLITEss!H113,EVERLITEss!K113)</f>
        <v>Cirugía reconstructiva después de un accidente o enfermedad</v>
      </c>
      <c r="B113" s="753"/>
      <c r="C113" s="753"/>
      <c r="D113" s="753"/>
      <c r="E113" s="754"/>
      <c r="F113" s="755"/>
      <c r="G113" s="37"/>
      <c r="H113" s="42" t="s">
        <v>303</v>
      </c>
      <c r="I113" s="42" t="s">
        <v>304</v>
      </c>
      <c r="J113" s="42"/>
      <c r="K113" s="42" t="s">
        <v>305</v>
      </c>
      <c r="L113" s="42" t="s">
        <v>306</v>
      </c>
    </row>
    <row r="114" spans="1:12" ht="19.5" hidden="1" customHeight="1">
      <c r="A114" s="742" t="str">
        <f>IF($C$69='Data Input-Ingreso de Datos'!$F$95,EVERLITEss!H114,EVERLITEss!K114)</f>
        <v>BENEFICIOS DE MATERNIDAD</v>
      </c>
      <c r="B114" s="743"/>
      <c r="C114" s="743"/>
      <c r="D114" s="743"/>
      <c r="E114" s="744"/>
      <c r="F114" s="745"/>
      <c r="G114" s="37"/>
      <c r="H114" s="42" t="s">
        <v>307</v>
      </c>
      <c r="I114" s="42" t="s">
        <v>308</v>
      </c>
      <c r="J114" s="42"/>
      <c r="K114" s="42" t="s">
        <v>309</v>
      </c>
      <c r="L114" s="42" t="s">
        <v>310</v>
      </c>
    </row>
    <row r="115" spans="1:12" ht="19.5" hidden="1" customHeight="1">
      <c r="A115" s="746" t="str">
        <f>IF($C$69='Data Input-Ingreso de Datos'!$F$95,EVERLITEss!H115,EVERLITEss!K115)</f>
        <v>(10 meses de período de espera, sin deducible)</v>
      </c>
      <c r="B115" s="747"/>
      <c r="C115" s="747"/>
      <c r="D115" s="747"/>
      <c r="E115" s="748"/>
      <c r="F115" s="749"/>
      <c r="G115" s="37"/>
      <c r="H115" s="42" t="s">
        <v>308</v>
      </c>
      <c r="I115" s="42" t="s">
        <v>308</v>
      </c>
      <c r="J115" s="42"/>
      <c r="K115" s="42" t="s">
        <v>310</v>
      </c>
      <c r="L115" s="42" t="s">
        <v>310</v>
      </c>
    </row>
    <row r="116" spans="1:12" ht="19.5" hidden="1" customHeight="1">
      <c r="A116" s="750" t="str">
        <f>IF($C$69='Data Input-Ingreso de Datos'!$F$95,EVERLITEss!H116,EVERLITEss!K116)</f>
        <v>Maternidad (opciones I, II y III)</v>
      </c>
      <c r="B116" s="751"/>
      <c r="C116" s="751"/>
      <c r="D116" s="751"/>
      <c r="E116" s="740"/>
      <c r="F116" s="741"/>
      <c r="G116" s="37"/>
      <c r="H116" s="42" t="s">
        <v>311</v>
      </c>
      <c r="I116" s="129" t="s">
        <v>592</v>
      </c>
      <c r="J116" s="42"/>
      <c r="K116" s="42" t="s">
        <v>313</v>
      </c>
      <c r="L116" s="129" t="s">
        <v>535</v>
      </c>
    </row>
    <row r="117" spans="1:12" ht="19.5" hidden="1" customHeight="1">
      <c r="A117" s="724" t="str">
        <f>IF($C$69='Data Input-Ingreso de Datos'!$F$95,EVERLITEss!H117,EVERLITEss!K117)</f>
        <v>Extensión de la cobertura de maternidad*</v>
      </c>
      <c r="B117" s="725"/>
      <c r="C117" s="725"/>
      <c r="D117" s="725"/>
      <c r="E117" s="726"/>
      <c r="F117" s="727"/>
      <c r="G117" s="37"/>
      <c r="H117" s="42" t="s">
        <v>593</v>
      </c>
      <c r="I117" s="129" t="s">
        <v>594</v>
      </c>
      <c r="J117" s="42"/>
      <c r="K117" s="42" t="s">
        <v>595</v>
      </c>
      <c r="L117" s="129" t="s">
        <v>511</v>
      </c>
    </row>
    <row r="118" spans="1:12" ht="19.5" hidden="1" customHeight="1">
      <c r="A118" s="724" t="str">
        <f>IF($C$69='Data Input-Ingreso de Datos'!$F$95,EVERLITEss!H118,EVERLITEss!K118)</f>
        <v>Extracción y almacenamiento de células madres (opciones I, II y III)</v>
      </c>
      <c r="B118" s="725"/>
      <c r="C118" s="725"/>
      <c r="D118" s="725"/>
      <c r="E118" s="726"/>
      <c r="F118" s="727"/>
      <c r="G118" s="37"/>
      <c r="H118" s="42" t="s">
        <v>315</v>
      </c>
      <c r="I118" s="129" t="s">
        <v>596</v>
      </c>
      <c r="J118" s="42"/>
      <c r="K118" s="42" t="s">
        <v>317</v>
      </c>
      <c r="L118" s="129" t="s">
        <v>597</v>
      </c>
    </row>
    <row r="119" spans="1:12" ht="19.5" hidden="1" customHeight="1">
      <c r="A119" s="724" t="str">
        <f>IF($C$69='Data Input-Ingreso de Datos'!$F$95,EVERLITEss!H119,EVERLITEss!K119)</f>
        <v>Complicaciones de la maternidad y del recién nacido (opciones I, II y III)</v>
      </c>
      <c r="B119" s="725"/>
      <c r="C119" s="725"/>
      <c r="D119" s="725"/>
      <c r="E119" s="726"/>
      <c r="F119" s="727"/>
      <c r="G119" s="37"/>
      <c r="H119" s="42" t="s">
        <v>319</v>
      </c>
      <c r="I119" s="130" t="s">
        <v>320</v>
      </c>
      <c r="J119" s="42"/>
      <c r="K119" s="42" t="s">
        <v>321</v>
      </c>
      <c r="L119" s="129" t="s">
        <v>598</v>
      </c>
    </row>
    <row r="120" spans="1:12" ht="24" hidden="1" customHeight="1">
      <c r="A120" s="724" t="str">
        <f>IF($C$69='Data Input-Ingreso de Datos'!$F$95,EVERLITEss!H120,EVERLITEss!K120)</f>
        <v>Inclusión del recién nacido dentro de los 90 días a partir del nacimiento (opciones I, II y III)</v>
      </c>
      <c r="B120" s="725"/>
      <c r="C120" s="725"/>
      <c r="D120" s="725"/>
      <c r="E120" s="726"/>
      <c r="F120" s="727"/>
      <c r="G120" s="37"/>
      <c r="H120" s="42" t="s">
        <v>599</v>
      </c>
      <c r="I120" s="129" t="s">
        <v>324</v>
      </c>
      <c r="J120" s="42"/>
      <c r="K120" s="42" t="s">
        <v>325</v>
      </c>
      <c r="L120" s="129" t="s">
        <v>326</v>
      </c>
    </row>
    <row r="121" spans="1:12" ht="68.25" hidden="1" customHeight="1">
      <c r="A121" s="724" t="str">
        <f>IF($C$69='Data Input-Ingreso de Datos'!$F$95,EVERLITEss!H121,EVERLITEss!K121)</f>
        <v>Cobertura gratuita para dependientes hasta los 5 años de edad
(opciones I y II)</v>
      </c>
      <c r="B121" s="725"/>
      <c r="C121" s="725"/>
      <c r="D121" s="725"/>
      <c r="E121" s="726"/>
      <c r="F121" s="727"/>
      <c r="G121" s="37"/>
      <c r="H121" s="42" t="s">
        <v>600</v>
      </c>
      <c r="I121" s="42" t="s">
        <v>328</v>
      </c>
      <c r="J121" s="42"/>
      <c r="K121" s="42" t="s">
        <v>601</v>
      </c>
      <c r="L121" s="129" t="s">
        <v>602</v>
      </c>
    </row>
    <row r="122" spans="1:12" ht="19.5" hidden="1" customHeight="1">
      <c r="A122" s="132" t="str">
        <f>IF($C$69='Data Input-Ingreso de Datos'!$F$95,EVERLITEss!H122,EVERLITEss!K122)</f>
        <v xml:space="preserve">*Cuando el asegurado seleccione un hospital de la red EVERMORE Maternity Network®. </v>
      </c>
      <c r="B122" s="133"/>
      <c r="C122" s="133"/>
      <c r="D122" s="133"/>
      <c r="E122" s="236"/>
      <c r="F122" s="134"/>
      <c r="G122" s="37"/>
      <c r="H122" s="129" t="s">
        <v>603</v>
      </c>
      <c r="I122" s="37"/>
      <c r="J122" s="42"/>
      <c r="K122" s="42" t="s">
        <v>604</v>
      </c>
      <c r="L122" s="129"/>
    </row>
    <row r="123" spans="1:12" ht="19.5" hidden="1" customHeight="1">
      <c r="A123" s="738" t="str">
        <f>IF($C$69='Data Input-Ingreso de Datos'!$F$95,EVERLITEss!H123,EVERLITEss!K123)</f>
        <v>BENEFICIOS DE EVACUACIÓN MÉDICA</v>
      </c>
      <c r="B123" s="739"/>
      <c r="C123" s="739"/>
      <c r="D123" s="739"/>
      <c r="E123" s="237"/>
      <c r="F123" s="241"/>
      <c r="G123" s="37"/>
      <c r="H123" s="42" t="s">
        <v>335</v>
      </c>
      <c r="I123" s="129"/>
      <c r="J123" s="42"/>
      <c r="K123" s="42" t="s">
        <v>336</v>
      </c>
      <c r="L123" s="129"/>
    </row>
    <row r="124" spans="1:12" ht="19.5" hidden="1" customHeight="1">
      <c r="A124" s="732" t="str">
        <f>IF($C$69='Data Input-Ingreso de Datos'!$F$95,EVERLITEss!H124,EVERLITEss!K124)</f>
        <v>Transportación de emergencia por ambulancia terrestre</v>
      </c>
      <c r="B124" s="733"/>
      <c r="C124" s="733"/>
      <c r="D124" s="733"/>
      <c r="E124" s="740"/>
      <c r="F124" s="741"/>
      <c r="G124" s="37"/>
      <c r="H124" s="42" t="s">
        <v>337</v>
      </c>
      <c r="I124" s="129" t="s">
        <v>338</v>
      </c>
      <c r="J124" s="42"/>
      <c r="K124" s="42" t="s">
        <v>339</v>
      </c>
      <c r="L124" s="129" t="s">
        <v>340</v>
      </c>
    </row>
    <row r="125" spans="1:12" ht="19.5" hidden="1" customHeight="1">
      <c r="A125" s="724" t="str">
        <f>IF($C$69='Data Input-Ingreso de Datos'!$F$95,EVERLITEss!H125,EVERLITEss!K125)</f>
        <v>Transportación de emergencia por ambulancia aérea</v>
      </c>
      <c r="B125" s="725"/>
      <c r="C125" s="725"/>
      <c r="D125" s="725"/>
      <c r="E125" s="726"/>
      <c r="F125" s="727"/>
      <c r="G125" s="37"/>
      <c r="H125" s="42" t="s">
        <v>341</v>
      </c>
      <c r="I125" s="130" t="s">
        <v>338</v>
      </c>
      <c r="J125" s="42"/>
      <c r="K125" s="42" t="s">
        <v>342</v>
      </c>
      <c r="L125" s="130" t="s">
        <v>340</v>
      </c>
    </row>
    <row r="126" spans="1:12" ht="35.25" hidden="1" customHeight="1">
      <c r="A126" s="724" t="str">
        <f>IF($C$69='Data Input-Ingreso de Datos'!$F$95,EVERLITEss!H126,EVERLITEss!K126)</f>
        <v>Costo de pasaje de regreso del asegurado y un acompañante después
de una evacuación por ambulancia aérea</v>
      </c>
      <c r="B126" s="725"/>
      <c r="C126" s="725"/>
      <c r="D126" s="725"/>
      <c r="E126" s="726"/>
      <c r="F126" s="727"/>
      <c r="G126" s="37"/>
      <c r="H126" s="42" t="s">
        <v>605</v>
      </c>
      <c r="I126" s="135" t="s">
        <v>606</v>
      </c>
      <c r="J126" s="42"/>
      <c r="K126" s="42" t="s">
        <v>607</v>
      </c>
      <c r="L126" s="135" t="s">
        <v>608</v>
      </c>
    </row>
    <row r="127" spans="1:12" ht="19.5" hidden="1" customHeight="1">
      <c r="A127" s="719" t="str">
        <f>IF($C$69='Data Input-Ingreso de Datos'!$F$95,EVERLITEss!H127,EVERLITEss!K127)</f>
        <v>Repatriación o cremación de restos mortales</v>
      </c>
      <c r="B127" s="720"/>
      <c r="C127" s="720"/>
      <c r="D127" s="720"/>
      <c r="E127" s="736"/>
      <c r="F127" s="737"/>
      <c r="G127" s="37"/>
      <c r="H127" s="42" t="s">
        <v>347</v>
      </c>
      <c r="I127" s="130" t="s">
        <v>201</v>
      </c>
      <c r="J127" s="42"/>
      <c r="K127" s="42" t="s">
        <v>348</v>
      </c>
      <c r="L127" s="130" t="s">
        <v>201</v>
      </c>
    </row>
    <row r="128" spans="1:12" ht="19.5" hidden="1" customHeight="1">
      <c r="A128" s="730" t="str">
        <f>IF($C$69='Data Input-Ingreso de Datos'!$F$95,EVERLITEss!H128,EVERLITEss!K128)</f>
        <v>OTROS BENEFICIOS</v>
      </c>
      <c r="B128" s="731"/>
      <c r="C128" s="731"/>
      <c r="D128" s="731"/>
      <c r="E128" s="240"/>
      <c r="F128" s="163"/>
      <c r="G128" s="37"/>
      <c r="H128" s="42" t="s">
        <v>349</v>
      </c>
      <c r="I128" s="130"/>
      <c r="J128" s="42"/>
      <c r="K128" s="42" t="s">
        <v>350</v>
      </c>
      <c r="L128" s="130"/>
    </row>
    <row r="129" spans="1:12" ht="33" hidden="1" customHeight="1">
      <c r="A129" s="732" t="str">
        <f>IF($C$69='Data Input-Ingreso de Datos'!$F$95,EVERLITEss!H129,EVERLITEss!K129)</f>
        <v>Lesiones durante el entrenamiento o la práctica de actividades de alto
riesgo y/o deportes profesionales</v>
      </c>
      <c r="B129" s="733"/>
      <c r="C129" s="733"/>
      <c r="D129" s="733"/>
      <c r="E129" s="734"/>
      <c r="F129" s="735"/>
      <c r="G129" s="37"/>
      <c r="H129" s="42" t="s">
        <v>351</v>
      </c>
      <c r="I129" s="130" t="s">
        <v>201</v>
      </c>
      <c r="J129" s="42"/>
      <c r="K129" s="42" t="s">
        <v>609</v>
      </c>
      <c r="L129" s="130" t="s">
        <v>201</v>
      </c>
    </row>
    <row r="130" spans="1:12" ht="33.75" hidden="1" customHeight="1">
      <c r="A130" s="724" t="str">
        <f>IF($C$69='Data Input-Ingreso de Datos'!$F$95,EVERLITEss!H130,EVERLITEss!K130)</f>
        <v>Cobertura dental de emergencia</v>
      </c>
      <c r="B130" s="725"/>
      <c r="C130" s="725"/>
      <c r="D130" s="725"/>
      <c r="E130" s="726"/>
      <c r="F130" s="727"/>
      <c r="G130" s="37"/>
      <c r="H130" s="42" t="s">
        <v>353</v>
      </c>
      <c r="I130" s="129" t="s">
        <v>354</v>
      </c>
      <c r="J130" s="42"/>
      <c r="K130" s="42" t="s">
        <v>355</v>
      </c>
      <c r="L130" s="129" t="s">
        <v>356</v>
      </c>
    </row>
    <row r="131" spans="1:12" ht="22.5" hidden="1" customHeight="1">
      <c r="A131" s="724" t="str">
        <f>IF($C$69='Data Input-Ingreso de Datos'!$F$95,EVERLITEss!H131,EVERLITEss!K131)</f>
        <v>Cirugía refractiva</v>
      </c>
      <c r="B131" s="725"/>
      <c r="C131" s="725"/>
      <c r="D131" s="725"/>
      <c r="E131" s="728"/>
      <c r="F131" s="729"/>
      <c r="G131" s="37"/>
      <c r="H131" s="42" t="s">
        <v>357</v>
      </c>
      <c r="I131" s="130" t="s">
        <v>610</v>
      </c>
      <c r="J131" s="42"/>
      <c r="K131" s="42" t="s">
        <v>611</v>
      </c>
      <c r="L131" s="130" t="s">
        <v>360</v>
      </c>
    </row>
    <row r="132" spans="1:12" ht="19.5" hidden="1" customHeight="1">
      <c r="A132" s="724" t="str">
        <f>IF($C$69='Data Input-Ingreso de Datos'!$F$95,EVERLITEss!H132,EVERLITEss!K132)</f>
        <v>Cuidados paliativos</v>
      </c>
      <c r="B132" s="725"/>
      <c r="C132" s="725"/>
      <c r="D132" s="725"/>
      <c r="E132" s="728"/>
      <c r="F132" s="729"/>
      <c r="G132" s="37"/>
      <c r="H132" s="42" t="s">
        <v>612</v>
      </c>
      <c r="I132" s="130" t="s">
        <v>201</v>
      </c>
      <c r="J132" s="42"/>
      <c r="K132" s="42" t="s">
        <v>613</v>
      </c>
      <c r="L132" s="130" t="s">
        <v>201</v>
      </c>
    </row>
    <row r="133" spans="1:12" ht="19.5" hidden="1" customHeight="1">
      <c r="A133" s="724" t="str">
        <f>IF($C$69='Data Input-Ingreso de Datos'!$F$95,EVERLITEss!H133,EVERLITEss!K133)</f>
        <v>Cobertura provisional para accidentes mientras se procesa la solicitud</v>
      </c>
      <c r="B133" s="725"/>
      <c r="C133" s="725"/>
      <c r="D133" s="725"/>
      <c r="E133" s="726"/>
      <c r="F133" s="727"/>
      <c r="G133" s="37"/>
      <c r="H133" s="42" t="s">
        <v>363</v>
      </c>
      <c r="I133" s="129" t="s">
        <v>364</v>
      </c>
      <c r="J133" s="42"/>
      <c r="K133" s="42" t="s">
        <v>365</v>
      </c>
      <c r="L133" s="129" t="s">
        <v>366</v>
      </c>
    </row>
    <row r="134" spans="1:12" ht="19.5" hidden="1" customHeight="1">
      <c r="A134" s="724" t="str">
        <f>IF($C$69='Data Input-Ingreso de Datos'!$F$95,EVERLITEss!H134,EVERLITEss!K134)</f>
        <v>Cobertura gratuita extendida a dependientes elegibles después de la muerte del contratante</v>
      </c>
      <c r="B134" s="725"/>
      <c r="C134" s="725"/>
      <c r="D134" s="725"/>
      <c r="E134" s="726"/>
      <c r="F134" s="727"/>
      <c r="G134" s="37"/>
      <c r="H134" s="42" t="s">
        <v>367</v>
      </c>
      <c r="I134" s="129" t="s">
        <v>368</v>
      </c>
      <c r="J134" s="42"/>
      <c r="K134" s="42" t="s">
        <v>369</v>
      </c>
      <c r="L134" s="129" t="s">
        <v>370</v>
      </c>
    </row>
    <row r="135" spans="1:12" ht="53.25" hidden="1" customHeight="1">
      <c r="A135" s="724" t="str">
        <f>IF($C$69='Data Input-Ingreso de Datos'!$F$95,EVERLITEss!H135,EVERLITEss!K135)</f>
        <v>Cobertura gratuita para dependientes (opciones I y II)</v>
      </c>
      <c r="B135" s="725"/>
      <c r="C135" s="725"/>
      <c r="D135" s="725"/>
      <c r="E135" s="726"/>
      <c r="F135" s="727"/>
      <c r="G135" s="37"/>
      <c r="H135" s="42" t="s">
        <v>371</v>
      </c>
      <c r="I135" s="130" t="s">
        <v>614</v>
      </c>
      <c r="J135" s="42"/>
      <c r="K135" s="42" t="s">
        <v>373</v>
      </c>
      <c r="L135" s="130" t="s">
        <v>615</v>
      </c>
    </row>
    <row r="136" spans="1:12" ht="125.25" hidden="1" customHeight="1">
      <c r="A136" s="724" t="str">
        <f>IF($C$69='Data Input-Ingreso de Datos'!$F$95,EVERLITEss!H136,EVERLITEss!K136)</f>
        <v>Eliminación/reducción del deducible por no presentar reclamos durante 3 años</v>
      </c>
      <c r="B136" s="725"/>
      <c r="C136" s="725"/>
      <c r="D136" s="725"/>
      <c r="E136" s="728"/>
      <c r="F136" s="729"/>
      <c r="G136" s="37"/>
      <c r="H136" s="42" t="s">
        <v>616</v>
      </c>
      <c r="I136" s="129" t="s">
        <v>376</v>
      </c>
      <c r="J136" s="42"/>
      <c r="K136" s="42" t="s">
        <v>377</v>
      </c>
      <c r="L136" s="129" t="s">
        <v>617</v>
      </c>
    </row>
    <row r="137" spans="1:12" ht="36" hidden="1" customHeight="1">
      <c r="A137" s="724" t="str">
        <f>IF($C$69='Data Input-Ingreso de Datos'!$F$95,EVERLITEss!H137,EVERLITEss!K137)</f>
        <v>Travel VIP Light</v>
      </c>
      <c r="B137" s="725"/>
      <c r="C137" s="725"/>
      <c r="D137" s="725"/>
      <c r="E137" s="726"/>
      <c r="F137" s="727"/>
      <c r="G137" s="37"/>
      <c r="H137" s="42" t="s">
        <v>379</v>
      </c>
      <c r="I137" s="129" t="s">
        <v>380</v>
      </c>
      <c r="J137" s="42"/>
      <c r="K137" s="42" t="s">
        <v>379</v>
      </c>
      <c r="L137" s="129" t="s">
        <v>381</v>
      </c>
    </row>
    <row r="138" spans="1:12" ht="42.75" hidden="1" customHeight="1">
      <c r="A138" s="719" t="str">
        <f>IF($C$69='Data Input-Ingreso de Datos'!$F$95,EVERLITEss!H138,EVERLITEss!K138)</f>
        <v>Segunda Opinión Médica VIP®</v>
      </c>
      <c r="B138" s="720"/>
      <c r="C138" s="720"/>
      <c r="D138" s="720"/>
      <c r="E138" s="721"/>
      <c r="F138" s="722"/>
      <c r="G138" s="37"/>
      <c r="H138" s="42" t="s">
        <v>618</v>
      </c>
      <c r="I138" s="129" t="s">
        <v>383</v>
      </c>
      <c r="J138" s="42"/>
      <c r="K138" s="42" t="s">
        <v>619</v>
      </c>
      <c r="L138" s="129" t="s">
        <v>385</v>
      </c>
    </row>
    <row r="139" spans="1:12" ht="30" hidden="1" customHeight="1">
      <c r="A139" s="723" t="str">
        <f>IF($C$69='Data Input-Ingreso de Datos'!$F$95,EVERLITEss!H139,EVERLITEss!K139)</f>
        <v>Todos los beneficios con  cobertura del 100% son hasta los límites de la póliza. Los beneficios con coberturas establecidas serán hasta los límites en cada uno de ellos.</v>
      </c>
      <c r="B139" s="723"/>
      <c r="C139" s="723"/>
      <c r="D139" s="723"/>
      <c r="E139" s="723"/>
      <c r="F139" s="723"/>
      <c r="G139" s="37"/>
      <c r="H139" s="42" t="s">
        <v>620</v>
      </c>
      <c r="I139" s="42"/>
      <c r="J139" s="42"/>
      <c r="K139" s="42" t="s">
        <v>621</v>
      </c>
      <c r="L139" s="42"/>
    </row>
  </sheetData>
  <sheetProtection selectLockedCells="1" selectUnlockedCells="1"/>
  <customSheetViews>
    <customSheetView guid="{C4916916-8F8A-452F-B573-8C827836FB40}" fitToPage="1" hiddenRows="1" hiddenColumns="1" state="hidden" showRuler="0">
      <selection activeCell="A10" sqref="A10:F10"/>
      <rowBreaks count="2" manualBreakCount="2">
        <brk id="43" max="8" man="1"/>
        <brk id="127" max="8" man="1"/>
      </rowBreaks>
      <colBreaks count="1" manualBreakCount="1">
        <brk id="7" max="981" man="1"/>
      </colBreaks>
      <pageMargins left="0" right="0" top="0" bottom="0" header="0" footer="0"/>
      <printOptions horizontalCentered="1"/>
      <pageSetup scale="61" orientation="portrait" horizontalDpi="4294967292" verticalDpi="4294967292" r:id="rId1"/>
    </customSheetView>
  </customSheetViews>
  <mergeCells count="139">
    <mergeCell ref="A1:F1"/>
    <mergeCell ref="A10:F10"/>
    <mergeCell ref="A16:F16"/>
    <mergeCell ref="A42:F42"/>
    <mergeCell ref="A74:D74"/>
    <mergeCell ref="E74:F74"/>
    <mergeCell ref="A75:D75"/>
    <mergeCell ref="E75:F75"/>
    <mergeCell ref="A19:B19"/>
    <mergeCell ref="A26:B26"/>
    <mergeCell ref="A34:B34"/>
    <mergeCell ref="A76:D76"/>
    <mergeCell ref="E76:F76"/>
    <mergeCell ref="N53:P53"/>
    <mergeCell ref="A71:D71"/>
    <mergeCell ref="E71:F71"/>
    <mergeCell ref="A72:D72"/>
    <mergeCell ref="E72:F72"/>
    <mergeCell ref="A73:D73"/>
    <mergeCell ref="E73:F73"/>
    <mergeCell ref="A80:D80"/>
    <mergeCell ref="E80:F80"/>
    <mergeCell ref="A81:D81"/>
    <mergeCell ref="E81:F81"/>
    <mergeCell ref="A82:D82"/>
    <mergeCell ref="E82:F82"/>
    <mergeCell ref="A77:D77"/>
    <mergeCell ref="E77:F77"/>
    <mergeCell ref="A78:D78"/>
    <mergeCell ref="E78:F78"/>
    <mergeCell ref="A79:D79"/>
    <mergeCell ref="E79:F79"/>
    <mergeCell ref="A86:D86"/>
    <mergeCell ref="E86:F86"/>
    <mergeCell ref="A87:D87"/>
    <mergeCell ref="E87:F87"/>
    <mergeCell ref="A88:D88"/>
    <mergeCell ref="E88:F88"/>
    <mergeCell ref="A83:D83"/>
    <mergeCell ref="E83:F83"/>
    <mergeCell ref="A84:D84"/>
    <mergeCell ref="E84:F84"/>
    <mergeCell ref="A85:D85"/>
    <mergeCell ref="E85:F85"/>
    <mergeCell ref="A92:D92"/>
    <mergeCell ref="E92:F92"/>
    <mergeCell ref="A93:D93"/>
    <mergeCell ref="E93:F93"/>
    <mergeCell ref="A94:D94"/>
    <mergeCell ref="E94:F94"/>
    <mergeCell ref="A89:D89"/>
    <mergeCell ref="E89:F89"/>
    <mergeCell ref="A90:D90"/>
    <mergeCell ref="E90:F90"/>
    <mergeCell ref="A91:D91"/>
    <mergeCell ref="E91:F91"/>
    <mergeCell ref="A99:D99"/>
    <mergeCell ref="E99:F99"/>
    <mergeCell ref="A100:D100"/>
    <mergeCell ref="E100:F100"/>
    <mergeCell ref="A101:D101"/>
    <mergeCell ref="E101:F101"/>
    <mergeCell ref="A95:D95"/>
    <mergeCell ref="E95:F95"/>
    <mergeCell ref="C96:F96"/>
    <mergeCell ref="A97:D97"/>
    <mergeCell ref="A98:D98"/>
    <mergeCell ref="E98:F98"/>
    <mergeCell ref="A105:D105"/>
    <mergeCell ref="E105:F105"/>
    <mergeCell ref="A106:D106"/>
    <mergeCell ref="E106:F106"/>
    <mergeCell ref="A107:D107"/>
    <mergeCell ref="E107:F107"/>
    <mergeCell ref="A102:D102"/>
    <mergeCell ref="E102:F102"/>
    <mergeCell ref="A103:D103"/>
    <mergeCell ref="E103:F103"/>
    <mergeCell ref="A104:D104"/>
    <mergeCell ref="E104:F104"/>
    <mergeCell ref="A111:D111"/>
    <mergeCell ref="E111:F111"/>
    <mergeCell ref="A112:D112"/>
    <mergeCell ref="E112:F112"/>
    <mergeCell ref="A113:D113"/>
    <mergeCell ref="E113:F113"/>
    <mergeCell ref="A108:D108"/>
    <mergeCell ref="E108:F108"/>
    <mergeCell ref="A109:D109"/>
    <mergeCell ref="E109:F109"/>
    <mergeCell ref="A110:D110"/>
    <mergeCell ref="E110:F110"/>
    <mergeCell ref="A117:D117"/>
    <mergeCell ref="E117:F117"/>
    <mergeCell ref="A118:D118"/>
    <mergeCell ref="E118:F118"/>
    <mergeCell ref="A119:D119"/>
    <mergeCell ref="E119:F119"/>
    <mergeCell ref="A114:D114"/>
    <mergeCell ref="E114:F114"/>
    <mergeCell ref="A115:D115"/>
    <mergeCell ref="E115:F115"/>
    <mergeCell ref="A116:D116"/>
    <mergeCell ref="E116:F116"/>
    <mergeCell ref="A125:D125"/>
    <mergeCell ref="E125:F125"/>
    <mergeCell ref="A126:D126"/>
    <mergeCell ref="E126:F126"/>
    <mergeCell ref="A127:D127"/>
    <mergeCell ref="E127:F127"/>
    <mergeCell ref="A120:D120"/>
    <mergeCell ref="E120:F120"/>
    <mergeCell ref="A121:D121"/>
    <mergeCell ref="E121:F121"/>
    <mergeCell ref="A123:D123"/>
    <mergeCell ref="A124:D124"/>
    <mergeCell ref="E124:F124"/>
    <mergeCell ref="A132:D132"/>
    <mergeCell ref="E132:F132"/>
    <mergeCell ref="A133:D133"/>
    <mergeCell ref="E133:F133"/>
    <mergeCell ref="A134:D134"/>
    <mergeCell ref="E134:F134"/>
    <mergeCell ref="A128:D128"/>
    <mergeCell ref="A129:D129"/>
    <mergeCell ref="E129:F129"/>
    <mergeCell ref="A130:D130"/>
    <mergeCell ref="E130:F130"/>
    <mergeCell ref="A131:D131"/>
    <mergeCell ref="E131:F131"/>
    <mergeCell ref="A138:D138"/>
    <mergeCell ref="E138:F138"/>
    <mergeCell ref="A139:F139"/>
    <mergeCell ref="A135:D135"/>
    <mergeCell ref="E135:F135"/>
    <mergeCell ref="A136:D136"/>
    <mergeCell ref="E136:F136"/>
    <mergeCell ref="A137:D137"/>
    <mergeCell ref="E137:F137"/>
  </mergeCells>
  <printOptions horizontalCentered="1"/>
  <pageMargins left="0.7" right="0.7" top="0.75" bottom="0.75" header="0.3" footer="0.3"/>
  <pageSetup scale="61" orientation="portrait" horizontalDpi="4294967292" verticalDpi="4294967292" r:id="rId2"/>
  <rowBreaks count="2" manualBreakCount="2">
    <brk id="43" max="8" man="1"/>
    <brk id="127" max="8" man="1"/>
  </rowBreaks>
  <colBreaks count="1" manualBreakCount="1">
    <brk id="7" max="981" man="1"/>
  </colBreaks>
  <drawing r:id="rId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37710-F725-4058-B3C6-19F556698188}">
  <sheetPr codeName="Hoja50"/>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ELEutdnqQcHiq8RY1wSmVjH1AWA1IUZp6IN6Wam/rzfQvmvo1jga+OA7kOiBOLiEA+fuarD3rXCqmCHM0XcBfA==" saltValue="SjBI4CZ/3lHFSDo+0kZ+Eg=="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D5AB0-2F96-4786-B5DA-6C1698665C92}">
  <sheetPr codeName="Hoja51"/>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Z9N6maHdBb2AUJS0ZtqZ7PUGWpBLb71Bpi9j0VuWvzHXGb2Z0x/2D5eJjJ+fyy4LAKxN4L/fexKQNd5EJZycSw==" saltValue="q7+Jyg33ijs1E3Dgetvrdw=="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EFC00-6D5A-401F-B9D4-17D39FCEFEA6}">
  <sheetPr codeName="Hoja52"/>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JvU0vrfLMSbfkYm7YTs6UEBcn0jXmBEi16KpKQwwzUWPOXzMPLbIyj8qp8ncRmxkBt8nLM4lllkivLNxqR7o6Q==" saltValue="shxipwbG1lNOxneO3fLGHA=="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52336-01FA-4DE3-9431-A150A2DEA2A4}">
  <sheetPr codeName="Hoja53"/>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HYR74SDXNdDQIrfy2LhF1KmsEuyRdu4yqmrAN1gLM/qZbkky2aedfRV9cApvMP+DLR3li/NwhacDLpX7K/IXSw==" saltValue="KhyBxQRh6vPu0b/zW2D1iA=="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C0EC9-A8BE-438C-BC6B-32EE0E3CFE48}">
  <sheetPr codeName="Hoja54"/>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sl4aXzpqNE9ysZgJTNyC5QAwUczErq6mKHZobSzJYcKwtWAKGQFERCPQ3/8vV0fu8mMkKesOPZQ3LXm9X5mVhw==" saltValue="cN5bCxqAKMqHEeOpRqlLDQ=="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BFB57-ADA0-40E1-B040-B237573C6B83}">
  <sheetPr codeName="Hoja55"/>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6D1r1McMEfz2iituBOEriDrqBP24EGne9oO48rkJZ9Rj8jJMLqzt3W+ThwDBAVyuAI4piYe84MlZ2EwvmqnS9Q==" saltValue="JXT3EcRKkdtM+MSxhz2f/g=="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BCD54-E9A1-4274-A245-F9126B3CC70C}">
  <sheetPr codeName="Hoja56"/>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EsL3iSqIDeYacnnHiLv+LMhZcuKOYP23Wcw2ejFmqGaeVzWU87eRyhlHFjN3l5AHL4uqAd3sOlKhADY+byTutw==" saltValue="bej9Dy4Ztq2zGbrPSe4Kbg=="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22C7F-5DFB-4C3F-B4F2-54AC3831C375}">
  <sheetPr codeName="Hoja57"/>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P8EIs8vq7r40jClh8gPXRQRC9JHdAPMXN5inZQsW652qVh1GGwAnX7UiD4D3Rd8Qvea0J/T7V8rU/aNsORM96Q==" saltValue="eSFpLdXHzSiofmHybrBEPQ=="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8DC59-4634-4C00-93FB-BE44EF54BDA5}">
  <sheetPr codeName="Hoja58"/>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dGSLVNw4ozluxpRGTJriM37VSihfhlzpGTzmB6TFKmssHjI8tzAscxfsKyGZ8DJmWBRfrjSr3R1iV7lNWGWQBQ==" saltValue="kBfbo1xT2DL3iPwPUkYTWg=="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298B5-512F-4E92-B916-3AF96BFEB01C}">
  <sheetPr codeName="Hoja59"/>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Tgo9ud3+csSKATvUiyYA3dFM8tl+VQkW8sjo9vcgD/lXaxdqHAmWWnKAWMMw08ylfgx0mj6wFLfx3Wzzx2rd7Q==" saltValue="ZIIdmO8J9l8bByZU/bfrVw=="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EE417-607A-45FC-932D-B16D44E4A4BF}">
  <sheetPr codeName="Hoja6">
    <tabColor rgb="FF002855"/>
    <pageSetUpPr fitToPage="1"/>
  </sheetPr>
  <dimension ref="A1:HX205"/>
  <sheetViews>
    <sheetView zoomScaleNormal="100" zoomScaleSheetLayoutView="100" workbookViewId="0">
      <selection activeCell="G15" sqref="G15"/>
    </sheetView>
  </sheetViews>
  <sheetFormatPr defaultColWidth="0" defaultRowHeight="19.5" customHeight="1" zeroHeight="1"/>
  <cols>
    <col min="1" max="1" width="33.59765625" style="26" customWidth="1"/>
    <col min="2" max="2" width="3.59765625" style="26" customWidth="1"/>
    <col min="3" max="8" width="15.59765625" style="26" customWidth="1"/>
    <col min="9" max="9" width="15.59765625" style="27" customWidth="1"/>
    <col min="10" max="10" width="0.8984375" style="26" hidden="1" customWidth="1"/>
    <col min="11" max="12" width="18.3984375" style="27" hidden="1" customWidth="1"/>
    <col min="13" max="13" width="18.3984375" style="26" hidden="1" customWidth="1"/>
    <col min="14" max="184" width="9" style="26" hidden="1" customWidth="1"/>
    <col min="185" max="232" width="9" style="39" hidden="1" customWidth="1"/>
    <col min="233" max="16384" width="9" style="26" hidden="1"/>
  </cols>
  <sheetData>
    <row r="1" spans="1:232" ht="182.1" customHeight="1">
      <c r="A1" s="186"/>
      <c r="B1" s="186"/>
      <c r="C1" s="186"/>
      <c r="D1" s="186"/>
      <c r="E1" s="186"/>
      <c r="F1" s="186"/>
      <c r="G1" s="187"/>
      <c r="H1" s="186"/>
      <c r="I1" s="188"/>
      <c r="K1" s="27">
        <f>+EVERMORE!H1</f>
        <v>2</v>
      </c>
      <c r="GC1" s="26"/>
      <c r="GD1" s="26"/>
      <c r="GE1" s="26"/>
      <c r="GF1" s="26"/>
      <c r="GG1" s="26"/>
      <c r="GH1" s="26"/>
      <c r="GI1" s="26"/>
      <c r="GJ1" s="26"/>
      <c r="GK1" s="26"/>
      <c r="GL1" s="26"/>
      <c r="GM1" s="26"/>
      <c r="GN1" s="26"/>
      <c r="GO1" s="26"/>
      <c r="GP1" s="26"/>
      <c r="GQ1" s="26"/>
      <c r="GR1" s="26"/>
      <c r="GS1" s="26"/>
      <c r="GT1" s="26"/>
      <c r="GU1" s="26"/>
      <c r="GV1" s="26"/>
      <c r="GW1" s="26"/>
      <c r="GX1" s="26"/>
      <c r="GY1" s="26"/>
      <c r="GZ1" s="26"/>
      <c r="HA1" s="26"/>
      <c r="HB1" s="26"/>
      <c r="HC1" s="26"/>
      <c r="HD1" s="26"/>
      <c r="HE1" s="26"/>
      <c r="HF1" s="26"/>
      <c r="HG1" s="26"/>
      <c r="HH1" s="26"/>
      <c r="HI1" s="26"/>
      <c r="HJ1" s="26"/>
      <c r="HK1" s="26"/>
      <c r="HL1" s="26"/>
      <c r="HM1" s="26"/>
      <c r="HN1" s="26"/>
      <c r="HO1" s="26"/>
      <c r="HP1" s="26"/>
      <c r="HQ1" s="26"/>
      <c r="HR1" s="26"/>
      <c r="HS1" s="26"/>
      <c r="HT1" s="26"/>
      <c r="HU1" s="26"/>
      <c r="HV1" s="26"/>
      <c r="HW1" s="26"/>
      <c r="HX1" s="26"/>
    </row>
    <row r="2" spans="1:232" ht="23.4" customHeight="1">
      <c r="A2" s="220" t="str">
        <f>+'Data Input-Ingreso de Datos'!B5</f>
        <v>Nombre del solicitante:</v>
      </c>
      <c r="B2" s="220"/>
      <c r="C2" s="221" t="str">
        <f>IF(ApplName="","",ApplName)</f>
        <v/>
      </c>
      <c r="D2" s="221"/>
      <c r="E2" s="221"/>
      <c r="F2" s="221"/>
      <c r="G2" s="221"/>
      <c r="H2" s="222" t="str">
        <f>+'Data Input-Ingreso de Datos'!F3</f>
        <v>Dia de Cotización:</v>
      </c>
      <c r="I2" s="223">
        <f ca="1">+'Data Input-Ingreso de Datos'!G3</f>
        <v>46246</v>
      </c>
    </row>
    <row r="3" spans="1:232" ht="23.4" customHeight="1">
      <c r="A3" s="220" t="str">
        <f>+'Data Input-Ingreso de Datos'!B7</f>
        <v>Nombre del agente:</v>
      </c>
      <c r="B3" s="220"/>
      <c r="C3" s="221" t="str">
        <f>IF(AgtName="","",AgtName)</f>
        <v>Pepe</v>
      </c>
      <c r="D3" s="221"/>
      <c r="E3" s="221"/>
      <c r="F3" s="221"/>
      <c r="G3" s="221"/>
      <c r="H3" s="221"/>
      <c r="I3" s="220"/>
    </row>
    <row r="4" spans="1:232" ht="23.4" customHeight="1">
      <c r="A4" s="220" t="str">
        <f>+'Data Input-Ingreso de Datos'!B9</f>
        <v>Zona:</v>
      </c>
      <c r="B4" s="220"/>
      <c r="C4" s="224" t="str">
        <f>Country</f>
        <v>Zona 2</v>
      </c>
      <c r="D4" s="225"/>
      <c r="E4" s="225"/>
      <c r="F4" s="225"/>
      <c r="G4" s="225"/>
      <c r="H4" s="220"/>
      <c r="I4" s="220"/>
    </row>
    <row r="5" spans="1:232" ht="23.4" customHeight="1">
      <c r="A5" s="220" t="str">
        <f>+'Data Input-Ingreso de Datos'!B11</f>
        <v>* Edad del solicitante:</v>
      </c>
      <c r="B5" s="220"/>
      <c r="C5" s="225">
        <f>IF(ApplAge="","",ApplAge)</f>
        <v>43</v>
      </c>
      <c r="D5" s="220"/>
      <c r="E5" s="220"/>
      <c r="F5" s="220"/>
      <c r="G5" s="220"/>
      <c r="H5" s="226"/>
      <c r="I5" s="220"/>
    </row>
    <row r="6" spans="1:232" ht="23.4" customHeight="1">
      <c r="A6" s="220" t="str">
        <f>+'Data Input-Ingreso de Datos'!B13</f>
        <v>* Edad del cónyuge:</v>
      </c>
      <c r="B6" s="220"/>
      <c r="C6" s="225" t="str">
        <f>IF(SpcAge="","",SpcAge)</f>
        <v>N/A</v>
      </c>
      <c r="D6" s="220"/>
      <c r="E6" s="220"/>
      <c r="F6" s="220"/>
      <c r="G6" s="220"/>
      <c r="H6" s="226"/>
      <c r="I6" s="220"/>
    </row>
    <row r="7" spans="1:232" ht="23.4" customHeight="1">
      <c r="A7" s="220" t="str">
        <f>+'Data Input-Ingreso de Datos'!B15</f>
        <v>Número de hijos &lt; 24 años:</v>
      </c>
      <c r="B7" s="220"/>
      <c r="C7" s="225">
        <f>IF(NumChild="","",NumChild)</f>
        <v>1</v>
      </c>
      <c r="D7" s="220"/>
      <c r="E7" s="220"/>
      <c r="F7" s="220"/>
      <c r="G7" s="220"/>
      <c r="H7" s="226"/>
      <c r="I7" s="220"/>
    </row>
    <row r="8" spans="1:232" ht="23.4" customHeight="1">
      <c r="A8" s="220" t="str">
        <f>+'Data Input-Ingreso de Datos'!B22</f>
        <v>Asistencia médica en viajes:</v>
      </c>
      <c r="B8" s="220"/>
      <c r="C8" s="221" t="str">
        <f>RiderTrans</f>
        <v>Si</v>
      </c>
      <c r="D8" s="220"/>
      <c r="E8" s="220"/>
      <c r="F8" s="220"/>
      <c r="G8" s="227"/>
      <c r="H8" s="226"/>
      <c r="I8" s="220"/>
    </row>
    <row r="9" spans="1:232" ht="19.5" customHeight="1">
      <c r="A9" s="136"/>
      <c r="B9" s="190"/>
      <c r="C9" s="137"/>
      <c r="D9" s="136"/>
      <c r="E9" s="136"/>
      <c r="F9" s="136"/>
      <c r="G9" s="136"/>
      <c r="H9" s="189"/>
      <c r="I9" s="136"/>
    </row>
    <row r="10" spans="1:232" ht="19.5" customHeight="1">
      <c r="A10" s="781" t="str">
        <f>+LEVERAGE!A23</f>
        <v>DEDUCIBLES</v>
      </c>
      <c r="B10" s="782"/>
      <c r="C10" s="782"/>
      <c r="D10" s="782"/>
      <c r="E10" s="782"/>
      <c r="F10" s="782"/>
      <c r="G10" s="782"/>
      <c r="H10" s="782"/>
      <c r="I10" s="783"/>
    </row>
    <row r="11" spans="1:232" ht="19.5" customHeight="1">
      <c r="A11" s="191" t="str">
        <f>+LEVERAGE!A24</f>
        <v>Fuera de USA</v>
      </c>
      <c r="B11" s="192"/>
      <c r="C11" s="193">
        <f>+IF(C4="Venezuela",250,500)</f>
        <v>500</v>
      </c>
      <c r="D11" s="193" t="s">
        <v>622</v>
      </c>
      <c r="E11" s="193" t="s">
        <v>623</v>
      </c>
      <c r="F11" s="193">
        <v>5000</v>
      </c>
      <c r="G11" s="194">
        <v>10000</v>
      </c>
      <c r="H11" s="195">
        <v>20000</v>
      </c>
      <c r="I11" s="196">
        <v>50000</v>
      </c>
      <c r="GC11" s="26"/>
      <c r="GD11" s="26"/>
      <c r="GE11" s="26"/>
      <c r="GF11" s="26"/>
      <c r="GG11" s="26"/>
      <c r="GH11" s="26"/>
      <c r="GI11" s="26"/>
      <c r="GJ11" s="26"/>
      <c r="GK11" s="26"/>
      <c r="GL11" s="26"/>
      <c r="GM11" s="26"/>
      <c r="GN11" s="26"/>
      <c r="GO11" s="26"/>
      <c r="GP11" s="26"/>
      <c r="GQ11" s="26"/>
      <c r="GR11" s="26"/>
      <c r="GS11" s="26"/>
      <c r="GT11" s="26"/>
      <c r="GU11" s="26"/>
      <c r="GV11" s="26"/>
      <c r="GW11" s="26"/>
      <c r="GX11" s="26"/>
      <c r="GY11" s="26"/>
      <c r="GZ11" s="26"/>
      <c r="HA11" s="26"/>
      <c r="HB11" s="26"/>
      <c r="HC11" s="26"/>
      <c r="HD11" s="26"/>
      <c r="HE11" s="26"/>
      <c r="HF11" s="26"/>
      <c r="HG11" s="26"/>
      <c r="HH11" s="26"/>
      <c r="HI11" s="26"/>
      <c r="HJ11" s="26"/>
      <c r="HK11" s="26"/>
      <c r="HL11" s="26"/>
      <c r="HM11" s="26"/>
      <c r="HN11" s="26"/>
      <c r="HO11" s="26"/>
      <c r="HP11" s="26"/>
      <c r="HQ11" s="26"/>
      <c r="HR11" s="26"/>
      <c r="HS11" s="26"/>
      <c r="HT11" s="26"/>
      <c r="HU11" s="26"/>
      <c r="HV11" s="26"/>
      <c r="HW11" s="26"/>
      <c r="HX11" s="26"/>
    </row>
    <row r="12" spans="1:232" ht="19.5" customHeight="1">
      <c r="A12" s="197" t="str">
        <f>+LEVERAGE!A25</f>
        <v>Dentro de USA</v>
      </c>
      <c r="B12" s="198"/>
      <c r="C12" s="199">
        <v>1000</v>
      </c>
      <c r="D12" s="199">
        <v>2000</v>
      </c>
      <c r="E12" s="199">
        <v>3000</v>
      </c>
      <c r="F12" s="193">
        <v>5000</v>
      </c>
      <c r="G12" s="200">
        <v>10000</v>
      </c>
      <c r="H12" s="201">
        <v>20000</v>
      </c>
      <c r="I12" s="202">
        <v>50000</v>
      </c>
      <c r="GC12" s="26"/>
      <c r="GD12" s="26"/>
      <c r="GE12" s="26"/>
      <c r="GF12" s="26"/>
      <c r="GG12" s="26"/>
      <c r="GH12" s="26"/>
      <c r="GI12" s="26"/>
      <c r="GJ12" s="26"/>
      <c r="GK12" s="26"/>
      <c r="GL12" s="26"/>
      <c r="GM12" s="26"/>
      <c r="GN12" s="26"/>
      <c r="GO12" s="26"/>
      <c r="GP12" s="26"/>
      <c r="GQ12" s="26"/>
      <c r="GR12" s="26"/>
      <c r="GS12" s="26"/>
      <c r="GT12" s="26"/>
      <c r="GU12" s="26"/>
      <c r="GV12" s="26"/>
      <c r="GW12" s="26"/>
      <c r="GX12" s="26"/>
      <c r="GY12" s="26"/>
      <c r="GZ12" s="26"/>
      <c r="HA12" s="26"/>
      <c r="HB12" s="26"/>
      <c r="HC12" s="26"/>
      <c r="HD12" s="26"/>
      <c r="HE12" s="26"/>
      <c r="HF12" s="26"/>
      <c r="HG12" s="26"/>
      <c r="HH12" s="26"/>
      <c r="HI12" s="26"/>
      <c r="HJ12" s="26"/>
      <c r="HK12" s="26"/>
      <c r="HL12" s="26"/>
      <c r="HM12" s="26"/>
      <c r="HN12" s="26"/>
      <c r="HO12" s="26"/>
      <c r="HP12" s="26"/>
      <c r="HQ12" s="26"/>
      <c r="HR12" s="26"/>
      <c r="HS12" s="26"/>
      <c r="HT12" s="26"/>
      <c r="HU12" s="26"/>
      <c r="HV12" s="26"/>
      <c r="HW12" s="26"/>
      <c r="HX12" s="26"/>
    </row>
    <row r="13" spans="1:232" ht="19.5" customHeight="1">
      <c r="A13" s="203" t="str">
        <f>+IF($K$1=1,K13,IF($K$1=2,L13,M13))</f>
        <v>PLANES</v>
      </c>
      <c r="B13" s="204"/>
      <c r="C13" s="784" t="str">
        <f>+IF($K$1=1,K14,IF($K$1=2,L14,M14))</f>
        <v>TARIFAS ANUALES</v>
      </c>
      <c r="D13" s="785"/>
      <c r="E13" s="785"/>
      <c r="F13" s="785"/>
      <c r="G13" s="785"/>
      <c r="H13" s="785"/>
      <c r="I13" s="786"/>
      <c r="K13" s="203" t="s">
        <v>624</v>
      </c>
      <c r="L13" s="27" t="s">
        <v>625</v>
      </c>
      <c r="M13" s="26" t="s">
        <v>626</v>
      </c>
      <c r="GC13" s="26"/>
      <c r="GD13" s="26"/>
      <c r="GE13" s="26"/>
      <c r="GF13" s="26"/>
      <c r="GG13" s="26"/>
      <c r="GH13" s="26"/>
      <c r="GI13" s="26"/>
      <c r="GJ13" s="26"/>
      <c r="GK13" s="26"/>
      <c r="GL13" s="26"/>
      <c r="GM13" s="26"/>
      <c r="GN13" s="26"/>
      <c r="GO13" s="26"/>
      <c r="GP13" s="26"/>
      <c r="GQ13" s="26"/>
      <c r="GR13" s="26"/>
      <c r="GS13" s="26"/>
      <c r="GT13" s="26"/>
      <c r="GU13" s="26"/>
      <c r="GV13" s="26"/>
      <c r="GW13" s="26"/>
      <c r="GX13" s="26"/>
      <c r="GY13" s="26"/>
      <c r="GZ13" s="26"/>
      <c r="HA13" s="26"/>
      <c r="HB13" s="26"/>
      <c r="HC13" s="26"/>
      <c r="HD13" s="26"/>
      <c r="HE13" s="26"/>
      <c r="HF13" s="26"/>
      <c r="HG13" s="26"/>
      <c r="HH13" s="26"/>
      <c r="HI13" s="26"/>
      <c r="HJ13" s="26"/>
      <c r="HK13" s="26"/>
      <c r="HL13" s="26"/>
      <c r="HM13" s="26"/>
      <c r="HN13" s="26"/>
      <c r="HO13" s="26"/>
      <c r="HP13" s="26"/>
      <c r="HQ13" s="26"/>
      <c r="HR13" s="26"/>
      <c r="HS13" s="26"/>
      <c r="HT13" s="26"/>
      <c r="HU13" s="26"/>
      <c r="HV13" s="26"/>
      <c r="HW13" s="26"/>
      <c r="HX13" s="26"/>
    </row>
    <row r="14" spans="1:232" ht="19.5" customHeight="1">
      <c r="A14" s="177" t="s">
        <v>627</v>
      </c>
      <c r="B14" s="205"/>
      <c r="C14" s="206">
        <f>IFERROR(EVEREST!C24-75,"N/A")</f>
        <v>17576</v>
      </c>
      <c r="D14" s="206" t="str">
        <f>IFERROR(EVEREST!D24-75,"N/A")</f>
        <v>N/A</v>
      </c>
      <c r="E14" s="206" t="str">
        <f>IFERROR(EVEREST!E24-75,"N/A")</f>
        <v>N/A</v>
      </c>
      <c r="F14" s="206" t="str">
        <f>IFERROR(EVEREST!F24-75,"N/A")</f>
        <v>N/A</v>
      </c>
      <c r="G14" s="206" t="str">
        <f>IFERROR(EVEREST!G24-75,"N/A")</f>
        <v>N/A</v>
      </c>
      <c r="H14" s="206" t="str">
        <f>IFERROR(EVEREST!H24-75,"N/A")</f>
        <v>N/A</v>
      </c>
      <c r="I14" s="207" t="str">
        <f>IFERROR(EVEREST!I24-75,"N/A")</f>
        <v>N/A</v>
      </c>
      <c r="K14" s="27" t="s">
        <v>628</v>
      </c>
      <c r="L14" s="27" t="s">
        <v>629</v>
      </c>
      <c r="M14" s="251" t="s">
        <v>630</v>
      </c>
      <c r="GC14" s="26"/>
      <c r="GD14" s="26"/>
      <c r="GE14" s="26"/>
      <c r="GF14" s="26"/>
      <c r="GG14" s="26"/>
      <c r="GH14" s="26"/>
      <c r="GI14" s="26"/>
      <c r="GJ14" s="26"/>
      <c r="GK14" s="26"/>
      <c r="GL14" s="26"/>
      <c r="GM14" s="26"/>
      <c r="GN14" s="26"/>
      <c r="GO14" s="26"/>
      <c r="GP14" s="26"/>
      <c r="GQ14" s="26"/>
      <c r="GR14" s="26"/>
      <c r="GS14" s="26"/>
      <c r="GT14" s="26"/>
      <c r="GU14" s="26"/>
      <c r="GV14" s="26"/>
      <c r="GW14" s="26"/>
      <c r="GX14" s="26"/>
      <c r="GY14" s="26"/>
      <c r="GZ14" s="26"/>
      <c r="HA14" s="26"/>
      <c r="HB14" s="26"/>
      <c r="HC14" s="26"/>
      <c r="HD14" s="26"/>
      <c r="HE14" s="26"/>
      <c r="HF14" s="26"/>
      <c r="HG14" s="26"/>
      <c r="HH14" s="26"/>
      <c r="HI14" s="26"/>
      <c r="HJ14" s="26"/>
      <c r="HK14" s="26"/>
      <c r="HL14" s="26"/>
      <c r="HM14" s="26"/>
      <c r="HN14" s="26"/>
      <c r="HO14" s="26"/>
      <c r="HP14" s="26"/>
      <c r="HQ14" s="26"/>
      <c r="HR14" s="26"/>
      <c r="HS14" s="26"/>
      <c r="HT14" s="26"/>
      <c r="HU14" s="26"/>
      <c r="HV14" s="26"/>
      <c r="HW14" s="26"/>
      <c r="HX14" s="26"/>
    </row>
    <row r="15" spans="1:232" ht="19.5" customHeight="1">
      <c r="A15" s="176" t="s">
        <v>631</v>
      </c>
      <c r="B15" s="208"/>
      <c r="C15" s="209">
        <f>IFERROR(EVERLITE!E26-75,"N/A")</f>
        <v>554.13</v>
      </c>
      <c r="D15" s="209">
        <f>IFERROR(EVERLITE!F26-75,"N/A")</f>
        <v>359.16</v>
      </c>
      <c r="E15" s="209">
        <f>IFERROR(EVERLITE!G26-75,"N/A")</f>
        <v>281.77499999999998</v>
      </c>
      <c r="F15" s="209">
        <f>IFERROR(EVERLITE!I26-75,"N/A")</f>
        <v>250.62</v>
      </c>
      <c r="G15" s="209" t="str">
        <f>IFERROR(EVERLITE!#REF!-75,"N/A")</f>
        <v>N/A</v>
      </c>
      <c r="H15" s="209" t="str">
        <f>IFERROR(EVERLITE!#REF!-75,"N/A")</f>
        <v>N/A</v>
      </c>
      <c r="I15" s="210" t="str">
        <f>IFERROR(EVERLITE!#REF!-75,"N/A")</f>
        <v>N/A</v>
      </c>
      <c r="GC15" s="26"/>
      <c r="GD15" s="26"/>
      <c r="GE15" s="26"/>
      <c r="GF15" s="26"/>
      <c r="GG15" s="26"/>
      <c r="GH15" s="26"/>
      <c r="GI15" s="26"/>
      <c r="GJ15" s="26"/>
      <c r="GK15" s="26"/>
      <c r="GL15" s="26"/>
      <c r="GM15" s="26"/>
      <c r="GN15" s="26"/>
      <c r="GO15" s="26"/>
      <c r="GP15" s="26"/>
      <c r="GQ15" s="26"/>
      <c r="GR15" s="26"/>
      <c r="GS15" s="26"/>
      <c r="GT15" s="26"/>
      <c r="GU15" s="26"/>
      <c r="GV15" s="26"/>
      <c r="GW15" s="26"/>
      <c r="GX15" s="26"/>
      <c r="GY15" s="26"/>
      <c r="GZ15" s="26"/>
      <c r="HA15" s="26"/>
      <c r="HB15" s="26"/>
      <c r="HC15" s="26"/>
      <c r="HD15" s="26"/>
      <c r="HE15" s="26"/>
      <c r="HF15" s="26"/>
      <c r="HG15" s="26"/>
      <c r="HH15" s="26"/>
      <c r="HI15" s="26"/>
      <c r="HJ15" s="26"/>
      <c r="HK15" s="26"/>
      <c r="HL15" s="26"/>
      <c r="HM15" s="26"/>
      <c r="HN15" s="26"/>
      <c r="HO15" s="26"/>
      <c r="HP15" s="26"/>
      <c r="HQ15" s="26"/>
      <c r="HR15" s="26"/>
      <c r="HS15" s="26"/>
      <c r="HT15" s="26"/>
      <c r="HU15" s="26"/>
      <c r="HV15" s="26"/>
      <c r="HW15" s="26"/>
      <c r="HX15" s="26"/>
    </row>
    <row r="16" spans="1:232" ht="19.5" customHeight="1">
      <c r="A16" s="138" t="s">
        <v>632</v>
      </c>
      <c r="B16" s="36"/>
      <c r="C16" s="211">
        <f>IFERROR(EVERMORE!D25-75,"N/A")</f>
        <v>9676.5149999999994</v>
      </c>
      <c r="D16" s="211">
        <f>IFERROR(EVERMORE!E25-75,"N/A")</f>
        <v>-75</v>
      </c>
      <c r="E16" s="211" t="s">
        <v>36</v>
      </c>
      <c r="F16" s="211">
        <f>IFERROR(EVERMORE!G25-75,"N/A")</f>
        <v>4640.46</v>
      </c>
      <c r="G16" s="211">
        <f>IFERROR(EVERMORE!I25-75,"N/A")</f>
        <v>3364.11</v>
      </c>
      <c r="H16" s="211">
        <f>IFERROR(EVERMORE!K25-75,"N/A")</f>
        <v>2608.35</v>
      </c>
      <c r="I16" s="212">
        <f>IFERROR(EVERMORE!H25-75,"N/A")</f>
        <v>-75</v>
      </c>
      <c r="GC16" s="26"/>
      <c r="GD16" s="26"/>
      <c r="GE16" s="26"/>
      <c r="GF16" s="26"/>
      <c r="GG16" s="26"/>
      <c r="GH16" s="26"/>
      <c r="GI16" s="26"/>
      <c r="GJ16" s="26"/>
      <c r="GK16" s="26"/>
      <c r="GL16" s="26"/>
      <c r="GM16" s="26"/>
      <c r="GN16" s="26"/>
      <c r="GO16" s="26"/>
      <c r="GP16" s="26"/>
      <c r="GQ16" s="26"/>
      <c r="GR16" s="26"/>
      <c r="GS16" s="26"/>
      <c r="GT16" s="26"/>
      <c r="GU16" s="26"/>
      <c r="GV16" s="26"/>
      <c r="GW16" s="26"/>
      <c r="GX16" s="26"/>
      <c r="GY16" s="26"/>
      <c r="GZ16" s="26"/>
      <c r="HA16" s="26"/>
      <c r="HB16" s="26"/>
      <c r="HC16" s="26"/>
      <c r="HD16" s="26"/>
      <c r="HE16" s="26"/>
      <c r="HF16" s="26"/>
      <c r="HG16" s="26"/>
      <c r="HH16" s="26"/>
      <c r="HI16" s="26"/>
      <c r="HJ16" s="26"/>
      <c r="HK16" s="26"/>
      <c r="HL16" s="26"/>
      <c r="HM16" s="26"/>
      <c r="HN16" s="26"/>
      <c r="HO16" s="26"/>
      <c r="HP16" s="26"/>
      <c r="HQ16" s="26"/>
      <c r="HR16" s="26"/>
      <c r="HS16" s="26"/>
      <c r="HT16" s="26"/>
      <c r="HU16" s="26"/>
      <c r="HV16" s="26"/>
      <c r="HW16" s="26"/>
      <c r="HX16" s="26"/>
    </row>
    <row r="17" spans="1:232" ht="19.5" customHeight="1">
      <c r="A17" s="176" t="s">
        <v>633</v>
      </c>
      <c r="B17" s="208"/>
      <c r="C17" s="213">
        <f>IFERROR(LEVERAGE!$D$32-75,"N/A")</f>
        <v>6593.1750000000002</v>
      </c>
      <c r="D17" s="213">
        <f>IFERROR(LEVERAGE!$D$32-75,"N/A")</f>
        <v>6593.1750000000002</v>
      </c>
      <c r="E17" s="213">
        <f>IFERROR(LEVERAGE!$D$32-75,"N/A")</f>
        <v>6593.1750000000002</v>
      </c>
      <c r="F17" s="213">
        <f>IFERROR(LEVERAGE!$D$32-75,"N/A")</f>
        <v>6593.1750000000002</v>
      </c>
      <c r="G17" s="213">
        <f>IFERROR(LEVERAGE!$D$32-75,"N/A")</f>
        <v>6593.1750000000002</v>
      </c>
      <c r="H17" s="213">
        <f>IFERROR(LEVERAGE!$D$32-75,"N/A")</f>
        <v>6593.1750000000002</v>
      </c>
      <c r="I17" s="214">
        <f>IFERROR(LEVERAGE!$D$32-75,"N/A")</f>
        <v>6593.1750000000002</v>
      </c>
      <c r="GC17" s="26"/>
      <c r="GD17" s="26"/>
      <c r="GE17" s="26"/>
      <c r="GF17" s="26"/>
      <c r="GG17" s="26"/>
      <c r="GH17" s="26"/>
      <c r="GI17" s="26"/>
      <c r="GJ17" s="26"/>
      <c r="GK17" s="26"/>
      <c r="GL17" s="26"/>
      <c r="GM17" s="26"/>
      <c r="GN17" s="26"/>
      <c r="GO17" s="26"/>
      <c r="GP17" s="26"/>
      <c r="GQ17" s="26"/>
      <c r="GR17" s="26"/>
      <c r="GS17" s="26"/>
      <c r="GT17" s="26"/>
      <c r="GU17" s="26"/>
      <c r="GV17" s="26"/>
      <c r="GW17" s="26"/>
      <c r="GX17" s="26"/>
      <c r="GY17" s="26"/>
      <c r="GZ17" s="26"/>
      <c r="HA17" s="26"/>
      <c r="HB17" s="26"/>
      <c r="HC17" s="26"/>
      <c r="HD17" s="26"/>
      <c r="HE17" s="26"/>
      <c r="HF17" s="26"/>
      <c r="HG17" s="26"/>
      <c r="HH17" s="26"/>
      <c r="HI17" s="26"/>
      <c r="HJ17" s="26"/>
      <c r="HK17" s="26"/>
      <c r="HL17" s="26"/>
      <c r="HM17" s="26"/>
      <c r="HN17" s="26"/>
      <c r="HO17" s="26"/>
      <c r="HP17" s="26"/>
      <c r="HQ17" s="26"/>
      <c r="HR17" s="26"/>
      <c r="HS17" s="26"/>
      <c r="HT17" s="26"/>
      <c r="HU17" s="26"/>
      <c r="HV17" s="26"/>
      <c r="HW17" s="26"/>
      <c r="HX17" s="26"/>
    </row>
    <row r="18" spans="1:232" ht="19.5" customHeight="1">
      <c r="A18" s="215" t="e">
        <f>+LEVERAGE!#REF!</f>
        <v>#REF!</v>
      </c>
      <c r="B18" s="216"/>
      <c r="C18" s="217">
        <v>75</v>
      </c>
      <c r="D18" s="217">
        <v>75</v>
      </c>
      <c r="E18" s="217">
        <v>75</v>
      </c>
      <c r="F18" s="217">
        <v>75</v>
      </c>
      <c r="G18" s="217">
        <v>75</v>
      </c>
      <c r="H18" s="217">
        <v>75</v>
      </c>
      <c r="I18" s="218">
        <v>75</v>
      </c>
      <c r="GC18" s="26"/>
      <c r="GD18" s="26"/>
      <c r="GE18" s="26"/>
      <c r="GF18" s="26"/>
      <c r="GG18" s="26"/>
      <c r="GH18" s="26"/>
      <c r="GI18" s="26"/>
      <c r="GJ18" s="26"/>
      <c r="GK18" s="26"/>
      <c r="GL18" s="26"/>
      <c r="GM18" s="26"/>
      <c r="GN18" s="26"/>
      <c r="GO18" s="26"/>
      <c r="GP18" s="26"/>
      <c r="GQ18" s="26"/>
      <c r="GR18" s="26"/>
      <c r="GS18" s="26"/>
      <c r="GT18" s="26"/>
      <c r="GU18" s="26"/>
      <c r="GV18" s="26"/>
      <c r="GW18" s="26"/>
      <c r="GX18" s="26"/>
      <c r="GY18" s="26"/>
      <c r="GZ18" s="26"/>
      <c r="HA18" s="26"/>
      <c r="HB18" s="26"/>
      <c r="HC18" s="26"/>
      <c r="HD18" s="26"/>
      <c r="HE18" s="26"/>
      <c r="HF18" s="26"/>
      <c r="HG18" s="26"/>
      <c r="HH18" s="26"/>
      <c r="HI18" s="26"/>
      <c r="HJ18" s="26"/>
      <c r="HK18" s="26"/>
      <c r="HL18" s="26"/>
      <c r="HM18" s="26"/>
      <c r="HN18" s="26"/>
      <c r="HO18" s="26"/>
      <c r="HP18" s="26"/>
      <c r="HQ18" s="26"/>
      <c r="HR18" s="26"/>
      <c r="HS18" s="26"/>
      <c r="HT18" s="26"/>
      <c r="HU18" s="26"/>
      <c r="HV18" s="26"/>
      <c r="HW18" s="26"/>
      <c r="HX18" s="26"/>
    </row>
    <row r="19" spans="1:232" ht="51" customHeight="1">
      <c r="A19" s="787" t="str">
        <f>+LEVERAGE!A57</f>
        <v>Esta cotización guarda un fin informativo y está sujeta a evaluación médica según nuestras guías de suscripción. *Aplica un solo deducible por persona, por año contrato. Para contratos familiares, 4EVER aplicará un máximo de dos deducibles acumulados por contrato, por año contrato. Para información completa del alcance del plan favor referirse al Condicionado de Cobertura del contrato.</v>
      </c>
      <c r="B19" s="787"/>
      <c r="C19" s="787"/>
      <c r="D19" s="787"/>
      <c r="E19" s="787"/>
      <c r="F19" s="787"/>
      <c r="G19" s="787"/>
      <c r="H19" s="787"/>
      <c r="I19" s="787"/>
      <c r="GC19" s="26"/>
      <c r="GD19" s="26"/>
      <c r="GE19" s="26"/>
      <c r="GF19" s="26"/>
      <c r="GG19" s="26"/>
      <c r="GH19" s="26"/>
      <c r="GI19" s="26"/>
      <c r="GJ19" s="26"/>
      <c r="GK19" s="26"/>
      <c r="GL19" s="26"/>
      <c r="GM19" s="26"/>
      <c r="GN19" s="26"/>
      <c r="GO19" s="26"/>
      <c r="GP19" s="26"/>
      <c r="GQ19" s="26"/>
      <c r="GR19" s="26"/>
      <c r="GS19" s="26"/>
      <c r="GT19" s="26"/>
      <c r="GU19" s="26"/>
      <c r="GV19" s="26"/>
      <c r="GW19" s="26"/>
      <c r="GX19" s="26"/>
      <c r="GY19" s="26"/>
      <c r="GZ19" s="26"/>
      <c r="HA19" s="26"/>
      <c r="HB19" s="26"/>
      <c r="HC19" s="26"/>
      <c r="HD19" s="26"/>
      <c r="HE19" s="26"/>
      <c r="HF19" s="26"/>
      <c r="HG19" s="26"/>
      <c r="HH19" s="26"/>
      <c r="HI19" s="26"/>
      <c r="HJ19" s="26"/>
      <c r="HK19" s="26"/>
      <c r="HL19" s="26"/>
      <c r="HM19" s="26"/>
      <c r="HN19" s="26"/>
      <c r="HO19" s="26"/>
      <c r="HP19" s="26"/>
      <c r="HQ19" s="26"/>
      <c r="HR19" s="26"/>
      <c r="HS19" s="26"/>
      <c r="HT19" s="26"/>
      <c r="HU19" s="26"/>
      <c r="HV19" s="26"/>
      <c r="HW19" s="26"/>
      <c r="HX19" s="26"/>
    </row>
    <row r="20" spans="1:232" ht="19.5" customHeight="1">
      <c r="A20" s="36"/>
      <c r="B20" s="36"/>
      <c r="C20" s="36"/>
      <c r="D20" s="36"/>
      <c r="E20" s="36"/>
      <c r="F20" s="36"/>
      <c r="G20" s="36"/>
      <c r="H20" s="36"/>
      <c r="I20" s="219">
        <f>VERSION</f>
        <v>0</v>
      </c>
      <c r="GC20" s="26"/>
      <c r="GD20" s="26"/>
      <c r="GE20" s="26"/>
      <c r="GF20" s="26"/>
      <c r="GG20" s="26"/>
      <c r="GH20" s="26"/>
      <c r="GI20" s="26"/>
      <c r="GJ20" s="26"/>
      <c r="GK20" s="26"/>
      <c r="GL20" s="26"/>
      <c r="GM20" s="26"/>
      <c r="GN20" s="26"/>
      <c r="GO20" s="26"/>
      <c r="GP20" s="26"/>
      <c r="GQ20" s="26"/>
      <c r="GR20" s="26"/>
      <c r="GS20" s="26"/>
      <c r="GT20" s="26"/>
      <c r="GU20" s="26"/>
      <c r="GV20" s="26"/>
      <c r="GW20" s="26"/>
      <c r="GX20" s="26"/>
      <c r="GY20" s="26"/>
      <c r="GZ20" s="26"/>
      <c r="HA20" s="26"/>
      <c r="HB20" s="26"/>
      <c r="HC20" s="26"/>
      <c r="HD20" s="26"/>
      <c r="HE20" s="26"/>
      <c r="HF20" s="26"/>
      <c r="HG20" s="26"/>
      <c r="HH20" s="26"/>
      <c r="HI20" s="26"/>
      <c r="HJ20" s="26"/>
      <c r="HK20" s="26"/>
      <c r="HL20" s="26"/>
      <c r="HM20" s="26"/>
      <c r="HN20" s="26"/>
      <c r="HO20" s="26"/>
      <c r="HP20" s="26"/>
      <c r="HQ20" s="26"/>
      <c r="HR20" s="26"/>
      <c r="HS20" s="26"/>
      <c r="HT20" s="26"/>
      <c r="HU20" s="26"/>
      <c r="HV20" s="26"/>
      <c r="HW20" s="26"/>
      <c r="HX20" s="26"/>
    </row>
    <row r="21" spans="1:232" s="37" customFormat="1" ht="19.5" hidden="1" customHeight="1">
      <c r="K21" s="27"/>
      <c r="L21" s="27"/>
    </row>
    <row r="22" spans="1:232" s="37" customFormat="1" ht="19.5" hidden="1" customHeight="1">
      <c r="A22" s="26"/>
      <c r="B22" s="26"/>
      <c r="C22" s="26"/>
      <c r="D22" s="26"/>
      <c r="E22" s="26"/>
      <c r="F22" s="26"/>
      <c r="G22" s="26"/>
      <c r="H22" s="42"/>
      <c r="I22" s="27"/>
      <c r="K22" s="27"/>
      <c r="L22" s="27"/>
    </row>
    <row r="23" spans="1:232" s="37" customFormat="1" ht="19.5" hidden="1" customHeight="1">
      <c r="A23" s="26"/>
      <c r="B23" s="26"/>
      <c r="C23" s="26"/>
      <c r="D23" s="26"/>
      <c r="E23" s="26"/>
      <c r="F23" s="26"/>
      <c r="G23" s="26"/>
      <c r="H23" s="42"/>
      <c r="I23" s="27"/>
      <c r="K23" s="27"/>
      <c r="L23" s="27"/>
    </row>
    <row r="24" spans="1:232" s="37" customFormat="1" ht="14.25" hidden="1" customHeight="1">
      <c r="A24" s="26"/>
      <c r="B24" s="26"/>
      <c r="C24" s="26"/>
      <c r="D24" s="26"/>
      <c r="E24" s="26"/>
      <c r="F24" s="26"/>
      <c r="G24" s="26"/>
      <c r="H24" s="42"/>
      <c r="I24" s="27"/>
      <c r="K24" s="27"/>
      <c r="L24" s="27"/>
    </row>
    <row r="25" spans="1:232" s="37" customFormat="1" ht="14.25" hidden="1" customHeight="1">
      <c r="A25" s="26"/>
      <c r="B25" s="26"/>
      <c r="C25" s="26"/>
      <c r="D25" s="26"/>
      <c r="E25" s="26"/>
      <c r="F25" s="26"/>
      <c r="G25" s="26"/>
      <c r="H25" s="42"/>
      <c r="I25" s="27"/>
      <c r="K25" s="27"/>
      <c r="L25" s="27"/>
    </row>
    <row r="26" spans="1:232" s="37" customFormat="1" ht="14.25" hidden="1" customHeight="1">
      <c r="A26" s="26"/>
      <c r="B26" s="26"/>
      <c r="C26" s="26"/>
      <c r="D26" s="26"/>
      <c r="E26" s="26"/>
      <c r="F26" s="26"/>
      <c r="G26" s="26"/>
      <c r="H26" s="42"/>
      <c r="I26" s="27"/>
      <c r="K26" s="27"/>
      <c r="L26" s="27"/>
    </row>
    <row r="27" spans="1:232" s="37" customFormat="1" ht="14.25" hidden="1" customHeight="1">
      <c r="A27" s="26"/>
      <c r="B27" s="26"/>
      <c r="C27" s="26"/>
      <c r="D27" s="26"/>
      <c r="E27" s="26"/>
      <c r="F27" s="26"/>
      <c r="G27" s="26"/>
      <c r="H27" s="42"/>
      <c r="I27" s="27"/>
      <c r="K27" s="27"/>
      <c r="L27" s="27"/>
    </row>
    <row r="28" spans="1:232" ht="19.5" hidden="1" customHeight="1">
      <c r="GC28" s="26"/>
      <c r="GD28" s="26"/>
      <c r="GE28" s="26"/>
      <c r="GF28" s="26"/>
      <c r="GG28" s="26"/>
      <c r="GH28" s="26"/>
      <c r="GI28" s="26"/>
      <c r="GJ28" s="26"/>
      <c r="GK28" s="26"/>
      <c r="GL28" s="26"/>
      <c r="GM28" s="26"/>
      <c r="GN28" s="26"/>
      <c r="GO28" s="26"/>
      <c r="GP28" s="26"/>
      <c r="GQ28" s="26"/>
      <c r="GR28" s="26"/>
      <c r="GS28" s="26"/>
      <c r="GT28" s="26"/>
      <c r="GU28" s="26"/>
      <c r="GV28" s="26"/>
      <c r="GW28" s="26"/>
      <c r="GX28" s="26"/>
      <c r="GY28" s="26"/>
      <c r="GZ28" s="26"/>
      <c r="HA28" s="26"/>
      <c r="HB28" s="26"/>
      <c r="HC28" s="26"/>
      <c r="HD28" s="26"/>
      <c r="HE28" s="26"/>
      <c r="HF28" s="26"/>
      <c r="HG28" s="26"/>
      <c r="HH28" s="26"/>
      <c r="HI28" s="26"/>
      <c r="HJ28" s="26"/>
      <c r="HK28" s="26"/>
      <c r="HL28" s="26"/>
      <c r="HM28" s="26"/>
      <c r="HN28" s="26"/>
      <c r="HO28" s="26"/>
      <c r="HP28" s="26"/>
      <c r="HQ28" s="26"/>
      <c r="HR28" s="26"/>
      <c r="HS28" s="26"/>
      <c r="HT28" s="26"/>
      <c r="HU28" s="26"/>
      <c r="HV28" s="26"/>
      <c r="HW28" s="26"/>
      <c r="HX28" s="26"/>
    </row>
    <row r="29" spans="1:232" ht="19.5" hidden="1" customHeight="1">
      <c r="GC29" s="26"/>
      <c r="GD29" s="26"/>
      <c r="GE29" s="26"/>
      <c r="GF29" s="26"/>
      <c r="GG29" s="26"/>
      <c r="GH29" s="26"/>
      <c r="GI29" s="26"/>
      <c r="GJ29" s="26"/>
      <c r="GK29" s="26"/>
      <c r="GL29" s="26"/>
      <c r="GM29" s="26"/>
      <c r="GN29" s="26"/>
      <c r="GO29" s="26"/>
      <c r="GP29" s="26"/>
      <c r="GQ29" s="26"/>
      <c r="GR29" s="26"/>
      <c r="GS29" s="26"/>
      <c r="GT29" s="26"/>
      <c r="GU29" s="26"/>
      <c r="GV29" s="26"/>
      <c r="GW29" s="26"/>
      <c r="GX29" s="26"/>
      <c r="GY29" s="26"/>
      <c r="GZ29" s="26"/>
      <c r="HA29" s="26"/>
      <c r="HB29" s="26"/>
      <c r="HC29" s="26"/>
      <c r="HD29" s="26"/>
      <c r="HE29" s="26"/>
      <c r="HF29" s="26"/>
      <c r="HG29" s="26"/>
      <c r="HH29" s="26"/>
      <c r="HI29" s="26"/>
      <c r="HJ29" s="26"/>
      <c r="HK29" s="26"/>
      <c r="HL29" s="26"/>
      <c r="HM29" s="26"/>
      <c r="HN29" s="26"/>
      <c r="HO29" s="26"/>
      <c r="HP29" s="26"/>
      <c r="HQ29" s="26"/>
      <c r="HR29" s="26"/>
      <c r="HS29" s="26"/>
      <c r="HT29" s="26"/>
      <c r="HU29" s="26"/>
      <c r="HV29" s="26"/>
      <c r="HW29" s="26"/>
      <c r="HX29" s="26"/>
    </row>
    <row r="30" spans="1:232" ht="19.5" hidden="1" customHeight="1">
      <c r="GC30" s="26"/>
      <c r="GD30" s="26"/>
      <c r="GE30" s="26"/>
      <c r="GF30" s="26"/>
      <c r="GG30" s="26"/>
      <c r="GH30" s="26"/>
      <c r="GI30" s="26"/>
      <c r="GJ30" s="26"/>
      <c r="GK30" s="26"/>
      <c r="GL30" s="26"/>
      <c r="GM30" s="26"/>
      <c r="GN30" s="26"/>
      <c r="GO30" s="26"/>
      <c r="GP30" s="26"/>
      <c r="GQ30" s="26"/>
      <c r="GR30" s="26"/>
      <c r="GS30" s="26"/>
      <c r="GT30" s="26"/>
      <c r="GU30" s="26"/>
      <c r="GV30" s="26"/>
      <c r="GW30" s="26"/>
      <c r="GX30" s="26"/>
      <c r="GY30" s="26"/>
      <c r="GZ30" s="26"/>
      <c r="HA30" s="26"/>
      <c r="HB30" s="26"/>
      <c r="HC30" s="26"/>
      <c r="HD30" s="26"/>
      <c r="HE30" s="26"/>
      <c r="HF30" s="26"/>
      <c r="HG30" s="26"/>
      <c r="HH30" s="26"/>
      <c r="HI30" s="26"/>
      <c r="HJ30" s="26"/>
      <c r="HK30" s="26"/>
      <c r="HL30" s="26"/>
      <c r="HM30" s="26"/>
      <c r="HN30" s="26"/>
      <c r="HO30" s="26"/>
      <c r="HP30" s="26"/>
      <c r="HQ30" s="26"/>
      <c r="HR30" s="26"/>
      <c r="HS30" s="26"/>
      <c r="HT30" s="26"/>
      <c r="HU30" s="26"/>
      <c r="HV30" s="26"/>
      <c r="HW30" s="26"/>
      <c r="HX30" s="26"/>
    </row>
    <row r="31" spans="1:232" ht="19.5" hidden="1" customHeight="1">
      <c r="GC31" s="26"/>
      <c r="GD31" s="26"/>
      <c r="GE31" s="26"/>
      <c r="GF31" s="26"/>
      <c r="GG31" s="26"/>
      <c r="GH31" s="26"/>
      <c r="GI31" s="26"/>
      <c r="GJ31" s="26"/>
      <c r="GK31" s="26"/>
      <c r="GL31" s="26"/>
      <c r="GM31" s="26"/>
      <c r="GN31" s="26"/>
      <c r="GO31" s="26"/>
      <c r="GP31" s="26"/>
      <c r="GQ31" s="26"/>
      <c r="GR31" s="26"/>
      <c r="GS31" s="26"/>
      <c r="GT31" s="26"/>
      <c r="GU31" s="26"/>
      <c r="GV31" s="26"/>
      <c r="GW31" s="26"/>
      <c r="GX31" s="26"/>
      <c r="GY31" s="26"/>
      <c r="GZ31" s="26"/>
      <c r="HA31" s="26"/>
      <c r="HB31" s="26"/>
      <c r="HC31" s="26"/>
      <c r="HD31" s="26"/>
      <c r="HE31" s="26"/>
      <c r="HF31" s="26"/>
      <c r="HG31" s="26"/>
      <c r="HH31" s="26"/>
      <c r="HI31" s="26"/>
      <c r="HJ31" s="26"/>
      <c r="HK31" s="26"/>
      <c r="HL31" s="26"/>
      <c r="HM31" s="26"/>
      <c r="HN31" s="26"/>
      <c r="HO31" s="26"/>
      <c r="HP31" s="26"/>
      <c r="HQ31" s="26"/>
      <c r="HR31" s="26"/>
      <c r="HS31" s="26"/>
      <c r="HT31" s="26"/>
      <c r="HU31" s="26"/>
      <c r="HV31" s="26"/>
      <c r="HW31" s="26"/>
      <c r="HX31" s="26"/>
    </row>
    <row r="32" spans="1:232" ht="19.5" hidden="1" customHeight="1">
      <c r="GC32" s="26"/>
      <c r="GD32" s="26"/>
      <c r="GE32" s="26"/>
      <c r="GF32" s="26"/>
      <c r="GG32" s="26"/>
      <c r="GH32" s="26"/>
      <c r="GI32" s="26"/>
      <c r="GJ32" s="26"/>
      <c r="GK32" s="26"/>
      <c r="GL32" s="26"/>
      <c r="GM32" s="26"/>
      <c r="GN32" s="26"/>
      <c r="GO32" s="26"/>
      <c r="GP32" s="26"/>
      <c r="GQ32" s="26"/>
      <c r="GR32" s="26"/>
      <c r="GS32" s="26"/>
      <c r="GT32" s="26"/>
      <c r="GU32" s="26"/>
      <c r="GV32" s="26"/>
      <c r="GW32" s="26"/>
      <c r="GX32" s="26"/>
      <c r="GY32" s="26"/>
      <c r="GZ32" s="26"/>
      <c r="HA32" s="26"/>
      <c r="HB32" s="26"/>
      <c r="HC32" s="26"/>
      <c r="HD32" s="26"/>
      <c r="HE32" s="26"/>
      <c r="HF32" s="26"/>
      <c r="HG32" s="26"/>
      <c r="HH32" s="26"/>
      <c r="HI32" s="26"/>
      <c r="HJ32" s="26"/>
      <c r="HK32" s="26"/>
      <c r="HL32" s="26"/>
      <c r="HM32" s="26"/>
      <c r="HN32" s="26"/>
      <c r="HO32" s="26"/>
      <c r="HP32" s="26"/>
      <c r="HQ32" s="26"/>
      <c r="HR32" s="26"/>
      <c r="HS32" s="26"/>
      <c r="HT32" s="26"/>
      <c r="HU32" s="26"/>
      <c r="HV32" s="26"/>
      <c r="HW32" s="26"/>
      <c r="HX32" s="26"/>
    </row>
    <row r="33" spans="185:232" ht="19.5" hidden="1" customHeight="1">
      <c r="GC33" s="26"/>
      <c r="GD33" s="26"/>
      <c r="GE33" s="26"/>
      <c r="GF33" s="26"/>
      <c r="GG33" s="26"/>
      <c r="GH33" s="26"/>
      <c r="GI33" s="26"/>
      <c r="GJ33" s="26"/>
      <c r="GK33" s="26"/>
      <c r="GL33" s="26"/>
      <c r="GM33" s="26"/>
      <c r="GN33" s="26"/>
      <c r="GO33" s="26"/>
      <c r="GP33" s="26"/>
      <c r="GQ33" s="26"/>
      <c r="GR33" s="26"/>
      <c r="GS33" s="26"/>
      <c r="GT33" s="26"/>
      <c r="GU33" s="26"/>
      <c r="GV33" s="26"/>
      <c r="GW33" s="26"/>
      <c r="GX33" s="26"/>
      <c r="GY33" s="26"/>
      <c r="GZ33" s="26"/>
      <c r="HA33" s="26"/>
      <c r="HB33" s="26"/>
      <c r="HC33" s="26"/>
      <c r="HD33" s="26"/>
      <c r="HE33" s="26"/>
      <c r="HF33" s="26"/>
      <c r="HG33" s="26"/>
      <c r="HH33" s="26"/>
      <c r="HI33" s="26"/>
      <c r="HJ33" s="26"/>
      <c r="HK33" s="26"/>
      <c r="HL33" s="26"/>
      <c r="HM33" s="26"/>
      <c r="HN33" s="26"/>
      <c r="HO33" s="26"/>
      <c r="HP33" s="26"/>
      <c r="HQ33" s="26"/>
      <c r="HR33" s="26"/>
      <c r="HS33" s="26"/>
      <c r="HT33" s="26"/>
      <c r="HU33" s="26"/>
      <c r="HV33" s="26"/>
      <c r="HW33" s="26"/>
      <c r="HX33" s="26"/>
    </row>
    <row r="34" spans="185:232" ht="19.5" hidden="1" customHeight="1">
      <c r="GC34" s="26"/>
      <c r="GD34" s="26"/>
      <c r="GE34" s="26"/>
      <c r="GF34" s="26"/>
      <c r="GG34" s="26"/>
      <c r="GH34" s="26"/>
      <c r="GI34" s="26"/>
      <c r="GJ34" s="26"/>
      <c r="GK34" s="26"/>
      <c r="GL34" s="26"/>
      <c r="GM34" s="26"/>
      <c r="GN34" s="26"/>
      <c r="GO34" s="26"/>
      <c r="GP34" s="26"/>
      <c r="GQ34" s="26"/>
      <c r="GR34" s="26"/>
      <c r="GS34" s="26"/>
      <c r="GT34" s="26"/>
      <c r="GU34" s="26"/>
      <c r="GV34" s="26"/>
      <c r="GW34" s="26"/>
      <c r="GX34" s="26"/>
      <c r="GY34" s="26"/>
      <c r="GZ34" s="26"/>
      <c r="HA34" s="26"/>
      <c r="HB34" s="26"/>
      <c r="HC34" s="26"/>
      <c r="HD34" s="26"/>
      <c r="HE34" s="26"/>
      <c r="HF34" s="26"/>
      <c r="HG34" s="26"/>
      <c r="HH34" s="26"/>
      <c r="HI34" s="26"/>
      <c r="HJ34" s="26"/>
      <c r="HK34" s="26"/>
      <c r="HL34" s="26"/>
      <c r="HM34" s="26"/>
      <c r="HN34" s="26"/>
      <c r="HO34" s="26"/>
      <c r="HP34" s="26"/>
      <c r="HQ34" s="26"/>
      <c r="HR34" s="26"/>
      <c r="HS34" s="26"/>
      <c r="HT34" s="26"/>
      <c r="HU34" s="26"/>
      <c r="HV34" s="26"/>
      <c r="HW34" s="26"/>
      <c r="HX34" s="26"/>
    </row>
    <row r="35" spans="185:232" ht="19.5" hidden="1" customHeight="1">
      <c r="GC35" s="26"/>
      <c r="GD35" s="26"/>
      <c r="GE35" s="26"/>
      <c r="GF35" s="26"/>
      <c r="GG35" s="26"/>
      <c r="GH35" s="26"/>
      <c r="GI35" s="26"/>
      <c r="GJ35" s="26"/>
      <c r="GK35" s="26"/>
      <c r="GL35" s="26"/>
      <c r="GM35" s="26"/>
      <c r="GN35" s="26"/>
      <c r="GO35" s="26"/>
      <c r="GP35" s="26"/>
      <c r="GQ35" s="26"/>
      <c r="GR35" s="26"/>
      <c r="GS35" s="26"/>
      <c r="GT35" s="26"/>
      <c r="GU35" s="26"/>
      <c r="GV35" s="26"/>
      <c r="GW35" s="26"/>
      <c r="GX35" s="26"/>
      <c r="GY35" s="26"/>
      <c r="GZ35" s="26"/>
      <c r="HA35" s="26"/>
      <c r="HB35" s="26"/>
      <c r="HC35" s="26"/>
      <c r="HD35" s="26"/>
      <c r="HE35" s="26"/>
      <c r="HF35" s="26"/>
      <c r="HG35" s="26"/>
      <c r="HH35" s="26"/>
      <c r="HI35" s="26"/>
      <c r="HJ35" s="26"/>
      <c r="HK35" s="26"/>
      <c r="HL35" s="26"/>
      <c r="HM35" s="26"/>
      <c r="HN35" s="26"/>
      <c r="HO35" s="26"/>
      <c r="HP35" s="26"/>
      <c r="HQ35" s="26"/>
      <c r="HR35" s="26"/>
      <c r="HS35" s="26"/>
      <c r="HT35" s="26"/>
      <c r="HU35" s="26"/>
      <c r="HV35" s="26"/>
      <c r="HW35" s="26"/>
      <c r="HX35" s="26"/>
    </row>
    <row r="36" spans="185:232" ht="19.5" hidden="1" customHeight="1">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row>
    <row r="37" spans="185:232" ht="19.5" hidden="1" customHeight="1">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row>
    <row r="38" spans="185:232" ht="19.5" hidden="1" customHeight="1">
      <c r="GC38" s="26"/>
      <c r="GD38" s="26"/>
      <c r="GE38" s="26"/>
      <c r="GF38" s="26"/>
      <c r="GG38" s="26"/>
      <c r="GH38" s="26"/>
      <c r="GI38" s="26"/>
      <c r="GJ38" s="26"/>
      <c r="GK38" s="26"/>
      <c r="GL38" s="26"/>
      <c r="GM38" s="26"/>
      <c r="GN38" s="26"/>
      <c r="GO38" s="26"/>
      <c r="GP38" s="26"/>
      <c r="GQ38" s="26"/>
      <c r="GR38" s="26"/>
      <c r="GS38" s="26"/>
      <c r="GT38" s="26"/>
      <c r="GU38" s="26"/>
      <c r="GV38" s="26"/>
      <c r="GW38" s="26"/>
      <c r="GX38" s="26"/>
      <c r="GY38" s="26"/>
      <c r="GZ38" s="26"/>
      <c r="HA38" s="26"/>
      <c r="HB38" s="26"/>
      <c r="HC38" s="26"/>
      <c r="HD38" s="26"/>
      <c r="HE38" s="26"/>
      <c r="HF38" s="26"/>
      <c r="HG38" s="26"/>
      <c r="HH38" s="26"/>
      <c r="HI38" s="26"/>
      <c r="HJ38" s="26"/>
      <c r="HK38" s="26"/>
      <c r="HL38" s="26"/>
      <c r="HM38" s="26"/>
      <c r="HN38" s="26"/>
      <c r="HO38" s="26"/>
      <c r="HP38" s="26"/>
      <c r="HQ38" s="26"/>
      <c r="HR38" s="26"/>
      <c r="HS38" s="26"/>
      <c r="HT38" s="26"/>
      <c r="HU38" s="26"/>
      <c r="HV38" s="26"/>
      <c r="HW38" s="26"/>
      <c r="HX38" s="26"/>
    </row>
    <row r="39" spans="185:232" ht="19.5" hidden="1" customHeight="1">
      <c r="GC39" s="26"/>
      <c r="GD39" s="26"/>
      <c r="GE39" s="26"/>
      <c r="GF39" s="26"/>
      <c r="GG39" s="26"/>
      <c r="GH39" s="26"/>
      <c r="GI39" s="26"/>
      <c r="GJ39" s="26"/>
      <c r="GK39" s="26"/>
      <c r="GL39" s="26"/>
      <c r="GM39" s="26"/>
      <c r="GN39" s="26"/>
      <c r="GO39" s="26"/>
      <c r="GP39" s="26"/>
      <c r="GQ39" s="26"/>
      <c r="GR39" s="26"/>
      <c r="GS39" s="26"/>
      <c r="GT39" s="26"/>
      <c r="GU39" s="26"/>
      <c r="GV39" s="26"/>
      <c r="GW39" s="26"/>
      <c r="GX39" s="26"/>
      <c r="GY39" s="26"/>
      <c r="GZ39" s="26"/>
      <c r="HA39" s="26"/>
      <c r="HB39" s="26"/>
      <c r="HC39" s="26"/>
      <c r="HD39" s="26"/>
      <c r="HE39" s="26"/>
      <c r="HF39" s="26"/>
      <c r="HG39" s="26"/>
      <c r="HH39" s="26"/>
      <c r="HI39" s="26"/>
      <c r="HJ39" s="26"/>
      <c r="HK39" s="26"/>
      <c r="HL39" s="26"/>
      <c r="HM39" s="26"/>
      <c r="HN39" s="26"/>
      <c r="HO39" s="26"/>
      <c r="HP39" s="26"/>
      <c r="HQ39" s="26"/>
      <c r="HR39" s="26"/>
      <c r="HS39" s="26"/>
      <c r="HT39" s="26"/>
      <c r="HU39" s="26"/>
      <c r="HV39" s="26"/>
      <c r="HW39" s="26"/>
      <c r="HX39" s="26"/>
    </row>
    <row r="40" spans="185:232" ht="19.5" hidden="1" customHeight="1">
      <c r="GC40" s="26"/>
      <c r="GD40" s="26"/>
      <c r="GE40" s="26"/>
      <c r="GF40" s="26"/>
      <c r="GG40" s="26"/>
      <c r="GH40" s="26"/>
      <c r="GI40" s="26"/>
      <c r="GJ40" s="26"/>
      <c r="GK40" s="26"/>
      <c r="GL40" s="26"/>
      <c r="GM40" s="26"/>
      <c r="GN40" s="26"/>
      <c r="GO40" s="26"/>
      <c r="GP40" s="26"/>
      <c r="GQ40" s="26"/>
      <c r="GR40" s="26"/>
      <c r="GS40" s="26"/>
      <c r="GT40" s="26"/>
      <c r="GU40" s="26"/>
      <c r="GV40" s="26"/>
      <c r="GW40" s="26"/>
      <c r="GX40" s="26"/>
      <c r="GY40" s="26"/>
      <c r="GZ40" s="26"/>
      <c r="HA40" s="26"/>
      <c r="HB40" s="26"/>
      <c r="HC40" s="26"/>
      <c r="HD40" s="26"/>
      <c r="HE40" s="26"/>
      <c r="HF40" s="26"/>
      <c r="HG40" s="26"/>
      <c r="HH40" s="26"/>
      <c r="HI40" s="26"/>
      <c r="HJ40" s="26"/>
      <c r="HK40" s="26"/>
      <c r="HL40" s="26"/>
      <c r="HM40" s="26"/>
      <c r="HN40" s="26"/>
      <c r="HO40" s="26"/>
      <c r="HP40" s="26"/>
      <c r="HQ40" s="26"/>
      <c r="HR40" s="26"/>
      <c r="HS40" s="26"/>
      <c r="HT40" s="26"/>
      <c r="HU40" s="26"/>
      <c r="HV40" s="26"/>
      <c r="HW40" s="26"/>
      <c r="HX40" s="26"/>
    </row>
    <row r="41" spans="185:232" ht="19.5" hidden="1" customHeight="1">
      <c r="GC41" s="26"/>
      <c r="GD41" s="26"/>
      <c r="GE41" s="26"/>
      <c r="GF41" s="26"/>
      <c r="GG41" s="26"/>
      <c r="GH41" s="26"/>
      <c r="GI41" s="26"/>
      <c r="GJ41" s="26"/>
      <c r="GK41" s="26"/>
      <c r="GL41" s="26"/>
      <c r="GM41" s="26"/>
      <c r="GN41" s="26"/>
      <c r="GO41" s="26"/>
      <c r="GP41" s="26"/>
      <c r="GQ41" s="26"/>
      <c r="GR41" s="26"/>
      <c r="GS41" s="26"/>
      <c r="GT41" s="26"/>
      <c r="GU41" s="26"/>
      <c r="GV41" s="26"/>
      <c r="GW41" s="26"/>
      <c r="GX41" s="26"/>
      <c r="GY41" s="26"/>
      <c r="GZ41" s="26"/>
      <c r="HA41" s="26"/>
      <c r="HB41" s="26"/>
      <c r="HC41" s="26"/>
      <c r="HD41" s="26"/>
      <c r="HE41" s="26"/>
      <c r="HF41" s="26"/>
      <c r="HG41" s="26"/>
      <c r="HH41" s="26"/>
      <c r="HI41" s="26"/>
      <c r="HJ41" s="26"/>
      <c r="HK41" s="26"/>
      <c r="HL41" s="26"/>
      <c r="HM41" s="26"/>
      <c r="HN41" s="26"/>
      <c r="HO41" s="26"/>
      <c r="HP41" s="26"/>
      <c r="HQ41" s="26"/>
      <c r="HR41" s="26"/>
      <c r="HS41" s="26"/>
      <c r="HT41" s="26"/>
      <c r="HU41" s="26"/>
      <c r="HV41" s="26"/>
      <c r="HW41" s="26"/>
      <c r="HX41" s="26"/>
    </row>
    <row r="42" spans="185:232" ht="19.5" hidden="1" customHeight="1">
      <c r="GC42" s="26"/>
      <c r="GD42" s="26"/>
      <c r="GE42" s="26"/>
      <c r="GF42" s="26"/>
      <c r="GG42" s="26"/>
      <c r="GH42" s="26"/>
      <c r="GI42" s="26"/>
      <c r="GJ42" s="26"/>
      <c r="GK42" s="26"/>
      <c r="GL42" s="26"/>
      <c r="GM42" s="26"/>
      <c r="GN42" s="26"/>
      <c r="GO42" s="26"/>
      <c r="GP42" s="26"/>
      <c r="GQ42" s="26"/>
      <c r="GR42" s="26"/>
      <c r="GS42" s="26"/>
      <c r="GT42" s="26"/>
      <c r="GU42" s="26"/>
      <c r="GV42" s="26"/>
      <c r="GW42" s="26"/>
      <c r="GX42" s="26"/>
      <c r="GY42" s="26"/>
      <c r="GZ42" s="26"/>
      <c r="HA42" s="26"/>
      <c r="HB42" s="26"/>
      <c r="HC42" s="26"/>
      <c r="HD42" s="26"/>
      <c r="HE42" s="26"/>
      <c r="HF42" s="26"/>
      <c r="HG42" s="26"/>
      <c r="HH42" s="26"/>
      <c r="HI42" s="26"/>
      <c r="HJ42" s="26"/>
      <c r="HK42" s="26"/>
      <c r="HL42" s="26"/>
      <c r="HM42" s="26"/>
      <c r="HN42" s="26"/>
      <c r="HO42" s="26"/>
      <c r="HP42" s="26"/>
      <c r="HQ42" s="26"/>
      <c r="HR42" s="26"/>
      <c r="HS42" s="26"/>
      <c r="HT42" s="26"/>
      <c r="HU42" s="26"/>
      <c r="HV42" s="26"/>
      <c r="HW42" s="26"/>
      <c r="HX42" s="26"/>
    </row>
    <row r="43" spans="185:232" ht="19.5" hidden="1" customHeight="1">
      <c r="GC43" s="26"/>
      <c r="GD43" s="26"/>
      <c r="GE43" s="26"/>
      <c r="GF43" s="26"/>
      <c r="GG43" s="26"/>
      <c r="GH43" s="26"/>
      <c r="GI43" s="26"/>
      <c r="GJ43" s="26"/>
      <c r="GK43" s="26"/>
      <c r="GL43" s="26"/>
      <c r="GM43" s="26"/>
      <c r="GN43" s="26"/>
      <c r="GO43" s="26"/>
      <c r="GP43" s="26"/>
      <c r="GQ43" s="26"/>
      <c r="GR43" s="26"/>
      <c r="GS43" s="26"/>
      <c r="GT43" s="26"/>
      <c r="GU43" s="26"/>
      <c r="GV43" s="26"/>
      <c r="GW43" s="26"/>
      <c r="GX43" s="26"/>
      <c r="GY43" s="26"/>
      <c r="GZ43" s="26"/>
      <c r="HA43" s="26"/>
      <c r="HB43" s="26"/>
      <c r="HC43" s="26"/>
      <c r="HD43" s="26"/>
      <c r="HE43" s="26"/>
      <c r="HF43" s="26"/>
      <c r="HG43" s="26"/>
      <c r="HH43" s="26"/>
      <c r="HI43" s="26"/>
      <c r="HJ43" s="26"/>
      <c r="HK43" s="26"/>
      <c r="HL43" s="26"/>
      <c r="HM43" s="26"/>
      <c r="HN43" s="26"/>
      <c r="HO43" s="26"/>
      <c r="HP43" s="26"/>
      <c r="HQ43" s="26"/>
      <c r="HR43" s="26"/>
      <c r="HS43" s="26"/>
      <c r="HT43" s="26"/>
      <c r="HU43" s="26"/>
      <c r="HV43" s="26"/>
      <c r="HW43" s="26"/>
      <c r="HX43" s="26"/>
    </row>
    <row r="44" spans="185:232" ht="19.5" hidden="1" customHeight="1">
      <c r="GC44" s="26"/>
      <c r="GD44" s="26"/>
      <c r="GE44" s="26"/>
      <c r="GF44" s="26"/>
      <c r="GG44" s="26"/>
      <c r="GH44" s="26"/>
      <c r="GI44" s="26"/>
      <c r="GJ44" s="26"/>
      <c r="GK44" s="26"/>
      <c r="GL44" s="26"/>
      <c r="GM44" s="26"/>
      <c r="GN44" s="26"/>
      <c r="GO44" s="26"/>
      <c r="GP44" s="26"/>
      <c r="GQ44" s="26"/>
      <c r="GR44" s="26"/>
      <c r="GS44" s="26"/>
      <c r="GT44" s="26"/>
      <c r="GU44" s="26"/>
      <c r="GV44" s="26"/>
      <c r="GW44" s="26"/>
      <c r="GX44" s="26"/>
      <c r="GY44" s="26"/>
      <c r="GZ44" s="26"/>
      <c r="HA44" s="26"/>
      <c r="HB44" s="26"/>
      <c r="HC44" s="26"/>
      <c r="HD44" s="26"/>
      <c r="HE44" s="26"/>
      <c r="HF44" s="26"/>
      <c r="HG44" s="26"/>
      <c r="HH44" s="26"/>
      <c r="HI44" s="26"/>
      <c r="HJ44" s="26"/>
      <c r="HK44" s="26"/>
      <c r="HL44" s="26"/>
      <c r="HM44" s="26"/>
      <c r="HN44" s="26"/>
      <c r="HO44" s="26"/>
      <c r="HP44" s="26"/>
      <c r="HQ44" s="26"/>
      <c r="HR44" s="26"/>
      <c r="HS44" s="26"/>
      <c r="HT44" s="26"/>
      <c r="HU44" s="26"/>
      <c r="HV44" s="26"/>
      <c r="HW44" s="26"/>
      <c r="HX44" s="26"/>
    </row>
    <row r="45" spans="185:232" ht="19.5" hidden="1" customHeight="1">
      <c r="GC45" s="26"/>
      <c r="GD45" s="26"/>
      <c r="GE45" s="26"/>
      <c r="GF45" s="26"/>
      <c r="GG45" s="26"/>
      <c r="GH45" s="26"/>
      <c r="GI45" s="26"/>
      <c r="GJ45" s="26"/>
      <c r="GK45" s="26"/>
      <c r="GL45" s="26"/>
      <c r="GM45" s="26"/>
      <c r="GN45" s="26"/>
      <c r="GO45" s="26"/>
      <c r="GP45" s="26"/>
      <c r="GQ45" s="26"/>
      <c r="GR45" s="26"/>
      <c r="GS45" s="26"/>
      <c r="GT45" s="26"/>
      <c r="GU45" s="26"/>
      <c r="GV45" s="26"/>
      <c r="GW45" s="26"/>
      <c r="GX45" s="26"/>
      <c r="GY45" s="26"/>
      <c r="GZ45" s="26"/>
      <c r="HA45" s="26"/>
      <c r="HB45" s="26"/>
      <c r="HC45" s="26"/>
      <c r="HD45" s="26"/>
      <c r="HE45" s="26"/>
      <c r="HF45" s="26"/>
      <c r="HG45" s="26"/>
      <c r="HH45" s="26"/>
      <c r="HI45" s="26"/>
      <c r="HJ45" s="26"/>
      <c r="HK45" s="26"/>
      <c r="HL45" s="26"/>
      <c r="HM45" s="26"/>
      <c r="HN45" s="26"/>
      <c r="HO45" s="26"/>
      <c r="HP45" s="26"/>
      <c r="HQ45" s="26"/>
      <c r="HR45" s="26"/>
      <c r="HS45" s="26"/>
      <c r="HT45" s="26"/>
      <c r="HU45" s="26"/>
      <c r="HV45" s="26"/>
      <c r="HW45" s="26"/>
      <c r="HX45" s="26"/>
    </row>
    <row r="46" spans="185:232" ht="19.5" hidden="1" customHeight="1">
      <c r="GC46" s="26"/>
      <c r="GD46" s="26"/>
      <c r="GE46" s="26"/>
      <c r="GF46" s="26"/>
      <c r="GG46" s="26"/>
      <c r="GH46" s="26"/>
      <c r="GI46" s="26"/>
      <c r="GJ46" s="26"/>
      <c r="GK46" s="26"/>
      <c r="GL46" s="26"/>
      <c r="GM46" s="26"/>
      <c r="GN46" s="26"/>
      <c r="GO46" s="26"/>
      <c r="GP46" s="26"/>
      <c r="GQ46" s="26"/>
      <c r="GR46" s="26"/>
      <c r="GS46" s="26"/>
      <c r="GT46" s="26"/>
      <c r="GU46" s="26"/>
      <c r="GV46" s="26"/>
      <c r="GW46" s="26"/>
      <c r="GX46" s="26"/>
      <c r="GY46" s="26"/>
      <c r="GZ46" s="26"/>
      <c r="HA46" s="26"/>
      <c r="HB46" s="26"/>
      <c r="HC46" s="26"/>
      <c r="HD46" s="26"/>
      <c r="HE46" s="26"/>
      <c r="HF46" s="26"/>
      <c r="HG46" s="26"/>
      <c r="HH46" s="26"/>
      <c r="HI46" s="26"/>
      <c r="HJ46" s="26"/>
      <c r="HK46" s="26"/>
      <c r="HL46" s="26"/>
      <c r="HM46" s="26"/>
      <c r="HN46" s="26"/>
      <c r="HO46" s="26"/>
      <c r="HP46" s="26"/>
      <c r="HQ46" s="26"/>
      <c r="HR46" s="26"/>
      <c r="HS46" s="26"/>
      <c r="HT46" s="26"/>
      <c r="HU46" s="26"/>
      <c r="HV46" s="26"/>
      <c r="HW46" s="26"/>
      <c r="HX46" s="26"/>
    </row>
    <row r="47" spans="185:232" ht="19.5" hidden="1" customHeight="1">
      <c r="GC47" s="26"/>
      <c r="GD47" s="26"/>
      <c r="GE47" s="26"/>
      <c r="GF47" s="26"/>
      <c r="GG47" s="26"/>
      <c r="GH47" s="26"/>
      <c r="GI47" s="26"/>
      <c r="GJ47" s="26"/>
      <c r="GK47" s="26"/>
      <c r="GL47" s="26"/>
      <c r="GM47" s="26"/>
      <c r="GN47" s="26"/>
      <c r="GO47" s="26"/>
      <c r="GP47" s="26"/>
      <c r="GQ47" s="26"/>
      <c r="GR47" s="26"/>
      <c r="GS47" s="26"/>
      <c r="GT47" s="26"/>
      <c r="GU47" s="26"/>
      <c r="GV47" s="26"/>
      <c r="GW47" s="26"/>
      <c r="GX47" s="26"/>
      <c r="GY47" s="26"/>
      <c r="GZ47" s="26"/>
      <c r="HA47" s="26"/>
      <c r="HB47" s="26"/>
      <c r="HC47" s="26"/>
      <c r="HD47" s="26"/>
      <c r="HE47" s="26"/>
      <c r="HF47" s="26"/>
      <c r="HG47" s="26"/>
      <c r="HH47" s="26"/>
      <c r="HI47" s="26"/>
      <c r="HJ47" s="26"/>
      <c r="HK47" s="26"/>
      <c r="HL47" s="26"/>
      <c r="HM47" s="26"/>
      <c r="HN47" s="26"/>
      <c r="HO47" s="26"/>
      <c r="HP47" s="26"/>
      <c r="HQ47" s="26"/>
      <c r="HR47" s="26"/>
      <c r="HS47" s="26"/>
      <c r="HT47" s="26"/>
      <c r="HU47" s="26"/>
      <c r="HV47" s="26"/>
      <c r="HW47" s="26"/>
      <c r="HX47" s="26"/>
    </row>
    <row r="48" spans="185:232" ht="19.5" hidden="1" customHeight="1">
      <c r="GC48" s="26"/>
      <c r="GD48" s="26"/>
      <c r="GE48" s="26"/>
      <c r="GF48" s="26"/>
      <c r="GG48" s="26"/>
      <c r="GH48" s="26"/>
      <c r="GI48" s="26"/>
      <c r="GJ48" s="26"/>
      <c r="GK48" s="26"/>
      <c r="GL48" s="26"/>
      <c r="GM48" s="26"/>
      <c r="GN48" s="26"/>
      <c r="GO48" s="26"/>
      <c r="GP48" s="26"/>
      <c r="GQ48" s="26"/>
      <c r="GR48" s="26"/>
      <c r="GS48" s="26"/>
      <c r="GT48" s="26"/>
      <c r="GU48" s="26"/>
      <c r="GV48" s="26"/>
      <c r="GW48" s="26"/>
      <c r="GX48" s="26"/>
      <c r="GY48" s="26"/>
      <c r="GZ48" s="26"/>
      <c r="HA48" s="26"/>
      <c r="HB48" s="26"/>
      <c r="HC48" s="26"/>
      <c r="HD48" s="26"/>
      <c r="HE48" s="26"/>
      <c r="HF48" s="26"/>
      <c r="HG48" s="26"/>
      <c r="HH48" s="26"/>
      <c r="HI48" s="26"/>
      <c r="HJ48" s="26"/>
      <c r="HK48" s="26"/>
      <c r="HL48" s="26"/>
      <c r="HM48" s="26"/>
      <c r="HN48" s="26"/>
      <c r="HO48" s="26"/>
      <c r="HP48" s="26"/>
      <c r="HQ48" s="26"/>
      <c r="HR48" s="26"/>
      <c r="HS48" s="26"/>
      <c r="HT48" s="26"/>
      <c r="HU48" s="26"/>
      <c r="HV48" s="26"/>
      <c r="HW48" s="26"/>
      <c r="HX48" s="26"/>
    </row>
    <row r="49" spans="185:232" ht="19.5" hidden="1" customHeight="1">
      <c r="GC49" s="26"/>
      <c r="GD49" s="26"/>
      <c r="GE49" s="26"/>
      <c r="GF49" s="26"/>
      <c r="GG49" s="26"/>
      <c r="GH49" s="26"/>
      <c r="GI49" s="26"/>
      <c r="GJ49" s="26"/>
      <c r="GK49" s="26"/>
      <c r="GL49" s="26"/>
      <c r="GM49" s="26"/>
      <c r="GN49" s="26"/>
      <c r="GO49" s="26"/>
      <c r="GP49" s="26"/>
      <c r="GQ49" s="26"/>
      <c r="GR49" s="26"/>
      <c r="GS49" s="26"/>
      <c r="GT49" s="26"/>
      <c r="GU49" s="26"/>
      <c r="GV49" s="26"/>
      <c r="GW49" s="26"/>
      <c r="GX49" s="26"/>
      <c r="GY49" s="26"/>
      <c r="GZ49" s="26"/>
      <c r="HA49" s="26"/>
      <c r="HB49" s="26"/>
      <c r="HC49" s="26"/>
      <c r="HD49" s="26"/>
      <c r="HE49" s="26"/>
      <c r="HF49" s="26"/>
      <c r="HG49" s="26"/>
      <c r="HH49" s="26"/>
      <c r="HI49" s="26"/>
      <c r="HJ49" s="26"/>
      <c r="HK49" s="26"/>
      <c r="HL49" s="26"/>
      <c r="HM49" s="26"/>
      <c r="HN49" s="26"/>
      <c r="HO49" s="26"/>
      <c r="HP49" s="26"/>
      <c r="HQ49" s="26"/>
      <c r="HR49" s="26"/>
      <c r="HS49" s="26"/>
      <c r="HT49" s="26"/>
      <c r="HU49" s="26"/>
      <c r="HV49" s="26"/>
      <c r="HW49" s="26"/>
      <c r="HX49" s="26"/>
    </row>
    <row r="50" spans="185:232" ht="19.5" hidden="1" customHeight="1">
      <c r="GC50" s="26"/>
      <c r="GD50" s="26"/>
      <c r="GE50" s="26"/>
      <c r="GF50" s="26"/>
      <c r="GG50" s="26"/>
      <c r="GH50" s="26"/>
      <c r="GI50" s="26"/>
      <c r="GJ50" s="26"/>
      <c r="GK50" s="26"/>
      <c r="GL50" s="26"/>
      <c r="GM50" s="26"/>
      <c r="GN50" s="26"/>
      <c r="GO50" s="26"/>
      <c r="GP50" s="26"/>
      <c r="GQ50" s="26"/>
      <c r="GR50" s="26"/>
      <c r="GS50" s="26"/>
      <c r="GT50" s="26"/>
      <c r="GU50" s="26"/>
      <c r="GV50" s="26"/>
      <c r="GW50" s="26"/>
      <c r="GX50" s="26"/>
      <c r="GY50" s="26"/>
      <c r="GZ50" s="26"/>
      <c r="HA50" s="26"/>
      <c r="HB50" s="26"/>
      <c r="HC50" s="26"/>
      <c r="HD50" s="26"/>
      <c r="HE50" s="26"/>
      <c r="HF50" s="26"/>
      <c r="HG50" s="26"/>
      <c r="HH50" s="26"/>
      <c r="HI50" s="26"/>
      <c r="HJ50" s="26"/>
      <c r="HK50" s="26"/>
      <c r="HL50" s="26"/>
      <c r="HM50" s="26"/>
      <c r="HN50" s="26"/>
      <c r="HO50" s="26"/>
      <c r="HP50" s="26"/>
      <c r="HQ50" s="26"/>
      <c r="HR50" s="26"/>
      <c r="HS50" s="26"/>
      <c r="HT50" s="26"/>
      <c r="HU50" s="26"/>
      <c r="HV50" s="26"/>
      <c r="HW50" s="26"/>
      <c r="HX50" s="26"/>
    </row>
    <row r="51" spans="185:232" ht="19.5" hidden="1" customHeight="1">
      <c r="GC51" s="26"/>
      <c r="GD51" s="26"/>
      <c r="GE51" s="26"/>
      <c r="GF51" s="26"/>
      <c r="GG51" s="26"/>
      <c r="GH51" s="26"/>
      <c r="GI51" s="26"/>
      <c r="GJ51" s="26"/>
      <c r="GK51" s="26"/>
      <c r="GL51" s="26"/>
      <c r="GM51" s="26"/>
      <c r="GN51" s="26"/>
      <c r="GO51" s="26"/>
      <c r="GP51" s="26"/>
      <c r="GQ51" s="26"/>
      <c r="GR51" s="26"/>
      <c r="GS51" s="26"/>
      <c r="GT51" s="26"/>
      <c r="GU51" s="26"/>
      <c r="GV51" s="26"/>
      <c r="GW51" s="26"/>
      <c r="GX51" s="26"/>
      <c r="GY51" s="26"/>
      <c r="GZ51" s="26"/>
      <c r="HA51" s="26"/>
      <c r="HB51" s="26"/>
      <c r="HC51" s="26"/>
      <c r="HD51" s="26"/>
      <c r="HE51" s="26"/>
      <c r="HF51" s="26"/>
      <c r="HG51" s="26"/>
      <c r="HH51" s="26"/>
      <c r="HI51" s="26"/>
      <c r="HJ51" s="26"/>
      <c r="HK51" s="26"/>
      <c r="HL51" s="26"/>
      <c r="HM51" s="26"/>
      <c r="HN51" s="26"/>
      <c r="HO51" s="26"/>
      <c r="HP51" s="26"/>
      <c r="HQ51" s="26"/>
      <c r="HR51" s="26"/>
      <c r="HS51" s="26"/>
      <c r="HT51" s="26"/>
      <c r="HU51" s="26"/>
      <c r="HV51" s="26"/>
      <c r="HW51" s="26"/>
      <c r="HX51" s="26"/>
    </row>
    <row r="52" spans="185:232" ht="19.5" hidden="1" customHeight="1">
      <c r="GC52" s="26"/>
      <c r="GD52" s="26"/>
      <c r="GE52" s="26"/>
      <c r="GF52" s="26"/>
      <c r="GG52" s="26"/>
      <c r="GH52" s="26"/>
      <c r="GI52" s="26"/>
      <c r="GJ52" s="26"/>
      <c r="GK52" s="26"/>
      <c r="GL52" s="26"/>
      <c r="GM52" s="26"/>
      <c r="GN52" s="26"/>
      <c r="GO52" s="26"/>
      <c r="GP52" s="26"/>
      <c r="GQ52" s="26"/>
      <c r="GR52" s="26"/>
      <c r="GS52" s="26"/>
      <c r="GT52" s="26"/>
      <c r="GU52" s="26"/>
      <c r="GV52" s="26"/>
      <c r="GW52" s="26"/>
      <c r="GX52" s="26"/>
      <c r="GY52" s="26"/>
      <c r="GZ52" s="26"/>
      <c r="HA52" s="26"/>
      <c r="HB52" s="26"/>
      <c r="HC52" s="26"/>
      <c r="HD52" s="26"/>
      <c r="HE52" s="26"/>
      <c r="HF52" s="26"/>
      <c r="HG52" s="26"/>
      <c r="HH52" s="26"/>
      <c r="HI52" s="26"/>
      <c r="HJ52" s="26"/>
      <c r="HK52" s="26"/>
      <c r="HL52" s="26"/>
      <c r="HM52" s="26"/>
      <c r="HN52" s="26"/>
      <c r="HO52" s="26"/>
      <c r="HP52" s="26"/>
      <c r="HQ52" s="26"/>
      <c r="HR52" s="26"/>
      <c r="HS52" s="26"/>
      <c r="HT52" s="26"/>
      <c r="HU52" s="26"/>
      <c r="HV52" s="26"/>
      <c r="HW52" s="26"/>
      <c r="HX52" s="26"/>
    </row>
    <row r="53" spans="185:232" ht="19.5" hidden="1" customHeight="1">
      <c r="GC53" s="26"/>
      <c r="GD53" s="26"/>
      <c r="GE53" s="26"/>
      <c r="GF53" s="26"/>
      <c r="GG53" s="26"/>
      <c r="GH53" s="26"/>
      <c r="GI53" s="26"/>
      <c r="GJ53" s="26"/>
      <c r="GK53" s="26"/>
      <c r="GL53" s="26"/>
      <c r="GM53" s="26"/>
      <c r="GN53" s="26"/>
      <c r="GO53" s="26"/>
      <c r="GP53" s="26"/>
      <c r="GQ53" s="26"/>
      <c r="GR53" s="26"/>
      <c r="GS53" s="26"/>
      <c r="GT53" s="26"/>
      <c r="GU53" s="26"/>
      <c r="GV53" s="26"/>
      <c r="GW53" s="26"/>
      <c r="GX53" s="26"/>
      <c r="GY53" s="26"/>
      <c r="GZ53" s="26"/>
      <c r="HA53" s="26"/>
      <c r="HB53" s="26"/>
      <c r="HC53" s="26"/>
      <c r="HD53" s="26"/>
      <c r="HE53" s="26"/>
      <c r="HF53" s="26"/>
      <c r="HG53" s="26"/>
      <c r="HH53" s="26"/>
      <c r="HI53" s="26"/>
      <c r="HJ53" s="26"/>
      <c r="HK53" s="26"/>
      <c r="HL53" s="26"/>
      <c r="HM53" s="26"/>
      <c r="HN53" s="26"/>
      <c r="HO53" s="26"/>
      <c r="HP53" s="26"/>
      <c r="HQ53" s="26"/>
      <c r="HR53" s="26"/>
      <c r="HS53" s="26"/>
      <c r="HT53" s="26"/>
      <c r="HU53" s="26"/>
      <c r="HV53" s="26"/>
      <c r="HW53" s="26"/>
      <c r="HX53" s="26"/>
    </row>
    <row r="54" spans="185:232" ht="19.5" hidden="1" customHeight="1">
      <c r="GC54" s="26"/>
      <c r="GD54" s="26"/>
      <c r="GE54" s="26"/>
      <c r="GF54" s="26"/>
      <c r="GG54" s="26"/>
      <c r="GH54" s="26"/>
      <c r="GI54" s="26"/>
      <c r="GJ54" s="26"/>
      <c r="GK54" s="26"/>
      <c r="GL54" s="26"/>
      <c r="GM54" s="26"/>
      <c r="GN54" s="26"/>
      <c r="GO54" s="26"/>
      <c r="GP54" s="26"/>
      <c r="GQ54" s="26"/>
      <c r="GR54" s="26"/>
      <c r="GS54" s="26"/>
      <c r="GT54" s="26"/>
      <c r="GU54" s="26"/>
      <c r="GV54" s="26"/>
      <c r="GW54" s="26"/>
      <c r="GX54" s="26"/>
      <c r="GY54" s="26"/>
      <c r="GZ54" s="26"/>
      <c r="HA54" s="26"/>
      <c r="HB54" s="26"/>
      <c r="HC54" s="26"/>
      <c r="HD54" s="26"/>
      <c r="HE54" s="26"/>
      <c r="HF54" s="26"/>
      <c r="HG54" s="26"/>
      <c r="HH54" s="26"/>
      <c r="HI54" s="26"/>
      <c r="HJ54" s="26"/>
      <c r="HK54" s="26"/>
      <c r="HL54" s="26"/>
      <c r="HM54" s="26"/>
      <c r="HN54" s="26"/>
      <c r="HO54" s="26"/>
      <c r="HP54" s="26"/>
      <c r="HQ54" s="26"/>
      <c r="HR54" s="26"/>
      <c r="HS54" s="26"/>
      <c r="HT54" s="26"/>
      <c r="HU54" s="26"/>
      <c r="HV54" s="26"/>
      <c r="HW54" s="26"/>
      <c r="HX54" s="26"/>
    </row>
    <row r="55" spans="185:232" ht="19.5" hidden="1" customHeight="1">
      <c r="GC55" s="26"/>
      <c r="GD55" s="26"/>
      <c r="GE55" s="26"/>
      <c r="GF55" s="26"/>
      <c r="GG55" s="26"/>
      <c r="GH55" s="26"/>
      <c r="GI55" s="26"/>
      <c r="GJ55" s="26"/>
      <c r="GK55" s="26"/>
      <c r="GL55" s="26"/>
      <c r="GM55" s="26"/>
      <c r="GN55" s="26"/>
      <c r="GO55" s="26"/>
      <c r="GP55" s="26"/>
      <c r="GQ55" s="26"/>
      <c r="GR55" s="26"/>
      <c r="GS55" s="26"/>
      <c r="GT55" s="26"/>
      <c r="GU55" s="26"/>
      <c r="GV55" s="26"/>
      <c r="GW55" s="26"/>
      <c r="GX55" s="26"/>
      <c r="GY55" s="26"/>
      <c r="GZ55" s="26"/>
      <c r="HA55" s="26"/>
      <c r="HB55" s="26"/>
      <c r="HC55" s="26"/>
      <c r="HD55" s="26"/>
      <c r="HE55" s="26"/>
      <c r="HF55" s="26"/>
      <c r="HG55" s="26"/>
      <c r="HH55" s="26"/>
      <c r="HI55" s="26"/>
      <c r="HJ55" s="26"/>
      <c r="HK55" s="26"/>
      <c r="HL55" s="26"/>
      <c r="HM55" s="26"/>
      <c r="HN55" s="26"/>
      <c r="HO55" s="26"/>
      <c r="HP55" s="26"/>
      <c r="HQ55" s="26"/>
      <c r="HR55" s="26"/>
      <c r="HS55" s="26"/>
      <c r="HT55" s="26"/>
      <c r="HU55" s="26"/>
      <c r="HV55" s="26"/>
      <c r="HW55" s="26"/>
      <c r="HX55" s="26"/>
    </row>
    <row r="56" spans="185:232" ht="19.5" hidden="1" customHeight="1">
      <c r="GC56" s="26"/>
      <c r="GD56" s="26"/>
      <c r="GE56" s="26"/>
      <c r="GF56" s="26"/>
      <c r="GG56" s="26"/>
      <c r="GH56" s="26"/>
      <c r="GI56" s="26"/>
      <c r="GJ56" s="26"/>
      <c r="GK56" s="26"/>
      <c r="GL56" s="26"/>
      <c r="GM56" s="26"/>
      <c r="GN56" s="26"/>
      <c r="GO56" s="26"/>
      <c r="GP56" s="26"/>
      <c r="GQ56" s="26"/>
      <c r="GR56" s="26"/>
      <c r="GS56" s="26"/>
      <c r="GT56" s="26"/>
      <c r="GU56" s="26"/>
      <c r="GV56" s="26"/>
      <c r="GW56" s="26"/>
      <c r="GX56" s="26"/>
      <c r="GY56" s="26"/>
      <c r="GZ56" s="26"/>
      <c r="HA56" s="26"/>
      <c r="HB56" s="26"/>
      <c r="HC56" s="26"/>
      <c r="HD56" s="26"/>
      <c r="HE56" s="26"/>
      <c r="HF56" s="26"/>
      <c r="HG56" s="26"/>
      <c r="HH56" s="26"/>
      <c r="HI56" s="26"/>
      <c r="HJ56" s="26"/>
      <c r="HK56" s="26"/>
      <c r="HL56" s="26"/>
      <c r="HM56" s="26"/>
      <c r="HN56" s="26"/>
      <c r="HO56" s="26"/>
      <c r="HP56" s="26"/>
      <c r="HQ56" s="26"/>
      <c r="HR56" s="26"/>
      <c r="HS56" s="26"/>
      <c r="HT56" s="26"/>
      <c r="HU56" s="26"/>
      <c r="HV56" s="26"/>
      <c r="HW56" s="26"/>
      <c r="HX56" s="26"/>
    </row>
    <row r="57" spans="185:232" ht="19.5" hidden="1" customHeight="1">
      <c r="GC57" s="26"/>
      <c r="GD57" s="26"/>
      <c r="GE57" s="26"/>
      <c r="GF57" s="26"/>
      <c r="GG57" s="26"/>
      <c r="GH57" s="26"/>
      <c r="GI57" s="26"/>
      <c r="GJ57" s="26"/>
      <c r="GK57" s="26"/>
      <c r="GL57" s="26"/>
      <c r="GM57" s="26"/>
      <c r="GN57" s="26"/>
      <c r="GO57" s="26"/>
      <c r="GP57" s="26"/>
      <c r="GQ57" s="26"/>
      <c r="GR57" s="26"/>
      <c r="GS57" s="26"/>
      <c r="GT57" s="26"/>
      <c r="GU57" s="26"/>
      <c r="GV57" s="26"/>
      <c r="GW57" s="26"/>
      <c r="GX57" s="26"/>
      <c r="GY57" s="26"/>
      <c r="GZ57" s="26"/>
      <c r="HA57" s="26"/>
      <c r="HB57" s="26"/>
      <c r="HC57" s="26"/>
      <c r="HD57" s="26"/>
      <c r="HE57" s="26"/>
      <c r="HF57" s="26"/>
      <c r="HG57" s="26"/>
      <c r="HH57" s="26"/>
      <c r="HI57" s="26"/>
      <c r="HJ57" s="26"/>
      <c r="HK57" s="26"/>
      <c r="HL57" s="26"/>
      <c r="HM57" s="26"/>
      <c r="HN57" s="26"/>
      <c r="HO57" s="26"/>
      <c r="HP57" s="26"/>
      <c r="HQ57" s="26"/>
      <c r="HR57" s="26"/>
      <c r="HS57" s="26"/>
      <c r="HT57" s="26"/>
      <c r="HU57" s="26"/>
      <c r="HV57" s="26"/>
      <c r="HW57" s="26"/>
      <c r="HX57" s="26"/>
    </row>
    <row r="58" spans="185:232" ht="19.5" hidden="1" customHeight="1">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row>
    <row r="59" spans="185:232" ht="19.5" hidden="1" customHeight="1">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row>
    <row r="60" spans="185:232" ht="19.5" hidden="1" customHeight="1">
      <c r="GC60" s="26"/>
      <c r="GD60" s="26"/>
      <c r="GE60" s="26"/>
      <c r="GF60" s="26"/>
      <c r="GG60" s="26"/>
      <c r="GH60" s="26"/>
      <c r="GI60" s="26"/>
      <c r="GJ60" s="26"/>
      <c r="GK60" s="26"/>
      <c r="GL60" s="26"/>
      <c r="GM60" s="26"/>
      <c r="GN60" s="26"/>
      <c r="GO60" s="26"/>
      <c r="GP60" s="26"/>
      <c r="GQ60" s="26"/>
      <c r="GR60" s="26"/>
      <c r="GS60" s="26"/>
      <c r="GT60" s="26"/>
      <c r="GU60" s="26"/>
      <c r="GV60" s="26"/>
      <c r="GW60" s="26"/>
      <c r="GX60" s="26"/>
      <c r="GY60" s="26"/>
      <c r="GZ60" s="26"/>
      <c r="HA60" s="26"/>
      <c r="HB60" s="26"/>
      <c r="HC60" s="26"/>
      <c r="HD60" s="26"/>
      <c r="HE60" s="26"/>
      <c r="HF60" s="26"/>
      <c r="HG60" s="26"/>
      <c r="HH60" s="26"/>
      <c r="HI60" s="26"/>
      <c r="HJ60" s="26"/>
      <c r="HK60" s="26"/>
      <c r="HL60" s="26"/>
      <c r="HM60" s="26"/>
      <c r="HN60" s="26"/>
      <c r="HO60" s="26"/>
      <c r="HP60" s="26"/>
      <c r="HQ60" s="26"/>
      <c r="HR60" s="26"/>
      <c r="HS60" s="26"/>
      <c r="HT60" s="26"/>
      <c r="HU60" s="26"/>
      <c r="HV60" s="26"/>
      <c r="HW60" s="26"/>
      <c r="HX60" s="26"/>
    </row>
    <row r="61" spans="185:232" ht="19.5" hidden="1" customHeight="1">
      <c r="GC61" s="26"/>
      <c r="GD61" s="26"/>
      <c r="GE61" s="26"/>
      <c r="GF61" s="26"/>
      <c r="GG61" s="26"/>
      <c r="GH61" s="26"/>
      <c r="GI61" s="26"/>
      <c r="GJ61" s="26"/>
      <c r="GK61" s="26"/>
      <c r="GL61" s="26"/>
      <c r="GM61" s="26"/>
      <c r="GN61" s="26"/>
      <c r="GO61" s="26"/>
      <c r="GP61" s="26"/>
      <c r="GQ61" s="26"/>
      <c r="GR61" s="26"/>
      <c r="GS61" s="26"/>
      <c r="GT61" s="26"/>
      <c r="GU61" s="26"/>
      <c r="GV61" s="26"/>
      <c r="GW61" s="26"/>
      <c r="GX61" s="26"/>
      <c r="GY61" s="26"/>
      <c r="GZ61" s="26"/>
      <c r="HA61" s="26"/>
      <c r="HB61" s="26"/>
      <c r="HC61" s="26"/>
      <c r="HD61" s="26"/>
      <c r="HE61" s="26"/>
      <c r="HF61" s="26"/>
      <c r="HG61" s="26"/>
      <c r="HH61" s="26"/>
      <c r="HI61" s="26"/>
      <c r="HJ61" s="26"/>
      <c r="HK61" s="26"/>
      <c r="HL61" s="26"/>
      <c r="HM61" s="26"/>
      <c r="HN61" s="26"/>
      <c r="HO61" s="26"/>
      <c r="HP61" s="26"/>
      <c r="HQ61" s="26"/>
      <c r="HR61" s="26"/>
      <c r="HS61" s="26"/>
      <c r="HT61" s="26"/>
      <c r="HU61" s="26"/>
      <c r="HV61" s="26"/>
      <c r="HW61" s="26"/>
      <c r="HX61" s="26"/>
    </row>
    <row r="62" spans="185:232" ht="19.5" hidden="1" customHeight="1">
      <c r="GC62" s="26"/>
      <c r="GD62" s="26"/>
      <c r="GE62" s="26"/>
      <c r="GF62" s="26"/>
      <c r="GG62" s="26"/>
      <c r="GH62" s="26"/>
      <c r="GI62" s="26"/>
      <c r="GJ62" s="26"/>
      <c r="GK62" s="26"/>
      <c r="GL62" s="26"/>
      <c r="GM62" s="26"/>
      <c r="GN62" s="26"/>
      <c r="GO62" s="26"/>
      <c r="GP62" s="26"/>
      <c r="GQ62" s="26"/>
      <c r="GR62" s="26"/>
      <c r="GS62" s="26"/>
      <c r="GT62" s="26"/>
      <c r="GU62" s="26"/>
      <c r="GV62" s="26"/>
      <c r="GW62" s="26"/>
      <c r="GX62" s="26"/>
      <c r="GY62" s="26"/>
      <c r="GZ62" s="26"/>
      <c r="HA62" s="26"/>
      <c r="HB62" s="26"/>
      <c r="HC62" s="26"/>
      <c r="HD62" s="26"/>
      <c r="HE62" s="26"/>
      <c r="HF62" s="26"/>
      <c r="HG62" s="26"/>
      <c r="HH62" s="26"/>
      <c r="HI62" s="26"/>
      <c r="HJ62" s="26"/>
      <c r="HK62" s="26"/>
      <c r="HL62" s="26"/>
      <c r="HM62" s="26"/>
      <c r="HN62" s="26"/>
      <c r="HO62" s="26"/>
      <c r="HP62" s="26"/>
      <c r="HQ62" s="26"/>
      <c r="HR62" s="26"/>
      <c r="HS62" s="26"/>
      <c r="HT62" s="26"/>
      <c r="HU62" s="26"/>
      <c r="HV62" s="26"/>
      <c r="HW62" s="26"/>
      <c r="HX62" s="26"/>
    </row>
    <row r="63" spans="185:232" ht="19.5" hidden="1" customHeight="1">
      <c r="GC63" s="26"/>
      <c r="GD63" s="26"/>
      <c r="GE63" s="26"/>
      <c r="GF63" s="26"/>
      <c r="GG63" s="26"/>
      <c r="GH63" s="26"/>
      <c r="GI63" s="26"/>
      <c r="GJ63" s="26"/>
      <c r="GK63" s="26"/>
      <c r="GL63" s="26"/>
      <c r="GM63" s="26"/>
      <c r="GN63" s="26"/>
      <c r="GO63" s="26"/>
      <c r="GP63" s="26"/>
      <c r="GQ63" s="26"/>
      <c r="GR63" s="26"/>
      <c r="GS63" s="26"/>
      <c r="GT63" s="26"/>
      <c r="GU63" s="26"/>
      <c r="GV63" s="26"/>
      <c r="GW63" s="26"/>
      <c r="GX63" s="26"/>
      <c r="GY63" s="26"/>
      <c r="GZ63" s="26"/>
      <c r="HA63" s="26"/>
      <c r="HB63" s="26"/>
      <c r="HC63" s="26"/>
      <c r="HD63" s="26"/>
      <c r="HE63" s="26"/>
      <c r="HF63" s="26"/>
      <c r="HG63" s="26"/>
      <c r="HH63" s="26"/>
      <c r="HI63" s="26"/>
      <c r="HJ63" s="26"/>
      <c r="HK63" s="26"/>
      <c r="HL63" s="26"/>
      <c r="HM63" s="26"/>
      <c r="HN63" s="26"/>
      <c r="HO63" s="26"/>
      <c r="HP63" s="26"/>
      <c r="HQ63" s="26"/>
      <c r="HR63" s="26"/>
      <c r="HS63" s="26"/>
      <c r="HT63" s="26"/>
      <c r="HU63" s="26"/>
      <c r="HV63" s="26"/>
      <c r="HW63" s="26"/>
      <c r="HX63" s="26"/>
    </row>
    <row r="64" spans="185:232" ht="19.5" hidden="1" customHeight="1">
      <c r="GC64" s="26"/>
      <c r="GD64" s="26"/>
      <c r="GE64" s="26"/>
      <c r="GF64" s="26"/>
      <c r="GG64" s="26"/>
      <c r="GH64" s="26"/>
      <c r="GI64" s="26"/>
      <c r="GJ64" s="26"/>
      <c r="GK64" s="26"/>
      <c r="GL64" s="26"/>
      <c r="GM64" s="26"/>
      <c r="GN64" s="26"/>
      <c r="GO64" s="26"/>
      <c r="GP64" s="26"/>
      <c r="GQ64" s="26"/>
      <c r="GR64" s="26"/>
      <c r="GS64" s="26"/>
      <c r="GT64" s="26"/>
      <c r="GU64" s="26"/>
      <c r="GV64" s="26"/>
      <c r="GW64" s="26"/>
      <c r="GX64" s="26"/>
      <c r="GY64" s="26"/>
      <c r="GZ64" s="26"/>
      <c r="HA64" s="26"/>
      <c r="HB64" s="26"/>
      <c r="HC64" s="26"/>
      <c r="HD64" s="26"/>
      <c r="HE64" s="26"/>
      <c r="HF64" s="26"/>
      <c r="HG64" s="26"/>
      <c r="HH64" s="26"/>
      <c r="HI64" s="26"/>
      <c r="HJ64" s="26"/>
      <c r="HK64" s="26"/>
      <c r="HL64" s="26"/>
      <c r="HM64" s="26"/>
      <c r="HN64" s="26"/>
      <c r="HO64" s="26"/>
      <c r="HP64" s="26"/>
      <c r="HQ64" s="26"/>
      <c r="HR64" s="26"/>
      <c r="HS64" s="26"/>
      <c r="HT64" s="26"/>
      <c r="HU64" s="26"/>
      <c r="HV64" s="26"/>
      <c r="HW64" s="26"/>
      <c r="HX64" s="26"/>
    </row>
    <row r="65" spans="185:232" ht="19.5" hidden="1" customHeight="1">
      <c r="GC65" s="26"/>
      <c r="GD65" s="26"/>
      <c r="GE65" s="26"/>
      <c r="GF65" s="26"/>
      <c r="GG65" s="26"/>
      <c r="GH65" s="26"/>
      <c r="GI65" s="26"/>
      <c r="GJ65" s="26"/>
      <c r="GK65" s="26"/>
      <c r="GL65" s="26"/>
      <c r="GM65" s="26"/>
      <c r="GN65" s="26"/>
      <c r="GO65" s="26"/>
      <c r="GP65" s="26"/>
      <c r="GQ65" s="26"/>
      <c r="GR65" s="26"/>
      <c r="GS65" s="26"/>
      <c r="GT65" s="26"/>
      <c r="GU65" s="26"/>
      <c r="GV65" s="26"/>
      <c r="GW65" s="26"/>
      <c r="GX65" s="26"/>
      <c r="GY65" s="26"/>
      <c r="GZ65" s="26"/>
      <c r="HA65" s="26"/>
      <c r="HB65" s="26"/>
      <c r="HC65" s="26"/>
      <c r="HD65" s="26"/>
      <c r="HE65" s="26"/>
      <c r="HF65" s="26"/>
      <c r="HG65" s="26"/>
      <c r="HH65" s="26"/>
      <c r="HI65" s="26"/>
      <c r="HJ65" s="26"/>
      <c r="HK65" s="26"/>
      <c r="HL65" s="26"/>
      <c r="HM65" s="26"/>
      <c r="HN65" s="26"/>
      <c r="HO65" s="26"/>
      <c r="HP65" s="26"/>
      <c r="HQ65" s="26"/>
      <c r="HR65" s="26"/>
      <c r="HS65" s="26"/>
      <c r="HT65" s="26"/>
      <c r="HU65" s="26"/>
      <c r="HV65" s="26"/>
      <c r="HW65" s="26"/>
      <c r="HX65" s="26"/>
    </row>
    <row r="66" spans="185:232" ht="19.5" hidden="1" customHeight="1">
      <c r="GC66" s="26"/>
      <c r="GD66" s="26"/>
      <c r="GE66" s="26"/>
      <c r="GF66" s="26"/>
      <c r="GG66" s="26"/>
      <c r="GH66" s="26"/>
      <c r="GI66" s="26"/>
      <c r="GJ66" s="26"/>
      <c r="GK66" s="26"/>
      <c r="GL66" s="26"/>
      <c r="GM66" s="26"/>
      <c r="GN66" s="26"/>
      <c r="GO66" s="26"/>
      <c r="GP66" s="26"/>
      <c r="GQ66" s="26"/>
      <c r="GR66" s="26"/>
      <c r="GS66" s="26"/>
      <c r="GT66" s="26"/>
      <c r="GU66" s="26"/>
      <c r="GV66" s="26"/>
      <c r="GW66" s="26"/>
      <c r="GX66" s="26"/>
      <c r="GY66" s="26"/>
      <c r="GZ66" s="26"/>
      <c r="HA66" s="26"/>
      <c r="HB66" s="26"/>
      <c r="HC66" s="26"/>
      <c r="HD66" s="26"/>
      <c r="HE66" s="26"/>
      <c r="HF66" s="26"/>
      <c r="HG66" s="26"/>
      <c r="HH66" s="26"/>
      <c r="HI66" s="26"/>
      <c r="HJ66" s="26"/>
      <c r="HK66" s="26"/>
      <c r="HL66" s="26"/>
      <c r="HM66" s="26"/>
      <c r="HN66" s="26"/>
      <c r="HO66" s="26"/>
      <c r="HP66" s="26"/>
      <c r="HQ66" s="26"/>
      <c r="HR66" s="26"/>
      <c r="HS66" s="26"/>
      <c r="HT66" s="26"/>
      <c r="HU66" s="26"/>
      <c r="HV66" s="26"/>
      <c r="HW66" s="26"/>
      <c r="HX66" s="26"/>
    </row>
    <row r="67" spans="185:232" ht="19.5" hidden="1" customHeight="1">
      <c r="GC67" s="26"/>
      <c r="GD67" s="26"/>
      <c r="GE67" s="26"/>
      <c r="GF67" s="26"/>
      <c r="GG67" s="26"/>
      <c r="GH67" s="26"/>
      <c r="GI67" s="26"/>
      <c r="GJ67" s="26"/>
      <c r="GK67" s="26"/>
      <c r="GL67" s="26"/>
      <c r="GM67" s="26"/>
      <c r="GN67" s="26"/>
      <c r="GO67" s="26"/>
      <c r="GP67" s="26"/>
      <c r="GQ67" s="26"/>
      <c r="GR67" s="26"/>
      <c r="GS67" s="26"/>
      <c r="GT67" s="26"/>
      <c r="GU67" s="26"/>
      <c r="GV67" s="26"/>
      <c r="GW67" s="26"/>
      <c r="GX67" s="26"/>
      <c r="GY67" s="26"/>
      <c r="GZ67" s="26"/>
      <c r="HA67" s="26"/>
      <c r="HB67" s="26"/>
      <c r="HC67" s="26"/>
      <c r="HD67" s="26"/>
      <c r="HE67" s="26"/>
      <c r="HF67" s="26"/>
      <c r="HG67" s="26"/>
      <c r="HH67" s="26"/>
      <c r="HI67" s="26"/>
      <c r="HJ67" s="26"/>
      <c r="HK67" s="26"/>
      <c r="HL67" s="26"/>
      <c r="HM67" s="26"/>
      <c r="HN67" s="26"/>
      <c r="HO67" s="26"/>
      <c r="HP67" s="26"/>
      <c r="HQ67" s="26"/>
      <c r="HR67" s="26"/>
      <c r="HS67" s="26"/>
      <c r="HT67" s="26"/>
      <c r="HU67" s="26"/>
      <c r="HV67" s="26"/>
      <c r="HW67" s="26"/>
      <c r="HX67" s="26"/>
    </row>
    <row r="68" spans="185:232" ht="19.5" hidden="1" customHeight="1">
      <c r="GC68" s="26"/>
      <c r="GD68" s="26"/>
      <c r="GE68" s="26"/>
      <c r="GF68" s="26"/>
      <c r="GG68" s="26"/>
      <c r="GH68" s="26"/>
      <c r="GI68" s="26"/>
      <c r="GJ68" s="26"/>
      <c r="GK68" s="26"/>
      <c r="GL68" s="26"/>
      <c r="GM68" s="26"/>
      <c r="GN68" s="26"/>
      <c r="GO68" s="26"/>
      <c r="GP68" s="26"/>
      <c r="GQ68" s="26"/>
      <c r="GR68" s="26"/>
      <c r="GS68" s="26"/>
      <c r="GT68" s="26"/>
      <c r="GU68" s="26"/>
      <c r="GV68" s="26"/>
      <c r="GW68" s="26"/>
      <c r="GX68" s="26"/>
      <c r="GY68" s="26"/>
      <c r="GZ68" s="26"/>
      <c r="HA68" s="26"/>
      <c r="HB68" s="26"/>
      <c r="HC68" s="26"/>
      <c r="HD68" s="26"/>
      <c r="HE68" s="26"/>
      <c r="HF68" s="26"/>
      <c r="HG68" s="26"/>
      <c r="HH68" s="26"/>
      <c r="HI68" s="26"/>
      <c r="HJ68" s="26"/>
      <c r="HK68" s="26"/>
      <c r="HL68" s="26"/>
      <c r="HM68" s="26"/>
      <c r="HN68" s="26"/>
      <c r="HO68" s="26"/>
      <c r="HP68" s="26"/>
      <c r="HQ68" s="26"/>
      <c r="HR68" s="26"/>
      <c r="HS68" s="26"/>
      <c r="HT68" s="26"/>
      <c r="HU68" s="26"/>
      <c r="HV68" s="26"/>
      <c r="HW68" s="26"/>
      <c r="HX68" s="26"/>
    </row>
    <row r="69" spans="185:232" ht="19.5" hidden="1" customHeight="1">
      <c r="GC69" s="26"/>
      <c r="GD69" s="26"/>
      <c r="GE69" s="26"/>
      <c r="GF69" s="26"/>
      <c r="GG69" s="26"/>
      <c r="GH69" s="26"/>
      <c r="GI69" s="26"/>
      <c r="GJ69" s="26"/>
      <c r="GK69" s="26"/>
      <c r="GL69" s="26"/>
      <c r="GM69" s="26"/>
      <c r="GN69" s="26"/>
      <c r="GO69" s="26"/>
      <c r="GP69" s="26"/>
      <c r="GQ69" s="26"/>
      <c r="GR69" s="26"/>
      <c r="GS69" s="26"/>
      <c r="GT69" s="26"/>
      <c r="GU69" s="26"/>
      <c r="GV69" s="26"/>
      <c r="GW69" s="26"/>
      <c r="GX69" s="26"/>
      <c r="GY69" s="26"/>
      <c r="GZ69" s="26"/>
      <c r="HA69" s="26"/>
      <c r="HB69" s="26"/>
      <c r="HC69" s="26"/>
      <c r="HD69" s="26"/>
      <c r="HE69" s="26"/>
      <c r="HF69" s="26"/>
      <c r="HG69" s="26"/>
      <c r="HH69" s="26"/>
      <c r="HI69" s="26"/>
      <c r="HJ69" s="26"/>
      <c r="HK69" s="26"/>
      <c r="HL69" s="26"/>
      <c r="HM69" s="26"/>
      <c r="HN69" s="26"/>
      <c r="HO69" s="26"/>
      <c r="HP69" s="26"/>
      <c r="HQ69" s="26"/>
      <c r="HR69" s="26"/>
      <c r="HS69" s="26"/>
      <c r="HT69" s="26"/>
      <c r="HU69" s="26"/>
      <c r="HV69" s="26"/>
      <c r="HW69" s="26"/>
      <c r="HX69" s="26"/>
    </row>
    <row r="70" spans="185:232" ht="19.5" hidden="1" customHeight="1">
      <c r="GC70" s="26"/>
      <c r="GD70" s="26"/>
      <c r="GE70" s="26"/>
      <c r="GF70" s="26"/>
      <c r="GG70" s="26"/>
      <c r="GH70" s="26"/>
      <c r="GI70" s="26"/>
      <c r="GJ70" s="26"/>
      <c r="GK70" s="26"/>
      <c r="GL70" s="26"/>
      <c r="GM70" s="26"/>
      <c r="GN70" s="26"/>
      <c r="GO70" s="26"/>
      <c r="GP70" s="26"/>
      <c r="GQ70" s="26"/>
      <c r="GR70" s="26"/>
      <c r="GS70" s="26"/>
      <c r="GT70" s="26"/>
      <c r="GU70" s="26"/>
      <c r="GV70" s="26"/>
      <c r="GW70" s="26"/>
      <c r="GX70" s="26"/>
      <c r="GY70" s="26"/>
      <c r="GZ70" s="26"/>
      <c r="HA70" s="26"/>
      <c r="HB70" s="26"/>
      <c r="HC70" s="26"/>
      <c r="HD70" s="26"/>
      <c r="HE70" s="26"/>
      <c r="HF70" s="26"/>
      <c r="HG70" s="26"/>
      <c r="HH70" s="26"/>
      <c r="HI70" s="26"/>
      <c r="HJ70" s="26"/>
      <c r="HK70" s="26"/>
      <c r="HL70" s="26"/>
      <c r="HM70" s="26"/>
      <c r="HN70" s="26"/>
      <c r="HO70" s="26"/>
      <c r="HP70" s="26"/>
      <c r="HQ70" s="26"/>
      <c r="HR70" s="26"/>
      <c r="HS70" s="26"/>
      <c r="HT70" s="26"/>
      <c r="HU70" s="26"/>
      <c r="HV70" s="26"/>
      <c r="HW70" s="26"/>
      <c r="HX70" s="26"/>
    </row>
    <row r="71" spans="185:232" ht="19.5" hidden="1" customHeight="1">
      <c r="GC71" s="26"/>
      <c r="GD71" s="26"/>
      <c r="GE71" s="26"/>
      <c r="GF71" s="26"/>
      <c r="GG71" s="26"/>
      <c r="GH71" s="26"/>
      <c r="GI71" s="26"/>
      <c r="GJ71" s="26"/>
      <c r="GK71" s="26"/>
      <c r="GL71" s="26"/>
      <c r="GM71" s="26"/>
      <c r="GN71" s="26"/>
      <c r="GO71" s="26"/>
      <c r="GP71" s="26"/>
      <c r="GQ71" s="26"/>
      <c r="GR71" s="26"/>
      <c r="GS71" s="26"/>
      <c r="GT71" s="26"/>
      <c r="GU71" s="26"/>
      <c r="GV71" s="26"/>
      <c r="GW71" s="26"/>
      <c r="GX71" s="26"/>
      <c r="GY71" s="26"/>
      <c r="GZ71" s="26"/>
      <c r="HA71" s="26"/>
      <c r="HB71" s="26"/>
      <c r="HC71" s="26"/>
      <c r="HD71" s="26"/>
      <c r="HE71" s="26"/>
      <c r="HF71" s="26"/>
      <c r="HG71" s="26"/>
      <c r="HH71" s="26"/>
      <c r="HI71" s="26"/>
      <c r="HJ71" s="26"/>
      <c r="HK71" s="26"/>
      <c r="HL71" s="26"/>
      <c r="HM71" s="26"/>
      <c r="HN71" s="26"/>
      <c r="HO71" s="26"/>
      <c r="HP71" s="26"/>
      <c r="HQ71" s="26"/>
      <c r="HR71" s="26"/>
      <c r="HS71" s="26"/>
      <c r="HT71" s="26"/>
      <c r="HU71" s="26"/>
      <c r="HV71" s="26"/>
      <c r="HW71" s="26"/>
      <c r="HX71" s="26"/>
    </row>
    <row r="72" spans="185:232" ht="19.5" hidden="1" customHeight="1">
      <c r="GC72" s="26"/>
      <c r="GD72" s="26"/>
      <c r="GE72" s="26"/>
      <c r="GF72" s="26"/>
      <c r="GG72" s="26"/>
      <c r="GH72" s="26"/>
      <c r="GI72" s="26"/>
      <c r="GJ72" s="26"/>
      <c r="GK72" s="26"/>
      <c r="GL72" s="26"/>
      <c r="GM72" s="26"/>
      <c r="GN72" s="26"/>
      <c r="GO72" s="26"/>
      <c r="GP72" s="26"/>
      <c r="GQ72" s="26"/>
      <c r="GR72" s="26"/>
      <c r="GS72" s="26"/>
      <c r="GT72" s="26"/>
      <c r="GU72" s="26"/>
      <c r="GV72" s="26"/>
      <c r="GW72" s="26"/>
      <c r="GX72" s="26"/>
      <c r="GY72" s="26"/>
      <c r="GZ72" s="26"/>
      <c r="HA72" s="26"/>
      <c r="HB72" s="26"/>
      <c r="HC72" s="26"/>
      <c r="HD72" s="26"/>
      <c r="HE72" s="26"/>
      <c r="HF72" s="26"/>
      <c r="HG72" s="26"/>
      <c r="HH72" s="26"/>
      <c r="HI72" s="26"/>
      <c r="HJ72" s="26"/>
      <c r="HK72" s="26"/>
      <c r="HL72" s="26"/>
      <c r="HM72" s="26"/>
      <c r="HN72" s="26"/>
      <c r="HO72" s="26"/>
      <c r="HP72" s="26"/>
      <c r="HQ72" s="26"/>
      <c r="HR72" s="26"/>
      <c r="HS72" s="26"/>
      <c r="HT72" s="26"/>
      <c r="HU72" s="26"/>
      <c r="HV72" s="26"/>
      <c r="HW72" s="26"/>
      <c r="HX72" s="26"/>
    </row>
    <row r="73" spans="185:232" ht="19.5" hidden="1" customHeight="1">
      <c r="GC73" s="26"/>
      <c r="GD73" s="26"/>
      <c r="GE73" s="26"/>
      <c r="GF73" s="26"/>
      <c r="GG73" s="26"/>
      <c r="GH73" s="26"/>
      <c r="GI73" s="26"/>
      <c r="GJ73" s="26"/>
      <c r="GK73" s="26"/>
      <c r="GL73" s="26"/>
      <c r="GM73" s="26"/>
      <c r="GN73" s="26"/>
      <c r="GO73" s="26"/>
      <c r="GP73" s="26"/>
      <c r="GQ73" s="26"/>
      <c r="GR73" s="26"/>
      <c r="GS73" s="26"/>
      <c r="GT73" s="26"/>
      <c r="GU73" s="26"/>
      <c r="GV73" s="26"/>
      <c r="GW73" s="26"/>
      <c r="GX73" s="26"/>
      <c r="GY73" s="26"/>
      <c r="GZ73" s="26"/>
      <c r="HA73" s="26"/>
      <c r="HB73" s="26"/>
      <c r="HC73" s="26"/>
      <c r="HD73" s="26"/>
      <c r="HE73" s="26"/>
      <c r="HF73" s="26"/>
      <c r="HG73" s="26"/>
      <c r="HH73" s="26"/>
      <c r="HI73" s="26"/>
      <c r="HJ73" s="26"/>
      <c r="HK73" s="26"/>
      <c r="HL73" s="26"/>
      <c r="HM73" s="26"/>
      <c r="HN73" s="26"/>
      <c r="HO73" s="26"/>
      <c r="HP73" s="26"/>
      <c r="HQ73" s="26"/>
      <c r="HR73" s="26"/>
      <c r="HS73" s="26"/>
      <c r="HT73" s="26"/>
      <c r="HU73" s="26"/>
      <c r="HV73" s="26"/>
      <c r="HW73" s="26"/>
      <c r="HX73" s="26"/>
    </row>
    <row r="74" spans="185:232" ht="19.5" hidden="1" customHeight="1">
      <c r="GC74" s="26"/>
      <c r="GD74" s="26"/>
      <c r="GE74" s="26"/>
      <c r="GF74" s="26"/>
      <c r="GG74" s="26"/>
      <c r="GH74" s="26"/>
      <c r="GI74" s="26"/>
      <c r="GJ74" s="26"/>
      <c r="GK74" s="26"/>
      <c r="GL74" s="26"/>
      <c r="GM74" s="26"/>
      <c r="GN74" s="26"/>
      <c r="GO74" s="26"/>
      <c r="GP74" s="26"/>
      <c r="GQ74" s="26"/>
      <c r="GR74" s="26"/>
      <c r="GS74" s="26"/>
      <c r="GT74" s="26"/>
      <c r="GU74" s="26"/>
      <c r="GV74" s="26"/>
      <c r="GW74" s="26"/>
      <c r="GX74" s="26"/>
      <c r="GY74" s="26"/>
      <c r="GZ74" s="26"/>
      <c r="HA74" s="26"/>
      <c r="HB74" s="26"/>
      <c r="HC74" s="26"/>
      <c r="HD74" s="26"/>
      <c r="HE74" s="26"/>
      <c r="HF74" s="26"/>
      <c r="HG74" s="26"/>
      <c r="HH74" s="26"/>
      <c r="HI74" s="26"/>
      <c r="HJ74" s="26"/>
      <c r="HK74" s="26"/>
      <c r="HL74" s="26"/>
      <c r="HM74" s="26"/>
      <c r="HN74" s="26"/>
      <c r="HO74" s="26"/>
      <c r="HP74" s="26"/>
      <c r="HQ74" s="26"/>
      <c r="HR74" s="26"/>
      <c r="HS74" s="26"/>
      <c r="HT74" s="26"/>
      <c r="HU74" s="26"/>
      <c r="HV74" s="26"/>
      <c r="HW74" s="26"/>
      <c r="HX74" s="26"/>
    </row>
    <row r="75" spans="185:232" ht="19.5" hidden="1" customHeight="1">
      <c r="GC75" s="26"/>
      <c r="GD75" s="26"/>
      <c r="GE75" s="26"/>
      <c r="GF75" s="26"/>
      <c r="GG75" s="26"/>
      <c r="GH75" s="26"/>
      <c r="GI75" s="26"/>
      <c r="GJ75" s="26"/>
      <c r="GK75" s="26"/>
      <c r="GL75" s="26"/>
      <c r="GM75" s="26"/>
      <c r="GN75" s="26"/>
      <c r="GO75" s="26"/>
      <c r="GP75" s="26"/>
      <c r="GQ75" s="26"/>
      <c r="GR75" s="26"/>
      <c r="GS75" s="26"/>
      <c r="GT75" s="26"/>
      <c r="GU75" s="26"/>
      <c r="GV75" s="26"/>
      <c r="GW75" s="26"/>
      <c r="GX75" s="26"/>
      <c r="GY75" s="26"/>
      <c r="GZ75" s="26"/>
      <c r="HA75" s="26"/>
      <c r="HB75" s="26"/>
      <c r="HC75" s="26"/>
      <c r="HD75" s="26"/>
      <c r="HE75" s="26"/>
      <c r="HF75" s="26"/>
      <c r="HG75" s="26"/>
      <c r="HH75" s="26"/>
      <c r="HI75" s="26"/>
      <c r="HJ75" s="26"/>
      <c r="HK75" s="26"/>
      <c r="HL75" s="26"/>
      <c r="HM75" s="26"/>
      <c r="HN75" s="26"/>
      <c r="HO75" s="26"/>
      <c r="HP75" s="26"/>
      <c r="HQ75" s="26"/>
      <c r="HR75" s="26"/>
      <c r="HS75" s="26"/>
      <c r="HT75" s="26"/>
      <c r="HU75" s="26"/>
      <c r="HV75" s="26"/>
      <c r="HW75" s="26"/>
      <c r="HX75" s="26"/>
    </row>
    <row r="76" spans="185:232" ht="19.5" hidden="1" customHeight="1">
      <c r="GC76" s="26"/>
      <c r="GD76" s="26"/>
      <c r="GE76" s="26"/>
      <c r="GF76" s="26"/>
      <c r="GG76" s="26"/>
      <c r="GH76" s="26"/>
      <c r="GI76" s="26"/>
      <c r="GJ76" s="26"/>
      <c r="GK76" s="26"/>
      <c r="GL76" s="26"/>
      <c r="GM76" s="26"/>
      <c r="GN76" s="26"/>
      <c r="GO76" s="26"/>
      <c r="GP76" s="26"/>
      <c r="GQ76" s="26"/>
      <c r="GR76" s="26"/>
      <c r="GS76" s="26"/>
      <c r="GT76" s="26"/>
      <c r="GU76" s="26"/>
      <c r="GV76" s="26"/>
      <c r="GW76" s="26"/>
      <c r="GX76" s="26"/>
      <c r="GY76" s="26"/>
      <c r="GZ76" s="26"/>
      <c r="HA76" s="26"/>
      <c r="HB76" s="26"/>
      <c r="HC76" s="26"/>
      <c r="HD76" s="26"/>
      <c r="HE76" s="26"/>
      <c r="HF76" s="26"/>
      <c r="HG76" s="26"/>
      <c r="HH76" s="26"/>
      <c r="HI76" s="26"/>
      <c r="HJ76" s="26"/>
      <c r="HK76" s="26"/>
      <c r="HL76" s="26"/>
      <c r="HM76" s="26"/>
      <c r="HN76" s="26"/>
      <c r="HO76" s="26"/>
      <c r="HP76" s="26"/>
      <c r="HQ76" s="26"/>
      <c r="HR76" s="26"/>
      <c r="HS76" s="26"/>
      <c r="HT76" s="26"/>
      <c r="HU76" s="26"/>
      <c r="HV76" s="26"/>
      <c r="HW76" s="26"/>
      <c r="HX76" s="26"/>
    </row>
    <row r="77" spans="185:232" ht="19.5" hidden="1" customHeight="1">
      <c r="GC77" s="26"/>
      <c r="GD77" s="26"/>
      <c r="GE77" s="26"/>
      <c r="GF77" s="26"/>
      <c r="GG77" s="26"/>
      <c r="GH77" s="26"/>
      <c r="GI77" s="26"/>
      <c r="GJ77" s="26"/>
      <c r="GK77" s="26"/>
      <c r="GL77" s="26"/>
      <c r="GM77" s="26"/>
      <c r="GN77" s="26"/>
      <c r="GO77" s="26"/>
      <c r="GP77" s="26"/>
      <c r="GQ77" s="26"/>
      <c r="GR77" s="26"/>
      <c r="GS77" s="26"/>
      <c r="GT77" s="26"/>
      <c r="GU77" s="26"/>
      <c r="GV77" s="26"/>
      <c r="GW77" s="26"/>
      <c r="GX77" s="26"/>
      <c r="GY77" s="26"/>
      <c r="GZ77" s="26"/>
      <c r="HA77" s="26"/>
      <c r="HB77" s="26"/>
      <c r="HC77" s="26"/>
      <c r="HD77" s="26"/>
      <c r="HE77" s="26"/>
      <c r="HF77" s="26"/>
      <c r="HG77" s="26"/>
      <c r="HH77" s="26"/>
      <c r="HI77" s="26"/>
      <c r="HJ77" s="26"/>
      <c r="HK77" s="26"/>
      <c r="HL77" s="26"/>
      <c r="HM77" s="26"/>
      <c r="HN77" s="26"/>
      <c r="HO77" s="26"/>
      <c r="HP77" s="26"/>
      <c r="HQ77" s="26"/>
      <c r="HR77" s="26"/>
      <c r="HS77" s="26"/>
      <c r="HT77" s="26"/>
      <c r="HU77" s="26"/>
      <c r="HV77" s="26"/>
      <c r="HW77" s="26"/>
      <c r="HX77" s="26"/>
    </row>
    <row r="78" spans="185:232" ht="19.5" hidden="1" customHeight="1">
      <c r="GC78" s="26"/>
      <c r="GD78" s="26"/>
      <c r="GE78" s="26"/>
      <c r="GF78" s="26"/>
      <c r="GG78" s="26"/>
      <c r="GH78" s="26"/>
      <c r="GI78" s="26"/>
      <c r="GJ78" s="26"/>
      <c r="GK78" s="26"/>
      <c r="GL78" s="26"/>
      <c r="GM78" s="26"/>
      <c r="GN78" s="26"/>
      <c r="GO78" s="26"/>
      <c r="GP78" s="26"/>
      <c r="GQ78" s="26"/>
      <c r="GR78" s="26"/>
      <c r="GS78" s="26"/>
      <c r="GT78" s="26"/>
      <c r="GU78" s="26"/>
      <c r="GV78" s="26"/>
      <c r="GW78" s="26"/>
      <c r="GX78" s="26"/>
      <c r="GY78" s="26"/>
      <c r="GZ78" s="26"/>
      <c r="HA78" s="26"/>
      <c r="HB78" s="26"/>
      <c r="HC78" s="26"/>
      <c r="HD78" s="26"/>
      <c r="HE78" s="26"/>
      <c r="HF78" s="26"/>
      <c r="HG78" s="26"/>
      <c r="HH78" s="26"/>
      <c r="HI78" s="26"/>
      <c r="HJ78" s="26"/>
      <c r="HK78" s="26"/>
      <c r="HL78" s="26"/>
      <c r="HM78" s="26"/>
      <c r="HN78" s="26"/>
      <c r="HO78" s="26"/>
      <c r="HP78" s="26"/>
      <c r="HQ78" s="26"/>
      <c r="HR78" s="26"/>
      <c r="HS78" s="26"/>
      <c r="HT78" s="26"/>
      <c r="HU78" s="26"/>
      <c r="HV78" s="26"/>
      <c r="HW78" s="26"/>
      <c r="HX78" s="26"/>
    </row>
    <row r="79" spans="185:232" ht="19.5" hidden="1" customHeight="1">
      <c r="GC79" s="26"/>
      <c r="GD79" s="26"/>
      <c r="GE79" s="26"/>
      <c r="GF79" s="26"/>
      <c r="GG79" s="26"/>
      <c r="GH79" s="26"/>
      <c r="GI79" s="26"/>
      <c r="GJ79" s="26"/>
      <c r="GK79" s="26"/>
      <c r="GL79" s="26"/>
      <c r="GM79" s="26"/>
      <c r="GN79" s="26"/>
      <c r="GO79" s="26"/>
      <c r="GP79" s="26"/>
      <c r="GQ79" s="26"/>
      <c r="GR79" s="26"/>
      <c r="GS79" s="26"/>
      <c r="GT79" s="26"/>
      <c r="GU79" s="26"/>
      <c r="GV79" s="26"/>
      <c r="GW79" s="26"/>
      <c r="GX79" s="26"/>
      <c r="GY79" s="26"/>
      <c r="GZ79" s="26"/>
      <c r="HA79" s="26"/>
      <c r="HB79" s="26"/>
      <c r="HC79" s="26"/>
      <c r="HD79" s="26"/>
      <c r="HE79" s="26"/>
      <c r="HF79" s="26"/>
      <c r="HG79" s="26"/>
      <c r="HH79" s="26"/>
      <c r="HI79" s="26"/>
      <c r="HJ79" s="26"/>
      <c r="HK79" s="26"/>
      <c r="HL79" s="26"/>
      <c r="HM79" s="26"/>
      <c r="HN79" s="26"/>
      <c r="HO79" s="26"/>
      <c r="HP79" s="26"/>
      <c r="HQ79" s="26"/>
      <c r="HR79" s="26"/>
      <c r="HS79" s="26"/>
      <c r="HT79" s="26"/>
      <c r="HU79" s="26"/>
      <c r="HV79" s="26"/>
      <c r="HW79" s="26"/>
      <c r="HX79" s="26"/>
    </row>
    <row r="80" spans="185:232" ht="19.5" hidden="1" customHeight="1">
      <c r="GC80" s="26"/>
      <c r="GD80" s="26"/>
      <c r="GE80" s="26"/>
      <c r="GF80" s="26"/>
      <c r="GG80" s="26"/>
      <c r="GH80" s="26"/>
      <c r="GI80" s="26"/>
      <c r="GJ80" s="26"/>
      <c r="GK80" s="26"/>
      <c r="GL80" s="26"/>
      <c r="GM80" s="26"/>
      <c r="GN80" s="26"/>
      <c r="GO80" s="26"/>
      <c r="GP80" s="26"/>
      <c r="GQ80" s="26"/>
      <c r="GR80" s="26"/>
      <c r="GS80" s="26"/>
      <c r="GT80" s="26"/>
      <c r="GU80" s="26"/>
      <c r="GV80" s="26"/>
      <c r="GW80" s="26"/>
      <c r="GX80" s="26"/>
      <c r="GY80" s="26"/>
      <c r="GZ80" s="26"/>
      <c r="HA80" s="26"/>
      <c r="HB80" s="26"/>
      <c r="HC80" s="26"/>
      <c r="HD80" s="26"/>
      <c r="HE80" s="26"/>
      <c r="HF80" s="26"/>
      <c r="HG80" s="26"/>
      <c r="HH80" s="26"/>
      <c r="HI80" s="26"/>
      <c r="HJ80" s="26"/>
      <c r="HK80" s="26"/>
      <c r="HL80" s="26"/>
      <c r="HM80" s="26"/>
      <c r="HN80" s="26"/>
      <c r="HO80" s="26"/>
      <c r="HP80" s="26"/>
      <c r="HQ80" s="26"/>
      <c r="HR80" s="26"/>
      <c r="HS80" s="26"/>
      <c r="HT80" s="26"/>
      <c r="HU80" s="26"/>
      <c r="HV80" s="26"/>
      <c r="HW80" s="26"/>
      <c r="HX80" s="26"/>
    </row>
    <row r="81" spans="185:232" ht="19.5" hidden="1" customHeight="1">
      <c r="GC81" s="26"/>
      <c r="GD81" s="26"/>
      <c r="GE81" s="26"/>
      <c r="GF81" s="26"/>
      <c r="GG81" s="26"/>
      <c r="GH81" s="26"/>
      <c r="GI81" s="26"/>
      <c r="GJ81" s="26"/>
      <c r="GK81" s="26"/>
      <c r="GL81" s="26"/>
      <c r="GM81" s="26"/>
      <c r="GN81" s="26"/>
      <c r="GO81" s="26"/>
      <c r="GP81" s="26"/>
      <c r="GQ81" s="26"/>
      <c r="GR81" s="26"/>
      <c r="GS81" s="26"/>
      <c r="GT81" s="26"/>
      <c r="GU81" s="26"/>
      <c r="GV81" s="26"/>
      <c r="GW81" s="26"/>
      <c r="GX81" s="26"/>
      <c r="GY81" s="26"/>
      <c r="GZ81" s="26"/>
      <c r="HA81" s="26"/>
      <c r="HB81" s="26"/>
      <c r="HC81" s="26"/>
      <c r="HD81" s="26"/>
      <c r="HE81" s="26"/>
      <c r="HF81" s="26"/>
      <c r="HG81" s="26"/>
      <c r="HH81" s="26"/>
      <c r="HI81" s="26"/>
      <c r="HJ81" s="26"/>
      <c r="HK81" s="26"/>
      <c r="HL81" s="26"/>
      <c r="HM81" s="26"/>
      <c r="HN81" s="26"/>
      <c r="HO81" s="26"/>
      <c r="HP81" s="26"/>
      <c r="HQ81" s="26"/>
      <c r="HR81" s="26"/>
      <c r="HS81" s="26"/>
      <c r="HT81" s="26"/>
      <c r="HU81" s="26"/>
      <c r="HV81" s="26"/>
      <c r="HW81" s="26"/>
      <c r="HX81" s="26"/>
    </row>
    <row r="82" spans="185:232" ht="19.5" hidden="1" customHeight="1">
      <c r="GC82" s="26"/>
      <c r="GD82" s="26"/>
      <c r="GE82" s="26"/>
      <c r="GF82" s="26"/>
      <c r="GG82" s="26"/>
      <c r="GH82" s="26"/>
      <c r="GI82" s="26"/>
      <c r="GJ82" s="26"/>
      <c r="GK82" s="26"/>
      <c r="GL82" s="26"/>
      <c r="GM82" s="26"/>
      <c r="GN82" s="26"/>
      <c r="GO82" s="26"/>
      <c r="GP82" s="26"/>
      <c r="GQ82" s="26"/>
      <c r="GR82" s="26"/>
      <c r="GS82" s="26"/>
      <c r="GT82" s="26"/>
      <c r="GU82" s="26"/>
      <c r="GV82" s="26"/>
      <c r="GW82" s="26"/>
      <c r="GX82" s="26"/>
      <c r="GY82" s="26"/>
      <c r="GZ82" s="26"/>
      <c r="HA82" s="26"/>
      <c r="HB82" s="26"/>
      <c r="HC82" s="26"/>
      <c r="HD82" s="26"/>
      <c r="HE82" s="26"/>
      <c r="HF82" s="26"/>
      <c r="HG82" s="26"/>
      <c r="HH82" s="26"/>
      <c r="HI82" s="26"/>
      <c r="HJ82" s="26"/>
      <c r="HK82" s="26"/>
      <c r="HL82" s="26"/>
      <c r="HM82" s="26"/>
      <c r="HN82" s="26"/>
      <c r="HO82" s="26"/>
      <c r="HP82" s="26"/>
      <c r="HQ82" s="26"/>
      <c r="HR82" s="26"/>
      <c r="HS82" s="26"/>
      <c r="HT82" s="26"/>
      <c r="HU82" s="26"/>
      <c r="HV82" s="26"/>
      <c r="HW82" s="26"/>
      <c r="HX82" s="26"/>
    </row>
    <row r="83" spans="185:232" ht="19.5" hidden="1" customHeight="1">
      <c r="GC83" s="26"/>
      <c r="GD83" s="26"/>
      <c r="GE83" s="26"/>
      <c r="GF83" s="26"/>
      <c r="GG83" s="26"/>
      <c r="GH83" s="26"/>
      <c r="GI83" s="26"/>
      <c r="GJ83" s="26"/>
      <c r="GK83" s="26"/>
      <c r="GL83" s="26"/>
      <c r="GM83" s="26"/>
      <c r="GN83" s="26"/>
      <c r="GO83" s="26"/>
      <c r="GP83" s="26"/>
      <c r="GQ83" s="26"/>
      <c r="GR83" s="26"/>
      <c r="GS83" s="26"/>
      <c r="GT83" s="26"/>
      <c r="GU83" s="26"/>
      <c r="GV83" s="26"/>
      <c r="GW83" s="26"/>
      <c r="GX83" s="26"/>
      <c r="GY83" s="26"/>
      <c r="GZ83" s="26"/>
      <c r="HA83" s="26"/>
      <c r="HB83" s="26"/>
      <c r="HC83" s="26"/>
      <c r="HD83" s="26"/>
      <c r="HE83" s="26"/>
      <c r="HF83" s="26"/>
      <c r="HG83" s="26"/>
      <c r="HH83" s="26"/>
      <c r="HI83" s="26"/>
      <c r="HJ83" s="26"/>
      <c r="HK83" s="26"/>
      <c r="HL83" s="26"/>
      <c r="HM83" s="26"/>
      <c r="HN83" s="26"/>
      <c r="HO83" s="26"/>
      <c r="HP83" s="26"/>
      <c r="HQ83" s="26"/>
      <c r="HR83" s="26"/>
      <c r="HS83" s="26"/>
      <c r="HT83" s="26"/>
      <c r="HU83" s="26"/>
      <c r="HV83" s="26"/>
      <c r="HW83" s="26"/>
      <c r="HX83" s="26"/>
    </row>
    <row r="84" spans="185:232" ht="19.5" hidden="1" customHeight="1">
      <c r="GC84" s="26"/>
      <c r="GD84" s="26"/>
      <c r="GE84" s="26"/>
      <c r="GF84" s="26"/>
      <c r="GG84" s="26"/>
      <c r="GH84" s="26"/>
      <c r="GI84" s="26"/>
      <c r="GJ84" s="26"/>
      <c r="GK84" s="26"/>
      <c r="GL84" s="26"/>
      <c r="GM84" s="26"/>
      <c r="GN84" s="26"/>
      <c r="GO84" s="26"/>
      <c r="GP84" s="26"/>
      <c r="GQ84" s="26"/>
      <c r="GR84" s="26"/>
      <c r="GS84" s="26"/>
      <c r="GT84" s="26"/>
      <c r="GU84" s="26"/>
      <c r="GV84" s="26"/>
      <c r="GW84" s="26"/>
      <c r="GX84" s="26"/>
      <c r="GY84" s="26"/>
      <c r="GZ84" s="26"/>
      <c r="HA84" s="26"/>
      <c r="HB84" s="26"/>
      <c r="HC84" s="26"/>
      <c r="HD84" s="26"/>
      <c r="HE84" s="26"/>
      <c r="HF84" s="26"/>
      <c r="HG84" s="26"/>
      <c r="HH84" s="26"/>
      <c r="HI84" s="26"/>
      <c r="HJ84" s="26"/>
      <c r="HK84" s="26"/>
      <c r="HL84" s="26"/>
      <c r="HM84" s="26"/>
      <c r="HN84" s="26"/>
      <c r="HO84" s="26"/>
      <c r="HP84" s="26"/>
      <c r="HQ84" s="26"/>
      <c r="HR84" s="26"/>
      <c r="HS84" s="26"/>
      <c r="HT84" s="26"/>
      <c r="HU84" s="26"/>
      <c r="HV84" s="26"/>
      <c r="HW84" s="26"/>
      <c r="HX84" s="26"/>
    </row>
    <row r="85" spans="185:232" ht="19.5" hidden="1" customHeight="1">
      <c r="GC85" s="26"/>
      <c r="GD85" s="26"/>
      <c r="GE85" s="26"/>
      <c r="GF85" s="26"/>
      <c r="GG85" s="26"/>
      <c r="GH85" s="26"/>
      <c r="GI85" s="26"/>
      <c r="GJ85" s="26"/>
      <c r="GK85" s="26"/>
      <c r="GL85" s="26"/>
      <c r="GM85" s="26"/>
      <c r="GN85" s="26"/>
      <c r="GO85" s="26"/>
      <c r="GP85" s="26"/>
      <c r="GQ85" s="26"/>
      <c r="GR85" s="26"/>
      <c r="GS85" s="26"/>
      <c r="GT85" s="26"/>
      <c r="GU85" s="26"/>
      <c r="GV85" s="26"/>
      <c r="GW85" s="26"/>
      <c r="GX85" s="26"/>
      <c r="GY85" s="26"/>
      <c r="GZ85" s="26"/>
      <c r="HA85" s="26"/>
      <c r="HB85" s="26"/>
      <c r="HC85" s="26"/>
      <c r="HD85" s="26"/>
      <c r="HE85" s="26"/>
      <c r="HF85" s="26"/>
      <c r="HG85" s="26"/>
      <c r="HH85" s="26"/>
      <c r="HI85" s="26"/>
      <c r="HJ85" s="26"/>
      <c r="HK85" s="26"/>
      <c r="HL85" s="26"/>
      <c r="HM85" s="26"/>
      <c r="HN85" s="26"/>
      <c r="HO85" s="26"/>
      <c r="HP85" s="26"/>
      <c r="HQ85" s="26"/>
      <c r="HR85" s="26"/>
      <c r="HS85" s="26"/>
      <c r="HT85" s="26"/>
      <c r="HU85" s="26"/>
      <c r="HV85" s="26"/>
      <c r="HW85" s="26"/>
      <c r="HX85" s="26"/>
    </row>
    <row r="86" spans="185:232" ht="19.5" hidden="1" customHeight="1">
      <c r="GC86" s="26"/>
      <c r="GD86" s="26"/>
      <c r="GE86" s="26"/>
      <c r="GF86" s="26"/>
      <c r="GG86" s="26"/>
      <c r="GH86" s="26"/>
      <c r="GI86" s="26"/>
      <c r="GJ86" s="26"/>
      <c r="GK86" s="26"/>
      <c r="GL86" s="26"/>
      <c r="GM86" s="26"/>
      <c r="GN86" s="26"/>
      <c r="GO86" s="26"/>
      <c r="GP86" s="26"/>
      <c r="GQ86" s="26"/>
      <c r="GR86" s="26"/>
      <c r="GS86" s="26"/>
      <c r="GT86" s="26"/>
      <c r="GU86" s="26"/>
      <c r="GV86" s="26"/>
      <c r="GW86" s="26"/>
      <c r="GX86" s="26"/>
      <c r="GY86" s="26"/>
      <c r="GZ86" s="26"/>
      <c r="HA86" s="26"/>
      <c r="HB86" s="26"/>
      <c r="HC86" s="26"/>
      <c r="HD86" s="26"/>
      <c r="HE86" s="26"/>
      <c r="HF86" s="26"/>
      <c r="HG86" s="26"/>
      <c r="HH86" s="26"/>
      <c r="HI86" s="26"/>
      <c r="HJ86" s="26"/>
      <c r="HK86" s="26"/>
      <c r="HL86" s="26"/>
      <c r="HM86" s="26"/>
      <c r="HN86" s="26"/>
      <c r="HO86" s="26"/>
      <c r="HP86" s="26"/>
      <c r="HQ86" s="26"/>
      <c r="HR86" s="26"/>
      <c r="HS86" s="26"/>
      <c r="HT86" s="26"/>
      <c r="HU86" s="26"/>
      <c r="HV86" s="26"/>
      <c r="HW86" s="26"/>
      <c r="HX86" s="26"/>
    </row>
    <row r="87" spans="185:232" ht="19.5" hidden="1" customHeight="1">
      <c r="GC87" s="26"/>
      <c r="GD87" s="26"/>
      <c r="GE87" s="26"/>
      <c r="GF87" s="26"/>
      <c r="GG87" s="26"/>
      <c r="GH87" s="26"/>
      <c r="GI87" s="26"/>
      <c r="GJ87" s="26"/>
      <c r="GK87" s="26"/>
      <c r="GL87" s="26"/>
      <c r="GM87" s="26"/>
      <c r="GN87" s="26"/>
      <c r="GO87" s="26"/>
      <c r="GP87" s="26"/>
      <c r="GQ87" s="26"/>
      <c r="GR87" s="26"/>
      <c r="GS87" s="26"/>
      <c r="GT87" s="26"/>
      <c r="GU87" s="26"/>
      <c r="GV87" s="26"/>
      <c r="GW87" s="26"/>
      <c r="GX87" s="26"/>
      <c r="GY87" s="26"/>
      <c r="GZ87" s="26"/>
      <c r="HA87" s="26"/>
      <c r="HB87" s="26"/>
      <c r="HC87" s="26"/>
      <c r="HD87" s="26"/>
      <c r="HE87" s="26"/>
      <c r="HF87" s="26"/>
      <c r="HG87" s="26"/>
      <c r="HH87" s="26"/>
      <c r="HI87" s="26"/>
      <c r="HJ87" s="26"/>
      <c r="HK87" s="26"/>
      <c r="HL87" s="26"/>
      <c r="HM87" s="26"/>
      <c r="HN87" s="26"/>
      <c r="HO87" s="26"/>
      <c r="HP87" s="26"/>
      <c r="HQ87" s="26"/>
      <c r="HR87" s="26"/>
      <c r="HS87" s="26"/>
      <c r="HT87" s="26"/>
      <c r="HU87" s="26"/>
      <c r="HV87" s="26"/>
      <c r="HW87" s="26"/>
      <c r="HX87" s="26"/>
    </row>
    <row r="88" spans="185:232" ht="19.5" hidden="1" customHeight="1">
      <c r="GC88" s="26"/>
      <c r="GD88" s="26"/>
      <c r="GE88" s="26"/>
      <c r="GF88" s="26"/>
      <c r="GG88" s="26"/>
      <c r="GH88" s="26"/>
      <c r="GI88" s="26"/>
      <c r="GJ88" s="26"/>
      <c r="GK88" s="26"/>
      <c r="GL88" s="26"/>
      <c r="GM88" s="26"/>
      <c r="GN88" s="26"/>
      <c r="GO88" s="26"/>
      <c r="GP88" s="26"/>
      <c r="GQ88" s="26"/>
      <c r="GR88" s="26"/>
      <c r="GS88" s="26"/>
      <c r="GT88" s="26"/>
      <c r="GU88" s="26"/>
      <c r="GV88" s="26"/>
      <c r="GW88" s="26"/>
      <c r="GX88" s="26"/>
      <c r="GY88" s="26"/>
      <c r="GZ88" s="26"/>
      <c r="HA88" s="26"/>
      <c r="HB88" s="26"/>
      <c r="HC88" s="26"/>
      <c r="HD88" s="26"/>
      <c r="HE88" s="26"/>
      <c r="HF88" s="26"/>
      <c r="HG88" s="26"/>
      <c r="HH88" s="26"/>
      <c r="HI88" s="26"/>
      <c r="HJ88" s="26"/>
      <c r="HK88" s="26"/>
      <c r="HL88" s="26"/>
      <c r="HM88" s="26"/>
      <c r="HN88" s="26"/>
      <c r="HO88" s="26"/>
      <c r="HP88" s="26"/>
      <c r="HQ88" s="26"/>
      <c r="HR88" s="26"/>
      <c r="HS88" s="26"/>
      <c r="HT88" s="26"/>
      <c r="HU88" s="26"/>
      <c r="HV88" s="26"/>
      <c r="HW88" s="26"/>
      <c r="HX88" s="26"/>
    </row>
    <row r="89" spans="185:232" ht="19.5" hidden="1" customHeight="1">
      <c r="GC89" s="26"/>
      <c r="GD89" s="26"/>
      <c r="GE89" s="26"/>
      <c r="GF89" s="26"/>
      <c r="GG89" s="26"/>
      <c r="GH89" s="26"/>
      <c r="GI89" s="26"/>
      <c r="GJ89" s="26"/>
      <c r="GK89" s="26"/>
      <c r="GL89" s="26"/>
      <c r="GM89" s="26"/>
      <c r="GN89" s="26"/>
      <c r="GO89" s="26"/>
      <c r="GP89" s="26"/>
      <c r="GQ89" s="26"/>
      <c r="GR89" s="26"/>
      <c r="GS89" s="26"/>
      <c r="GT89" s="26"/>
      <c r="GU89" s="26"/>
      <c r="GV89" s="26"/>
      <c r="GW89" s="26"/>
      <c r="GX89" s="26"/>
      <c r="GY89" s="26"/>
      <c r="GZ89" s="26"/>
      <c r="HA89" s="26"/>
      <c r="HB89" s="26"/>
      <c r="HC89" s="26"/>
      <c r="HD89" s="26"/>
      <c r="HE89" s="26"/>
      <c r="HF89" s="26"/>
      <c r="HG89" s="26"/>
      <c r="HH89" s="26"/>
      <c r="HI89" s="26"/>
      <c r="HJ89" s="26"/>
      <c r="HK89" s="26"/>
      <c r="HL89" s="26"/>
      <c r="HM89" s="26"/>
      <c r="HN89" s="26"/>
      <c r="HO89" s="26"/>
      <c r="HP89" s="26"/>
      <c r="HQ89" s="26"/>
      <c r="HR89" s="26"/>
      <c r="HS89" s="26"/>
      <c r="HT89" s="26"/>
      <c r="HU89" s="26"/>
      <c r="HV89" s="26"/>
      <c r="HW89" s="26"/>
      <c r="HX89" s="26"/>
    </row>
    <row r="90" spans="185:232" ht="19.5" hidden="1" customHeight="1">
      <c r="GC90" s="26"/>
      <c r="GD90" s="26"/>
      <c r="GE90" s="26"/>
      <c r="GF90" s="26"/>
      <c r="GG90" s="26"/>
      <c r="GH90" s="26"/>
      <c r="GI90" s="26"/>
      <c r="GJ90" s="26"/>
      <c r="GK90" s="26"/>
      <c r="GL90" s="26"/>
      <c r="GM90" s="26"/>
      <c r="GN90" s="26"/>
      <c r="GO90" s="26"/>
      <c r="GP90" s="26"/>
      <c r="GQ90" s="26"/>
      <c r="GR90" s="26"/>
      <c r="GS90" s="26"/>
      <c r="GT90" s="26"/>
      <c r="GU90" s="26"/>
      <c r="GV90" s="26"/>
      <c r="GW90" s="26"/>
      <c r="GX90" s="26"/>
      <c r="GY90" s="26"/>
      <c r="GZ90" s="26"/>
      <c r="HA90" s="26"/>
      <c r="HB90" s="26"/>
      <c r="HC90" s="26"/>
      <c r="HD90" s="26"/>
      <c r="HE90" s="26"/>
      <c r="HF90" s="26"/>
      <c r="HG90" s="26"/>
      <c r="HH90" s="26"/>
      <c r="HI90" s="26"/>
      <c r="HJ90" s="26"/>
      <c r="HK90" s="26"/>
      <c r="HL90" s="26"/>
      <c r="HM90" s="26"/>
      <c r="HN90" s="26"/>
      <c r="HO90" s="26"/>
      <c r="HP90" s="26"/>
      <c r="HQ90" s="26"/>
      <c r="HR90" s="26"/>
      <c r="HS90" s="26"/>
      <c r="HT90" s="26"/>
      <c r="HU90" s="26"/>
      <c r="HV90" s="26"/>
      <c r="HW90" s="26"/>
      <c r="HX90" s="26"/>
    </row>
    <row r="91" spans="185:232" ht="19.5" hidden="1" customHeight="1">
      <c r="GC91" s="26"/>
      <c r="GD91" s="26"/>
      <c r="GE91" s="26"/>
      <c r="GF91" s="26"/>
      <c r="GG91" s="26"/>
      <c r="GH91" s="26"/>
      <c r="GI91" s="26"/>
      <c r="GJ91" s="26"/>
      <c r="GK91" s="26"/>
      <c r="GL91" s="26"/>
      <c r="GM91" s="26"/>
      <c r="GN91" s="26"/>
      <c r="GO91" s="26"/>
      <c r="GP91" s="26"/>
      <c r="GQ91" s="26"/>
      <c r="GR91" s="26"/>
      <c r="GS91" s="26"/>
      <c r="GT91" s="26"/>
      <c r="GU91" s="26"/>
      <c r="GV91" s="26"/>
      <c r="GW91" s="26"/>
      <c r="GX91" s="26"/>
      <c r="GY91" s="26"/>
      <c r="GZ91" s="26"/>
      <c r="HA91" s="26"/>
      <c r="HB91" s="26"/>
      <c r="HC91" s="26"/>
      <c r="HD91" s="26"/>
      <c r="HE91" s="26"/>
      <c r="HF91" s="26"/>
      <c r="HG91" s="26"/>
      <c r="HH91" s="26"/>
      <c r="HI91" s="26"/>
      <c r="HJ91" s="26"/>
      <c r="HK91" s="26"/>
      <c r="HL91" s="26"/>
      <c r="HM91" s="26"/>
      <c r="HN91" s="26"/>
      <c r="HO91" s="26"/>
      <c r="HP91" s="26"/>
      <c r="HQ91" s="26"/>
      <c r="HR91" s="26"/>
      <c r="HS91" s="26"/>
      <c r="HT91" s="26"/>
      <c r="HU91" s="26"/>
      <c r="HV91" s="26"/>
      <c r="HW91" s="26"/>
      <c r="HX91" s="26"/>
    </row>
    <row r="92" spans="185:232" ht="19.5" hidden="1" customHeight="1">
      <c r="GC92" s="26"/>
      <c r="GD92" s="26"/>
      <c r="GE92" s="26"/>
      <c r="GF92" s="26"/>
      <c r="GG92" s="26"/>
      <c r="GH92" s="26"/>
      <c r="GI92" s="26"/>
      <c r="GJ92" s="26"/>
      <c r="GK92" s="26"/>
      <c r="GL92" s="26"/>
      <c r="GM92" s="26"/>
      <c r="GN92" s="26"/>
      <c r="GO92" s="26"/>
      <c r="GP92" s="26"/>
      <c r="GQ92" s="26"/>
      <c r="GR92" s="26"/>
      <c r="GS92" s="26"/>
      <c r="GT92" s="26"/>
      <c r="GU92" s="26"/>
      <c r="GV92" s="26"/>
      <c r="GW92" s="26"/>
      <c r="GX92" s="26"/>
      <c r="GY92" s="26"/>
      <c r="GZ92" s="26"/>
      <c r="HA92" s="26"/>
      <c r="HB92" s="26"/>
      <c r="HC92" s="26"/>
      <c r="HD92" s="26"/>
      <c r="HE92" s="26"/>
      <c r="HF92" s="26"/>
      <c r="HG92" s="26"/>
      <c r="HH92" s="26"/>
      <c r="HI92" s="26"/>
      <c r="HJ92" s="26"/>
      <c r="HK92" s="26"/>
      <c r="HL92" s="26"/>
      <c r="HM92" s="26"/>
      <c r="HN92" s="26"/>
      <c r="HO92" s="26"/>
      <c r="HP92" s="26"/>
      <c r="HQ92" s="26"/>
      <c r="HR92" s="26"/>
      <c r="HS92" s="26"/>
      <c r="HT92" s="26"/>
      <c r="HU92" s="26"/>
      <c r="HV92" s="26"/>
      <c r="HW92" s="26"/>
      <c r="HX92" s="26"/>
    </row>
    <row r="93" spans="185:232" ht="19.5" hidden="1" customHeight="1">
      <c r="GC93" s="26"/>
      <c r="GD93" s="26"/>
      <c r="GE93" s="26"/>
      <c r="GF93" s="26"/>
      <c r="GG93" s="26"/>
      <c r="GH93" s="26"/>
      <c r="GI93" s="26"/>
      <c r="GJ93" s="26"/>
      <c r="GK93" s="26"/>
      <c r="GL93" s="26"/>
      <c r="GM93" s="26"/>
      <c r="GN93" s="26"/>
      <c r="GO93" s="26"/>
      <c r="GP93" s="26"/>
      <c r="GQ93" s="26"/>
      <c r="GR93" s="26"/>
      <c r="GS93" s="26"/>
      <c r="GT93" s="26"/>
      <c r="GU93" s="26"/>
      <c r="GV93" s="26"/>
      <c r="GW93" s="26"/>
      <c r="GX93" s="26"/>
      <c r="GY93" s="26"/>
      <c r="GZ93" s="26"/>
      <c r="HA93" s="26"/>
      <c r="HB93" s="26"/>
      <c r="HC93" s="26"/>
      <c r="HD93" s="26"/>
      <c r="HE93" s="26"/>
      <c r="HF93" s="26"/>
      <c r="HG93" s="26"/>
      <c r="HH93" s="26"/>
      <c r="HI93" s="26"/>
      <c r="HJ93" s="26"/>
      <c r="HK93" s="26"/>
      <c r="HL93" s="26"/>
      <c r="HM93" s="26"/>
      <c r="HN93" s="26"/>
      <c r="HO93" s="26"/>
      <c r="HP93" s="26"/>
      <c r="HQ93" s="26"/>
      <c r="HR93" s="26"/>
      <c r="HS93" s="26"/>
      <c r="HT93" s="26"/>
      <c r="HU93" s="26"/>
      <c r="HV93" s="26"/>
      <c r="HW93" s="26"/>
      <c r="HX93" s="26"/>
    </row>
    <row r="94" spans="185:232" ht="19.5" hidden="1" customHeight="1">
      <c r="GC94" s="26"/>
      <c r="GD94" s="26"/>
      <c r="GE94" s="26"/>
      <c r="GF94" s="26"/>
      <c r="GG94" s="26"/>
      <c r="GH94" s="26"/>
      <c r="GI94" s="26"/>
      <c r="GJ94" s="26"/>
      <c r="GK94" s="26"/>
      <c r="GL94" s="26"/>
      <c r="GM94" s="26"/>
      <c r="GN94" s="26"/>
      <c r="GO94" s="26"/>
      <c r="GP94" s="26"/>
      <c r="GQ94" s="26"/>
      <c r="GR94" s="26"/>
      <c r="GS94" s="26"/>
      <c r="GT94" s="26"/>
      <c r="GU94" s="26"/>
      <c r="GV94" s="26"/>
      <c r="GW94" s="26"/>
      <c r="GX94" s="26"/>
      <c r="GY94" s="26"/>
      <c r="GZ94" s="26"/>
      <c r="HA94" s="26"/>
      <c r="HB94" s="26"/>
      <c r="HC94" s="26"/>
      <c r="HD94" s="26"/>
      <c r="HE94" s="26"/>
      <c r="HF94" s="26"/>
      <c r="HG94" s="26"/>
      <c r="HH94" s="26"/>
      <c r="HI94" s="26"/>
      <c r="HJ94" s="26"/>
      <c r="HK94" s="26"/>
      <c r="HL94" s="26"/>
      <c r="HM94" s="26"/>
      <c r="HN94" s="26"/>
      <c r="HO94" s="26"/>
      <c r="HP94" s="26"/>
      <c r="HQ94" s="26"/>
      <c r="HR94" s="26"/>
      <c r="HS94" s="26"/>
      <c r="HT94" s="26"/>
      <c r="HU94" s="26"/>
      <c r="HV94" s="26"/>
      <c r="HW94" s="26"/>
      <c r="HX94" s="26"/>
    </row>
    <row r="95" spans="185:232" ht="19.5" hidden="1" customHeight="1">
      <c r="GC95" s="26"/>
      <c r="GD95" s="26"/>
      <c r="GE95" s="26"/>
      <c r="GF95" s="26"/>
      <c r="GG95" s="26"/>
      <c r="GH95" s="26"/>
      <c r="GI95" s="26"/>
      <c r="GJ95" s="26"/>
      <c r="GK95" s="26"/>
      <c r="GL95" s="26"/>
      <c r="GM95" s="26"/>
      <c r="GN95" s="26"/>
      <c r="GO95" s="26"/>
      <c r="GP95" s="26"/>
      <c r="GQ95" s="26"/>
      <c r="GR95" s="26"/>
      <c r="GS95" s="26"/>
      <c r="GT95" s="26"/>
      <c r="GU95" s="26"/>
      <c r="GV95" s="26"/>
      <c r="GW95" s="26"/>
      <c r="GX95" s="26"/>
      <c r="GY95" s="26"/>
      <c r="GZ95" s="26"/>
      <c r="HA95" s="26"/>
      <c r="HB95" s="26"/>
      <c r="HC95" s="26"/>
      <c r="HD95" s="26"/>
      <c r="HE95" s="26"/>
      <c r="HF95" s="26"/>
      <c r="HG95" s="26"/>
      <c r="HH95" s="26"/>
      <c r="HI95" s="26"/>
      <c r="HJ95" s="26"/>
      <c r="HK95" s="26"/>
      <c r="HL95" s="26"/>
      <c r="HM95" s="26"/>
      <c r="HN95" s="26"/>
      <c r="HO95" s="26"/>
      <c r="HP95" s="26"/>
      <c r="HQ95" s="26"/>
      <c r="HR95" s="26"/>
      <c r="HS95" s="26"/>
      <c r="HT95" s="26"/>
      <c r="HU95" s="26"/>
      <c r="HV95" s="26"/>
      <c r="HW95" s="26"/>
      <c r="HX95" s="26"/>
    </row>
    <row r="96" spans="185:232" ht="19.5" hidden="1" customHeight="1">
      <c r="GC96" s="26"/>
      <c r="GD96" s="26"/>
      <c r="GE96" s="26"/>
      <c r="GF96" s="26"/>
      <c r="GG96" s="26"/>
      <c r="GH96" s="26"/>
      <c r="GI96" s="26"/>
      <c r="GJ96" s="26"/>
      <c r="GK96" s="26"/>
      <c r="GL96" s="26"/>
      <c r="GM96" s="26"/>
      <c r="GN96" s="26"/>
      <c r="GO96" s="26"/>
      <c r="GP96" s="26"/>
      <c r="GQ96" s="26"/>
      <c r="GR96" s="26"/>
      <c r="GS96" s="26"/>
      <c r="GT96" s="26"/>
      <c r="GU96" s="26"/>
      <c r="GV96" s="26"/>
      <c r="GW96" s="26"/>
      <c r="GX96" s="26"/>
      <c r="GY96" s="26"/>
      <c r="GZ96" s="26"/>
      <c r="HA96" s="26"/>
      <c r="HB96" s="26"/>
      <c r="HC96" s="26"/>
      <c r="HD96" s="26"/>
      <c r="HE96" s="26"/>
      <c r="HF96" s="26"/>
      <c r="HG96" s="26"/>
      <c r="HH96" s="26"/>
      <c r="HI96" s="26"/>
      <c r="HJ96" s="26"/>
      <c r="HK96" s="26"/>
      <c r="HL96" s="26"/>
      <c r="HM96" s="26"/>
      <c r="HN96" s="26"/>
      <c r="HO96" s="26"/>
      <c r="HP96" s="26"/>
      <c r="HQ96" s="26"/>
      <c r="HR96" s="26"/>
      <c r="HS96" s="26"/>
      <c r="HT96" s="26"/>
      <c r="HU96" s="26"/>
      <c r="HV96" s="26"/>
      <c r="HW96" s="26"/>
      <c r="HX96" s="26"/>
    </row>
    <row r="97" spans="185:232" ht="19.5" hidden="1" customHeight="1">
      <c r="GC97" s="26"/>
      <c r="GD97" s="26"/>
      <c r="GE97" s="26"/>
      <c r="GF97" s="26"/>
      <c r="GG97" s="26"/>
      <c r="GH97" s="26"/>
      <c r="GI97" s="26"/>
      <c r="GJ97" s="26"/>
      <c r="GK97" s="26"/>
      <c r="GL97" s="26"/>
      <c r="GM97" s="26"/>
      <c r="GN97" s="26"/>
      <c r="GO97" s="26"/>
      <c r="GP97" s="26"/>
      <c r="GQ97" s="26"/>
      <c r="GR97" s="26"/>
      <c r="GS97" s="26"/>
      <c r="GT97" s="26"/>
      <c r="GU97" s="26"/>
      <c r="GV97" s="26"/>
      <c r="GW97" s="26"/>
      <c r="GX97" s="26"/>
      <c r="GY97" s="26"/>
      <c r="GZ97" s="26"/>
      <c r="HA97" s="26"/>
      <c r="HB97" s="26"/>
      <c r="HC97" s="26"/>
      <c r="HD97" s="26"/>
      <c r="HE97" s="26"/>
      <c r="HF97" s="26"/>
      <c r="HG97" s="26"/>
      <c r="HH97" s="26"/>
      <c r="HI97" s="26"/>
      <c r="HJ97" s="26"/>
      <c r="HK97" s="26"/>
      <c r="HL97" s="26"/>
      <c r="HM97" s="26"/>
      <c r="HN97" s="26"/>
      <c r="HO97" s="26"/>
      <c r="HP97" s="26"/>
      <c r="HQ97" s="26"/>
      <c r="HR97" s="26"/>
      <c r="HS97" s="26"/>
      <c r="HT97" s="26"/>
      <c r="HU97" s="26"/>
      <c r="HV97" s="26"/>
      <c r="HW97" s="26"/>
      <c r="HX97" s="26"/>
    </row>
    <row r="98" spans="185:232" ht="19.5" hidden="1" customHeight="1">
      <c r="GC98" s="26"/>
      <c r="GD98" s="26"/>
      <c r="GE98" s="26"/>
      <c r="GF98" s="26"/>
      <c r="GG98" s="26"/>
      <c r="GH98" s="26"/>
      <c r="GI98" s="26"/>
      <c r="GJ98" s="26"/>
      <c r="GK98" s="26"/>
      <c r="GL98" s="26"/>
      <c r="GM98" s="26"/>
      <c r="GN98" s="26"/>
      <c r="GO98" s="26"/>
      <c r="GP98" s="26"/>
      <c r="GQ98" s="26"/>
      <c r="GR98" s="26"/>
      <c r="GS98" s="26"/>
      <c r="GT98" s="26"/>
      <c r="GU98" s="26"/>
      <c r="GV98" s="26"/>
      <c r="GW98" s="26"/>
      <c r="GX98" s="26"/>
      <c r="GY98" s="26"/>
      <c r="GZ98" s="26"/>
      <c r="HA98" s="26"/>
      <c r="HB98" s="26"/>
      <c r="HC98" s="26"/>
      <c r="HD98" s="26"/>
      <c r="HE98" s="26"/>
      <c r="HF98" s="26"/>
      <c r="HG98" s="26"/>
      <c r="HH98" s="26"/>
      <c r="HI98" s="26"/>
      <c r="HJ98" s="26"/>
      <c r="HK98" s="26"/>
      <c r="HL98" s="26"/>
      <c r="HM98" s="26"/>
      <c r="HN98" s="26"/>
      <c r="HO98" s="26"/>
      <c r="HP98" s="26"/>
      <c r="HQ98" s="26"/>
      <c r="HR98" s="26"/>
      <c r="HS98" s="26"/>
      <c r="HT98" s="26"/>
      <c r="HU98" s="26"/>
      <c r="HV98" s="26"/>
      <c r="HW98" s="26"/>
      <c r="HX98" s="26"/>
    </row>
    <row r="99" spans="185:232" ht="19.5" hidden="1" customHeight="1">
      <c r="GC99" s="26"/>
      <c r="GD99" s="26"/>
      <c r="GE99" s="26"/>
      <c r="GF99" s="26"/>
      <c r="GG99" s="26"/>
      <c r="GH99" s="26"/>
      <c r="GI99" s="26"/>
      <c r="GJ99" s="26"/>
      <c r="GK99" s="26"/>
      <c r="GL99" s="26"/>
      <c r="GM99" s="26"/>
      <c r="GN99" s="26"/>
      <c r="GO99" s="26"/>
      <c r="GP99" s="26"/>
      <c r="GQ99" s="26"/>
      <c r="GR99" s="26"/>
      <c r="GS99" s="26"/>
      <c r="GT99" s="26"/>
      <c r="GU99" s="26"/>
      <c r="GV99" s="26"/>
      <c r="GW99" s="26"/>
      <c r="GX99" s="26"/>
      <c r="GY99" s="26"/>
      <c r="GZ99" s="26"/>
      <c r="HA99" s="26"/>
      <c r="HB99" s="26"/>
      <c r="HC99" s="26"/>
      <c r="HD99" s="26"/>
      <c r="HE99" s="26"/>
      <c r="HF99" s="26"/>
      <c r="HG99" s="26"/>
      <c r="HH99" s="26"/>
      <c r="HI99" s="26"/>
      <c r="HJ99" s="26"/>
      <c r="HK99" s="26"/>
      <c r="HL99" s="26"/>
      <c r="HM99" s="26"/>
      <c r="HN99" s="26"/>
      <c r="HO99" s="26"/>
      <c r="HP99" s="26"/>
      <c r="HQ99" s="26"/>
      <c r="HR99" s="26"/>
      <c r="HS99" s="26"/>
      <c r="HT99" s="26"/>
      <c r="HU99" s="26"/>
      <c r="HV99" s="26"/>
      <c r="HW99" s="26"/>
      <c r="HX99" s="26"/>
    </row>
    <row r="100" spans="185:232" ht="19.5" hidden="1" customHeight="1">
      <c r="GC100" s="26"/>
      <c r="GD100" s="26"/>
      <c r="GE100" s="26"/>
      <c r="GF100" s="26"/>
      <c r="GG100" s="26"/>
      <c r="GH100" s="26"/>
      <c r="GI100" s="26"/>
      <c r="GJ100" s="26"/>
      <c r="GK100" s="26"/>
      <c r="GL100" s="26"/>
      <c r="GM100" s="26"/>
      <c r="GN100" s="26"/>
      <c r="GO100" s="26"/>
      <c r="GP100" s="26"/>
      <c r="GQ100" s="26"/>
      <c r="GR100" s="26"/>
      <c r="GS100" s="26"/>
      <c r="GT100" s="26"/>
      <c r="GU100" s="26"/>
      <c r="GV100" s="26"/>
      <c r="GW100" s="26"/>
      <c r="GX100" s="26"/>
      <c r="GY100" s="26"/>
      <c r="GZ100" s="26"/>
      <c r="HA100" s="26"/>
      <c r="HB100" s="26"/>
      <c r="HC100" s="26"/>
      <c r="HD100" s="26"/>
      <c r="HE100" s="26"/>
      <c r="HF100" s="26"/>
      <c r="HG100" s="26"/>
      <c r="HH100" s="26"/>
      <c r="HI100" s="26"/>
      <c r="HJ100" s="26"/>
      <c r="HK100" s="26"/>
      <c r="HL100" s="26"/>
      <c r="HM100" s="26"/>
      <c r="HN100" s="26"/>
      <c r="HO100" s="26"/>
      <c r="HP100" s="26"/>
      <c r="HQ100" s="26"/>
      <c r="HR100" s="26"/>
      <c r="HS100" s="26"/>
      <c r="HT100" s="26"/>
      <c r="HU100" s="26"/>
      <c r="HV100" s="26"/>
      <c r="HW100" s="26"/>
      <c r="HX100" s="26"/>
    </row>
    <row r="101" spans="185:232" ht="19.5" hidden="1" customHeight="1">
      <c r="GC101" s="26"/>
      <c r="GD101" s="26"/>
      <c r="GE101" s="26"/>
      <c r="GF101" s="26"/>
      <c r="GG101" s="26"/>
      <c r="GH101" s="26"/>
      <c r="GI101" s="26"/>
      <c r="GJ101" s="26"/>
      <c r="GK101" s="26"/>
      <c r="GL101" s="26"/>
      <c r="GM101" s="26"/>
      <c r="GN101" s="26"/>
      <c r="GO101" s="26"/>
      <c r="GP101" s="26"/>
      <c r="GQ101" s="26"/>
      <c r="GR101" s="26"/>
      <c r="GS101" s="26"/>
      <c r="GT101" s="26"/>
      <c r="GU101" s="26"/>
      <c r="GV101" s="26"/>
      <c r="GW101" s="26"/>
      <c r="GX101" s="26"/>
      <c r="GY101" s="26"/>
      <c r="GZ101" s="26"/>
      <c r="HA101" s="26"/>
      <c r="HB101" s="26"/>
      <c r="HC101" s="26"/>
      <c r="HD101" s="26"/>
      <c r="HE101" s="26"/>
      <c r="HF101" s="26"/>
      <c r="HG101" s="26"/>
      <c r="HH101" s="26"/>
      <c r="HI101" s="26"/>
      <c r="HJ101" s="26"/>
      <c r="HK101" s="26"/>
      <c r="HL101" s="26"/>
      <c r="HM101" s="26"/>
      <c r="HN101" s="26"/>
      <c r="HO101" s="26"/>
      <c r="HP101" s="26"/>
      <c r="HQ101" s="26"/>
      <c r="HR101" s="26"/>
      <c r="HS101" s="26"/>
      <c r="HT101" s="26"/>
      <c r="HU101" s="26"/>
      <c r="HV101" s="26"/>
      <c r="HW101" s="26"/>
      <c r="HX101" s="26"/>
    </row>
    <row r="102" spans="185:232" ht="19.5" hidden="1" customHeight="1">
      <c r="GC102" s="26"/>
      <c r="GD102" s="26"/>
      <c r="GE102" s="26"/>
      <c r="GF102" s="26"/>
      <c r="GG102" s="26"/>
      <c r="GH102" s="26"/>
      <c r="GI102" s="26"/>
      <c r="GJ102" s="26"/>
      <c r="GK102" s="26"/>
      <c r="GL102" s="26"/>
      <c r="GM102" s="26"/>
      <c r="GN102" s="26"/>
      <c r="GO102" s="26"/>
      <c r="GP102" s="26"/>
      <c r="GQ102" s="26"/>
      <c r="GR102" s="26"/>
      <c r="GS102" s="26"/>
      <c r="GT102" s="26"/>
      <c r="GU102" s="26"/>
      <c r="GV102" s="26"/>
      <c r="GW102" s="26"/>
      <c r="GX102" s="26"/>
      <c r="GY102" s="26"/>
      <c r="GZ102" s="26"/>
      <c r="HA102" s="26"/>
      <c r="HB102" s="26"/>
      <c r="HC102" s="26"/>
      <c r="HD102" s="26"/>
      <c r="HE102" s="26"/>
      <c r="HF102" s="26"/>
      <c r="HG102" s="26"/>
      <c r="HH102" s="26"/>
      <c r="HI102" s="26"/>
      <c r="HJ102" s="26"/>
      <c r="HK102" s="26"/>
      <c r="HL102" s="26"/>
      <c r="HM102" s="26"/>
      <c r="HN102" s="26"/>
      <c r="HO102" s="26"/>
      <c r="HP102" s="26"/>
      <c r="HQ102" s="26"/>
      <c r="HR102" s="26"/>
      <c r="HS102" s="26"/>
      <c r="HT102" s="26"/>
      <c r="HU102" s="26"/>
      <c r="HV102" s="26"/>
      <c r="HW102" s="26"/>
      <c r="HX102" s="26"/>
    </row>
    <row r="103" spans="185:232" ht="19.5" hidden="1" customHeight="1">
      <c r="GC103" s="26"/>
      <c r="GD103" s="26"/>
      <c r="GE103" s="26"/>
      <c r="GF103" s="26"/>
      <c r="GG103" s="26"/>
      <c r="GH103" s="26"/>
      <c r="GI103" s="26"/>
      <c r="GJ103" s="26"/>
      <c r="GK103" s="26"/>
      <c r="GL103" s="26"/>
      <c r="GM103" s="26"/>
      <c r="GN103" s="26"/>
      <c r="GO103" s="26"/>
      <c r="GP103" s="26"/>
      <c r="GQ103" s="26"/>
      <c r="GR103" s="26"/>
      <c r="GS103" s="26"/>
      <c r="GT103" s="26"/>
      <c r="GU103" s="26"/>
      <c r="GV103" s="26"/>
      <c r="GW103" s="26"/>
      <c r="GX103" s="26"/>
      <c r="GY103" s="26"/>
      <c r="GZ103" s="26"/>
      <c r="HA103" s="26"/>
      <c r="HB103" s="26"/>
      <c r="HC103" s="26"/>
      <c r="HD103" s="26"/>
      <c r="HE103" s="26"/>
      <c r="HF103" s="26"/>
      <c r="HG103" s="26"/>
      <c r="HH103" s="26"/>
      <c r="HI103" s="26"/>
      <c r="HJ103" s="26"/>
      <c r="HK103" s="26"/>
      <c r="HL103" s="26"/>
      <c r="HM103" s="26"/>
      <c r="HN103" s="26"/>
      <c r="HO103" s="26"/>
      <c r="HP103" s="26"/>
      <c r="HQ103" s="26"/>
      <c r="HR103" s="26"/>
      <c r="HS103" s="26"/>
      <c r="HT103" s="26"/>
      <c r="HU103" s="26"/>
      <c r="HV103" s="26"/>
      <c r="HW103" s="26"/>
      <c r="HX103" s="26"/>
    </row>
    <row r="104" spans="185:232" ht="19.5" hidden="1" customHeight="1">
      <c r="GC104" s="26"/>
      <c r="GD104" s="26"/>
      <c r="GE104" s="26"/>
      <c r="GF104" s="26"/>
      <c r="GG104" s="26"/>
      <c r="GH104" s="26"/>
      <c r="GI104" s="26"/>
      <c r="GJ104" s="26"/>
      <c r="GK104" s="26"/>
      <c r="GL104" s="26"/>
      <c r="GM104" s="26"/>
      <c r="GN104" s="26"/>
      <c r="GO104" s="26"/>
      <c r="GP104" s="26"/>
      <c r="GQ104" s="26"/>
      <c r="GR104" s="26"/>
      <c r="GS104" s="26"/>
      <c r="GT104" s="26"/>
      <c r="GU104" s="26"/>
      <c r="GV104" s="26"/>
      <c r="GW104" s="26"/>
      <c r="GX104" s="26"/>
      <c r="GY104" s="26"/>
      <c r="GZ104" s="26"/>
      <c r="HA104" s="26"/>
      <c r="HB104" s="26"/>
      <c r="HC104" s="26"/>
      <c r="HD104" s="26"/>
      <c r="HE104" s="26"/>
      <c r="HF104" s="26"/>
      <c r="HG104" s="26"/>
      <c r="HH104" s="26"/>
      <c r="HI104" s="26"/>
      <c r="HJ104" s="26"/>
      <c r="HK104" s="26"/>
      <c r="HL104" s="26"/>
      <c r="HM104" s="26"/>
      <c r="HN104" s="26"/>
      <c r="HO104" s="26"/>
      <c r="HP104" s="26"/>
      <c r="HQ104" s="26"/>
      <c r="HR104" s="26"/>
      <c r="HS104" s="26"/>
      <c r="HT104" s="26"/>
      <c r="HU104" s="26"/>
      <c r="HV104" s="26"/>
      <c r="HW104" s="26"/>
      <c r="HX104" s="26"/>
    </row>
    <row r="105" spans="185:232" ht="19.5" hidden="1" customHeight="1">
      <c r="GC105" s="26"/>
      <c r="GD105" s="26"/>
      <c r="GE105" s="26"/>
      <c r="GF105" s="26"/>
      <c r="GG105" s="26"/>
      <c r="GH105" s="26"/>
      <c r="GI105" s="26"/>
      <c r="GJ105" s="26"/>
      <c r="GK105" s="26"/>
      <c r="GL105" s="26"/>
      <c r="GM105" s="26"/>
      <c r="GN105" s="26"/>
      <c r="GO105" s="26"/>
      <c r="GP105" s="26"/>
      <c r="GQ105" s="26"/>
      <c r="GR105" s="26"/>
      <c r="GS105" s="26"/>
      <c r="GT105" s="26"/>
      <c r="GU105" s="26"/>
      <c r="GV105" s="26"/>
      <c r="GW105" s="26"/>
      <c r="GX105" s="26"/>
      <c r="GY105" s="26"/>
      <c r="GZ105" s="26"/>
      <c r="HA105" s="26"/>
      <c r="HB105" s="26"/>
      <c r="HC105" s="26"/>
      <c r="HD105" s="26"/>
      <c r="HE105" s="26"/>
      <c r="HF105" s="26"/>
      <c r="HG105" s="26"/>
      <c r="HH105" s="26"/>
      <c r="HI105" s="26"/>
      <c r="HJ105" s="26"/>
      <c r="HK105" s="26"/>
      <c r="HL105" s="26"/>
      <c r="HM105" s="26"/>
      <c r="HN105" s="26"/>
      <c r="HO105" s="26"/>
      <c r="HP105" s="26"/>
      <c r="HQ105" s="26"/>
      <c r="HR105" s="26"/>
      <c r="HS105" s="26"/>
      <c r="HT105" s="26"/>
      <c r="HU105" s="26"/>
      <c r="HV105" s="26"/>
      <c r="HW105" s="26"/>
      <c r="HX105" s="26"/>
    </row>
    <row r="106" spans="185:232" ht="19.5" hidden="1" customHeight="1">
      <c r="GC106" s="26"/>
      <c r="GD106" s="26"/>
      <c r="GE106" s="26"/>
      <c r="GF106" s="26"/>
      <c r="GG106" s="26"/>
      <c r="GH106" s="26"/>
      <c r="GI106" s="26"/>
      <c r="GJ106" s="26"/>
      <c r="GK106" s="26"/>
      <c r="GL106" s="26"/>
      <c r="GM106" s="26"/>
      <c r="GN106" s="26"/>
      <c r="GO106" s="26"/>
      <c r="GP106" s="26"/>
      <c r="GQ106" s="26"/>
      <c r="GR106" s="26"/>
      <c r="GS106" s="26"/>
      <c r="GT106" s="26"/>
      <c r="GU106" s="26"/>
      <c r="GV106" s="26"/>
      <c r="GW106" s="26"/>
      <c r="GX106" s="26"/>
      <c r="GY106" s="26"/>
      <c r="GZ106" s="26"/>
      <c r="HA106" s="26"/>
      <c r="HB106" s="26"/>
      <c r="HC106" s="26"/>
      <c r="HD106" s="26"/>
      <c r="HE106" s="26"/>
      <c r="HF106" s="26"/>
      <c r="HG106" s="26"/>
      <c r="HH106" s="26"/>
      <c r="HI106" s="26"/>
      <c r="HJ106" s="26"/>
      <c r="HK106" s="26"/>
      <c r="HL106" s="26"/>
      <c r="HM106" s="26"/>
      <c r="HN106" s="26"/>
      <c r="HO106" s="26"/>
      <c r="HP106" s="26"/>
      <c r="HQ106" s="26"/>
      <c r="HR106" s="26"/>
      <c r="HS106" s="26"/>
      <c r="HT106" s="26"/>
      <c r="HU106" s="26"/>
      <c r="HV106" s="26"/>
      <c r="HW106" s="26"/>
      <c r="HX106" s="26"/>
    </row>
    <row r="107" spans="185:232" ht="19.5" hidden="1" customHeight="1">
      <c r="GC107" s="26"/>
      <c r="GD107" s="26"/>
      <c r="GE107" s="26"/>
      <c r="GF107" s="26"/>
      <c r="GG107" s="26"/>
      <c r="GH107" s="26"/>
      <c r="GI107" s="26"/>
      <c r="GJ107" s="26"/>
      <c r="GK107" s="26"/>
      <c r="GL107" s="26"/>
      <c r="GM107" s="26"/>
      <c r="GN107" s="26"/>
      <c r="GO107" s="26"/>
      <c r="GP107" s="26"/>
      <c r="GQ107" s="26"/>
      <c r="GR107" s="26"/>
      <c r="GS107" s="26"/>
      <c r="GT107" s="26"/>
      <c r="GU107" s="26"/>
      <c r="GV107" s="26"/>
      <c r="GW107" s="26"/>
      <c r="GX107" s="26"/>
      <c r="GY107" s="26"/>
      <c r="GZ107" s="26"/>
      <c r="HA107" s="26"/>
      <c r="HB107" s="26"/>
      <c r="HC107" s="26"/>
      <c r="HD107" s="26"/>
      <c r="HE107" s="26"/>
      <c r="HF107" s="26"/>
      <c r="HG107" s="26"/>
      <c r="HH107" s="26"/>
      <c r="HI107" s="26"/>
      <c r="HJ107" s="26"/>
      <c r="HK107" s="26"/>
      <c r="HL107" s="26"/>
      <c r="HM107" s="26"/>
      <c r="HN107" s="26"/>
      <c r="HO107" s="26"/>
      <c r="HP107" s="26"/>
      <c r="HQ107" s="26"/>
      <c r="HR107" s="26"/>
      <c r="HS107" s="26"/>
      <c r="HT107" s="26"/>
      <c r="HU107" s="26"/>
      <c r="HV107" s="26"/>
      <c r="HW107" s="26"/>
      <c r="HX107" s="26"/>
    </row>
    <row r="108" spans="185:232" ht="19.5" hidden="1" customHeight="1">
      <c r="GC108" s="26"/>
      <c r="GD108" s="26"/>
      <c r="GE108" s="26"/>
      <c r="GF108" s="26"/>
      <c r="GG108" s="26"/>
      <c r="GH108" s="26"/>
      <c r="GI108" s="26"/>
      <c r="GJ108" s="26"/>
      <c r="GK108" s="26"/>
      <c r="GL108" s="26"/>
      <c r="GM108" s="26"/>
      <c r="GN108" s="26"/>
      <c r="GO108" s="26"/>
      <c r="GP108" s="26"/>
      <c r="GQ108" s="26"/>
      <c r="GR108" s="26"/>
      <c r="GS108" s="26"/>
      <c r="GT108" s="26"/>
      <c r="GU108" s="26"/>
      <c r="GV108" s="26"/>
      <c r="GW108" s="26"/>
      <c r="GX108" s="26"/>
      <c r="GY108" s="26"/>
      <c r="GZ108" s="26"/>
      <c r="HA108" s="26"/>
      <c r="HB108" s="26"/>
      <c r="HC108" s="26"/>
      <c r="HD108" s="26"/>
      <c r="HE108" s="26"/>
      <c r="HF108" s="26"/>
      <c r="HG108" s="26"/>
      <c r="HH108" s="26"/>
      <c r="HI108" s="26"/>
      <c r="HJ108" s="26"/>
      <c r="HK108" s="26"/>
      <c r="HL108" s="26"/>
      <c r="HM108" s="26"/>
      <c r="HN108" s="26"/>
      <c r="HO108" s="26"/>
      <c r="HP108" s="26"/>
      <c r="HQ108" s="26"/>
      <c r="HR108" s="26"/>
      <c r="HS108" s="26"/>
      <c r="HT108" s="26"/>
      <c r="HU108" s="26"/>
      <c r="HV108" s="26"/>
      <c r="HW108" s="26"/>
      <c r="HX108" s="26"/>
    </row>
    <row r="109" spans="185:232" ht="19.5" hidden="1" customHeight="1">
      <c r="GC109" s="26"/>
      <c r="GD109" s="26"/>
      <c r="GE109" s="26"/>
      <c r="GF109" s="26"/>
      <c r="GG109" s="26"/>
      <c r="GH109" s="26"/>
      <c r="GI109" s="26"/>
      <c r="GJ109" s="26"/>
      <c r="GK109" s="26"/>
      <c r="GL109" s="26"/>
      <c r="GM109" s="26"/>
      <c r="GN109" s="26"/>
      <c r="GO109" s="26"/>
      <c r="GP109" s="26"/>
      <c r="GQ109" s="26"/>
      <c r="GR109" s="26"/>
      <c r="GS109" s="26"/>
      <c r="GT109" s="26"/>
      <c r="GU109" s="26"/>
      <c r="GV109" s="26"/>
      <c r="GW109" s="26"/>
      <c r="GX109" s="26"/>
      <c r="GY109" s="26"/>
      <c r="GZ109" s="26"/>
      <c r="HA109" s="26"/>
      <c r="HB109" s="26"/>
      <c r="HC109" s="26"/>
      <c r="HD109" s="26"/>
      <c r="HE109" s="26"/>
      <c r="HF109" s="26"/>
      <c r="HG109" s="26"/>
      <c r="HH109" s="26"/>
      <c r="HI109" s="26"/>
      <c r="HJ109" s="26"/>
      <c r="HK109" s="26"/>
      <c r="HL109" s="26"/>
      <c r="HM109" s="26"/>
      <c r="HN109" s="26"/>
      <c r="HO109" s="26"/>
      <c r="HP109" s="26"/>
      <c r="HQ109" s="26"/>
      <c r="HR109" s="26"/>
      <c r="HS109" s="26"/>
      <c r="HT109" s="26"/>
      <c r="HU109" s="26"/>
      <c r="HV109" s="26"/>
      <c r="HW109" s="26"/>
      <c r="HX109" s="26"/>
    </row>
    <row r="110" spans="185:232" ht="19.5" hidden="1" customHeight="1">
      <c r="GC110" s="26"/>
      <c r="GD110" s="26"/>
      <c r="GE110" s="26"/>
      <c r="GF110" s="26"/>
      <c r="GG110" s="26"/>
      <c r="GH110" s="26"/>
      <c r="GI110" s="26"/>
      <c r="GJ110" s="26"/>
      <c r="GK110" s="26"/>
      <c r="GL110" s="26"/>
      <c r="GM110" s="26"/>
      <c r="GN110" s="26"/>
      <c r="GO110" s="26"/>
      <c r="GP110" s="26"/>
      <c r="GQ110" s="26"/>
      <c r="GR110" s="26"/>
      <c r="GS110" s="26"/>
      <c r="GT110" s="26"/>
      <c r="GU110" s="26"/>
      <c r="GV110" s="26"/>
      <c r="GW110" s="26"/>
      <c r="GX110" s="26"/>
      <c r="GY110" s="26"/>
      <c r="GZ110" s="26"/>
      <c r="HA110" s="26"/>
      <c r="HB110" s="26"/>
      <c r="HC110" s="26"/>
      <c r="HD110" s="26"/>
      <c r="HE110" s="26"/>
      <c r="HF110" s="26"/>
      <c r="HG110" s="26"/>
      <c r="HH110" s="26"/>
      <c r="HI110" s="26"/>
      <c r="HJ110" s="26"/>
      <c r="HK110" s="26"/>
      <c r="HL110" s="26"/>
      <c r="HM110" s="26"/>
      <c r="HN110" s="26"/>
      <c r="HO110" s="26"/>
      <c r="HP110" s="26"/>
      <c r="HQ110" s="26"/>
      <c r="HR110" s="26"/>
      <c r="HS110" s="26"/>
      <c r="HT110" s="26"/>
      <c r="HU110" s="26"/>
      <c r="HV110" s="26"/>
      <c r="HW110" s="26"/>
      <c r="HX110" s="26"/>
    </row>
    <row r="111" spans="185:232" ht="19.5" hidden="1" customHeight="1">
      <c r="GC111" s="26"/>
      <c r="GD111" s="26"/>
      <c r="GE111" s="26"/>
      <c r="GF111" s="26"/>
      <c r="GG111" s="26"/>
      <c r="GH111" s="26"/>
      <c r="GI111" s="26"/>
      <c r="GJ111" s="26"/>
      <c r="GK111" s="26"/>
      <c r="GL111" s="26"/>
      <c r="GM111" s="26"/>
      <c r="GN111" s="26"/>
      <c r="GO111" s="26"/>
      <c r="GP111" s="26"/>
      <c r="GQ111" s="26"/>
      <c r="GR111" s="26"/>
      <c r="GS111" s="26"/>
      <c r="GT111" s="26"/>
      <c r="GU111" s="26"/>
      <c r="GV111" s="26"/>
      <c r="GW111" s="26"/>
      <c r="GX111" s="26"/>
      <c r="GY111" s="26"/>
      <c r="GZ111" s="26"/>
      <c r="HA111" s="26"/>
      <c r="HB111" s="26"/>
      <c r="HC111" s="26"/>
      <c r="HD111" s="26"/>
      <c r="HE111" s="26"/>
      <c r="HF111" s="26"/>
      <c r="HG111" s="26"/>
      <c r="HH111" s="26"/>
      <c r="HI111" s="26"/>
      <c r="HJ111" s="26"/>
      <c r="HK111" s="26"/>
      <c r="HL111" s="26"/>
      <c r="HM111" s="26"/>
      <c r="HN111" s="26"/>
      <c r="HO111" s="26"/>
      <c r="HP111" s="26"/>
      <c r="HQ111" s="26"/>
      <c r="HR111" s="26"/>
      <c r="HS111" s="26"/>
      <c r="HT111" s="26"/>
      <c r="HU111" s="26"/>
      <c r="HV111" s="26"/>
      <c r="HW111" s="26"/>
      <c r="HX111" s="26"/>
    </row>
    <row r="112" spans="185:232" ht="19.5" hidden="1" customHeight="1">
      <c r="GC112" s="26"/>
      <c r="GD112" s="26"/>
      <c r="GE112" s="26"/>
      <c r="GF112" s="26"/>
      <c r="GG112" s="26"/>
      <c r="GH112" s="26"/>
      <c r="GI112" s="26"/>
      <c r="GJ112" s="26"/>
      <c r="GK112" s="26"/>
      <c r="GL112" s="26"/>
      <c r="GM112" s="26"/>
      <c r="GN112" s="26"/>
      <c r="GO112" s="26"/>
      <c r="GP112" s="26"/>
      <c r="GQ112" s="26"/>
      <c r="GR112" s="26"/>
      <c r="GS112" s="26"/>
      <c r="GT112" s="26"/>
      <c r="GU112" s="26"/>
      <c r="GV112" s="26"/>
      <c r="GW112" s="26"/>
      <c r="GX112" s="26"/>
      <c r="GY112" s="26"/>
      <c r="GZ112" s="26"/>
      <c r="HA112" s="26"/>
      <c r="HB112" s="26"/>
      <c r="HC112" s="26"/>
      <c r="HD112" s="26"/>
      <c r="HE112" s="26"/>
      <c r="HF112" s="26"/>
      <c r="HG112" s="26"/>
      <c r="HH112" s="26"/>
      <c r="HI112" s="26"/>
      <c r="HJ112" s="26"/>
      <c r="HK112" s="26"/>
      <c r="HL112" s="26"/>
      <c r="HM112" s="26"/>
      <c r="HN112" s="26"/>
      <c r="HO112" s="26"/>
      <c r="HP112" s="26"/>
      <c r="HQ112" s="26"/>
      <c r="HR112" s="26"/>
      <c r="HS112" s="26"/>
      <c r="HT112" s="26"/>
      <c r="HU112" s="26"/>
      <c r="HV112" s="26"/>
      <c r="HW112" s="26"/>
      <c r="HX112" s="26"/>
    </row>
    <row r="113" spans="185:232" ht="19.5" hidden="1" customHeight="1">
      <c r="GC113" s="26"/>
      <c r="GD113" s="26"/>
      <c r="GE113" s="26"/>
      <c r="GF113" s="26"/>
      <c r="GG113" s="26"/>
      <c r="GH113" s="26"/>
      <c r="GI113" s="26"/>
      <c r="GJ113" s="26"/>
      <c r="GK113" s="26"/>
      <c r="GL113" s="26"/>
      <c r="GM113" s="26"/>
      <c r="GN113" s="26"/>
      <c r="GO113" s="26"/>
      <c r="GP113" s="26"/>
      <c r="GQ113" s="26"/>
      <c r="GR113" s="26"/>
      <c r="GS113" s="26"/>
      <c r="GT113" s="26"/>
      <c r="GU113" s="26"/>
      <c r="GV113" s="26"/>
      <c r="GW113" s="26"/>
      <c r="GX113" s="26"/>
      <c r="GY113" s="26"/>
      <c r="GZ113" s="26"/>
      <c r="HA113" s="26"/>
      <c r="HB113" s="26"/>
      <c r="HC113" s="26"/>
      <c r="HD113" s="26"/>
      <c r="HE113" s="26"/>
      <c r="HF113" s="26"/>
      <c r="HG113" s="26"/>
      <c r="HH113" s="26"/>
      <c r="HI113" s="26"/>
      <c r="HJ113" s="26"/>
      <c r="HK113" s="26"/>
      <c r="HL113" s="26"/>
      <c r="HM113" s="26"/>
      <c r="HN113" s="26"/>
      <c r="HO113" s="26"/>
      <c r="HP113" s="26"/>
      <c r="HQ113" s="26"/>
      <c r="HR113" s="26"/>
      <c r="HS113" s="26"/>
      <c r="HT113" s="26"/>
      <c r="HU113" s="26"/>
      <c r="HV113" s="26"/>
      <c r="HW113" s="26"/>
      <c r="HX113" s="26"/>
    </row>
    <row r="114" spans="185:232" ht="19.5" hidden="1" customHeight="1">
      <c r="GC114" s="26"/>
      <c r="GD114" s="26"/>
      <c r="GE114" s="26"/>
      <c r="GF114" s="26"/>
      <c r="GG114" s="26"/>
      <c r="GH114" s="26"/>
      <c r="GI114" s="26"/>
      <c r="GJ114" s="26"/>
      <c r="GK114" s="26"/>
      <c r="GL114" s="26"/>
      <c r="GM114" s="26"/>
      <c r="GN114" s="26"/>
      <c r="GO114" s="26"/>
      <c r="GP114" s="26"/>
      <c r="GQ114" s="26"/>
      <c r="GR114" s="26"/>
      <c r="GS114" s="26"/>
      <c r="GT114" s="26"/>
      <c r="GU114" s="26"/>
      <c r="GV114" s="26"/>
      <c r="GW114" s="26"/>
      <c r="GX114" s="26"/>
      <c r="GY114" s="26"/>
      <c r="GZ114" s="26"/>
      <c r="HA114" s="26"/>
      <c r="HB114" s="26"/>
      <c r="HC114" s="26"/>
      <c r="HD114" s="26"/>
      <c r="HE114" s="26"/>
      <c r="HF114" s="26"/>
      <c r="HG114" s="26"/>
      <c r="HH114" s="26"/>
      <c r="HI114" s="26"/>
      <c r="HJ114" s="26"/>
      <c r="HK114" s="26"/>
      <c r="HL114" s="26"/>
      <c r="HM114" s="26"/>
      <c r="HN114" s="26"/>
      <c r="HO114" s="26"/>
      <c r="HP114" s="26"/>
      <c r="HQ114" s="26"/>
      <c r="HR114" s="26"/>
      <c r="HS114" s="26"/>
      <c r="HT114" s="26"/>
      <c r="HU114" s="26"/>
      <c r="HV114" s="26"/>
      <c r="HW114" s="26"/>
      <c r="HX114" s="26"/>
    </row>
    <row r="115" spans="185:232" ht="19.5" hidden="1" customHeight="1">
      <c r="GC115" s="26"/>
      <c r="GD115" s="26"/>
      <c r="GE115" s="26"/>
      <c r="GF115" s="26"/>
      <c r="GG115" s="26"/>
      <c r="GH115" s="26"/>
      <c r="GI115" s="26"/>
      <c r="GJ115" s="26"/>
      <c r="GK115" s="26"/>
      <c r="GL115" s="26"/>
      <c r="GM115" s="26"/>
      <c r="GN115" s="26"/>
      <c r="GO115" s="26"/>
      <c r="GP115" s="26"/>
      <c r="GQ115" s="26"/>
      <c r="GR115" s="26"/>
      <c r="GS115" s="26"/>
      <c r="GT115" s="26"/>
      <c r="GU115" s="26"/>
      <c r="GV115" s="26"/>
      <c r="GW115" s="26"/>
      <c r="GX115" s="26"/>
      <c r="GY115" s="26"/>
      <c r="GZ115" s="26"/>
      <c r="HA115" s="26"/>
      <c r="HB115" s="26"/>
      <c r="HC115" s="26"/>
      <c r="HD115" s="26"/>
      <c r="HE115" s="26"/>
      <c r="HF115" s="26"/>
      <c r="HG115" s="26"/>
      <c r="HH115" s="26"/>
      <c r="HI115" s="26"/>
      <c r="HJ115" s="26"/>
      <c r="HK115" s="26"/>
      <c r="HL115" s="26"/>
      <c r="HM115" s="26"/>
      <c r="HN115" s="26"/>
      <c r="HO115" s="26"/>
      <c r="HP115" s="26"/>
      <c r="HQ115" s="26"/>
      <c r="HR115" s="26"/>
      <c r="HS115" s="26"/>
      <c r="HT115" s="26"/>
      <c r="HU115" s="26"/>
      <c r="HV115" s="26"/>
      <c r="HW115" s="26"/>
      <c r="HX115" s="26"/>
    </row>
    <row r="116" spans="185:232" ht="19.5" hidden="1" customHeight="1">
      <c r="GC116" s="26"/>
      <c r="GD116" s="26"/>
      <c r="GE116" s="26"/>
      <c r="GF116" s="26"/>
      <c r="GG116" s="26"/>
      <c r="GH116" s="26"/>
      <c r="GI116" s="26"/>
      <c r="GJ116" s="26"/>
      <c r="GK116" s="26"/>
      <c r="GL116" s="26"/>
      <c r="GM116" s="26"/>
      <c r="GN116" s="26"/>
      <c r="GO116" s="26"/>
      <c r="GP116" s="26"/>
      <c r="GQ116" s="26"/>
      <c r="GR116" s="26"/>
      <c r="GS116" s="26"/>
      <c r="GT116" s="26"/>
      <c r="GU116" s="26"/>
      <c r="GV116" s="26"/>
      <c r="GW116" s="26"/>
      <c r="GX116" s="26"/>
      <c r="GY116" s="26"/>
      <c r="GZ116" s="26"/>
      <c r="HA116" s="26"/>
      <c r="HB116" s="26"/>
      <c r="HC116" s="26"/>
      <c r="HD116" s="26"/>
      <c r="HE116" s="26"/>
      <c r="HF116" s="26"/>
      <c r="HG116" s="26"/>
      <c r="HH116" s="26"/>
      <c r="HI116" s="26"/>
      <c r="HJ116" s="26"/>
      <c r="HK116" s="26"/>
      <c r="HL116" s="26"/>
      <c r="HM116" s="26"/>
      <c r="HN116" s="26"/>
      <c r="HO116" s="26"/>
      <c r="HP116" s="26"/>
      <c r="HQ116" s="26"/>
      <c r="HR116" s="26"/>
      <c r="HS116" s="26"/>
      <c r="HT116" s="26"/>
      <c r="HU116" s="26"/>
      <c r="HV116" s="26"/>
      <c r="HW116" s="26"/>
      <c r="HX116" s="26"/>
    </row>
    <row r="117" spans="185:232" ht="19.5" hidden="1" customHeight="1">
      <c r="GC117" s="26"/>
      <c r="GD117" s="26"/>
      <c r="GE117" s="26"/>
      <c r="GF117" s="26"/>
      <c r="GG117" s="26"/>
      <c r="GH117" s="26"/>
      <c r="GI117" s="26"/>
      <c r="GJ117" s="26"/>
      <c r="GK117" s="26"/>
      <c r="GL117" s="26"/>
      <c r="GM117" s="26"/>
      <c r="GN117" s="26"/>
      <c r="GO117" s="26"/>
      <c r="GP117" s="26"/>
      <c r="GQ117" s="26"/>
      <c r="GR117" s="26"/>
      <c r="GS117" s="26"/>
      <c r="GT117" s="26"/>
      <c r="GU117" s="26"/>
      <c r="GV117" s="26"/>
      <c r="GW117" s="26"/>
      <c r="GX117" s="26"/>
      <c r="GY117" s="26"/>
      <c r="GZ117" s="26"/>
      <c r="HA117" s="26"/>
      <c r="HB117" s="26"/>
      <c r="HC117" s="26"/>
      <c r="HD117" s="26"/>
      <c r="HE117" s="26"/>
      <c r="HF117" s="26"/>
      <c r="HG117" s="26"/>
      <c r="HH117" s="26"/>
      <c r="HI117" s="26"/>
      <c r="HJ117" s="26"/>
      <c r="HK117" s="26"/>
      <c r="HL117" s="26"/>
      <c r="HM117" s="26"/>
      <c r="HN117" s="26"/>
      <c r="HO117" s="26"/>
      <c r="HP117" s="26"/>
      <c r="HQ117" s="26"/>
      <c r="HR117" s="26"/>
      <c r="HS117" s="26"/>
      <c r="HT117" s="26"/>
      <c r="HU117" s="26"/>
      <c r="HV117" s="26"/>
      <c r="HW117" s="26"/>
      <c r="HX117" s="26"/>
    </row>
    <row r="118" spans="185:232" ht="19.5" hidden="1" customHeight="1">
      <c r="GC118" s="26"/>
      <c r="GD118" s="26"/>
      <c r="GE118" s="26"/>
      <c r="GF118" s="26"/>
      <c r="GG118" s="26"/>
      <c r="GH118" s="26"/>
      <c r="GI118" s="26"/>
      <c r="GJ118" s="26"/>
      <c r="GK118" s="26"/>
      <c r="GL118" s="26"/>
      <c r="GM118" s="26"/>
      <c r="GN118" s="26"/>
      <c r="GO118" s="26"/>
      <c r="GP118" s="26"/>
      <c r="GQ118" s="26"/>
      <c r="GR118" s="26"/>
      <c r="GS118" s="26"/>
      <c r="GT118" s="26"/>
      <c r="GU118" s="26"/>
      <c r="GV118" s="26"/>
      <c r="GW118" s="26"/>
      <c r="GX118" s="26"/>
      <c r="GY118" s="26"/>
      <c r="GZ118" s="26"/>
      <c r="HA118" s="26"/>
      <c r="HB118" s="26"/>
      <c r="HC118" s="26"/>
      <c r="HD118" s="26"/>
      <c r="HE118" s="26"/>
      <c r="HF118" s="26"/>
      <c r="HG118" s="26"/>
      <c r="HH118" s="26"/>
      <c r="HI118" s="26"/>
      <c r="HJ118" s="26"/>
      <c r="HK118" s="26"/>
      <c r="HL118" s="26"/>
      <c r="HM118" s="26"/>
      <c r="HN118" s="26"/>
      <c r="HO118" s="26"/>
      <c r="HP118" s="26"/>
      <c r="HQ118" s="26"/>
      <c r="HR118" s="26"/>
      <c r="HS118" s="26"/>
      <c r="HT118" s="26"/>
      <c r="HU118" s="26"/>
      <c r="HV118" s="26"/>
      <c r="HW118" s="26"/>
      <c r="HX118" s="26"/>
    </row>
    <row r="119" spans="185:232" ht="19.5" hidden="1" customHeight="1">
      <c r="GC119" s="26"/>
      <c r="GD119" s="26"/>
      <c r="GE119" s="26"/>
      <c r="GF119" s="26"/>
      <c r="GG119" s="26"/>
      <c r="GH119" s="26"/>
      <c r="GI119" s="26"/>
      <c r="GJ119" s="26"/>
      <c r="GK119" s="26"/>
      <c r="GL119" s="26"/>
      <c r="GM119" s="26"/>
      <c r="GN119" s="26"/>
      <c r="GO119" s="26"/>
      <c r="GP119" s="26"/>
      <c r="GQ119" s="26"/>
      <c r="GR119" s="26"/>
      <c r="GS119" s="26"/>
      <c r="GT119" s="26"/>
      <c r="GU119" s="26"/>
      <c r="GV119" s="26"/>
      <c r="GW119" s="26"/>
      <c r="GX119" s="26"/>
      <c r="GY119" s="26"/>
      <c r="GZ119" s="26"/>
      <c r="HA119" s="26"/>
      <c r="HB119" s="26"/>
      <c r="HC119" s="26"/>
      <c r="HD119" s="26"/>
      <c r="HE119" s="26"/>
      <c r="HF119" s="26"/>
      <c r="HG119" s="26"/>
      <c r="HH119" s="26"/>
      <c r="HI119" s="26"/>
      <c r="HJ119" s="26"/>
      <c r="HK119" s="26"/>
      <c r="HL119" s="26"/>
      <c r="HM119" s="26"/>
      <c r="HN119" s="26"/>
      <c r="HO119" s="26"/>
      <c r="HP119" s="26"/>
      <c r="HQ119" s="26"/>
      <c r="HR119" s="26"/>
      <c r="HS119" s="26"/>
      <c r="HT119" s="26"/>
      <c r="HU119" s="26"/>
      <c r="HV119" s="26"/>
      <c r="HW119" s="26"/>
      <c r="HX119" s="26"/>
    </row>
    <row r="120" spans="185:232" ht="19.5" hidden="1" customHeight="1">
      <c r="GC120" s="26"/>
      <c r="GD120" s="26"/>
      <c r="GE120" s="26"/>
      <c r="GF120" s="26"/>
      <c r="GG120" s="26"/>
      <c r="GH120" s="26"/>
      <c r="GI120" s="26"/>
      <c r="GJ120" s="26"/>
      <c r="GK120" s="26"/>
      <c r="GL120" s="26"/>
      <c r="GM120" s="26"/>
      <c r="GN120" s="26"/>
      <c r="GO120" s="26"/>
      <c r="GP120" s="26"/>
      <c r="GQ120" s="26"/>
      <c r="GR120" s="26"/>
      <c r="GS120" s="26"/>
      <c r="GT120" s="26"/>
      <c r="GU120" s="26"/>
      <c r="GV120" s="26"/>
      <c r="GW120" s="26"/>
      <c r="GX120" s="26"/>
      <c r="GY120" s="26"/>
      <c r="GZ120" s="26"/>
      <c r="HA120" s="26"/>
      <c r="HB120" s="26"/>
      <c r="HC120" s="26"/>
      <c r="HD120" s="26"/>
      <c r="HE120" s="26"/>
      <c r="HF120" s="26"/>
      <c r="HG120" s="26"/>
      <c r="HH120" s="26"/>
      <c r="HI120" s="26"/>
      <c r="HJ120" s="26"/>
      <c r="HK120" s="26"/>
      <c r="HL120" s="26"/>
      <c r="HM120" s="26"/>
      <c r="HN120" s="26"/>
      <c r="HO120" s="26"/>
      <c r="HP120" s="26"/>
      <c r="HQ120" s="26"/>
      <c r="HR120" s="26"/>
      <c r="HS120" s="26"/>
      <c r="HT120" s="26"/>
      <c r="HU120" s="26"/>
      <c r="HV120" s="26"/>
      <c r="HW120" s="26"/>
      <c r="HX120" s="26"/>
    </row>
    <row r="121" spans="185:232" ht="19.5" hidden="1" customHeight="1">
      <c r="GC121" s="26"/>
      <c r="GD121" s="26"/>
      <c r="GE121" s="26"/>
      <c r="GF121" s="26"/>
      <c r="GG121" s="26"/>
      <c r="GH121" s="26"/>
      <c r="GI121" s="26"/>
      <c r="GJ121" s="26"/>
      <c r="GK121" s="26"/>
      <c r="GL121" s="26"/>
      <c r="GM121" s="26"/>
      <c r="GN121" s="26"/>
      <c r="GO121" s="26"/>
      <c r="GP121" s="26"/>
      <c r="GQ121" s="26"/>
      <c r="GR121" s="26"/>
      <c r="GS121" s="26"/>
      <c r="GT121" s="26"/>
      <c r="GU121" s="26"/>
      <c r="GV121" s="26"/>
      <c r="GW121" s="26"/>
      <c r="GX121" s="26"/>
      <c r="GY121" s="26"/>
      <c r="GZ121" s="26"/>
      <c r="HA121" s="26"/>
      <c r="HB121" s="26"/>
      <c r="HC121" s="26"/>
      <c r="HD121" s="26"/>
      <c r="HE121" s="26"/>
      <c r="HF121" s="26"/>
      <c r="HG121" s="26"/>
      <c r="HH121" s="26"/>
      <c r="HI121" s="26"/>
      <c r="HJ121" s="26"/>
      <c r="HK121" s="26"/>
      <c r="HL121" s="26"/>
      <c r="HM121" s="26"/>
      <c r="HN121" s="26"/>
      <c r="HO121" s="26"/>
      <c r="HP121" s="26"/>
      <c r="HQ121" s="26"/>
      <c r="HR121" s="26"/>
      <c r="HS121" s="26"/>
      <c r="HT121" s="26"/>
      <c r="HU121" s="26"/>
      <c r="HV121" s="26"/>
      <c r="HW121" s="26"/>
      <c r="HX121" s="26"/>
    </row>
    <row r="122" spans="185:232" ht="19.5" hidden="1" customHeight="1">
      <c r="GC122" s="26"/>
      <c r="GD122" s="26"/>
      <c r="GE122" s="26"/>
      <c r="GF122" s="26"/>
      <c r="GG122" s="26"/>
      <c r="GH122" s="26"/>
      <c r="GI122" s="26"/>
      <c r="GJ122" s="26"/>
      <c r="GK122" s="26"/>
      <c r="GL122" s="26"/>
      <c r="GM122" s="26"/>
      <c r="GN122" s="26"/>
      <c r="GO122" s="26"/>
      <c r="GP122" s="26"/>
      <c r="GQ122" s="26"/>
      <c r="GR122" s="26"/>
      <c r="GS122" s="26"/>
      <c r="GT122" s="26"/>
      <c r="GU122" s="26"/>
      <c r="GV122" s="26"/>
      <c r="GW122" s="26"/>
      <c r="GX122" s="26"/>
      <c r="GY122" s="26"/>
      <c r="GZ122" s="26"/>
      <c r="HA122" s="26"/>
      <c r="HB122" s="26"/>
      <c r="HC122" s="26"/>
      <c r="HD122" s="26"/>
      <c r="HE122" s="26"/>
      <c r="HF122" s="26"/>
      <c r="HG122" s="26"/>
      <c r="HH122" s="26"/>
      <c r="HI122" s="26"/>
      <c r="HJ122" s="26"/>
      <c r="HK122" s="26"/>
      <c r="HL122" s="26"/>
      <c r="HM122" s="26"/>
      <c r="HN122" s="26"/>
      <c r="HO122" s="26"/>
      <c r="HP122" s="26"/>
      <c r="HQ122" s="26"/>
      <c r="HR122" s="26"/>
      <c r="HS122" s="26"/>
      <c r="HT122" s="26"/>
      <c r="HU122" s="26"/>
      <c r="HV122" s="26"/>
      <c r="HW122" s="26"/>
      <c r="HX122" s="26"/>
    </row>
    <row r="123" spans="185:232" ht="19.5" hidden="1" customHeight="1">
      <c r="GC123" s="26"/>
      <c r="GD123" s="26"/>
      <c r="GE123" s="26"/>
      <c r="GF123" s="26"/>
      <c r="GG123" s="26"/>
      <c r="GH123" s="26"/>
      <c r="GI123" s="26"/>
      <c r="GJ123" s="26"/>
      <c r="GK123" s="26"/>
      <c r="GL123" s="26"/>
      <c r="GM123" s="26"/>
      <c r="GN123" s="26"/>
      <c r="GO123" s="26"/>
      <c r="GP123" s="26"/>
      <c r="GQ123" s="26"/>
      <c r="GR123" s="26"/>
      <c r="GS123" s="26"/>
      <c r="GT123" s="26"/>
      <c r="GU123" s="26"/>
      <c r="GV123" s="26"/>
      <c r="GW123" s="26"/>
      <c r="GX123" s="26"/>
      <c r="GY123" s="26"/>
      <c r="GZ123" s="26"/>
      <c r="HA123" s="26"/>
      <c r="HB123" s="26"/>
      <c r="HC123" s="26"/>
      <c r="HD123" s="26"/>
      <c r="HE123" s="26"/>
      <c r="HF123" s="26"/>
      <c r="HG123" s="26"/>
      <c r="HH123" s="26"/>
      <c r="HI123" s="26"/>
      <c r="HJ123" s="26"/>
      <c r="HK123" s="26"/>
      <c r="HL123" s="26"/>
      <c r="HM123" s="26"/>
      <c r="HN123" s="26"/>
      <c r="HO123" s="26"/>
      <c r="HP123" s="26"/>
      <c r="HQ123" s="26"/>
      <c r="HR123" s="26"/>
      <c r="HS123" s="26"/>
      <c r="HT123" s="26"/>
      <c r="HU123" s="26"/>
      <c r="HV123" s="26"/>
      <c r="HW123" s="26"/>
      <c r="HX123" s="26"/>
    </row>
    <row r="124" spans="185:232" ht="19.5" hidden="1" customHeight="1">
      <c r="GC124" s="26"/>
      <c r="GD124" s="26"/>
      <c r="GE124" s="26"/>
      <c r="GF124" s="26"/>
      <c r="GG124" s="26"/>
      <c r="GH124" s="26"/>
      <c r="GI124" s="26"/>
      <c r="GJ124" s="26"/>
      <c r="GK124" s="26"/>
      <c r="GL124" s="26"/>
      <c r="GM124" s="26"/>
      <c r="GN124" s="26"/>
      <c r="GO124" s="26"/>
      <c r="GP124" s="26"/>
      <c r="GQ124" s="26"/>
      <c r="GR124" s="26"/>
      <c r="GS124" s="26"/>
      <c r="GT124" s="26"/>
      <c r="GU124" s="26"/>
      <c r="GV124" s="26"/>
      <c r="GW124" s="26"/>
      <c r="GX124" s="26"/>
      <c r="GY124" s="26"/>
      <c r="GZ124" s="26"/>
      <c r="HA124" s="26"/>
      <c r="HB124" s="26"/>
      <c r="HC124" s="26"/>
      <c r="HD124" s="26"/>
      <c r="HE124" s="26"/>
      <c r="HF124" s="26"/>
      <c r="HG124" s="26"/>
      <c r="HH124" s="26"/>
      <c r="HI124" s="26"/>
      <c r="HJ124" s="26"/>
      <c r="HK124" s="26"/>
      <c r="HL124" s="26"/>
      <c r="HM124" s="26"/>
      <c r="HN124" s="26"/>
      <c r="HO124" s="26"/>
      <c r="HP124" s="26"/>
      <c r="HQ124" s="26"/>
      <c r="HR124" s="26"/>
      <c r="HS124" s="26"/>
      <c r="HT124" s="26"/>
      <c r="HU124" s="26"/>
      <c r="HV124" s="26"/>
      <c r="HW124" s="26"/>
      <c r="HX124" s="26"/>
    </row>
    <row r="125" spans="185:232" ht="19.5" hidden="1" customHeight="1">
      <c r="GC125" s="26"/>
      <c r="GD125" s="26"/>
      <c r="GE125" s="26"/>
      <c r="GF125" s="26"/>
      <c r="GG125" s="26"/>
      <c r="GH125" s="26"/>
      <c r="GI125" s="26"/>
      <c r="GJ125" s="26"/>
      <c r="GK125" s="26"/>
      <c r="GL125" s="26"/>
      <c r="GM125" s="26"/>
      <c r="GN125" s="26"/>
      <c r="GO125" s="26"/>
      <c r="GP125" s="26"/>
      <c r="GQ125" s="26"/>
      <c r="GR125" s="26"/>
      <c r="GS125" s="26"/>
      <c r="GT125" s="26"/>
      <c r="GU125" s="26"/>
      <c r="GV125" s="26"/>
      <c r="GW125" s="26"/>
      <c r="GX125" s="26"/>
      <c r="GY125" s="26"/>
      <c r="GZ125" s="26"/>
      <c r="HA125" s="26"/>
      <c r="HB125" s="26"/>
      <c r="HC125" s="26"/>
      <c r="HD125" s="26"/>
      <c r="HE125" s="26"/>
      <c r="HF125" s="26"/>
      <c r="HG125" s="26"/>
      <c r="HH125" s="26"/>
      <c r="HI125" s="26"/>
      <c r="HJ125" s="26"/>
      <c r="HK125" s="26"/>
      <c r="HL125" s="26"/>
      <c r="HM125" s="26"/>
      <c r="HN125" s="26"/>
      <c r="HO125" s="26"/>
      <c r="HP125" s="26"/>
      <c r="HQ125" s="26"/>
      <c r="HR125" s="26"/>
      <c r="HS125" s="26"/>
      <c r="HT125" s="26"/>
      <c r="HU125" s="26"/>
      <c r="HV125" s="26"/>
      <c r="HW125" s="26"/>
      <c r="HX125" s="26"/>
    </row>
    <row r="126" spans="185:232" ht="19.5" hidden="1" customHeight="1">
      <c r="GC126" s="26"/>
      <c r="GD126" s="26"/>
      <c r="GE126" s="26"/>
      <c r="GF126" s="26"/>
      <c r="GG126" s="26"/>
      <c r="GH126" s="26"/>
      <c r="GI126" s="26"/>
      <c r="GJ126" s="26"/>
      <c r="GK126" s="26"/>
      <c r="GL126" s="26"/>
      <c r="GM126" s="26"/>
      <c r="GN126" s="26"/>
      <c r="GO126" s="26"/>
      <c r="GP126" s="26"/>
      <c r="GQ126" s="26"/>
      <c r="GR126" s="26"/>
      <c r="GS126" s="26"/>
      <c r="GT126" s="26"/>
      <c r="GU126" s="26"/>
      <c r="GV126" s="26"/>
      <c r="GW126" s="26"/>
      <c r="GX126" s="26"/>
      <c r="GY126" s="26"/>
      <c r="GZ126" s="26"/>
      <c r="HA126" s="26"/>
      <c r="HB126" s="26"/>
      <c r="HC126" s="26"/>
      <c r="HD126" s="26"/>
      <c r="HE126" s="26"/>
      <c r="HF126" s="26"/>
      <c r="HG126" s="26"/>
      <c r="HH126" s="26"/>
      <c r="HI126" s="26"/>
      <c r="HJ126" s="26"/>
      <c r="HK126" s="26"/>
      <c r="HL126" s="26"/>
      <c r="HM126" s="26"/>
      <c r="HN126" s="26"/>
      <c r="HO126" s="26"/>
      <c r="HP126" s="26"/>
      <c r="HQ126" s="26"/>
      <c r="HR126" s="26"/>
      <c r="HS126" s="26"/>
      <c r="HT126" s="26"/>
      <c r="HU126" s="26"/>
      <c r="HV126" s="26"/>
      <c r="HW126" s="26"/>
      <c r="HX126" s="26"/>
    </row>
    <row r="127" spans="185:232" ht="19.5" hidden="1" customHeight="1">
      <c r="GC127" s="26"/>
      <c r="GD127" s="26"/>
      <c r="GE127" s="26"/>
      <c r="GF127" s="26"/>
      <c r="GG127" s="26"/>
      <c r="GH127" s="26"/>
      <c r="GI127" s="26"/>
      <c r="GJ127" s="26"/>
      <c r="GK127" s="26"/>
      <c r="GL127" s="26"/>
      <c r="GM127" s="26"/>
      <c r="GN127" s="26"/>
      <c r="GO127" s="26"/>
      <c r="GP127" s="26"/>
      <c r="GQ127" s="26"/>
      <c r="GR127" s="26"/>
      <c r="GS127" s="26"/>
      <c r="GT127" s="26"/>
      <c r="GU127" s="26"/>
      <c r="GV127" s="26"/>
      <c r="GW127" s="26"/>
      <c r="GX127" s="26"/>
      <c r="GY127" s="26"/>
      <c r="GZ127" s="26"/>
      <c r="HA127" s="26"/>
      <c r="HB127" s="26"/>
      <c r="HC127" s="26"/>
      <c r="HD127" s="26"/>
      <c r="HE127" s="26"/>
      <c r="HF127" s="26"/>
      <c r="HG127" s="26"/>
      <c r="HH127" s="26"/>
      <c r="HI127" s="26"/>
      <c r="HJ127" s="26"/>
      <c r="HK127" s="26"/>
      <c r="HL127" s="26"/>
      <c r="HM127" s="26"/>
      <c r="HN127" s="26"/>
      <c r="HO127" s="26"/>
      <c r="HP127" s="26"/>
      <c r="HQ127" s="26"/>
      <c r="HR127" s="26"/>
      <c r="HS127" s="26"/>
      <c r="HT127" s="26"/>
      <c r="HU127" s="26"/>
      <c r="HV127" s="26"/>
      <c r="HW127" s="26"/>
      <c r="HX127" s="26"/>
    </row>
    <row r="128" spans="185:232" ht="19.5" hidden="1" customHeight="1">
      <c r="GC128" s="26"/>
      <c r="GD128" s="26"/>
      <c r="GE128" s="26"/>
      <c r="GF128" s="26"/>
      <c r="GG128" s="26"/>
      <c r="GH128" s="26"/>
      <c r="GI128" s="26"/>
      <c r="GJ128" s="26"/>
      <c r="GK128" s="26"/>
      <c r="GL128" s="26"/>
      <c r="GM128" s="26"/>
      <c r="GN128" s="26"/>
      <c r="GO128" s="26"/>
      <c r="GP128" s="26"/>
      <c r="GQ128" s="26"/>
      <c r="GR128" s="26"/>
      <c r="GS128" s="26"/>
      <c r="GT128" s="26"/>
      <c r="GU128" s="26"/>
      <c r="GV128" s="26"/>
      <c r="GW128" s="26"/>
      <c r="GX128" s="26"/>
      <c r="GY128" s="26"/>
      <c r="GZ128" s="26"/>
      <c r="HA128" s="26"/>
      <c r="HB128" s="26"/>
      <c r="HC128" s="26"/>
      <c r="HD128" s="26"/>
      <c r="HE128" s="26"/>
      <c r="HF128" s="26"/>
      <c r="HG128" s="26"/>
      <c r="HH128" s="26"/>
      <c r="HI128" s="26"/>
      <c r="HJ128" s="26"/>
      <c r="HK128" s="26"/>
      <c r="HL128" s="26"/>
      <c r="HM128" s="26"/>
      <c r="HN128" s="26"/>
      <c r="HO128" s="26"/>
      <c r="HP128" s="26"/>
      <c r="HQ128" s="26"/>
      <c r="HR128" s="26"/>
      <c r="HS128" s="26"/>
      <c r="HT128" s="26"/>
      <c r="HU128" s="26"/>
      <c r="HV128" s="26"/>
      <c r="HW128" s="26"/>
      <c r="HX128" s="26"/>
    </row>
    <row r="129" spans="185:232" ht="19.5" hidden="1" customHeight="1">
      <c r="GC129" s="26"/>
      <c r="GD129" s="26"/>
      <c r="GE129" s="26"/>
      <c r="GF129" s="26"/>
      <c r="GG129" s="26"/>
      <c r="GH129" s="26"/>
      <c r="GI129" s="26"/>
      <c r="GJ129" s="26"/>
      <c r="GK129" s="26"/>
      <c r="GL129" s="26"/>
      <c r="GM129" s="26"/>
      <c r="GN129" s="26"/>
      <c r="GO129" s="26"/>
      <c r="GP129" s="26"/>
      <c r="GQ129" s="26"/>
      <c r="GR129" s="26"/>
      <c r="GS129" s="26"/>
      <c r="GT129" s="26"/>
      <c r="GU129" s="26"/>
      <c r="GV129" s="26"/>
      <c r="GW129" s="26"/>
      <c r="GX129" s="26"/>
      <c r="GY129" s="26"/>
      <c r="GZ129" s="26"/>
      <c r="HA129" s="26"/>
      <c r="HB129" s="26"/>
      <c r="HC129" s="26"/>
      <c r="HD129" s="26"/>
      <c r="HE129" s="26"/>
      <c r="HF129" s="26"/>
      <c r="HG129" s="26"/>
      <c r="HH129" s="26"/>
      <c r="HI129" s="26"/>
      <c r="HJ129" s="26"/>
      <c r="HK129" s="26"/>
      <c r="HL129" s="26"/>
      <c r="HM129" s="26"/>
      <c r="HN129" s="26"/>
      <c r="HO129" s="26"/>
      <c r="HP129" s="26"/>
      <c r="HQ129" s="26"/>
      <c r="HR129" s="26"/>
      <c r="HS129" s="26"/>
      <c r="HT129" s="26"/>
      <c r="HU129" s="26"/>
      <c r="HV129" s="26"/>
      <c r="HW129" s="26"/>
      <c r="HX129" s="26"/>
    </row>
    <row r="130" spans="185:232" ht="19.5" hidden="1" customHeight="1">
      <c r="GC130" s="26"/>
      <c r="GD130" s="26"/>
      <c r="GE130" s="26"/>
      <c r="GF130" s="26"/>
      <c r="GG130" s="26"/>
      <c r="GH130" s="26"/>
      <c r="GI130" s="26"/>
      <c r="GJ130" s="26"/>
      <c r="GK130" s="26"/>
      <c r="GL130" s="26"/>
      <c r="GM130" s="26"/>
      <c r="GN130" s="26"/>
      <c r="GO130" s="26"/>
      <c r="GP130" s="26"/>
      <c r="GQ130" s="26"/>
      <c r="GR130" s="26"/>
      <c r="GS130" s="26"/>
      <c r="GT130" s="26"/>
      <c r="GU130" s="26"/>
      <c r="GV130" s="26"/>
      <c r="GW130" s="26"/>
      <c r="GX130" s="26"/>
      <c r="GY130" s="26"/>
      <c r="GZ130" s="26"/>
      <c r="HA130" s="26"/>
      <c r="HB130" s="26"/>
      <c r="HC130" s="26"/>
      <c r="HD130" s="26"/>
      <c r="HE130" s="26"/>
      <c r="HF130" s="26"/>
      <c r="HG130" s="26"/>
      <c r="HH130" s="26"/>
      <c r="HI130" s="26"/>
      <c r="HJ130" s="26"/>
      <c r="HK130" s="26"/>
      <c r="HL130" s="26"/>
      <c r="HM130" s="26"/>
      <c r="HN130" s="26"/>
      <c r="HO130" s="26"/>
      <c r="HP130" s="26"/>
      <c r="HQ130" s="26"/>
      <c r="HR130" s="26"/>
      <c r="HS130" s="26"/>
      <c r="HT130" s="26"/>
      <c r="HU130" s="26"/>
      <c r="HV130" s="26"/>
      <c r="HW130" s="26"/>
      <c r="HX130" s="26"/>
    </row>
    <row r="131" spans="185:232" ht="19.5" hidden="1" customHeight="1">
      <c r="GC131" s="26"/>
      <c r="GD131" s="26"/>
      <c r="GE131" s="26"/>
      <c r="GF131" s="26"/>
      <c r="GG131" s="26"/>
      <c r="GH131" s="26"/>
      <c r="GI131" s="26"/>
      <c r="GJ131" s="26"/>
      <c r="GK131" s="26"/>
      <c r="GL131" s="26"/>
      <c r="GM131" s="26"/>
      <c r="GN131" s="26"/>
      <c r="GO131" s="26"/>
      <c r="GP131" s="26"/>
      <c r="GQ131" s="26"/>
      <c r="GR131" s="26"/>
      <c r="GS131" s="26"/>
      <c r="GT131" s="26"/>
      <c r="GU131" s="26"/>
      <c r="GV131" s="26"/>
      <c r="GW131" s="26"/>
      <c r="GX131" s="26"/>
      <c r="GY131" s="26"/>
      <c r="GZ131" s="26"/>
      <c r="HA131" s="26"/>
      <c r="HB131" s="26"/>
      <c r="HC131" s="26"/>
      <c r="HD131" s="26"/>
      <c r="HE131" s="26"/>
      <c r="HF131" s="26"/>
      <c r="HG131" s="26"/>
      <c r="HH131" s="26"/>
      <c r="HI131" s="26"/>
      <c r="HJ131" s="26"/>
      <c r="HK131" s="26"/>
      <c r="HL131" s="26"/>
      <c r="HM131" s="26"/>
      <c r="HN131" s="26"/>
      <c r="HO131" s="26"/>
      <c r="HP131" s="26"/>
      <c r="HQ131" s="26"/>
      <c r="HR131" s="26"/>
      <c r="HS131" s="26"/>
      <c r="HT131" s="26"/>
      <c r="HU131" s="26"/>
      <c r="HV131" s="26"/>
      <c r="HW131" s="26"/>
      <c r="HX131" s="26"/>
    </row>
    <row r="132" spans="185:232" ht="19.5" hidden="1" customHeight="1">
      <c r="GC132" s="26"/>
      <c r="GD132" s="26"/>
      <c r="GE132" s="26"/>
      <c r="GF132" s="26"/>
      <c r="GG132" s="26"/>
      <c r="GH132" s="26"/>
      <c r="GI132" s="26"/>
      <c r="GJ132" s="26"/>
      <c r="GK132" s="26"/>
      <c r="GL132" s="26"/>
      <c r="GM132" s="26"/>
      <c r="GN132" s="26"/>
      <c r="GO132" s="26"/>
      <c r="GP132" s="26"/>
      <c r="GQ132" s="26"/>
      <c r="GR132" s="26"/>
      <c r="GS132" s="26"/>
      <c r="GT132" s="26"/>
      <c r="GU132" s="26"/>
      <c r="GV132" s="26"/>
      <c r="GW132" s="26"/>
      <c r="GX132" s="26"/>
      <c r="GY132" s="26"/>
      <c r="GZ132" s="26"/>
      <c r="HA132" s="26"/>
      <c r="HB132" s="26"/>
      <c r="HC132" s="26"/>
      <c r="HD132" s="26"/>
      <c r="HE132" s="26"/>
      <c r="HF132" s="26"/>
      <c r="HG132" s="26"/>
      <c r="HH132" s="26"/>
      <c r="HI132" s="26"/>
      <c r="HJ132" s="26"/>
      <c r="HK132" s="26"/>
      <c r="HL132" s="26"/>
      <c r="HM132" s="26"/>
      <c r="HN132" s="26"/>
      <c r="HO132" s="26"/>
      <c r="HP132" s="26"/>
      <c r="HQ132" s="26"/>
      <c r="HR132" s="26"/>
      <c r="HS132" s="26"/>
      <c r="HT132" s="26"/>
      <c r="HU132" s="26"/>
      <c r="HV132" s="26"/>
      <c r="HW132" s="26"/>
      <c r="HX132" s="26"/>
    </row>
    <row r="133" spans="185:232" ht="19.5" hidden="1" customHeight="1">
      <c r="GC133" s="26"/>
      <c r="GD133" s="26"/>
      <c r="GE133" s="26"/>
      <c r="GF133" s="26"/>
      <c r="GG133" s="26"/>
      <c r="GH133" s="26"/>
      <c r="GI133" s="26"/>
      <c r="GJ133" s="26"/>
      <c r="GK133" s="26"/>
      <c r="GL133" s="26"/>
      <c r="GM133" s="26"/>
      <c r="GN133" s="26"/>
      <c r="GO133" s="26"/>
      <c r="GP133" s="26"/>
      <c r="GQ133" s="26"/>
      <c r="GR133" s="26"/>
      <c r="GS133" s="26"/>
      <c r="GT133" s="26"/>
      <c r="GU133" s="26"/>
      <c r="GV133" s="26"/>
      <c r="GW133" s="26"/>
      <c r="GX133" s="26"/>
      <c r="GY133" s="26"/>
      <c r="GZ133" s="26"/>
      <c r="HA133" s="26"/>
      <c r="HB133" s="26"/>
      <c r="HC133" s="26"/>
      <c r="HD133" s="26"/>
      <c r="HE133" s="26"/>
      <c r="HF133" s="26"/>
      <c r="HG133" s="26"/>
      <c r="HH133" s="26"/>
      <c r="HI133" s="26"/>
      <c r="HJ133" s="26"/>
      <c r="HK133" s="26"/>
      <c r="HL133" s="26"/>
      <c r="HM133" s="26"/>
      <c r="HN133" s="26"/>
      <c r="HO133" s="26"/>
      <c r="HP133" s="26"/>
      <c r="HQ133" s="26"/>
      <c r="HR133" s="26"/>
      <c r="HS133" s="26"/>
      <c r="HT133" s="26"/>
      <c r="HU133" s="26"/>
      <c r="HV133" s="26"/>
      <c r="HW133" s="26"/>
      <c r="HX133" s="26"/>
    </row>
    <row r="134" spans="185:232" ht="19.5" hidden="1" customHeight="1">
      <c r="GC134" s="26"/>
      <c r="GD134" s="26"/>
      <c r="GE134" s="26"/>
      <c r="GF134" s="26"/>
      <c r="GG134" s="26"/>
      <c r="GH134" s="26"/>
      <c r="GI134" s="26"/>
      <c r="GJ134" s="26"/>
      <c r="GK134" s="26"/>
      <c r="GL134" s="26"/>
      <c r="GM134" s="26"/>
      <c r="GN134" s="26"/>
      <c r="GO134" s="26"/>
      <c r="GP134" s="26"/>
      <c r="GQ134" s="26"/>
      <c r="GR134" s="26"/>
      <c r="GS134" s="26"/>
      <c r="GT134" s="26"/>
      <c r="GU134" s="26"/>
      <c r="GV134" s="26"/>
      <c r="GW134" s="26"/>
      <c r="GX134" s="26"/>
      <c r="GY134" s="26"/>
      <c r="GZ134" s="26"/>
      <c r="HA134" s="26"/>
      <c r="HB134" s="26"/>
      <c r="HC134" s="26"/>
      <c r="HD134" s="26"/>
      <c r="HE134" s="26"/>
      <c r="HF134" s="26"/>
      <c r="HG134" s="26"/>
      <c r="HH134" s="26"/>
      <c r="HI134" s="26"/>
      <c r="HJ134" s="26"/>
      <c r="HK134" s="26"/>
      <c r="HL134" s="26"/>
      <c r="HM134" s="26"/>
      <c r="HN134" s="26"/>
      <c r="HO134" s="26"/>
      <c r="HP134" s="26"/>
      <c r="HQ134" s="26"/>
      <c r="HR134" s="26"/>
      <c r="HS134" s="26"/>
      <c r="HT134" s="26"/>
      <c r="HU134" s="26"/>
      <c r="HV134" s="26"/>
      <c r="HW134" s="26"/>
      <c r="HX134" s="26"/>
    </row>
    <row r="135" spans="185:232" ht="19.5" hidden="1" customHeight="1">
      <c r="GC135" s="26"/>
      <c r="GD135" s="26"/>
      <c r="GE135" s="26"/>
      <c r="GF135" s="26"/>
      <c r="GG135" s="26"/>
      <c r="GH135" s="26"/>
      <c r="GI135" s="26"/>
      <c r="GJ135" s="26"/>
      <c r="GK135" s="26"/>
      <c r="GL135" s="26"/>
      <c r="GM135" s="26"/>
      <c r="GN135" s="26"/>
      <c r="GO135" s="26"/>
      <c r="GP135" s="26"/>
      <c r="GQ135" s="26"/>
      <c r="GR135" s="26"/>
      <c r="GS135" s="26"/>
      <c r="GT135" s="26"/>
      <c r="GU135" s="26"/>
      <c r="GV135" s="26"/>
      <c r="GW135" s="26"/>
      <c r="GX135" s="26"/>
      <c r="GY135" s="26"/>
      <c r="GZ135" s="26"/>
      <c r="HA135" s="26"/>
      <c r="HB135" s="26"/>
      <c r="HC135" s="26"/>
      <c r="HD135" s="26"/>
      <c r="HE135" s="26"/>
      <c r="HF135" s="26"/>
      <c r="HG135" s="26"/>
      <c r="HH135" s="26"/>
      <c r="HI135" s="26"/>
      <c r="HJ135" s="26"/>
      <c r="HK135" s="26"/>
      <c r="HL135" s="26"/>
      <c r="HM135" s="26"/>
      <c r="HN135" s="26"/>
      <c r="HO135" s="26"/>
      <c r="HP135" s="26"/>
      <c r="HQ135" s="26"/>
      <c r="HR135" s="26"/>
      <c r="HS135" s="26"/>
      <c r="HT135" s="26"/>
      <c r="HU135" s="26"/>
      <c r="HV135" s="26"/>
      <c r="HW135" s="26"/>
      <c r="HX135" s="26"/>
    </row>
    <row r="136" spans="185:232" ht="19.5" hidden="1" customHeight="1">
      <c r="GC136" s="26"/>
      <c r="GD136" s="26"/>
      <c r="GE136" s="26"/>
      <c r="GF136" s="26"/>
      <c r="GG136" s="26"/>
      <c r="GH136" s="26"/>
      <c r="GI136" s="26"/>
      <c r="GJ136" s="26"/>
      <c r="GK136" s="26"/>
      <c r="GL136" s="26"/>
      <c r="GM136" s="26"/>
      <c r="GN136" s="26"/>
      <c r="GO136" s="26"/>
      <c r="GP136" s="26"/>
      <c r="GQ136" s="26"/>
      <c r="GR136" s="26"/>
      <c r="GS136" s="26"/>
      <c r="GT136" s="26"/>
      <c r="GU136" s="26"/>
      <c r="GV136" s="26"/>
      <c r="GW136" s="26"/>
      <c r="GX136" s="26"/>
      <c r="GY136" s="26"/>
      <c r="GZ136" s="26"/>
      <c r="HA136" s="26"/>
      <c r="HB136" s="26"/>
      <c r="HC136" s="26"/>
      <c r="HD136" s="26"/>
      <c r="HE136" s="26"/>
      <c r="HF136" s="26"/>
      <c r="HG136" s="26"/>
      <c r="HH136" s="26"/>
      <c r="HI136" s="26"/>
      <c r="HJ136" s="26"/>
      <c r="HK136" s="26"/>
      <c r="HL136" s="26"/>
      <c r="HM136" s="26"/>
      <c r="HN136" s="26"/>
      <c r="HO136" s="26"/>
      <c r="HP136" s="26"/>
      <c r="HQ136" s="26"/>
      <c r="HR136" s="26"/>
      <c r="HS136" s="26"/>
      <c r="HT136" s="26"/>
      <c r="HU136" s="26"/>
      <c r="HV136" s="26"/>
      <c r="HW136" s="26"/>
      <c r="HX136" s="26"/>
    </row>
    <row r="137" spans="185:232" ht="19.5" hidden="1" customHeight="1">
      <c r="GC137" s="26"/>
      <c r="GD137" s="26"/>
      <c r="GE137" s="26"/>
      <c r="GF137" s="26"/>
      <c r="GG137" s="26"/>
      <c r="GH137" s="26"/>
      <c r="GI137" s="26"/>
      <c r="GJ137" s="26"/>
      <c r="GK137" s="26"/>
      <c r="GL137" s="26"/>
      <c r="GM137" s="26"/>
      <c r="GN137" s="26"/>
      <c r="GO137" s="26"/>
      <c r="GP137" s="26"/>
      <c r="GQ137" s="26"/>
      <c r="GR137" s="26"/>
      <c r="GS137" s="26"/>
      <c r="GT137" s="26"/>
      <c r="GU137" s="26"/>
      <c r="GV137" s="26"/>
      <c r="GW137" s="26"/>
      <c r="GX137" s="26"/>
      <c r="GY137" s="26"/>
      <c r="GZ137" s="26"/>
      <c r="HA137" s="26"/>
      <c r="HB137" s="26"/>
      <c r="HC137" s="26"/>
      <c r="HD137" s="26"/>
      <c r="HE137" s="26"/>
      <c r="HF137" s="26"/>
      <c r="HG137" s="26"/>
      <c r="HH137" s="26"/>
      <c r="HI137" s="26"/>
      <c r="HJ137" s="26"/>
      <c r="HK137" s="26"/>
      <c r="HL137" s="26"/>
      <c r="HM137" s="26"/>
      <c r="HN137" s="26"/>
      <c r="HO137" s="26"/>
      <c r="HP137" s="26"/>
      <c r="HQ137" s="26"/>
      <c r="HR137" s="26"/>
      <c r="HS137" s="26"/>
      <c r="HT137" s="26"/>
      <c r="HU137" s="26"/>
      <c r="HV137" s="26"/>
      <c r="HW137" s="26"/>
      <c r="HX137" s="26"/>
    </row>
    <row r="138" spans="185:232" ht="19.5" hidden="1" customHeight="1">
      <c r="GC138" s="26"/>
      <c r="GD138" s="26"/>
      <c r="GE138" s="26"/>
      <c r="GF138" s="26"/>
      <c r="GG138" s="26"/>
      <c r="GH138" s="26"/>
      <c r="GI138" s="26"/>
      <c r="GJ138" s="26"/>
      <c r="GK138" s="26"/>
      <c r="GL138" s="26"/>
      <c r="GM138" s="26"/>
      <c r="GN138" s="26"/>
      <c r="GO138" s="26"/>
      <c r="GP138" s="26"/>
      <c r="GQ138" s="26"/>
      <c r="GR138" s="26"/>
      <c r="GS138" s="26"/>
      <c r="GT138" s="26"/>
      <c r="GU138" s="26"/>
      <c r="GV138" s="26"/>
      <c r="GW138" s="26"/>
      <c r="GX138" s="26"/>
      <c r="GY138" s="26"/>
      <c r="GZ138" s="26"/>
      <c r="HA138" s="26"/>
      <c r="HB138" s="26"/>
      <c r="HC138" s="26"/>
      <c r="HD138" s="26"/>
      <c r="HE138" s="26"/>
      <c r="HF138" s="26"/>
      <c r="HG138" s="26"/>
      <c r="HH138" s="26"/>
      <c r="HI138" s="26"/>
      <c r="HJ138" s="26"/>
      <c r="HK138" s="26"/>
      <c r="HL138" s="26"/>
      <c r="HM138" s="26"/>
      <c r="HN138" s="26"/>
      <c r="HO138" s="26"/>
      <c r="HP138" s="26"/>
      <c r="HQ138" s="26"/>
      <c r="HR138" s="26"/>
      <c r="HS138" s="26"/>
      <c r="HT138" s="26"/>
      <c r="HU138" s="26"/>
      <c r="HV138" s="26"/>
      <c r="HW138" s="26"/>
      <c r="HX138" s="26"/>
    </row>
    <row r="139" spans="185:232" ht="19.5" hidden="1" customHeight="1">
      <c r="GC139" s="26"/>
      <c r="GD139" s="26"/>
      <c r="GE139" s="26"/>
      <c r="GF139" s="26"/>
      <c r="GG139" s="26"/>
      <c r="GH139" s="26"/>
      <c r="GI139" s="26"/>
      <c r="GJ139" s="26"/>
      <c r="GK139" s="26"/>
      <c r="GL139" s="26"/>
      <c r="GM139" s="26"/>
      <c r="GN139" s="26"/>
      <c r="GO139" s="26"/>
      <c r="GP139" s="26"/>
      <c r="GQ139" s="26"/>
      <c r="GR139" s="26"/>
      <c r="GS139" s="26"/>
      <c r="GT139" s="26"/>
      <c r="GU139" s="26"/>
      <c r="GV139" s="26"/>
      <c r="GW139" s="26"/>
      <c r="GX139" s="26"/>
      <c r="GY139" s="26"/>
      <c r="GZ139" s="26"/>
      <c r="HA139" s="26"/>
      <c r="HB139" s="26"/>
      <c r="HC139" s="26"/>
      <c r="HD139" s="26"/>
      <c r="HE139" s="26"/>
      <c r="HF139" s="26"/>
      <c r="HG139" s="26"/>
      <c r="HH139" s="26"/>
      <c r="HI139" s="26"/>
      <c r="HJ139" s="26"/>
      <c r="HK139" s="26"/>
      <c r="HL139" s="26"/>
      <c r="HM139" s="26"/>
      <c r="HN139" s="26"/>
      <c r="HO139" s="26"/>
      <c r="HP139" s="26"/>
      <c r="HQ139" s="26"/>
      <c r="HR139" s="26"/>
      <c r="HS139" s="26"/>
      <c r="HT139" s="26"/>
      <c r="HU139" s="26"/>
      <c r="HV139" s="26"/>
      <c r="HW139" s="26"/>
      <c r="HX139" s="26"/>
    </row>
    <row r="140" spans="185:232" ht="19.5" hidden="1" customHeight="1">
      <c r="GC140" s="26"/>
      <c r="GD140" s="26"/>
      <c r="GE140" s="26"/>
      <c r="GF140" s="26"/>
      <c r="GG140" s="26"/>
      <c r="GH140" s="26"/>
      <c r="GI140" s="26"/>
      <c r="GJ140" s="26"/>
      <c r="GK140" s="26"/>
      <c r="GL140" s="26"/>
      <c r="GM140" s="26"/>
      <c r="GN140" s="26"/>
      <c r="GO140" s="26"/>
      <c r="GP140" s="26"/>
      <c r="GQ140" s="26"/>
      <c r="GR140" s="26"/>
      <c r="GS140" s="26"/>
      <c r="GT140" s="26"/>
      <c r="GU140" s="26"/>
      <c r="GV140" s="26"/>
      <c r="GW140" s="26"/>
      <c r="GX140" s="26"/>
      <c r="GY140" s="26"/>
      <c r="GZ140" s="26"/>
      <c r="HA140" s="26"/>
      <c r="HB140" s="26"/>
      <c r="HC140" s="26"/>
      <c r="HD140" s="26"/>
      <c r="HE140" s="26"/>
      <c r="HF140" s="26"/>
      <c r="HG140" s="26"/>
      <c r="HH140" s="26"/>
      <c r="HI140" s="26"/>
      <c r="HJ140" s="26"/>
      <c r="HK140" s="26"/>
      <c r="HL140" s="26"/>
      <c r="HM140" s="26"/>
      <c r="HN140" s="26"/>
      <c r="HO140" s="26"/>
      <c r="HP140" s="26"/>
      <c r="HQ140" s="26"/>
      <c r="HR140" s="26"/>
      <c r="HS140" s="26"/>
      <c r="HT140" s="26"/>
      <c r="HU140" s="26"/>
      <c r="HV140" s="26"/>
      <c r="HW140" s="26"/>
      <c r="HX140" s="26"/>
    </row>
    <row r="141" spans="185:232" ht="19.5" hidden="1" customHeight="1">
      <c r="GC141" s="26"/>
      <c r="GD141" s="26"/>
      <c r="GE141" s="26"/>
      <c r="GF141" s="26"/>
      <c r="GG141" s="26"/>
      <c r="GH141" s="26"/>
      <c r="GI141" s="26"/>
      <c r="GJ141" s="26"/>
      <c r="GK141" s="26"/>
      <c r="GL141" s="26"/>
      <c r="GM141" s="26"/>
      <c r="GN141" s="26"/>
      <c r="GO141" s="26"/>
      <c r="GP141" s="26"/>
      <c r="GQ141" s="26"/>
      <c r="GR141" s="26"/>
      <c r="GS141" s="26"/>
      <c r="GT141" s="26"/>
      <c r="GU141" s="26"/>
      <c r="GV141" s="26"/>
      <c r="GW141" s="26"/>
      <c r="GX141" s="26"/>
      <c r="GY141" s="26"/>
      <c r="GZ141" s="26"/>
      <c r="HA141" s="26"/>
      <c r="HB141" s="26"/>
      <c r="HC141" s="26"/>
      <c r="HD141" s="26"/>
      <c r="HE141" s="26"/>
      <c r="HF141" s="26"/>
      <c r="HG141" s="26"/>
      <c r="HH141" s="26"/>
      <c r="HI141" s="26"/>
      <c r="HJ141" s="26"/>
      <c r="HK141" s="26"/>
      <c r="HL141" s="26"/>
      <c r="HM141" s="26"/>
      <c r="HN141" s="26"/>
      <c r="HO141" s="26"/>
      <c r="HP141" s="26"/>
      <c r="HQ141" s="26"/>
      <c r="HR141" s="26"/>
      <c r="HS141" s="26"/>
      <c r="HT141" s="26"/>
      <c r="HU141" s="26"/>
      <c r="HV141" s="26"/>
      <c r="HW141" s="26"/>
      <c r="HX141" s="26"/>
    </row>
    <row r="142" spans="185:232" ht="19.5" hidden="1" customHeight="1">
      <c r="GC142" s="26"/>
      <c r="GD142" s="26"/>
      <c r="GE142" s="26"/>
      <c r="GF142" s="26"/>
      <c r="GG142" s="26"/>
      <c r="GH142" s="26"/>
      <c r="GI142" s="26"/>
      <c r="GJ142" s="26"/>
      <c r="GK142" s="26"/>
      <c r="GL142" s="26"/>
      <c r="GM142" s="26"/>
      <c r="GN142" s="26"/>
      <c r="GO142" s="26"/>
      <c r="GP142" s="26"/>
      <c r="GQ142" s="26"/>
      <c r="GR142" s="26"/>
      <c r="GS142" s="26"/>
      <c r="GT142" s="26"/>
      <c r="GU142" s="26"/>
      <c r="GV142" s="26"/>
      <c r="GW142" s="26"/>
      <c r="GX142" s="26"/>
      <c r="GY142" s="26"/>
      <c r="GZ142" s="26"/>
      <c r="HA142" s="26"/>
      <c r="HB142" s="26"/>
      <c r="HC142" s="26"/>
      <c r="HD142" s="26"/>
      <c r="HE142" s="26"/>
      <c r="HF142" s="26"/>
      <c r="HG142" s="26"/>
      <c r="HH142" s="26"/>
      <c r="HI142" s="26"/>
      <c r="HJ142" s="26"/>
      <c r="HK142" s="26"/>
      <c r="HL142" s="26"/>
      <c r="HM142" s="26"/>
      <c r="HN142" s="26"/>
      <c r="HO142" s="26"/>
      <c r="HP142" s="26"/>
      <c r="HQ142" s="26"/>
      <c r="HR142" s="26"/>
      <c r="HS142" s="26"/>
      <c r="HT142" s="26"/>
      <c r="HU142" s="26"/>
      <c r="HV142" s="26"/>
      <c r="HW142" s="26"/>
      <c r="HX142" s="26"/>
    </row>
    <row r="143" spans="185:232" ht="19.5" hidden="1" customHeight="1">
      <c r="GC143" s="26"/>
      <c r="GD143" s="26"/>
      <c r="GE143" s="26"/>
      <c r="GF143" s="26"/>
      <c r="GG143" s="26"/>
      <c r="GH143" s="26"/>
      <c r="GI143" s="26"/>
      <c r="GJ143" s="26"/>
      <c r="GK143" s="26"/>
      <c r="GL143" s="26"/>
      <c r="GM143" s="26"/>
      <c r="GN143" s="26"/>
      <c r="GO143" s="26"/>
      <c r="GP143" s="26"/>
      <c r="GQ143" s="26"/>
      <c r="GR143" s="26"/>
      <c r="GS143" s="26"/>
      <c r="GT143" s="26"/>
      <c r="GU143" s="26"/>
      <c r="GV143" s="26"/>
      <c r="GW143" s="26"/>
      <c r="GX143" s="26"/>
      <c r="GY143" s="26"/>
      <c r="GZ143" s="26"/>
      <c r="HA143" s="26"/>
      <c r="HB143" s="26"/>
      <c r="HC143" s="26"/>
      <c r="HD143" s="26"/>
      <c r="HE143" s="26"/>
      <c r="HF143" s="26"/>
      <c r="HG143" s="26"/>
      <c r="HH143" s="26"/>
      <c r="HI143" s="26"/>
      <c r="HJ143" s="26"/>
      <c r="HK143" s="26"/>
      <c r="HL143" s="26"/>
      <c r="HM143" s="26"/>
      <c r="HN143" s="26"/>
      <c r="HO143" s="26"/>
      <c r="HP143" s="26"/>
      <c r="HQ143" s="26"/>
      <c r="HR143" s="26"/>
      <c r="HS143" s="26"/>
      <c r="HT143" s="26"/>
      <c r="HU143" s="26"/>
      <c r="HV143" s="26"/>
      <c r="HW143" s="26"/>
      <c r="HX143" s="26"/>
    </row>
    <row r="144" spans="185:232" ht="19.5" hidden="1" customHeight="1">
      <c r="GC144" s="26"/>
      <c r="GD144" s="26"/>
      <c r="GE144" s="26"/>
      <c r="GF144" s="26"/>
      <c r="GG144" s="26"/>
      <c r="GH144" s="26"/>
      <c r="GI144" s="26"/>
      <c r="GJ144" s="26"/>
      <c r="GK144" s="26"/>
      <c r="GL144" s="26"/>
      <c r="GM144" s="26"/>
      <c r="GN144" s="26"/>
      <c r="GO144" s="26"/>
      <c r="GP144" s="26"/>
      <c r="GQ144" s="26"/>
      <c r="GR144" s="26"/>
      <c r="GS144" s="26"/>
      <c r="GT144" s="26"/>
      <c r="GU144" s="26"/>
      <c r="GV144" s="26"/>
      <c r="GW144" s="26"/>
      <c r="GX144" s="26"/>
      <c r="GY144" s="26"/>
      <c r="GZ144" s="26"/>
      <c r="HA144" s="26"/>
      <c r="HB144" s="26"/>
      <c r="HC144" s="26"/>
      <c r="HD144" s="26"/>
      <c r="HE144" s="26"/>
      <c r="HF144" s="26"/>
      <c r="HG144" s="26"/>
      <c r="HH144" s="26"/>
      <c r="HI144" s="26"/>
      <c r="HJ144" s="26"/>
      <c r="HK144" s="26"/>
      <c r="HL144" s="26"/>
      <c r="HM144" s="26"/>
      <c r="HN144" s="26"/>
      <c r="HO144" s="26"/>
      <c r="HP144" s="26"/>
      <c r="HQ144" s="26"/>
      <c r="HR144" s="26"/>
      <c r="HS144" s="26"/>
      <c r="HT144" s="26"/>
      <c r="HU144" s="26"/>
      <c r="HV144" s="26"/>
      <c r="HW144" s="26"/>
      <c r="HX144" s="26"/>
    </row>
    <row r="145" spans="185:232" ht="19.5" hidden="1" customHeight="1">
      <c r="GC145" s="26"/>
      <c r="GD145" s="26"/>
      <c r="GE145" s="26"/>
      <c r="GF145" s="26"/>
      <c r="GG145" s="26"/>
      <c r="GH145" s="26"/>
      <c r="GI145" s="26"/>
      <c r="GJ145" s="26"/>
      <c r="GK145" s="26"/>
      <c r="GL145" s="26"/>
      <c r="GM145" s="26"/>
      <c r="GN145" s="26"/>
      <c r="GO145" s="26"/>
      <c r="GP145" s="26"/>
      <c r="GQ145" s="26"/>
      <c r="GR145" s="26"/>
      <c r="GS145" s="26"/>
      <c r="GT145" s="26"/>
      <c r="GU145" s="26"/>
      <c r="GV145" s="26"/>
      <c r="GW145" s="26"/>
      <c r="GX145" s="26"/>
      <c r="GY145" s="26"/>
      <c r="GZ145" s="26"/>
      <c r="HA145" s="26"/>
      <c r="HB145" s="26"/>
      <c r="HC145" s="26"/>
      <c r="HD145" s="26"/>
      <c r="HE145" s="26"/>
      <c r="HF145" s="26"/>
      <c r="HG145" s="26"/>
      <c r="HH145" s="26"/>
      <c r="HI145" s="26"/>
      <c r="HJ145" s="26"/>
      <c r="HK145" s="26"/>
      <c r="HL145" s="26"/>
      <c r="HM145" s="26"/>
      <c r="HN145" s="26"/>
      <c r="HO145" s="26"/>
      <c r="HP145" s="26"/>
      <c r="HQ145" s="26"/>
      <c r="HR145" s="26"/>
      <c r="HS145" s="26"/>
      <c r="HT145" s="26"/>
      <c r="HU145" s="26"/>
      <c r="HV145" s="26"/>
      <c r="HW145" s="26"/>
      <c r="HX145" s="26"/>
    </row>
    <row r="146" spans="185:232" ht="19.5" hidden="1" customHeight="1">
      <c r="GC146" s="26"/>
      <c r="GD146" s="26"/>
      <c r="GE146" s="26"/>
      <c r="GF146" s="26"/>
      <c r="GG146" s="26"/>
      <c r="GH146" s="26"/>
      <c r="GI146" s="26"/>
      <c r="GJ146" s="26"/>
      <c r="GK146" s="26"/>
      <c r="GL146" s="26"/>
      <c r="GM146" s="26"/>
      <c r="GN146" s="26"/>
      <c r="GO146" s="26"/>
      <c r="GP146" s="26"/>
      <c r="GQ146" s="26"/>
      <c r="GR146" s="26"/>
      <c r="GS146" s="26"/>
      <c r="GT146" s="26"/>
      <c r="GU146" s="26"/>
      <c r="GV146" s="26"/>
      <c r="GW146" s="26"/>
      <c r="GX146" s="26"/>
      <c r="GY146" s="26"/>
      <c r="GZ146" s="26"/>
      <c r="HA146" s="26"/>
      <c r="HB146" s="26"/>
      <c r="HC146" s="26"/>
      <c r="HD146" s="26"/>
      <c r="HE146" s="26"/>
      <c r="HF146" s="26"/>
      <c r="HG146" s="26"/>
      <c r="HH146" s="26"/>
      <c r="HI146" s="26"/>
      <c r="HJ146" s="26"/>
      <c r="HK146" s="26"/>
      <c r="HL146" s="26"/>
      <c r="HM146" s="26"/>
      <c r="HN146" s="26"/>
      <c r="HO146" s="26"/>
      <c r="HP146" s="26"/>
      <c r="HQ146" s="26"/>
      <c r="HR146" s="26"/>
      <c r="HS146" s="26"/>
      <c r="HT146" s="26"/>
      <c r="HU146" s="26"/>
      <c r="HV146" s="26"/>
      <c r="HW146" s="26"/>
      <c r="HX146" s="26"/>
    </row>
    <row r="147" spans="185:232" ht="19.5" hidden="1" customHeight="1">
      <c r="GC147" s="26"/>
      <c r="GD147" s="26"/>
      <c r="GE147" s="26"/>
      <c r="GF147" s="26"/>
      <c r="GG147" s="26"/>
      <c r="GH147" s="26"/>
      <c r="GI147" s="26"/>
      <c r="GJ147" s="26"/>
      <c r="GK147" s="26"/>
      <c r="GL147" s="26"/>
      <c r="GM147" s="26"/>
      <c r="GN147" s="26"/>
      <c r="GO147" s="26"/>
      <c r="GP147" s="26"/>
      <c r="GQ147" s="26"/>
      <c r="GR147" s="26"/>
      <c r="GS147" s="26"/>
      <c r="GT147" s="26"/>
      <c r="GU147" s="26"/>
      <c r="GV147" s="26"/>
      <c r="GW147" s="26"/>
      <c r="GX147" s="26"/>
      <c r="GY147" s="26"/>
      <c r="GZ147" s="26"/>
      <c r="HA147" s="26"/>
      <c r="HB147" s="26"/>
      <c r="HC147" s="26"/>
      <c r="HD147" s="26"/>
      <c r="HE147" s="26"/>
      <c r="HF147" s="26"/>
      <c r="HG147" s="26"/>
      <c r="HH147" s="26"/>
      <c r="HI147" s="26"/>
      <c r="HJ147" s="26"/>
      <c r="HK147" s="26"/>
      <c r="HL147" s="26"/>
      <c r="HM147" s="26"/>
      <c r="HN147" s="26"/>
      <c r="HO147" s="26"/>
      <c r="HP147" s="26"/>
      <c r="HQ147" s="26"/>
      <c r="HR147" s="26"/>
      <c r="HS147" s="26"/>
      <c r="HT147" s="26"/>
      <c r="HU147" s="26"/>
      <c r="HV147" s="26"/>
      <c r="HW147" s="26"/>
      <c r="HX147" s="26"/>
    </row>
    <row r="148" spans="185:232" ht="19.5" hidden="1" customHeight="1">
      <c r="GC148" s="26"/>
      <c r="GD148" s="26"/>
      <c r="GE148" s="26"/>
      <c r="GF148" s="26"/>
      <c r="GG148" s="26"/>
      <c r="GH148" s="26"/>
      <c r="GI148" s="26"/>
      <c r="GJ148" s="26"/>
      <c r="GK148" s="26"/>
      <c r="GL148" s="26"/>
      <c r="GM148" s="26"/>
      <c r="GN148" s="26"/>
      <c r="GO148" s="26"/>
      <c r="GP148" s="26"/>
      <c r="GQ148" s="26"/>
      <c r="GR148" s="26"/>
      <c r="GS148" s="26"/>
      <c r="GT148" s="26"/>
      <c r="GU148" s="26"/>
      <c r="GV148" s="26"/>
      <c r="GW148" s="26"/>
      <c r="GX148" s="26"/>
      <c r="GY148" s="26"/>
      <c r="GZ148" s="26"/>
      <c r="HA148" s="26"/>
      <c r="HB148" s="26"/>
      <c r="HC148" s="26"/>
      <c r="HD148" s="26"/>
      <c r="HE148" s="26"/>
      <c r="HF148" s="26"/>
      <c r="HG148" s="26"/>
      <c r="HH148" s="26"/>
      <c r="HI148" s="26"/>
      <c r="HJ148" s="26"/>
      <c r="HK148" s="26"/>
      <c r="HL148" s="26"/>
      <c r="HM148" s="26"/>
      <c r="HN148" s="26"/>
      <c r="HO148" s="26"/>
      <c r="HP148" s="26"/>
      <c r="HQ148" s="26"/>
      <c r="HR148" s="26"/>
      <c r="HS148" s="26"/>
      <c r="HT148" s="26"/>
      <c r="HU148" s="26"/>
      <c r="HV148" s="26"/>
      <c r="HW148" s="26"/>
      <c r="HX148" s="26"/>
    </row>
    <row r="149" spans="185:232" ht="19.5" hidden="1" customHeight="1">
      <c r="GC149" s="26"/>
      <c r="GD149" s="26"/>
      <c r="GE149" s="26"/>
      <c r="GF149" s="26"/>
      <c r="GG149" s="26"/>
      <c r="GH149" s="26"/>
      <c r="GI149" s="26"/>
      <c r="GJ149" s="26"/>
      <c r="GK149" s="26"/>
      <c r="GL149" s="26"/>
      <c r="GM149" s="26"/>
      <c r="GN149" s="26"/>
      <c r="GO149" s="26"/>
      <c r="GP149" s="26"/>
      <c r="GQ149" s="26"/>
      <c r="GR149" s="26"/>
      <c r="GS149" s="26"/>
      <c r="GT149" s="26"/>
      <c r="GU149" s="26"/>
      <c r="GV149" s="26"/>
      <c r="GW149" s="26"/>
      <c r="GX149" s="26"/>
      <c r="GY149" s="26"/>
      <c r="GZ149" s="26"/>
      <c r="HA149" s="26"/>
      <c r="HB149" s="26"/>
      <c r="HC149" s="26"/>
      <c r="HD149" s="26"/>
      <c r="HE149" s="26"/>
      <c r="HF149" s="26"/>
      <c r="HG149" s="26"/>
      <c r="HH149" s="26"/>
      <c r="HI149" s="26"/>
      <c r="HJ149" s="26"/>
      <c r="HK149" s="26"/>
      <c r="HL149" s="26"/>
      <c r="HM149" s="26"/>
      <c r="HN149" s="26"/>
      <c r="HO149" s="26"/>
      <c r="HP149" s="26"/>
      <c r="HQ149" s="26"/>
      <c r="HR149" s="26"/>
      <c r="HS149" s="26"/>
      <c r="HT149" s="26"/>
      <c r="HU149" s="26"/>
      <c r="HV149" s="26"/>
      <c r="HW149" s="26"/>
      <c r="HX149" s="26"/>
    </row>
    <row r="150" spans="185:232" ht="19.5" hidden="1" customHeight="1">
      <c r="GC150" s="26"/>
      <c r="GD150" s="26"/>
      <c r="GE150" s="26"/>
      <c r="GF150" s="26"/>
      <c r="GG150" s="26"/>
      <c r="GH150" s="26"/>
      <c r="GI150" s="26"/>
      <c r="GJ150" s="26"/>
      <c r="GK150" s="26"/>
      <c r="GL150" s="26"/>
      <c r="GM150" s="26"/>
      <c r="GN150" s="26"/>
      <c r="GO150" s="26"/>
      <c r="GP150" s="26"/>
      <c r="GQ150" s="26"/>
      <c r="GR150" s="26"/>
      <c r="GS150" s="26"/>
      <c r="GT150" s="26"/>
      <c r="GU150" s="26"/>
      <c r="GV150" s="26"/>
      <c r="GW150" s="26"/>
      <c r="GX150" s="26"/>
      <c r="GY150" s="26"/>
      <c r="GZ150" s="26"/>
      <c r="HA150" s="26"/>
      <c r="HB150" s="26"/>
      <c r="HC150" s="26"/>
      <c r="HD150" s="26"/>
      <c r="HE150" s="26"/>
      <c r="HF150" s="26"/>
      <c r="HG150" s="26"/>
      <c r="HH150" s="26"/>
      <c r="HI150" s="26"/>
      <c r="HJ150" s="26"/>
      <c r="HK150" s="26"/>
      <c r="HL150" s="26"/>
      <c r="HM150" s="26"/>
      <c r="HN150" s="26"/>
      <c r="HO150" s="26"/>
      <c r="HP150" s="26"/>
      <c r="HQ150" s="26"/>
      <c r="HR150" s="26"/>
      <c r="HS150" s="26"/>
      <c r="HT150" s="26"/>
      <c r="HU150" s="26"/>
      <c r="HV150" s="26"/>
      <c r="HW150" s="26"/>
      <c r="HX150" s="26"/>
    </row>
    <row r="151" spans="185:232" ht="19.5" hidden="1" customHeight="1">
      <c r="GC151" s="26"/>
      <c r="GD151" s="26"/>
      <c r="GE151" s="26"/>
      <c r="GF151" s="26"/>
      <c r="GG151" s="26"/>
      <c r="GH151" s="26"/>
      <c r="GI151" s="26"/>
      <c r="GJ151" s="26"/>
      <c r="GK151" s="26"/>
      <c r="GL151" s="26"/>
      <c r="GM151" s="26"/>
      <c r="GN151" s="26"/>
      <c r="GO151" s="26"/>
      <c r="GP151" s="26"/>
      <c r="GQ151" s="26"/>
      <c r="GR151" s="26"/>
      <c r="GS151" s="26"/>
      <c r="GT151" s="26"/>
      <c r="GU151" s="26"/>
      <c r="GV151" s="26"/>
      <c r="GW151" s="26"/>
      <c r="GX151" s="26"/>
      <c r="GY151" s="26"/>
      <c r="GZ151" s="26"/>
      <c r="HA151" s="26"/>
      <c r="HB151" s="26"/>
      <c r="HC151" s="26"/>
      <c r="HD151" s="26"/>
      <c r="HE151" s="26"/>
      <c r="HF151" s="26"/>
      <c r="HG151" s="26"/>
      <c r="HH151" s="26"/>
      <c r="HI151" s="26"/>
      <c r="HJ151" s="26"/>
      <c r="HK151" s="26"/>
      <c r="HL151" s="26"/>
      <c r="HM151" s="26"/>
      <c r="HN151" s="26"/>
      <c r="HO151" s="26"/>
      <c r="HP151" s="26"/>
      <c r="HQ151" s="26"/>
      <c r="HR151" s="26"/>
      <c r="HS151" s="26"/>
      <c r="HT151" s="26"/>
      <c r="HU151" s="26"/>
      <c r="HV151" s="26"/>
      <c r="HW151" s="26"/>
      <c r="HX151" s="26"/>
    </row>
    <row r="152" spans="185:232" ht="19.5" hidden="1" customHeight="1">
      <c r="GC152" s="26"/>
      <c r="GD152" s="26"/>
      <c r="GE152" s="26"/>
      <c r="GF152" s="26"/>
      <c r="GG152" s="26"/>
      <c r="GH152" s="26"/>
      <c r="GI152" s="26"/>
      <c r="GJ152" s="26"/>
      <c r="GK152" s="26"/>
      <c r="GL152" s="26"/>
      <c r="GM152" s="26"/>
      <c r="GN152" s="26"/>
      <c r="GO152" s="26"/>
      <c r="GP152" s="26"/>
      <c r="GQ152" s="26"/>
      <c r="GR152" s="26"/>
      <c r="GS152" s="26"/>
      <c r="GT152" s="26"/>
      <c r="GU152" s="26"/>
      <c r="GV152" s="26"/>
      <c r="GW152" s="26"/>
      <c r="GX152" s="26"/>
      <c r="GY152" s="26"/>
      <c r="GZ152" s="26"/>
      <c r="HA152" s="26"/>
      <c r="HB152" s="26"/>
      <c r="HC152" s="26"/>
      <c r="HD152" s="26"/>
      <c r="HE152" s="26"/>
      <c r="HF152" s="26"/>
      <c r="HG152" s="26"/>
      <c r="HH152" s="26"/>
      <c r="HI152" s="26"/>
      <c r="HJ152" s="26"/>
      <c r="HK152" s="26"/>
      <c r="HL152" s="26"/>
      <c r="HM152" s="26"/>
      <c r="HN152" s="26"/>
      <c r="HO152" s="26"/>
      <c r="HP152" s="26"/>
      <c r="HQ152" s="26"/>
      <c r="HR152" s="26"/>
      <c r="HS152" s="26"/>
      <c r="HT152" s="26"/>
      <c r="HU152" s="26"/>
      <c r="HV152" s="26"/>
      <c r="HW152" s="26"/>
      <c r="HX152" s="26"/>
    </row>
    <row r="153" spans="185:232" ht="19.5" hidden="1" customHeight="1">
      <c r="GC153" s="26"/>
      <c r="GD153" s="26"/>
      <c r="GE153" s="26"/>
      <c r="GF153" s="26"/>
      <c r="GG153" s="26"/>
      <c r="GH153" s="26"/>
      <c r="GI153" s="26"/>
      <c r="GJ153" s="26"/>
      <c r="GK153" s="26"/>
      <c r="GL153" s="26"/>
      <c r="GM153" s="26"/>
      <c r="GN153" s="26"/>
      <c r="GO153" s="26"/>
      <c r="GP153" s="26"/>
      <c r="GQ153" s="26"/>
      <c r="GR153" s="26"/>
      <c r="GS153" s="26"/>
      <c r="GT153" s="26"/>
      <c r="GU153" s="26"/>
      <c r="GV153" s="26"/>
      <c r="GW153" s="26"/>
      <c r="GX153" s="26"/>
      <c r="GY153" s="26"/>
      <c r="GZ153" s="26"/>
      <c r="HA153" s="26"/>
      <c r="HB153" s="26"/>
      <c r="HC153" s="26"/>
      <c r="HD153" s="26"/>
      <c r="HE153" s="26"/>
      <c r="HF153" s="26"/>
      <c r="HG153" s="26"/>
      <c r="HH153" s="26"/>
      <c r="HI153" s="26"/>
      <c r="HJ153" s="26"/>
      <c r="HK153" s="26"/>
      <c r="HL153" s="26"/>
      <c r="HM153" s="26"/>
      <c r="HN153" s="26"/>
      <c r="HO153" s="26"/>
      <c r="HP153" s="26"/>
      <c r="HQ153" s="26"/>
      <c r="HR153" s="26"/>
      <c r="HS153" s="26"/>
      <c r="HT153" s="26"/>
      <c r="HU153" s="26"/>
      <c r="HV153" s="26"/>
      <c r="HW153" s="26"/>
      <c r="HX153" s="26"/>
    </row>
    <row r="154" spans="185:232" ht="19.5" hidden="1" customHeight="1">
      <c r="GC154" s="26"/>
      <c r="GD154" s="26"/>
      <c r="GE154" s="26"/>
      <c r="GF154" s="26"/>
      <c r="GG154" s="26"/>
      <c r="GH154" s="26"/>
      <c r="GI154" s="26"/>
      <c r="GJ154" s="26"/>
      <c r="GK154" s="26"/>
      <c r="GL154" s="26"/>
      <c r="GM154" s="26"/>
      <c r="GN154" s="26"/>
      <c r="GO154" s="26"/>
      <c r="GP154" s="26"/>
      <c r="GQ154" s="26"/>
      <c r="GR154" s="26"/>
      <c r="GS154" s="26"/>
      <c r="GT154" s="26"/>
      <c r="GU154" s="26"/>
      <c r="GV154" s="26"/>
      <c r="GW154" s="26"/>
      <c r="GX154" s="26"/>
      <c r="GY154" s="26"/>
      <c r="GZ154" s="26"/>
      <c r="HA154" s="26"/>
      <c r="HB154" s="26"/>
      <c r="HC154" s="26"/>
      <c r="HD154" s="26"/>
      <c r="HE154" s="26"/>
      <c r="HF154" s="26"/>
      <c r="HG154" s="26"/>
      <c r="HH154" s="26"/>
      <c r="HI154" s="26"/>
      <c r="HJ154" s="26"/>
      <c r="HK154" s="26"/>
      <c r="HL154" s="26"/>
      <c r="HM154" s="26"/>
      <c r="HN154" s="26"/>
      <c r="HO154" s="26"/>
      <c r="HP154" s="26"/>
      <c r="HQ154" s="26"/>
      <c r="HR154" s="26"/>
      <c r="HS154" s="26"/>
      <c r="HT154" s="26"/>
      <c r="HU154" s="26"/>
      <c r="HV154" s="26"/>
      <c r="HW154" s="26"/>
      <c r="HX154" s="26"/>
    </row>
    <row r="155" spans="185:232" ht="19.5" hidden="1" customHeight="1">
      <c r="GC155" s="26"/>
      <c r="GD155" s="26"/>
      <c r="GE155" s="26"/>
      <c r="GF155" s="26"/>
      <c r="GG155" s="26"/>
      <c r="GH155" s="26"/>
      <c r="GI155" s="26"/>
      <c r="GJ155" s="26"/>
      <c r="GK155" s="26"/>
      <c r="GL155" s="26"/>
      <c r="GM155" s="26"/>
      <c r="GN155" s="26"/>
      <c r="GO155" s="26"/>
      <c r="GP155" s="26"/>
      <c r="GQ155" s="26"/>
      <c r="GR155" s="26"/>
      <c r="GS155" s="26"/>
      <c r="GT155" s="26"/>
      <c r="GU155" s="26"/>
      <c r="GV155" s="26"/>
      <c r="GW155" s="26"/>
      <c r="GX155" s="26"/>
      <c r="GY155" s="26"/>
      <c r="GZ155" s="26"/>
      <c r="HA155" s="26"/>
      <c r="HB155" s="26"/>
      <c r="HC155" s="26"/>
      <c r="HD155" s="26"/>
      <c r="HE155" s="26"/>
      <c r="HF155" s="26"/>
      <c r="HG155" s="26"/>
      <c r="HH155" s="26"/>
      <c r="HI155" s="26"/>
      <c r="HJ155" s="26"/>
      <c r="HK155" s="26"/>
      <c r="HL155" s="26"/>
      <c r="HM155" s="26"/>
      <c r="HN155" s="26"/>
      <c r="HO155" s="26"/>
      <c r="HP155" s="26"/>
      <c r="HQ155" s="26"/>
      <c r="HR155" s="26"/>
      <c r="HS155" s="26"/>
      <c r="HT155" s="26"/>
      <c r="HU155" s="26"/>
      <c r="HV155" s="26"/>
      <c r="HW155" s="26"/>
      <c r="HX155" s="26"/>
    </row>
    <row r="156" spans="185:232" ht="19.5" hidden="1" customHeight="1">
      <c r="GC156" s="26"/>
      <c r="GD156" s="26"/>
      <c r="GE156" s="26"/>
      <c r="GF156" s="26"/>
      <c r="GG156" s="26"/>
      <c r="GH156" s="26"/>
      <c r="GI156" s="26"/>
      <c r="GJ156" s="26"/>
      <c r="GK156" s="26"/>
      <c r="GL156" s="26"/>
      <c r="GM156" s="26"/>
      <c r="GN156" s="26"/>
      <c r="GO156" s="26"/>
      <c r="GP156" s="26"/>
      <c r="GQ156" s="26"/>
      <c r="GR156" s="26"/>
      <c r="GS156" s="26"/>
      <c r="GT156" s="26"/>
      <c r="GU156" s="26"/>
      <c r="GV156" s="26"/>
      <c r="GW156" s="26"/>
      <c r="GX156" s="26"/>
      <c r="GY156" s="26"/>
      <c r="GZ156" s="26"/>
      <c r="HA156" s="26"/>
      <c r="HB156" s="26"/>
      <c r="HC156" s="26"/>
      <c r="HD156" s="26"/>
      <c r="HE156" s="26"/>
      <c r="HF156" s="26"/>
      <c r="HG156" s="26"/>
      <c r="HH156" s="26"/>
      <c r="HI156" s="26"/>
      <c r="HJ156" s="26"/>
      <c r="HK156" s="26"/>
      <c r="HL156" s="26"/>
      <c r="HM156" s="26"/>
      <c r="HN156" s="26"/>
      <c r="HO156" s="26"/>
      <c r="HP156" s="26"/>
      <c r="HQ156" s="26"/>
      <c r="HR156" s="26"/>
      <c r="HS156" s="26"/>
      <c r="HT156" s="26"/>
      <c r="HU156" s="26"/>
      <c r="HV156" s="26"/>
      <c r="HW156" s="26"/>
      <c r="HX156" s="26"/>
    </row>
    <row r="157" spans="185:232" ht="19.5" hidden="1" customHeight="1">
      <c r="GC157" s="26"/>
      <c r="GD157" s="26"/>
      <c r="GE157" s="26"/>
      <c r="GF157" s="26"/>
      <c r="GG157" s="26"/>
      <c r="GH157" s="26"/>
      <c r="GI157" s="26"/>
      <c r="GJ157" s="26"/>
      <c r="GK157" s="26"/>
      <c r="GL157" s="26"/>
      <c r="GM157" s="26"/>
      <c r="GN157" s="26"/>
      <c r="GO157" s="26"/>
      <c r="GP157" s="26"/>
      <c r="GQ157" s="26"/>
      <c r="GR157" s="26"/>
      <c r="GS157" s="26"/>
      <c r="GT157" s="26"/>
      <c r="GU157" s="26"/>
      <c r="GV157" s="26"/>
      <c r="GW157" s="26"/>
      <c r="GX157" s="26"/>
      <c r="GY157" s="26"/>
      <c r="GZ157" s="26"/>
      <c r="HA157" s="26"/>
      <c r="HB157" s="26"/>
      <c r="HC157" s="26"/>
      <c r="HD157" s="26"/>
      <c r="HE157" s="26"/>
      <c r="HF157" s="26"/>
      <c r="HG157" s="26"/>
      <c r="HH157" s="26"/>
      <c r="HI157" s="26"/>
      <c r="HJ157" s="26"/>
      <c r="HK157" s="26"/>
      <c r="HL157" s="26"/>
      <c r="HM157" s="26"/>
      <c r="HN157" s="26"/>
      <c r="HO157" s="26"/>
      <c r="HP157" s="26"/>
      <c r="HQ157" s="26"/>
      <c r="HR157" s="26"/>
      <c r="HS157" s="26"/>
      <c r="HT157" s="26"/>
      <c r="HU157" s="26"/>
      <c r="HV157" s="26"/>
      <c r="HW157" s="26"/>
      <c r="HX157" s="26"/>
    </row>
    <row r="158" spans="185:232" ht="19.5" hidden="1" customHeight="1">
      <c r="GC158" s="26"/>
      <c r="GD158" s="26"/>
      <c r="GE158" s="26"/>
      <c r="GF158" s="26"/>
      <c r="GG158" s="26"/>
      <c r="GH158" s="26"/>
      <c r="GI158" s="26"/>
      <c r="GJ158" s="26"/>
      <c r="GK158" s="26"/>
      <c r="GL158" s="26"/>
      <c r="GM158" s="26"/>
      <c r="GN158" s="26"/>
      <c r="GO158" s="26"/>
      <c r="GP158" s="26"/>
      <c r="GQ158" s="26"/>
      <c r="GR158" s="26"/>
      <c r="GS158" s="26"/>
      <c r="GT158" s="26"/>
      <c r="GU158" s="26"/>
      <c r="GV158" s="26"/>
      <c r="GW158" s="26"/>
      <c r="GX158" s="26"/>
      <c r="GY158" s="26"/>
      <c r="GZ158" s="26"/>
      <c r="HA158" s="26"/>
      <c r="HB158" s="26"/>
      <c r="HC158" s="26"/>
      <c r="HD158" s="26"/>
      <c r="HE158" s="26"/>
      <c r="HF158" s="26"/>
      <c r="HG158" s="26"/>
      <c r="HH158" s="26"/>
      <c r="HI158" s="26"/>
      <c r="HJ158" s="26"/>
      <c r="HK158" s="26"/>
      <c r="HL158" s="26"/>
      <c r="HM158" s="26"/>
      <c r="HN158" s="26"/>
      <c r="HO158" s="26"/>
      <c r="HP158" s="26"/>
      <c r="HQ158" s="26"/>
      <c r="HR158" s="26"/>
      <c r="HS158" s="26"/>
      <c r="HT158" s="26"/>
      <c r="HU158" s="26"/>
      <c r="HV158" s="26"/>
      <c r="HW158" s="26"/>
      <c r="HX158" s="26"/>
    </row>
    <row r="159" spans="185:232" ht="19.5" hidden="1" customHeight="1">
      <c r="GC159" s="26"/>
      <c r="GD159" s="26"/>
      <c r="GE159" s="26"/>
      <c r="GF159" s="26"/>
      <c r="GG159" s="26"/>
      <c r="GH159" s="26"/>
      <c r="GI159" s="26"/>
      <c r="GJ159" s="26"/>
      <c r="GK159" s="26"/>
      <c r="GL159" s="26"/>
      <c r="GM159" s="26"/>
      <c r="GN159" s="26"/>
      <c r="GO159" s="26"/>
      <c r="GP159" s="26"/>
      <c r="GQ159" s="26"/>
      <c r="GR159" s="26"/>
      <c r="GS159" s="26"/>
      <c r="GT159" s="26"/>
      <c r="GU159" s="26"/>
      <c r="GV159" s="26"/>
      <c r="GW159" s="26"/>
      <c r="GX159" s="26"/>
      <c r="GY159" s="26"/>
      <c r="GZ159" s="26"/>
      <c r="HA159" s="26"/>
      <c r="HB159" s="26"/>
      <c r="HC159" s="26"/>
      <c r="HD159" s="26"/>
      <c r="HE159" s="26"/>
      <c r="HF159" s="26"/>
      <c r="HG159" s="26"/>
      <c r="HH159" s="26"/>
      <c r="HI159" s="26"/>
      <c r="HJ159" s="26"/>
      <c r="HK159" s="26"/>
      <c r="HL159" s="26"/>
      <c r="HM159" s="26"/>
      <c r="HN159" s="26"/>
      <c r="HO159" s="26"/>
      <c r="HP159" s="26"/>
      <c r="HQ159" s="26"/>
      <c r="HR159" s="26"/>
      <c r="HS159" s="26"/>
      <c r="HT159" s="26"/>
      <c r="HU159" s="26"/>
      <c r="HV159" s="26"/>
      <c r="HW159" s="26"/>
      <c r="HX159" s="26"/>
    </row>
    <row r="160" spans="185:232" ht="19.5" hidden="1" customHeight="1">
      <c r="GC160" s="26"/>
      <c r="GD160" s="26"/>
      <c r="GE160" s="26"/>
      <c r="GF160" s="26"/>
      <c r="GG160" s="26"/>
      <c r="GH160" s="26"/>
      <c r="GI160" s="26"/>
      <c r="GJ160" s="26"/>
      <c r="GK160" s="26"/>
      <c r="GL160" s="26"/>
      <c r="GM160" s="26"/>
      <c r="GN160" s="26"/>
      <c r="GO160" s="26"/>
      <c r="GP160" s="26"/>
      <c r="GQ160" s="26"/>
      <c r="GR160" s="26"/>
      <c r="GS160" s="26"/>
      <c r="GT160" s="26"/>
      <c r="GU160" s="26"/>
      <c r="GV160" s="26"/>
      <c r="GW160" s="26"/>
      <c r="GX160" s="26"/>
      <c r="GY160" s="26"/>
      <c r="GZ160" s="26"/>
      <c r="HA160" s="26"/>
      <c r="HB160" s="26"/>
      <c r="HC160" s="26"/>
      <c r="HD160" s="26"/>
      <c r="HE160" s="26"/>
      <c r="HF160" s="26"/>
      <c r="HG160" s="26"/>
      <c r="HH160" s="26"/>
      <c r="HI160" s="26"/>
      <c r="HJ160" s="26"/>
      <c r="HK160" s="26"/>
      <c r="HL160" s="26"/>
      <c r="HM160" s="26"/>
      <c r="HN160" s="26"/>
      <c r="HO160" s="26"/>
      <c r="HP160" s="26"/>
      <c r="HQ160" s="26"/>
      <c r="HR160" s="26"/>
      <c r="HS160" s="26"/>
      <c r="HT160" s="26"/>
      <c r="HU160" s="26"/>
      <c r="HV160" s="26"/>
      <c r="HW160" s="26"/>
      <c r="HX160" s="26"/>
    </row>
    <row r="161" spans="185:232" ht="19.5" hidden="1" customHeight="1">
      <c r="GC161" s="26"/>
      <c r="GD161" s="26"/>
      <c r="GE161" s="26"/>
      <c r="GF161" s="26"/>
      <c r="GG161" s="26"/>
      <c r="GH161" s="26"/>
      <c r="GI161" s="26"/>
      <c r="GJ161" s="26"/>
      <c r="GK161" s="26"/>
      <c r="GL161" s="26"/>
      <c r="GM161" s="26"/>
      <c r="GN161" s="26"/>
      <c r="GO161" s="26"/>
      <c r="GP161" s="26"/>
      <c r="GQ161" s="26"/>
      <c r="GR161" s="26"/>
      <c r="GS161" s="26"/>
      <c r="GT161" s="26"/>
      <c r="GU161" s="26"/>
      <c r="GV161" s="26"/>
      <c r="GW161" s="26"/>
      <c r="GX161" s="26"/>
      <c r="GY161" s="26"/>
      <c r="GZ161" s="26"/>
      <c r="HA161" s="26"/>
      <c r="HB161" s="26"/>
      <c r="HC161" s="26"/>
      <c r="HD161" s="26"/>
      <c r="HE161" s="26"/>
      <c r="HF161" s="26"/>
      <c r="HG161" s="26"/>
      <c r="HH161" s="26"/>
      <c r="HI161" s="26"/>
      <c r="HJ161" s="26"/>
      <c r="HK161" s="26"/>
      <c r="HL161" s="26"/>
      <c r="HM161" s="26"/>
      <c r="HN161" s="26"/>
      <c r="HO161" s="26"/>
      <c r="HP161" s="26"/>
      <c r="HQ161" s="26"/>
      <c r="HR161" s="26"/>
      <c r="HS161" s="26"/>
      <c r="HT161" s="26"/>
      <c r="HU161" s="26"/>
      <c r="HV161" s="26"/>
      <c r="HW161" s="26"/>
      <c r="HX161" s="26"/>
    </row>
    <row r="162" spans="185:232" ht="19.5" hidden="1" customHeight="1">
      <c r="GC162" s="26"/>
      <c r="GD162" s="26"/>
      <c r="GE162" s="26"/>
      <c r="GF162" s="26"/>
      <c r="GG162" s="26"/>
      <c r="GH162" s="26"/>
      <c r="GI162" s="26"/>
      <c r="GJ162" s="26"/>
      <c r="GK162" s="26"/>
      <c r="GL162" s="26"/>
      <c r="GM162" s="26"/>
      <c r="GN162" s="26"/>
      <c r="GO162" s="26"/>
      <c r="GP162" s="26"/>
      <c r="GQ162" s="26"/>
      <c r="GR162" s="26"/>
      <c r="GS162" s="26"/>
      <c r="GT162" s="26"/>
      <c r="GU162" s="26"/>
      <c r="GV162" s="26"/>
      <c r="GW162" s="26"/>
      <c r="GX162" s="26"/>
      <c r="GY162" s="26"/>
      <c r="GZ162" s="26"/>
      <c r="HA162" s="26"/>
      <c r="HB162" s="26"/>
      <c r="HC162" s="26"/>
      <c r="HD162" s="26"/>
      <c r="HE162" s="26"/>
      <c r="HF162" s="26"/>
      <c r="HG162" s="26"/>
      <c r="HH162" s="26"/>
      <c r="HI162" s="26"/>
      <c r="HJ162" s="26"/>
      <c r="HK162" s="26"/>
      <c r="HL162" s="26"/>
      <c r="HM162" s="26"/>
      <c r="HN162" s="26"/>
      <c r="HO162" s="26"/>
      <c r="HP162" s="26"/>
      <c r="HQ162" s="26"/>
      <c r="HR162" s="26"/>
      <c r="HS162" s="26"/>
      <c r="HT162" s="26"/>
      <c r="HU162" s="26"/>
      <c r="HV162" s="26"/>
      <c r="HW162" s="26"/>
      <c r="HX162" s="26"/>
    </row>
    <row r="163" spans="185:232" ht="19.5" hidden="1" customHeight="1">
      <c r="GC163" s="26"/>
      <c r="GD163" s="26"/>
      <c r="GE163" s="26"/>
      <c r="GF163" s="26"/>
      <c r="GG163" s="26"/>
      <c r="GH163" s="26"/>
      <c r="GI163" s="26"/>
      <c r="GJ163" s="26"/>
      <c r="GK163" s="26"/>
      <c r="GL163" s="26"/>
      <c r="GM163" s="26"/>
      <c r="GN163" s="26"/>
      <c r="GO163" s="26"/>
      <c r="GP163" s="26"/>
      <c r="GQ163" s="26"/>
      <c r="GR163" s="26"/>
      <c r="GS163" s="26"/>
      <c r="GT163" s="26"/>
      <c r="GU163" s="26"/>
      <c r="GV163" s="26"/>
      <c r="GW163" s="26"/>
      <c r="GX163" s="26"/>
      <c r="GY163" s="26"/>
      <c r="GZ163" s="26"/>
      <c r="HA163" s="26"/>
      <c r="HB163" s="26"/>
      <c r="HC163" s="26"/>
      <c r="HD163" s="26"/>
      <c r="HE163" s="26"/>
      <c r="HF163" s="26"/>
      <c r="HG163" s="26"/>
      <c r="HH163" s="26"/>
      <c r="HI163" s="26"/>
      <c r="HJ163" s="26"/>
      <c r="HK163" s="26"/>
      <c r="HL163" s="26"/>
      <c r="HM163" s="26"/>
      <c r="HN163" s="26"/>
      <c r="HO163" s="26"/>
      <c r="HP163" s="26"/>
      <c r="HQ163" s="26"/>
      <c r="HR163" s="26"/>
      <c r="HS163" s="26"/>
      <c r="HT163" s="26"/>
      <c r="HU163" s="26"/>
      <c r="HV163" s="26"/>
      <c r="HW163" s="26"/>
      <c r="HX163" s="26"/>
    </row>
    <row r="164" spans="185:232" ht="19.5" hidden="1" customHeight="1">
      <c r="GC164" s="26"/>
      <c r="GD164" s="26"/>
      <c r="GE164" s="26"/>
      <c r="GF164" s="26"/>
      <c r="GG164" s="26"/>
      <c r="GH164" s="26"/>
      <c r="GI164" s="26"/>
      <c r="GJ164" s="26"/>
      <c r="GK164" s="26"/>
      <c r="GL164" s="26"/>
      <c r="GM164" s="26"/>
      <c r="GN164" s="26"/>
      <c r="GO164" s="26"/>
      <c r="GP164" s="26"/>
      <c r="GQ164" s="26"/>
      <c r="GR164" s="26"/>
      <c r="GS164" s="26"/>
      <c r="GT164" s="26"/>
      <c r="GU164" s="26"/>
      <c r="GV164" s="26"/>
      <c r="GW164" s="26"/>
      <c r="GX164" s="26"/>
      <c r="GY164" s="26"/>
      <c r="GZ164" s="26"/>
      <c r="HA164" s="26"/>
      <c r="HB164" s="26"/>
      <c r="HC164" s="26"/>
      <c r="HD164" s="26"/>
      <c r="HE164" s="26"/>
      <c r="HF164" s="26"/>
      <c r="HG164" s="26"/>
      <c r="HH164" s="26"/>
      <c r="HI164" s="26"/>
      <c r="HJ164" s="26"/>
      <c r="HK164" s="26"/>
      <c r="HL164" s="26"/>
      <c r="HM164" s="26"/>
      <c r="HN164" s="26"/>
      <c r="HO164" s="26"/>
      <c r="HP164" s="26"/>
      <c r="HQ164" s="26"/>
      <c r="HR164" s="26"/>
      <c r="HS164" s="26"/>
      <c r="HT164" s="26"/>
      <c r="HU164" s="26"/>
      <c r="HV164" s="26"/>
      <c r="HW164" s="26"/>
      <c r="HX164" s="26"/>
    </row>
    <row r="165" spans="185:232" ht="19.5" hidden="1" customHeight="1">
      <c r="GC165" s="26"/>
      <c r="GD165" s="26"/>
      <c r="GE165" s="26"/>
      <c r="GF165" s="26"/>
      <c r="GG165" s="26"/>
      <c r="GH165" s="26"/>
      <c r="GI165" s="26"/>
      <c r="GJ165" s="26"/>
      <c r="GK165" s="26"/>
      <c r="GL165" s="26"/>
      <c r="GM165" s="26"/>
      <c r="GN165" s="26"/>
      <c r="GO165" s="26"/>
      <c r="GP165" s="26"/>
      <c r="GQ165" s="26"/>
      <c r="GR165" s="26"/>
      <c r="GS165" s="26"/>
      <c r="GT165" s="26"/>
      <c r="GU165" s="26"/>
      <c r="GV165" s="26"/>
      <c r="GW165" s="26"/>
      <c r="GX165" s="26"/>
      <c r="GY165" s="26"/>
      <c r="GZ165" s="26"/>
      <c r="HA165" s="26"/>
      <c r="HB165" s="26"/>
      <c r="HC165" s="26"/>
      <c r="HD165" s="26"/>
      <c r="HE165" s="26"/>
      <c r="HF165" s="26"/>
      <c r="HG165" s="26"/>
      <c r="HH165" s="26"/>
      <c r="HI165" s="26"/>
      <c r="HJ165" s="26"/>
      <c r="HK165" s="26"/>
      <c r="HL165" s="26"/>
      <c r="HM165" s="26"/>
      <c r="HN165" s="26"/>
      <c r="HO165" s="26"/>
      <c r="HP165" s="26"/>
      <c r="HQ165" s="26"/>
      <c r="HR165" s="26"/>
      <c r="HS165" s="26"/>
      <c r="HT165" s="26"/>
      <c r="HU165" s="26"/>
      <c r="HV165" s="26"/>
      <c r="HW165" s="26"/>
      <c r="HX165" s="26"/>
    </row>
    <row r="166" spans="185:232" ht="19.5" hidden="1" customHeight="1">
      <c r="GC166" s="26"/>
      <c r="GD166" s="26"/>
      <c r="GE166" s="26"/>
      <c r="GF166" s="26"/>
      <c r="GG166" s="26"/>
      <c r="GH166" s="26"/>
      <c r="GI166" s="26"/>
      <c r="GJ166" s="26"/>
      <c r="GK166" s="26"/>
      <c r="GL166" s="26"/>
      <c r="GM166" s="26"/>
      <c r="GN166" s="26"/>
      <c r="GO166" s="26"/>
      <c r="GP166" s="26"/>
      <c r="GQ166" s="26"/>
      <c r="GR166" s="26"/>
      <c r="GS166" s="26"/>
      <c r="GT166" s="26"/>
      <c r="GU166" s="26"/>
      <c r="GV166" s="26"/>
      <c r="GW166" s="26"/>
      <c r="GX166" s="26"/>
      <c r="GY166" s="26"/>
      <c r="GZ166" s="26"/>
      <c r="HA166" s="26"/>
      <c r="HB166" s="26"/>
      <c r="HC166" s="26"/>
      <c r="HD166" s="26"/>
      <c r="HE166" s="26"/>
      <c r="HF166" s="26"/>
      <c r="HG166" s="26"/>
      <c r="HH166" s="26"/>
      <c r="HI166" s="26"/>
      <c r="HJ166" s="26"/>
      <c r="HK166" s="26"/>
      <c r="HL166" s="26"/>
      <c r="HM166" s="26"/>
      <c r="HN166" s="26"/>
      <c r="HO166" s="26"/>
      <c r="HP166" s="26"/>
      <c r="HQ166" s="26"/>
      <c r="HR166" s="26"/>
      <c r="HS166" s="26"/>
      <c r="HT166" s="26"/>
      <c r="HU166" s="26"/>
      <c r="HV166" s="26"/>
      <c r="HW166" s="26"/>
      <c r="HX166" s="26"/>
    </row>
    <row r="167" spans="185:232" ht="19.5" hidden="1" customHeight="1">
      <c r="GC167" s="26"/>
      <c r="GD167" s="26"/>
      <c r="GE167" s="26"/>
      <c r="GF167" s="26"/>
      <c r="GG167" s="26"/>
      <c r="GH167" s="26"/>
      <c r="GI167" s="26"/>
      <c r="GJ167" s="26"/>
      <c r="GK167" s="26"/>
      <c r="GL167" s="26"/>
      <c r="GM167" s="26"/>
      <c r="GN167" s="26"/>
      <c r="GO167" s="26"/>
      <c r="GP167" s="26"/>
      <c r="GQ167" s="26"/>
      <c r="GR167" s="26"/>
      <c r="GS167" s="26"/>
      <c r="GT167" s="26"/>
      <c r="GU167" s="26"/>
      <c r="GV167" s="26"/>
      <c r="GW167" s="26"/>
      <c r="GX167" s="26"/>
      <c r="GY167" s="26"/>
      <c r="GZ167" s="26"/>
      <c r="HA167" s="26"/>
      <c r="HB167" s="26"/>
      <c r="HC167" s="26"/>
      <c r="HD167" s="26"/>
      <c r="HE167" s="26"/>
      <c r="HF167" s="26"/>
      <c r="HG167" s="26"/>
      <c r="HH167" s="26"/>
      <c r="HI167" s="26"/>
      <c r="HJ167" s="26"/>
      <c r="HK167" s="26"/>
      <c r="HL167" s="26"/>
      <c r="HM167" s="26"/>
      <c r="HN167" s="26"/>
      <c r="HO167" s="26"/>
      <c r="HP167" s="26"/>
      <c r="HQ167" s="26"/>
      <c r="HR167" s="26"/>
      <c r="HS167" s="26"/>
      <c r="HT167" s="26"/>
      <c r="HU167" s="26"/>
      <c r="HV167" s="26"/>
      <c r="HW167" s="26"/>
      <c r="HX167" s="26"/>
    </row>
    <row r="168" spans="185:232" ht="19.5" hidden="1" customHeight="1">
      <c r="GC168" s="26"/>
      <c r="GD168" s="26"/>
      <c r="GE168" s="26"/>
      <c r="GF168" s="26"/>
      <c r="GG168" s="26"/>
      <c r="GH168" s="26"/>
      <c r="GI168" s="26"/>
      <c r="GJ168" s="26"/>
      <c r="GK168" s="26"/>
      <c r="GL168" s="26"/>
      <c r="GM168" s="26"/>
      <c r="GN168" s="26"/>
      <c r="GO168" s="26"/>
      <c r="GP168" s="26"/>
      <c r="GQ168" s="26"/>
      <c r="GR168" s="26"/>
      <c r="GS168" s="26"/>
      <c r="GT168" s="26"/>
      <c r="GU168" s="26"/>
      <c r="GV168" s="26"/>
      <c r="GW168" s="26"/>
      <c r="GX168" s="26"/>
      <c r="GY168" s="26"/>
      <c r="GZ168" s="26"/>
      <c r="HA168" s="26"/>
      <c r="HB168" s="26"/>
      <c r="HC168" s="26"/>
      <c r="HD168" s="26"/>
      <c r="HE168" s="26"/>
      <c r="HF168" s="26"/>
      <c r="HG168" s="26"/>
      <c r="HH168" s="26"/>
      <c r="HI168" s="26"/>
      <c r="HJ168" s="26"/>
      <c r="HK168" s="26"/>
      <c r="HL168" s="26"/>
      <c r="HM168" s="26"/>
      <c r="HN168" s="26"/>
      <c r="HO168" s="26"/>
      <c r="HP168" s="26"/>
      <c r="HQ168" s="26"/>
      <c r="HR168" s="26"/>
      <c r="HS168" s="26"/>
      <c r="HT168" s="26"/>
      <c r="HU168" s="26"/>
      <c r="HV168" s="26"/>
      <c r="HW168" s="26"/>
      <c r="HX168" s="26"/>
    </row>
    <row r="169" spans="185:232" ht="19.5" hidden="1" customHeight="1">
      <c r="GC169" s="26"/>
      <c r="GD169" s="26"/>
      <c r="GE169" s="26"/>
      <c r="GF169" s="26"/>
      <c r="GG169" s="26"/>
      <c r="GH169" s="26"/>
      <c r="GI169" s="26"/>
      <c r="GJ169" s="26"/>
      <c r="GK169" s="26"/>
      <c r="GL169" s="26"/>
      <c r="GM169" s="26"/>
      <c r="GN169" s="26"/>
      <c r="GO169" s="26"/>
      <c r="GP169" s="26"/>
      <c r="GQ169" s="26"/>
      <c r="GR169" s="26"/>
      <c r="GS169" s="26"/>
      <c r="GT169" s="26"/>
      <c r="GU169" s="26"/>
      <c r="GV169" s="26"/>
      <c r="GW169" s="26"/>
      <c r="GX169" s="26"/>
      <c r="GY169" s="26"/>
      <c r="GZ169" s="26"/>
      <c r="HA169" s="26"/>
      <c r="HB169" s="26"/>
      <c r="HC169" s="26"/>
      <c r="HD169" s="26"/>
      <c r="HE169" s="26"/>
      <c r="HF169" s="26"/>
      <c r="HG169" s="26"/>
      <c r="HH169" s="26"/>
      <c r="HI169" s="26"/>
      <c r="HJ169" s="26"/>
      <c r="HK169" s="26"/>
      <c r="HL169" s="26"/>
      <c r="HM169" s="26"/>
      <c r="HN169" s="26"/>
      <c r="HO169" s="26"/>
      <c r="HP169" s="26"/>
      <c r="HQ169" s="26"/>
      <c r="HR169" s="26"/>
      <c r="HS169" s="26"/>
      <c r="HT169" s="26"/>
      <c r="HU169" s="26"/>
      <c r="HV169" s="26"/>
      <c r="HW169" s="26"/>
      <c r="HX169" s="26"/>
    </row>
    <row r="170" spans="185:232" ht="19.5" hidden="1" customHeight="1">
      <c r="GC170" s="26"/>
      <c r="GD170" s="26"/>
      <c r="GE170" s="26"/>
      <c r="GF170" s="26"/>
      <c r="GG170" s="26"/>
      <c r="GH170" s="26"/>
      <c r="GI170" s="26"/>
      <c r="GJ170" s="26"/>
      <c r="GK170" s="26"/>
      <c r="GL170" s="26"/>
      <c r="GM170" s="26"/>
      <c r="GN170" s="26"/>
      <c r="GO170" s="26"/>
      <c r="GP170" s="26"/>
      <c r="GQ170" s="26"/>
      <c r="GR170" s="26"/>
      <c r="GS170" s="26"/>
      <c r="GT170" s="26"/>
      <c r="GU170" s="26"/>
      <c r="GV170" s="26"/>
      <c r="GW170" s="26"/>
      <c r="GX170" s="26"/>
      <c r="GY170" s="26"/>
      <c r="GZ170" s="26"/>
      <c r="HA170" s="26"/>
      <c r="HB170" s="26"/>
      <c r="HC170" s="26"/>
      <c r="HD170" s="26"/>
      <c r="HE170" s="26"/>
      <c r="HF170" s="26"/>
      <c r="HG170" s="26"/>
      <c r="HH170" s="26"/>
      <c r="HI170" s="26"/>
      <c r="HJ170" s="26"/>
      <c r="HK170" s="26"/>
      <c r="HL170" s="26"/>
      <c r="HM170" s="26"/>
      <c r="HN170" s="26"/>
      <c r="HO170" s="26"/>
      <c r="HP170" s="26"/>
      <c r="HQ170" s="26"/>
      <c r="HR170" s="26"/>
      <c r="HS170" s="26"/>
      <c r="HT170" s="26"/>
      <c r="HU170" s="26"/>
      <c r="HV170" s="26"/>
      <c r="HW170" s="26"/>
      <c r="HX170" s="26"/>
    </row>
    <row r="171" spans="185:232" ht="19.5" hidden="1" customHeight="1">
      <c r="GC171" s="26"/>
      <c r="GD171" s="26"/>
      <c r="GE171" s="26"/>
      <c r="GF171" s="26"/>
      <c r="GG171" s="26"/>
      <c r="GH171" s="26"/>
      <c r="GI171" s="26"/>
      <c r="GJ171" s="26"/>
      <c r="GK171" s="26"/>
      <c r="GL171" s="26"/>
      <c r="GM171" s="26"/>
      <c r="GN171" s="26"/>
      <c r="GO171" s="26"/>
      <c r="GP171" s="26"/>
      <c r="GQ171" s="26"/>
      <c r="GR171" s="26"/>
      <c r="GS171" s="26"/>
      <c r="GT171" s="26"/>
      <c r="GU171" s="26"/>
      <c r="GV171" s="26"/>
      <c r="GW171" s="26"/>
      <c r="GX171" s="26"/>
      <c r="GY171" s="26"/>
      <c r="GZ171" s="26"/>
      <c r="HA171" s="26"/>
      <c r="HB171" s="26"/>
      <c r="HC171" s="26"/>
      <c r="HD171" s="26"/>
      <c r="HE171" s="26"/>
      <c r="HF171" s="26"/>
      <c r="HG171" s="26"/>
      <c r="HH171" s="26"/>
      <c r="HI171" s="26"/>
      <c r="HJ171" s="26"/>
      <c r="HK171" s="26"/>
      <c r="HL171" s="26"/>
      <c r="HM171" s="26"/>
      <c r="HN171" s="26"/>
      <c r="HO171" s="26"/>
      <c r="HP171" s="26"/>
      <c r="HQ171" s="26"/>
      <c r="HR171" s="26"/>
      <c r="HS171" s="26"/>
      <c r="HT171" s="26"/>
      <c r="HU171" s="26"/>
      <c r="HV171" s="26"/>
      <c r="HW171" s="26"/>
      <c r="HX171" s="26"/>
    </row>
    <row r="172" spans="185:232" ht="19.5" hidden="1" customHeight="1">
      <c r="GC172" s="26"/>
      <c r="GD172" s="26"/>
      <c r="GE172" s="26"/>
      <c r="GF172" s="26"/>
      <c r="GG172" s="26"/>
      <c r="GH172" s="26"/>
      <c r="GI172" s="26"/>
      <c r="GJ172" s="26"/>
      <c r="GK172" s="26"/>
      <c r="GL172" s="26"/>
      <c r="GM172" s="26"/>
      <c r="GN172" s="26"/>
      <c r="GO172" s="26"/>
      <c r="GP172" s="26"/>
      <c r="GQ172" s="26"/>
      <c r="GR172" s="26"/>
      <c r="GS172" s="26"/>
      <c r="GT172" s="26"/>
      <c r="GU172" s="26"/>
      <c r="GV172" s="26"/>
      <c r="GW172" s="26"/>
      <c r="GX172" s="26"/>
      <c r="GY172" s="26"/>
      <c r="GZ172" s="26"/>
      <c r="HA172" s="26"/>
      <c r="HB172" s="26"/>
      <c r="HC172" s="26"/>
      <c r="HD172" s="26"/>
      <c r="HE172" s="26"/>
      <c r="HF172" s="26"/>
      <c r="HG172" s="26"/>
      <c r="HH172" s="26"/>
      <c r="HI172" s="26"/>
      <c r="HJ172" s="26"/>
      <c r="HK172" s="26"/>
      <c r="HL172" s="26"/>
      <c r="HM172" s="26"/>
      <c r="HN172" s="26"/>
      <c r="HO172" s="26"/>
      <c r="HP172" s="26"/>
      <c r="HQ172" s="26"/>
      <c r="HR172" s="26"/>
      <c r="HS172" s="26"/>
      <c r="HT172" s="26"/>
      <c r="HU172" s="26"/>
      <c r="HV172" s="26"/>
      <c r="HW172" s="26"/>
      <c r="HX172" s="26"/>
    </row>
    <row r="173" spans="185:232" ht="19.5" hidden="1" customHeight="1">
      <c r="GC173" s="26"/>
      <c r="GD173" s="26"/>
      <c r="GE173" s="26"/>
      <c r="GF173" s="26"/>
      <c r="GG173" s="26"/>
      <c r="GH173" s="26"/>
      <c r="GI173" s="26"/>
      <c r="GJ173" s="26"/>
      <c r="GK173" s="26"/>
      <c r="GL173" s="26"/>
      <c r="GM173" s="26"/>
      <c r="GN173" s="26"/>
      <c r="GO173" s="26"/>
      <c r="GP173" s="26"/>
      <c r="GQ173" s="26"/>
      <c r="GR173" s="26"/>
      <c r="GS173" s="26"/>
      <c r="GT173" s="26"/>
      <c r="GU173" s="26"/>
      <c r="GV173" s="26"/>
      <c r="GW173" s="26"/>
      <c r="GX173" s="26"/>
      <c r="GY173" s="26"/>
      <c r="GZ173" s="26"/>
      <c r="HA173" s="26"/>
      <c r="HB173" s="26"/>
      <c r="HC173" s="26"/>
      <c r="HD173" s="26"/>
      <c r="HE173" s="26"/>
      <c r="HF173" s="26"/>
      <c r="HG173" s="26"/>
      <c r="HH173" s="26"/>
      <c r="HI173" s="26"/>
      <c r="HJ173" s="26"/>
      <c r="HK173" s="26"/>
      <c r="HL173" s="26"/>
      <c r="HM173" s="26"/>
      <c r="HN173" s="26"/>
      <c r="HO173" s="26"/>
      <c r="HP173" s="26"/>
      <c r="HQ173" s="26"/>
      <c r="HR173" s="26"/>
      <c r="HS173" s="26"/>
      <c r="HT173" s="26"/>
      <c r="HU173" s="26"/>
      <c r="HV173" s="26"/>
      <c r="HW173" s="26"/>
      <c r="HX173" s="26"/>
    </row>
    <row r="174" spans="185:232" ht="19.5" hidden="1" customHeight="1">
      <c r="GC174" s="26"/>
      <c r="GD174" s="26"/>
      <c r="GE174" s="26"/>
      <c r="GF174" s="26"/>
      <c r="GG174" s="26"/>
      <c r="GH174" s="26"/>
      <c r="GI174" s="26"/>
      <c r="GJ174" s="26"/>
      <c r="GK174" s="26"/>
      <c r="GL174" s="26"/>
      <c r="GM174" s="26"/>
      <c r="GN174" s="26"/>
      <c r="GO174" s="26"/>
      <c r="GP174" s="26"/>
      <c r="GQ174" s="26"/>
      <c r="GR174" s="26"/>
      <c r="GS174" s="26"/>
      <c r="GT174" s="26"/>
      <c r="GU174" s="26"/>
      <c r="GV174" s="26"/>
      <c r="GW174" s="26"/>
      <c r="GX174" s="26"/>
      <c r="GY174" s="26"/>
      <c r="GZ174" s="26"/>
      <c r="HA174" s="26"/>
      <c r="HB174" s="26"/>
      <c r="HC174" s="26"/>
      <c r="HD174" s="26"/>
      <c r="HE174" s="26"/>
      <c r="HF174" s="26"/>
      <c r="HG174" s="26"/>
      <c r="HH174" s="26"/>
      <c r="HI174" s="26"/>
      <c r="HJ174" s="26"/>
      <c r="HK174" s="26"/>
      <c r="HL174" s="26"/>
      <c r="HM174" s="26"/>
      <c r="HN174" s="26"/>
      <c r="HO174" s="26"/>
      <c r="HP174" s="26"/>
      <c r="HQ174" s="26"/>
      <c r="HR174" s="26"/>
      <c r="HS174" s="26"/>
      <c r="HT174" s="26"/>
      <c r="HU174" s="26"/>
      <c r="HV174" s="26"/>
      <c r="HW174" s="26"/>
      <c r="HX174" s="26"/>
    </row>
    <row r="175" spans="185:232" ht="19.5" hidden="1" customHeight="1">
      <c r="GC175" s="26"/>
      <c r="GD175" s="26"/>
      <c r="GE175" s="26"/>
      <c r="GF175" s="26"/>
      <c r="GG175" s="26"/>
      <c r="GH175" s="26"/>
      <c r="GI175" s="26"/>
      <c r="GJ175" s="26"/>
      <c r="GK175" s="26"/>
      <c r="GL175" s="26"/>
      <c r="GM175" s="26"/>
      <c r="GN175" s="26"/>
      <c r="GO175" s="26"/>
      <c r="GP175" s="26"/>
      <c r="GQ175" s="26"/>
      <c r="GR175" s="26"/>
      <c r="GS175" s="26"/>
      <c r="GT175" s="26"/>
      <c r="GU175" s="26"/>
      <c r="GV175" s="26"/>
      <c r="GW175" s="26"/>
      <c r="GX175" s="26"/>
      <c r="GY175" s="26"/>
      <c r="GZ175" s="26"/>
      <c r="HA175" s="26"/>
      <c r="HB175" s="26"/>
      <c r="HC175" s="26"/>
      <c r="HD175" s="26"/>
      <c r="HE175" s="26"/>
      <c r="HF175" s="26"/>
      <c r="HG175" s="26"/>
      <c r="HH175" s="26"/>
      <c r="HI175" s="26"/>
      <c r="HJ175" s="26"/>
      <c r="HK175" s="26"/>
      <c r="HL175" s="26"/>
      <c r="HM175" s="26"/>
      <c r="HN175" s="26"/>
      <c r="HO175" s="26"/>
      <c r="HP175" s="26"/>
      <c r="HQ175" s="26"/>
      <c r="HR175" s="26"/>
      <c r="HS175" s="26"/>
      <c r="HT175" s="26"/>
      <c r="HU175" s="26"/>
      <c r="HV175" s="26"/>
      <c r="HW175" s="26"/>
      <c r="HX175" s="26"/>
    </row>
    <row r="176" spans="185:232" ht="19.5" hidden="1" customHeight="1">
      <c r="GC176" s="26"/>
      <c r="GD176" s="26"/>
      <c r="GE176" s="26"/>
      <c r="GF176" s="26"/>
      <c r="GG176" s="26"/>
      <c r="GH176" s="26"/>
      <c r="GI176" s="26"/>
      <c r="GJ176" s="26"/>
      <c r="GK176" s="26"/>
      <c r="GL176" s="26"/>
      <c r="GM176" s="26"/>
      <c r="GN176" s="26"/>
      <c r="GO176" s="26"/>
      <c r="GP176" s="26"/>
      <c r="GQ176" s="26"/>
      <c r="GR176" s="26"/>
      <c r="GS176" s="26"/>
      <c r="GT176" s="26"/>
      <c r="GU176" s="26"/>
      <c r="GV176" s="26"/>
      <c r="GW176" s="26"/>
      <c r="GX176" s="26"/>
      <c r="GY176" s="26"/>
      <c r="GZ176" s="26"/>
      <c r="HA176" s="26"/>
      <c r="HB176" s="26"/>
      <c r="HC176" s="26"/>
      <c r="HD176" s="26"/>
      <c r="HE176" s="26"/>
      <c r="HF176" s="26"/>
      <c r="HG176" s="26"/>
      <c r="HH176" s="26"/>
      <c r="HI176" s="26"/>
      <c r="HJ176" s="26"/>
      <c r="HK176" s="26"/>
      <c r="HL176" s="26"/>
      <c r="HM176" s="26"/>
      <c r="HN176" s="26"/>
      <c r="HO176" s="26"/>
      <c r="HP176" s="26"/>
      <c r="HQ176" s="26"/>
      <c r="HR176" s="26"/>
      <c r="HS176" s="26"/>
      <c r="HT176" s="26"/>
      <c r="HU176" s="26"/>
      <c r="HV176" s="26"/>
      <c r="HW176" s="26"/>
      <c r="HX176" s="26"/>
    </row>
    <row r="177" spans="185:232" ht="19.5" hidden="1" customHeight="1">
      <c r="GC177" s="26"/>
      <c r="GD177" s="26"/>
      <c r="GE177" s="26"/>
      <c r="GF177" s="26"/>
      <c r="GG177" s="26"/>
      <c r="GH177" s="26"/>
      <c r="GI177" s="26"/>
      <c r="GJ177" s="26"/>
      <c r="GK177" s="26"/>
      <c r="GL177" s="26"/>
      <c r="GM177" s="26"/>
      <c r="GN177" s="26"/>
      <c r="GO177" s="26"/>
      <c r="GP177" s="26"/>
      <c r="GQ177" s="26"/>
      <c r="GR177" s="26"/>
      <c r="GS177" s="26"/>
      <c r="GT177" s="26"/>
      <c r="GU177" s="26"/>
      <c r="GV177" s="26"/>
      <c r="GW177" s="26"/>
      <c r="GX177" s="26"/>
      <c r="GY177" s="26"/>
      <c r="GZ177" s="26"/>
      <c r="HA177" s="26"/>
      <c r="HB177" s="26"/>
      <c r="HC177" s="26"/>
      <c r="HD177" s="26"/>
      <c r="HE177" s="26"/>
      <c r="HF177" s="26"/>
      <c r="HG177" s="26"/>
      <c r="HH177" s="26"/>
      <c r="HI177" s="26"/>
      <c r="HJ177" s="26"/>
      <c r="HK177" s="26"/>
      <c r="HL177" s="26"/>
      <c r="HM177" s="26"/>
      <c r="HN177" s="26"/>
      <c r="HO177" s="26"/>
      <c r="HP177" s="26"/>
      <c r="HQ177" s="26"/>
      <c r="HR177" s="26"/>
      <c r="HS177" s="26"/>
      <c r="HT177" s="26"/>
      <c r="HU177" s="26"/>
      <c r="HV177" s="26"/>
      <c r="HW177" s="26"/>
      <c r="HX177" s="26"/>
    </row>
    <row r="178" spans="185:232" ht="19.5" hidden="1" customHeight="1">
      <c r="GC178" s="26"/>
      <c r="GD178" s="26"/>
      <c r="GE178" s="26"/>
      <c r="GF178" s="26"/>
      <c r="GG178" s="26"/>
      <c r="GH178" s="26"/>
      <c r="GI178" s="26"/>
      <c r="GJ178" s="26"/>
      <c r="GK178" s="26"/>
      <c r="GL178" s="26"/>
      <c r="GM178" s="26"/>
      <c r="GN178" s="26"/>
      <c r="GO178" s="26"/>
      <c r="GP178" s="26"/>
      <c r="GQ178" s="26"/>
      <c r="GR178" s="26"/>
      <c r="GS178" s="26"/>
      <c r="GT178" s="26"/>
      <c r="GU178" s="26"/>
      <c r="GV178" s="26"/>
      <c r="GW178" s="26"/>
      <c r="GX178" s="26"/>
      <c r="GY178" s="26"/>
      <c r="GZ178" s="26"/>
      <c r="HA178" s="26"/>
      <c r="HB178" s="26"/>
      <c r="HC178" s="26"/>
      <c r="HD178" s="26"/>
      <c r="HE178" s="26"/>
      <c r="HF178" s="26"/>
      <c r="HG178" s="26"/>
      <c r="HH178" s="26"/>
      <c r="HI178" s="26"/>
      <c r="HJ178" s="26"/>
      <c r="HK178" s="26"/>
      <c r="HL178" s="26"/>
      <c r="HM178" s="26"/>
      <c r="HN178" s="26"/>
      <c r="HO178" s="26"/>
      <c r="HP178" s="26"/>
      <c r="HQ178" s="26"/>
      <c r="HR178" s="26"/>
      <c r="HS178" s="26"/>
      <c r="HT178" s="26"/>
      <c r="HU178" s="26"/>
      <c r="HV178" s="26"/>
      <c r="HW178" s="26"/>
      <c r="HX178" s="26"/>
    </row>
    <row r="179" spans="185:232" ht="19.5" hidden="1" customHeight="1">
      <c r="GC179" s="26"/>
      <c r="GD179" s="26"/>
      <c r="GE179" s="26"/>
      <c r="GF179" s="26"/>
      <c r="GG179" s="26"/>
      <c r="GH179" s="26"/>
      <c r="GI179" s="26"/>
      <c r="GJ179" s="26"/>
      <c r="GK179" s="26"/>
      <c r="GL179" s="26"/>
      <c r="GM179" s="26"/>
      <c r="GN179" s="26"/>
      <c r="GO179" s="26"/>
      <c r="GP179" s="26"/>
      <c r="GQ179" s="26"/>
      <c r="GR179" s="26"/>
      <c r="GS179" s="26"/>
      <c r="GT179" s="26"/>
      <c r="GU179" s="26"/>
      <c r="GV179" s="26"/>
      <c r="GW179" s="26"/>
      <c r="GX179" s="26"/>
      <c r="GY179" s="26"/>
      <c r="GZ179" s="26"/>
      <c r="HA179" s="26"/>
      <c r="HB179" s="26"/>
      <c r="HC179" s="26"/>
      <c r="HD179" s="26"/>
      <c r="HE179" s="26"/>
      <c r="HF179" s="26"/>
      <c r="HG179" s="26"/>
      <c r="HH179" s="26"/>
      <c r="HI179" s="26"/>
      <c r="HJ179" s="26"/>
      <c r="HK179" s="26"/>
      <c r="HL179" s="26"/>
      <c r="HM179" s="26"/>
      <c r="HN179" s="26"/>
      <c r="HO179" s="26"/>
      <c r="HP179" s="26"/>
      <c r="HQ179" s="26"/>
      <c r="HR179" s="26"/>
      <c r="HS179" s="26"/>
      <c r="HT179" s="26"/>
      <c r="HU179" s="26"/>
      <c r="HV179" s="26"/>
      <c r="HW179" s="26"/>
      <c r="HX179" s="26"/>
    </row>
    <row r="180" spans="185:232" ht="19.5" hidden="1" customHeight="1">
      <c r="GC180" s="26"/>
      <c r="GD180" s="26"/>
      <c r="GE180" s="26"/>
      <c r="GF180" s="26"/>
      <c r="GG180" s="26"/>
      <c r="GH180" s="26"/>
      <c r="GI180" s="26"/>
      <c r="GJ180" s="26"/>
      <c r="GK180" s="26"/>
      <c r="GL180" s="26"/>
      <c r="GM180" s="26"/>
      <c r="GN180" s="26"/>
      <c r="GO180" s="26"/>
      <c r="GP180" s="26"/>
      <c r="GQ180" s="26"/>
      <c r="GR180" s="26"/>
      <c r="GS180" s="26"/>
      <c r="GT180" s="26"/>
      <c r="GU180" s="26"/>
      <c r="GV180" s="26"/>
      <c r="GW180" s="26"/>
      <c r="GX180" s="26"/>
      <c r="GY180" s="26"/>
      <c r="GZ180" s="26"/>
      <c r="HA180" s="26"/>
      <c r="HB180" s="26"/>
      <c r="HC180" s="26"/>
      <c r="HD180" s="26"/>
      <c r="HE180" s="26"/>
      <c r="HF180" s="26"/>
      <c r="HG180" s="26"/>
      <c r="HH180" s="26"/>
      <c r="HI180" s="26"/>
      <c r="HJ180" s="26"/>
      <c r="HK180" s="26"/>
      <c r="HL180" s="26"/>
      <c r="HM180" s="26"/>
      <c r="HN180" s="26"/>
      <c r="HO180" s="26"/>
      <c r="HP180" s="26"/>
      <c r="HQ180" s="26"/>
      <c r="HR180" s="26"/>
      <c r="HS180" s="26"/>
      <c r="HT180" s="26"/>
      <c r="HU180" s="26"/>
      <c r="HV180" s="26"/>
      <c r="HW180" s="26"/>
      <c r="HX180" s="26"/>
    </row>
    <row r="181" spans="185:232" ht="19.5" hidden="1" customHeight="1">
      <c r="GC181" s="26"/>
      <c r="GD181" s="26"/>
      <c r="GE181" s="26"/>
      <c r="GF181" s="26"/>
      <c r="GG181" s="26"/>
      <c r="GH181" s="26"/>
      <c r="GI181" s="26"/>
      <c r="GJ181" s="26"/>
      <c r="GK181" s="26"/>
      <c r="GL181" s="26"/>
      <c r="GM181" s="26"/>
      <c r="GN181" s="26"/>
      <c r="GO181" s="26"/>
      <c r="GP181" s="26"/>
      <c r="GQ181" s="26"/>
      <c r="GR181" s="26"/>
      <c r="GS181" s="26"/>
      <c r="GT181" s="26"/>
      <c r="GU181" s="26"/>
      <c r="GV181" s="26"/>
      <c r="GW181" s="26"/>
      <c r="GX181" s="26"/>
      <c r="GY181" s="26"/>
      <c r="GZ181" s="26"/>
      <c r="HA181" s="26"/>
      <c r="HB181" s="26"/>
      <c r="HC181" s="26"/>
      <c r="HD181" s="26"/>
      <c r="HE181" s="26"/>
      <c r="HF181" s="26"/>
      <c r="HG181" s="26"/>
      <c r="HH181" s="26"/>
      <c r="HI181" s="26"/>
      <c r="HJ181" s="26"/>
      <c r="HK181" s="26"/>
      <c r="HL181" s="26"/>
      <c r="HM181" s="26"/>
      <c r="HN181" s="26"/>
      <c r="HO181" s="26"/>
      <c r="HP181" s="26"/>
      <c r="HQ181" s="26"/>
      <c r="HR181" s="26"/>
      <c r="HS181" s="26"/>
      <c r="HT181" s="26"/>
      <c r="HU181" s="26"/>
      <c r="HV181" s="26"/>
      <c r="HW181" s="26"/>
      <c r="HX181" s="26"/>
    </row>
    <row r="182" spans="185:232" ht="19.5" hidden="1" customHeight="1">
      <c r="GC182" s="26"/>
      <c r="GD182" s="26"/>
      <c r="GE182" s="26"/>
      <c r="GF182" s="26"/>
      <c r="GG182" s="26"/>
      <c r="GH182" s="26"/>
      <c r="GI182" s="26"/>
      <c r="GJ182" s="26"/>
      <c r="GK182" s="26"/>
      <c r="GL182" s="26"/>
      <c r="GM182" s="26"/>
      <c r="GN182" s="26"/>
      <c r="GO182" s="26"/>
      <c r="GP182" s="26"/>
      <c r="GQ182" s="26"/>
      <c r="GR182" s="26"/>
      <c r="GS182" s="26"/>
      <c r="GT182" s="26"/>
      <c r="GU182" s="26"/>
      <c r="GV182" s="26"/>
      <c r="GW182" s="26"/>
      <c r="GX182" s="26"/>
      <c r="GY182" s="26"/>
      <c r="GZ182" s="26"/>
      <c r="HA182" s="26"/>
      <c r="HB182" s="26"/>
      <c r="HC182" s="26"/>
      <c r="HD182" s="26"/>
      <c r="HE182" s="26"/>
      <c r="HF182" s="26"/>
      <c r="HG182" s="26"/>
      <c r="HH182" s="26"/>
      <c r="HI182" s="26"/>
      <c r="HJ182" s="26"/>
      <c r="HK182" s="26"/>
      <c r="HL182" s="26"/>
      <c r="HM182" s="26"/>
      <c r="HN182" s="26"/>
      <c r="HO182" s="26"/>
      <c r="HP182" s="26"/>
      <c r="HQ182" s="26"/>
      <c r="HR182" s="26"/>
      <c r="HS182" s="26"/>
      <c r="HT182" s="26"/>
      <c r="HU182" s="26"/>
      <c r="HV182" s="26"/>
      <c r="HW182" s="26"/>
      <c r="HX182" s="26"/>
    </row>
    <row r="183" spans="185:232" ht="19.5" hidden="1" customHeight="1">
      <c r="GC183" s="26"/>
      <c r="GD183" s="26"/>
      <c r="GE183" s="26"/>
      <c r="GF183" s="26"/>
      <c r="GG183" s="26"/>
      <c r="GH183" s="26"/>
      <c r="GI183" s="26"/>
      <c r="GJ183" s="26"/>
      <c r="GK183" s="26"/>
      <c r="GL183" s="26"/>
      <c r="GM183" s="26"/>
      <c r="GN183" s="26"/>
      <c r="GO183" s="26"/>
      <c r="GP183" s="26"/>
      <c r="GQ183" s="26"/>
      <c r="GR183" s="26"/>
      <c r="GS183" s="26"/>
      <c r="GT183" s="26"/>
      <c r="GU183" s="26"/>
      <c r="GV183" s="26"/>
      <c r="GW183" s="26"/>
      <c r="GX183" s="26"/>
      <c r="GY183" s="26"/>
      <c r="GZ183" s="26"/>
      <c r="HA183" s="26"/>
      <c r="HB183" s="26"/>
      <c r="HC183" s="26"/>
      <c r="HD183" s="26"/>
      <c r="HE183" s="26"/>
      <c r="HF183" s="26"/>
      <c r="HG183" s="26"/>
      <c r="HH183" s="26"/>
      <c r="HI183" s="26"/>
      <c r="HJ183" s="26"/>
      <c r="HK183" s="26"/>
      <c r="HL183" s="26"/>
      <c r="HM183" s="26"/>
      <c r="HN183" s="26"/>
      <c r="HO183" s="26"/>
      <c r="HP183" s="26"/>
      <c r="HQ183" s="26"/>
      <c r="HR183" s="26"/>
      <c r="HS183" s="26"/>
      <c r="HT183" s="26"/>
      <c r="HU183" s="26"/>
      <c r="HV183" s="26"/>
      <c r="HW183" s="26"/>
      <c r="HX183" s="26"/>
    </row>
    <row r="184" spans="185:232" ht="19.5" hidden="1" customHeight="1">
      <c r="GC184" s="26"/>
      <c r="GD184" s="26"/>
      <c r="GE184" s="26"/>
      <c r="GF184" s="26"/>
      <c r="GG184" s="26"/>
      <c r="GH184" s="26"/>
      <c r="GI184" s="26"/>
      <c r="GJ184" s="26"/>
      <c r="GK184" s="26"/>
      <c r="GL184" s="26"/>
      <c r="GM184" s="26"/>
      <c r="GN184" s="26"/>
      <c r="GO184" s="26"/>
      <c r="GP184" s="26"/>
      <c r="GQ184" s="26"/>
      <c r="GR184" s="26"/>
      <c r="GS184" s="26"/>
      <c r="GT184" s="26"/>
      <c r="GU184" s="26"/>
      <c r="GV184" s="26"/>
      <c r="GW184" s="26"/>
      <c r="GX184" s="26"/>
      <c r="GY184" s="26"/>
      <c r="GZ184" s="26"/>
      <c r="HA184" s="26"/>
      <c r="HB184" s="26"/>
      <c r="HC184" s="26"/>
      <c r="HD184" s="26"/>
      <c r="HE184" s="26"/>
      <c r="HF184" s="26"/>
      <c r="HG184" s="26"/>
      <c r="HH184" s="26"/>
      <c r="HI184" s="26"/>
      <c r="HJ184" s="26"/>
      <c r="HK184" s="26"/>
      <c r="HL184" s="26"/>
      <c r="HM184" s="26"/>
      <c r="HN184" s="26"/>
      <c r="HO184" s="26"/>
      <c r="HP184" s="26"/>
      <c r="HQ184" s="26"/>
      <c r="HR184" s="26"/>
      <c r="HS184" s="26"/>
      <c r="HT184" s="26"/>
      <c r="HU184" s="26"/>
      <c r="HV184" s="26"/>
      <c r="HW184" s="26"/>
      <c r="HX184" s="26"/>
    </row>
    <row r="185" spans="185:232" ht="19.5" hidden="1" customHeight="1">
      <c r="GC185" s="26"/>
      <c r="GD185" s="26"/>
      <c r="GE185" s="26"/>
      <c r="GF185" s="26"/>
      <c r="GG185" s="26"/>
      <c r="GH185" s="26"/>
      <c r="GI185" s="26"/>
      <c r="GJ185" s="26"/>
      <c r="GK185" s="26"/>
      <c r="GL185" s="26"/>
      <c r="GM185" s="26"/>
      <c r="GN185" s="26"/>
      <c r="GO185" s="26"/>
      <c r="GP185" s="26"/>
      <c r="GQ185" s="26"/>
      <c r="GR185" s="26"/>
      <c r="GS185" s="26"/>
      <c r="GT185" s="26"/>
      <c r="GU185" s="26"/>
      <c r="GV185" s="26"/>
      <c r="GW185" s="26"/>
      <c r="GX185" s="26"/>
      <c r="GY185" s="26"/>
      <c r="GZ185" s="26"/>
      <c r="HA185" s="26"/>
      <c r="HB185" s="26"/>
      <c r="HC185" s="26"/>
      <c r="HD185" s="26"/>
      <c r="HE185" s="26"/>
      <c r="HF185" s="26"/>
      <c r="HG185" s="26"/>
      <c r="HH185" s="26"/>
      <c r="HI185" s="26"/>
      <c r="HJ185" s="26"/>
      <c r="HK185" s="26"/>
      <c r="HL185" s="26"/>
      <c r="HM185" s="26"/>
      <c r="HN185" s="26"/>
      <c r="HO185" s="26"/>
      <c r="HP185" s="26"/>
      <c r="HQ185" s="26"/>
      <c r="HR185" s="26"/>
      <c r="HS185" s="26"/>
      <c r="HT185" s="26"/>
      <c r="HU185" s="26"/>
      <c r="HV185" s="26"/>
      <c r="HW185" s="26"/>
      <c r="HX185" s="26"/>
    </row>
    <row r="186" spans="185:232" ht="19.5" hidden="1" customHeight="1">
      <c r="GC186" s="26"/>
      <c r="GD186" s="26"/>
      <c r="GE186" s="26"/>
      <c r="GF186" s="26"/>
      <c r="GG186" s="26"/>
      <c r="GH186" s="26"/>
      <c r="GI186" s="26"/>
      <c r="GJ186" s="26"/>
      <c r="GK186" s="26"/>
      <c r="GL186" s="26"/>
      <c r="GM186" s="26"/>
      <c r="GN186" s="26"/>
      <c r="GO186" s="26"/>
      <c r="GP186" s="26"/>
      <c r="GQ186" s="26"/>
      <c r="GR186" s="26"/>
      <c r="GS186" s="26"/>
      <c r="GT186" s="26"/>
      <c r="GU186" s="26"/>
      <c r="GV186" s="26"/>
      <c r="GW186" s="26"/>
      <c r="GX186" s="26"/>
      <c r="GY186" s="26"/>
      <c r="GZ186" s="26"/>
      <c r="HA186" s="26"/>
      <c r="HB186" s="26"/>
      <c r="HC186" s="26"/>
      <c r="HD186" s="26"/>
      <c r="HE186" s="26"/>
      <c r="HF186" s="26"/>
      <c r="HG186" s="26"/>
      <c r="HH186" s="26"/>
      <c r="HI186" s="26"/>
      <c r="HJ186" s="26"/>
      <c r="HK186" s="26"/>
      <c r="HL186" s="26"/>
      <c r="HM186" s="26"/>
      <c r="HN186" s="26"/>
      <c r="HO186" s="26"/>
      <c r="HP186" s="26"/>
      <c r="HQ186" s="26"/>
      <c r="HR186" s="26"/>
      <c r="HS186" s="26"/>
      <c r="HT186" s="26"/>
      <c r="HU186" s="26"/>
      <c r="HV186" s="26"/>
      <c r="HW186" s="26"/>
      <c r="HX186" s="26"/>
    </row>
    <row r="187" spans="185:232" ht="19.5" hidden="1" customHeight="1">
      <c r="GC187" s="26"/>
      <c r="GD187" s="26"/>
      <c r="GE187" s="26"/>
      <c r="GF187" s="26"/>
      <c r="GG187" s="26"/>
      <c r="GH187" s="26"/>
      <c r="GI187" s="26"/>
      <c r="GJ187" s="26"/>
      <c r="GK187" s="26"/>
      <c r="GL187" s="26"/>
      <c r="GM187" s="26"/>
      <c r="GN187" s="26"/>
      <c r="GO187" s="26"/>
      <c r="GP187" s="26"/>
      <c r="GQ187" s="26"/>
      <c r="GR187" s="26"/>
      <c r="GS187" s="26"/>
      <c r="GT187" s="26"/>
      <c r="GU187" s="26"/>
      <c r="GV187" s="26"/>
      <c r="GW187" s="26"/>
      <c r="GX187" s="26"/>
      <c r="GY187" s="26"/>
      <c r="GZ187" s="26"/>
      <c r="HA187" s="26"/>
      <c r="HB187" s="26"/>
      <c r="HC187" s="26"/>
      <c r="HD187" s="26"/>
      <c r="HE187" s="26"/>
      <c r="HF187" s="26"/>
      <c r="HG187" s="26"/>
      <c r="HH187" s="26"/>
      <c r="HI187" s="26"/>
      <c r="HJ187" s="26"/>
      <c r="HK187" s="26"/>
      <c r="HL187" s="26"/>
      <c r="HM187" s="26"/>
      <c r="HN187" s="26"/>
      <c r="HO187" s="26"/>
      <c r="HP187" s="26"/>
      <c r="HQ187" s="26"/>
      <c r="HR187" s="26"/>
      <c r="HS187" s="26"/>
      <c r="HT187" s="26"/>
      <c r="HU187" s="26"/>
      <c r="HV187" s="26"/>
      <c r="HW187" s="26"/>
      <c r="HX187" s="26"/>
    </row>
    <row r="188" spans="185:232" ht="19.5" hidden="1" customHeight="1">
      <c r="GC188" s="26"/>
      <c r="GD188" s="26"/>
      <c r="GE188" s="26"/>
      <c r="GF188" s="26"/>
      <c r="GG188" s="26"/>
      <c r="GH188" s="26"/>
      <c r="GI188" s="26"/>
      <c r="GJ188" s="26"/>
      <c r="GK188" s="26"/>
      <c r="GL188" s="26"/>
      <c r="GM188" s="26"/>
      <c r="GN188" s="26"/>
      <c r="GO188" s="26"/>
      <c r="GP188" s="26"/>
      <c r="GQ188" s="26"/>
      <c r="GR188" s="26"/>
      <c r="GS188" s="26"/>
      <c r="GT188" s="26"/>
      <c r="GU188" s="26"/>
      <c r="GV188" s="26"/>
      <c r="GW188" s="26"/>
      <c r="GX188" s="26"/>
      <c r="GY188" s="26"/>
      <c r="GZ188" s="26"/>
      <c r="HA188" s="26"/>
      <c r="HB188" s="26"/>
      <c r="HC188" s="26"/>
      <c r="HD188" s="26"/>
      <c r="HE188" s="26"/>
      <c r="HF188" s="26"/>
      <c r="HG188" s="26"/>
      <c r="HH188" s="26"/>
      <c r="HI188" s="26"/>
      <c r="HJ188" s="26"/>
      <c r="HK188" s="26"/>
      <c r="HL188" s="26"/>
      <c r="HM188" s="26"/>
      <c r="HN188" s="26"/>
      <c r="HO188" s="26"/>
      <c r="HP188" s="26"/>
      <c r="HQ188" s="26"/>
      <c r="HR188" s="26"/>
      <c r="HS188" s="26"/>
      <c r="HT188" s="26"/>
      <c r="HU188" s="26"/>
      <c r="HV188" s="26"/>
      <c r="HW188" s="26"/>
      <c r="HX188" s="26"/>
    </row>
    <row r="189" spans="185:232" ht="19.5" hidden="1" customHeight="1">
      <c r="GC189" s="26"/>
      <c r="GD189" s="26"/>
      <c r="GE189" s="26"/>
      <c r="GF189" s="26"/>
      <c r="GG189" s="26"/>
      <c r="GH189" s="26"/>
      <c r="GI189" s="26"/>
      <c r="GJ189" s="26"/>
      <c r="GK189" s="26"/>
      <c r="GL189" s="26"/>
      <c r="GM189" s="26"/>
      <c r="GN189" s="26"/>
      <c r="GO189" s="26"/>
      <c r="GP189" s="26"/>
      <c r="GQ189" s="26"/>
      <c r="GR189" s="26"/>
      <c r="GS189" s="26"/>
      <c r="GT189" s="26"/>
      <c r="GU189" s="26"/>
      <c r="GV189" s="26"/>
      <c r="GW189" s="26"/>
      <c r="GX189" s="26"/>
      <c r="GY189" s="26"/>
      <c r="GZ189" s="26"/>
      <c r="HA189" s="26"/>
      <c r="HB189" s="26"/>
      <c r="HC189" s="26"/>
      <c r="HD189" s="26"/>
      <c r="HE189" s="26"/>
      <c r="HF189" s="26"/>
      <c r="HG189" s="26"/>
      <c r="HH189" s="26"/>
      <c r="HI189" s="26"/>
      <c r="HJ189" s="26"/>
      <c r="HK189" s="26"/>
      <c r="HL189" s="26"/>
      <c r="HM189" s="26"/>
      <c r="HN189" s="26"/>
      <c r="HO189" s="26"/>
      <c r="HP189" s="26"/>
      <c r="HQ189" s="26"/>
      <c r="HR189" s="26"/>
      <c r="HS189" s="26"/>
      <c r="HT189" s="26"/>
      <c r="HU189" s="26"/>
      <c r="HV189" s="26"/>
      <c r="HW189" s="26"/>
      <c r="HX189" s="26"/>
    </row>
    <row r="190" spans="185:232" ht="19.5" hidden="1" customHeight="1">
      <c r="GC190" s="26"/>
      <c r="GD190" s="26"/>
      <c r="GE190" s="26"/>
      <c r="GF190" s="26"/>
      <c r="GG190" s="26"/>
      <c r="GH190" s="26"/>
      <c r="GI190" s="26"/>
      <c r="GJ190" s="26"/>
      <c r="GK190" s="26"/>
      <c r="GL190" s="26"/>
      <c r="GM190" s="26"/>
      <c r="GN190" s="26"/>
      <c r="GO190" s="26"/>
      <c r="GP190" s="26"/>
      <c r="GQ190" s="26"/>
      <c r="GR190" s="26"/>
      <c r="GS190" s="26"/>
      <c r="GT190" s="26"/>
      <c r="GU190" s="26"/>
      <c r="GV190" s="26"/>
      <c r="GW190" s="26"/>
      <c r="GX190" s="26"/>
      <c r="GY190" s="26"/>
      <c r="GZ190" s="26"/>
      <c r="HA190" s="26"/>
      <c r="HB190" s="26"/>
      <c r="HC190" s="26"/>
      <c r="HD190" s="26"/>
      <c r="HE190" s="26"/>
      <c r="HF190" s="26"/>
      <c r="HG190" s="26"/>
      <c r="HH190" s="26"/>
      <c r="HI190" s="26"/>
      <c r="HJ190" s="26"/>
      <c r="HK190" s="26"/>
      <c r="HL190" s="26"/>
      <c r="HM190" s="26"/>
      <c r="HN190" s="26"/>
      <c r="HO190" s="26"/>
      <c r="HP190" s="26"/>
      <c r="HQ190" s="26"/>
      <c r="HR190" s="26"/>
      <c r="HS190" s="26"/>
      <c r="HT190" s="26"/>
      <c r="HU190" s="26"/>
      <c r="HV190" s="26"/>
      <c r="HW190" s="26"/>
      <c r="HX190" s="26"/>
    </row>
    <row r="191" spans="185:232" ht="19.5" hidden="1" customHeight="1">
      <c r="GC191" s="26"/>
      <c r="GD191" s="26"/>
      <c r="GE191" s="26"/>
      <c r="GF191" s="26"/>
      <c r="GG191" s="26"/>
      <c r="GH191" s="26"/>
      <c r="GI191" s="26"/>
      <c r="GJ191" s="26"/>
      <c r="GK191" s="26"/>
      <c r="GL191" s="26"/>
      <c r="GM191" s="26"/>
      <c r="GN191" s="26"/>
      <c r="GO191" s="26"/>
      <c r="GP191" s="26"/>
      <c r="GQ191" s="26"/>
      <c r="GR191" s="26"/>
      <c r="GS191" s="26"/>
      <c r="GT191" s="26"/>
      <c r="GU191" s="26"/>
      <c r="GV191" s="26"/>
      <c r="GW191" s="26"/>
      <c r="GX191" s="26"/>
      <c r="GY191" s="26"/>
      <c r="GZ191" s="26"/>
      <c r="HA191" s="26"/>
      <c r="HB191" s="26"/>
      <c r="HC191" s="26"/>
      <c r="HD191" s="26"/>
      <c r="HE191" s="26"/>
      <c r="HF191" s="26"/>
      <c r="HG191" s="26"/>
      <c r="HH191" s="26"/>
      <c r="HI191" s="26"/>
      <c r="HJ191" s="26"/>
      <c r="HK191" s="26"/>
      <c r="HL191" s="26"/>
      <c r="HM191" s="26"/>
      <c r="HN191" s="26"/>
      <c r="HO191" s="26"/>
      <c r="HP191" s="26"/>
      <c r="HQ191" s="26"/>
      <c r="HR191" s="26"/>
      <c r="HS191" s="26"/>
      <c r="HT191" s="26"/>
      <c r="HU191" s="26"/>
      <c r="HV191" s="26"/>
      <c r="HW191" s="26"/>
      <c r="HX191" s="26"/>
    </row>
    <row r="192" spans="185:232" ht="19.5" hidden="1" customHeight="1">
      <c r="GC192" s="26"/>
      <c r="GD192" s="26"/>
      <c r="GE192" s="26"/>
      <c r="GF192" s="26"/>
      <c r="GG192" s="26"/>
      <c r="GH192" s="26"/>
      <c r="GI192" s="26"/>
      <c r="GJ192" s="26"/>
      <c r="GK192" s="26"/>
      <c r="GL192" s="26"/>
      <c r="GM192" s="26"/>
      <c r="GN192" s="26"/>
      <c r="GO192" s="26"/>
      <c r="GP192" s="26"/>
      <c r="GQ192" s="26"/>
      <c r="GR192" s="26"/>
      <c r="GS192" s="26"/>
      <c r="GT192" s="26"/>
      <c r="GU192" s="26"/>
      <c r="GV192" s="26"/>
      <c r="GW192" s="26"/>
      <c r="GX192" s="26"/>
      <c r="GY192" s="26"/>
      <c r="GZ192" s="26"/>
      <c r="HA192" s="26"/>
      <c r="HB192" s="26"/>
      <c r="HC192" s="26"/>
      <c r="HD192" s="26"/>
      <c r="HE192" s="26"/>
      <c r="HF192" s="26"/>
      <c r="HG192" s="26"/>
      <c r="HH192" s="26"/>
      <c r="HI192" s="26"/>
      <c r="HJ192" s="26"/>
      <c r="HK192" s="26"/>
      <c r="HL192" s="26"/>
      <c r="HM192" s="26"/>
      <c r="HN192" s="26"/>
      <c r="HO192" s="26"/>
      <c r="HP192" s="26"/>
      <c r="HQ192" s="26"/>
      <c r="HR192" s="26"/>
      <c r="HS192" s="26"/>
      <c r="HT192" s="26"/>
      <c r="HU192" s="26"/>
      <c r="HV192" s="26"/>
      <c r="HW192" s="26"/>
      <c r="HX192" s="26"/>
    </row>
    <row r="193" spans="185:232" ht="19.5" hidden="1" customHeight="1">
      <c r="GC193" s="26"/>
      <c r="GD193" s="26"/>
      <c r="GE193" s="26"/>
      <c r="GF193" s="26"/>
      <c r="GG193" s="26"/>
      <c r="GH193" s="26"/>
      <c r="GI193" s="26"/>
      <c r="GJ193" s="26"/>
      <c r="GK193" s="26"/>
      <c r="GL193" s="26"/>
      <c r="GM193" s="26"/>
      <c r="GN193" s="26"/>
      <c r="GO193" s="26"/>
      <c r="GP193" s="26"/>
      <c r="GQ193" s="26"/>
      <c r="GR193" s="26"/>
      <c r="GS193" s="26"/>
      <c r="GT193" s="26"/>
      <c r="GU193" s="26"/>
      <c r="GV193" s="26"/>
      <c r="GW193" s="26"/>
      <c r="GX193" s="26"/>
      <c r="GY193" s="26"/>
      <c r="GZ193" s="26"/>
      <c r="HA193" s="26"/>
      <c r="HB193" s="26"/>
      <c r="HC193" s="26"/>
      <c r="HD193" s="26"/>
      <c r="HE193" s="26"/>
      <c r="HF193" s="26"/>
      <c r="HG193" s="26"/>
      <c r="HH193" s="26"/>
      <c r="HI193" s="26"/>
      <c r="HJ193" s="26"/>
      <c r="HK193" s="26"/>
      <c r="HL193" s="26"/>
      <c r="HM193" s="26"/>
      <c r="HN193" s="26"/>
      <c r="HO193" s="26"/>
      <c r="HP193" s="26"/>
      <c r="HQ193" s="26"/>
      <c r="HR193" s="26"/>
      <c r="HS193" s="26"/>
      <c r="HT193" s="26"/>
      <c r="HU193" s="26"/>
      <c r="HV193" s="26"/>
      <c r="HW193" s="26"/>
      <c r="HX193" s="26"/>
    </row>
    <row r="194" spans="185:232" ht="19.5" hidden="1" customHeight="1">
      <c r="GC194" s="26"/>
      <c r="GD194" s="26"/>
      <c r="GE194" s="26"/>
      <c r="GF194" s="26"/>
      <c r="GG194" s="26"/>
      <c r="GH194" s="26"/>
      <c r="GI194" s="26"/>
      <c r="GJ194" s="26"/>
      <c r="GK194" s="26"/>
      <c r="GL194" s="26"/>
      <c r="GM194" s="26"/>
      <c r="GN194" s="26"/>
      <c r="GO194" s="26"/>
      <c r="GP194" s="26"/>
      <c r="GQ194" s="26"/>
      <c r="GR194" s="26"/>
      <c r="GS194" s="26"/>
      <c r="GT194" s="26"/>
      <c r="GU194" s="26"/>
      <c r="GV194" s="26"/>
      <c r="GW194" s="26"/>
      <c r="GX194" s="26"/>
      <c r="GY194" s="26"/>
      <c r="GZ194" s="26"/>
      <c r="HA194" s="26"/>
      <c r="HB194" s="26"/>
      <c r="HC194" s="26"/>
      <c r="HD194" s="26"/>
      <c r="HE194" s="26"/>
      <c r="HF194" s="26"/>
      <c r="HG194" s="26"/>
      <c r="HH194" s="26"/>
      <c r="HI194" s="26"/>
      <c r="HJ194" s="26"/>
      <c r="HK194" s="26"/>
      <c r="HL194" s="26"/>
      <c r="HM194" s="26"/>
      <c r="HN194" s="26"/>
      <c r="HO194" s="26"/>
      <c r="HP194" s="26"/>
      <c r="HQ194" s="26"/>
      <c r="HR194" s="26"/>
      <c r="HS194" s="26"/>
      <c r="HT194" s="26"/>
      <c r="HU194" s="26"/>
      <c r="HV194" s="26"/>
      <c r="HW194" s="26"/>
      <c r="HX194" s="26"/>
    </row>
    <row r="195" spans="185:232" ht="19.5" hidden="1" customHeight="1">
      <c r="GC195" s="26"/>
      <c r="GD195" s="26"/>
      <c r="GE195" s="26"/>
      <c r="GF195" s="26"/>
      <c r="GG195" s="26"/>
      <c r="GH195" s="26"/>
      <c r="GI195" s="26"/>
      <c r="GJ195" s="26"/>
      <c r="GK195" s="26"/>
      <c r="GL195" s="26"/>
      <c r="GM195" s="26"/>
      <c r="GN195" s="26"/>
      <c r="GO195" s="26"/>
      <c r="GP195" s="26"/>
      <c r="GQ195" s="26"/>
      <c r="GR195" s="26"/>
      <c r="GS195" s="26"/>
      <c r="GT195" s="26"/>
      <c r="GU195" s="26"/>
      <c r="GV195" s="26"/>
      <c r="GW195" s="26"/>
      <c r="GX195" s="26"/>
      <c r="GY195" s="26"/>
      <c r="GZ195" s="26"/>
      <c r="HA195" s="26"/>
      <c r="HB195" s="26"/>
      <c r="HC195" s="26"/>
      <c r="HD195" s="26"/>
      <c r="HE195" s="26"/>
      <c r="HF195" s="26"/>
      <c r="HG195" s="26"/>
      <c r="HH195" s="26"/>
      <c r="HI195" s="26"/>
      <c r="HJ195" s="26"/>
      <c r="HK195" s="26"/>
      <c r="HL195" s="26"/>
      <c r="HM195" s="26"/>
      <c r="HN195" s="26"/>
      <c r="HO195" s="26"/>
      <c r="HP195" s="26"/>
      <c r="HQ195" s="26"/>
      <c r="HR195" s="26"/>
      <c r="HS195" s="26"/>
      <c r="HT195" s="26"/>
      <c r="HU195" s="26"/>
      <c r="HV195" s="26"/>
      <c r="HW195" s="26"/>
      <c r="HX195" s="26"/>
    </row>
    <row r="196" spans="185:232" ht="19.5" hidden="1" customHeight="1">
      <c r="GC196" s="26"/>
      <c r="GD196" s="26"/>
      <c r="GE196" s="26"/>
      <c r="GF196" s="26"/>
      <c r="GG196" s="26"/>
      <c r="GH196" s="26"/>
      <c r="GI196" s="26"/>
      <c r="GJ196" s="26"/>
      <c r="GK196" s="26"/>
      <c r="GL196" s="26"/>
      <c r="GM196" s="26"/>
      <c r="GN196" s="26"/>
      <c r="GO196" s="26"/>
      <c r="GP196" s="26"/>
      <c r="GQ196" s="26"/>
      <c r="GR196" s="26"/>
      <c r="GS196" s="26"/>
      <c r="GT196" s="26"/>
      <c r="GU196" s="26"/>
      <c r="GV196" s="26"/>
      <c r="GW196" s="26"/>
      <c r="GX196" s="26"/>
      <c r="GY196" s="26"/>
      <c r="GZ196" s="26"/>
      <c r="HA196" s="26"/>
      <c r="HB196" s="26"/>
      <c r="HC196" s="26"/>
      <c r="HD196" s="26"/>
      <c r="HE196" s="26"/>
      <c r="HF196" s="26"/>
      <c r="HG196" s="26"/>
      <c r="HH196" s="26"/>
      <c r="HI196" s="26"/>
      <c r="HJ196" s="26"/>
      <c r="HK196" s="26"/>
      <c r="HL196" s="26"/>
      <c r="HM196" s="26"/>
      <c r="HN196" s="26"/>
      <c r="HO196" s="26"/>
      <c r="HP196" s="26"/>
      <c r="HQ196" s="26"/>
      <c r="HR196" s="26"/>
      <c r="HS196" s="26"/>
      <c r="HT196" s="26"/>
      <c r="HU196" s="26"/>
      <c r="HV196" s="26"/>
      <c r="HW196" s="26"/>
      <c r="HX196" s="26"/>
    </row>
    <row r="197" spans="185:232" ht="19.5" hidden="1" customHeight="1">
      <c r="GC197" s="26"/>
      <c r="GD197" s="26"/>
      <c r="GE197" s="26"/>
      <c r="GF197" s="26"/>
      <c r="GG197" s="26"/>
      <c r="GH197" s="26"/>
      <c r="GI197" s="26"/>
      <c r="GJ197" s="26"/>
      <c r="GK197" s="26"/>
      <c r="GL197" s="26"/>
      <c r="GM197" s="26"/>
      <c r="GN197" s="26"/>
      <c r="GO197" s="26"/>
      <c r="GP197" s="26"/>
      <c r="GQ197" s="26"/>
      <c r="GR197" s="26"/>
      <c r="GS197" s="26"/>
      <c r="GT197" s="26"/>
      <c r="GU197" s="26"/>
      <c r="GV197" s="26"/>
      <c r="GW197" s="26"/>
      <c r="GX197" s="26"/>
      <c r="GY197" s="26"/>
      <c r="GZ197" s="26"/>
      <c r="HA197" s="26"/>
      <c r="HB197" s="26"/>
      <c r="HC197" s="26"/>
      <c r="HD197" s="26"/>
      <c r="HE197" s="26"/>
      <c r="HF197" s="26"/>
      <c r="HG197" s="26"/>
      <c r="HH197" s="26"/>
      <c r="HI197" s="26"/>
      <c r="HJ197" s="26"/>
      <c r="HK197" s="26"/>
      <c r="HL197" s="26"/>
      <c r="HM197" s="26"/>
      <c r="HN197" s="26"/>
      <c r="HO197" s="26"/>
      <c r="HP197" s="26"/>
      <c r="HQ197" s="26"/>
      <c r="HR197" s="26"/>
      <c r="HS197" s="26"/>
      <c r="HT197" s="26"/>
      <c r="HU197" s="26"/>
      <c r="HV197" s="26"/>
      <c r="HW197" s="26"/>
      <c r="HX197" s="26"/>
    </row>
    <row r="198" spans="185:232" ht="19.5" hidden="1" customHeight="1">
      <c r="GC198" s="26"/>
      <c r="GD198" s="26"/>
      <c r="GE198" s="26"/>
      <c r="GF198" s="26"/>
      <c r="GG198" s="26"/>
      <c r="GH198" s="26"/>
      <c r="GI198" s="26"/>
      <c r="GJ198" s="26"/>
      <c r="GK198" s="26"/>
      <c r="GL198" s="26"/>
      <c r="GM198" s="26"/>
      <c r="GN198" s="26"/>
      <c r="GO198" s="26"/>
      <c r="GP198" s="26"/>
      <c r="GQ198" s="26"/>
      <c r="GR198" s="26"/>
      <c r="GS198" s="26"/>
      <c r="GT198" s="26"/>
      <c r="GU198" s="26"/>
      <c r="GV198" s="26"/>
      <c r="GW198" s="26"/>
      <c r="GX198" s="26"/>
      <c r="GY198" s="26"/>
      <c r="GZ198" s="26"/>
      <c r="HA198" s="26"/>
      <c r="HB198" s="26"/>
      <c r="HC198" s="26"/>
      <c r="HD198" s="26"/>
      <c r="HE198" s="26"/>
      <c r="HF198" s="26"/>
      <c r="HG198" s="26"/>
      <c r="HH198" s="26"/>
      <c r="HI198" s="26"/>
      <c r="HJ198" s="26"/>
      <c r="HK198" s="26"/>
      <c r="HL198" s="26"/>
      <c r="HM198" s="26"/>
      <c r="HN198" s="26"/>
      <c r="HO198" s="26"/>
      <c r="HP198" s="26"/>
      <c r="HQ198" s="26"/>
      <c r="HR198" s="26"/>
      <c r="HS198" s="26"/>
      <c r="HT198" s="26"/>
      <c r="HU198" s="26"/>
      <c r="HV198" s="26"/>
      <c r="HW198" s="26"/>
      <c r="HX198" s="26"/>
    </row>
    <row r="199" spans="185:232" ht="19.5" hidden="1" customHeight="1">
      <c r="GC199" s="26"/>
      <c r="GD199" s="26"/>
      <c r="GE199" s="26"/>
      <c r="GF199" s="26"/>
      <c r="GG199" s="26"/>
      <c r="GH199" s="26"/>
      <c r="GI199" s="26"/>
      <c r="GJ199" s="26"/>
      <c r="GK199" s="26"/>
      <c r="GL199" s="26"/>
      <c r="GM199" s="26"/>
      <c r="GN199" s="26"/>
      <c r="GO199" s="26"/>
      <c r="GP199" s="26"/>
      <c r="GQ199" s="26"/>
      <c r="GR199" s="26"/>
      <c r="GS199" s="26"/>
      <c r="GT199" s="26"/>
      <c r="GU199" s="26"/>
      <c r="GV199" s="26"/>
      <c r="GW199" s="26"/>
      <c r="GX199" s="26"/>
      <c r="GY199" s="26"/>
      <c r="GZ199" s="26"/>
      <c r="HA199" s="26"/>
      <c r="HB199" s="26"/>
      <c r="HC199" s="26"/>
      <c r="HD199" s="26"/>
      <c r="HE199" s="26"/>
      <c r="HF199" s="26"/>
      <c r="HG199" s="26"/>
      <c r="HH199" s="26"/>
      <c r="HI199" s="26"/>
      <c r="HJ199" s="26"/>
      <c r="HK199" s="26"/>
      <c r="HL199" s="26"/>
      <c r="HM199" s="26"/>
      <c r="HN199" s="26"/>
      <c r="HO199" s="26"/>
      <c r="HP199" s="26"/>
      <c r="HQ199" s="26"/>
      <c r="HR199" s="26"/>
      <c r="HS199" s="26"/>
      <c r="HT199" s="26"/>
      <c r="HU199" s="26"/>
      <c r="HV199" s="26"/>
      <c r="HW199" s="26"/>
      <c r="HX199" s="26"/>
    </row>
    <row r="200" spans="185:232" ht="19.5" hidden="1" customHeight="1">
      <c r="GC200" s="26"/>
      <c r="GD200" s="26"/>
      <c r="GE200" s="26"/>
      <c r="GF200" s="26"/>
      <c r="GG200" s="26"/>
      <c r="GH200" s="26"/>
      <c r="GI200" s="26"/>
      <c r="GJ200" s="26"/>
      <c r="GK200" s="26"/>
      <c r="GL200" s="26"/>
      <c r="GM200" s="26"/>
      <c r="GN200" s="26"/>
      <c r="GO200" s="26"/>
      <c r="GP200" s="26"/>
      <c r="GQ200" s="26"/>
      <c r="GR200" s="26"/>
      <c r="GS200" s="26"/>
      <c r="GT200" s="26"/>
      <c r="GU200" s="26"/>
      <c r="GV200" s="26"/>
      <c r="GW200" s="26"/>
      <c r="GX200" s="26"/>
      <c r="GY200" s="26"/>
      <c r="GZ200" s="26"/>
      <c r="HA200" s="26"/>
      <c r="HB200" s="26"/>
      <c r="HC200" s="26"/>
      <c r="HD200" s="26"/>
      <c r="HE200" s="26"/>
      <c r="HF200" s="26"/>
      <c r="HG200" s="26"/>
      <c r="HH200" s="26"/>
      <c r="HI200" s="26"/>
      <c r="HJ200" s="26"/>
      <c r="HK200" s="26"/>
      <c r="HL200" s="26"/>
      <c r="HM200" s="26"/>
      <c r="HN200" s="26"/>
      <c r="HO200" s="26"/>
      <c r="HP200" s="26"/>
      <c r="HQ200" s="26"/>
      <c r="HR200" s="26"/>
      <c r="HS200" s="26"/>
      <c r="HT200" s="26"/>
      <c r="HU200" s="26"/>
      <c r="HV200" s="26"/>
      <c r="HW200" s="26"/>
      <c r="HX200" s="26"/>
    </row>
    <row r="201" spans="185:232" ht="19.5" hidden="1" customHeight="1">
      <c r="GC201" s="26"/>
      <c r="GD201" s="26"/>
      <c r="GE201" s="26"/>
      <c r="GF201" s="26"/>
      <c r="GG201" s="26"/>
      <c r="GH201" s="26"/>
      <c r="GI201" s="26"/>
      <c r="GJ201" s="26"/>
      <c r="GK201" s="26"/>
      <c r="GL201" s="26"/>
      <c r="GM201" s="26"/>
      <c r="GN201" s="26"/>
      <c r="GO201" s="26"/>
      <c r="GP201" s="26"/>
      <c r="GQ201" s="26"/>
      <c r="GR201" s="26"/>
      <c r="GS201" s="26"/>
      <c r="GT201" s="26"/>
      <c r="GU201" s="26"/>
      <c r="GV201" s="26"/>
      <c r="GW201" s="26"/>
      <c r="GX201" s="26"/>
      <c r="GY201" s="26"/>
      <c r="GZ201" s="26"/>
      <c r="HA201" s="26"/>
      <c r="HB201" s="26"/>
      <c r="HC201" s="26"/>
      <c r="HD201" s="26"/>
      <c r="HE201" s="26"/>
      <c r="HF201" s="26"/>
      <c r="HG201" s="26"/>
      <c r="HH201" s="26"/>
      <c r="HI201" s="26"/>
      <c r="HJ201" s="26"/>
      <c r="HK201" s="26"/>
      <c r="HL201" s="26"/>
      <c r="HM201" s="26"/>
      <c r="HN201" s="26"/>
      <c r="HO201" s="26"/>
      <c r="HP201" s="26"/>
      <c r="HQ201" s="26"/>
      <c r="HR201" s="26"/>
      <c r="HS201" s="26"/>
      <c r="HT201" s="26"/>
      <c r="HU201" s="26"/>
      <c r="HV201" s="26"/>
      <c r="HW201" s="26"/>
      <c r="HX201" s="26"/>
    </row>
    <row r="202" spans="185:232" ht="19.5" hidden="1" customHeight="1">
      <c r="GC202" s="26"/>
      <c r="GD202" s="26"/>
      <c r="GE202" s="26"/>
      <c r="GF202" s="26"/>
      <c r="GG202" s="26"/>
      <c r="GH202" s="26"/>
      <c r="GI202" s="26"/>
      <c r="GJ202" s="26"/>
      <c r="GK202" s="26"/>
      <c r="GL202" s="26"/>
      <c r="GM202" s="26"/>
      <c r="GN202" s="26"/>
      <c r="GO202" s="26"/>
      <c r="GP202" s="26"/>
      <c r="GQ202" s="26"/>
      <c r="GR202" s="26"/>
      <c r="GS202" s="26"/>
      <c r="GT202" s="26"/>
      <c r="GU202" s="26"/>
      <c r="GV202" s="26"/>
      <c r="GW202" s="26"/>
      <c r="GX202" s="26"/>
      <c r="GY202" s="26"/>
      <c r="GZ202" s="26"/>
      <c r="HA202" s="26"/>
      <c r="HB202" s="26"/>
      <c r="HC202" s="26"/>
      <c r="HD202" s="26"/>
      <c r="HE202" s="26"/>
      <c r="HF202" s="26"/>
      <c r="HG202" s="26"/>
      <c r="HH202" s="26"/>
      <c r="HI202" s="26"/>
      <c r="HJ202" s="26"/>
      <c r="HK202" s="26"/>
      <c r="HL202" s="26"/>
      <c r="HM202" s="26"/>
      <c r="HN202" s="26"/>
      <c r="HO202" s="26"/>
      <c r="HP202" s="26"/>
      <c r="HQ202" s="26"/>
      <c r="HR202" s="26"/>
      <c r="HS202" s="26"/>
      <c r="HT202" s="26"/>
      <c r="HU202" s="26"/>
      <c r="HV202" s="26"/>
      <c r="HW202" s="26"/>
      <c r="HX202" s="26"/>
    </row>
    <row r="203" spans="185:232" ht="19.5" hidden="1" customHeight="1">
      <c r="GC203" s="26"/>
      <c r="GD203" s="26"/>
      <c r="GE203" s="26"/>
      <c r="GF203" s="26"/>
      <c r="GG203" s="26"/>
      <c r="GH203" s="26"/>
      <c r="GI203" s="26"/>
      <c r="GJ203" s="26"/>
      <c r="GK203" s="26"/>
      <c r="GL203" s="26"/>
      <c r="GM203" s="26"/>
      <c r="GN203" s="26"/>
      <c r="GO203" s="26"/>
      <c r="GP203" s="26"/>
      <c r="GQ203" s="26"/>
      <c r="GR203" s="26"/>
      <c r="GS203" s="26"/>
      <c r="GT203" s="26"/>
      <c r="GU203" s="26"/>
      <c r="GV203" s="26"/>
      <c r="GW203" s="26"/>
      <c r="GX203" s="26"/>
      <c r="GY203" s="26"/>
      <c r="GZ203" s="26"/>
      <c r="HA203" s="26"/>
      <c r="HB203" s="26"/>
      <c r="HC203" s="26"/>
      <c r="HD203" s="26"/>
      <c r="HE203" s="26"/>
      <c r="HF203" s="26"/>
      <c r="HG203" s="26"/>
      <c r="HH203" s="26"/>
      <c r="HI203" s="26"/>
      <c r="HJ203" s="26"/>
      <c r="HK203" s="26"/>
      <c r="HL203" s="26"/>
      <c r="HM203" s="26"/>
      <c r="HN203" s="26"/>
      <c r="HO203" s="26"/>
      <c r="HP203" s="26"/>
      <c r="HQ203" s="26"/>
      <c r="HR203" s="26"/>
      <c r="HS203" s="26"/>
      <c r="HT203" s="26"/>
      <c r="HU203" s="26"/>
      <c r="HV203" s="26"/>
      <c r="HW203" s="26"/>
      <c r="HX203" s="26"/>
    </row>
    <row r="204" spans="185:232" ht="19.5" hidden="1" customHeight="1">
      <c r="GC204" s="26"/>
      <c r="GD204" s="26"/>
      <c r="GE204" s="26"/>
      <c r="GF204" s="26"/>
      <c r="GG204" s="26"/>
      <c r="GH204" s="26"/>
      <c r="GI204" s="26"/>
      <c r="GJ204" s="26"/>
      <c r="GK204" s="26"/>
      <c r="GL204" s="26"/>
      <c r="GM204" s="26"/>
      <c r="GN204" s="26"/>
      <c r="GO204" s="26"/>
      <c r="GP204" s="26"/>
      <c r="GQ204" s="26"/>
      <c r="GR204" s="26"/>
      <c r="GS204" s="26"/>
      <c r="GT204" s="26"/>
      <c r="GU204" s="26"/>
      <c r="GV204" s="26"/>
      <c r="GW204" s="26"/>
      <c r="GX204" s="26"/>
      <c r="GY204" s="26"/>
      <c r="GZ204" s="26"/>
      <c r="HA204" s="26"/>
      <c r="HB204" s="26"/>
      <c r="HC204" s="26"/>
      <c r="HD204" s="26"/>
      <c r="HE204" s="26"/>
      <c r="HF204" s="26"/>
      <c r="HG204" s="26"/>
      <c r="HH204" s="26"/>
      <c r="HI204" s="26"/>
      <c r="HJ204" s="26"/>
      <c r="HK204" s="26"/>
      <c r="HL204" s="26"/>
      <c r="HM204" s="26"/>
      <c r="HN204" s="26"/>
      <c r="HO204" s="26"/>
      <c r="HP204" s="26"/>
      <c r="HQ204" s="26"/>
      <c r="HR204" s="26"/>
      <c r="HS204" s="26"/>
      <c r="HT204" s="26"/>
      <c r="HU204" s="26"/>
      <c r="HV204" s="26"/>
      <c r="HW204" s="26"/>
      <c r="HX204" s="26"/>
    </row>
    <row r="205" spans="185:232" ht="19.5" hidden="1" customHeight="1">
      <c r="GC205" s="26"/>
      <c r="GD205" s="26"/>
      <c r="GE205" s="26"/>
      <c r="GF205" s="26"/>
      <c r="GG205" s="26"/>
      <c r="GH205" s="26"/>
      <c r="GI205" s="26"/>
      <c r="GJ205" s="26"/>
      <c r="GK205" s="26"/>
      <c r="GL205" s="26"/>
      <c r="GM205" s="26"/>
      <c r="GN205" s="26"/>
      <c r="GO205" s="26"/>
      <c r="GP205" s="26"/>
      <c r="GQ205" s="26"/>
      <c r="GR205" s="26"/>
      <c r="GS205" s="26"/>
      <c r="GT205" s="26"/>
      <c r="GU205" s="26"/>
      <c r="GV205" s="26"/>
      <c r="GW205" s="26"/>
      <c r="GX205" s="26"/>
      <c r="GY205" s="26"/>
      <c r="GZ205" s="26"/>
      <c r="HA205" s="26"/>
      <c r="HB205" s="26"/>
      <c r="HC205" s="26"/>
      <c r="HD205" s="26"/>
      <c r="HE205" s="26"/>
      <c r="HF205" s="26"/>
      <c r="HG205" s="26"/>
      <c r="HH205" s="26"/>
      <c r="HI205" s="26"/>
      <c r="HJ205" s="26"/>
      <c r="HK205" s="26"/>
      <c r="HL205" s="26"/>
      <c r="HM205" s="26"/>
      <c r="HN205" s="26"/>
      <c r="HO205" s="26"/>
      <c r="HP205" s="26"/>
      <c r="HQ205" s="26"/>
      <c r="HR205" s="26"/>
      <c r="HS205" s="26"/>
      <c r="HT205" s="26"/>
      <c r="HU205" s="26"/>
      <c r="HV205" s="26"/>
      <c r="HW205" s="26"/>
      <c r="HX205" s="26"/>
    </row>
  </sheetData>
  <sheetProtection algorithmName="SHA-512" hashValue="51MaNoaQQtP6BXbkptfA1mr/WJ8JoTKW47RqpjknrgvGDOV6mdZqlBt6D3mSQOpBtRK6DdJ2qmxrP7kCmj/cqg==" saltValue="7hmkQzfqjFiNogGciGmcug==" spinCount="100000" sheet="1" objects="1" scenarios="1" selectLockedCells="1" selectUnlockedCells="1"/>
  <customSheetViews>
    <customSheetView guid="{C4916916-8F8A-452F-B573-8C827836FB40}" fitToPage="1" hiddenRows="1" hiddenColumns="1" state="hidden">
      <selection activeCell="G15" sqref="G15"/>
      <colBreaks count="1" manualBreakCount="1">
        <brk id="9" max="19" man="1"/>
      </colBreaks>
      <pageMargins left="0" right="0" top="0" bottom="0" header="0" footer="0"/>
      <printOptions horizontalCentered="1"/>
      <pageSetup scale="56" orientation="portrait" horizontalDpi="4294967292" verticalDpi="4294967292" r:id="rId1"/>
    </customSheetView>
  </customSheetViews>
  <mergeCells count="3">
    <mergeCell ref="A10:I10"/>
    <mergeCell ref="C13:I13"/>
    <mergeCell ref="A19:I19"/>
  </mergeCells>
  <printOptions horizontalCentered="1"/>
  <pageMargins left="0.7" right="0.7" top="0.75" bottom="0.75" header="0.3" footer="0.3"/>
  <pageSetup scale="56" orientation="portrait" horizontalDpi="4294967292" verticalDpi="4294967292" r:id="rId2"/>
  <colBreaks count="1" manualBreakCount="1">
    <brk id="9" max="19" man="1"/>
  </colBreaks>
  <drawing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12F86-9DA6-4CF5-8947-3522212E4FD7}">
  <sheetPr codeName="Hoja60"/>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NZaVauk8xh/C/kOSTdyq8xB9eZ2C4qA6HnKc9q843je0kAgencBTQsuTzixejeSC0SSY3FcikyW1WLBx5FFnNA==" saltValue="SKPAAKvPM3jaaDSx5DrFiw=="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58DC1-805A-4A12-B8DF-19174F5216E0}">
  <sheetPr codeName="Hoja61"/>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ORi6EH+PD3hSkJfThuqmeRhL2yGWfub8+tl3UtFDpSubVlKxPgF6looVRFpsvHXoZ0/H4KXDynNxDytEJFgf/Q==" saltValue="n5v+hbjQxfzHbkRUcadm/w=="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94C13-00A5-4153-BD95-962B2D07CDC3}">
  <sheetPr codeName="Hoja62"/>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QGxIJbUZkEatoVpILg6AMi/v0jvzs35uN5ArKrRCxlxzg6i8QKYQ/YXU5L54DEqif/bVz+785NlgcWQfTdzucQ==" saltValue="6ey0Cz+DI+fFgZTXaU1nqg=="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068C0-90F1-43DA-B8BE-912129140E6E}">
  <sheetPr codeName="Hoja63"/>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33HhiaXXaMbF73SsIDQKFOvxrT06DAI8IzdbQPg8bwhHPO5yK0LJUNpoQDSWR90KlWyX8JC+C/tsfQhJ477AMA==" saltValue="8DtgjctKohS/05W7TARivA=="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F0CD8-C79B-4851-9593-6FA49182007A}">
  <sheetPr codeName="Hoja64"/>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bxOvr6ZRzMDhsywBloNf3+p48oIqPd/VBlHlpzs0LFYi5Fayufe9i3vh3YB36WLWqaLwBzcfQpsX9XkaaqerWQ==" saltValue="lwuU92Cp3GKM8HEI1l/n3Q=="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E2C75-93ED-4778-898B-67ED37C7C308}">
  <sheetPr codeName="Hoja65"/>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ScQal5F4Nc2jWJ/CNp7o7sWyhyj4jHVydaELyBDg6vimcmh/+qpP1ukKX7a7juuYbAQ74A1g4OvrPLc0GIUjNQ==" saltValue="KuSHtkARieD5Pk1E4vnY2g=="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3B880-A126-4A7C-ADAD-6865C326D8AB}">
  <sheetPr codeName="Hoja66"/>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Prig4bwLdgd7Cn5OFD+qT55ouG0udyFtX49JGP6FG4ghE39XTWWzaMGQrUgvb9Xeud4c3cPnWQUBCpnaRuLVgA==" saltValue="y8Pi9Qs7smSwdASNcscdDQ=="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A9E7B-91E1-4E9A-888D-84EB7CCBC504}">
  <sheetPr codeName="Hoja67"/>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wH/PxrqkKBnqEOmXeBfs1ZKkQbB/iTREvXuY4YE0hMCyiq5SQq1RvUubCGAtbLtHOhL68FIYQZfZ7w4a/XM1xg==" saltValue="SWTkCZ+WrwuXFuCXM5EwsQ=="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12B56-6C22-4570-A888-4E5AC6572CAB}">
  <sheetPr codeName="Hoja68"/>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9EofiEU0SzdPH22IbGCJeaCvR7i9wxovkqWPyjwIwVC0IVTiaY3RM/ylD/WkNIjiSMwwzWPPrriX3m81/O0Kew==" saltValue="e71FNHEB4fGRXEHieK34Xw=="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24E6E-96B5-4572-A624-7F0E5EC84444}">
  <sheetPr codeName="Hoja69"/>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lUyiuCqICHiisjL43rdQkWBGzdO38X1fiqxS5zY93LEIvkb5Vu6ip21GAZqeoenso0zuRsZR1Dc4pURrzZ2igQ==" saltValue="VQ1kbAprQ2zkOLewRzuz3g=="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0B2B4-DC74-436D-9A50-D49AC3810132}">
  <sheetPr codeName="Hoja7"/>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0crnGsbYLiGP2ytov9H3CHaI5bLbS8wJUUxHrlb+cU4tOCfmmqPpxYfjEP65cqY7Yex2XTvn96iHF9gJZSKAUQ==" saltValue="iTNcNrNPzfyjgg+21jY39w=="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268B8-2412-4AC2-B4F7-ADC23AA0C588}">
  <sheetPr codeName="Hoja70"/>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7oDf50eV+ugfhx7x75mpXFTRrpRPKsy16bUvUg1tvX3BYFv05L/Hip38Cg2nP7YYFVR+rOw5WPnJX7Kv9jQIrQ==" saltValue="4qc4zR9MeaR2X88WlC46mg=="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13D61-7B08-418E-9633-EFFB2AC6A8AD}">
  <sheetPr codeName="Hoja71"/>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Ch51xCvf4alYwcF15bm/GYc9cHb3JhB96GmiGriRGVrYOE0g5WHPLVeBxbkY57v3nAJ7IacFf3q8409jNXW2FQ==" saltValue="paBtpaBu4Um5lOKxTnhCpQ=="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C2EFC-580F-4ECB-A593-43957DB33F32}">
  <sheetPr codeName="Hoja72"/>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W9P/RQgCUWp/ZK1sItNIf822XRuhnjvCNqptS0dM277wLc4Kvnhpo3ODDvgCLvq7QpT0fjyMHuKaDolv8zjOUw==" saltValue="Qdeba52RAnXV7Iv8cvALVg=="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8A855-705E-4E02-BB7D-AA26DE393BE0}">
  <sheetPr codeName="Hoja73"/>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rFakF2XXJ8qpvVsPZRUatH8pb6f9Zc679ZgYKsW3VB09PzAYJPNnB6Kwkk954fWJp77F9bX/k4opoOYFBUgmCw==" saltValue="SrVCUqH3Zxxk/iqAvX1TNA=="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A884C-CD96-4889-A44C-E78D7E9EE4BA}">
  <sheetPr codeName="Hoja74"/>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Mvh3zCoj2P3BOhoFspb+aClV3DV2vnHPx2yguvGrTYC00Gkkyz9yP04mbi+7f2ex/+zY9i6YUH26JwSerQzm8Q==" saltValue="f/gm7IGL9z0abJXDL+9DNw=="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A3500-F0F6-4294-9D2C-4941B4C33B4E}">
  <sheetPr codeName="Hoja75"/>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erhmI9oANYc1VUP7WH+V1O1PwRpoq/RPZQw8sPS32rxJK+s34TXdplHFYrqxOggGcS3RwCMVuI3bRcx28kI1tQ==" saltValue="ibNMwIujyA2YbfqJPMn8IQ=="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47C76-2AEE-418C-9301-8E4C714BEF96}">
  <sheetPr codeName="Hoja76"/>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7JW1mCLCmzoQ9aVZEduUMJr4u9YSVnNFcbp7fZaM4fnlCEzABxkPOEok2Ehu9pENlfvvO4at0EQP3p6sd3TAXA==" saltValue="Ra3FH2gZxVddT3G03Mx4DA=="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A34A6-5F2D-4A32-82F5-6D191644EDE5}">
  <sheetPr codeName="Hoja78"/>
  <dimension ref="A1:AW627"/>
  <sheetViews>
    <sheetView zoomScale="85" zoomScaleNormal="85" workbookViewId="0">
      <selection activeCell="B22" sqref="B22"/>
    </sheetView>
  </sheetViews>
  <sheetFormatPr defaultColWidth="7.19921875" defaultRowHeight="15.6"/>
  <cols>
    <col min="1" max="1" width="36.19921875" style="253" bestFit="1" customWidth="1"/>
    <col min="2" max="2" width="6.09765625" style="253" bestFit="1" customWidth="1"/>
    <col min="3" max="3" width="9.69921875" style="245" bestFit="1" customWidth="1"/>
    <col min="4" max="4" width="11.5" style="245" bestFit="1" customWidth="1"/>
    <col min="5" max="5" width="9.19921875" style="245" bestFit="1" customWidth="1"/>
    <col min="6" max="6" width="9.69921875" style="245" bestFit="1" customWidth="1"/>
    <col min="7" max="7" width="11.5" style="245" bestFit="1" customWidth="1"/>
    <col min="8" max="8" width="9.19921875" style="245" bestFit="1" customWidth="1"/>
    <col min="9" max="9" width="9.69921875" style="245" bestFit="1" customWidth="1"/>
    <col min="10" max="10" width="11.5" style="245" bestFit="1" customWidth="1"/>
    <col min="11" max="11" width="9.19921875" style="245" bestFit="1" customWidth="1"/>
    <col min="12" max="12" width="9.69921875" style="245" bestFit="1" customWidth="1"/>
    <col min="13" max="13" width="11.5" style="245" bestFit="1" customWidth="1"/>
    <col min="14" max="14" width="9.19921875" style="245" bestFit="1" customWidth="1"/>
    <col min="15" max="15" width="9.69921875" style="245" bestFit="1" customWidth="1"/>
    <col min="16" max="16" width="11.5" style="245" bestFit="1" customWidth="1"/>
    <col min="17" max="17" width="9.19921875" style="245" bestFit="1" customWidth="1"/>
    <col min="18" max="18" width="9.69921875" style="245" bestFit="1" customWidth="1"/>
    <col min="19" max="19" width="11.5" style="245" bestFit="1" customWidth="1"/>
    <col min="20" max="20" width="9.19921875" style="245" bestFit="1" customWidth="1"/>
    <col min="21" max="21" width="9.69921875" style="245" bestFit="1" customWidth="1"/>
    <col min="22" max="22" width="11.5" style="245" bestFit="1" customWidth="1"/>
    <col min="23" max="23" width="9" style="245" bestFit="1" customWidth="1"/>
    <col min="24" max="24" width="3.09765625" style="245" bestFit="1" customWidth="1"/>
    <col min="25" max="25" width="33.5" style="245" bestFit="1" customWidth="1"/>
    <col min="26" max="27" width="3.09765625" style="245" bestFit="1" customWidth="1"/>
    <col min="28" max="34" width="8.19921875" style="245" bestFit="1" customWidth="1"/>
    <col min="35" max="39" width="7.19921875" style="245"/>
    <col min="40" max="40" width="9.69921875" style="245" bestFit="1" customWidth="1"/>
    <col min="41" max="41" width="11.19921875" style="245" bestFit="1" customWidth="1"/>
    <col min="42" max="43" width="7.19921875" style="245"/>
    <col min="44" max="44" width="9.69921875" style="245" bestFit="1" customWidth="1"/>
    <col min="45" max="45" width="11.19921875" style="245" bestFit="1" customWidth="1"/>
    <col min="46" max="47" width="7.19921875" style="245"/>
    <col min="48" max="48" width="9.69921875" style="245" bestFit="1" customWidth="1"/>
    <col min="49" max="49" width="11.19921875" style="245" bestFit="1" customWidth="1"/>
    <col min="50" max="16384" width="7.19921875" style="245"/>
  </cols>
  <sheetData>
    <row r="1" spans="1:49">
      <c r="A1" s="253" t="s">
        <v>634</v>
      </c>
      <c r="C1" s="245" t="s">
        <v>635</v>
      </c>
      <c r="F1" s="245" t="s">
        <v>636</v>
      </c>
      <c r="I1" s="245" t="s">
        <v>637</v>
      </c>
      <c r="L1" s="245" t="s">
        <v>638</v>
      </c>
      <c r="O1" s="245" t="s">
        <v>639</v>
      </c>
      <c r="R1" s="245" t="s">
        <v>640</v>
      </c>
      <c r="U1" s="245" t="s">
        <v>641</v>
      </c>
      <c r="Y1" s="245">
        <f>+'Data Input-Ingreso de Datos'!E114</f>
        <v>2</v>
      </c>
      <c r="AB1" s="245">
        <v>3</v>
      </c>
      <c r="AC1" s="245">
        <v>6</v>
      </c>
      <c r="AD1" s="245">
        <v>9</v>
      </c>
      <c r="AE1" s="245">
        <v>12</v>
      </c>
      <c r="AF1" s="245">
        <v>15</v>
      </c>
      <c r="AG1" s="245">
        <v>18</v>
      </c>
      <c r="AH1" s="245">
        <v>21</v>
      </c>
      <c r="AN1" s="245" t="s">
        <v>638</v>
      </c>
      <c r="AR1" s="245" t="s">
        <v>639</v>
      </c>
      <c r="AV1" s="245" t="s">
        <v>640</v>
      </c>
    </row>
    <row r="2" spans="1:49">
      <c r="C2" s="245" t="s">
        <v>642</v>
      </c>
      <c r="D2" s="245" t="s">
        <v>643</v>
      </c>
      <c r="F2" s="245" t="s">
        <v>642</v>
      </c>
      <c r="G2" s="245" t="s">
        <v>643</v>
      </c>
      <c r="I2" s="245" t="s">
        <v>642</v>
      </c>
      <c r="J2" s="245" t="s">
        <v>643</v>
      </c>
      <c r="L2" s="245" t="s">
        <v>642</v>
      </c>
      <c r="M2" s="245" t="s">
        <v>643</v>
      </c>
      <c r="O2" s="245" t="s">
        <v>642</v>
      </c>
      <c r="P2" s="245" t="s">
        <v>643</v>
      </c>
      <c r="R2" s="245" t="s">
        <v>642</v>
      </c>
      <c r="S2" s="245" t="s">
        <v>643</v>
      </c>
      <c r="U2" s="245" t="s">
        <v>642</v>
      </c>
      <c r="V2" s="245" t="s">
        <v>643</v>
      </c>
      <c r="AA2" s="245">
        <f>+ApplAge</f>
        <v>43</v>
      </c>
      <c r="AB2" s="245" t="s">
        <v>644</v>
      </c>
      <c r="AC2" s="245" t="s">
        <v>645</v>
      </c>
      <c r="AD2" s="245" t="s">
        <v>646</v>
      </c>
      <c r="AE2" s="245" t="s">
        <v>647</v>
      </c>
      <c r="AF2" s="245" t="s">
        <v>648</v>
      </c>
      <c r="AG2" s="245" t="s">
        <v>649</v>
      </c>
      <c r="AH2" s="245" t="s">
        <v>650</v>
      </c>
      <c r="AN2" s="245" t="s">
        <v>642</v>
      </c>
      <c r="AO2" s="245" t="s">
        <v>643</v>
      </c>
      <c r="AR2" s="245" t="s">
        <v>642</v>
      </c>
      <c r="AS2" s="245" t="s">
        <v>643</v>
      </c>
      <c r="AV2" s="245" t="s">
        <v>642</v>
      </c>
      <c r="AW2" s="245" t="s">
        <v>643</v>
      </c>
    </row>
    <row r="3" spans="1:49" ht="16.2" thickBot="1">
      <c r="A3" s="253" t="s">
        <v>651</v>
      </c>
      <c r="C3" s="245">
        <v>1000</v>
      </c>
      <c r="D3" s="245">
        <v>500</v>
      </c>
      <c r="F3" s="245">
        <v>2000</v>
      </c>
      <c r="G3" s="245">
        <v>1000</v>
      </c>
      <c r="I3" s="245">
        <v>3000</v>
      </c>
      <c r="J3" s="245">
        <v>2000</v>
      </c>
      <c r="L3" s="245">
        <v>5000</v>
      </c>
      <c r="M3" s="245">
        <v>5000</v>
      </c>
      <c r="O3" s="245">
        <v>10000</v>
      </c>
      <c r="P3" s="245">
        <v>10000</v>
      </c>
      <c r="R3" s="245">
        <v>20000</v>
      </c>
      <c r="S3" s="245">
        <v>20000</v>
      </c>
      <c r="U3" s="245">
        <v>50000</v>
      </c>
      <c r="V3" s="245">
        <v>50000</v>
      </c>
      <c r="AA3" s="245" t="str">
        <f>+SpcAge</f>
        <v>N/A</v>
      </c>
      <c r="AB3" s="245" t="s">
        <v>652</v>
      </c>
      <c r="AC3" s="245" t="s">
        <v>652</v>
      </c>
      <c r="AD3" s="245" t="s">
        <v>652</v>
      </c>
      <c r="AE3" s="245" t="s">
        <v>652</v>
      </c>
      <c r="AF3" s="245" t="s">
        <v>652</v>
      </c>
      <c r="AG3" s="245" t="s">
        <v>652</v>
      </c>
      <c r="AH3" s="245" t="s">
        <v>652</v>
      </c>
      <c r="AN3" s="245">
        <v>5000</v>
      </c>
      <c r="AO3" s="245">
        <v>5000</v>
      </c>
      <c r="AR3" s="245">
        <v>10000</v>
      </c>
      <c r="AS3" s="245">
        <v>10000</v>
      </c>
      <c r="AV3" s="245">
        <v>20000</v>
      </c>
      <c r="AW3" s="245">
        <v>20000</v>
      </c>
    </row>
    <row r="4" spans="1:49">
      <c r="A4" s="253" t="s">
        <v>653</v>
      </c>
      <c r="B4" s="253" t="s">
        <v>654</v>
      </c>
      <c r="C4" s="245">
        <v>3</v>
      </c>
      <c r="D4" s="245" t="s">
        <v>655</v>
      </c>
      <c r="E4" s="245" t="s">
        <v>656</v>
      </c>
      <c r="F4" s="245">
        <v>6</v>
      </c>
      <c r="G4" s="245" t="s">
        <v>655</v>
      </c>
      <c r="H4" s="245" t="s">
        <v>656</v>
      </c>
      <c r="I4" s="245">
        <v>9</v>
      </c>
      <c r="J4" s="245" t="s">
        <v>655</v>
      </c>
      <c r="K4" s="245" t="s">
        <v>656</v>
      </c>
      <c r="L4" s="245">
        <v>12</v>
      </c>
      <c r="M4" s="245" t="s">
        <v>655</v>
      </c>
      <c r="N4" s="245" t="s">
        <v>656</v>
      </c>
      <c r="O4" s="245">
        <v>15</v>
      </c>
      <c r="P4" s="245" t="s">
        <v>655</v>
      </c>
      <c r="Q4" s="245" t="s">
        <v>656</v>
      </c>
      <c r="R4" s="245">
        <v>18</v>
      </c>
      <c r="S4" s="245" t="s">
        <v>655</v>
      </c>
      <c r="T4" s="245" t="s">
        <v>656</v>
      </c>
      <c r="U4" s="245">
        <v>21</v>
      </c>
      <c r="V4" s="245" t="s">
        <v>655</v>
      </c>
      <c r="W4" s="245" t="s">
        <v>656</v>
      </c>
      <c r="X4" s="245">
        <v>1</v>
      </c>
      <c r="Y4" s="45" t="s">
        <v>86</v>
      </c>
      <c r="AA4" s="245">
        <f>+'Data Input-Ingreso de Datos'!D101</f>
        <v>1</v>
      </c>
    </row>
    <row r="5" spans="1:49">
      <c r="A5" s="253">
        <v>18</v>
      </c>
      <c r="B5" s="253">
        <v>24</v>
      </c>
      <c r="C5" s="245">
        <v>9140</v>
      </c>
      <c r="D5" s="245">
        <v>4821.3500000000004</v>
      </c>
      <c r="E5" s="245">
        <v>2559.1999999999998</v>
      </c>
      <c r="F5" s="245">
        <v>5679</v>
      </c>
      <c r="G5" s="245">
        <v>2995.6725000000001</v>
      </c>
      <c r="H5" s="245">
        <v>1590.12</v>
      </c>
      <c r="I5" s="245">
        <v>4597</v>
      </c>
      <c r="J5" s="245">
        <v>2424.9175</v>
      </c>
      <c r="K5" s="245">
        <v>1287.1600000000001</v>
      </c>
      <c r="L5" s="245">
        <v>2897</v>
      </c>
      <c r="M5" s="245">
        <v>1528.1675</v>
      </c>
      <c r="N5" s="245">
        <v>811.16</v>
      </c>
      <c r="O5" s="245">
        <v>2001</v>
      </c>
      <c r="P5" s="245">
        <v>1055.5274999999999</v>
      </c>
      <c r="Q5" s="245">
        <v>560.28</v>
      </c>
      <c r="R5" s="245">
        <v>1525</v>
      </c>
      <c r="S5" s="245">
        <v>804.4375</v>
      </c>
      <c r="T5" s="245">
        <v>427</v>
      </c>
      <c r="U5" s="245">
        <v>1099</v>
      </c>
      <c r="V5" s="245">
        <v>579.72249999999997</v>
      </c>
      <c r="W5" s="245">
        <v>307.72000000000003</v>
      </c>
      <c r="Y5" s="234" t="s">
        <v>139</v>
      </c>
      <c r="Z5" s="245">
        <v>1</v>
      </c>
      <c r="AB5" s="246" t="b">
        <f>+IF($Y$1=Z5,VLOOKUP($AA$2,$A$5:$W$28,AB1))</f>
        <v>0</v>
      </c>
      <c r="AC5" s="246" t="b">
        <f>+IF($Y$1=Z5,VLOOKUP($AA$2,$A$5:$W$28,AC1))</f>
        <v>0</v>
      </c>
      <c r="AD5" s="246" t="b">
        <f>+IF($Y$1=Z5,VLOOKUP($AA$2,$A$5:$W$28,AD1))</f>
        <v>0</v>
      </c>
      <c r="AE5" s="246" t="b">
        <f>+IF($Y$1=Z5,VLOOKUP($AA$2,$A$5:$W$28,AE1))</f>
        <v>0</v>
      </c>
      <c r="AF5" s="246" t="b">
        <f>+IF($Y$1=Z5,VLOOKUP($AA$2,$A$5:$W$28,AF1))</f>
        <v>0</v>
      </c>
      <c r="AG5" s="246" t="b">
        <f>+IF($Y$1=Z5,VLOOKUP($AA$2,$A$5:$W$28,AG1))</f>
        <v>0</v>
      </c>
      <c r="AH5" s="246" t="b">
        <f>+IF($Y$1=Z5,VLOOKUP($AA$2,$A$5:$W$28,AH1))</f>
        <v>0</v>
      </c>
    </row>
    <row r="6" spans="1:49">
      <c r="A6" s="253">
        <v>25</v>
      </c>
      <c r="B6" s="253">
        <v>29</v>
      </c>
      <c r="C6" s="245">
        <v>9590</v>
      </c>
      <c r="D6" s="245">
        <v>5058.7250000000004</v>
      </c>
      <c r="E6" s="245">
        <v>2685.2</v>
      </c>
      <c r="F6" s="245">
        <v>5959</v>
      </c>
      <c r="G6" s="245">
        <v>3143.3724999999999</v>
      </c>
      <c r="H6" s="245">
        <v>1668.52</v>
      </c>
      <c r="I6" s="245">
        <v>5084</v>
      </c>
      <c r="J6" s="245">
        <v>2681.81</v>
      </c>
      <c r="K6" s="245">
        <v>1423.52</v>
      </c>
      <c r="L6" s="245">
        <v>3209</v>
      </c>
      <c r="M6" s="245">
        <v>1692.7474999999999</v>
      </c>
      <c r="N6" s="245">
        <v>898.52</v>
      </c>
      <c r="O6" s="245">
        <v>2214</v>
      </c>
      <c r="P6" s="245">
        <v>1167.885</v>
      </c>
      <c r="Q6" s="245">
        <v>619.91999999999996</v>
      </c>
      <c r="R6" s="245">
        <v>1691</v>
      </c>
      <c r="S6" s="245">
        <v>892.00250000000005</v>
      </c>
      <c r="T6" s="245">
        <v>473.48</v>
      </c>
      <c r="U6" s="245">
        <v>1217</v>
      </c>
      <c r="V6" s="245">
        <v>641.96749999999997</v>
      </c>
      <c r="W6" s="245">
        <v>340.76</v>
      </c>
      <c r="Y6" s="234" t="s">
        <v>141</v>
      </c>
      <c r="Z6" s="245">
        <v>2</v>
      </c>
      <c r="AB6" s="246">
        <f>+IF($Y$1=$Z$6,VLOOKUP($AA$2,$A$39:$W$63,AB1))</f>
        <v>14136</v>
      </c>
      <c r="AC6" s="246">
        <f t="shared" ref="AC6:AG6" si="0">+IF($Y$1=$Z$6,VLOOKUP($AA$2,$A$39:$W$63,AC1))</f>
        <v>8994</v>
      </c>
      <c r="AD6" s="246">
        <f t="shared" si="0"/>
        <v>7447</v>
      </c>
      <c r="AE6" s="246">
        <f t="shared" si="0"/>
        <v>4999</v>
      </c>
      <c r="AF6" s="246">
        <f t="shared" si="0"/>
        <v>3691</v>
      </c>
      <c r="AG6" s="246">
        <f t="shared" si="0"/>
        <v>2817</v>
      </c>
      <c r="AH6" s="246">
        <f>+IF($Y$1=$Z$6,VLOOKUP($AA$2,$A$39:$W$63,AH1))</f>
        <v>2029</v>
      </c>
    </row>
    <row r="7" spans="1:49">
      <c r="A7" s="253">
        <v>30</v>
      </c>
      <c r="B7" s="253">
        <v>34</v>
      </c>
      <c r="C7" s="245">
        <v>10004</v>
      </c>
      <c r="D7" s="245">
        <v>5277.11</v>
      </c>
      <c r="E7" s="245">
        <v>2801.12</v>
      </c>
      <c r="F7" s="245">
        <v>6224</v>
      </c>
      <c r="G7" s="245">
        <v>3283.16</v>
      </c>
      <c r="H7" s="245">
        <v>1742.72</v>
      </c>
      <c r="I7" s="245">
        <v>5442</v>
      </c>
      <c r="J7" s="245">
        <v>2870.6550000000002</v>
      </c>
      <c r="K7" s="245">
        <v>1523.76</v>
      </c>
      <c r="L7" s="245">
        <v>3598</v>
      </c>
      <c r="M7" s="245">
        <v>1897.9449999999999</v>
      </c>
      <c r="N7" s="245">
        <v>1007.44</v>
      </c>
      <c r="O7" s="245">
        <v>2678</v>
      </c>
      <c r="P7" s="245">
        <v>1412.645</v>
      </c>
      <c r="Q7" s="245">
        <v>749.84</v>
      </c>
      <c r="R7" s="245">
        <v>2043</v>
      </c>
      <c r="S7" s="245">
        <v>1077.6824999999999</v>
      </c>
      <c r="T7" s="245">
        <v>572.04</v>
      </c>
      <c r="U7" s="245">
        <v>1471</v>
      </c>
      <c r="V7" s="245">
        <v>775.95249999999999</v>
      </c>
      <c r="W7" s="245">
        <v>411.88</v>
      </c>
      <c r="Y7" s="234" t="s">
        <v>143</v>
      </c>
      <c r="Z7" s="245">
        <v>3</v>
      </c>
      <c r="AB7" s="246" t="b">
        <f t="shared" ref="AB7:AG7" si="1">+IF($Y$1=$Z$7,VLOOKUP($AA$2,$A$72:$W$96,AB1))</f>
        <v>0</v>
      </c>
      <c r="AC7" s="246" t="b">
        <f t="shared" si="1"/>
        <v>0</v>
      </c>
      <c r="AD7" s="246" t="b">
        <f t="shared" si="1"/>
        <v>0</v>
      </c>
      <c r="AE7" s="246" t="b">
        <f t="shared" si="1"/>
        <v>0</v>
      </c>
      <c r="AF7" s="246" t="b">
        <f t="shared" si="1"/>
        <v>0</v>
      </c>
      <c r="AG7" s="246" t="b">
        <f t="shared" si="1"/>
        <v>0</v>
      </c>
      <c r="AH7" s="246" t="b">
        <f>+IF($Y$1=$Z$7,VLOOKUP($AA$2,$A$72:$W$96,AH1))</f>
        <v>0</v>
      </c>
    </row>
    <row r="8" spans="1:49">
      <c r="A8" s="253">
        <v>35</v>
      </c>
      <c r="B8" s="253">
        <v>39</v>
      </c>
      <c r="C8" s="245">
        <v>11181</v>
      </c>
      <c r="D8" s="245">
        <v>5897.9775</v>
      </c>
      <c r="E8" s="245">
        <v>3130.68</v>
      </c>
      <c r="F8" s="245">
        <v>6967</v>
      </c>
      <c r="G8" s="245">
        <v>3675.0925000000002</v>
      </c>
      <c r="H8" s="245">
        <v>1950.76</v>
      </c>
      <c r="I8" s="245">
        <v>6094</v>
      </c>
      <c r="J8" s="245">
        <v>3214.585</v>
      </c>
      <c r="K8" s="245">
        <v>1706.32</v>
      </c>
      <c r="L8" s="245">
        <v>4027</v>
      </c>
      <c r="M8" s="245">
        <v>2124.2424999999998</v>
      </c>
      <c r="N8" s="245">
        <v>1127.56</v>
      </c>
      <c r="O8" s="245">
        <v>2997</v>
      </c>
      <c r="P8" s="245">
        <v>1580.9175</v>
      </c>
      <c r="Q8" s="245">
        <v>839.16</v>
      </c>
      <c r="R8" s="245">
        <v>2290</v>
      </c>
      <c r="S8" s="245">
        <v>1207.9749999999999</v>
      </c>
      <c r="T8" s="245">
        <v>641.20000000000005</v>
      </c>
      <c r="U8" s="245">
        <v>1649</v>
      </c>
      <c r="V8" s="245">
        <v>869.84749999999997</v>
      </c>
      <c r="W8" s="245">
        <v>461.72</v>
      </c>
      <c r="Y8" s="234" t="s">
        <v>145</v>
      </c>
      <c r="Z8" s="245">
        <v>4</v>
      </c>
      <c r="AB8" s="246" t="b">
        <f t="shared" ref="AB8:AH8" si="2">+IF($Y$1=$Z$8,VLOOKUP($AA$2,$A$105:$W$129,AB1))</f>
        <v>0</v>
      </c>
      <c r="AC8" s="246" t="b">
        <f t="shared" si="2"/>
        <v>0</v>
      </c>
      <c r="AD8" s="246" t="b">
        <f t="shared" si="2"/>
        <v>0</v>
      </c>
      <c r="AE8" s="246" t="b">
        <f t="shared" si="2"/>
        <v>0</v>
      </c>
      <c r="AF8" s="246" t="b">
        <f t="shared" si="2"/>
        <v>0</v>
      </c>
      <c r="AG8" s="246" t="b">
        <f t="shared" si="2"/>
        <v>0</v>
      </c>
      <c r="AH8" s="246" t="b">
        <f t="shared" si="2"/>
        <v>0</v>
      </c>
    </row>
    <row r="9" spans="1:49">
      <c r="A9" s="253">
        <v>40</v>
      </c>
      <c r="B9" s="253">
        <v>44</v>
      </c>
      <c r="C9" s="245">
        <v>12665</v>
      </c>
      <c r="D9" s="245">
        <v>6680.7875000000004</v>
      </c>
      <c r="E9" s="245">
        <v>3546.2</v>
      </c>
      <c r="F9" s="245">
        <v>8057</v>
      </c>
      <c r="G9" s="245">
        <v>4250.0675000000001</v>
      </c>
      <c r="H9" s="245">
        <v>2255.96</v>
      </c>
      <c r="I9" s="245">
        <v>6671</v>
      </c>
      <c r="J9" s="245">
        <v>3518.9524999999999</v>
      </c>
      <c r="K9" s="245">
        <v>1867.88</v>
      </c>
      <c r="L9" s="245">
        <v>4477</v>
      </c>
      <c r="M9" s="245">
        <v>2361.6174999999998</v>
      </c>
      <c r="N9" s="245">
        <v>1253.56</v>
      </c>
      <c r="O9" s="245">
        <v>3307</v>
      </c>
      <c r="P9" s="245">
        <v>1744.4425000000001</v>
      </c>
      <c r="Q9" s="245">
        <v>925.96</v>
      </c>
      <c r="R9" s="245">
        <v>2524</v>
      </c>
      <c r="S9" s="245">
        <v>1331.41</v>
      </c>
      <c r="T9" s="245">
        <v>706.72</v>
      </c>
      <c r="U9" s="245">
        <v>1818</v>
      </c>
      <c r="V9" s="245">
        <v>958.995</v>
      </c>
      <c r="W9" s="245">
        <v>509.04</v>
      </c>
      <c r="Y9" s="234" t="s">
        <v>147</v>
      </c>
      <c r="Z9" s="245">
        <v>5</v>
      </c>
      <c r="AB9" s="246" t="b">
        <f t="shared" ref="AB9:AH9" si="3">+IF($Y$1=$Z$9,VLOOKUP($AA$2,$A$138:$W$162,AB1))</f>
        <v>0</v>
      </c>
      <c r="AC9" s="246" t="b">
        <f t="shared" si="3"/>
        <v>0</v>
      </c>
      <c r="AD9" s="246" t="b">
        <f t="shared" si="3"/>
        <v>0</v>
      </c>
      <c r="AE9" s="246" t="b">
        <f t="shared" si="3"/>
        <v>0</v>
      </c>
      <c r="AF9" s="246" t="b">
        <f t="shared" si="3"/>
        <v>0</v>
      </c>
      <c r="AG9" s="246" t="b">
        <f t="shared" si="3"/>
        <v>0</v>
      </c>
      <c r="AH9" s="246" t="b">
        <f t="shared" si="3"/>
        <v>0</v>
      </c>
    </row>
    <row r="10" spans="1:49">
      <c r="A10" s="253">
        <v>45</v>
      </c>
      <c r="B10" s="253">
        <v>49</v>
      </c>
      <c r="C10" s="245">
        <v>14134</v>
      </c>
      <c r="D10" s="245">
        <v>7455.6850000000004</v>
      </c>
      <c r="E10" s="245">
        <v>3957.52</v>
      </c>
      <c r="F10" s="245">
        <v>9005</v>
      </c>
      <c r="G10" s="245">
        <v>4750.1374999999998</v>
      </c>
      <c r="H10" s="245">
        <v>2521.4</v>
      </c>
      <c r="I10" s="245">
        <v>7455</v>
      </c>
      <c r="J10" s="245">
        <v>3932.5124999999998</v>
      </c>
      <c r="K10" s="245">
        <v>2087.4</v>
      </c>
      <c r="L10" s="245">
        <v>5002</v>
      </c>
      <c r="M10" s="245">
        <v>2638.5549999999998</v>
      </c>
      <c r="N10" s="245">
        <v>1400.56</v>
      </c>
      <c r="O10" s="245">
        <v>3692</v>
      </c>
      <c r="P10" s="245">
        <v>1947.53</v>
      </c>
      <c r="Q10" s="245">
        <v>1033.76</v>
      </c>
      <c r="R10" s="245">
        <v>2824</v>
      </c>
      <c r="S10" s="245">
        <v>1489.66</v>
      </c>
      <c r="T10" s="245">
        <v>790.72</v>
      </c>
      <c r="U10" s="245">
        <v>2034</v>
      </c>
      <c r="V10" s="245">
        <v>1072.9349999999999</v>
      </c>
      <c r="W10" s="245">
        <v>569.52</v>
      </c>
      <c r="Y10" s="234" t="s">
        <v>149</v>
      </c>
      <c r="Z10" s="245">
        <v>6</v>
      </c>
      <c r="AB10" s="246" t="b">
        <f t="shared" ref="AB10:AH10" si="4">+IF($Y$1=$Z$10,VLOOKUP($AA$2,$A$171:$W$195,AB1))</f>
        <v>0</v>
      </c>
      <c r="AC10" s="246" t="b">
        <f t="shared" si="4"/>
        <v>0</v>
      </c>
      <c r="AD10" s="246" t="b">
        <f t="shared" si="4"/>
        <v>0</v>
      </c>
      <c r="AE10" s="246" t="b">
        <f t="shared" si="4"/>
        <v>0</v>
      </c>
      <c r="AF10" s="246" t="b">
        <f t="shared" si="4"/>
        <v>0</v>
      </c>
      <c r="AG10" s="246" t="b">
        <f t="shared" si="4"/>
        <v>0</v>
      </c>
      <c r="AH10" s="246" t="b">
        <f t="shared" si="4"/>
        <v>0</v>
      </c>
    </row>
    <row r="11" spans="1:49">
      <c r="A11" s="253">
        <v>50</v>
      </c>
      <c r="B11" s="253">
        <v>54</v>
      </c>
      <c r="C11" s="245">
        <v>18653</v>
      </c>
      <c r="D11" s="245">
        <v>9839.4575000000004</v>
      </c>
      <c r="E11" s="245">
        <v>5222.84</v>
      </c>
      <c r="F11" s="245">
        <v>11764</v>
      </c>
      <c r="G11" s="245">
        <v>6205.51</v>
      </c>
      <c r="H11" s="245">
        <v>3293.92</v>
      </c>
      <c r="I11" s="245">
        <v>9827</v>
      </c>
      <c r="J11" s="245">
        <v>5183.7425000000003</v>
      </c>
      <c r="K11" s="245">
        <v>2751.56</v>
      </c>
      <c r="L11" s="245">
        <v>6566</v>
      </c>
      <c r="M11" s="245">
        <v>3463.5650000000001</v>
      </c>
      <c r="N11" s="245">
        <v>1838.48</v>
      </c>
      <c r="O11" s="245">
        <v>5264</v>
      </c>
      <c r="P11" s="245">
        <v>2776.76</v>
      </c>
      <c r="Q11" s="245">
        <v>1473.92</v>
      </c>
      <c r="R11" s="245">
        <v>4028</v>
      </c>
      <c r="S11" s="245">
        <v>2124.77</v>
      </c>
      <c r="T11" s="245">
        <v>1127.8399999999999</v>
      </c>
      <c r="U11" s="245">
        <v>2899</v>
      </c>
      <c r="V11" s="245">
        <v>1529.2225000000001</v>
      </c>
      <c r="W11" s="245">
        <v>811.72</v>
      </c>
      <c r="Y11" s="234" t="s">
        <v>151</v>
      </c>
      <c r="Z11" s="245">
        <v>7</v>
      </c>
      <c r="AB11" s="246" t="b">
        <f t="shared" ref="AB11:AH11" si="5">+IF($Y$1=$Z$11,VLOOKUP($AA$2,$A$204:$W$227,AB1))</f>
        <v>0</v>
      </c>
      <c r="AC11" s="246" t="b">
        <f t="shared" si="5"/>
        <v>0</v>
      </c>
      <c r="AD11" s="246" t="b">
        <f t="shared" si="5"/>
        <v>0</v>
      </c>
      <c r="AE11" s="246" t="b">
        <f t="shared" si="5"/>
        <v>0</v>
      </c>
      <c r="AF11" s="246" t="b">
        <f t="shared" si="5"/>
        <v>0</v>
      </c>
      <c r="AG11" s="246" t="b">
        <f t="shared" si="5"/>
        <v>0</v>
      </c>
      <c r="AH11" s="246" t="b">
        <f t="shared" si="5"/>
        <v>0</v>
      </c>
    </row>
    <row r="12" spans="1:49">
      <c r="A12" s="253">
        <v>55</v>
      </c>
      <c r="B12" s="253">
        <v>59</v>
      </c>
      <c r="C12" s="245">
        <v>19836</v>
      </c>
      <c r="D12" s="245">
        <v>10463.49</v>
      </c>
      <c r="E12" s="245">
        <v>5554.08</v>
      </c>
      <c r="F12" s="245">
        <v>12518</v>
      </c>
      <c r="G12" s="245">
        <v>6603.2449999999999</v>
      </c>
      <c r="H12" s="245">
        <v>3505.04</v>
      </c>
      <c r="I12" s="245">
        <v>10451</v>
      </c>
      <c r="J12" s="245">
        <v>5512.9025000000001</v>
      </c>
      <c r="K12" s="245">
        <v>2926.2799999999997</v>
      </c>
      <c r="L12" s="245">
        <v>6988</v>
      </c>
      <c r="M12" s="245">
        <v>3686.17</v>
      </c>
      <c r="N12" s="245">
        <v>1956.6399999999999</v>
      </c>
      <c r="O12" s="245">
        <v>5596</v>
      </c>
      <c r="P12" s="245">
        <v>2951.89</v>
      </c>
      <c r="Q12" s="245">
        <v>1566.88</v>
      </c>
      <c r="R12" s="245">
        <v>4283</v>
      </c>
      <c r="S12" s="245">
        <v>2259.2824999999998</v>
      </c>
      <c r="T12" s="245">
        <v>1199.24</v>
      </c>
      <c r="U12" s="245">
        <v>3085</v>
      </c>
      <c r="V12" s="245">
        <v>1627.3375000000001</v>
      </c>
      <c r="W12" s="245">
        <v>863.8</v>
      </c>
      <c r="Y12" s="234" t="s">
        <v>153</v>
      </c>
      <c r="Z12" s="245">
        <v>8</v>
      </c>
      <c r="AB12" s="246" t="b">
        <f t="shared" ref="AB12:AH12" si="6">+IF($Y$1=$Z$12,VLOOKUP($AA$2,$A$237:$W$261,AB1))</f>
        <v>0</v>
      </c>
      <c r="AC12" s="246" t="b">
        <f t="shared" si="6"/>
        <v>0</v>
      </c>
      <c r="AD12" s="246" t="b">
        <f t="shared" si="6"/>
        <v>0</v>
      </c>
      <c r="AE12" s="246" t="b">
        <f t="shared" si="6"/>
        <v>0</v>
      </c>
      <c r="AF12" s="246" t="b">
        <f t="shared" si="6"/>
        <v>0</v>
      </c>
      <c r="AG12" s="246" t="b">
        <f t="shared" si="6"/>
        <v>0</v>
      </c>
      <c r="AH12" s="246" t="b">
        <f t="shared" si="6"/>
        <v>0</v>
      </c>
    </row>
    <row r="13" spans="1:49">
      <c r="A13" s="253">
        <v>60</v>
      </c>
      <c r="B13" s="253">
        <v>60</v>
      </c>
      <c r="C13" s="245">
        <v>21053</v>
      </c>
      <c r="D13" s="245">
        <v>11105.4575</v>
      </c>
      <c r="E13" s="245">
        <v>5894.84</v>
      </c>
      <c r="F13" s="245">
        <v>13628</v>
      </c>
      <c r="G13" s="245">
        <v>7188.77</v>
      </c>
      <c r="H13" s="245">
        <v>3815.84</v>
      </c>
      <c r="I13" s="245">
        <v>11354</v>
      </c>
      <c r="J13" s="245">
        <v>5989.2349999999997</v>
      </c>
      <c r="K13" s="245">
        <v>3179.12</v>
      </c>
      <c r="L13" s="245">
        <v>7949</v>
      </c>
      <c r="M13" s="245">
        <v>4193.0974999999999</v>
      </c>
      <c r="N13" s="245">
        <v>2225.7199999999998</v>
      </c>
      <c r="O13" s="245">
        <v>6659</v>
      </c>
      <c r="P13" s="245">
        <v>3512.6224999999999</v>
      </c>
      <c r="Q13" s="245">
        <v>1864.52</v>
      </c>
      <c r="R13" s="245">
        <v>5350</v>
      </c>
      <c r="S13" s="245">
        <v>2822.125</v>
      </c>
      <c r="T13" s="245">
        <v>1498</v>
      </c>
      <c r="U13" s="245">
        <v>3852</v>
      </c>
      <c r="V13" s="245">
        <v>2031.93</v>
      </c>
      <c r="W13" s="245">
        <v>1078.56</v>
      </c>
      <c r="Y13" s="234" t="s">
        <v>155</v>
      </c>
      <c r="Z13" s="245">
        <v>9</v>
      </c>
      <c r="AB13" s="246" t="b">
        <f t="shared" ref="AB13:AH13" si="7">+IF($Y$1=$Z$13,VLOOKUP($AA$2,$A$270:$W$293,AB1))</f>
        <v>0</v>
      </c>
      <c r="AC13" s="246" t="b">
        <f t="shared" si="7"/>
        <v>0</v>
      </c>
      <c r="AD13" s="246" t="b">
        <f t="shared" si="7"/>
        <v>0</v>
      </c>
      <c r="AE13" s="246" t="b">
        <f t="shared" si="7"/>
        <v>0</v>
      </c>
      <c r="AF13" s="246" t="b">
        <f t="shared" si="7"/>
        <v>0</v>
      </c>
      <c r="AG13" s="246" t="b">
        <f t="shared" si="7"/>
        <v>0</v>
      </c>
      <c r="AH13" s="246" t="b">
        <f t="shared" si="7"/>
        <v>0</v>
      </c>
    </row>
    <row r="14" spans="1:49">
      <c r="A14" s="253">
        <v>61</v>
      </c>
      <c r="B14" s="253">
        <v>61</v>
      </c>
      <c r="C14" s="245">
        <v>22610</v>
      </c>
      <c r="D14" s="245">
        <v>11926.775</v>
      </c>
      <c r="E14" s="245">
        <v>6330.8</v>
      </c>
      <c r="F14" s="245">
        <v>14641</v>
      </c>
      <c r="G14" s="245">
        <v>7723.1274999999996</v>
      </c>
      <c r="H14" s="245">
        <v>4099.4799999999996</v>
      </c>
      <c r="I14" s="245">
        <v>12190</v>
      </c>
      <c r="J14" s="245">
        <v>6430.2250000000004</v>
      </c>
      <c r="K14" s="245">
        <v>3413.2</v>
      </c>
      <c r="L14" s="245">
        <v>8536</v>
      </c>
      <c r="M14" s="245">
        <v>4502.74</v>
      </c>
      <c r="N14" s="245">
        <v>2390.08</v>
      </c>
      <c r="O14" s="245">
        <v>7154</v>
      </c>
      <c r="P14" s="245">
        <v>3773.7350000000001</v>
      </c>
      <c r="Q14" s="245">
        <v>2003.12</v>
      </c>
      <c r="R14" s="245">
        <v>5742</v>
      </c>
      <c r="S14" s="245">
        <v>3028.9050000000002</v>
      </c>
      <c r="T14" s="245">
        <v>1607.76</v>
      </c>
      <c r="U14" s="245">
        <v>4134</v>
      </c>
      <c r="V14" s="245">
        <v>2180.6849999999999</v>
      </c>
      <c r="W14" s="245">
        <v>1157.52</v>
      </c>
      <c r="Y14" s="234" t="s">
        <v>157</v>
      </c>
      <c r="Z14" s="245">
        <v>10</v>
      </c>
      <c r="AB14" s="246" t="b">
        <f t="shared" ref="AB14:AH14" si="8">+IF($Y$1=$Z$14,VLOOKUP($AA$2,$A$303:$W$327,AB1))</f>
        <v>0</v>
      </c>
      <c r="AC14" s="246" t="b">
        <f t="shared" si="8"/>
        <v>0</v>
      </c>
      <c r="AD14" s="246" t="b">
        <f t="shared" si="8"/>
        <v>0</v>
      </c>
      <c r="AE14" s="246" t="b">
        <f t="shared" si="8"/>
        <v>0</v>
      </c>
      <c r="AF14" s="246" t="b">
        <f t="shared" si="8"/>
        <v>0</v>
      </c>
      <c r="AG14" s="246" t="b">
        <f t="shared" si="8"/>
        <v>0</v>
      </c>
      <c r="AH14" s="246" t="b">
        <f t="shared" si="8"/>
        <v>0</v>
      </c>
    </row>
    <row r="15" spans="1:49">
      <c r="A15" s="253">
        <v>62</v>
      </c>
      <c r="B15" s="253">
        <v>62</v>
      </c>
      <c r="C15" s="245">
        <v>24737</v>
      </c>
      <c r="D15" s="245">
        <v>13048.7675</v>
      </c>
      <c r="E15" s="245">
        <v>6926.36</v>
      </c>
      <c r="F15" s="245">
        <v>16025</v>
      </c>
      <c r="G15" s="245">
        <v>8453.1875</v>
      </c>
      <c r="H15" s="245">
        <v>4487</v>
      </c>
      <c r="I15" s="245">
        <v>13353</v>
      </c>
      <c r="J15" s="245">
        <v>7043.7075000000004</v>
      </c>
      <c r="K15" s="245">
        <v>3738.84</v>
      </c>
      <c r="L15" s="245">
        <v>9344</v>
      </c>
      <c r="M15" s="245">
        <v>4928.96</v>
      </c>
      <c r="N15" s="245">
        <v>2616.3200000000002</v>
      </c>
      <c r="O15" s="245">
        <v>7832</v>
      </c>
      <c r="P15" s="245">
        <v>4131.38</v>
      </c>
      <c r="Q15" s="245">
        <v>2192.96</v>
      </c>
      <c r="R15" s="245">
        <v>6290</v>
      </c>
      <c r="S15" s="245">
        <v>3317.9749999999999</v>
      </c>
      <c r="T15" s="245">
        <v>1761.2</v>
      </c>
      <c r="U15" s="245">
        <v>4528</v>
      </c>
      <c r="V15" s="245">
        <v>2388.52</v>
      </c>
      <c r="W15" s="245">
        <v>1267.8399999999999</v>
      </c>
      <c r="Y15" s="234" t="s">
        <v>159</v>
      </c>
      <c r="Z15" s="245">
        <v>11</v>
      </c>
      <c r="AB15" s="246" t="b">
        <f t="shared" ref="AB15:AH15" si="9">+IF($Y$1=$Z$15,VLOOKUP($AA$2,$A$336:$W$360,AB1))</f>
        <v>0</v>
      </c>
      <c r="AC15" s="246" t="b">
        <f t="shared" si="9"/>
        <v>0</v>
      </c>
      <c r="AD15" s="246" t="b">
        <f t="shared" si="9"/>
        <v>0</v>
      </c>
      <c r="AE15" s="246" t="b">
        <f t="shared" si="9"/>
        <v>0</v>
      </c>
      <c r="AF15" s="246" t="b">
        <f t="shared" si="9"/>
        <v>0</v>
      </c>
      <c r="AG15" s="246" t="b">
        <f t="shared" si="9"/>
        <v>0</v>
      </c>
      <c r="AH15" s="246" t="b">
        <f t="shared" si="9"/>
        <v>0</v>
      </c>
    </row>
    <row r="16" spans="1:49">
      <c r="A16" s="253">
        <v>63</v>
      </c>
      <c r="B16" s="253">
        <v>63</v>
      </c>
      <c r="C16" s="245">
        <v>26291</v>
      </c>
      <c r="D16" s="245">
        <v>13868.502500000001</v>
      </c>
      <c r="E16" s="245">
        <v>7361.48</v>
      </c>
      <c r="F16" s="245">
        <v>17037</v>
      </c>
      <c r="G16" s="245">
        <v>8987.0174999999999</v>
      </c>
      <c r="H16" s="245">
        <v>4770.3599999999997</v>
      </c>
      <c r="I16" s="245">
        <v>14193</v>
      </c>
      <c r="J16" s="245">
        <v>7486.8074999999999</v>
      </c>
      <c r="K16" s="245">
        <v>3974.04</v>
      </c>
      <c r="L16" s="245">
        <v>9933</v>
      </c>
      <c r="M16" s="245">
        <v>5239.6575000000003</v>
      </c>
      <c r="N16" s="245">
        <v>2781.24</v>
      </c>
      <c r="O16" s="245">
        <v>8324</v>
      </c>
      <c r="P16" s="245">
        <v>4390.91</v>
      </c>
      <c r="Q16" s="245">
        <v>2330.7199999999998</v>
      </c>
      <c r="R16" s="245">
        <v>6688</v>
      </c>
      <c r="S16" s="245">
        <v>3527.92</v>
      </c>
      <c r="T16" s="245">
        <v>1872.6399999999999</v>
      </c>
      <c r="U16" s="245">
        <v>4816</v>
      </c>
      <c r="V16" s="245">
        <v>2540.44</v>
      </c>
      <c r="W16" s="245">
        <v>1348.48</v>
      </c>
      <c r="Y16" s="243" t="s">
        <v>82</v>
      </c>
      <c r="Z16" s="245">
        <v>12</v>
      </c>
      <c r="AB16" s="246" t="b">
        <f t="shared" ref="AB16:AH16" si="10">+IF($Y$1=$Z$16,VLOOKUP($AA$2,$A$369:$W$392,AB1))</f>
        <v>0</v>
      </c>
      <c r="AC16" s="246" t="b">
        <f t="shared" si="10"/>
        <v>0</v>
      </c>
      <c r="AD16" s="246" t="b">
        <f t="shared" si="10"/>
        <v>0</v>
      </c>
      <c r="AE16" s="246" t="b">
        <f t="shared" si="10"/>
        <v>0</v>
      </c>
      <c r="AF16" s="246" t="b">
        <f t="shared" si="10"/>
        <v>0</v>
      </c>
      <c r="AG16" s="246" t="b">
        <f t="shared" si="10"/>
        <v>0</v>
      </c>
      <c r="AH16" s="246" t="b">
        <f t="shared" si="10"/>
        <v>0</v>
      </c>
    </row>
    <row r="17" spans="1:34">
      <c r="A17" s="253">
        <v>64</v>
      </c>
      <c r="B17" s="253">
        <v>64</v>
      </c>
      <c r="C17" s="245">
        <v>28428</v>
      </c>
      <c r="D17" s="245">
        <v>14995.77</v>
      </c>
      <c r="E17" s="245">
        <v>7959.84</v>
      </c>
      <c r="F17" s="245">
        <v>18428</v>
      </c>
      <c r="G17" s="245">
        <v>9720.77</v>
      </c>
      <c r="H17" s="245">
        <v>5159.84</v>
      </c>
      <c r="I17" s="245">
        <v>15354</v>
      </c>
      <c r="J17" s="245">
        <v>8099.2349999999997</v>
      </c>
      <c r="K17" s="245">
        <v>4299.12</v>
      </c>
      <c r="L17" s="245">
        <v>10745</v>
      </c>
      <c r="M17" s="245">
        <v>5667.9875000000002</v>
      </c>
      <c r="N17" s="245">
        <v>3008.6</v>
      </c>
      <c r="O17" s="245">
        <v>9004</v>
      </c>
      <c r="P17" s="245">
        <v>4749.6099999999997</v>
      </c>
      <c r="Q17" s="245">
        <v>2521.12</v>
      </c>
      <c r="R17" s="245">
        <v>7237</v>
      </c>
      <c r="S17" s="245">
        <v>3817.5174999999999</v>
      </c>
      <c r="T17" s="245">
        <v>2026.36</v>
      </c>
      <c r="U17" s="245">
        <v>5211</v>
      </c>
      <c r="V17" s="245">
        <v>2748.8024999999998</v>
      </c>
      <c r="W17" s="245">
        <v>1459.08</v>
      </c>
      <c r="Y17" s="234" t="s">
        <v>163</v>
      </c>
      <c r="Z17" s="245">
        <v>13</v>
      </c>
      <c r="AB17" s="246" t="b">
        <f t="shared" ref="AB17:AH17" si="11">+IF($Y$1=$Z$17,VLOOKUP($AA$2,$A$402:$W$426,AB1))</f>
        <v>0</v>
      </c>
      <c r="AC17" s="246" t="b">
        <f t="shared" si="11"/>
        <v>0</v>
      </c>
      <c r="AD17" s="246" t="b">
        <f t="shared" si="11"/>
        <v>0</v>
      </c>
      <c r="AE17" s="246" t="b">
        <f t="shared" si="11"/>
        <v>0</v>
      </c>
      <c r="AF17" s="246" t="b">
        <f t="shared" si="11"/>
        <v>0</v>
      </c>
      <c r="AG17" s="246" t="b">
        <f t="shared" si="11"/>
        <v>0</v>
      </c>
      <c r="AH17" s="246" t="b">
        <f t="shared" si="11"/>
        <v>0</v>
      </c>
    </row>
    <row r="18" spans="1:34">
      <c r="A18" s="253">
        <v>65</v>
      </c>
      <c r="B18" s="253">
        <v>65</v>
      </c>
      <c r="C18" s="245">
        <v>29782</v>
      </c>
      <c r="D18" s="245">
        <v>15710.004999999999</v>
      </c>
      <c r="E18" s="245">
        <v>8338.9599999999991</v>
      </c>
      <c r="F18" s="245">
        <v>24085</v>
      </c>
      <c r="G18" s="245">
        <v>12704.8375</v>
      </c>
      <c r="H18" s="245">
        <v>6743.8</v>
      </c>
      <c r="I18" s="245">
        <v>20020</v>
      </c>
      <c r="J18" s="245">
        <v>10560.55</v>
      </c>
      <c r="K18" s="245">
        <v>5605.6</v>
      </c>
      <c r="L18" s="245">
        <v>13586</v>
      </c>
      <c r="M18" s="245">
        <v>7166.6149999999998</v>
      </c>
      <c r="N18" s="245">
        <v>3804.08</v>
      </c>
      <c r="O18" s="245">
        <v>12005</v>
      </c>
      <c r="P18" s="245">
        <v>6332.6374999999998</v>
      </c>
      <c r="Q18" s="245">
        <v>3361.4</v>
      </c>
      <c r="R18" s="245">
        <v>10193</v>
      </c>
      <c r="S18" s="245">
        <v>5376.8074999999999</v>
      </c>
      <c r="T18" s="245">
        <v>2854.04</v>
      </c>
      <c r="U18" s="245">
        <v>7341</v>
      </c>
      <c r="V18" s="245">
        <v>3872.3775000000001</v>
      </c>
      <c r="W18" s="245">
        <v>2055.48</v>
      </c>
      <c r="Y18" s="234" t="s">
        <v>165</v>
      </c>
      <c r="Z18" s="245">
        <v>14</v>
      </c>
      <c r="AB18" s="246" t="b">
        <f t="shared" ref="AB18:AH18" si="12">+IF($Y$1=$Z$18,VLOOKUP($AA$2,$A$435:$W$459,AB1))</f>
        <v>0</v>
      </c>
      <c r="AC18" s="246" t="b">
        <f t="shared" si="12"/>
        <v>0</v>
      </c>
      <c r="AD18" s="246" t="b">
        <f t="shared" si="12"/>
        <v>0</v>
      </c>
      <c r="AE18" s="246" t="b">
        <f t="shared" si="12"/>
        <v>0</v>
      </c>
      <c r="AF18" s="246" t="b">
        <f t="shared" si="12"/>
        <v>0</v>
      </c>
      <c r="AG18" s="246" t="b">
        <f t="shared" si="12"/>
        <v>0</v>
      </c>
      <c r="AH18" s="246" t="b">
        <f t="shared" si="12"/>
        <v>0</v>
      </c>
    </row>
    <row r="19" spans="1:34">
      <c r="A19" s="253">
        <v>66</v>
      </c>
      <c r="B19" s="253">
        <v>66</v>
      </c>
      <c r="C19" s="245">
        <v>31139</v>
      </c>
      <c r="D19" s="245">
        <v>16425.822499999998</v>
      </c>
      <c r="E19" s="245">
        <v>8718.92</v>
      </c>
      <c r="F19" s="245">
        <v>27976</v>
      </c>
      <c r="G19" s="245">
        <v>14757.34</v>
      </c>
      <c r="H19" s="245">
        <v>7833.28</v>
      </c>
      <c r="I19" s="245">
        <v>23259</v>
      </c>
      <c r="J19" s="245">
        <v>12269.122499999999</v>
      </c>
      <c r="K19" s="245">
        <v>6512.52</v>
      </c>
      <c r="L19" s="245">
        <v>15780</v>
      </c>
      <c r="M19" s="245">
        <v>8323.9500000000007</v>
      </c>
      <c r="N19" s="245">
        <v>4418.3999999999996</v>
      </c>
      <c r="O19" s="245">
        <v>13950</v>
      </c>
      <c r="P19" s="245">
        <v>7358.625</v>
      </c>
      <c r="Q19" s="245">
        <v>3906</v>
      </c>
      <c r="R19" s="245">
        <v>11844</v>
      </c>
      <c r="S19" s="245">
        <v>6247.71</v>
      </c>
      <c r="T19" s="245">
        <v>3316.32</v>
      </c>
      <c r="U19" s="245">
        <v>8528</v>
      </c>
      <c r="V19" s="245">
        <v>4498.5200000000004</v>
      </c>
      <c r="W19" s="245">
        <v>2387.84</v>
      </c>
      <c r="Y19" s="234" t="s">
        <v>167</v>
      </c>
      <c r="Z19" s="245">
        <v>15</v>
      </c>
      <c r="AB19" s="246" t="b">
        <f t="shared" ref="AB19:AH19" si="13">+IF($Y$1=$Z$19,VLOOKUP($AA$2,$A$468:$W$492,AB1))</f>
        <v>0</v>
      </c>
      <c r="AC19" s="246" t="b">
        <f t="shared" si="13"/>
        <v>0</v>
      </c>
      <c r="AD19" s="246" t="b">
        <f t="shared" si="13"/>
        <v>0</v>
      </c>
      <c r="AE19" s="246" t="b">
        <f t="shared" si="13"/>
        <v>0</v>
      </c>
      <c r="AF19" s="246" t="b">
        <f t="shared" si="13"/>
        <v>0</v>
      </c>
      <c r="AG19" s="246" t="b">
        <f t="shared" si="13"/>
        <v>0</v>
      </c>
      <c r="AH19" s="246" t="b">
        <f t="shared" si="13"/>
        <v>0</v>
      </c>
    </row>
    <row r="20" spans="1:34">
      <c r="A20" s="253">
        <v>67</v>
      </c>
      <c r="B20" s="253">
        <v>67</v>
      </c>
      <c r="C20" s="245">
        <v>33992</v>
      </c>
      <c r="D20" s="245">
        <v>17930.78</v>
      </c>
      <c r="E20" s="245">
        <v>9517.76</v>
      </c>
      <c r="F20" s="245">
        <v>30556</v>
      </c>
      <c r="G20" s="245">
        <v>16118.29</v>
      </c>
      <c r="H20" s="245">
        <v>8555.68</v>
      </c>
      <c r="I20" s="245">
        <v>25400</v>
      </c>
      <c r="J20" s="245">
        <v>13398.5</v>
      </c>
      <c r="K20" s="245">
        <v>7112</v>
      </c>
      <c r="L20" s="245">
        <v>17233</v>
      </c>
      <c r="M20" s="245">
        <v>9090.4074999999993</v>
      </c>
      <c r="N20" s="245">
        <v>4825.24</v>
      </c>
      <c r="O20" s="245">
        <v>15231</v>
      </c>
      <c r="P20" s="245">
        <v>8034.3525</v>
      </c>
      <c r="Q20" s="245">
        <v>4264.68</v>
      </c>
      <c r="R20" s="245">
        <v>12936</v>
      </c>
      <c r="S20" s="245">
        <v>6823.74</v>
      </c>
      <c r="T20" s="245">
        <v>3622.08</v>
      </c>
      <c r="U20" s="245">
        <v>9315</v>
      </c>
      <c r="V20" s="245">
        <v>4913.6625000000004</v>
      </c>
      <c r="W20" s="245">
        <v>2608.1999999999998</v>
      </c>
      <c r="Y20" s="234" t="s">
        <v>169</v>
      </c>
      <c r="Z20" s="245">
        <v>16</v>
      </c>
      <c r="AB20" s="246" t="b">
        <f>+IF($Y$1=$Z$20,VLOOKUP($AA$2,$A$501:$W$525,AB1))</f>
        <v>0</v>
      </c>
      <c r="AC20" s="246" t="b">
        <f t="shared" ref="AC20:AH20" si="14">+IF($Y$1=$Z$20,VLOOKUP($AA$2,$A$501:$W$525,AC1))</f>
        <v>0</v>
      </c>
      <c r="AD20" s="246" t="b">
        <f t="shared" si="14"/>
        <v>0</v>
      </c>
      <c r="AE20" s="246" t="b">
        <f t="shared" si="14"/>
        <v>0</v>
      </c>
      <c r="AF20" s="246" t="b">
        <f t="shared" si="14"/>
        <v>0</v>
      </c>
      <c r="AG20" s="246" t="b">
        <f t="shared" si="14"/>
        <v>0</v>
      </c>
      <c r="AH20" s="246" t="b">
        <f t="shared" si="14"/>
        <v>0</v>
      </c>
    </row>
    <row r="21" spans="1:34">
      <c r="A21" s="253">
        <v>68</v>
      </c>
      <c r="B21" s="253">
        <v>68</v>
      </c>
      <c r="C21" s="245">
        <v>37628</v>
      </c>
      <c r="D21" s="245">
        <v>19848.77</v>
      </c>
      <c r="E21" s="245">
        <v>10535.84</v>
      </c>
      <c r="F21" s="245">
        <v>33834</v>
      </c>
      <c r="G21" s="245">
        <v>17847.435000000001</v>
      </c>
      <c r="H21" s="245">
        <v>9473.52</v>
      </c>
      <c r="I21" s="245">
        <v>28125</v>
      </c>
      <c r="J21" s="245">
        <v>14835.9375</v>
      </c>
      <c r="K21" s="245">
        <v>7875</v>
      </c>
      <c r="L21" s="245">
        <v>19084</v>
      </c>
      <c r="M21" s="245">
        <v>10066.81</v>
      </c>
      <c r="N21" s="245">
        <v>5343.52</v>
      </c>
      <c r="O21" s="245">
        <v>16867</v>
      </c>
      <c r="P21" s="245">
        <v>8897.3425000000007</v>
      </c>
      <c r="Q21" s="245">
        <v>4722.76</v>
      </c>
      <c r="R21" s="245">
        <v>14324</v>
      </c>
      <c r="S21" s="245">
        <v>7555.91</v>
      </c>
      <c r="T21" s="245">
        <v>4010.72</v>
      </c>
      <c r="U21" s="245">
        <v>10313</v>
      </c>
      <c r="V21" s="245">
        <v>5440.1075000000001</v>
      </c>
      <c r="W21" s="245">
        <v>2887.64</v>
      </c>
      <c r="Y21" s="46" t="s">
        <v>657</v>
      </c>
      <c r="Z21" s="245">
        <v>17</v>
      </c>
      <c r="AB21" s="246" t="b">
        <f t="shared" ref="AB21:AH21" si="15">+IF($Y$1=$Z$21,VLOOKUP($AA$2,$A$534:$W$557,AB1))</f>
        <v>0</v>
      </c>
      <c r="AC21" s="246" t="b">
        <f t="shared" si="15"/>
        <v>0</v>
      </c>
      <c r="AD21" s="246" t="b">
        <f t="shared" si="15"/>
        <v>0</v>
      </c>
      <c r="AE21" s="246" t="b">
        <f t="shared" si="15"/>
        <v>0</v>
      </c>
      <c r="AF21" s="246" t="b">
        <f t="shared" si="15"/>
        <v>0</v>
      </c>
      <c r="AG21" s="246" t="b">
        <f t="shared" si="15"/>
        <v>0</v>
      </c>
      <c r="AH21" s="246" t="b">
        <f t="shared" si="15"/>
        <v>0</v>
      </c>
    </row>
    <row r="22" spans="1:34">
      <c r="A22" s="253">
        <v>69</v>
      </c>
      <c r="B22" s="253">
        <v>69</v>
      </c>
      <c r="C22" s="245">
        <v>41387</v>
      </c>
      <c r="D22" s="245">
        <v>21831.642500000002</v>
      </c>
      <c r="E22" s="245">
        <v>11588.36</v>
      </c>
      <c r="F22" s="245">
        <v>37221</v>
      </c>
      <c r="G22" s="245">
        <v>19634.077499999999</v>
      </c>
      <c r="H22" s="245">
        <v>10421.879999999999</v>
      </c>
      <c r="I22" s="245">
        <v>30936</v>
      </c>
      <c r="J22" s="245">
        <v>16318.74</v>
      </c>
      <c r="K22" s="245">
        <v>8662.08</v>
      </c>
      <c r="L22" s="245">
        <v>20990</v>
      </c>
      <c r="M22" s="245">
        <v>11072.225</v>
      </c>
      <c r="N22" s="245">
        <v>5877.2</v>
      </c>
      <c r="O22" s="245">
        <v>18553</v>
      </c>
      <c r="P22" s="245">
        <v>9786.7075000000004</v>
      </c>
      <c r="Q22" s="245">
        <v>5194.84</v>
      </c>
      <c r="R22" s="245">
        <v>15758</v>
      </c>
      <c r="S22" s="245">
        <v>8312.3449999999993</v>
      </c>
      <c r="T22" s="245">
        <v>4412.24</v>
      </c>
      <c r="U22" s="245">
        <v>11345</v>
      </c>
      <c r="V22" s="245">
        <v>5984.4875000000002</v>
      </c>
      <c r="W22" s="245">
        <v>3176.6</v>
      </c>
      <c r="Y22" s="46" t="s">
        <v>172</v>
      </c>
      <c r="Z22" s="245">
        <v>18</v>
      </c>
      <c r="AB22" s="246" t="b">
        <f t="shared" ref="AB22:AH22" si="16">+IF($Y$1=$Z$22,VLOOKUP($AA$2,$A$567:$W$591,AB1))</f>
        <v>0</v>
      </c>
      <c r="AC22" s="246" t="b">
        <f t="shared" si="16"/>
        <v>0</v>
      </c>
      <c r="AD22" s="246" t="b">
        <f t="shared" si="16"/>
        <v>0</v>
      </c>
      <c r="AE22" s="246" t="b">
        <f t="shared" si="16"/>
        <v>0</v>
      </c>
      <c r="AF22" s="246" t="b">
        <f t="shared" si="16"/>
        <v>0</v>
      </c>
      <c r="AG22" s="246" t="b">
        <f t="shared" si="16"/>
        <v>0</v>
      </c>
      <c r="AH22" s="246" t="b">
        <f t="shared" si="16"/>
        <v>0</v>
      </c>
    </row>
    <row r="23" spans="1:34" ht="16.2" thickBot="1">
      <c r="A23" s="253">
        <v>70</v>
      </c>
      <c r="B23" s="253">
        <v>70</v>
      </c>
      <c r="C23" s="245">
        <v>48971</v>
      </c>
      <c r="D23" s="245">
        <v>25832.202499999999</v>
      </c>
      <c r="E23" s="245">
        <v>13711.88</v>
      </c>
      <c r="F23" s="245">
        <v>45805</v>
      </c>
      <c r="G23" s="245">
        <v>24162.137500000001</v>
      </c>
      <c r="H23" s="245">
        <v>12825.4</v>
      </c>
      <c r="I23" s="245">
        <v>37665</v>
      </c>
      <c r="J23" s="245">
        <v>19868.287499999999</v>
      </c>
      <c r="K23" s="245">
        <v>10546.2</v>
      </c>
      <c r="L23" s="245">
        <v>24706</v>
      </c>
      <c r="M23" s="245">
        <v>13032.415000000001</v>
      </c>
      <c r="N23" s="245">
        <v>6917.68</v>
      </c>
      <c r="O23" s="245">
        <v>21618</v>
      </c>
      <c r="P23" s="245">
        <v>11403.495000000001</v>
      </c>
      <c r="Q23" s="245">
        <v>6053.04</v>
      </c>
      <c r="R23" s="245">
        <v>18531</v>
      </c>
      <c r="S23" s="245">
        <v>9775.1025000000009</v>
      </c>
      <c r="T23" s="245">
        <v>5188.68</v>
      </c>
      <c r="U23" s="245">
        <v>13343</v>
      </c>
      <c r="V23" s="245">
        <v>7038.4324999999999</v>
      </c>
      <c r="W23" s="245">
        <v>3736.04</v>
      </c>
      <c r="Y23" s="47" t="s">
        <v>174</v>
      </c>
      <c r="Z23" s="245">
        <v>19</v>
      </c>
      <c r="AB23" s="246" t="b">
        <f t="shared" ref="AB23:AH23" si="17">+IF($Y$1=$Z$23,VLOOKUP($AA$2,$A$600:$W$623,AB1))</f>
        <v>0</v>
      </c>
      <c r="AC23" s="246" t="b">
        <f t="shared" si="17"/>
        <v>0</v>
      </c>
      <c r="AD23" s="246" t="b">
        <f t="shared" si="17"/>
        <v>0</v>
      </c>
      <c r="AE23" s="246" t="b">
        <f t="shared" si="17"/>
        <v>0</v>
      </c>
      <c r="AF23" s="246" t="b">
        <f t="shared" si="17"/>
        <v>0</v>
      </c>
      <c r="AG23" s="246" t="b">
        <f t="shared" si="17"/>
        <v>0</v>
      </c>
      <c r="AH23" s="246" t="b">
        <f t="shared" si="17"/>
        <v>0</v>
      </c>
    </row>
    <row r="24" spans="1:34">
      <c r="A24" s="253">
        <v>71</v>
      </c>
      <c r="B24" s="253">
        <v>71</v>
      </c>
      <c r="C24" s="245">
        <v>50888</v>
      </c>
      <c r="D24" s="245">
        <v>26843.42</v>
      </c>
      <c r="E24" s="245">
        <v>14248.64</v>
      </c>
      <c r="F24" s="245">
        <v>47599</v>
      </c>
      <c r="G24" s="245">
        <v>25108.4725</v>
      </c>
      <c r="H24" s="245">
        <v>13327.72</v>
      </c>
      <c r="I24" s="245">
        <v>39144</v>
      </c>
      <c r="J24" s="245">
        <v>20648.46</v>
      </c>
      <c r="K24" s="245">
        <v>10960.32</v>
      </c>
      <c r="L24" s="245">
        <v>25681</v>
      </c>
      <c r="M24" s="245">
        <v>13546.727500000001</v>
      </c>
      <c r="N24" s="245">
        <v>7190.68</v>
      </c>
      <c r="O24" s="245">
        <v>22464</v>
      </c>
      <c r="P24" s="245">
        <v>11849.76</v>
      </c>
      <c r="Q24" s="245">
        <v>6289.92</v>
      </c>
      <c r="R24" s="245">
        <v>19257</v>
      </c>
      <c r="S24" s="245">
        <v>10158.067499999999</v>
      </c>
      <c r="T24" s="245">
        <v>5391.96</v>
      </c>
      <c r="U24" s="245">
        <v>13865</v>
      </c>
      <c r="V24" s="245">
        <v>7313.7875000000004</v>
      </c>
      <c r="W24" s="245">
        <v>3882.2</v>
      </c>
      <c r="AB24" s="245">
        <f>IF($AA$2&gt;=80,"N/A",IF($Y$1=3,"N/A",SUM(AB5:AB23)))</f>
        <v>14136</v>
      </c>
      <c r="AC24" s="245">
        <f t="shared" ref="AC24:AH24" si="18">IF($AA$2&gt;=80,"N/A",IF($Y$1=3,"N/A",SUM(AC5:AC23)))</f>
        <v>8994</v>
      </c>
      <c r="AD24" s="245">
        <f t="shared" si="18"/>
        <v>7447</v>
      </c>
      <c r="AE24" s="245">
        <f t="shared" si="18"/>
        <v>4999</v>
      </c>
      <c r="AF24" s="245">
        <f t="shared" si="18"/>
        <v>3691</v>
      </c>
      <c r="AG24" s="245">
        <f t="shared" si="18"/>
        <v>2817</v>
      </c>
      <c r="AH24" s="245">
        <f t="shared" si="18"/>
        <v>2029</v>
      </c>
    </row>
    <row r="25" spans="1:34">
      <c r="A25" s="253">
        <v>72</v>
      </c>
      <c r="B25" s="253">
        <v>72</v>
      </c>
      <c r="C25" s="245">
        <v>52324</v>
      </c>
      <c r="D25" s="245">
        <v>27600.91</v>
      </c>
      <c r="E25" s="245">
        <v>14650.72</v>
      </c>
      <c r="F25" s="245">
        <v>48947</v>
      </c>
      <c r="G25" s="245">
        <v>25819.5425</v>
      </c>
      <c r="H25" s="245">
        <v>13705.16</v>
      </c>
      <c r="I25" s="245">
        <v>40249</v>
      </c>
      <c r="J25" s="245">
        <v>21231.3475</v>
      </c>
      <c r="K25" s="245">
        <v>11269.72</v>
      </c>
      <c r="L25" s="245">
        <v>26404</v>
      </c>
      <c r="M25" s="245">
        <v>13928.11</v>
      </c>
      <c r="N25" s="245">
        <v>7393.12</v>
      </c>
      <c r="O25" s="245">
        <v>23102</v>
      </c>
      <c r="P25" s="245">
        <v>12186.305</v>
      </c>
      <c r="Q25" s="245">
        <v>6468.5599999999995</v>
      </c>
      <c r="R25" s="245">
        <v>19800</v>
      </c>
      <c r="S25" s="245">
        <v>10444.5</v>
      </c>
      <c r="T25" s="245">
        <v>5544</v>
      </c>
      <c r="U25" s="245">
        <v>14257</v>
      </c>
      <c r="V25" s="245">
        <v>7520.5675000000001</v>
      </c>
      <c r="W25" s="245">
        <v>3991.96</v>
      </c>
    </row>
    <row r="26" spans="1:34">
      <c r="A26" s="253">
        <v>73</v>
      </c>
      <c r="B26" s="253">
        <v>73</v>
      </c>
      <c r="C26" s="245">
        <v>54241</v>
      </c>
      <c r="D26" s="245">
        <v>28612.127499999999</v>
      </c>
      <c r="E26" s="245">
        <v>15187.48</v>
      </c>
      <c r="F26" s="245">
        <v>50748</v>
      </c>
      <c r="G26" s="245">
        <v>26769.57</v>
      </c>
      <c r="H26" s="245">
        <v>14209.44</v>
      </c>
      <c r="I26" s="245">
        <v>41729</v>
      </c>
      <c r="J26" s="245">
        <v>22012.047500000001</v>
      </c>
      <c r="K26" s="245">
        <v>11684.119999999999</v>
      </c>
      <c r="L26" s="245">
        <v>27373</v>
      </c>
      <c r="M26" s="245">
        <v>14439.2575</v>
      </c>
      <c r="N26" s="245">
        <v>7664.44</v>
      </c>
      <c r="O26" s="245">
        <v>23950</v>
      </c>
      <c r="P26" s="245">
        <v>12633.625</v>
      </c>
      <c r="Q26" s="245">
        <v>6706</v>
      </c>
      <c r="R26" s="245">
        <v>20533</v>
      </c>
      <c r="S26" s="245">
        <v>10831.157499999999</v>
      </c>
      <c r="T26" s="245">
        <v>5749.24</v>
      </c>
      <c r="U26" s="245">
        <v>14783</v>
      </c>
      <c r="V26" s="245">
        <v>7798.0325000000003</v>
      </c>
      <c r="W26" s="245">
        <v>4139.24</v>
      </c>
    </row>
    <row r="27" spans="1:34">
      <c r="A27" s="253">
        <v>74</v>
      </c>
      <c r="B27" s="253">
        <v>74</v>
      </c>
      <c r="C27" s="245">
        <v>55200</v>
      </c>
      <c r="D27" s="245">
        <v>29118</v>
      </c>
      <c r="E27" s="245">
        <v>15456</v>
      </c>
      <c r="F27" s="245">
        <v>51642</v>
      </c>
      <c r="G27" s="245">
        <v>27241.154999999999</v>
      </c>
      <c r="H27" s="245">
        <v>14459.76</v>
      </c>
      <c r="I27" s="245">
        <v>42465</v>
      </c>
      <c r="J27" s="245">
        <v>22400.287499999999</v>
      </c>
      <c r="K27" s="245">
        <v>11890.2</v>
      </c>
      <c r="L27" s="245">
        <v>27858</v>
      </c>
      <c r="M27" s="245">
        <v>14695.094999999999</v>
      </c>
      <c r="N27" s="245">
        <v>7800.24</v>
      </c>
      <c r="O27" s="245">
        <v>24372</v>
      </c>
      <c r="P27" s="245">
        <v>12856.23</v>
      </c>
      <c r="Q27" s="245">
        <v>6824.16</v>
      </c>
      <c r="R27" s="245">
        <v>20894</v>
      </c>
      <c r="S27" s="245">
        <v>11021.584999999999</v>
      </c>
      <c r="T27" s="245">
        <v>5850.32</v>
      </c>
      <c r="U27" s="245">
        <v>15046</v>
      </c>
      <c r="V27" s="245">
        <v>7936.7650000000003</v>
      </c>
      <c r="W27" s="245">
        <v>4212.88</v>
      </c>
      <c r="Y27" s="245">
        <f>+Y1</f>
        <v>2</v>
      </c>
      <c r="AB27" s="245">
        <v>3</v>
      </c>
      <c r="AC27" s="245">
        <v>6</v>
      </c>
      <c r="AD27" s="245">
        <v>9</v>
      </c>
      <c r="AE27" s="245">
        <v>12</v>
      </c>
      <c r="AF27" s="245">
        <v>15</v>
      </c>
      <c r="AG27" s="245">
        <v>18</v>
      </c>
      <c r="AH27" s="245">
        <v>21</v>
      </c>
    </row>
    <row r="28" spans="1:34">
      <c r="A28" s="253">
        <v>75</v>
      </c>
      <c r="B28" s="253">
        <v>99</v>
      </c>
      <c r="C28" s="245">
        <v>57597</v>
      </c>
      <c r="D28" s="245">
        <v>30382.4175</v>
      </c>
      <c r="E28" s="245">
        <v>16127.16</v>
      </c>
      <c r="F28" s="245">
        <v>53889</v>
      </c>
      <c r="G28" s="245">
        <v>28426.447499999998</v>
      </c>
      <c r="H28" s="245">
        <v>15088.92</v>
      </c>
      <c r="I28" s="245">
        <v>44315</v>
      </c>
      <c r="J28" s="245">
        <v>23376.162499999999</v>
      </c>
      <c r="K28" s="245">
        <v>12408.2</v>
      </c>
      <c r="L28" s="245">
        <v>29071</v>
      </c>
      <c r="M28" s="245">
        <v>15334.952499999999</v>
      </c>
      <c r="N28" s="245">
        <v>8139.88</v>
      </c>
      <c r="O28" s="245">
        <v>25435</v>
      </c>
      <c r="P28" s="245">
        <v>13416.9625</v>
      </c>
      <c r="Q28" s="245">
        <v>7121.8</v>
      </c>
      <c r="R28" s="245">
        <v>21803</v>
      </c>
      <c r="S28" s="245">
        <v>11501.0825</v>
      </c>
      <c r="T28" s="245">
        <v>6104.84</v>
      </c>
      <c r="U28" s="245">
        <v>15698</v>
      </c>
      <c r="V28" s="245">
        <v>8280.6949999999997</v>
      </c>
      <c r="W28" s="245">
        <v>4395.4399999999996</v>
      </c>
      <c r="AA28" s="245">
        <f>+AA2</f>
        <v>43</v>
      </c>
      <c r="AB28" s="245" t="s">
        <v>644</v>
      </c>
      <c r="AC28" s="245" t="s">
        <v>645</v>
      </c>
      <c r="AD28" s="245" t="s">
        <v>646</v>
      </c>
      <c r="AE28" s="245" t="s">
        <v>647</v>
      </c>
      <c r="AF28" s="245" t="s">
        <v>648</v>
      </c>
      <c r="AG28" s="245" t="s">
        <v>649</v>
      </c>
      <c r="AH28" s="245" t="s">
        <v>650</v>
      </c>
    </row>
    <row r="29" spans="1:34" ht="16.2" thickBot="1">
      <c r="AA29" s="245" t="str">
        <f>+AA3</f>
        <v>N/A</v>
      </c>
      <c r="AB29" s="245" t="s">
        <v>652</v>
      </c>
      <c r="AC29" s="245" t="s">
        <v>652</v>
      </c>
      <c r="AD29" s="245" t="s">
        <v>652</v>
      </c>
      <c r="AE29" s="245" t="s">
        <v>652</v>
      </c>
      <c r="AF29" s="245" t="s">
        <v>652</v>
      </c>
      <c r="AG29" s="245" t="s">
        <v>652</v>
      </c>
      <c r="AH29" s="245" t="s">
        <v>652</v>
      </c>
    </row>
    <row r="30" spans="1:34">
      <c r="A30" s="253">
        <v>1</v>
      </c>
      <c r="C30" s="245">
        <v>3082</v>
      </c>
      <c r="D30" s="245">
        <v>1625.7550000000001</v>
      </c>
      <c r="E30" s="245">
        <v>862.96</v>
      </c>
      <c r="F30" s="245">
        <v>1957</v>
      </c>
      <c r="G30" s="245">
        <v>1032.3175000000001</v>
      </c>
      <c r="H30" s="245">
        <v>547.96</v>
      </c>
      <c r="I30" s="245">
        <v>1680</v>
      </c>
      <c r="J30" s="245">
        <v>886.2</v>
      </c>
      <c r="K30" s="245">
        <v>470.4</v>
      </c>
      <c r="L30" s="245">
        <v>1162</v>
      </c>
      <c r="M30" s="245">
        <v>612.95500000000004</v>
      </c>
      <c r="N30" s="245">
        <v>325.36</v>
      </c>
      <c r="O30" s="245">
        <v>951</v>
      </c>
      <c r="P30" s="245">
        <v>501.65249999999997</v>
      </c>
      <c r="Q30" s="245">
        <v>266.27999999999997</v>
      </c>
      <c r="R30" s="245">
        <v>703</v>
      </c>
      <c r="S30" s="245">
        <v>370.83249999999998</v>
      </c>
      <c r="T30" s="245">
        <v>196.84</v>
      </c>
      <c r="U30" s="245">
        <v>505</v>
      </c>
      <c r="V30" s="245">
        <v>266.38749999999999</v>
      </c>
      <c r="W30" s="245">
        <v>141.4</v>
      </c>
      <c r="Y30" s="45" t="s">
        <v>86</v>
      </c>
      <c r="AA30" s="245">
        <f>+AA4</f>
        <v>1</v>
      </c>
    </row>
    <row r="31" spans="1:34">
      <c r="A31" s="253">
        <v>2</v>
      </c>
      <c r="C31" s="245">
        <v>4837</v>
      </c>
      <c r="D31" s="245">
        <v>2551.5174999999999</v>
      </c>
      <c r="E31" s="245">
        <v>1354.36</v>
      </c>
      <c r="F31" s="245">
        <v>3122</v>
      </c>
      <c r="G31" s="245">
        <v>1646.855</v>
      </c>
      <c r="H31" s="245">
        <v>874.16</v>
      </c>
      <c r="I31" s="245">
        <v>2679</v>
      </c>
      <c r="J31" s="245">
        <v>1413.1724999999999</v>
      </c>
      <c r="K31" s="245">
        <v>750.12</v>
      </c>
      <c r="L31" s="245">
        <v>1857</v>
      </c>
      <c r="M31" s="245">
        <v>979.5675</v>
      </c>
      <c r="N31" s="245">
        <v>519.96</v>
      </c>
      <c r="O31" s="245">
        <v>1519</v>
      </c>
      <c r="P31" s="245">
        <v>801.27250000000004</v>
      </c>
      <c r="Q31" s="245">
        <v>425.32</v>
      </c>
      <c r="R31" s="245">
        <v>1127</v>
      </c>
      <c r="S31" s="245">
        <v>594.49249999999995</v>
      </c>
      <c r="T31" s="245">
        <v>315.56</v>
      </c>
      <c r="U31" s="245">
        <v>811</v>
      </c>
      <c r="V31" s="245">
        <v>427.80250000000001</v>
      </c>
      <c r="W31" s="245">
        <v>227.07999999999998</v>
      </c>
      <c r="Y31" s="234" t="s">
        <v>139</v>
      </c>
      <c r="Z31" s="245">
        <v>1</v>
      </c>
      <c r="AB31" s="246" t="b">
        <f>+IF($Y$1=Z31,VLOOKUP($AA$3,$A$5:$W$28,AB27))</f>
        <v>0</v>
      </c>
      <c r="AC31" s="246" t="b">
        <f>+IF($Y$1=Z31,VLOOKUP($AA$3,$A$5:$W$28,AC27))</f>
        <v>0</v>
      </c>
      <c r="AD31" s="246" t="b">
        <f>+IF($Y$1=Z31,VLOOKUP($AA$3,$A$5:$W$28,AD27))</f>
        <v>0</v>
      </c>
      <c r="AE31" s="246" t="b">
        <f>+IF($Y$1=Z31,VLOOKUP($AA$3,$A$5:$W$28,AE27))</f>
        <v>0</v>
      </c>
      <c r="AF31" s="246" t="b">
        <f>+IF($Y$1=Z31,VLOOKUP($AA$3,$A$5:$W$28,AF27))</f>
        <v>0</v>
      </c>
      <c r="AG31" s="246" t="b">
        <f>+IF($Y$1=Z31,VLOOKUP($AA$3,$A$5:$W$28,AG27))</f>
        <v>0</v>
      </c>
      <c r="AH31" s="246" t="b">
        <f>+IF($Y$1=Z31,VLOOKUP($AA$3,$A$5:$W$28,AH27))</f>
        <v>0</v>
      </c>
    </row>
    <row r="32" spans="1:34">
      <c r="A32" s="253">
        <v>3</v>
      </c>
      <c r="C32" s="245">
        <v>7038</v>
      </c>
      <c r="D32" s="245">
        <v>3712.5450000000001</v>
      </c>
      <c r="E32" s="245">
        <v>1970.6399999999999</v>
      </c>
      <c r="F32" s="245">
        <v>4566</v>
      </c>
      <c r="G32" s="245">
        <v>2408.5650000000001</v>
      </c>
      <c r="H32" s="245">
        <v>1278.48</v>
      </c>
      <c r="I32" s="245">
        <v>3933</v>
      </c>
      <c r="J32" s="245">
        <v>2074.6574999999998</v>
      </c>
      <c r="K32" s="245">
        <v>1101.24</v>
      </c>
      <c r="L32" s="245">
        <v>2725</v>
      </c>
      <c r="M32" s="245">
        <v>1437.4375</v>
      </c>
      <c r="N32" s="245">
        <v>763</v>
      </c>
      <c r="O32" s="245">
        <v>2231</v>
      </c>
      <c r="P32" s="245">
        <v>1176.8525</v>
      </c>
      <c r="Q32" s="245">
        <v>624.67999999999995</v>
      </c>
      <c r="R32" s="245">
        <v>1651</v>
      </c>
      <c r="S32" s="245">
        <v>870.90250000000003</v>
      </c>
      <c r="T32" s="245">
        <v>462.28</v>
      </c>
      <c r="U32" s="245">
        <v>1189</v>
      </c>
      <c r="V32" s="245">
        <v>627.19749999999999</v>
      </c>
      <c r="W32" s="245">
        <v>332.92</v>
      </c>
      <c r="Y32" s="234" t="s">
        <v>141</v>
      </c>
      <c r="Z32" s="245">
        <v>2</v>
      </c>
      <c r="AB32" s="246" t="e">
        <f t="shared" ref="AB32:AH32" si="19">+IF($Y$1=$Z$6,VLOOKUP($AA$3,$A$39:$W$63,AB27))</f>
        <v>#N/A</v>
      </c>
      <c r="AC32" s="246" t="e">
        <f t="shared" si="19"/>
        <v>#N/A</v>
      </c>
      <c r="AD32" s="246" t="e">
        <f t="shared" si="19"/>
        <v>#N/A</v>
      </c>
      <c r="AE32" s="246" t="e">
        <f t="shared" si="19"/>
        <v>#N/A</v>
      </c>
      <c r="AF32" s="246" t="e">
        <f t="shared" si="19"/>
        <v>#N/A</v>
      </c>
      <c r="AG32" s="246" t="e">
        <f t="shared" si="19"/>
        <v>#N/A</v>
      </c>
      <c r="AH32" s="246" t="e">
        <f t="shared" si="19"/>
        <v>#N/A</v>
      </c>
    </row>
    <row r="33" spans="1:34">
      <c r="Y33" s="234" t="s">
        <v>143</v>
      </c>
      <c r="Z33" s="245">
        <v>3</v>
      </c>
      <c r="AB33" s="246" t="b">
        <f t="shared" ref="AB33:AH33" si="20">+IF($Y$1=$Z$7,VLOOKUP($AA$3,$A$72:$W$96,AB27))</f>
        <v>0</v>
      </c>
      <c r="AC33" s="246" t="b">
        <f t="shared" si="20"/>
        <v>0</v>
      </c>
      <c r="AD33" s="246" t="b">
        <f t="shared" si="20"/>
        <v>0</v>
      </c>
      <c r="AE33" s="246" t="b">
        <f t="shared" si="20"/>
        <v>0</v>
      </c>
      <c r="AF33" s="246" t="b">
        <f t="shared" si="20"/>
        <v>0</v>
      </c>
      <c r="AG33" s="246" t="b">
        <f t="shared" si="20"/>
        <v>0</v>
      </c>
      <c r="AH33" s="246" t="b">
        <f t="shared" si="20"/>
        <v>0</v>
      </c>
    </row>
    <row r="34" spans="1:34">
      <c r="Y34" s="234" t="s">
        <v>145</v>
      </c>
      <c r="Z34" s="245">
        <v>4</v>
      </c>
      <c r="AB34" s="246" t="b">
        <f t="shared" ref="AB34:AH34" si="21">+IF($Y$1=$Z$8,VLOOKUP($AA$3,$A$105:$W$129,AB27))</f>
        <v>0</v>
      </c>
      <c r="AC34" s="246" t="b">
        <f t="shared" si="21"/>
        <v>0</v>
      </c>
      <c r="AD34" s="246" t="b">
        <f t="shared" si="21"/>
        <v>0</v>
      </c>
      <c r="AE34" s="246" t="b">
        <f t="shared" si="21"/>
        <v>0</v>
      </c>
      <c r="AF34" s="246" t="b">
        <f t="shared" si="21"/>
        <v>0</v>
      </c>
      <c r="AG34" s="246" t="b">
        <f t="shared" si="21"/>
        <v>0</v>
      </c>
      <c r="AH34" s="246" t="b">
        <f t="shared" si="21"/>
        <v>0</v>
      </c>
    </row>
    <row r="35" spans="1:34">
      <c r="A35" s="253" t="s">
        <v>658</v>
      </c>
      <c r="C35" s="245" t="s">
        <v>635</v>
      </c>
      <c r="F35" s="245" t="s">
        <v>636</v>
      </c>
      <c r="I35" s="245" t="s">
        <v>637</v>
      </c>
      <c r="L35" s="245" t="s">
        <v>638</v>
      </c>
      <c r="O35" s="245" t="s">
        <v>639</v>
      </c>
      <c r="R35" s="245" t="s">
        <v>640</v>
      </c>
      <c r="U35" s="245" t="s">
        <v>641</v>
      </c>
      <c r="Y35" s="234" t="s">
        <v>147</v>
      </c>
      <c r="Z35" s="245">
        <v>5</v>
      </c>
      <c r="AB35" s="246" t="b">
        <f t="shared" ref="AB35:AH35" si="22">+IF($Y$1=$Z$9,VLOOKUP($AA$3,$A$138:$W$162,AB27))</f>
        <v>0</v>
      </c>
      <c r="AC35" s="246" t="b">
        <f t="shared" si="22"/>
        <v>0</v>
      </c>
      <c r="AD35" s="246" t="b">
        <f t="shared" si="22"/>
        <v>0</v>
      </c>
      <c r="AE35" s="246" t="b">
        <f t="shared" si="22"/>
        <v>0</v>
      </c>
      <c r="AF35" s="246" t="b">
        <f t="shared" si="22"/>
        <v>0</v>
      </c>
      <c r="AG35" s="246" t="b">
        <f t="shared" si="22"/>
        <v>0</v>
      </c>
      <c r="AH35" s="246" t="b">
        <f t="shared" si="22"/>
        <v>0</v>
      </c>
    </row>
    <row r="36" spans="1:34">
      <c r="C36" s="245" t="s">
        <v>642</v>
      </c>
      <c r="D36" s="245" t="s">
        <v>643</v>
      </c>
      <c r="F36" s="245" t="s">
        <v>642</v>
      </c>
      <c r="G36" s="245" t="s">
        <v>643</v>
      </c>
      <c r="I36" s="245" t="s">
        <v>642</v>
      </c>
      <c r="J36" s="245" t="s">
        <v>643</v>
      </c>
      <c r="L36" s="245" t="s">
        <v>642</v>
      </c>
      <c r="M36" s="245" t="s">
        <v>643</v>
      </c>
      <c r="O36" s="245" t="s">
        <v>642</v>
      </c>
      <c r="P36" s="245" t="s">
        <v>643</v>
      </c>
      <c r="R36" s="245" t="s">
        <v>642</v>
      </c>
      <c r="S36" s="245" t="s">
        <v>643</v>
      </c>
      <c r="U36" s="245" t="s">
        <v>642</v>
      </c>
      <c r="V36" s="245" t="s">
        <v>643</v>
      </c>
      <c r="Y36" s="234" t="s">
        <v>149</v>
      </c>
      <c r="Z36" s="245">
        <v>6</v>
      </c>
      <c r="AB36" s="246" t="b">
        <f t="shared" ref="AB36:AH36" si="23">+IF($Y$1=$Z$10,VLOOKUP($AA$3,$A$171:$W$195,AB27))</f>
        <v>0</v>
      </c>
      <c r="AC36" s="246" t="b">
        <f t="shared" si="23"/>
        <v>0</v>
      </c>
      <c r="AD36" s="246" t="b">
        <f t="shared" si="23"/>
        <v>0</v>
      </c>
      <c r="AE36" s="246" t="b">
        <f t="shared" si="23"/>
        <v>0</v>
      </c>
      <c r="AF36" s="246" t="b">
        <f t="shared" si="23"/>
        <v>0</v>
      </c>
      <c r="AG36" s="246" t="b">
        <f t="shared" si="23"/>
        <v>0</v>
      </c>
      <c r="AH36" s="246" t="b">
        <f t="shared" si="23"/>
        <v>0</v>
      </c>
    </row>
    <row r="37" spans="1:34">
      <c r="A37" s="253" t="s">
        <v>651</v>
      </c>
      <c r="C37" s="245">
        <v>1000</v>
      </c>
      <c r="D37" s="245">
        <v>500</v>
      </c>
      <c r="F37" s="245">
        <v>2000</v>
      </c>
      <c r="G37" s="245">
        <v>1000</v>
      </c>
      <c r="I37" s="245">
        <v>3000</v>
      </c>
      <c r="J37" s="245">
        <v>2000</v>
      </c>
      <c r="L37" s="245">
        <v>5000</v>
      </c>
      <c r="M37" s="245">
        <v>5000</v>
      </c>
      <c r="O37" s="245">
        <v>10000</v>
      </c>
      <c r="P37" s="245">
        <v>10000</v>
      </c>
      <c r="R37" s="245">
        <v>20000</v>
      </c>
      <c r="S37" s="245">
        <v>20000</v>
      </c>
      <c r="U37" s="245">
        <v>50000</v>
      </c>
      <c r="V37" s="245">
        <v>50000</v>
      </c>
      <c r="Y37" s="234" t="s">
        <v>151</v>
      </c>
      <c r="Z37" s="245">
        <v>7</v>
      </c>
      <c r="AB37" s="246" t="b">
        <f t="shared" ref="AB37:AH37" si="24">+IF($Y$1=$Z$11,VLOOKUP($AA$3,$A$204:$W$227,AB27))</f>
        <v>0</v>
      </c>
      <c r="AC37" s="246" t="b">
        <f t="shared" si="24"/>
        <v>0</v>
      </c>
      <c r="AD37" s="246" t="b">
        <f t="shared" si="24"/>
        <v>0</v>
      </c>
      <c r="AE37" s="246" t="b">
        <f t="shared" si="24"/>
        <v>0</v>
      </c>
      <c r="AF37" s="246" t="b">
        <f t="shared" si="24"/>
        <v>0</v>
      </c>
      <c r="AG37" s="246" t="b">
        <f t="shared" si="24"/>
        <v>0</v>
      </c>
      <c r="AH37" s="246" t="b">
        <f t="shared" si="24"/>
        <v>0</v>
      </c>
    </row>
    <row r="38" spans="1:34">
      <c r="A38" s="253" t="s">
        <v>653</v>
      </c>
      <c r="B38" s="253" t="s">
        <v>654</v>
      </c>
      <c r="C38" s="245" t="s">
        <v>652</v>
      </c>
      <c r="D38" s="245" t="s">
        <v>655</v>
      </c>
      <c r="E38" s="245" t="s">
        <v>656</v>
      </c>
      <c r="F38" s="245" t="s">
        <v>652</v>
      </c>
      <c r="G38" s="245" t="s">
        <v>655</v>
      </c>
      <c r="H38" s="245" t="s">
        <v>656</v>
      </c>
      <c r="I38" s="245" t="s">
        <v>652</v>
      </c>
      <c r="J38" s="245" t="s">
        <v>655</v>
      </c>
      <c r="K38" s="245" t="s">
        <v>656</v>
      </c>
      <c r="L38" s="245" t="s">
        <v>652</v>
      </c>
      <c r="M38" s="245" t="s">
        <v>655</v>
      </c>
      <c r="N38" s="245" t="s">
        <v>656</v>
      </c>
      <c r="O38" s="245" t="s">
        <v>652</v>
      </c>
      <c r="P38" s="245" t="s">
        <v>655</v>
      </c>
      <c r="Q38" s="245" t="s">
        <v>656</v>
      </c>
      <c r="R38" s="245" t="s">
        <v>652</v>
      </c>
      <c r="S38" s="245" t="s">
        <v>655</v>
      </c>
      <c r="T38" s="245" t="s">
        <v>656</v>
      </c>
      <c r="U38" s="245" t="s">
        <v>652</v>
      </c>
      <c r="V38" s="245" t="s">
        <v>655</v>
      </c>
      <c r="W38" s="245" t="s">
        <v>656</v>
      </c>
      <c r="X38" s="245">
        <v>2</v>
      </c>
      <c r="Y38" s="234" t="s">
        <v>153</v>
      </c>
      <c r="Z38" s="245">
        <v>8</v>
      </c>
      <c r="AB38" s="246" t="b">
        <f t="shared" ref="AB38:AH38" si="25">+IF($Y$1=$Z$12,VLOOKUP($AA$3,$A$237:$W$261,AB27))</f>
        <v>0</v>
      </c>
      <c r="AC38" s="246" t="b">
        <f t="shared" si="25"/>
        <v>0</v>
      </c>
      <c r="AD38" s="246" t="b">
        <f t="shared" si="25"/>
        <v>0</v>
      </c>
      <c r="AE38" s="246" t="b">
        <f t="shared" si="25"/>
        <v>0</v>
      </c>
      <c r="AF38" s="246" t="b">
        <f t="shared" si="25"/>
        <v>0</v>
      </c>
      <c r="AG38" s="246" t="b">
        <f t="shared" si="25"/>
        <v>0</v>
      </c>
      <c r="AH38" s="246" t="b">
        <f t="shared" si="25"/>
        <v>0</v>
      </c>
    </row>
    <row r="39" spans="1:34">
      <c r="A39" s="253">
        <v>18</v>
      </c>
      <c r="B39" s="253">
        <v>24</v>
      </c>
      <c r="C39" s="245">
        <v>10204</v>
      </c>
      <c r="D39" s="245">
        <v>5382.61</v>
      </c>
      <c r="E39" s="245">
        <v>2857.12</v>
      </c>
      <c r="F39" s="245">
        <v>6339</v>
      </c>
      <c r="G39" s="245">
        <v>3343.8225000000002</v>
      </c>
      <c r="H39" s="245">
        <v>1774.92</v>
      </c>
      <c r="I39" s="245">
        <v>5133</v>
      </c>
      <c r="J39" s="245">
        <v>2707.6574999999998</v>
      </c>
      <c r="K39" s="245">
        <v>1437.24</v>
      </c>
      <c r="L39" s="245">
        <v>3233</v>
      </c>
      <c r="M39" s="245">
        <v>1705.4075</v>
      </c>
      <c r="N39" s="245">
        <v>905.24</v>
      </c>
      <c r="O39" s="245">
        <v>2233</v>
      </c>
      <c r="P39" s="245">
        <v>1177.9075</v>
      </c>
      <c r="Q39" s="245">
        <v>625.24</v>
      </c>
      <c r="R39" s="245">
        <v>1702</v>
      </c>
      <c r="S39" s="245">
        <v>897.80499999999995</v>
      </c>
      <c r="T39" s="245">
        <v>476.56</v>
      </c>
      <c r="U39" s="245">
        <v>1226</v>
      </c>
      <c r="V39" s="245">
        <v>646.71500000000003</v>
      </c>
      <c r="W39" s="245">
        <v>343.28</v>
      </c>
      <c r="Y39" s="234" t="s">
        <v>155</v>
      </c>
      <c r="Z39" s="245">
        <v>9</v>
      </c>
      <c r="AB39" s="246" t="b">
        <f t="shared" ref="AB39:AH39" si="26">+IF($Y$1=$Z$13,VLOOKUP($AA$3,$A$270:$W$293,AB27))</f>
        <v>0</v>
      </c>
      <c r="AC39" s="246" t="b">
        <f t="shared" si="26"/>
        <v>0</v>
      </c>
      <c r="AD39" s="246" t="b">
        <f t="shared" si="26"/>
        <v>0</v>
      </c>
      <c r="AE39" s="246" t="b">
        <f t="shared" si="26"/>
        <v>0</v>
      </c>
      <c r="AF39" s="246" t="b">
        <f t="shared" si="26"/>
        <v>0</v>
      </c>
      <c r="AG39" s="246" t="b">
        <f t="shared" si="26"/>
        <v>0</v>
      </c>
      <c r="AH39" s="246" t="b">
        <f t="shared" si="26"/>
        <v>0</v>
      </c>
    </row>
    <row r="40" spans="1:34">
      <c r="A40" s="253">
        <v>25</v>
      </c>
      <c r="B40" s="253">
        <v>29</v>
      </c>
      <c r="C40" s="245">
        <v>10704</v>
      </c>
      <c r="D40" s="245">
        <v>5646.36</v>
      </c>
      <c r="E40" s="245">
        <v>2997.12</v>
      </c>
      <c r="F40" s="245">
        <v>6652</v>
      </c>
      <c r="G40" s="245">
        <v>3508.93</v>
      </c>
      <c r="H40" s="245">
        <v>1862.56</v>
      </c>
      <c r="I40" s="245">
        <v>5675</v>
      </c>
      <c r="J40" s="245">
        <v>2993.5625</v>
      </c>
      <c r="K40" s="245">
        <v>1589</v>
      </c>
      <c r="L40" s="245">
        <v>3581</v>
      </c>
      <c r="M40" s="245">
        <v>1888.9775</v>
      </c>
      <c r="N40" s="245">
        <v>1002.68</v>
      </c>
      <c r="O40" s="245">
        <v>2472</v>
      </c>
      <c r="P40" s="245">
        <v>1303.98</v>
      </c>
      <c r="Q40" s="245">
        <v>692.16</v>
      </c>
      <c r="R40" s="245">
        <v>1886</v>
      </c>
      <c r="S40" s="245">
        <v>994.86500000000001</v>
      </c>
      <c r="T40" s="245">
        <v>528.08000000000004</v>
      </c>
      <c r="U40" s="245">
        <v>1358</v>
      </c>
      <c r="V40" s="245">
        <v>716.34500000000003</v>
      </c>
      <c r="W40" s="245">
        <v>380.24</v>
      </c>
      <c r="Y40" s="234" t="s">
        <v>157</v>
      </c>
      <c r="Z40" s="245">
        <v>10</v>
      </c>
      <c r="AB40" s="246" t="b">
        <f t="shared" ref="AB40:AH40" si="27">+IF($Y$1=$Z$14,VLOOKUP($AA$3,$A$303:$W$327,AB27))</f>
        <v>0</v>
      </c>
      <c r="AC40" s="246" t="b">
        <f t="shared" si="27"/>
        <v>0</v>
      </c>
      <c r="AD40" s="246" t="b">
        <f t="shared" si="27"/>
        <v>0</v>
      </c>
      <c r="AE40" s="246" t="b">
        <f t="shared" si="27"/>
        <v>0</v>
      </c>
      <c r="AF40" s="246" t="b">
        <f t="shared" si="27"/>
        <v>0</v>
      </c>
      <c r="AG40" s="246" t="b">
        <f t="shared" si="27"/>
        <v>0</v>
      </c>
      <c r="AH40" s="246" t="b">
        <f t="shared" si="27"/>
        <v>0</v>
      </c>
    </row>
    <row r="41" spans="1:34">
      <c r="A41" s="253">
        <v>30</v>
      </c>
      <c r="B41" s="253">
        <v>34</v>
      </c>
      <c r="C41" s="245">
        <v>11166</v>
      </c>
      <c r="D41" s="245">
        <v>5890.0649999999996</v>
      </c>
      <c r="E41" s="245">
        <v>3126.48</v>
      </c>
      <c r="F41" s="245">
        <v>6947</v>
      </c>
      <c r="G41" s="245">
        <v>3664.5425</v>
      </c>
      <c r="H41" s="245">
        <v>1945.16</v>
      </c>
      <c r="I41" s="245">
        <v>6074</v>
      </c>
      <c r="J41" s="245">
        <v>3204.0349999999999</v>
      </c>
      <c r="K41" s="245">
        <v>1700.72</v>
      </c>
      <c r="L41" s="245">
        <v>4015</v>
      </c>
      <c r="M41" s="245">
        <v>2117.9124999999999</v>
      </c>
      <c r="N41" s="245">
        <v>1124.2</v>
      </c>
      <c r="O41" s="245">
        <v>2990</v>
      </c>
      <c r="P41" s="245">
        <v>1577.2249999999999</v>
      </c>
      <c r="Q41" s="245">
        <v>837.2</v>
      </c>
      <c r="R41" s="245">
        <v>2279</v>
      </c>
      <c r="S41" s="245">
        <v>1202.1724999999999</v>
      </c>
      <c r="T41" s="245">
        <v>638.12</v>
      </c>
      <c r="U41" s="245">
        <v>1641</v>
      </c>
      <c r="V41" s="245">
        <v>865.62750000000005</v>
      </c>
      <c r="W41" s="245">
        <v>459.48</v>
      </c>
      <c r="Y41" s="234" t="s">
        <v>159</v>
      </c>
      <c r="Z41" s="245">
        <v>11</v>
      </c>
      <c r="AB41" s="246" t="b">
        <f t="shared" ref="AB41:AH41" si="28">+IF($Y$1=$Z$15,VLOOKUP($AA$3,$A$336:$W$360,AB27))</f>
        <v>0</v>
      </c>
      <c r="AC41" s="246" t="b">
        <f t="shared" si="28"/>
        <v>0</v>
      </c>
      <c r="AD41" s="246" t="b">
        <f t="shared" si="28"/>
        <v>0</v>
      </c>
      <c r="AE41" s="246" t="b">
        <f t="shared" si="28"/>
        <v>0</v>
      </c>
      <c r="AF41" s="246" t="b">
        <f t="shared" si="28"/>
        <v>0</v>
      </c>
      <c r="AG41" s="246" t="b">
        <f t="shared" si="28"/>
        <v>0</v>
      </c>
      <c r="AH41" s="246" t="b">
        <f t="shared" si="28"/>
        <v>0</v>
      </c>
    </row>
    <row r="42" spans="1:34">
      <c r="A42" s="253">
        <v>35</v>
      </c>
      <c r="B42" s="253">
        <v>39</v>
      </c>
      <c r="C42" s="245">
        <v>12482</v>
      </c>
      <c r="D42" s="245">
        <v>6584.2550000000001</v>
      </c>
      <c r="E42" s="245">
        <v>3494.96</v>
      </c>
      <c r="F42" s="245">
        <v>7775</v>
      </c>
      <c r="G42" s="245">
        <v>4101.3125</v>
      </c>
      <c r="H42" s="245">
        <v>2177</v>
      </c>
      <c r="I42" s="245">
        <v>6802</v>
      </c>
      <c r="J42" s="245">
        <v>3588.0549999999998</v>
      </c>
      <c r="K42" s="245">
        <v>1904.56</v>
      </c>
      <c r="L42" s="245">
        <v>4495</v>
      </c>
      <c r="M42" s="245">
        <v>2371.1125000000002</v>
      </c>
      <c r="N42" s="245">
        <v>1258.5999999999999</v>
      </c>
      <c r="O42" s="245">
        <v>3344</v>
      </c>
      <c r="P42" s="245">
        <v>1763.96</v>
      </c>
      <c r="Q42" s="245">
        <v>936.31999999999994</v>
      </c>
      <c r="R42" s="245">
        <v>2557</v>
      </c>
      <c r="S42" s="245">
        <v>1348.8175000000001</v>
      </c>
      <c r="T42" s="245">
        <v>715.96</v>
      </c>
      <c r="U42" s="245">
        <v>1841</v>
      </c>
      <c r="V42" s="245">
        <v>971.12750000000005</v>
      </c>
      <c r="W42" s="245">
        <v>515.48</v>
      </c>
      <c r="Y42" s="243" t="s">
        <v>82</v>
      </c>
      <c r="Z42" s="245">
        <v>12</v>
      </c>
      <c r="AB42" s="246" t="b">
        <f t="shared" ref="AB42:AH42" si="29">+IF($Y$1=$Z$16,VLOOKUP($AA$3,$A$369:$W$392,AB27))</f>
        <v>0</v>
      </c>
      <c r="AC42" s="246" t="b">
        <f t="shared" si="29"/>
        <v>0</v>
      </c>
      <c r="AD42" s="246" t="b">
        <f t="shared" si="29"/>
        <v>0</v>
      </c>
      <c r="AE42" s="246" t="b">
        <f t="shared" si="29"/>
        <v>0</v>
      </c>
      <c r="AF42" s="246" t="b">
        <f t="shared" si="29"/>
        <v>0</v>
      </c>
      <c r="AG42" s="246" t="b">
        <f t="shared" si="29"/>
        <v>0</v>
      </c>
      <c r="AH42" s="246" t="b">
        <f t="shared" si="29"/>
        <v>0</v>
      </c>
    </row>
    <row r="43" spans="1:34">
      <c r="A43" s="253">
        <v>40</v>
      </c>
      <c r="B43" s="253">
        <v>44</v>
      </c>
      <c r="C43" s="245">
        <v>14136</v>
      </c>
      <c r="D43" s="245">
        <v>7456.74</v>
      </c>
      <c r="E43" s="245">
        <v>3958.08</v>
      </c>
      <c r="F43" s="245">
        <v>8994</v>
      </c>
      <c r="G43" s="245">
        <v>4744.335</v>
      </c>
      <c r="H43" s="245">
        <v>2518.3200000000002</v>
      </c>
      <c r="I43" s="245">
        <v>7447</v>
      </c>
      <c r="J43" s="245">
        <v>3928.2925</v>
      </c>
      <c r="K43" s="245">
        <v>2085.16</v>
      </c>
      <c r="L43" s="245">
        <v>4999</v>
      </c>
      <c r="M43" s="245">
        <v>2636.9724999999999</v>
      </c>
      <c r="N43" s="245">
        <v>1399.72</v>
      </c>
      <c r="O43" s="245">
        <v>3691</v>
      </c>
      <c r="P43" s="245">
        <v>1947.0025000000001</v>
      </c>
      <c r="Q43" s="245">
        <v>1033.48</v>
      </c>
      <c r="R43" s="245">
        <v>2817</v>
      </c>
      <c r="S43" s="245">
        <v>1485.9675</v>
      </c>
      <c r="T43" s="245">
        <v>788.76</v>
      </c>
      <c r="U43" s="245">
        <v>2029</v>
      </c>
      <c r="V43" s="245">
        <v>1070.2974999999999</v>
      </c>
      <c r="W43" s="245">
        <v>568.12</v>
      </c>
      <c r="Y43" s="234" t="s">
        <v>163</v>
      </c>
      <c r="Z43" s="245">
        <v>13</v>
      </c>
      <c r="AB43" s="246" t="b">
        <f t="shared" ref="AB43:AH43" si="30">+IF($Y$1=$Z$17,VLOOKUP($AA$3,$A$402:$W$426,AB27))</f>
        <v>0</v>
      </c>
      <c r="AC43" s="246" t="b">
        <f t="shared" si="30"/>
        <v>0</v>
      </c>
      <c r="AD43" s="246" t="b">
        <f t="shared" si="30"/>
        <v>0</v>
      </c>
      <c r="AE43" s="246" t="b">
        <f t="shared" si="30"/>
        <v>0</v>
      </c>
      <c r="AF43" s="246" t="b">
        <f t="shared" si="30"/>
        <v>0</v>
      </c>
      <c r="AG43" s="246" t="b">
        <f t="shared" si="30"/>
        <v>0</v>
      </c>
      <c r="AH43" s="246" t="b">
        <f t="shared" si="30"/>
        <v>0</v>
      </c>
    </row>
    <row r="44" spans="1:34">
      <c r="A44" s="253">
        <v>45</v>
      </c>
      <c r="B44" s="253">
        <v>49</v>
      </c>
      <c r="C44" s="245">
        <v>15779</v>
      </c>
      <c r="D44" s="245">
        <v>8323.4225000000006</v>
      </c>
      <c r="E44" s="245">
        <v>4418.12</v>
      </c>
      <c r="F44" s="245">
        <v>10049</v>
      </c>
      <c r="G44" s="245">
        <v>5300.8474999999999</v>
      </c>
      <c r="H44" s="245">
        <v>2813.72</v>
      </c>
      <c r="I44" s="245">
        <v>8322</v>
      </c>
      <c r="J44" s="245">
        <v>4389.8549999999996</v>
      </c>
      <c r="K44" s="245">
        <v>2330.16</v>
      </c>
      <c r="L44" s="245">
        <v>5584</v>
      </c>
      <c r="M44" s="245">
        <v>2945.56</v>
      </c>
      <c r="N44" s="245">
        <v>1563.52</v>
      </c>
      <c r="O44" s="245">
        <v>4120</v>
      </c>
      <c r="P44" s="245">
        <v>2173.3000000000002</v>
      </c>
      <c r="Q44" s="245">
        <v>1153.5999999999999</v>
      </c>
      <c r="R44" s="245">
        <v>3151</v>
      </c>
      <c r="S44" s="245">
        <v>1662.1524999999999</v>
      </c>
      <c r="T44" s="245">
        <v>882.28</v>
      </c>
      <c r="U44" s="245">
        <v>2269</v>
      </c>
      <c r="V44" s="245">
        <v>1196.8975</v>
      </c>
      <c r="W44" s="245">
        <v>635.31999999999994</v>
      </c>
      <c r="Y44" s="234" t="s">
        <v>165</v>
      </c>
      <c r="Z44" s="245">
        <v>14</v>
      </c>
      <c r="AB44" s="246" t="b">
        <f t="shared" ref="AB44:AH44" si="31">+IF($Y$1=$Z$18,VLOOKUP($AA$3,$A$435:$W$459,AB27))</f>
        <v>0</v>
      </c>
      <c r="AC44" s="246" t="b">
        <f t="shared" si="31"/>
        <v>0</v>
      </c>
      <c r="AD44" s="246" t="b">
        <f t="shared" si="31"/>
        <v>0</v>
      </c>
      <c r="AE44" s="246" t="b">
        <f t="shared" si="31"/>
        <v>0</v>
      </c>
      <c r="AF44" s="246" t="b">
        <f t="shared" si="31"/>
        <v>0</v>
      </c>
      <c r="AG44" s="246" t="b">
        <f t="shared" si="31"/>
        <v>0</v>
      </c>
      <c r="AH44" s="246" t="b">
        <f t="shared" si="31"/>
        <v>0</v>
      </c>
    </row>
    <row r="45" spans="1:34">
      <c r="A45" s="253">
        <v>50</v>
      </c>
      <c r="B45" s="253">
        <v>54</v>
      </c>
      <c r="C45" s="245">
        <v>20822</v>
      </c>
      <c r="D45" s="245">
        <v>10983.605</v>
      </c>
      <c r="E45" s="245">
        <v>5830.16</v>
      </c>
      <c r="F45" s="245">
        <v>13131</v>
      </c>
      <c r="G45" s="245">
        <v>6926.6025</v>
      </c>
      <c r="H45" s="245">
        <v>3676.68</v>
      </c>
      <c r="I45" s="245">
        <v>10970</v>
      </c>
      <c r="J45" s="245">
        <v>5786.6750000000002</v>
      </c>
      <c r="K45" s="245">
        <v>3071.6</v>
      </c>
      <c r="L45" s="245">
        <v>7330</v>
      </c>
      <c r="M45" s="245">
        <v>3866.5749999999998</v>
      </c>
      <c r="N45" s="245">
        <v>2052.4</v>
      </c>
      <c r="O45" s="245">
        <v>5876</v>
      </c>
      <c r="P45" s="245">
        <v>3099.59</v>
      </c>
      <c r="Q45" s="245">
        <v>1645.28</v>
      </c>
      <c r="R45" s="245">
        <v>4497</v>
      </c>
      <c r="S45" s="245">
        <v>2372.1675</v>
      </c>
      <c r="T45" s="245">
        <v>1259.1600000000001</v>
      </c>
      <c r="U45" s="245">
        <v>3236</v>
      </c>
      <c r="V45" s="245">
        <v>1706.99</v>
      </c>
      <c r="W45" s="245">
        <v>906.08</v>
      </c>
      <c r="Y45" s="234" t="s">
        <v>167</v>
      </c>
      <c r="Z45" s="245">
        <v>15</v>
      </c>
      <c r="AB45" s="246" t="b">
        <f t="shared" ref="AB45:AH45" si="32">+IF($Y$1=$Z$19,VLOOKUP($AA$3,$A$468:$W$492,AB27))</f>
        <v>0</v>
      </c>
      <c r="AC45" s="246" t="b">
        <f t="shared" si="32"/>
        <v>0</v>
      </c>
      <c r="AD45" s="246" t="b">
        <f t="shared" si="32"/>
        <v>0</v>
      </c>
      <c r="AE45" s="246" t="b">
        <f t="shared" si="32"/>
        <v>0</v>
      </c>
      <c r="AF45" s="246" t="b">
        <f t="shared" si="32"/>
        <v>0</v>
      </c>
      <c r="AG45" s="246" t="b">
        <f t="shared" si="32"/>
        <v>0</v>
      </c>
      <c r="AH45" s="246" t="b">
        <f t="shared" si="32"/>
        <v>0</v>
      </c>
    </row>
    <row r="46" spans="1:34">
      <c r="A46" s="253">
        <v>55</v>
      </c>
      <c r="B46" s="253">
        <v>59</v>
      </c>
      <c r="C46" s="245">
        <v>22141</v>
      </c>
      <c r="D46" s="245">
        <v>11679.377500000001</v>
      </c>
      <c r="E46" s="245">
        <v>6199.48</v>
      </c>
      <c r="F46" s="245">
        <v>13972</v>
      </c>
      <c r="G46" s="245">
        <v>7370.23</v>
      </c>
      <c r="H46" s="245">
        <v>3912.16</v>
      </c>
      <c r="I46" s="245">
        <v>11665</v>
      </c>
      <c r="J46" s="245">
        <v>6153.2875000000004</v>
      </c>
      <c r="K46" s="245">
        <v>3266.2</v>
      </c>
      <c r="L46" s="245">
        <v>7799</v>
      </c>
      <c r="M46" s="245">
        <v>4113.9724999999999</v>
      </c>
      <c r="N46" s="245">
        <v>2183.7199999999998</v>
      </c>
      <c r="O46" s="245">
        <v>6248</v>
      </c>
      <c r="P46" s="245">
        <v>3295.82</v>
      </c>
      <c r="Q46" s="245">
        <v>1749.44</v>
      </c>
      <c r="R46" s="245">
        <v>4782</v>
      </c>
      <c r="S46" s="245">
        <v>2522.5050000000001</v>
      </c>
      <c r="T46" s="245">
        <v>1338.96</v>
      </c>
      <c r="U46" s="245">
        <v>3442</v>
      </c>
      <c r="V46" s="245">
        <v>1815.655</v>
      </c>
      <c r="W46" s="245">
        <v>963.76</v>
      </c>
      <c r="Y46" s="234" t="s">
        <v>169</v>
      </c>
      <c r="Z46" s="245">
        <v>16</v>
      </c>
      <c r="AB46" s="246" t="b">
        <f t="shared" ref="AB46:AH46" si="33">+IF($Y$1=$Z$20,VLOOKUP($AA$3,$A$501:$W$525,AB27))</f>
        <v>0</v>
      </c>
      <c r="AC46" s="246" t="b">
        <f t="shared" si="33"/>
        <v>0</v>
      </c>
      <c r="AD46" s="246" t="b">
        <f t="shared" si="33"/>
        <v>0</v>
      </c>
      <c r="AE46" s="246" t="b">
        <f t="shared" si="33"/>
        <v>0</v>
      </c>
      <c r="AF46" s="246" t="b">
        <f t="shared" si="33"/>
        <v>0</v>
      </c>
      <c r="AG46" s="246" t="b">
        <f t="shared" si="33"/>
        <v>0</v>
      </c>
      <c r="AH46" s="246" t="b">
        <f t="shared" si="33"/>
        <v>0</v>
      </c>
    </row>
    <row r="47" spans="1:34">
      <c r="A47" s="253">
        <v>60</v>
      </c>
      <c r="B47" s="253">
        <v>60</v>
      </c>
      <c r="C47" s="245">
        <v>23499</v>
      </c>
      <c r="D47" s="245">
        <v>12395.7225</v>
      </c>
      <c r="E47" s="245">
        <v>6579.72</v>
      </c>
      <c r="F47" s="245">
        <v>15211</v>
      </c>
      <c r="G47" s="245">
        <v>8023.8024999999998</v>
      </c>
      <c r="H47" s="245">
        <v>4259.08</v>
      </c>
      <c r="I47" s="245">
        <v>12674</v>
      </c>
      <c r="J47" s="245">
        <v>6685.5349999999999</v>
      </c>
      <c r="K47" s="245">
        <v>3548.72</v>
      </c>
      <c r="L47" s="245">
        <v>8872</v>
      </c>
      <c r="M47" s="245">
        <v>4679.9799999999996</v>
      </c>
      <c r="N47" s="245">
        <v>2484.16</v>
      </c>
      <c r="O47" s="245">
        <v>7434</v>
      </c>
      <c r="P47" s="245">
        <v>3921.4349999999999</v>
      </c>
      <c r="Q47" s="245">
        <v>2081.52</v>
      </c>
      <c r="R47" s="245">
        <v>5973</v>
      </c>
      <c r="S47" s="245">
        <v>3150.7575000000002</v>
      </c>
      <c r="T47" s="245">
        <v>1672.44</v>
      </c>
      <c r="U47" s="245">
        <v>4301</v>
      </c>
      <c r="V47" s="245">
        <v>2268.7775000000001</v>
      </c>
      <c r="W47" s="245">
        <v>1204.28</v>
      </c>
      <c r="Y47" s="46" t="s">
        <v>657</v>
      </c>
      <c r="Z47" s="245">
        <v>17</v>
      </c>
      <c r="AB47" s="246" t="b">
        <f t="shared" ref="AB47:AH47" si="34">+IF($Y$1=$Z$21,VLOOKUP($AA$3,$A$534:$W$557,AB27))</f>
        <v>0</v>
      </c>
      <c r="AC47" s="246" t="b">
        <f t="shared" si="34"/>
        <v>0</v>
      </c>
      <c r="AD47" s="246" t="b">
        <f t="shared" si="34"/>
        <v>0</v>
      </c>
      <c r="AE47" s="246" t="b">
        <f t="shared" si="34"/>
        <v>0</v>
      </c>
      <c r="AF47" s="246" t="b">
        <f t="shared" si="34"/>
        <v>0</v>
      </c>
      <c r="AG47" s="246" t="b">
        <f t="shared" si="34"/>
        <v>0</v>
      </c>
      <c r="AH47" s="246" t="b">
        <f t="shared" si="34"/>
        <v>0</v>
      </c>
    </row>
    <row r="48" spans="1:34">
      <c r="A48" s="253">
        <v>61</v>
      </c>
      <c r="B48" s="253">
        <v>61</v>
      </c>
      <c r="C48" s="245">
        <v>25239</v>
      </c>
      <c r="D48" s="245">
        <v>13313.5725</v>
      </c>
      <c r="E48" s="245">
        <v>7066.92</v>
      </c>
      <c r="F48" s="245">
        <v>16343</v>
      </c>
      <c r="G48" s="245">
        <v>8620.9325000000008</v>
      </c>
      <c r="H48" s="245">
        <v>4576.04</v>
      </c>
      <c r="I48" s="245">
        <v>13608</v>
      </c>
      <c r="J48" s="245">
        <v>7178.22</v>
      </c>
      <c r="K48" s="245">
        <v>3810.24</v>
      </c>
      <c r="L48" s="245">
        <v>9528</v>
      </c>
      <c r="M48" s="245">
        <v>5026.0200000000004</v>
      </c>
      <c r="N48" s="245">
        <v>2667.84</v>
      </c>
      <c r="O48" s="245">
        <v>7985</v>
      </c>
      <c r="P48" s="245">
        <v>4212.0874999999996</v>
      </c>
      <c r="Q48" s="245">
        <v>2235.8000000000002</v>
      </c>
      <c r="R48" s="245">
        <v>6412</v>
      </c>
      <c r="S48" s="245">
        <v>3382.33</v>
      </c>
      <c r="T48" s="245">
        <v>1795.36</v>
      </c>
      <c r="U48" s="245">
        <v>4614</v>
      </c>
      <c r="V48" s="245">
        <v>2433.8850000000002</v>
      </c>
      <c r="W48" s="245">
        <v>1291.92</v>
      </c>
      <c r="Y48" s="46" t="s">
        <v>172</v>
      </c>
      <c r="Z48" s="245">
        <v>18</v>
      </c>
      <c r="AB48" s="246" t="b">
        <f t="shared" ref="AB48:AH48" si="35">+IF($Y$1=$Z$22,VLOOKUP($AA$3,$A$567:$W$591,AB27))</f>
        <v>0</v>
      </c>
      <c r="AC48" s="246" t="b">
        <f t="shared" si="35"/>
        <v>0</v>
      </c>
      <c r="AD48" s="246" t="b">
        <f t="shared" si="35"/>
        <v>0</v>
      </c>
      <c r="AE48" s="246" t="b">
        <f t="shared" si="35"/>
        <v>0</v>
      </c>
      <c r="AF48" s="246" t="b">
        <f t="shared" si="35"/>
        <v>0</v>
      </c>
      <c r="AG48" s="246" t="b">
        <f t="shared" si="35"/>
        <v>0</v>
      </c>
      <c r="AH48" s="246" t="b">
        <f t="shared" si="35"/>
        <v>0</v>
      </c>
    </row>
    <row r="49" spans="1:34" ht="16.2" thickBot="1">
      <c r="A49" s="253">
        <v>62</v>
      </c>
      <c r="B49" s="253">
        <v>62</v>
      </c>
      <c r="C49" s="245">
        <v>27612</v>
      </c>
      <c r="D49" s="245">
        <v>14565.33</v>
      </c>
      <c r="E49" s="245">
        <v>7731.36</v>
      </c>
      <c r="F49" s="245">
        <v>17889</v>
      </c>
      <c r="G49" s="245">
        <v>9436.4475000000002</v>
      </c>
      <c r="H49" s="245">
        <v>5008.92</v>
      </c>
      <c r="I49" s="245">
        <v>14905</v>
      </c>
      <c r="J49" s="245">
        <v>7862.3874999999998</v>
      </c>
      <c r="K49" s="245">
        <v>4173.3999999999996</v>
      </c>
      <c r="L49" s="245">
        <v>10430</v>
      </c>
      <c r="M49" s="245">
        <v>5501.8249999999998</v>
      </c>
      <c r="N49" s="245">
        <v>2920.4</v>
      </c>
      <c r="O49" s="245">
        <v>8743</v>
      </c>
      <c r="P49" s="245">
        <v>4611.9324999999999</v>
      </c>
      <c r="Q49" s="245">
        <v>2448.04</v>
      </c>
      <c r="R49" s="245">
        <v>7020</v>
      </c>
      <c r="S49" s="245">
        <v>3703.05</v>
      </c>
      <c r="T49" s="245">
        <v>1965.6</v>
      </c>
      <c r="U49" s="245">
        <v>5056</v>
      </c>
      <c r="V49" s="245">
        <v>2667.04</v>
      </c>
      <c r="W49" s="245">
        <v>1415.68</v>
      </c>
      <c r="Y49" s="47" t="s">
        <v>174</v>
      </c>
      <c r="Z49" s="245">
        <v>19</v>
      </c>
      <c r="AB49" s="246" t="b">
        <f t="shared" ref="AB49:AH49" si="36">+IF($Y$1=$Z$23,VLOOKUP($AA$3,$A$600:$W$623,AB27))</f>
        <v>0</v>
      </c>
      <c r="AC49" s="246" t="b">
        <f t="shared" si="36"/>
        <v>0</v>
      </c>
      <c r="AD49" s="246" t="b">
        <f t="shared" si="36"/>
        <v>0</v>
      </c>
      <c r="AE49" s="246" t="b">
        <f t="shared" si="36"/>
        <v>0</v>
      </c>
      <c r="AF49" s="246" t="b">
        <f t="shared" si="36"/>
        <v>0</v>
      </c>
      <c r="AG49" s="246" t="b">
        <f t="shared" si="36"/>
        <v>0</v>
      </c>
      <c r="AH49" s="246" t="b">
        <f t="shared" si="36"/>
        <v>0</v>
      </c>
    </row>
    <row r="50" spans="1:34">
      <c r="A50" s="253">
        <v>63</v>
      </c>
      <c r="B50" s="253">
        <v>63</v>
      </c>
      <c r="C50" s="245">
        <v>29346</v>
      </c>
      <c r="D50" s="245">
        <v>15480.014999999999</v>
      </c>
      <c r="E50" s="245">
        <v>8216.8799999999992</v>
      </c>
      <c r="F50" s="245">
        <v>19017</v>
      </c>
      <c r="G50" s="245">
        <v>10031.467500000001</v>
      </c>
      <c r="H50" s="245">
        <v>5324.76</v>
      </c>
      <c r="I50" s="245">
        <v>15844</v>
      </c>
      <c r="J50" s="245">
        <v>8357.7099999999991</v>
      </c>
      <c r="K50" s="245">
        <v>4436.32</v>
      </c>
      <c r="L50" s="245">
        <v>11090</v>
      </c>
      <c r="M50" s="245">
        <v>5849.9750000000004</v>
      </c>
      <c r="N50" s="245">
        <v>3105.2</v>
      </c>
      <c r="O50" s="245">
        <v>9292</v>
      </c>
      <c r="P50" s="245">
        <v>4901.53</v>
      </c>
      <c r="Q50" s="245">
        <v>2601.7600000000002</v>
      </c>
      <c r="R50" s="245">
        <v>7465</v>
      </c>
      <c r="S50" s="245">
        <v>3937.7874999999999</v>
      </c>
      <c r="T50" s="245">
        <v>2090.1999999999998</v>
      </c>
      <c r="U50" s="245">
        <v>5375</v>
      </c>
      <c r="V50" s="245">
        <v>2835.3125</v>
      </c>
      <c r="W50" s="245">
        <v>1505</v>
      </c>
      <c r="AB50" s="245" t="e">
        <f>IF(AB24="N/A","N/A",IF($Y$1=3,"N/A",SUM(AB31:AB49)))</f>
        <v>#N/A</v>
      </c>
      <c r="AC50" s="245" t="e">
        <f t="shared" ref="AC50:AH50" si="37">IF(AC24="N/A","N/A",IF($Y$1=3,"N/A",SUM(AC31:AC49)))</f>
        <v>#N/A</v>
      </c>
      <c r="AD50" s="245" t="e">
        <f t="shared" si="37"/>
        <v>#N/A</v>
      </c>
      <c r="AE50" s="245" t="e">
        <f t="shared" si="37"/>
        <v>#N/A</v>
      </c>
      <c r="AF50" s="245" t="e">
        <f t="shared" si="37"/>
        <v>#N/A</v>
      </c>
      <c r="AG50" s="245" t="e">
        <f t="shared" si="37"/>
        <v>#N/A</v>
      </c>
      <c r="AH50" s="245" t="e">
        <f t="shared" si="37"/>
        <v>#N/A</v>
      </c>
    </row>
    <row r="51" spans="1:34">
      <c r="A51" s="253">
        <v>64</v>
      </c>
      <c r="B51" s="253">
        <v>64</v>
      </c>
      <c r="C51" s="245">
        <v>31731</v>
      </c>
      <c r="D51" s="245">
        <v>16738.102500000001</v>
      </c>
      <c r="E51" s="245">
        <v>8884.68</v>
      </c>
      <c r="F51" s="245">
        <v>20570</v>
      </c>
      <c r="G51" s="245">
        <v>10850.674999999999</v>
      </c>
      <c r="H51" s="245">
        <v>5759.6</v>
      </c>
      <c r="I51" s="245">
        <v>17139</v>
      </c>
      <c r="J51" s="245">
        <v>9040.8225000000002</v>
      </c>
      <c r="K51" s="245">
        <v>4798.92</v>
      </c>
      <c r="L51" s="245">
        <v>11993</v>
      </c>
      <c r="M51" s="245">
        <v>6326.3074999999999</v>
      </c>
      <c r="N51" s="245">
        <v>3358.04</v>
      </c>
      <c r="O51" s="245">
        <v>10049</v>
      </c>
      <c r="P51" s="245">
        <v>5300.8474999999999</v>
      </c>
      <c r="Q51" s="245">
        <v>2813.72</v>
      </c>
      <c r="R51" s="245">
        <v>8077</v>
      </c>
      <c r="S51" s="245">
        <v>4260.6175000000003</v>
      </c>
      <c r="T51" s="245">
        <v>2261.56</v>
      </c>
      <c r="U51" s="245">
        <v>5815</v>
      </c>
      <c r="V51" s="245">
        <v>3067.4124999999999</v>
      </c>
      <c r="W51" s="245">
        <v>1628.2</v>
      </c>
    </row>
    <row r="52" spans="1:34">
      <c r="A52" s="253">
        <v>65</v>
      </c>
      <c r="B52" s="253">
        <v>65</v>
      </c>
      <c r="C52" s="245">
        <v>33243</v>
      </c>
      <c r="D52" s="245">
        <v>17535.682499999999</v>
      </c>
      <c r="E52" s="245">
        <v>9308.0400000000009</v>
      </c>
      <c r="F52" s="245">
        <v>26886</v>
      </c>
      <c r="G52" s="245">
        <v>14182.365</v>
      </c>
      <c r="H52" s="245">
        <v>7528.08</v>
      </c>
      <c r="I52" s="245">
        <v>22347</v>
      </c>
      <c r="J52" s="245">
        <v>11788.0425</v>
      </c>
      <c r="K52" s="245">
        <v>6257.16</v>
      </c>
      <c r="L52" s="245">
        <v>15163</v>
      </c>
      <c r="M52" s="245">
        <v>7998.4825000000001</v>
      </c>
      <c r="N52" s="245">
        <v>4245.6400000000003</v>
      </c>
      <c r="O52" s="245">
        <v>13399</v>
      </c>
      <c r="P52" s="245">
        <v>7067.9724999999999</v>
      </c>
      <c r="Q52" s="245">
        <v>3751.72</v>
      </c>
      <c r="R52" s="245">
        <v>11378</v>
      </c>
      <c r="S52" s="245">
        <v>6001.8950000000004</v>
      </c>
      <c r="T52" s="245">
        <v>3185.84</v>
      </c>
      <c r="U52" s="245">
        <v>8192</v>
      </c>
      <c r="V52" s="245">
        <v>4321.28</v>
      </c>
      <c r="W52" s="245">
        <v>2293.7600000000002</v>
      </c>
    </row>
    <row r="53" spans="1:34">
      <c r="A53" s="253">
        <v>66</v>
      </c>
      <c r="B53" s="253">
        <v>66</v>
      </c>
      <c r="C53" s="245">
        <v>34757</v>
      </c>
      <c r="D53" s="245">
        <v>18334.317500000001</v>
      </c>
      <c r="E53" s="245">
        <v>9731.9599999999991</v>
      </c>
      <c r="F53" s="245">
        <v>31228</v>
      </c>
      <c r="G53" s="245">
        <v>16472.77</v>
      </c>
      <c r="H53" s="245">
        <v>8743.84</v>
      </c>
      <c r="I53" s="245">
        <v>25963</v>
      </c>
      <c r="J53" s="245">
        <v>13695.4825</v>
      </c>
      <c r="K53" s="245">
        <v>7269.64</v>
      </c>
      <c r="L53" s="245">
        <v>17612</v>
      </c>
      <c r="M53" s="245">
        <v>9290.33</v>
      </c>
      <c r="N53" s="245">
        <v>4931.3599999999997</v>
      </c>
      <c r="O53" s="245">
        <v>15569</v>
      </c>
      <c r="P53" s="245">
        <v>8212.6474999999991</v>
      </c>
      <c r="Q53" s="245">
        <v>4359.32</v>
      </c>
      <c r="R53" s="245">
        <v>13221</v>
      </c>
      <c r="S53" s="245">
        <v>6974.0775000000003</v>
      </c>
      <c r="T53" s="245">
        <v>3701.88</v>
      </c>
      <c r="U53" s="245">
        <v>9520</v>
      </c>
      <c r="V53" s="245">
        <v>5021.8</v>
      </c>
      <c r="W53" s="245">
        <v>2665.6</v>
      </c>
    </row>
    <row r="54" spans="1:34">
      <c r="A54" s="253">
        <v>67</v>
      </c>
      <c r="B54" s="253">
        <v>67</v>
      </c>
      <c r="C54" s="245">
        <v>37945</v>
      </c>
      <c r="D54" s="245">
        <v>20015.987499999999</v>
      </c>
      <c r="E54" s="245">
        <v>10624.6</v>
      </c>
      <c r="F54" s="245">
        <v>34108</v>
      </c>
      <c r="G54" s="245">
        <v>17991.97</v>
      </c>
      <c r="H54" s="245">
        <v>9550.24</v>
      </c>
      <c r="I54" s="245">
        <v>28350</v>
      </c>
      <c r="J54" s="245">
        <v>14954.625</v>
      </c>
      <c r="K54" s="245">
        <v>7938</v>
      </c>
      <c r="L54" s="245">
        <v>19235</v>
      </c>
      <c r="M54" s="245">
        <v>10146.4625</v>
      </c>
      <c r="N54" s="245">
        <v>5385.8</v>
      </c>
      <c r="O54" s="245">
        <v>17001</v>
      </c>
      <c r="P54" s="245">
        <v>8968.0275000000001</v>
      </c>
      <c r="Q54" s="245">
        <v>4760.28</v>
      </c>
      <c r="R54" s="245">
        <v>14440</v>
      </c>
      <c r="S54" s="245">
        <v>7617.1</v>
      </c>
      <c r="T54" s="245">
        <v>4043.2</v>
      </c>
      <c r="U54" s="245">
        <v>10396</v>
      </c>
      <c r="V54" s="245">
        <v>5483.89</v>
      </c>
      <c r="W54" s="245">
        <v>2910.88</v>
      </c>
      <c r="Y54" s="245">
        <f>+Y28</f>
        <v>0</v>
      </c>
    </row>
    <row r="55" spans="1:34">
      <c r="A55" s="253">
        <v>68</v>
      </c>
      <c r="B55" s="253">
        <v>68</v>
      </c>
      <c r="C55" s="245">
        <v>42001</v>
      </c>
      <c r="D55" s="245">
        <v>22155.5275</v>
      </c>
      <c r="E55" s="245">
        <v>11760.28</v>
      </c>
      <c r="F55" s="245">
        <v>37768</v>
      </c>
      <c r="G55" s="245">
        <v>19922.62</v>
      </c>
      <c r="H55" s="245">
        <v>10575.04</v>
      </c>
      <c r="I55" s="245">
        <v>31394</v>
      </c>
      <c r="J55" s="245">
        <v>16560.334999999999</v>
      </c>
      <c r="K55" s="245">
        <v>8790.32</v>
      </c>
      <c r="L55" s="245">
        <v>21302</v>
      </c>
      <c r="M55" s="245">
        <v>11236.805</v>
      </c>
      <c r="N55" s="245">
        <v>5964.5599999999995</v>
      </c>
      <c r="O55" s="245">
        <v>18827</v>
      </c>
      <c r="P55" s="245">
        <v>9931.2425000000003</v>
      </c>
      <c r="Q55" s="245">
        <v>5271.5599999999995</v>
      </c>
      <c r="R55" s="245">
        <v>15988</v>
      </c>
      <c r="S55" s="245">
        <v>8433.67</v>
      </c>
      <c r="T55" s="245">
        <v>4476.6400000000003</v>
      </c>
      <c r="U55" s="245">
        <v>11513</v>
      </c>
      <c r="V55" s="245">
        <v>6073.1075000000001</v>
      </c>
      <c r="W55" s="245">
        <v>3223.64</v>
      </c>
      <c r="AA55" s="245">
        <f>+AA28</f>
        <v>43</v>
      </c>
      <c r="AB55" s="245" t="s">
        <v>644</v>
      </c>
      <c r="AC55" s="245" t="s">
        <v>645</v>
      </c>
      <c r="AD55" s="245" t="s">
        <v>646</v>
      </c>
      <c r="AE55" s="245" t="s">
        <v>647</v>
      </c>
      <c r="AF55" s="245" t="s">
        <v>648</v>
      </c>
      <c r="AG55" s="245" t="s">
        <v>649</v>
      </c>
      <c r="AH55" s="245" t="s">
        <v>650</v>
      </c>
    </row>
    <row r="56" spans="1:34" ht="16.2" thickBot="1">
      <c r="A56" s="253">
        <v>69</v>
      </c>
      <c r="B56" s="253">
        <v>69</v>
      </c>
      <c r="C56" s="245">
        <v>46196</v>
      </c>
      <c r="D56" s="245">
        <v>24368.39</v>
      </c>
      <c r="E56" s="245">
        <v>12934.88</v>
      </c>
      <c r="F56" s="245">
        <v>41547</v>
      </c>
      <c r="G56" s="245">
        <v>21916.0425</v>
      </c>
      <c r="H56" s="245">
        <v>11633.16</v>
      </c>
      <c r="I56" s="245">
        <v>34534</v>
      </c>
      <c r="J56" s="245">
        <v>18216.685000000001</v>
      </c>
      <c r="K56" s="245">
        <v>9669.52</v>
      </c>
      <c r="L56" s="245">
        <v>23430</v>
      </c>
      <c r="M56" s="245">
        <v>12359.325000000001</v>
      </c>
      <c r="N56" s="245">
        <v>6560.4</v>
      </c>
      <c r="O56" s="245">
        <v>20709</v>
      </c>
      <c r="P56" s="245">
        <v>10923.997499999999</v>
      </c>
      <c r="Q56" s="245">
        <v>5798.52</v>
      </c>
      <c r="R56" s="245">
        <v>17590</v>
      </c>
      <c r="S56" s="245">
        <v>9278.7250000000004</v>
      </c>
      <c r="T56" s="245">
        <v>4925.2</v>
      </c>
      <c r="U56" s="245">
        <v>12665</v>
      </c>
      <c r="V56" s="245">
        <v>6680.7875000000004</v>
      </c>
      <c r="W56" s="245">
        <v>3546.2</v>
      </c>
      <c r="AA56" s="245" t="str">
        <f>+AA29</f>
        <v>N/A</v>
      </c>
      <c r="AB56" s="245" t="s">
        <v>652</v>
      </c>
      <c r="AC56" s="245" t="s">
        <v>652</v>
      </c>
      <c r="AD56" s="245" t="s">
        <v>652</v>
      </c>
      <c r="AE56" s="245" t="s">
        <v>652</v>
      </c>
      <c r="AF56" s="245" t="s">
        <v>652</v>
      </c>
      <c r="AG56" s="245" t="s">
        <v>652</v>
      </c>
      <c r="AH56" s="245" t="s">
        <v>652</v>
      </c>
    </row>
    <row r="57" spans="1:34">
      <c r="A57" s="253">
        <v>70</v>
      </c>
      <c r="B57" s="253">
        <v>70</v>
      </c>
      <c r="C57" s="245">
        <v>54662</v>
      </c>
      <c r="D57" s="245">
        <v>28834.205000000002</v>
      </c>
      <c r="E57" s="245">
        <v>15305.36</v>
      </c>
      <c r="F57" s="245">
        <v>51128</v>
      </c>
      <c r="G57" s="245">
        <v>26970.02</v>
      </c>
      <c r="H57" s="245">
        <v>14315.84</v>
      </c>
      <c r="I57" s="245">
        <v>42043</v>
      </c>
      <c r="J57" s="245">
        <v>22177.682499999999</v>
      </c>
      <c r="K57" s="245">
        <v>11772.04</v>
      </c>
      <c r="L57" s="245">
        <v>27578</v>
      </c>
      <c r="M57" s="245">
        <v>14547.395</v>
      </c>
      <c r="N57" s="245">
        <v>7721.84</v>
      </c>
      <c r="O57" s="245">
        <v>24131</v>
      </c>
      <c r="P57" s="245">
        <v>12729.102500000001</v>
      </c>
      <c r="Q57" s="245">
        <v>6756.68</v>
      </c>
      <c r="R57" s="245">
        <v>20683</v>
      </c>
      <c r="S57" s="245">
        <v>10910.282499999999</v>
      </c>
      <c r="T57" s="245">
        <v>5791.24</v>
      </c>
      <c r="U57" s="245">
        <v>14893</v>
      </c>
      <c r="V57" s="245">
        <v>7856.0574999999999</v>
      </c>
      <c r="W57" s="245">
        <v>4170.04</v>
      </c>
      <c r="Y57" s="45" t="s">
        <v>86</v>
      </c>
      <c r="AA57" s="245">
        <f>+AA30</f>
        <v>1</v>
      </c>
    </row>
    <row r="58" spans="1:34">
      <c r="A58" s="253">
        <v>71</v>
      </c>
      <c r="B58" s="253">
        <v>71</v>
      </c>
      <c r="C58" s="245">
        <v>56802</v>
      </c>
      <c r="D58" s="245">
        <v>29963.055</v>
      </c>
      <c r="E58" s="245">
        <v>15904.56</v>
      </c>
      <c r="F58" s="245">
        <v>53130</v>
      </c>
      <c r="G58" s="245">
        <v>28026.075000000001</v>
      </c>
      <c r="H58" s="245">
        <v>14876.4</v>
      </c>
      <c r="I58" s="245">
        <v>43693</v>
      </c>
      <c r="J58" s="245">
        <v>23048.057499999999</v>
      </c>
      <c r="K58" s="245">
        <v>12234.04</v>
      </c>
      <c r="L58" s="245">
        <v>28665</v>
      </c>
      <c r="M58" s="245">
        <v>15120.7875</v>
      </c>
      <c r="N58" s="245">
        <v>8026.2</v>
      </c>
      <c r="O58" s="245">
        <v>25073</v>
      </c>
      <c r="P58" s="245">
        <v>13226.0075</v>
      </c>
      <c r="Q58" s="245">
        <v>7020.44</v>
      </c>
      <c r="R58" s="245">
        <v>21495</v>
      </c>
      <c r="S58" s="245">
        <v>11338.612499999999</v>
      </c>
      <c r="T58" s="245">
        <v>6018.6</v>
      </c>
      <c r="U58" s="245">
        <v>15477</v>
      </c>
      <c r="V58" s="245">
        <v>8164.1175000000003</v>
      </c>
      <c r="W58" s="245">
        <v>4333.5600000000004</v>
      </c>
      <c r="Y58" s="234" t="s">
        <v>139</v>
      </c>
      <c r="Z58" s="245">
        <v>1</v>
      </c>
      <c r="AB58" s="250" t="b">
        <f>+IF($Y$1=Z58,VLOOKUP($AA$4,$A$5:$W$32,3,0))</f>
        <v>0</v>
      </c>
      <c r="AC58" s="250" t="b">
        <f>+IF($Y$1=Z58,VLOOKUP($AA$4,$A$5:$W$32,6,0))</f>
        <v>0</v>
      </c>
      <c r="AD58" s="250" t="b">
        <f>+IF($Y$1=Z58,VLOOKUP($AA$4,$A$5:$W$32,9,0))</f>
        <v>0</v>
      </c>
      <c r="AE58" s="250" t="b">
        <f>+IF($Y$1=Z58,VLOOKUP($AA$4,$A$5:$W$32,12,0))</f>
        <v>0</v>
      </c>
      <c r="AF58" s="250" t="b">
        <f>+IF($Y$1=Z58,VLOOKUP($AA$4,$A$5:$W$32,15,0))</f>
        <v>0</v>
      </c>
      <c r="AG58" s="250" t="b">
        <f>+IF($Y$1=Z58,VLOOKUP($AA$4,$A$5:$W$32,18,0))</f>
        <v>0</v>
      </c>
      <c r="AH58" s="250" t="b">
        <f>+IF($Y$1=Z58,VLOOKUP($AA$4,$A$5:$W$32,21,0))</f>
        <v>0</v>
      </c>
    </row>
    <row r="59" spans="1:34">
      <c r="A59" s="253">
        <v>72</v>
      </c>
      <c r="B59" s="253">
        <v>72</v>
      </c>
      <c r="C59" s="245">
        <v>58406</v>
      </c>
      <c r="D59" s="245">
        <v>30809.165000000001</v>
      </c>
      <c r="E59" s="245">
        <v>16353.68</v>
      </c>
      <c r="F59" s="245">
        <v>54635</v>
      </c>
      <c r="G59" s="245">
        <v>28819.962500000001</v>
      </c>
      <c r="H59" s="245">
        <v>15297.8</v>
      </c>
      <c r="I59" s="245">
        <v>44928</v>
      </c>
      <c r="J59" s="245">
        <v>23699.52</v>
      </c>
      <c r="K59" s="245">
        <v>12579.84</v>
      </c>
      <c r="L59" s="245">
        <v>29473</v>
      </c>
      <c r="M59" s="245">
        <v>15547.0075</v>
      </c>
      <c r="N59" s="245">
        <v>8252.44</v>
      </c>
      <c r="O59" s="245">
        <v>25786</v>
      </c>
      <c r="P59" s="245">
        <v>13602.115</v>
      </c>
      <c r="Q59" s="245">
        <v>7220.08</v>
      </c>
      <c r="R59" s="245">
        <v>22102</v>
      </c>
      <c r="S59" s="245">
        <v>11658.805</v>
      </c>
      <c r="T59" s="245">
        <v>6188.5599999999995</v>
      </c>
      <c r="U59" s="245">
        <v>15913</v>
      </c>
      <c r="V59" s="245">
        <v>8394.1075000000001</v>
      </c>
      <c r="W59" s="245">
        <v>4455.6400000000003</v>
      </c>
      <c r="Y59" s="234" t="s">
        <v>141</v>
      </c>
      <c r="Z59" s="245">
        <v>2</v>
      </c>
      <c r="AB59" s="250">
        <f>+IF($Y$1=Z59,VLOOKUP($AA$4,$A$39:$W$66,3,0))</f>
        <v>3440</v>
      </c>
      <c r="AC59" s="250">
        <f>+IF($Y$1=Z59,VLOOKUP($AA$4,$A$39:$W$66,6,0))</f>
        <v>2184</v>
      </c>
      <c r="AD59" s="250">
        <f>+IF($Y$1=Z59,VLOOKUP($AA$4,$A$39:$W$66,9,0))</f>
        <v>1874</v>
      </c>
      <c r="AE59" s="250">
        <f>+IF($Y$1=Z59,VLOOKUP($AA$4,$A$39:$W$66,12,0))</f>
        <v>1299</v>
      </c>
      <c r="AF59" s="250">
        <f>+IF($Y$1=Z59,VLOOKUP($AA$4,$A$39:$W$66,15,0))</f>
        <v>1061</v>
      </c>
      <c r="AG59" s="250">
        <f>+IF($Y$1=Z59,VLOOKUP($AA$4,$A$39:$W$66,18,0))</f>
        <v>784</v>
      </c>
      <c r="AH59" s="250">
        <f>+IF($Y$1=Z59,VLOOKUP($AA$4,$A$39:$W$66,21,0))</f>
        <v>564</v>
      </c>
    </row>
    <row r="60" spans="1:34">
      <c r="A60" s="253">
        <v>73</v>
      </c>
      <c r="B60" s="253">
        <v>73</v>
      </c>
      <c r="C60" s="245">
        <v>60544</v>
      </c>
      <c r="D60" s="245">
        <v>31936.959999999999</v>
      </c>
      <c r="E60" s="245">
        <v>16952.32</v>
      </c>
      <c r="F60" s="245">
        <v>56644</v>
      </c>
      <c r="G60" s="245">
        <v>29879.71</v>
      </c>
      <c r="H60" s="245">
        <v>15860.32</v>
      </c>
      <c r="I60" s="245">
        <v>46580</v>
      </c>
      <c r="J60" s="245">
        <v>24570.95</v>
      </c>
      <c r="K60" s="245">
        <v>13042.4</v>
      </c>
      <c r="L60" s="245">
        <v>30555</v>
      </c>
      <c r="M60" s="245">
        <v>16117.762500000001</v>
      </c>
      <c r="N60" s="245">
        <v>8555.4</v>
      </c>
      <c r="O60" s="245">
        <v>26732</v>
      </c>
      <c r="P60" s="245">
        <v>14101.13</v>
      </c>
      <c r="Q60" s="245">
        <v>7484.96</v>
      </c>
      <c r="R60" s="245">
        <v>22918</v>
      </c>
      <c r="S60" s="245">
        <v>12089.245000000001</v>
      </c>
      <c r="T60" s="245">
        <v>6417.04</v>
      </c>
      <c r="U60" s="245">
        <v>16502</v>
      </c>
      <c r="V60" s="245">
        <v>8704.8050000000003</v>
      </c>
      <c r="W60" s="245">
        <v>4620.5600000000004</v>
      </c>
      <c r="Y60" s="234" t="s">
        <v>143</v>
      </c>
      <c r="Z60" s="245">
        <v>3</v>
      </c>
      <c r="AB60" s="250" t="b">
        <f>+IF($Y$1=Z60,VLOOKUP($AA$4,$A$72:$W$99,3,0))</f>
        <v>0</v>
      </c>
      <c r="AC60" s="250" t="b">
        <f>+IF($Y$1=Z60,VLOOKUP($AA$4,$A$72:$W$99,6,0))</f>
        <v>0</v>
      </c>
      <c r="AD60" s="250" t="b">
        <f>+IF($Y$1=Z60,VLOOKUP($AA$4,$A$72:$W$99,9,0))</f>
        <v>0</v>
      </c>
      <c r="AE60" s="250" t="b">
        <f>+IF($Y$1=Z60,VLOOKUP($AA$4,$A$72:$W$99,12,0))</f>
        <v>0</v>
      </c>
      <c r="AF60" s="250" t="b">
        <f>+IF($Y$1=Z60,VLOOKUP($AA$4,$A$72:$W$99,15,0))</f>
        <v>0</v>
      </c>
      <c r="AG60" s="250" t="b">
        <f>+IF($Y$1=Z60,VLOOKUP($AA$4,$A$72:$W$99,18,0))</f>
        <v>0</v>
      </c>
      <c r="AH60" s="250" t="b">
        <f>+IF($Y$1=Z60,VLOOKUP($AA$4,$A$72:$W$99,21,0))</f>
        <v>0</v>
      </c>
    </row>
    <row r="61" spans="1:34">
      <c r="A61" s="253">
        <v>74</v>
      </c>
      <c r="B61" s="253">
        <v>74</v>
      </c>
      <c r="C61" s="245">
        <v>61616</v>
      </c>
      <c r="D61" s="245">
        <v>32502.44</v>
      </c>
      <c r="E61" s="245">
        <v>17252.48</v>
      </c>
      <c r="F61" s="245">
        <v>57646</v>
      </c>
      <c r="G61" s="245">
        <v>30408.264999999999</v>
      </c>
      <c r="H61" s="245">
        <v>16140.88</v>
      </c>
      <c r="I61" s="245">
        <v>47401</v>
      </c>
      <c r="J61" s="245">
        <v>25004.0275</v>
      </c>
      <c r="K61" s="245">
        <v>13272.28</v>
      </c>
      <c r="L61" s="245">
        <v>31094</v>
      </c>
      <c r="M61" s="245">
        <v>16402.084999999999</v>
      </c>
      <c r="N61" s="245">
        <v>8706.32</v>
      </c>
      <c r="O61" s="245">
        <v>27205</v>
      </c>
      <c r="P61" s="245">
        <v>14350.637500000001</v>
      </c>
      <c r="Q61" s="245">
        <v>7617.4</v>
      </c>
      <c r="R61" s="245">
        <v>23324</v>
      </c>
      <c r="S61" s="245">
        <v>12303.41</v>
      </c>
      <c r="T61" s="245">
        <v>6530.72</v>
      </c>
      <c r="U61" s="245">
        <v>16794</v>
      </c>
      <c r="V61" s="245">
        <v>8858.8349999999991</v>
      </c>
      <c r="W61" s="245">
        <v>4702.32</v>
      </c>
      <c r="Y61" s="234" t="s">
        <v>145</v>
      </c>
      <c r="Z61" s="245">
        <v>4</v>
      </c>
      <c r="AB61" s="250" t="b">
        <f>+IF($Y$1=Z61,VLOOKUP($AA$4,$A$105:$W$132,3,0))</f>
        <v>0</v>
      </c>
      <c r="AC61" s="250" t="b">
        <f>+IF($Y$1=Z61,VLOOKUP($AA$4,$A$105:$W$132,6,0))</f>
        <v>0</v>
      </c>
      <c r="AD61" s="250" t="b">
        <f>+IF($Y$1=Z61,VLOOKUP($AA$4,$A$105:$W$132,9,0))</f>
        <v>0</v>
      </c>
      <c r="AE61" s="250" t="b">
        <f>+IF($Y$1=Z61,VLOOKUP($AA$4,$A$105:$W$132,12,0))</f>
        <v>0</v>
      </c>
      <c r="AF61" s="250" t="b">
        <f>+IF($Y$1=Z61,VLOOKUP($AA$4,$A$105:$W$132,15,0))</f>
        <v>0</v>
      </c>
      <c r="AG61" s="250" t="b">
        <f>+IF($Y$1=Z61,VLOOKUP($AA$4,$A$105:$W$132,18,0))</f>
        <v>0</v>
      </c>
      <c r="AH61" s="250" t="b">
        <f>+IF($Y$1=Z61,VLOOKUP($AA$4,$A$105:$W$132,21,0))</f>
        <v>0</v>
      </c>
    </row>
    <row r="62" spans="1:34">
      <c r="A62" s="253">
        <v>75</v>
      </c>
      <c r="B62" s="253">
        <v>99</v>
      </c>
      <c r="C62" s="245">
        <v>64292</v>
      </c>
      <c r="D62" s="245">
        <v>33914.03</v>
      </c>
      <c r="E62" s="245">
        <v>18001.759999999998</v>
      </c>
      <c r="F62" s="245">
        <v>60155</v>
      </c>
      <c r="G62" s="245">
        <v>31731.762500000001</v>
      </c>
      <c r="H62" s="245">
        <v>16843.400000000001</v>
      </c>
      <c r="I62" s="245">
        <v>49464</v>
      </c>
      <c r="J62" s="245">
        <v>26092.26</v>
      </c>
      <c r="K62" s="245">
        <v>13849.92</v>
      </c>
      <c r="L62" s="245">
        <v>32449</v>
      </c>
      <c r="M62" s="245">
        <v>17116.8475</v>
      </c>
      <c r="N62" s="245">
        <v>9085.7199999999993</v>
      </c>
      <c r="O62" s="245">
        <v>28390</v>
      </c>
      <c r="P62" s="245">
        <v>14975.725</v>
      </c>
      <c r="Q62" s="245">
        <v>7949.2</v>
      </c>
      <c r="R62" s="245">
        <v>24338</v>
      </c>
      <c r="S62" s="245">
        <v>12838.295</v>
      </c>
      <c r="T62" s="245">
        <v>6814.64</v>
      </c>
      <c r="U62" s="245">
        <v>17522</v>
      </c>
      <c r="V62" s="245">
        <v>9242.8549999999996</v>
      </c>
      <c r="W62" s="245">
        <v>4906.16</v>
      </c>
      <c r="Y62" s="234" t="s">
        <v>147</v>
      </c>
      <c r="Z62" s="245">
        <v>5</v>
      </c>
      <c r="AB62" s="250" t="b">
        <f>+IF($Y$1=Z62,VLOOKUP($AA$4,$A$138:$W$165,3,0))</f>
        <v>0</v>
      </c>
      <c r="AC62" s="250" t="b">
        <f>+IF($Y$1=Z62,VLOOKUP($AA$4,$A$138:$W$165,6,0))</f>
        <v>0</v>
      </c>
      <c r="AD62" s="250" t="b">
        <f>+IF($Y$1=Z62,VLOOKUP($AA$4,$A$138:$W$165,9,0))</f>
        <v>0</v>
      </c>
      <c r="AE62" s="250" t="b">
        <f>+IF($Y$1=Z62,VLOOKUP($AA$4,$A$138:$W$165,12,0))</f>
        <v>0</v>
      </c>
      <c r="AF62" s="250" t="b">
        <f>+IF($Y$1=Z62,VLOOKUP($AA$4,$A$138:$W$165,15,0))</f>
        <v>0</v>
      </c>
      <c r="AG62" s="250" t="b">
        <f>+IF($Y$1=Z62,VLOOKUP($AA$4,$A$138:$W$165,18,0))</f>
        <v>0</v>
      </c>
      <c r="AH62" s="250" t="b">
        <f>+IF($Y$1=Z62,VLOOKUP($AA$4,$A$138:$W$165,21,0))</f>
        <v>0</v>
      </c>
    </row>
    <row r="63" spans="1:34">
      <c r="Y63" s="234" t="s">
        <v>149</v>
      </c>
      <c r="Z63" s="245">
        <v>6</v>
      </c>
      <c r="AB63" s="250" t="b">
        <f>+IF($Y$1=Z63,VLOOKUP($AA$4,$A$171:$W$198,3,0))</f>
        <v>0</v>
      </c>
      <c r="AC63" s="250" t="b">
        <f>+IF($Y$1=Z63,VLOOKUP($AA$4,$A$171:$W$198,6,0))</f>
        <v>0</v>
      </c>
      <c r="AD63" s="250" t="b">
        <f>+IF($Y$1=Z63,VLOOKUP($AA$4,$A$171:$W$198,9,0))</f>
        <v>0</v>
      </c>
      <c r="AE63" s="250" t="b">
        <f>+IF($Y$1=Z63,VLOOKUP($AA$4,$A$171:$W$198,12,0))</f>
        <v>0</v>
      </c>
      <c r="AF63" s="250" t="b">
        <f>+IF($Y$1=Z63,VLOOKUP($AA$4,$A$171:$W$198,15,0))</f>
        <v>0</v>
      </c>
      <c r="AG63" s="250" t="b">
        <f>+IF($Y$1=Z63,VLOOKUP($AA$4,$A$171:$W$198,18,0))</f>
        <v>0</v>
      </c>
      <c r="AH63" s="250" t="b">
        <f>+IF($Y$1=Z63,VLOOKUP($AA$4,$A$171:$W$198,21,0))</f>
        <v>0</v>
      </c>
    </row>
    <row r="64" spans="1:34">
      <c r="A64" s="253">
        <v>1</v>
      </c>
      <c r="C64" s="245">
        <v>3440</v>
      </c>
      <c r="D64" s="245">
        <v>1814.6</v>
      </c>
      <c r="E64" s="245">
        <v>963.2</v>
      </c>
      <c r="F64" s="245">
        <v>2184</v>
      </c>
      <c r="G64" s="245">
        <v>1152.06</v>
      </c>
      <c r="H64" s="245">
        <v>611.52</v>
      </c>
      <c r="I64" s="245">
        <v>1874</v>
      </c>
      <c r="J64" s="245">
        <v>988.53499999999997</v>
      </c>
      <c r="K64" s="245">
        <v>524.72</v>
      </c>
      <c r="L64" s="245">
        <v>1299</v>
      </c>
      <c r="M64" s="245">
        <v>685.22249999999997</v>
      </c>
      <c r="N64" s="245">
        <v>363.72</v>
      </c>
      <c r="O64" s="245">
        <v>1061</v>
      </c>
      <c r="P64" s="245">
        <v>559.67750000000001</v>
      </c>
      <c r="Q64" s="245">
        <v>297.08</v>
      </c>
      <c r="R64" s="245">
        <v>784</v>
      </c>
      <c r="S64" s="245">
        <v>413.56</v>
      </c>
      <c r="T64" s="245">
        <v>219.52</v>
      </c>
      <c r="U64" s="245">
        <v>564</v>
      </c>
      <c r="V64" s="245">
        <v>297.51</v>
      </c>
      <c r="W64" s="245">
        <v>157.91999999999999</v>
      </c>
      <c r="Y64" s="234" t="s">
        <v>151</v>
      </c>
      <c r="Z64" s="245">
        <v>7</v>
      </c>
      <c r="AB64" s="250" t="b">
        <f>+IF($Y$1=Z64,VLOOKUP($AA$4,$A$204:$W$231,3,0))</f>
        <v>0</v>
      </c>
      <c r="AC64" s="250" t="b">
        <f>+IF($Y$1=Z64,VLOOKUP($AA$4,$A$204:$W$231,6,0))</f>
        <v>0</v>
      </c>
      <c r="AD64" s="250" t="b">
        <f>+IF($Y$1=Z64,VLOOKUP($AA$4,$A$204:$W$231,9,0))</f>
        <v>0</v>
      </c>
      <c r="AE64" s="250" t="b">
        <f>+IF($Y$1=Z64,VLOOKUP($AA$4,$A$204:$W$231,12,0))</f>
        <v>0</v>
      </c>
      <c r="AF64" s="250" t="b">
        <f>+IF($Y$1=Z64,VLOOKUP($AA$4,$A$204:$W$231,15,0))</f>
        <v>0</v>
      </c>
      <c r="AG64" s="250" t="b">
        <f>+IF($Y$1=Z64,VLOOKUP($AA$4,$A$204:$W$231,18,0))</f>
        <v>0</v>
      </c>
      <c r="AH64" s="250" t="b">
        <f>+IF($Y$1=Z64,VLOOKUP($AA$4,$A$204:$W$231,21,0))</f>
        <v>0</v>
      </c>
    </row>
    <row r="65" spans="1:34">
      <c r="A65" s="253">
        <v>2</v>
      </c>
      <c r="C65" s="245">
        <v>5400</v>
      </c>
      <c r="D65" s="245">
        <v>2848.5</v>
      </c>
      <c r="E65" s="245">
        <v>1512</v>
      </c>
      <c r="F65" s="245">
        <v>3483</v>
      </c>
      <c r="G65" s="245">
        <v>1837.2825</v>
      </c>
      <c r="H65" s="245">
        <v>975.24</v>
      </c>
      <c r="I65" s="245">
        <v>2990</v>
      </c>
      <c r="J65" s="245">
        <v>1577.2249999999999</v>
      </c>
      <c r="K65" s="245">
        <v>837.2</v>
      </c>
      <c r="L65" s="245">
        <v>2072</v>
      </c>
      <c r="M65" s="245">
        <v>1092.98</v>
      </c>
      <c r="N65" s="245">
        <v>580.16</v>
      </c>
      <c r="O65" s="245">
        <v>1696</v>
      </c>
      <c r="P65" s="245">
        <v>894.64</v>
      </c>
      <c r="Q65" s="245">
        <v>474.88</v>
      </c>
      <c r="R65" s="245">
        <v>1259</v>
      </c>
      <c r="S65" s="245">
        <v>664.12249999999995</v>
      </c>
      <c r="T65" s="245">
        <v>352.52</v>
      </c>
      <c r="U65" s="245">
        <v>907</v>
      </c>
      <c r="V65" s="245">
        <v>478.4425</v>
      </c>
      <c r="W65" s="245">
        <v>253.96</v>
      </c>
      <c r="Y65" s="234" t="s">
        <v>153</v>
      </c>
      <c r="Z65" s="245">
        <v>8</v>
      </c>
      <c r="AB65" s="250" t="b">
        <f>+IF($Y$1=Z65,VLOOKUP($AA$4,$A$237:$W$264,3,0))</f>
        <v>0</v>
      </c>
      <c r="AC65" s="250" t="b">
        <f>+IF($Y$1=Z65,VLOOKUP($AA$4,$A$237:$W$264,6,0))</f>
        <v>0</v>
      </c>
      <c r="AD65" s="250" t="b">
        <f>+IF($Y$1=Z65,VLOOKUP($AA$4,$A$237:$W$264,9,0))</f>
        <v>0</v>
      </c>
      <c r="AE65" s="250" t="b">
        <f>+IF($Y$1=Z65,VLOOKUP($AA$4,$A$237:$W$264,12,0))</f>
        <v>0</v>
      </c>
      <c r="AF65" s="250" t="b">
        <f>+IF($Y$1=Z65,VLOOKUP($AA$4,$A$237:$W$264,15,0))</f>
        <v>0</v>
      </c>
      <c r="AG65" s="250" t="b">
        <f>+IF($Y$1=Z65,VLOOKUP($AA$4,$A$237:$W$264,18,0))</f>
        <v>0</v>
      </c>
      <c r="AH65" s="250" t="b">
        <f>+IF($Y$1=Z65,VLOOKUP($AA$4,$A$237:$W$264,21,0))</f>
        <v>0</v>
      </c>
    </row>
    <row r="66" spans="1:34">
      <c r="A66" s="253">
        <v>3</v>
      </c>
      <c r="C66" s="245">
        <v>7857</v>
      </c>
      <c r="D66" s="245">
        <v>4144.5675000000001</v>
      </c>
      <c r="E66" s="245">
        <v>2199.96</v>
      </c>
      <c r="F66" s="245">
        <v>5098</v>
      </c>
      <c r="G66" s="245">
        <v>2689.1950000000002</v>
      </c>
      <c r="H66" s="245">
        <v>1427.44</v>
      </c>
      <c r="I66" s="245">
        <v>4388</v>
      </c>
      <c r="J66" s="245">
        <v>2314.67</v>
      </c>
      <c r="K66" s="245">
        <v>1228.6399999999999</v>
      </c>
      <c r="L66" s="245">
        <v>3043</v>
      </c>
      <c r="M66" s="245">
        <v>1605.1824999999999</v>
      </c>
      <c r="N66" s="245">
        <v>852.04</v>
      </c>
      <c r="O66" s="245">
        <v>2489</v>
      </c>
      <c r="P66" s="245">
        <v>1312.9475</v>
      </c>
      <c r="Q66" s="245">
        <v>696.92</v>
      </c>
      <c r="R66" s="245">
        <v>1843</v>
      </c>
      <c r="S66" s="245">
        <v>972.1825</v>
      </c>
      <c r="T66" s="245">
        <v>516.04</v>
      </c>
      <c r="U66" s="245">
        <v>1328</v>
      </c>
      <c r="V66" s="245">
        <v>700.52</v>
      </c>
      <c r="W66" s="245">
        <v>371.84</v>
      </c>
      <c r="Y66" s="234" t="s">
        <v>155</v>
      </c>
      <c r="Z66" s="245">
        <v>9</v>
      </c>
      <c r="AB66" s="250" t="b">
        <f>+IF($Y$1=Z66,VLOOKUP($AA$4,$A$270:$W$297,3,0))</f>
        <v>0</v>
      </c>
      <c r="AC66" s="250" t="b">
        <f>+IF($Y$1=Z66,VLOOKUP($AA$4,$A$270:$W$297,6,0))</f>
        <v>0</v>
      </c>
      <c r="AD66" s="250" t="b">
        <f>+IF($Y$1=Z66,VLOOKUP($AA$4,$A$270:$W$297,9,0))</f>
        <v>0</v>
      </c>
      <c r="AE66" s="250" t="b">
        <f>+IF($Y$1=Z66,VLOOKUP($AA$4,$A$270:$W$297,12,0))</f>
        <v>0</v>
      </c>
      <c r="AF66" s="250" t="b">
        <f>+IF($Y$1=Z66,VLOOKUP($AA$4,$A$270:$W$297,15,0))</f>
        <v>0</v>
      </c>
      <c r="AG66" s="250" t="b">
        <f>+IF($Y$1=Z66,VLOOKUP($AA$4,$A$270:$W$297,18,0))</f>
        <v>0</v>
      </c>
      <c r="AH66" s="250" t="b">
        <f>+IF($Y$1=Z66,VLOOKUP($AA$4,$A$270:$W$297,21,0))</f>
        <v>0</v>
      </c>
    </row>
    <row r="67" spans="1:34">
      <c r="Y67" s="234" t="s">
        <v>157</v>
      </c>
      <c r="Z67" s="245">
        <v>10</v>
      </c>
      <c r="AB67" s="250" t="b">
        <f>+IF($Y$1=Z67,VLOOKUP($AA$4,$A$303:$W$330,3,0))</f>
        <v>0</v>
      </c>
      <c r="AC67" s="250" t="b">
        <f>+IF($Y$1=Z67,VLOOKUP($AA$4,$A$303:$W$330,6,0))</f>
        <v>0</v>
      </c>
      <c r="AD67" s="250" t="b">
        <f>+IF($Y$1=Z67,VLOOKUP($AA$4,$A$33:$W$303,9,0))</f>
        <v>0</v>
      </c>
      <c r="AE67" s="250" t="b">
        <f>+IF($Y$1=Z67,VLOOKUP($AA$4,$A$33:$W$303,12,0))</f>
        <v>0</v>
      </c>
      <c r="AF67" s="250" t="b">
        <f>+IF($Y$1=Z67,VLOOKUP($AA$4,$A$33:$W$303,15,0))</f>
        <v>0</v>
      </c>
      <c r="AG67" s="250" t="b">
        <f>+IF($Y$1=Z67,VLOOKUP($AA$4,$A$33:$W$303,18,0))</f>
        <v>0</v>
      </c>
      <c r="AH67" s="250" t="b">
        <f>+IF($Y$1=Z67,VLOOKUP($AA$4,$A$33:$W$303,21,0))</f>
        <v>0</v>
      </c>
    </row>
    <row r="68" spans="1:34">
      <c r="A68" s="253" t="s">
        <v>659</v>
      </c>
      <c r="C68" s="245" t="s">
        <v>635</v>
      </c>
      <c r="F68" s="245" t="s">
        <v>636</v>
      </c>
      <c r="I68" s="245" t="s">
        <v>637</v>
      </c>
      <c r="L68" s="245" t="s">
        <v>638</v>
      </c>
      <c r="O68" s="245" t="s">
        <v>639</v>
      </c>
      <c r="R68" s="245" t="s">
        <v>640</v>
      </c>
      <c r="U68" s="245" t="s">
        <v>641</v>
      </c>
      <c r="Y68" s="234" t="s">
        <v>159</v>
      </c>
      <c r="Z68" s="245">
        <v>11</v>
      </c>
      <c r="AB68" s="250" t="b">
        <f>+IF($Y$1=Z68,VLOOKUP($AA$4,$A$336:$W$363,3,0))</f>
        <v>0</v>
      </c>
      <c r="AC68" s="250" t="b">
        <f>+IF($Y$1=Z68,VLOOKUP($AA$4,$A$336:$W$363,6,0))</f>
        <v>0</v>
      </c>
      <c r="AD68" s="250" t="b">
        <f>+IF($Y$1=Z68,VLOOKUP($AA$4,$A$336:$W$363,9,0))</f>
        <v>0</v>
      </c>
      <c r="AE68" s="250" t="b">
        <f>+IF($Y$1=Z68,VLOOKUP($AA$4,$A$336:$W$363,12,0))</f>
        <v>0</v>
      </c>
      <c r="AF68" s="250" t="b">
        <f>+IF($Y$1=Z68,VLOOKUP($AA$4,$A$336:$W$363,15,0))</f>
        <v>0</v>
      </c>
      <c r="AG68" s="250" t="b">
        <f>+IF($Y$1=Z68,VLOOKUP($AA$4,$A$336:$W$363,18,0))</f>
        <v>0</v>
      </c>
      <c r="AH68" s="250" t="b">
        <f>+IF($Y$1=Z68,VLOOKUP($AA$4,$A$336:$W$363,21,0))</f>
        <v>0</v>
      </c>
    </row>
    <row r="69" spans="1:34">
      <c r="C69" s="245" t="s">
        <v>642</v>
      </c>
      <c r="D69" s="245" t="s">
        <v>643</v>
      </c>
      <c r="F69" s="245" t="s">
        <v>642</v>
      </c>
      <c r="G69" s="245" t="s">
        <v>643</v>
      </c>
      <c r="I69" s="245" t="s">
        <v>642</v>
      </c>
      <c r="J69" s="245" t="s">
        <v>643</v>
      </c>
      <c r="L69" s="245" t="s">
        <v>642</v>
      </c>
      <c r="M69" s="245" t="s">
        <v>643</v>
      </c>
      <c r="O69" s="245" t="s">
        <v>642</v>
      </c>
      <c r="P69" s="245" t="s">
        <v>643</v>
      </c>
      <c r="R69" s="245" t="s">
        <v>642</v>
      </c>
      <c r="S69" s="245" t="s">
        <v>643</v>
      </c>
      <c r="U69" s="245" t="s">
        <v>642</v>
      </c>
      <c r="V69" s="245" t="s">
        <v>643</v>
      </c>
      <c r="Y69" s="243" t="s">
        <v>82</v>
      </c>
      <c r="Z69" s="245">
        <v>12</v>
      </c>
      <c r="AB69" s="250" t="b">
        <f>+IF($Y$1=Z69,VLOOKUP($AA$4,$A$369:$W$396,3,0))</f>
        <v>0</v>
      </c>
      <c r="AC69" s="250" t="b">
        <f>+IF($Y$1=Z69,VLOOKUP($AA$4,$A$369:$W$396,6,0))</f>
        <v>0</v>
      </c>
      <c r="AD69" s="250" t="b">
        <f>+IF($Y$1=Z69,VLOOKUP($AA$4,$A$369:$W$396,9,0))</f>
        <v>0</v>
      </c>
      <c r="AE69" s="250" t="b">
        <f>+IF($Y$1=Z69,VLOOKUP($AA$4,$A$369:$W$396,12,0))</f>
        <v>0</v>
      </c>
      <c r="AF69" s="250" t="b">
        <f>+IF($Y$1=Z69,VLOOKUP($AA$4,$A$369:$W$396,15,0))</f>
        <v>0</v>
      </c>
      <c r="AG69" s="250" t="b">
        <f>+IF($Y$1=Z69,VLOOKUP($AA$4,$A$369:$W$396,18,0))</f>
        <v>0</v>
      </c>
      <c r="AH69" s="250" t="b">
        <f>+IF($Y$1=Z69,VLOOKUP($AA$4,$A$369:$W$396,21,0))</f>
        <v>0</v>
      </c>
    </row>
    <row r="70" spans="1:34">
      <c r="A70" s="253" t="s">
        <v>651</v>
      </c>
      <c r="C70" s="245">
        <v>1000</v>
      </c>
      <c r="D70" s="245">
        <v>500</v>
      </c>
      <c r="F70" s="245">
        <v>2000</v>
      </c>
      <c r="G70" s="245">
        <v>1000</v>
      </c>
      <c r="I70" s="245">
        <v>3000</v>
      </c>
      <c r="J70" s="245">
        <v>2000</v>
      </c>
      <c r="L70" s="245">
        <v>5000</v>
      </c>
      <c r="M70" s="245">
        <v>5000</v>
      </c>
      <c r="O70" s="245">
        <v>10000</v>
      </c>
      <c r="P70" s="245">
        <v>10000</v>
      </c>
      <c r="R70" s="245">
        <v>20000</v>
      </c>
      <c r="S70" s="245">
        <v>20000</v>
      </c>
      <c r="U70" s="245">
        <v>50000</v>
      </c>
      <c r="V70" s="245">
        <v>50000</v>
      </c>
      <c r="Y70" s="234" t="s">
        <v>163</v>
      </c>
      <c r="Z70" s="245">
        <v>13</v>
      </c>
      <c r="AB70" s="250" t="b">
        <f>+IF($Y$1=Z70,VLOOKUP($AA$4,$A$402:$W$429,3,0))</f>
        <v>0</v>
      </c>
      <c r="AC70" s="250" t="b">
        <f>+IF($Y$1=Z70,VLOOKUP($AA$4,$A$402:$W$429,6,0))</f>
        <v>0</v>
      </c>
      <c r="AD70" s="250" t="b">
        <f>+IF($Y$1=Z70,VLOOKUP($AA$4,$A$402:$W$429,9,0))</f>
        <v>0</v>
      </c>
      <c r="AE70" s="250" t="b">
        <f>+IF($Y$1=Z70,VLOOKUP($AA$4,$A$402:$W$429,12,0))</f>
        <v>0</v>
      </c>
      <c r="AF70" s="250" t="b">
        <f>+IF($Y$1=Z70,VLOOKUP($AA$4,$A$402:$W$429,15,0))</f>
        <v>0</v>
      </c>
      <c r="AG70" s="250" t="b">
        <f>+IF($Y$1=Z70,VLOOKUP($AA$4,$A$402:$W$429,18,0))</f>
        <v>0</v>
      </c>
      <c r="AH70" s="250" t="b">
        <f>+IF($Y$1=Z70,VLOOKUP($AA$4,$A$402:$W$429,21,0))</f>
        <v>0</v>
      </c>
    </row>
    <row r="71" spans="1:34">
      <c r="A71" s="253" t="s">
        <v>653</v>
      </c>
      <c r="B71" s="253" t="s">
        <v>654</v>
      </c>
      <c r="C71" s="245" t="s">
        <v>652</v>
      </c>
      <c r="D71" s="245" t="s">
        <v>655</v>
      </c>
      <c r="E71" s="245" t="s">
        <v>656</v>
      </c>
      <c r="F71" s="245" t="s">
        <v>652</v>
      </c>
      <c r="G71" s="245" t="s">
        <v>655</v>
      </c>
      <c r="H71" s="245" t="s">
        <v>656</v>
      </c>
      <c r="I71" s="245" t="s">
        <v>36</v>
      </c>
      <c r="J71" s="245" t="s">
        <v>36</v>
      </c>
      <c r="K71" s="245" t="s">
        <v>36</v>
      </c>
      <c r="L71" s="245" t="s">
        <v>652</v>
      </c>
      <c r="M71" s="245" t="s">
        <v>655</v>
      </c>
      <c r="N71" s="245" t="s">
        <v>656</v>
      </c>
      <c r="O71" s="245" t="s">
        <v>652</v>
      </c>
      <c r="P71" s="245" t="s">
        <v>655</v>
      </c>
      <c r="Q71" s="245" t="s">
        <v>656</v>
      </c>
      <c r="R71" s="245" t="s">
        <v>652</v>
      </c>
      <c r="S71" s="245" t="s">
        <v>655</v>
      </c>
      <c r="T71" s="245" t="s">
        <v>656</v>
      </c>
      <c r="U71" s="245" t="s">
        <v>652</v>
      </c>
      <c r="V71" s="245" t="s">
        <v>655</v>
      </c>
      <c r="W71" s="245" t="s">
        <v>656</v>
      </c>
      <c r="X71" s="245">
        <v>3</v>
      </c>
      <c r="Y71" s="234" t="s">
        <v>165</v>
      </c>
      <c r="Z71" s="245">
        <v>14</v>
      </c>
      <c r="AB71" s="250" t="b">
        <f>+IF($Y$1=Z71,VLOOKUP($AA$4,$A$435:$W$462,3,0))</f>
        <v>0</v>
      </c>
      <c r="AC71" s="250" t="b">
        <f>+IF($Y$1=Z71,VLOOKUP($AA$4,$A$435:$W$462,6,0))</f>
        <v>0</v>
      </c>
      <c r="AD71" s="250" t="b">
        <f>+IF($Y$1=Z71,VLOOKUP($AA$4,$A$435:$W$462,9,0))</f>
        <v>0</v>
      </c>
      <c r="AE71" s="250" t="b">
        <f>+IF($Y$1=Z71,VLOOKUP($AA$4,$A$435:$W$462,12,0))</f>
        <v>0</v>
      </c>
      <c r="AF71" s="250" t="b">
        <f>+IF($Y$1=Z71,VLOOKUP($AA$4,$A$435:$W$462,15,0))</f>
        <v>0</v>
      </c>
      <c r="AG71" s="250" t="b">
        <f>+IF($Y$1=Z71,VLOOKUP($AA$4,$A$435:$W$462,18,0))</f>
        <v>0</v>
      </c>
      <c r="AH71" s="250" t="b">
        <f>+IF($Y$1=Z71,VLOOKUP($AA$4,$A$435:$W$462,21,0))</f>
        <v>0</v>
      </c>
    </row>
    <row r="72" spans="1:34">
      <c r="A72" s="253">
        <v>18</v>
      </c>
      <c r="B72" s="253">
        <v>24</v>
      </c>
      <c r="C72" s="245" t="s">
        <v>36</v>
      </c>
      <c r="D72" s="245" t="s">
        <v>36</v>
      </c>
      <c r="E72" s="245" t="s">
        <v>36</v>
      </c>
      <c r="F72" s="245">
        <v>4990</v>
      </c>
      <c r="G72" s="245">
        <v>2595</v>
      </c>
      <c r="H72" s="245">
        <v>1372</v>
      </c>
      <c r="I72" s="245" t="s">
        <v>36</v>
      </c>
      <c r="J72" s="245" t="s">
        <v>36</v>
      </c>
      <c r="K72" s="245" t="s">
        <v>36</v>
      </c>
      <c r="L72" s="245">
        <v>3522</v>
      </c>
      <c r="M72" s="245">
        <v>1831</v>
      </c>
      <c r="N72" s="245">
        <v>969</v>
      </c>
      <c r="O72" s="245">
        <v>2486</v>
      </c>
      <c r="P72" s="245">
        <v>1293</v>
      </c>
      <c r="Q72" s="245">
        <v>684</v>
      </c>
      <c r="R72" s="245">
        <v>2270</v>
      </c>
      <c r="S72" s="245">
        <v>1180</v>
      </c>
      <c r="T72" s="245">
        <v>624</v>
      </c>
      <c r="U72" s="245">
        <v>1452</v>
      </c>
      <c r="V72" s="245">
        <v>755</v>
      </c>
      <c r="W72" s="245">
        <v>399</v>
      </c>
      <c r="Y72" s="234" t="s">
        <v>167</v>
      </c>
      <c r="Z72" s="245">
        <v>15</v>
      </c>
      <c r="AB72" s="250" t="b">
        <f>+IF($Y$1=Z72,VLOOKUP($AA$4,$A$468:$W$495,3,0))</f>
        <v>0</v>
      </c>
      <c r="AC72" s="250" t="b">
        <f>+IF($Y$1=Z72,VLOOKUP($AA$4,$A$468:$W$495,6,0))</f>
        <v>0</v>
      </c>
      <c r="AD72" s="250" t="b">
        <f>+IF($Y$1=Z72,VLOOKUP($AA$4,$A$468:$W$495,9,0))</f>
        <v>0</v>
      </c>
      <c r="AE72" s="250" t="b">
        <f>+IF($Y$1=Z72,VLOOKUP($AA$4,$A$468:$W$495,12,0))</f>
        <v>0</v>
      </c>
      <c r="AF72" s="250" t="b">
        <f>+IF($Y$1=Z72,VLOOKUP($AA$4,$A$468:$W$495,15,0))</f>
        <v>0</v>
      </c>
      <c r="AG72" s="250" t="b">
        <f>+IF($Y$1=Z72,VLOOKUP($AA$4,$A$468:$W$495,18,0))</f>
        <v>0</v>
      </c>
      <c r="AH72" s="250" t="b">
        <f>+IF($Y$1=Z72,VLOOKUP($AA$4,$A$468:$W$495,21,0))</f>
        <v>0</v>
      </c>
    </row>
    <row r="73" spans="1:34">
      <c r="A73" s="253">
        <v>25</v>
      </c>
      <c r="B73" s="253">
        <v>29</v>
      </c>
      <c r="C73" s="245" t="s">
        <v>36</v>
      </c>
      <c r="D73" s="245" t="s">
        <v>36</v>
      </c>
      <c r="E73" s="245" t="s">
        <v>36</v>
      </c>
      <c r="F73" s="245">
        <v>5042</v>
      </c>
      <c r="G73" s="245">
        <v>2622</v>
      </c>
      <c r="H73" s="245">
        <v>1387</v>
      </c>
      <c r="I73" s="245" t="s">
        <v>36</v>
      </c>
      <c r="J73" s="245" t="s">
        <v>36</v>
      </c>
      <c r="K73" s="245" t="s">
        <v>36</v>
      </c>
      <c r="L73" s="245">
        <v>3558</v>
      </c>
      <c r="M73" s="245">
        <v>1850</v>
      </c>
      <c r="N73" s="245">
        <v>978</v>
      </c>
      <c r="O73" s="245">
        <v>2511</v>
      </c>
      <c r="P73" s="245">
        <v>1306</v>
      </c>
      <c r="Q73" s="245">
        <v>691</v>
      </c>
      <c r="R73" s="245">
        <v>2292</v>
      </c>
      <c r="S73" s="245">
        <v>1192</v>
      </c>
      <c r="T73" s="245">
        <v>630</v>
      </c>
      <c r="U73" s="245">
        <v>1466</v>
      </c>
      <c r="V73" s="245">
        <v>762</v>
      </c>
      <c r="W73" s="245">
        <v>403</v>
      </c>
      <c r="Y73" s="234" t="s">
        <v>169</v>
      </c>
      <c r="Z73" s="245">
        <v>16</v>
      </c>
      <c r="AB73" s="250" t="b">
        <f>+IF($Y$1=Z73,VLOOKUP($AA$4,$A$501:$W$528,3,0))</f>
        <v>0</v>
      </c>
      <c r="AC73" s="250" t="b">
        <f>+IF($Y$1=Z73,VLOOKUP($AA$4,$A$501:$W$528,6,0))</f>
        <v>0</v>
      </c>
      <c r="AD73" s="250" t="b">
        <f>+IF($Y$1=Z73,VLOOKUP($AA$4,$A$501:$W$528,9,0))</f>
        <v>0</v>
      </c>
      <c r="AE73" s="250" t="b">
        <f>+IF($Y$1=Z73,VLOOKUP($AA$4,$A$501:$W$528,12,0))</f>
        <v>0</v>
      </c>
      <c r="AF73" s="250" t="b">
        <f>+IF($Y$1=Z73,VLOOKUP($AA$4,$A$501:$W$528,15,0))</f>
        <v>0</v>
      </c>
      <c r="AG73" s="250" t="b">
        <f>+IF($Y$1=Z73,VLOOKUP($AA$4,$A$501:$W$528,18,0))</f>
        <v>0</v>
      </c>
      <c r="AH73" s="250" t="b">
        <f>+IF($Y$1=Z73,VLOOKUP($AA$4,$A$501:$W$528,21,0))</f>
        <v>0</v>
      </c>
    </row>
    <row r="74" spans="1:34">
      <c r="A74" s="253">
        <v>30</v>
      </c>
      <c r="B74" s="253">
        <v>34</v>
      </c>
      <c r="C74" s="245" t="s">
        <v>36</v>
      </c>
      <c r="D74" s="245" t="s">
        <v>36</v>
      </c>
      <c r="E74" s="245" t="s">
        <v>36</v>
      </c>
      <c r="F74" s="245">
        <v>5983</v>
      </c>
      <c r="G74" s="245">
        <v>3111</v>
      </c>
      <c r="H74" s="245">
        <v>1645</v>
      </c>
      <c r="I74" s="245" t="s">
        <v>36</v>
      </c>
      <c r="J74" s="245" t="s">
        <v>36</v>
      </c>
      <c r="K74" s="245" t="s">
        <v>36</v>
      </c>
      <c r="L74" s="245">
        <v>4222</v>
      </c>
      <c r="M74" s="245">
        <v>2195</v>
      </c>
      <c r="N74" s="245">
        <v>1161</v>
      </c>
      <c r="O74" s="245">
        <v>2980</v>
      </c>
      <c r="P74" s="245">
        <v>1550</v>
      </c>
      <c r="Q74" s="245">
        <v>820</v>
      </c>
      <c r="R74" s="245">
        <v>2720</v>
      </c>
      <c r="S74" s="245">
        <v>1414</v>
      </c>
      <c r="T74" s="245">
        <v>748</v>
      </c>
      <c r="U74" s="245">
        <v>1739</v>
      </c>
      <c r="V74" s="245">
        <v>904</v>
      </c>
      <c r="W74" s="245">
        <v>478</v>
      </c>
      <c r="Y74" s="46" t="s">
        <v>657</v>
      </c>
      <c r="Z74" s="245">
        <v>17</v>
      </c>
      <c r="AB74" s="250" t="b">
        <f>+IF($Y$1=Z74,VLOOKUP($AA$4,$A$534:$W$561,3,0))</f>
        <v>0</v>
      </c>
      <c r="AC74" s="250" t="b">
        <f>+IF($Y$1=Z74,VLOOKUP($AA$4,$A$534:$W$561,6,0))</f>
        <v>0</v>
      </c>
      <c r="AD74" s="250" t="b">
        <f>+IF($Y$1=Z74,VLOOKUP($AA$4,$A$534:$W$561,9,0))</f>
        <v>0</v>
      </c>
      <c r="AE74" s="250" t="b">
        <f>+IF($Y$1=Z74,VLOOKUP($AA$4,$A$534:$W$561,12,0))</f>
        <v>0</v>
      </c>
      <c r="AF74" s="250" t="b">
        <f>+IF($Y$1=Z74,VLOOKUP($AA$4,$A$534:$W$561,15,0))</f>
        <v>0</v>
      </c>
      <c r="AG74" s="250" t="b">
        <f>+IF($Y$1=Z74,VLOOKUP($AA$4,$A$534:$W$561,18,0))</f>
        <v>0</v>
      </c>
      <c r="AH74" s="250" t="b">
        <f>+IF($Y$1=Z74,VLOOKUP($AA$4,$A$534:$W$561,21,0))</f>
        <v>0</v>
      </c>
    </row>
    <row r="75" spans="1:34">
      <c r="A75" s="253">
        <v>35</v>
      </c>
      <c r="B75" s="253">
        <v>39</v>
      </c>
      <c r="C75" s="245" t="s">
        <v>36</v>
      </c>
      <c r="D75" s="245" t="s">
        <v>36</v>
      </c>
      <c r="E75" s="245" t="s">
        <v>36</v>
      </c>
      <c r="F75" s="245">
        <v>6040</v>
      </c>
      <c r="G75" s="245">
        <v>3141</v>
      </c>
      <c r="H75" s="245">
        <v>1661</v>
      </c>
      <c r="I75" s="245" t="s">
        <v>36</v>
      </c>
      <c r="J75" s="245" t="s">
        <v>36</v>
      </c>
      <c r="K75" s="245" t="s">
        <v>36</v>
      </c>
      <c r="L75" s="245">
        <v>4263</v>
      </c>
      <c r="M75" s="245">
        <v>2217</v>
      </c>
      <c r="N75" s="245">
        <v>1172</v>
      </c>
      <c r="O75" s="245">
        <v>3009</v>
      </c>
      <c r="P75" s="245">
        <v>1565</v>
      </c>
      <c r="Q75" s="245">
        <v>827</v>
      </c>
      <c r="R75" s="245">
        <v>2747</v>
      </c>
      <c r="S75" s="245">
        <v>1428</v>
      </c>
      <c r="T75" s="245">
        <v>755</v>
      </c>
      <c r="U75" s="245">
        <v>1757</v>
      </c>
      <c r="V75" s="245">
        <v>914</v>
      </c>
      <c r="W75" s="245">
        <v>483</v>
      </c>
      <c r="Y75" s="46" t="s">
        <v>172</v>
      </c>
      <c r="Z75" s="245">
        <v>18</v>
      </c>
      <c r="AB75" s="250" t="b">
        <f>+IF($Y$1=Z75,VLOOKUP($AA$4,$A$567:$W$594,3,0))</f>
        <v>0</v>
      </c>
      <c r="AC75" s="250" t="b">
        <f>+IF($Y$1=Z75,VLOOKUP($AA$4,$A$567:$W$594,6,0))</f>
        <v>0</v>
      </c>
      <c r="AD75" s="250" t="b">
        <f>+IF($Y$1=Z75,VLOOKUP($AA$4,$A$567:$W$594,9,0))</f>
        <v>0</v>
      </c>
      <c r="AE75" s="250" t="b">
        <f>+IF($Y$1=Z75,VLOOKUP($AA$4,$A$567:$W$594,12,0))</f>
        <v>0</v>
      </c>
      <c r="AF75" s="250" t="b">
        <f>+IF($Y$1=Z75,VLOOKUP($AA$4,$A$567:$W$594,15,0))</f>
        <v>0</v>
      </c>
      <c r="AG75" s="250" t="b">
        <f>+IF($Y$1=Z75,VLOOKUP($AA$4,$A$567:$W$594,18,0))</f>
        <v>0</v>
      </c>
      <c r="AH75" s="250" t="b">
        <f>+IF($Y$1=Z75,VLOOKUP($AA$4,$A$567:$W$594,21,0))</f>
        <v>0</v>
      </c>
    </row>
    <row r="76" spans="1:34" ht="16.2" thickBot="1">
      <c r="A76" s="253">
        <v>40</v>
      </c>
      <c r="B76" s="253">
        <v>44</v>
      </c>
      <c r="C76" s="245" t="s">
        <v>36</v>
      </c>
      <c r="D76" s="245" t="s">
        <v>36</v>
      </c>
      <c r="E76" s="245" t="s">
        <v>36</v>
      </c>
      <c r="F76" s="245">
        <v>6729</v>
      </c>
      <c r="G76" s="245">
        <v>3499</v>
      </c>
      <c r="H76" s="245">
        <v>1850</v>
      </c>
      <c r="I76" s="245" t="s">
        <v>36</v>
      </c>
      <c r="J76" s="245" t="s">
        <v>36</v>
      </c>
      <c r="K76" s="245" t="s">
        <v>36</v>
      </c>
      <c r="L76" s="245">
        <v>4750</v>
      </c>
      <c r="M76" s="245">
        <v>2470</v>
      </c>
      <c r="N76" s="245">
        <v>1306</v>
      </c>
      <c r="O76" s="245">
        <v>3352</v>
      </c>
      <c r="P76" s="245">
        <v>1743</v>
      </c>
      <c r="Q76" s="245">
        <v>922</v>
      </c>
      <c r="R76" s="245">
        <v>3061</v>
      </c>
      <c r="S76" s="245">
        <v>1592</v>
      </c>
      <c r="T76" s="245">
        <v>842</v>
      </c>
      <c r="U76" s="245">
        <v>1958</v>
      </c>
      <c r="V76" s="245">
        <v>1018</v>
      </c>
      <c r="W76" s="245">
        <v>538</v>
      </c>
      <c r="Y76" s="47" t="s">
        <v>174</v>
      </c>
      <c r="Z76" s="245">
        <v>19</v>
      </c>
      <c r="AB76" s="250" t="b">
        <f>+IF($Y$1=Z76,VLOOKUP($AA$4,$A$600:$W$627,3,0))</f>
        <v>0</v>
      </c>
      <c r="AC76" s="250" t="b">
        <f>+IF($Y$1=Z76,VLOOKUP($AA$4,$A$600:$W$627,6,0))</f>
        <v>0</v>
      </c>
      <c r="AD76" s="250" t="b">
        <f>+IF($Y$1=Z76,VLOOKUP($AA$4,$A$600:$W$627,9,0))</f>
        <v>0</v>
      </c>
      <c r="AE76" s="250" t="b">
        <f>+IF($Y$1=Z76,VLOOKUP($AA$4,$A$600:$W$627,12,0))</f>
        <v>0</v>
      </c>
      <c r="AF76" s="250" t="b">
        <f>+IF($Y$1=Z76,VLOOKUP($AA$4,$A$600:$W$627,15,0))</f>
        <v>0</v>
      </c>
      <c r="AG76" s="250" t="b">
        <f>+IF($Y$1=Z76,VLOOKUP($AA$4,$A$600:$W$627,18,0))</f>
        <v>0</v>
      </c>
      <c r="AH76" s="250" t="b">
        <f>+IF($Y$1=Z76,VLOOKUP($AA$4,$A$600:$W$627,21,0))</f>
        <v>0</v>
      </c>
    </row>
    <row r="77" spans="1:34">
      <c r="A77" s="253">
        <v>45</v>
      </c>
      <c r="B77" s="253">
        <v>49</v>
      </c>
      <c r="C77" s="245" t="s">
        <v>36</v>
      </c>
      <c r="D77" s="245" t="s">
        <v>36</v>
      </c>
      <c r="E77" s="245" t="s">
        <v>36</v>
      </c>
      <c r="F77" s="245">
        <v>6771</v>
      </c>
      <c r="G77" s="245">
        <v>3521</v>
      </c>
      <c r="H77" s="245">
        <v>1862</v>
      </c>
      <c r="I77" s="245" t="s">
        <v>36</v>
      </c>
      <c r="J77" s="245" t="s">
        <v>36</v>
      </c>
      <c r="K77" s="245" t="s">
        <v>36</v>
      </c>
      <c r="L77" s="245">
        <v>4778</v>
      </c>
      <c r="M77" s="245">
        <v>2485</v>
      </c>
      <c r="N77" s="245">
        <v>1314</v>
      </c>
      <c r="O77" s="245">
        <v>3372</v>
      </c>
      <c r="P77" s="245">
        <v>1753</v>
      </c>
      <c r="Q77" s="245">
        <v>927</v>
      </c>
      <c r="R77" s="245">
        <v>3079</v>
      </c>
      <c r="S77" s="245">
        <v>1601</v>
      </c>
      <c r="T77" s="245">
        <v>847</v>
      </c>
      <c r="U77" s="245">
        <v>1969</v>
      </c>
      <c r="V77" s="245">
        <v>1024</v>
      </c>
      <c r="W77" s="245">
        <v>541</v>
      </c>
      <c r="AB77" s="245">
        <f t="shared" ref="AB77:AH77" si="38">IF(AB24="N/A","N/A",IF($Y$1=3,"N/A",SUM(AB58:AB76)))</f>
        <v>3440</v>
      </c>
      <c r="AC77" s="245">
        <f t="shared" si="38"/>
        <v>2184</v>
      </c>
      <c r="AD77" s="245">
        <f t="shared" si="38"/>
        <v>1874</v>
      </c>
      <c r="AE77" s="245">
        <f t="shared" si="38"/>
        <v>1299</v>
      </c>
      <c r="AF77" s="245">
        <f t="shared" si="38"/>
        <v>1061</v>
      </c>
      <c r="AG77" s="245">
        <f t="shared" si="38"/>
        <v>784</v>
      </c>
      <c r="AH77" s="245">
        <f t="shared" si="38"/>
        <v>564</v>
      </c>
    </row>
    <row r="78" spans="1:34">
      <c r="A78" s="253">
        <v>50</v>
      </c>
      <c r="B78" s="253">
        <v>54</v>
      </c>
      <c r="C78" s="245" t="s">
        <v>36</v>
      </c>
      <c r="D78" s="245" t="s">
        <v>36</v>
      </c>
      <c r="E78" s="245" t="s">
        <v>36</v>
      </c>
      <c r="F78" s="245">
        <v>9723</v>
      </c>
      <c r="G78" s="245">
        <v>5056</v>
      </c>
      <c r="H78" s="245">
        <v>2674</v>
      </c>
      <c r="I78" s="245" t="s">
        <v>36</v>
      </c>
      <c r="J78" s="245" t="s">
        <v>36</v>
      </c>
      <c r="K78" s="245" t="s">
        <v>36</v>
      </c>
      <c r="L78" s="245">
        <v>6862</v>
      </c>
      <c r="M78" s="245">
        <v>3568</v>
      </c>
      <c r="N78" s="245">
        <v>1887</v>
      </c>
      <c r="O78" s="245">
        <v>4843</v>
      </c>
      <c r="P78" s="245">
        <v>2518</v>
      </c>
      <c r="Q78" s="245">
        <v>1332</v>
      </c>
      <c r="R78" s="245">
        <v>4422</v>
      </c>
      <c r="S78" s="245">
        <v>2299</v>
      </c>
      <c r="T78" s="245">
        <v>1216</v>
      </c>
      <c r="U78" s="245">
        <v>2828</v>
      </c>
      <c r="V78" s="245">
        <v>1471</v>
      </c>
      <c r="W78" s="245">
        <v>778</v>
      </c>
    </row>
    <row r="79" spans="1:34">
      <c r="A79" s="253">
        <v>55</v>
      </c>
      <c r="B79" s="253">
        <v>59</v>
      </c>
      <c r="C79" s="245" t="s">
        <v>36</v>
      </c>
      <c r="D79" s="245" t="s">
        <v>36</v>
      </c>
      <c r="E79" s="245" t="s">
        <v>36</v>
      </c>
      <c r="F79" s="245">
        <v>9816</v>
      </c>
      <c r="G79" s="245">
        <v>5104</v>
      </c>
      <c r="H79" s="245">
        <v>2699</v>
      </c>
      <c r="I79" s="245" t="s">
        <v>36</v>
      </c>
      <c r="J79" s="245" t="s">
        <v>36</v>
      </c>
      <c r="K79" s="245" t="s">
        <v>36</v>
      </c>
      <c r="L79" s="245">
        <v>6928</v>
      </c>
      <c r="M79" s="245">
        <v>3603</v>
      </c>
      <c r="N79" s="245">
        <v>1905</v>
      </c>
      <c r="O79" s="245">
        <v>4889</v>
      </c>
      <c r="P79" s="245">
        <v>2542</v>
      </c>
      <c r="Q79" s="245">
        <v>1344</v>
      </c>
      <c r="R79" s="245">
        <v>4464</v>
      </c>
      <c r="S79" s="245">
        <v>2321</v>
      </c>
      <c r="T79" s="245">
        <v>1228</v>
      </c>
      <c r="U79" s="245">
        <v>2855</v>
      </c>
      <c r="V79" s="245">
        <v>1485</v>
      </c>
      <c r="W79" s="245">
        <v>785</v>
      </c>
    </row>
    <row r="80" spans="1:34">
      <c r="A80" s="253">
        <v>60</v>
      </c>
      <c r="B80" s="253">
        <v>60</v>
      </c>
      <c r="C80" s="245" t="s">
        <v>36</v>
      </c>
      <c r="D80" s="245" t="s">
        <v>36</v>
      </c>
      <c r="E80" s="245" t="s">
        <v>36</v>
      </c>
      <c r="F80" s="245">
        <v>11681</v>
      </c>
      <c r="G80" s="245">
        <v>6074</v>
      </c>
      <c r="H80" s="245">
        <v>3212</v>
      </c>
      <c r="I80" s="245" t="s">
        <v>36</v>
      </c>
      <c r="J80" s="245" t="s">
        <v>36</v>
      </c>
      <c r="K80" s="245" t="s">
        <v>36</v>
      </c>
      <c r="L80" s="245">
        <v>8244</v>
      </c>
      <c r="M80" s="245">
        <v>4287</v>
      </c>
      <c r="N80" s="245">
        <v>2267</v>
      </c>
      <c r="O80" s="245">
        <v>5818</v>
      </c>
      <c r="P80" s="245">
        <v>3025</v>
      </c>
      <c r="Q80" s="245">
        <v>1600</v>
      </c>
      <c r="R80" s="245">
        <v>5312</v>
      </c>
      <c r="S80" s="245">
        <v>2762</v>
      </c>
      <c r="T80" s="245">
        <v>1461</v>
      </c>
      <c r="U80" s="245">
        <v>3397</v>
      </c>
      <c r="V80" s="245">
        <v>1766</v>
      </c>
      <c r="W80" s="245">
        <v>934</v>
      </c>
    </row>
    <row r="81" spans="1:23">
      <c r="A81" s="253">
        <v>61</v>
      </c>
      <c r="B81" s="253">
        <v>61</v>
      </c>
      <c r="C81" s="245" t="s">
        <v>36</v>
      </c>
      <c r="D81" s="245" t="s">
        <v>36</v>
      </c>
      <c r="E81" s="245" t="s">
        <v>36</v>
      </c>
      <c r="F81" s="245">
        <v>12741</v>
      </c>
      <c r="G81" s="245">
        <v>6625</v>
      </c>
      <c r="H81" s="245">
        <v>3504</v>
      </c>
      <c r="I81" s="245" t="s">
        <v>36</v>
      </c>
      <c r="J81" s="245" t="s">
        <v>36</v>
      </c>
      <c r="K81" s="245" t="s">
        <v>36</v>
      </c>
      <c r="L81" s="245">
        <v>8992</v>
      </c>
      <c r="M81" s="245">
        <v>4676</v>
      </c>
      <c r="N81" s="245">
        <v>2473</v>
      </c>
      <c r="O81" s="245">
        <v>6346</v>
      </c>
      <c r="P81" s="245">
        <v>3300</v>
      </c>
      <c r="Q81" s="245">
        <v>1745</v>
      </c>
      <c r="R81" s="245">
        <v>5795</v>
      </c>
      <c r="S81" s="245">
        <v>3013</v>
      </c>
      <c r="T81" s="245">
        <v>1594</v>
      </c>
      <c r="U81" s="245">
        <v>3706</v>
      </c>
      <c r="V81" s="245">
        <v>1927</v>
      </c>
      <c r="W81" s="245">
        <v>1019</v>
      </c>
    </row>
    <row r="82" spans="1:23">
      <c r="A82" s="253">
        <v>62</v>
      </c>
      <c r="B82" s="253">
        <v>62</v>
      </c>
      <c r="C82" s="245" t="s">
        <v>36</v>
      </c>
      <c r="D82" s="245" t="s">
        <v>36</v>
      </c>
      <c r="E82" s="245" t="s">
        <v>36</v>
      </c>
      <c r="F82" s="245">
        <v>13067</v>
      </c>
      <c r="G82" s="245">
        <v>6795</v>
      </c>
      <c r="H82" s="245">
        <v>3593</v>
      </c>
      <c r="I82" s="245" t="s">
        <v>36</v>
      </c>
      <c r="J82" s="245" t="s">
        <v>36</v>
      </c>
      <c r="K82" s="245" t="s">
        <v>36</v>
      </c>
      <c r="L82" s="245">
        <v>9222</v>
      </c>
      <c r="M82" s="245">
        <v>4795</v>
      </c>
      <c r="N82" s="245">
        <v>2536</v>
      </c>
      <c r="O82" s="245">
        <v>6508</v>
      </c>
      <c r="P82" s="245">
        <v>3384</v>
      </c>
      <c r="Q82" s="245">
        <v>1790</v>
      </c>
      <c r="R82" s="245">
        <v>5943</v>
      </c>
      <c r="S82" s="245">
        <v>3090</v>
      </c>
      <c r="T82" s="245">
        <v>1634</v>
      </c>
      <c r="U82" s="245">
        <v>3800</v>
      </c>
      <c r="V82" s="245">
        <v>1976</v>
      </c>
      <c r="W82" s="245">
        <v>1045</v>
      </c>
    </row>
    <row r="83" spans="1:23">
      <c r="A83" s="253">
        <v>63</v>
      </c>
      <c r="B83" s="253">
        <v>63</v>
      </c>
      <c r="C83" s="245" t="s">
        <v>36</v>
      </c>
      <c r="D83" s="245" t="s">
        <v>36</v>
      </c>
      <c r="E83" s="245" t="s">
        <v>36</v>
      </c>
      <c r="F83" s="245">
        <v>13402</v>
      </c>
      <c r="G83" s="245">
        <v>6969</v>
      </c>
      <c r="H83" s="245">
        <v>3686</v>
      </c>
      <c r="I83" s="245" t="s">
        <v>36</v>
      </c>
      <c r="J83" s="245" t="s">
        <v>36</v>
      </c>
      <c r="K83" s="245" t="s">
        <v>36</v>
      </c>
      <c r="L83" s="245">
        <v>9458</v>
      </c>
      <c r="M83" s="245">
        <v>4918</v>
      </c>
      <c r="N83" s="245">
        <v>2601</v>
      </c>
      <c r="O83" s="245">
        <v>6675</v>
      </c>
      <c r="P83" s="245">
        <v>3471</v>
      </c>
      <c r="Q83" s="245">
        <v>1836</v>
      </c>
      <c r="R83" s="245">
        <v>6095</v>
      </c>
      <c r="S83" s="245">
        <v>3169</v>
      </c>
      <c r="T83" s="245">
        <v>1676</v>
      </c>
      <c r="U83" s="245">
        <v>3897</v>
      </c>
      <c r="V83" s="245">
        <v>2026</v>
      </c>
      <c r="W83" s="245">
        <v>1072</v>
      </c>
    </row>
    <row r="84" spans="1:23">
      <c r="A84" s="253">
        <v>64</v>
      </c>
      <c r="B84" s="253">
        <v>64</v>
      </c>
      <c r="C84" s="245" t="s">
        <v>36</v>
      </c>
      <c r="D84" s="245" t="s">
        <v>36</v>
      </c>
      <c r="E84" s="245" t="s">
        <v>36</v>
      </c>
      <c r="F84" s="245">
        <v>14006</v>
      </c>
      <c r="G84" s="245">
        <v>7283</v>
      </c>
      <c r="H84" s="245">
        <v>3852</v>
      </c>
      <c r="I84" s="245" t="s">
        <v>36</v>
      </c>
      <c r="J84" s="245" t="s">
        <v>36</v>
      </c>
      <c r="K84" s="245" t="s">
        <v>36</v>
      </c>
      <c r="L84" s="245">
        <v>9884</v>
      </c>
      <c r="M84" s="245">
        <v>5140</v>
      </c>
      <c r="N84" s="245">
        <v>2718</v>
      </c>
      <c r="O84" s="245">
        <v>6976</v>
      </c>
      <c r="P84" s="245">
        <v>3628</v>
      </c>
      <c r="Q84" s="245">
        <v>1918</v>
      </c>
      <c r="R84" s="245">
        <v>6370</v>
      </c>
      <c r="S84" s="245">
        <v>3312</v>
      </c>
      <c r="T84" s="245">
        <v>1752</v>
      </c>
      <c r="U84" s="245">
        <v>4073</v>
      </c>
      <c r="V84" s="245">
        <v>2118</v>
      </c>
      <c r="W84" s="245">
        <v>1120</v>
      </c>
    </row>
    <row r="85" spans="1:23">
      <c r="A85" s="253">
        <v>65</v>
      </c>
      <c r="B85" s="253">
        <v>65</v>
      </c>
      <c r="C85" s="245" t="s">
        <v>36</v>
      </c>
      <c r="D85" s="245" t="s">
        <v>36</v>
      </c>
      <c r="E85" s="245" t="s">
        <v>36</v>
      </c>
      <c r="F85" s="245">
        <v>18208</v>
      </c>
      <c r="G85" s="245">
        <v>9468</v>
      </c>
      <c r="H85" s="245">
        <v>5007</v>
      </c>
      <c r="I85" s="245" t="s">
        <v>36</v>
      </c>
      <c r="J85" s="245" t="s">
        <v>36</v>
      </c>
      <c r="K85" s="245" t="s">
        <v>36</v>
      </c>
      <c r="L85" s="245">
        <v>12850</v>
      </c>
      <c r="M85" s="245">
        <v>6682</v>
      </c>
      <c r="N85" s="245">
        <v>3534</v>
      </c>
      <c r="O85" s="245">
        <v>9068</v>
      </c>
      <c r="P85" s="245">
        <v>4715</v>
      </c>
      <c r="Q85" s="245">
        <v>2494</v>
      </c>
      <c r="R85" s="245">
        <v>8280</v>
      </c>
      <c r="S85" s="245">
        <v>4306</v>
      </c>
      <c r="T85" s="245">
        <v>2277</v>
      </c>
      <c r="U85" s="245">
        <v>5294</v>
      </c>
      <c r="V85" s="245">
        <v>2753</v>
      </c>
      <c r="W85" s="245">
        <v>1456</v>
      </c>
    </row>
    <row r="86" spans="1:23">
      <c r="A86" s="253">
        <v>66</v>
      </c>
      <c r="B86" s="253">
        <v>66</v>
      </c>
      <c r="C86" s="245" t="s">
        <v>36</v>
      </c>
      <c r="D86" s="245" t="s">
        <v>36</v>
      </c>
      <c r="E86" s="245" t="s">
        <v>36</v>
      </c>
      <c r="F86" s="245">
        <v>22760</v>
      </c>
      <c r="G86" s="245">
        <v>11835</v>
      </c>
      <c r="H86" s="245">
        <v>6259</v>
      </c>
      <c r="I86" s="245" t="s">
        <v>36</v>
      </c>
      <c r="J86" s="245" t="s">
        <v>36</v>
      </c>
      <c r="K86" s="245" t="s">
        <v>36</v>
      </c>
      <c r="L86" s="245">
        <v>16063</v>
      </c>
      <c r="M86" s="245">
        <v>8353</v>
      </c>
      <c r="N86" s="245">
        <v>4417</v>
      </c>
      <c r="O86" s="245">
        <v>11337</v>
      </c>
      <c r="P86" s="245">
        <v>5895</v>
      </c>
      <c r="Q86" s="245">
        <v>3118</v>
      </c>
      <c r="R86" s="245">
        <v>10351</v>
      </c>
      <c r="S86" s="245">
        <v>5383</v>
      </c>
      <c r="T86" s="245">
        <v>2847</v>
      </c>
      <c r="U86" s="245">
        <v>6619</v>
      </c>
      <c r="V86" s="245">
        <v>3442</v>
      </c>
      <c r="W86" s="245">
        <v>1820</v>
      </c>
    </row>
    <row r="87" spans="1:23">
      <c r="A87" s="253">
        <v>67</v>
      </c>
      <c r="B87" s="253">
        <v>67</v>
      </c>
      <c r="C87" s="245" t="s">
        <v>36</v>
      </c>
      <c r="D87" s="245" t="s">
        <v>36</v>
      </c>
      <c r="E87" s="245" t="s">
        <v>36</v>
      </c>
      <c r="F87" s="245">
        <v>27310</v>
      </c>
      <c r="G87" s="245">
        <v>14201</v>
      </c>
      <c r="H87" s="245">
        <v>7510</v>
      </c>
      <c r="I87" s="245" t="s">
        <v>36</v>
      </c>
      <c r="J87" s="245" t="s">
        <v>36</v>
      </c>
      <c r="K87" s="245" t="s">
        <v>36</v>
      </c>
      <c r="L87" s="245">
        <v>19274</v>
      </c>
      <c r="M87" s="245">
        <v>10022</v>
      </c>
      <c r="N87" s="245">
        <v>5300</v>
      </c>
      <c r="O87" s="245">
        <v>13602</v>
      </c>
      <c r="P87" s="245">
        <v>7073</v>
      </c>
      <c r="Q87" s="245">
        <v>3741</v>
      </c>
      <c r="R87" s="245">
        <v>12420</v>
      </c>
      <c r="S87" s="245">
        <v>6458</v>
      </c>
      <c r="T87" s="245">
        <v>3416</v>
      </c>
      <c r="U87" s="245">
        <v>7942</v>
      </c>
      <c r="V87" s="245">
        <v>4130</v>
      </c>
      <c r="W87" s="245">
        <v>2184</v>
      </c>
    </row>
    <row r="88" spans="1:23">
      <c r="A88" s="253">
        <v>68</v>
      </c>
      <c r="B88" s="253">
        <v>68</v>
      </c>
      <c r="C88" s="245" t="s">
        <v>36</v>
      </c>
      <c r="D88" s="245" t="s">
        <v>36</v>
      </c>
      <c r="E88" s="245" t="s">
        <v>36</v>
      </c>
      <c r="F88" s="245">
        <v>31409</v>
      </c>
      <c r="G88" s="245">
        <v>16333</v>
      </c>
      <c r="H88" s="245">
        <v>8637</v>
      </c>
      <c r="I88" s="245" t="s">
        <v>36</v>
      </c>
      <c r="J88" s="245" t="s">
        <v>36</v>
      </c>
      <c r="K88" s="245" t="s">
        <v>36</v>
      </c>
      <c r="L88" s="245">
        <v>22167</v>
      </c>
      <c r="M88" s="245">
        <v>11527</v>
      </c>
      <c r="N88" s="245">
        <v>6096</v>
      </c>
      <c r="O88" s="245">
        <v>15644</v>
      </c>
      <c r="P88" s="245">
        <v>8135</v>
      </c>
      <c r="Q88" s="245">
        <v>4302</v>
      </c>
      <c r="R88" s="245">
        <v>14284</v>
      </c>
      <c r="S88" s="245">
        <v>7428</v>
      </c>
      <c r="T88" s="245">
        <v>3928</v>
      </c>
      <c r="U88" s="245">
        <v>9134</v>
      </c>
      <c r="V88" s="245">
        <v>4750</v>
      </c>
      <c r="W88" s="245">
        <v>2512</v>
      </c>
    </row>
    <row r="89" spans="1:23">
      <c r="A89" s="253">
        <v>69</v>
      </c>
      <c r="B89" s="253">
        <v>69</v>
      </c>
      <c r="C89" s="245" t="s">
        <v>36</v>
      </c>
      <c r="D89" s="245" t="s">
        <v>36</v>
      </c>
      <c r="E89" s="245" t="s">
        <v>36</v>
      </c>
      <c r="F89" s="245">
        <v>34549</v>
      </c>
      <c r="G89" s="245">
        <v>17965</v>
      </c>
      <c r="H89" s="245">
        <v>9501</v>
      </c>
      <c r="I89" s="245" t="s">
        <v>36</v>
      </c>
      <c r="J89" s="245" t="s">
        <v>36</v>
      </c>
      <c r="K89" s="245" t="s">
        <v>36</v>
      </c>
      <c r="L89" s="245">
        <v>24383</v>
      </c>
      <c r="M89" s="245">
        <v>12679</v>
      </c>
      <c r="N89" s="245">
        <v>6705</v>
      </c>
      <c r="O89" s="245">
        <v>17208</v>
      </c>
      <c r="P89" s="245">
        <v>8948</v>
      </c>
      <c r="Q89" s="245">
        <v>4732</v>
      </c>
      <c r="R89" s="245">
        <v>15712</v>
      </c>
      <c r="S89" s="245">
        <v>8170</v>
      </c>
      <c r="T89" s="245">
        <v>4321</v>
      </c>
      <c r="U89" s="245">
        <v>10048</v>
      </c>
      <c r="V89" s="245">
        <v>5225</v>
      </c>
      <c r="W89" s="245">
        <v>2763</v>
      </c>
    </row>
    <row r="90" spans="1:23">
      <c r="A90" s="253">
        <v>70</v>
      </c>
      <c r="B90" s="253">
        <v>70</v>
      </c>
      <c r="C90" s="245" t="s">
        <v>36</v>
      </c>
      <c r="D90" s="245" t="s">
        <v>36</v>
      </c>
      <c r="E90" s="245" t="s">
        <v>36</v>
      </c>
      <c r="F90" s="245">
        <v>38004</v>
      </c>
      <c r="G90" s="245">
        <v>19762</v>
      </c>
      <c r="H90" s="245">
        <v>10451</v>
      </c>
      <c r="I90" s="245" t="s">
        <v>36</v>
      </c>
      <c r="J90" s="245" t="s">
        <v>36</v>
      </c>
      <c r="K90" s="245" t="s">
        <v>36</v>
      </c>
      <c r="L90" s="245">
        <v>26820</v>
      </c>
      <c r="M90" s="245">
        <v>13946</v>
      </c>
      <c r="N90" s="245">
        <v>7376</v>
      </c>
      <c r="O90" s="245">
        <v>18928</v>
      </c>
      <c r="P90" s="245">
        <v>9843</v>
      </c>
      <c r="Q90" s="245">
        <v>5205</v>
      </c>
      <c r="R90" s="245">
        <v>17283</v>
      </c>
      <c r="S90" s="245">
        <v>8987</v>
      </c>
      <c r="T90" s="245">
        <v>4753</v>
      </c>
      <c r="U90" s="245">
        <v>11052</v>
      </c>
      <c r="V90" s="245">
        <v>5747</v>
      </c>
      <c r="W90" s="245">
        <v>3039</v>
      </c>
    </row>
    <row r="91" spans="1:23">
      <c r="A91" s="253">
        <v>71</v>
      </c>
      <c r="B91" s="253">
        <v>71</v>
      </c>
      <c r="C91" s="245" t="s">
        <v>36</v>
      </c>
      <c r="D91" s="245" t="s">
        <v>36</v>
      </c>
      <c r="E91" s="245" t="s">
        <v>36</v>
      </c>
      <c r="F91" s="245">
        <v>39904</v>
      </c>
      <c r="G91" s="245">
        <v>20750</v>
      </c>
      <c r="H91" s="245">
        <v>10974</v>
      </c>
      <c r="I91" s="245" t="s">
        <v>36</v>
      </c>
      <c r="J91" s="245" t="s">
        <v>36</v>
      </c>
      <c r="K91" s="245" t="s">
        <v>36</v>
      </c>
      <c r="L91" s="245">
        <v>28162</v>
      </c>
      <c r="M91" s="245">
        <v>14644</v>
      </c>
      <c r="N91" s="245">
        <v>7745</v>
      </c>
      <c r="O91" s="245">
        <v>19875</v>
      </c>
      <c r="P91" s="245">
        <v>10335</v>
      </c>
      <c r="Q91" s="245">
        <v>5466</v>
      </c>
      <c r="R91" s="245">
        <v>18147</v>
      </c>
      <c r="S91" s="245">
        <v>9436</v>
      </c>
      <c r="T91" s="245">
        <v>4990</v>
      </c>
      <c r="U91" s="245">
        <v>11605</v>
      </c>
      <c r="V91" s="245">
        <v>6035</v>
      </c>
      <c r="W91" s="245">
        <v>3191</v>
      </c>
    </row>
    <row r="92" spans="1:23">
      <c r="A92" s="253">
        <v>72</v>
      </c>
      <c r="B92" s="253">
        <v>72</v>
      </c>
      <c r="C92" s="245" t="s">
        <v>36</v>
      </c>
      <c r="D92" s="245" t="s">
        <v>36</v>
      </c>
      <c r="E92" s="245" t="s">
        <v>36</v>
      </c>
      <c r="F92" s="245">
        <v>41899</v>
      </c>
      <c r="G92" s="245">
        <v>21787</v>
      </c>
      <c r="H92" s="245">
        <v>11522</v>
      </c>
      <c r="I92" s="245" t="s">
        <v>36</v>
      </c>
      <c r="J92" s="245" t="s">
        <v>36</v>
      </c>
      <c r="K92" s="245" t="s">
        <v>36</v>
      </c>
      <c r="L92" s="245">
        <v>29570</v>
      </c>
      <c r="M92" s="245">
        <v>15376</v>
      </c>
      <c r="N92" s="245">
        <v>8132</v>
      </c>
      <c r="O92" s="245">
        <v>20869</v>
      </c>
      <c r="P92" s="245">
        <v>10852</v>
      </c>
      <c r="Q92" s="245">
        <v>5739</v>
      </c>
      <c r="R92" s="245">
        <v>19055</v>
      </c>
      <c r="S92" s="245">
        <v>9909</v>
      </c>
      <c r="T92" s="245">
        <v>5240</v>
      </c>
      <c r="U92" s="245">
        <v>12185</v>
      </c>
      <c r="V92" s="245">
        <v>6336</v>
      </c>
      <c r="W92" s="245">
        <v>3351</v>
      </c>
    </row>
    <row r="93" spans="1:23">
      <c r="A93" s="253">
        <v>73</v>
      </c>
      <c r="B93" s="253">
        <v>73</v>
      </c>
      <c r="C93" s="245" t="s">
        <v>36</v>
      </c>
      <c r="D93" s="245" t="s">
        <v>36</v>
      </c>
      <c r="E93" s="245" t="s">
        <v>36</v>
      </c>
      <c r="F93" s="245">
        <v>43995</v>
      </c>
      <c r="G93" s="245">
        <v>22877</v>
      </c>
      <c r="H93" s="245">
        <v>12099</v>
      </c>
      <c r="I93" s="245" t="s">
        <v>36</v>
      </c>
      <c r="J93" s="245" t="s">
        <v>36</v>
      </c>
      <c r="K93" s="245" t="s">
        <v>36</v>
      </c>
      <c r="L93" s="245">
        <v>31049</v>
      </c>
      <c r="M93" s="245">
        <v>16145</v>
      </c>
      <c r="N93" s="245">
        <v>8538</v>
      </c>
      <c r="O93" s="245">
        <v>21913</v>
      </c>
      <c r="P93" s="245">
        <v>11395</v>
      </c>
      <c r="Q93" s="245">
        <v>6026</v>
      </c>
      <c r="R93" s="245">
        <v>20008</v>
      </c>
      <c r="S93" s="245">
        <v>10404</v>
      </c>
      <c r="T93" s="245">
        <v>5502</v>
      </c>
      <c r="U93" s="245">
        <v>12795</v>
      </c>
      <c r="V93" s="245">
        <v>6653</v>
      </c>
      <c r="W93" s="245">
        <v>3519</v>
      </c>
    </row>
    <row r="94" spans="1:23">
      <c r="A94" s="253">
        <v>74</v>
      </c>
      <c r="B94" s="253">
        <v>74</v>
      </c>
      <c r="C94" s="245" t="s">
        <v>36</v>
      </c>
      <c r="D94" s="245" t="s">
        <v>36</v>
      </c>
      <c r="E94" s="245" t="s">
        <v>36</v>
      </c>
      <c r="F94" s="245">
        <v>46193</v>
      </c>
      <c r="G94" s="245">
        <v>24020</v>
      </c>
      <c r="H94" s="245">
        <v>12703</v>
      </c>
      <c r="I94" s="245" t="s">
        <v>36</v>
      </c>
      <c r="J94" s="245" t="s">
        <v>36</v>
      </c>
      <c r="K94" s="245" t="s">
        <v>36</v>
      </c>
      <c r="L94" s="245">
        <v>32600</v>
      </c>
      <c r="M94" s="245">
        <v>16952</v>
      </c>
      <c r="N94" s="245">
        <v>8965</v>
      </c>
      <c r="O94" s="245">
        <v>23007</v>
      </c>
      <c r="P94" s="245">
        <v>11964</v>
      </c>
      <c r="Q94" s="245">
        <v>6327</v>
      </c>
      <c r="R94" s="245">
        <v>21008</v>
      </c>
      <c r="S94" s="245">
        <v>10924</v>
      </c>
      <c r="T94" s="245">
        <v>5777</v>
      </c>
      <c r="U94" s="245">
        <v>13434</v>
      </c>
      <c r="V94" s="245">
        <v>6986</v>
      </c>
      <c r="W94" s="245">
        <v>3694</v>
      </c>
    </row>
    <row r="95" spans="1:23">
      <c r="A95" s="253">
        <v>75</v>
      </c>
      <c r="B95" s="253">
        <v>99</v>
      </c>
      <c r="C95" s="245" t="s">
        <v>36</v>
      </c>
      <c r="D95" s="245" t="s">
        <v>36</v>
      </c>
      <c r="E95" s="245" t="s">
        <v>36</v>
      </c>
      <c r="F95" s="245">
        <v>48504</v>
      </c>
      <c r="G95" s="245">
        <v>25222</v>
      </c>
      <c r="H95" s="245">
        <v>13339</v>
      </c>
      <c r="L95" s="245">
        <v>34231</v>
      </c>
      <c r="M95" s="245">
        <v>17800</v>
      </c>
      <c r="N95" s="245">
        <v>9414</v>
      </c>
      <c r="O95" s="245">
        <v>24159</v>
      </c>
      <c r="P95" s="245">
        <v>12563</v>
      </c>
      <c r="Q95" s="245">
        <v>6644</v>
      </c>
      <c r="R95" s="245">
        <v>22059</v>
      </c>
      <c r="S95" s="245">
        <v>11471</v>
      </c>
      <c r="T95" s="245">
        <v>6066</v>
      </c>
      <c r="U95" s="245">
        <v>14106</v>
      </c>
      <c r="V95" s="245">
        <v>7335</v>
      </c>
      <c r="W95" s="245">
        <v>3879</v>
      </c>
    </row>
    <row r="96" spans="1:23">
      <c r="I96" s="245" t="s">
        <v>36</v>
      </c>
      <c r="J96" s="245" t="s">
        <v>36</v>
      </c>
      <c r="K96" s="245" t="s">
        <v>36</v>
      </c>
    </row>
    <row r="97" spans="1:24">
      <c r="A97" s="253">
        <v>1</v>
      </c>
      <c r="C97" s="245" t="s">
        <v>36</v>
      </c>
      <c r="D97" s="245" t="s">
        <v>36</v>
      </c>
      <c r="E97" s="245" t="s">
        <v>36</v>
      </c>
      <c r="F97" s="245">
        <v>2012</v>
      </c>
      <c r="G97" s="245">
        <v>1046</v>
      </c>
      <c r="H97" s="245">
        <v>553</v>
      </c>
      <c r="I97" s="245" t="s">
        <v>36</v>
      </c>
      <c r="J97" s="245" t="s">
        <v>36</v>
      </c>
      <c r="K97" s="245" t="s">
        <v>36</v>
      </c>
      <c r="L97" s="245">
        <v>1420</v>
      </c>
      <c r="M97" s="245">
        <v>738</v>
      </c>
      <c r="N97" s="245">
        <v>391</v>
      </c>
      <c r="O97" s="245">
        <v>1003</v>
      </c>
      <c r="P97" s="245">
        <v>522</v>
      </c>
      <c r="Q97" s="245">
        <v>276</v>
      </c>
      <c r="R97" s="245">
        <v>915</v>
      </c>
      <c r="S97" s="245">
        <v>476</v>
      </c>
      <c r="T97" s="245">
        <v>252</v>
      </c>
      <c r="U97" s="245">
        <v>585</v>
      </c>
      <c r="V97" s="245">
        <v>304</v>
      </c>
      <c r="W97" s="245">
        <v>161</v>
      </c>
    </row>
    <row r="98" spans="1:24">
      <c r="A98" s="253">
        <v>2</v>
      </c>
      <c r="C98" s="245" t="s">
        <v>36</v>
      </c>
      <c r="D98" s="245" t="s">
        <v>36</v>
      </c>
      <c r="E98" s="245" t="s">
        <v>36</v>
      </c>
      <c r="F98" s="245">
        <v>3619</v>
      </c>
      <c r="G98" s="245">
        <v>1882</v>
      </c>
      <c r="H98" s="245">
        <v>995</v>
      </c>
      <c r="I98" s="245" t="s">
        <v>36</v>
      </c>
      <c r="J98" s="245" t="s">
        <v>36</v>
      </c>
      <c r="K98" s="245" t="s">
        <v>36</v>
      </c>
      <c r="L98" s="245">
        <v>2554</v>
      </c>
      <c r="M98" s="245">
        <v>1328</v>
      </c>
      <c r="N98" s="245">
        <v>702</v>
      </c>
      <c r="O98" s="245">
        <v>1802</v>
      </c>
      <c r="P98" s="245">
        <v>937</v>
      </c>
      <c r="Q98" s="245">
        <v>496</v>
      </c>
      <c r="R98" s="245">
        <v>1646</v>
      </c>
      <c r="S98" s="245">
        <v>856</v>
      </c>
      <c r="T98" s="245">
        <v>453</v>
      </c>
      <c r="U98" s="245">
        <v>1053</v>
      </c>
      <c r="V98" s="245">
        <v>548</v>
      </c>
      <c r="W98" s="245">
        <v>290</v>
      </c>
    </row>
    <row r="99" spans="1:24">
      <c r="A99" s="253">
        <v>3</v>
      </c>
      <c r="C99" s="245" t="s">
        <v>36</v>
      </c>
      <c r="D99" s="245" t="s">
        <v>36</v>
      </c>
      <c r="E99" s="245" t="s">
        <v>36</v>
      </c>
      <c r="F99" s="245">
        <v>5426</v>
      </c>
      <c r="G99" s="245">
        <v>2822</v>
      </c>
      <c r="H99" s="245">
        <v>1492</v>
      </c>
      <c r="L99" s="245">
        <v>3829</v>
      </c>
      <c r="M99" s="245">
        <v>1991</v>
      </c>
      <c r="N99" s="245">
        <v>1053</v>
      </c>
      <c r="O99" s="245">
        <v>2703</v>
      </c>
      <c r="P99" s="245">
        <v>1406</v>
      </c>
      <c r="Q99" s="245">
        <v>743</v>
      </c>
      <c r="R99" s="245">
        <v>2467</v>
      </c>
      <c r="S99" s="245">
        <v>1283</v>
      </c>
      <c r="T99" s="245">
        <v>678</v>
      </c>
      <c r="U99" s="245">
        <v>1578</v>
      </c>
      <c r="V99" s="245">
        <v>821</v>
      </c>
      <c r="W99" s="245">
        <v>434</v>
      </c>
    </row>
    <row r="101" spans="1:24">
      <c r="A101" s="253" t="s">
        <v>660</v>
      </c>
      <c r="C101" s="245" t="s">
        <v>635</v>
      </c>
      <c r="F101" s="245" t="s">
        <v>636</v>
      </c>
      <c r="I101" s="245" t="s">
        <v>637</v>
      </c>
      <c r="L101" s="245" t="s">
        <v>638</v>
      </c>
      <c r="O101" s="245" t="s">
        <v>639</v>
      </c>
      <c r="R101" s="245" t="s">
        <v>640</v>
      </c>
      <c r="U101" s="245" t="s">
        <v>641</v>
      </c>
    </row>
    <row r="102" spans="1:24">
      <c r="C102" s="245" t="s">
        <v>642</v>
      </c>
      <c r="D102" s="245" t="s">
        <v>643</v>
      </c>
      <c r="F102" s="245" t="s">
        <v>642</v>
      </c>
      <c r="G102" s="245" t="s">
        <v>643</v>
      </c>
      <c r="I102" s="245" t="s">
        <v>642</v>
      </c>
      <c r="J102" s="245" t="s">
        <v>643</v>
      </c>
      <c r="L102" s="245" t="s">
        <v>642</v>
      </c>
      <c r="M102" s="245" t="s">
        <v>643</v>
      </c>
      <c r="O102" s="245" t="s">
        <v>642</v>
      </c>
      <c r="P102" s="245" t="s">
        <v>643</v>
      </c>
      <c r="R102" s="245" t="s">
        <v>642</v>
      </c>
      <c r="S102" s="245" t="s">
        <v>643</v>
      </c>
      <c r="U102" s="245" t="s">
        <v>642</v>
      </c>
      <c r="V102" s="245" t="s">
        <v>643</v>
      </c>
    </row>
    <row r="103" spans="1:24">
      <c r="A103" s="253" t="s">
        <v>651</v>
      </c>
      <c r="C103" s="245">
        <v>1000</v>
      </c>
      <c r="D103" s="245">
        <v>500</v>
      </c>
      <c r="F103" s="245">
        <v>2000</v>
      </c>
      <c r="G103" s="245">
        <v>1000</v>
      </c>
      <c r="I103" s="245">
        <v>3000</v>
      </c>
      <c r="J103" s="245">
        <v>2000</v>
      </c>
      <c r="L103" s="245">
        <v>5000</v>
      </c>
      <c r="M103" s="245">
        <v>5000</v>
      </c>
      <c r="O103" s="245">
        <v>10000</v>
      </c>
      <c r="P103" s="245">
        <v>10000</v>
      </c>
      <c r="R103" s="245">
        <v>20000</v>
      </c>
      <c r="S103" s="245">
        <v>20000</v>
      </c>
      <c r="U103" s="245">
        <v>50000</v>
      </c>
      <c r="V103" s="245">
        <v>50000</v>
      </c>
    </row>
    <row r="104" spans="1:24">
      <c r="A104" s="253" t="s">
        <v>653</v>
      </c>
      <c r="B104" s="253" t="s">
        <v>654</v>
      </c>
      <c r="C104" s="245" t="s">
        <v>652</v>
      </c>
      <c r="D104" s="245" t="s">
        <v>655</v>
      </c>
      <c r="E104" s="245" t="s">
        <v>656</v>
      </c>
      <c r="F104" s="245" t="s">
        <v>652</v>
      </c>
      <c r="G104" s="245" t="s">
        <v>655</v>
      </c>
      <c r="H104" s="245" t="s">
        <v>656</v>
      </c>
      <c r="I104" s="245" t="s">
        <v>652</v>
      </c>
      <c r="J104" s="245" t="s">
        <v>655</v>
      </c>
      <c r="K104" s="245" t="s">
        <v>656</v>
      </c>
      <c r="L104" s="245" t="s">
        <v>652</v>
      </c>
      <c r="M104" s="245" t="s">
        <v>655</v>
      </c>
      <c r="N104" s="245" t="s">
        <v>656</v>
      </c>
      <c r="O104" s="245" t="s">
        <v>652</v>
      </c>
      <c r="P104" s="245" t="s">
        <v>655</v>
      </c>
      <c r="Q104" s="245" t="s">
        <v>656</v>
      </c>
      <c r="R104" s="245" t="s">
        <v>652</v>
      </c>
      <c r="S104" s="245" t="s">
        <v>655</v>
      </c>
      <c r="T104" s="245" t="s">
        <v>656</v>
      </c>
      <c r="U104" s="245" t="s">
        <v>652</v>
      </c>
      <c r="V104" s="245" t="s">
        <v>655</v>
      </c>
      <c r="W104" s="245" t="s">
        <v>656</v>
      </c>
      <c r="X104" s="245">
        <v>4</v>
      </c>
    </row>
    <row r="105" spans="1:24">
      <c r="A105" s="253">
        <v>18</v>
      </c>
      <c r="B105" s="253">
        <v>24</v>
      </c>
      <c r="C105" s="245">
        <v>12404</v>
      </c>
      <c r="D105" s="245">
        <v>6543.11</v>
      </c>
      <c r="E105" s="245">
        <v>3473.12</v>
      </c>
      <c r="F105" s="245">
        <v>7722</v>
      </c>
      <c r="G105" s="245">
        <v>4073.355</v>
      </c>
      <c r="H105" s="245">
        <v>2162.16</v>
      </c>
      <c r="I105" s="245">
        <v>6261</v>
      </c>
      <c r="J105" s="245">
        <v>3302.6774999999998</v>
      </c>
      <c r="K105" s="245">
        <v>1753.08</v>
      </c>
      <c r="L105" s="245">
        <v>3941</v>
      </c>
      <c r="M105" s="245">
        <v>2078.8775000000001</v>
      </c>
      <c r="N105" s="245">
        <v>1103.48</v>
      </c>
      <c r="O105" s="245">
        <v>2705</v>
      </c>
      <c r="P105" s="245">
        <v>1426.8875</v>
      </c>
      <c r="Q105" s="245">
        <v>757.4</v>
      </c>
      <c r="R105" s="245">
        <v>2063</v>
      </c>
      <c r="S105" s="245">
        <v>1088.2325000000001</v>
      </c>
      <c r="T105" s="245">
        <v>577.64</v>
      </c>
      <c r="U105" s="245">
        <v>1486</v>
      </c>
      <c r="V105" s="245">
        <v>783.86500000000001</v>
      </c>
      <c r="W105" s="245">
        <v>416.08</v>
      </c>
    </row>
    <row r="106" spans="1:24">
      <c r="A106" s="253">
        <v>25</v>
      </c>
      <c r="B106" s="253">
        <v>29</v>
      </c>
      <c r="C106" s="245">
        <v>13024</v>
      </c>
      <c r="D106" s="245">
        <v>6870.16</v>
      </c>
      <c r="E106" s="245">
        <v>3646.72</v>
      </c>
      <c r="F106" s="245">
        <v>8098</v>
      </c>
      <c r="G106" s="245">
        <v>4271.6949999999997</v>
      </c>
      <c r="H106" s="245">
        <v>2267.44</v>
      </c>
      <c r="I106" s="245">
        <v>6922</v>
      </c>
      <c r="J106" s="245">
        <v>3651.355</v>
      </c>
      <c r="K106" s="245">
        <v>1938.16</v>
      </c>
      <c r="L106" s="245">
        <v>4361</v>
      </c>
      <c r="M106" s="245">
        <v>2300.4274999999998</v>
      </c>
      <c r="N106" s="245">
        <v>1221.08</v>
      </c>
      <c r="O106" s="245">
        <v>2990</v>
      </c>
      <c r="P106" s="245">
        <v>1577.2249999999999</v>
      </c>
      <c r="Q106" s="245">
        <v>837.2</v>
      </c>
      <c r="R106" s="245">
        <v>2283</v>
      </c>
      <c r="S106" s="245">
        <v>1204.2825</v>
      </c>
      <c r="T106" s="245">
        <v>639.24</v>
      </c>
      <c r="U106" s="245">
        <v>1644</v>
      </c>
      <c r="V106" s="245">
        <v>867.21</v>
      </c>
      <c r="W106" s="245">
        <v>460.32</v>
      </c>
    </row>
    <row r="107" spans="1:24">
      <c r="A107" s="253">
        <v>30</v>
      </c>
      <c r="B107" s="253">
        <v>34</v>
      </c>
      <c r="C107" s="245">
        <v>13584</v>
      </c>
      <c r="D107" s="245">
        <v>7165.56</v>
      </c>
      <c r="E107" s="245">
        <v>3803.52</v>
      </c>
      <c r="F107" s="245">
        <v>8464</v>
      </c>
      <c r="G107" s="245">
        <v>4464.76</v>
      </c>
      <c r="H107" s="245">
        <v>2369.92</v>
      </c>
      <c r="I107" s="245">
        <v>7399</v>
      </c>
      <c r="J107" s="245">
        <v>3902.9724999999999</v>
      </c>
      <c r="K107" s="245">
        <v>2071.7199999999998</v>
      </c>
      <c r="L107" s="245">
        <v>4893</v>
      </c>
      <c r="M107" s="245">
        <v>2581.0574999999999</v>
      </c>
      <c r="N107" s="245">
        <v>1370.04</v>
      </c>
      <c r="O107" s="245">
        <v>3612</v>
      </c>
      <c r="P107" s="245">
        <v>1905.33</v>
      </c>
      <c r="Q107" s="245">
        <v>1011.36</v>
      </c>
      <c r="R107" s="245">
        <v>2766</v>
      </c>
      <c r="S107" s="245">
        <v>1459.0650000000001</v>
      </c>
      <c r="T107" s="245">
        <v>774.48</v>
      </c>
      <c r="U107" s="245">
        <v>1991</v>
      </c>
      <c r="V107" s="245">
        <v>1050.2525000000001</v>
      </c>
      <c r="W107" s="245">
        <v>557.48</v>
      </c>
    </row>
    <row r="108" spans="1:24">
      <c r="A108" s="253">
        <v>35</v>
      </c>
      <c r="B108" s="253">
        <v>39</v>
      </c>
      <c r="C108" s="245">
        <v>15185</v>
      </c>
      <c r="D108" s="245">
        <v>8010.0874999999996</v>
      </c>
      <c r="E108" s="245">
        <v>4251.8</v>
      </c>
      <c r="F108" s="245">
        <v>9468</v>
      </c>
      <c r="G108" s="245">
        <v>4994.37</v>
      </c>
      <c r="H108" s="245">
        <v>2651.04</v>
      </c>
      <c r="I108" s="245">
        <v>8279</v>
      </c>
      <c r="J108" s="245">
        <v>4367.1724999999997</v>
      </c>
      <c r="K108" s="245">
        <v>2318.12</v>
      </c>
      <c r="L108" s="245">
        <v>5487</v>
      </c>
      <c r="M108" s="245">
        <v>2894.3924999999999</v>
      </c>
      <c r="N108" s="245">
        <v>1536.36</v>
      </c>
      <c r="O108" s="245">
        <v>4045</v>
      </c>
      <c r="P108" s="245">
        <v>2133.7375000000002</v>
      </c>
      <c r="Q108" s="245">
        <v>1132.5999999999999</v>
      </c>
      <c r="R108" s="245">
        <v>3092</v>
      </c>
      <c r="S108" s="245">
        <v>1631.03</v>
      </c>
      <c r="T108" s="245">
        <v>865.76</v>
      </c>
      <c r="U108" s="245">
        <v>2227</v>
      </c>
      <c r="V108" s="245">
        <v>1174.7425000000001</v>
      </c>
      <c r="W108" s="245">
        <v>623.55999999999995</v>
      </c>
    </row>
    <row r="109" spans="1:24">
      <c r="A109" s="253">
        <v>40</v>
      </c>
      <c r="B109" s="253">
        <v>44</v>
      </c>
      <c r="C109" s="245">
        <v>17197</v>
      </c>
      <c r="D109" s="245">
        <v>9071.4174999999996</v>
      </c>
      <c r="E109" s="245">
        <v>4815.16</v>
      </c>
      <c r="F109" s="245">
        <v>10958</v>
      </c>
      <c r="G109" s="245">
        <v>5780.3450000000003</v>
      </c>
      <c r="H109" s="245">
        <v>3068.24</v>
      </c>
      <c r="I109" s="245">
        <v>9075</v>
      </c>
      <c r="J109" s="245">
        <v>4787.0625</v>
      </c>
      <c r="K109" s="245">
        <v>2541</v>
      </c>
      <c r="L109" s="245">
        <v>6091</v>
      </c>
      <c r="M109" s="245">
        <v>3213.0025000000001</v>
      </c>
      <c r="N109" s="245">
        <v>1705.48</v>
      </c>
      <c r="O109" s="245">
        <v>4462</v>
      </c>
      <c r="P109" s="245">
        <v>2353.7049999999999</v>
      </c>
      <c r="Q109" s="245">
        <v>1249.3599999999999</v>
      </c>
      <c r="R109" s="245">
        <v>3407</v>
      </c>
      <c r="S109" s="245">
        <v>1797.1925000000001</v>
      </c>
      <c r="T109" s="245">
        <v>953.96</v>
      </c>
      <c r="U109" s="245">
        <v>2454</v>
      </c>
      <c r="V109" s="245">
        <v>1294.4849999999999</v>
      </c>
      <c r="W109" s="245">
        <v>687.12</v>
      </c>
    </row>
    <row r="110" spans="1:24">
      <c r="A110" s="253">
        <v>45</v>
      </c>
      <c r="B110" s="253">
        <v>49</v>
      </c>
      <c r="C110" s="245">
        <v>19193</v>
      </c>
      <c r="D110" s="245">
        <v>10124.307500000001</v>
      </c>
      <c r="E110" s="245">
        <v>5374.04</v>
      </c>
      <c r="F110" s="245">
        <v>12244</v>
      </c>
      <c r="G110" s="245">
        <v>6458.71</v>
      </c>
      <c r="H110" s="245">
        <v>3428.32</v>
      </c>
      <c r="I110" s="245">
        <v>10142</v>
      </c>
      <c r="J110" s="245">
        <v>5349.9049999999997</v>
      </c>
      <c r="K110" s="245">
        <v>2839.76</v>
      </c>
      <c r="L110" s="245">
        <v>6806</v>
      </c>
      <c r="M110" s="245">
        <v>3590.165</v>
      </c>
      <c r="N110" s="245">
        <v>1905.68</v>
      </c>
      <c r="O110" s="245">
        <v>4985</v>
      </c>
      <c r="P110" s="245">
        <v>2629.5875000000001</v>
      </c>
      <c r="Q110" s="245">
        <v>1395.8</v>
      </c>
      <c r="R110" s="245">
        <v>3810</v>
      </c>
      <c r="S110" s="245">
        <v>2009.7750000000001</v>
      </c>
      <c r="T110" s="245">
        <v>1066.8</v>
      </c>
      <c r="U110" s="245">
        <v>2744</v>
      </c>
      <c r="V110" s="245">
        <v>1447.46</v>
      </c>
      <c r="W110" s="245">
        <v>768.31999999999994</v>
      </c>
    </row>
    <row r="111" spans="1:24">
      <c r="A111" s="253">
        <v>50</v>
      </c>
      <c r="B111" s="253">
        <v>54</v>
      </c>
      <c r="C111" s="245">
        <v>25338</v>
      </c>
      <c r="D111" s="245">
        <v>13365.795</v>
      </c>
      <c r="E111" s="245">
        <v>7094.64</v>
      </c>
      <c r="F111" s="245">
        <v>15994</v>
      </c>
      <c r="G111" s="245">
        <v>8436.8349999999991</v>
      </c>
      <c r="H111" s="245">
        <v>4478.32</v>
      </c>
      <c r="I111" s="245">
        <v>13366</v>
      </c>
      <c r="J111" s="245">
        <v>7050.5649999999996</v>
      </c>
      <c r="K111" s="245">
        <v>3742.48</v>
      </c>
      <c r="L111" s="245">
        <v>8931</v>
      </c>
      <c r="M111" s="245">
        <v>4711.1025</v>
      </c>
      <c r="N111" s="245">
        <v>2500.6799999999998</v>
      </c>
      <c r="O111" s="245">
        <v>7099</v>
      </c>
      <c r="P111" s="245">
        <v>3744.7224999999999</v>
      </c>
      <c r="Q111" s="245">
        <v>1987.72</v>
      </c>
      <c r="R111" s="245">
        <v>5431</v>
      </c>
      <c r="S111" s="245">
        <v>2864.8525</v>
      </c>
      <c r="T111" s="245">
        <v>1520.68</v>
      </c>
      <c r="U111" s="245">
        <v>3911</v>
      </c>
      <c r="V111" s="245">
        <v>2063.0524999999998</v>
      </c>
      <c r="W111" s="245">
        <v>1095.08</v>
      </c>
    </row>
    <row r="112" spans="1:24">
      <c r="A112" s="253">
        <v>55</v>
      </c>
      <c r="B112" s="253">
        <v>59</v>
      </c>
      <c r="C112" s="245">
        <v>26946</v>
      </c>
      <c r="D112" s="245">
        <v>14214.014999999999</v>
      </c>
      <c r="E112" s="245">
        <v>7544.88</v>
      </c>
      <c r="F112" s="245">
        <v>17012</v>
      </c>
      <c r="G112" s="245">
        <v>8973.83</v>
      </c>
      <c r="H112" s="245">
        <v>4763.3599999999997</v>
      </c>
      <c r="I112" s="245">
        <v>14220</v>
      </c>
      <c r="J112" s="245">
        <v>7501.05</v>
      </c>
      <c r="K112" s="245">
        <v>3981.6</v>
      </c>
      <c r="L112" s="245">
        <v>9499</v>
      </c>
      <c r="M112" s="245">
        <v>5010.7224999999999</v>
      </c>
      <c r="N112" s="245">
        <v>2659.72</v>
      </c>
      <c r="O112" s="245">
        <v>7555</v>
      </c>
      <c r="P112" s="245">
        <v>3985.2624999999998</v>
      </c>
      <c r="Q112" s="245">
        <v>2115.4</v>
      </c>
      <c r="R112" s="245">
        <v>5780</v>
      </c>
      <c r="S112" s="245">
        <v>3048.95</v>
      </c>
      <c r="T112" s="245">
        <v>1618.4</v>
      </c>
      <c r="U112" s="245">
        <v>4162</v>
      </c>
      <c r="V112" s="245">
        <v>2195.4549999999999</v>
      </c>
      <c r="W112" s="245">
        <v>1165.3599999999999</v>
      </c>
    </row>
    <row r="113" spans="1:23">
      <c r="A113" s="253">
        <v>60</v>
      </c>
      <c r="B113" s="253">
        <v>60</v>
      </c>
      <c r="C113" s="245">
        <v>28596</v>
      </c>
      <c r="D113" s="245">
        <v>15084.39</v>
      </c>
      <c r="E113" s="245">
        <v>8006.88</v>
      </c>
      <c r="F113" s="245">
        <v>18524</v>
      </c>
      <c r="G113" s="245">
        <v>9771.41</v>
      </c>
      <c r="H113" s="245">
        <v>5186.72</v>
      </c>
      <c r="I113" s="245">
        <v>15436</v>
      </c>
      <c r="J113" s="245">
        <v>8142.49</v>
      </c>
      <c r="K113" s="245">
        <v>4322.08</v>
      </c>
      <c r="L113" s="245">
        <v>10811</v>
      </c>
      <c r="M113" s="245">
        <v>5702.8024999999998</v>
      </c>
      <c r="N113" s="245">
        <v>3027.08</v>
      </c>
      <c r="O113" s="245">
        <v>8979</v>
      </c>
      <c r="P113" s="245">
        <v>4736.4224999999997</v>
      </c>
      <c r="Q113" s="245">
        <v>2514.12</v>
      </c>
      <c r="R113" s="245">
        <v>7218</v>
      </c>
      <c r="S113" s="245">
        <v>3807.4949999999999</v>
      </c>
      <c r="T113" s="245">
        <v>2021.04</v>
      </c>
      <c r="U113" s="245">
        <v>5196</v>
      </c>
      <c r="V113" s="245">
        <v>2740.89</v>
      </c>
      <c r="W113" s="245">
        <v>1454.88</v>
      </c>
    </row>
    <row r="114" spans="1:23">
      <c r="A114" s="253">
        <v>61</v>
      </c>
      <c r="B114" s="253">
        <v>61</v>
      </c>
      <c r="C114" s="245">
        <v>30711</v>
      </c>
      <c r="D114" s="245">
        <v>16200.0525</v>
      </c>
      <c r="E114" s="245">
        <v>8599.08</v>
      </c>
      <c r="F114" s="245">
        <v>19898</v>
      </c>
      <c r="G114" s="245">
        <v>10496.195</v>
      </c>
      <c r="H114" s="245">
        <v>5571.44</v>
      </c>
      <c r="I114" s="245">
        <v>16581</v>
      </c>
      <c r="J114" s="245">
        <v>8746.4775000000009</v>
      </c>
      <c r="K114" s="245">
        <v>4642.68</v>
      </c>
      <c r="L114" s="245">
        <v>11609</v>
      </c>
      <c r="M114" s="245">
        <v>6123.7475000000004</v>
      </c>
      <c r="N114" s="245">
        <v>3250.52</v>
      </c>
      <c r="O114" s="245">
        <v>9645</v>
      </c>
      <c r="P114" s="245">
        <v>5087.7375000000002</v>
      </c>
      <c r="Q114" s="245">
        <v>2700.6</v>
      </c>
      <c r="R114" s="245">
        <v>7754</v>
      </c>
      <c r="S114" s="245">
        <v>4090.2350000000001</v>
      </c>
      <c r="T114" s="245">
        <v>2171.12</v>
      </c>
      <c r="U114" s="245">
        <v>5584</v>
      </c>
      <c r="V114" s="245">
        <v>2945.56</v>
      </c>
      <c r="W114" s="245">
        <v>1563.52</v>
      </c>
    </row>
    <row r="115" spans="1:23">
      <c r="A115" s="253">
        <v>62</v>
      </c>
      <c r="B115" s="253">
        <v>62</v>
      </c>
      <c r="C115" s="245">
        <v>33603</v>
      </c>
      <c r="D115" s="245">
        <v>17725.5825</v>
      </c>
      <c r="E115" s="245">
        <v>9408.84</v>
      </c>
      <c r="F115" s="245">
        <v>21784</v>
      </c>
      <c r="G115" s="245">
        <v>11491.06</v>
      </c>
      <c r="H115" s="245">
        <v>6099.52</v>
      </c>
      <c r="I115" s="245">
        <v>18158</v>
      </c>
      <c r="J115" s="245">
        <v>9578.3449999999993</v>
      </c>
      <c r="K115" s="245">
        <v>5084.24</v>
      </c>
      <c r="L115" s="245">
        <v>12712</v>
      </c>
      <c r="M115" s="245">
        <v>6705.58</v>
      </c>
      <c r="N115" s="245">
        <v>3559.36</v>
      </c>
      <c r="O115" s="245">
        <v>10563</v>
      </c>
      <c r="P115" s="245">
        <v>5571.9825000000001</v>
      </c>
      <c r="Q115" s="245">
        <v>2957.64</v>
      </c>
      <c r="R115" s="245">
        <v>8490</v>
      </c>
      <c r="S115" s="245">
        <v>4478.4750000000004</v>
      </c>
      <c r="T115" s="245">
        <v>2377.1999999999998</v>
      </c>
      <c r="U115" s="245">
        <v>6111</v>
      </c>
      <c r="V115" s="245">
        <v>3223.5524999999998</v>
      </c>
      <c r="W115" s="245">
        <v>1711.08</v>
      </c>
    </row>
    <row r="116" spans="1:23">
      <c r="A116" s="253">
        <v>63</v>
      </c>
      <c r="B116" s="253">
        <v>63</v>
      </c>
      <c r="C116" s="245">
        <v>35711</v>
      </c>
      <c r="D116" s="245">
        <v>18837.552500000002</v>
      </c>
      <c r="E116" s="245">
        <v>9999.08</v>
      </c>
      <c r="F116" s="245">
        <v>23159</v>
      </c>
      <c r="G116" s="245">
        <v>12216.372499999999</v>
      </c>
      <c r="H116" s="245">
        <v>6484.52</v>
      </c>
      <c r="I116" s="245">
        <v>19304</v>
      </c>
      <c r="J116" s="245">
        <v>10182.86</v>
      </c>
      <c r="K116" s="245">
        <v>5405.12</v>
      </c>
      <c r="L116" s="245">
        <v>13511</v>
      </c>
      <c r="M116" s="245">
        <v>7127.0524999999998</v>
      </c>
      <c r="N116" s="245">
        <v>3783.08</v>
      </c>
      <c r="O116" s="245">
        <v>11231</v>
      </c>
      <c r="P116" s="245">
        <v>5924.3525</v>
      </c>
      <c r="Q116" s="245">
        <v>3144.68</v>
      </c>
      <c r="R116" s="245">
        <v>9022</v>
      </c>
      <c r="S116" s="245">
        <v>4759.1049999999996</v>
      </c>
      <c r="T116" s="245">
        <v>2526.16</v>
      </c>
      <c r="U116" s="245">
        <v>6496</v>
      </c>
      <c r="V116" s="245">
        <v>3426.64</v>
      </c>
      <c r="W116" s="245">
        <v>1818.88</v>
      </c>
    </row>
    <row r="117" spans="1:23">
      <c r="A117" s="253">
        <v>64</v>
      </c>
      <c r="B117" s="253">
        <v>64</v>
      </c>
      <c r="C117" s="245">
        <v>38830</v>
      </c>
      <c r="D117" s="245">
        <v>20482.825000000001</v>
      </c>
      <c r="E117" s="245">
        <v>10872.4</v>
      </c>
      <c r="F117" s="245">
        <v>25048</v>
      </c>
      <c r="G117" s="245">
        <v>13212.82</v>
      </c>
      <c r="H117" s="245">
        <v>7013.44</v>
      </c>
      <c r="I117" s="245">
        <v>20878</v>
      </c>
      <c r="J117" s="245">
        <v>11013.145</v>
      </c>
      <c r="K117" s="245">
        <v>5845.84</v>
      </c>
      <c r="L117" s="245">
        <v>14617</v>
      </c>
      <c r="M117" s="245">
        <v>7710.4674999999997</v>
      </c>
      <c r="N117" s="245">
        <v>4092.76</v>
      </c>
      <c r="O117" s="245">
        <v>12145</v>
      </c>
      <c r="P117" s="245">
        <v>6406.4875000000002</v>
      </c>
      <c r="Q117" s="245">
        <v>3400.6</v>
      </c>
      <c r="R117" s="245">
        <v>9760</v>
      </c>
      <c r="S117" s="245">
        <v>5148.3999999999996</v>
      </c>
      <c r="T117" s="245">
        <v>2732.8</v>
      </c>
      <c r="U117" s="245">
        <v>7027</v>
      </c>
      <c r="V117" s="245">
        <v>3706.7424999999998</v>
      </c>
      <c r="W117" s="245">
        <v>1967.56</v>
      </c>
    </row>
    <row r="118" spans="1:23">
      <c r="A118" s="253">
        <v>65</v>
      </c>
      <c r="B118" s="253">
        <v>65</v>
      </c>
      <c r="C118" s="245">
        <v>40458</v>
      </c>
      <c r="D118" s="245">
        <v>21341.595000000001</v>
      </c>
      <c r="E118" s="245">
        <v>11328.24</v>
      </c>
      <c r="F118" s="245">
        <v>32737</v>
      </c>
      <c r="G118" s="245">
        <v>17268.767500000002</v>
      </c>
      <c r="H118" s="245">
        <v>9166.36</v>
      </c>
      <c r="I118" s="245">
        <v>27225</v>
      </c>
      <c r="J118" s="245">
        <v>14361.1875</v>
      </c>
      <c r="K118" s="245">
        <v>7623</v>
      </c>
      <c r="L118" s="245">
        <v>18476</v>
      </c>
      <c r="M118" s="245">
        <v>9746.09</v>
      </c>
      <c r="N118" s="245">
        <v>5173.28</v>
      </c>
      <c r="O118" s="245">
        <v>16188</v>
      </c>
      <c r="P118" s="245">
        <v>8539.17</v>
      </c>
      <c r="Q118" s="245">
        <v>4532.6400000000003</v>
      </c>
      <c r="R118" s="245">
        <v>13751</v>
      </c>
      <c r="S118" s="245">
        <v>7253.6525000000001</v>
      </c>
      <c r="T118" s="245">
        <v>3850.2799999999997</v>
      </c>
      <c r="U118" s="245">
        <v>9900</v>
      </c>
      <c r="V118" s="245">
        <v>5222.25</v>
      </c>
      <c r="W118" s="245">
        <v>2772</v>
      </c>
    </row>
    <row r="119" spans="1:23">
      <c r="A119" s="253">
        <v>66</v>
      </c>
      <c r="B119" s="253">
        <v>66</v>
      </c>
      <c r="C119" s="245">
        <v>42304</v>
      </c>
      <c r="D119" s="245">
        <v>22315.360000000001</v>
      </c>
      <c r="E119" s="245">
        <v>11845.119999999999</v>
      </c>
      <c r="F119" s="245">
        <v>38026</v>
      </c>
      <c r="G119" s="245">
        <v>20058.715</v>
      </c>
      <c r="H119" s="245">
        <v>10647.28</v>
      </c>
      <c r="I119" s="245">
        <v>31629</v>
      </c>
      <c r="J119" s="245">
        <v>16684.297500000001</v>
      </c>
      <c r="K119" s="245">
        <v>8856.1200000000008</v>
      </c>
      <c r="L119" s="245">
        <v>21464</v>
      </c>
      <c r="M119" s="245">
        <v>11322.26</v>
      </c>
      <c r="N119" s="245">
        <v>6009.92</v>
      </c>
      <c r="O119" s="245">
        <v>18813</v>
      </c>
      <c r="P119" s="245">
        <v>9923.8575000000001</v>
      </c>
      <c r="Q119" s="245">
        <v>5267.64</v>
      </c>
      <c r="R119" s="245">
        <v>15976</v>
      </c>
      <c r="S119" s="245">
        <v>8427.34</v>
      </c>
      <c r="T119" s="245">
        <v>4473.28</v>
      </c>
      <c r="U119" s="245">
        <v>11501</v>
      </c>
      <c r="V119" s="245">
        <v>6066.7775000000001</v>
      </c>
      <c r="W119" s="245">
        <v>3220.2799999999997</v>
      </c>
    </row>
    <row r="120" spans="1:23">
      <c r="A120" s="253">
        <v>67</v>
      </c>
      <c r="B120" s="253">
        <v>67</v>
      </c>
      <c r="C120" s="245">
        <v>46183</v>
      </c>
      <c r="D120" s="245">
        <v>24361.532500000001</v>
      </c>
      <c r="E120" s="245">
        <v>12931.24</v>
      </c>
      <c r="F120" s="245">
        <v>41527</v>
      </c>
      <c r="G120" s="245">
        <v>21905.4925</v>
      </c>
      <c r="H120" s="245">
        <v>11627.56</v>
      </c>
      <c r="I120" s="245">
        <v>34540</v>
      </c>
      <c r="J120" s="245">
        <v>18219.849999999999</v>
      </c>
      <c r="K120" s="245">
        <v>9671.2000000000007</v>
      </c>
      <c r="L120" s="245">
        <v>23441</v>
      </c>
      <c r="M120" s="245">
        <v>12365.127500000001</v>
      </c>
      <c r="N120" s="245">
        <v>6563.48</v>
      </c>
      <c r="O120" s="245">
        <v>20540</v>
      </c>
      <c r="P120" s="245">
        <v>10834.85</v>
      </c>
      <c r="Q120" s="245">
        <v>5751.2</v>
      </c>
      <c r="R120" s="245">
        <v>17445</v>
      </c>
      <c r="S120" s="245">
        <v>9202.2374999999993</v>
      </c>
      <c r="T120" s="245">
        <v>4884.6000000000004</v>
      </c>
      <c r="U120" s="245">
        <v>12562</v>
      </c>
      <c r="V120" s="245">
        <v>6626.4549999999999</v>
      </c>
      <c r="W120" s="245">
        <v>3517.36</v>
      </c>
    </row>
    <row r="121" spans="1:23">
      <c r="A121" s="253">
        <v>68</v>
      </c>
      <c r="B121" s="253">
        <v>68</v>
      </c>
      <c r="C121" s="245">
        <v>51121</v>
      </c>
      <c r="D121" s="245">
        <v>26966.327499999999</v>
      </c>
      <c r="E121" s="245">
        <v>14313.88</v>
      </c>
      <c r="F121" s="245">
        <v>45974</v>
      </c>
      <c r="G121" s="245">
        <v>24251.285</v>
      </c>
      <c r="H121" s="245">
        <v>12872.72</v>
      </c>
      <c r="I121" s="245">
        <v>38236</v>
      </c>
      <c r="J121" s="245">
        <v>20169.490000000002</v>
      </c>
      <c r="K121" s="245">
        <v>10706.08</v>
      </c>
      <c r="L121" s="245">
        <v>25955</v>
      </c>
      <c r="M121" s="245">
        <v>13691.262500000001</v>
      </c>
      <c r="N121" s="245">
        <v>7267.4</v>
      </c>
      <c r="O121" s="245">
        <v>22747</v>
      </c>
      <c r="P121" s="245">
        <v>11999.0425</v>
      </c>
      <c r="Q121" s="245">
        <v>6369.16</v>
      </c>
      <c r="R121" s="245">
        <v>19315</v>
      </c>
      <c r="S121" s="245">
        <v>10188.6625</v>
      </c>
      <c r="T121" s="245">
        <v>5408.2</v>
      </c>
      <c r="U121" s="245">
        <v>13907</v>
      </c>
      <c r="V121" s="245">
        <v>7335.9425000000001</v>
      </c>
      <c r="W121" s="245">
        <v>3893.96</v>
      </c>
    </row>
    <row r="122" spans="1:23">
      <c r="A122" s="253">
        <v>69</v>
      </c>
      <c r="B122" s="253">
        <v>69</v>
      </c>
      <c r="C122" s="245">
        <v>56228</v>
      </c>
      <c r="D122" s="245">
        <v>29660.27</v>
      </c>
      <c r="E122" s="245">
        <v>15743.84</v>
      </c>
      <c r="F122" s="245">
        <v>50585</v>
      </c>
      <c r="G122" s="245">
        <v>26683.587500000001</v>
      </c>
      <c r="H122" s="245">
        <v>14163.8</v>
      </c>
      <c r="I122" s="245">
        <v>42069</v>
      </c>
      <c r="J122" s="245">
        <v>22191.397499999999</v>
      </c>
      <c r="K122" s="245">
        <v>11779.32</v>
      </c>
      <c r="L122" s="245">
        <v>28551</v>
      </c>
      <c r="M122" s="245">
        <v>15060.6525</v>
      </c>
      <c r="N122" s="245">
        <v>7994.28</v>
      </c>
      <c r="O122" s="245">
        <v>25018</v>
      </c>
      <c r="P122" s="245">
        <v>13196.995000000001</v>
      </c>
      <c r="Q122" s="245">
        <v>7005.04</v>
      </c>
      <c r="R122" s="245">
        <v>21250</v>
      </c>
      <c r="S122" s="245">
        <v>11209.375</v>
      </c>
      <c r="T122" s="245">
        <v>5950</v>
      </c>
      <c r="U122" s="245">
        <v>15299</v>
      </c>
      <c r="V122" s="245">
        <v>8070.2224999999999</v>
      </c>
      <c r="W122" s="245">
        <v>4283.72</v>
      </c>
    </row>
    <row r="123" spans="1:23">
      <c r="A123" s="253">
        <v>70</v>
      </c>
      <c r="B123" s="253">
        <v>70</v>
      </c>
      <c r="C123" s="245">
        <v>66534</v>
      </c>
      <c r="D123" s="245">
        <v>35096.684999999998</v>
      </c>
      <c r="E123" s="245">
        <v>18629.52</v>
      </c>
      <c r="F123" s="245">
        <v>62251</v>
      </c>
      <c r="G123" s="245">
        <v>32837.402499999997</v>
      </c>
      <c r="H123" s="245">
        <v>17430.28</v>
      </c>
      <c r="I123" s="245">
        <v>51217</v>
      </c>
      <c r="J123" s="245">
        <v>27016.967499999999</v>
      </c>
      <c r="K123" s="245">
        <v>14340.76</v>
      </c>
      <c r="L123" s="245">
        <v>33603</v>
      </c>
      <c r="M123" s="245">
        <v>17725.5825</v>
      </c>
      <c r="N123" s="245">
        <v>9408.84</v>
      </c>
      <c r="O123" s="245">
        <v>29157</v>
      </c>
      <c r="P123" s="245">
        <v>15380.317499999999</v>
      </c>
      <c r="Q123" s="245">
        <v>8163.96</v>
      </c>
      <c r="R123" s="245">
        <v>24988</v>
      </c>
      <c r="S123" s="245">
        <v>13181.17</v>
      </c>
      <c r="T123" s="245">
        <v>6996.64</v>
      </c>
      <c r="U123" s="245">
        <v>17991</v>
      </c>
      <c r="V123" s="245">
        <v>9490.2525000000005</v>
      </c>
      <c r="W123" s="245">
        <v>5037.4799999999996</v>
      </c>
    </row>
    <row r="124" spans="1:23">
      <c r="A124" s="253">
        <v>71</v>
      </c>
      <c r="B124" s="253">
        <v>71</v>
      </c>
      <c r="C124" s="245">
        <v>69139</v>
      </c>
      <c r="D124" s="245">
        <v>36470.822500000002</v>
      </c>
      <c r="E124" s="245">
        <v>19358.919999999998</v>
      </c>
      <c r="F124" s="245">
        <v>64690</v>
      </c>
      <c r="G124" s="245">
        <v>34123.974999999999</v>
      </c>
      <c r="H124" s="245">
        <v>18113.2</v>
      </c>
      <c r="I124" s="245">
        <v>53223</v>
      </c>
      <c r="J124" s="245">
        <v>28075.1325</v>
      </c>
      <c r="K124" s="245">
        <v>14902.44</v>
      </c>
      <c r="L124" s="245">
        <v>34921</v>
      </c>
      <c r="M124" s="245">
        <v>18420.827499999999</v>
      </c>
      <c r="N124" s="245">
        <v>9777.8799999999992</v>
      </c>
      <c r="O124" s="245">
        <v>30299</v>
      </c>
      <c r="P124" s="245">
        <v>15982.7225</v>
      </c>
      <c r="Q124" s="245">
        <v>8483.7199999999993</v>
      </c>
      <c r="R124" s="245">
        <v>25973</v>
      </c>
      <c r="S124" s="245">
        <v>13700.7575</v>
      </c>
      <c r="T124" s="245">
        <v>7272.44</v>
      </c>
      <c r="U124" s="245">
        <v>18699</v>
      </c>
      <c r="V124" s="245">
        <v>9863.7224999999999</v>
      </c>
      <c r="W124" s="245">
        <v>5235.72</v>
      </c>
    </row>
    <row r="125" spans="1:23">
      <c r="A125" s="253">
        <v>72</v>
      </c>
      <c r="B125" s="253">
        <v>72</v>
      </c>
      <c r="C125" s="245">
        <v>71085</v>
      </c>
      <c r="D125" s="245">
        <v>37497.337500000001</v>
      </c>
      <c r="E125" s="245">
        <v>19903.8</v>
      </c>
      <c r="F125" s="245">
        <v>66526</v>
      </c>
      <c r="G125" s="245">
        <v>35092.464999999997</v>
      </c>
      <c r="H125" s="245">
        <v>18627.28</v>
      </c>
      <c r="I125" s="245">
        <v>54730</v>
      </c>
      <c r="J125" s="245">
        <v>28870.075000000001</v>
      </c>
      <c r="K125" s="245">
        <v>15324.4</v>
      </c>
      <c r="L125" s="245">
        <v>35912</v>
      </c>
      <c r="M125" s="245">
        <v>18943.580000000002</v>
      </c>
      <c r="N125" s="245">
        <v>10055.36</v>
      </c>
      <c r="O125" s="245">
        <v>31151</v>
      </c>
      <c r="P125" s="245">
        <v>16432.1525</v>
      </c>
      <c r="Q125" s="245">
        <v>8722.2800000000007</v>
      </c>
      <c r="R125" s="245">
        <v>26708</v>
      </c>
      <c r="S125" s="245">
        <v>14088.47</v>
      </c>
      <c r="T125" s="245">
        <v>7478.24</v>
      </c>
      <c r="U125" s="245">
        <v>19229</v>
      </c>
      <c r="V125" s="245">
        <v>10143.297500000001</v>
      </c>
      <c r="W125" s="245">
        <v>5384.12</v>
      </c>
    </row>
    <row r="126" spans="1:23">
      <c r="A126" s="253">
        <v>73</v>
      </c>
      <c r="B126" s="253">
        <v>73</v>
      </c>
      <c r="C126" s="245">
        <v>73702</v>
      </c>
      <c r="D126" s="245">
        <v>38877.805</v>
      </c>
      <c r="E126" s="245">
        <v>20636.560000000001</v>
      </c>
      <c r="F126" s="245">
        <v>68961</v>
      </c>
      <c r="G126" s="245">
        <v>36376.927499999998</v>
      </c>
      <c r="H126" s="245">
        <v>19309.080000000002</v>
      </c>
      <c r="I126" s="245">
        <v>56739</v>
      </c>
      <c r="J126" s="245">
        <v>29929.822499999998</v>
      </c>
      <c r="K126" s="245">
        <v>15886.92</v>
      </c>
      <c r="L126" s="245">
        <v>37228</v>
      </c>
      <c r="M126" s="245">
        <v>19637.77</v>
      </c>
      <c r="N126" s="245">
        <v>10423.84</v>
      </c>
      <c r="O126" s="245">
        <v>32301</v>
      </c>
      <c r="P126" s="245">
        <v>17038.7775</v>
      </c>
      <c r="Q126" s="245">
        <v>9044.2800000000007</v>
      </c>
      <c r="R126" s="245">
        <v>27693</v>
      </c>
      <c r="S126" s="245">
        <v>14608.057500000001</v>
      </c>
      <c r="T126" s="245">
        <v>7754.04</v>
      </c>
      <c r="U126" s="245">
        <v>19938</v>
      </c>
      <c r="V126" s="245">
        <v>10517.295</v>
      </c>
      <c r="W126" s="245">
        <v>5582.64</v>
      </c>
    </row>
    <row r="127" spans="1:23">
      <c r="A127" s="253">
        <v>74</v>
      </c>
      <c r="B127" s="253">
        <v>74</v>
      </c>
      <c r="C127" s="245">
        <v>74999</v>
      </c>
      <c r="D127" s="245">
        <v>39561.972500000003</v>
      </c>
      <c r="E127" s="245">
        <v>20999.72</v>
      </c>
      <c r="F127" s="245">
        <v>70185</v>
      </c>
      <c r="G127" s="245">
        <v>37022.587500000001</v>
      </c>
      <c r="H127" s="245">
        <v>19651.8</v>
      </c>
      <c r="I127" s="245">
        <v>57739</v>
      </c>
      <c r="J127" s="245">
        <v>30457.322499999998</v>
      </c>
      <c r="K127" s="245">
        <v>16166.92</v>
      </c>
      <c r="L127" s="245">
        <v>37890</v>
      </c>
      <c r="M127" s="245">
        <v>19986.974999999999</v>
      </c>
      <c r="N127" s="245">
        <v>10609.2</v>
      </c>
      <c r="O127" s="245">
        <v>32873</v>
      </c>
      <c r="P127" s="245">
        <v>17340.5075</v>
      </c>
      <c r="Q127" s="245">
        <v>9204.44</v>
      </c>
      <c r="R127" s="245">
        <v>28178</v>
      </c>
      <c r="S127" s="245">
        <v>14863.895</v>
      </c>
      <c r="T127" s="245">
        <v>7889.84</v>
      </c>
      <c r="U127" s="245">
        <v>20286</v>
      </c>
      <c r="V127" s="245">
        <v>10700.865</v>
      </c>
      <c r="W127" s="245">
        <v>5680.08</v>
      </c>
    </row>
    <row r="128" spans="1:23">
      <c r="A128" s="253">
        <v>75</v>
      </c>
      <c r="B128" s="253">
        <v>99</v>
      </c>
      <c r="C128" s="245">
        <v>78251</v>
      </c>
      <c r="D128" s="245">
        <v>41277.402499999997</v>
      </c>
      <c r="E128" s="245">
        <v>21910.28</v>
      </c>
      <c r="F128" s="245">
        <v>73238</v>
      </c>
      <c r="G128" s="245">
        <v>38633.044999999998</v>
      </c>
      <c r="H128" s="245">
        <v>20506.64</v>
      </c>
      <c r="I128" s="245">
        <v>60256</v>
      </c>
      <c r="J128" s="245">
        <v>31785.040000000001</v>
      </c>
      <c r="K128" s="245">
        <v>16871.68</v>
      </c>
      <c r="L128" s="245">
        <v>39537</v>
      </c>
      <c r="M128" s="245">
        <v>20855.767500000002</v>
      </c>
      <c r="N128" s="245">
        <v>11070.36</v>
      </c>
      <c r="O128" s="245">
        <v>34298</v>
      </c>
      <c r="P128" s="245">
        <v>18092.195</v>
      </c>
      <c r="Q128" s="245">
        <v>9603.44</v>
      </c>
      <c r="R128" s="245">
        <v>29403</v>
      </c>
      <c r="S128" s="245">
        <v>15510.0825</v>
      </c>
      <c r="T128" s="245">
        <v>8232.84</v>
      </c>
      <c r="U128" s="245">
        <v>21171</v>
      </c>
      <c r="V128" s="245">
        <v>11167.702499999999</v>
      </c>
      <c r="W128" s="245">
        <v>5927.88</v>
      </c>
    </row>
    <row r="130" spans="1:24">
      <c r="A130" s="253">
        <v>1</v>
      </c>
      <c r="C130" s="245">
        <v>4186</v>
      </c>
      <c r="D130" s="245">
        <v>2208.1149999999998</v>
      </c>
      <c r="E130" s="245">
        <v>1172.08</v>
      </c>
      <c r="F130" s="245">
        <v>2666</v>
      </c>
      <c r="G130" s="245">
        <v>1406.3150000000001</v>
      </c>
      <c r="H130" s="245">
        <v>746.48</v>
      </c>
      <c r="I130" s="245">
        <v>2297</v>
      </c>
      <c r="J130" s="245">
        <v>1211.6675</v>
      </c>
      <c r="K130" s="245">
        <v>643.16</v>
      </c>
      <c r="L130" s="245">
        <v>1594</v>
      </c>
      <c r="M130" s="245">
        <v>840.83500000000004</v>
      </c>
      <c r="N130" s="245">
        <v>446.32</v>
      </c>
      <c r="O130" s="245">
        <v>1299</v>
      </c>
      <c r="P130" s="245">
        <v>685.22249999999997</v>
      </c>
      <c r="Q130" s="245">
        <v>363.72</v>
      </c>
      <c r="R130" s="245">
        <v>961</v>
      </c>
      <c r="S130" s="245">
        <v>506.92750000000001</v>
      </c>
      <c r="T130" s="245">
        <v>269.08</v>
      </c>
      <c r="U130" s="245">
        <v>693</v>
      </c>
      <c r="V130" s="245">
        <v>365.5575</v>
      </c>
      <c r="W130" s="245">
        <v>194.04</v>
      </c>
    </row>
    <row r="131" spans="1:24">
      <c r="A131" s="253">
        <v>2</v>
      </c>
      <c r="C131" s="245">
        <v>6567</v>
      </c>
      <c r="D131" s="245">
        <v>3464.0925000000002</v>
      </c>
      <c r="E131" s="245">
        <v>1838.76</v>
      </c>
      <c r="F131" s="245">
        <v>4242</v>
      </c>
      <c r="G131" s="245">
        <v>2237.6550000000002</v>
      </c>
      <c r="H131" s="245">
        <v>1187.76</v>
      </c>
      <c r="I131" s="245">
        <v>3655</v>
      </c>
      <c r="J131" s="245">
        <v>1928.0125</v>
      </c>
      <c r="K131" s="245">
        <v>1023.4</v>
      </c>
      <c r="L131" s="245">
        <v>2541</v>
      </c>
      <c r="M131" s="245">
        <v>1340.3775000000001</v>
      </c>
      <c r="N131" s="245">
        <v>711.48</v>
      </c>
      <c r="O131" s="245">
        <v>2063</v>
      </c>
      <c r="P131" s="245">
        <v>1088.2325000000001</v>
      </c>
      <c r="Q131" s="245">
        <v>577.64</v>
      </c>
      <c r="R131" s="245">
        <v>1525</v>
      </c>
      <c r="S131" s="245">
        <v>804.4375</v>
      </c>
      <c r="T131" s="245">
        <v>427</v>
      </c>
      <c r="U131" s="245">
        <v>1097</v>
      </c>
      <c r="V131" s="245">
        <v>578.66750000000002</v>
      </c>
      <c r="W131" s="245">
        <v>307.15999999999997</v>
      </c>
    </row>
    <row r="132" spans="1:24">
      <c r="A132" s="253">
        <v>3</v>
      </c>
      <c r="C132" s="245">
        <v>9557</v>
      </c>
      <c r="D132" s="245">
        <v>5041.3175000000001</v>
      </c>
      <c r="E132" s="245">
        <v>2675.96</v>
      </c>
      <c r="F132" s="245">
        <v>6221</v>
      </c>
      <c r="G132" s="245">
        <v>3281.5774999999999</v>
      </c>
      <c r="H132" s="245">
        <v>1741.88</v>
      </c>
      <c r="I132" s="245">
        <v>5356</v>
      </c>
      <c r="J132" s="245">
        <v>2825.29</v>
      </c>
      <c r="K132" s="245">
        <v>1499.68</v>
      </c>
      <c r="L132" s="245">
        <v>3718</v>
      </c>
      <c r="M132" s="245">
        <v>1961.2449999999999</v>
      </c>
      <c r="N132" s="245">
        <v>1041.04</v>
      </c>
      <c r="O132" s="245">
        <v>3021</v>
      </c>
      <c r="P132" s="245">
        <v>1593.5775000000001</v>
      </c>
      <c r="Q132" s="245">
        <v>845.88</v>
      </c>
      <c r="R132" s="245">
        <v>2236</v>
      </c>
      <c r="S132" s="245">
        <v>1179.49</v>
      </c>
      <c r="T132" s="245">
        <v>626.08000000000004</v>
      </c>
      <c r="U132" s="245">
        <v>1610</v>
      </c>
      <c r="V132" s="245">
        <v>849.27499999999998</v>
      </c>
      <c r="W132" s="245">
        <v>450.8</v>
      </c>
    </row>
    <row r="134" spans="1:24">
      <c r="A134" s="253" t="s">
        <v>661</v>
      </c>
      <c r="C134" s="245" t="s">
        <v>635</v>
      </c>
      <c r="F134" s="245" t="s">
        <v>636</v>
      </c>
      <c r="I134" s="245" t="s">
        <v>637</v>
      </c>
      <c r="L134" s="245" t="s">
        <v>638</v>
      </c>
      <c r="O134" s="245" t="s">
        <v>639</v>
      </c>
      <c r="R134" s="245" t="s">
        <v>640</v>
      </c>
      <c r="U134" s="245" t="s">
        <v>641</v>
      </c>
    </row>
    <row r="135" spans="1:24">
      <c r="C135" s="245" t="s">
        <v>642</v>
      </c>
      <c r="D135" s="245" t="s">
        <v>643</v>
      </c>
      <c r="F135" s="245" t="s">
        <v>642</v>
      </c>
      <c r="G135" s="245" t="s">
        <v>643</v>
      </c>
      <c r="I135" s="245" t="s">
        <v>642</v>
      </c>
      <c r="J135" s="245" t="s">
        <v>643</v>
      </c>
      <c r="L135" s="245" t="s">
        <v>642</v>
      </c>
      <c r="M135" s="245" t="s">
        <v>643</v>
      </c>
      <c r="O135" s="245" t="s">
        <v>642</v>
      </c>
      <c r="P135" s="245" t="s">
        <v>643</v>
      </c>
      <c r="R135" s="245" t="s">
        <v>642</v>
      </c>
      <c r="S135" s="245" t="s">
        <v>643</v>
      </c>
      <c r="U135" s="245" t="s">
        <v>642</v>
      </c>
      <c r="V135" s="245" t="s">
        <v>643</v>
      </c>
    </row>
    <row r="136" spans="1:24">
      <c r="A136" s="253" t="s">
        <v>651</v>
      </c>
      <c r="C136" s="245">
        <v>1000</v>
      </c>
      <c r="D136" s="245">
        <v>500</v>
      </c>
      <c r="F136" s="245">
        <v>2000</v>
      </c>
      <c r="G136" s="245">
        <v>1000</v>
      </c>
      <c r="I136" s="245">
        <v>3000</v>
      </c>
      <c r="J136" s="245">
        <v>2000</v>
      </c>
      <c r="L136" s="245">
        <v>5000</v>
      </c>
      <c r="M136" s="245">
        <v>5000</v>
      </c>
      <c r="O136" s="245">
        <v>10000</v>
      </c>
      <c r="P136" s="245">
        <v>10000</v>
      </c>
      <c r="R136" s="245">
        <v>20000</v>
      </c>
      <c r="S136" s="245">
        <v>20000</v>
      </c>
      <c r="U136" s="245">
        <v>50000</v>
      </c>
      <c r="V136" s="245">
        <v>50000</v>
      </c>
    </row>
    <row r="137" spans="1:24">
      <c r="A137" s="253" t="s">
        <v>653</v>
      </c>
      <c r="B137" s="253" t="s">
        <v>654</v>
      </c>
      <c r="C137" s="245" t="s">
        <v>652</v>
      </c>
      <c r="D137" s="245" t="s">
        <v>655</v>
      </c>
      <c r="E137" s="245" t="s">
        <v>656</v>
      </c>
      <c r="F137" s="245" t="s">
        <v>652</v>
      </c>
      <c r="G137" s="245" t="s">
        <v>655</v>
      </c>
      <c r="H137" s="245" t="s">
        <v>656</v>
      </c>
      <c r="I137" s="245" t="s">
        <v>652</v>
      </c>
      <c r="J137" s="245" t="s">
        <v>655</v>
      </c>
      <c r="K137" s="245" t="s">
        <v>656</v>
      </c>
      <c r="L137" s="245" t="s">
        <v>652</v>
      </c>
      <c r="M137" s="245" t="s">
        <v>655</v>
      </c>
      <c r="N137" s="245" t="s">
        <v>656</v>
      </c>
      <c r="O137" s="245" t="s">
        <v>652</v>
      </c>
      <c r="P137" s="245" t="s">
        <v>655</v>
      </c>
      <c r="Q137" s="245" t="s">
        <v>656</v>
      </c>
      <c r="R137" s="245" t="s">
        <v>652</v>
      </c>
      <c r="S137" s="245" t="s">
        <v>655</v>
      </c>
      <c r="T137" s="245" t="s">
        <v>656</v>
      </c>
      <c r="U137" s="245" t="s">
        <v>652</v>
      </c>
      <c r="V137" s="245" t="s">
        <v>655</v>
      </c>
      <c r="W137" s="245" t="s">
        <v>656</v>
      </c>
      <c r="X137" s="245">
        <v>5</v>
      </c>
    </row>
    <row r="138" spans="1:24">
      <c r="A138" s="253">
        <v>18</v>
      </c>
      <c r="B138" s="253">
        <v>24</v>
      </c>
      <c r="C138" s="245">
        <v>12847</v>
      </c>
      <c r="D138" s="245">
        <v>6776.7924999999996</v>
      </c>
      <c r="E138" s="245">
        <v>3597.16</v>
      </c>
      <c r="F138" s="245">
        <v>8291</v>
      </c>
      <c r="G138" s="245">
        <v>4373.5024999999996</v>
      </c>
      <c r="H138" s="245">
        <v>2321.48</v>
      </c>
      <c r="I138" s="245">
        <v>7193</v>
      </c>
      <c r="J138" s="245">
        <v>3794.3074999999999</v>
      </c>
      <c r="K138" s="245">
        <v>2014.04</v>
      </c>
      <c r="L138" s="245">
        <v>4297</v>
      </c>
      <c r="M138" s="245">
        <v>2266.6675</v>
      </c>
      <c r="N138" s="245">
        <v>1203.1600000000001</v>
      </c>
      <c r="O138" s="245">
        <v>2797</v>
      </c>
      <c r="P138" s="245">
        <v>1475.4175</v>
      </c>
      <c r="Q138" s="245">
        <v>783.16</v>
      </c>
      <c r="R138" s="245">
        <v>2138</v>
      </c>
      <c r="S138" s="245">
        <v>1127.7950000000001</v>
      </c>
      <c r="T138" s="245">
        <v>598.64</v>
      </c>
      <c r="U138" s="245">
        <v>1539</v>
      </c>
      <c r="V138" s="245">
        <v>811.82249999999999</v>
      </c>
      <c r="W138" s="245">
        <v>430.92</v>
      </c>
    </row>
    <row r="139" spans="1:24">
      <c r="A139" s="253">
        <v>25</v>
      </c>
      <c r="B139" s="253">
        <v>29</v>
      </c>
      <c r="C139" s="245">
        <v>13478</v>
      </c>
      <c r="D139" s="245">
        <v>7109.6450000000004</v>
      </c>
      <c r="E139" s="245">
        <v>3773.84</v>
      </c>
      <c r="F139" s="245">
        <v>8704</v>
      </c>
      <c r="G139" s="245">
        <v>4591.3599999999997</v>
      </c>
      <c r="H139" s="245">
        <v>2437.12</v>
      </c>
      <c r="I139" s="245">
        <v>7962</v>
      </c>
      <c r="J139" s="245">
        <v>4199.9549999999999</v>
      </c>
      <c r="K139" s="245">
        <v>2229.36</v>
      </c>
      <c r="L139" s="245">
        <v>4756</v>
      </c>
      <c r="M139" s="245">
        <v>2508.79</v>
      </c>
      <c r="N139" s="245">
        <v>1331.68</v>
      </c>
      <c r="O139" s="245">
        <v>3095</v>
      </c>
      <c r="P139" s="245">
        <v>1632.6125</v>
      </c>
      <c r="Q139" s="245">
        <v>866.6</v>
      </c>
      <c r="R139" s="245">
        <v>2367</v>
      </c>
      <c r="S139" s="245">
        <v>1248.5925</v>
      </c>
      <c r="T139" s="245">
        <v>662.76</v>
      </c>
      <c r="U139" s="245">
        <v>1704</v>
      </c>
      <c r="V139" s="245">
        <v>898.86</v>
      </c>
      <c r="W139" s="245">
        <v>477.12</v>
      </c>
    </row>
    <row r="140" spans="1:24">
      <c r="A140" s="253">
        <v>30</v>
      </c>
      <c r="B140" s="253">
        <v>34</v>
      </c>
      <c r="C140" s="245">
        <v>14065</v>
      </c>
      <c r="D140" s="245">
        <v>7419.2875000000004</v>
      </c>
      <c r="E140" s="245">
        <v>3938.2</v>
      </c>
      <c r="F140" s="245">
        <v>9088</v>
      </c>
      <c r="G140" s="245">
        <v>4793.92</v>
      </c>
      <c r="H140" s="245">
        <v>2544.64</v>
      </c>
      <c r="I140" s="245">
        <v>8515</v>
      </c>
      <c r="J140" s="245">
        <v>4491.6625000000004</v>
      </c>
      <c r="K140" s="245">
        <v>2384.1999999999998</v>
      </c>
      <c r="L140" s="245">
        <v>5335</v>
      </c>
      <c r="M140" s="245">
        <v>2814.2125000000001</v>
      </c>
      <c r="N140" s="245">
        <v>1493.8</v>
      </c>
      <c r="O140" s="245">
        <v>3737</v>
      </c>
      <c r="P140" s="245">
        <v>1971.2674999999999</v>
      </c>
      <c r="Q140" s="245">
        <v>1046.3599999999999</v>
      </c>
      <c r="R140" s="245">
        <v>2858</v>
      </c>
      <c r="S140" s="245">
        <v>1507.595</v>
      </c>
      <c r="T140" s="245">
        <v>800.24</v>
      </c>
      <c r="U140" s="245">
        <v>2057</v>
      </c>
      <c r="V140" s="245">
        <v>1085.0675000000001</v>
      </c>
      <c r="W140" s="245">
        <v>575.96</v>
      </c>
    </row>
    <row r="141" spans="1:24">
      <c r="A141" s="253">
        <v>35</v>
      </c>
      <c r="B141" s="253">
        <v>39</v>
      </c>
      <c r="C141" s="245">
        <v>15724</v>
      </c>
      <c r="D141" s="245">
        <v>8294.41</v>
      </c>
      <c r="E141" s="245">
        <v>4402.72</v>
      </c>
      <c r="F141" s="245">
        <v>10171</v>
      </c>
      <c r="G141" s="245">
        <v>5365.2025000000003</v>
      </c>
      <c r="H141" s="245">
        <v>2847.88</v>
      </c>
      <c r="I141" s="245">
        <v>9526</v>
      </c>
      <c r="J141" s="245">
        <v>5024.9650000000001</v>
      </c>
      <c r="K141" s="245">
        <v>2667.2799999999997</v>
      </c>
      <c r="L141" s="245">
        <v>5974</v>
      </c>
      <c r="M141" s="245">
        <v>3151.2849999999999</v>
      </c>
      <c r="N141" s="245">
        <v>1672.72</v>
      </c>
      <c r="O141" s="245">
        <v>4187</v>
      </c>
      <c r="P141" s="245">
        <v>2208.6424999999999</v>
      </c>
      <c r="Q141" s="245">
        <v>1172.3599999999999</v>
      </c>
      <c r="R141" s="245">
        <v>3204</v>
      </c>
      <c r="S141" s="245">
        <v>1690.11</v>
      </c>
      <c r="T141" s="245">
        <v>897.12</v>
      </c>
      <c r="U141" s="245">
        <v>2307</v>
      </c>
      <c r="V141" s="245">
        <v>1216.9425000000001</v>
      </c>
      <c r="W141" s="245">
        <v>645.96</v>
      </c>
    </row>
    <row r="142" spans="1:24">
      <c r="A142" s="253">
        <v>40</v>
      </c>
      <c r="B142" s="253">
        <v>44</v>
      </c>
      <c r="C142" s="245">
        <v>17806</v>
      </c>
      <c r="D142" s="245">
        <v>9392.6650000000009</v>
      </c>
      <c r="E142" s="245">
        <v>4985.68</v>
      </c>
      <c r="F142" s="245">
        <v>11769</v>
      </c>
      <c r="G142" s="245">
        <v>6208.1475</v>
      </c>
      <c r="H142" s="245">
        <v>3295.32</v>
      </c>
      <c r="I142" s="245">
        <v>10443</v>
      </c>
      <c r="J142" s="245">
        <v>5508.6824999999999</v>
      </c>
      <c r="K142" s="245">
        <v>2924.04</v>
      </c>
      <c r="L142" s="245">
        <v>6641</v>
      </c>
      <c r="M142" s="245">
        <v>3503.1275000000001</v>
      </c>
      <c r="N142" s="245">
        <v>1859.48</v>
      </c>
      <c r="O142" s="245">
        <v>4619</v>
      </c>
      <c r="P142" s="245">
        <v>2436.5225</v>
      </c>
      <c r="Q142" s="245">
        <v>1293.32</v>
      </c>
      <c r="R142" s="245">
        <v>3534</v>
      </c>
      <c r="S142" s="245">
        <v>1864.1849999999999</v>
      </c>
      <c r="T142" s="245">
        <v>989.52</v>
      </c>
      <c r="U142" s="245">
        <v>2544</v>
      </c>
      <c r="V142" s="245">
        <v>1341.96</v>
      </c>
      <c r="W142" s="245">
        <v>712.31999999999994</v>
      </c>
    </row>
    <row r="143" spans="1:24">
      <c r="A143" s="253">
        <v>45</v>
      </c>
      <c r="B143" s="253">
        <v>49</v>
      </c>
      <c r="C143" s="245">
        <v>19879</v>
      </c>
      <c r="D143" s="245">
        <v>10486.172500000001</v>
      </c>
      <c r="E143" s="245">
        <v>5566.12</v>
      </c>
      <c r="F143" s="245">
        <v>13146</v>
      </c>
      <c r="G143" s="245">
        <v>6934.5150000000003</v>
      </c>
      <c r="H143" s="245">
        <v>3680.88</v>
      </c>
      <c r="I143" s="245">
        <v>11668</v>
      </c>
      <c r="J143" s="245">
        <v>6154.87</v>
      </c>
      <c r="K143" s="245">
        <v>3267.04</v>
      </c>
      <c r="L143" s="245">
        <v>7371</v>
      </c>
      <c r="M143" s="245">
        <v>3888.2024999999999</v>
      </c>
      <c r="N143" s="245">
        <v>2063.88</v>
      </c>
      <c r="O143" s="245">
        <v>5162</v>
      </c>
      <c r="P143" s="245">
        <v>2722.9549999999999</v>
      </c>
      <c r="Q143" s="245">
        <v>1445.36</v>
      </c>
      <c r="R143" s="245">
        <v>3951</v>
      </c>
      <c r="S143" s="245">
        <v>2084.1525000000001</v>
      </c>
      <c r="T143" s="245">
        <v>1106.28</v>
      </c>
      <c r="U143" s="245">
        <v>2843</v>
      </c>
      <c r="V143" s="245">
        <v>1499.6824999999999</v>
      </c>
      <c r="W143" s="245">
        <v>796.04</v>
      </c>
    </row>
    <row r="144" spans="1:24">
      <c r="A144" s="253">
        <v>50</v>
      </c>
      <c r="B144" s="253">
        <v>54</v>
      </c>
      <c r="C144" s="245">
        <v>26232</v>
      </c>
      <c r="D144" s="245">
        <v>13837.38</v>
      </c>
      <c r="E144" s="245">
        <v>7344.96</v>
      </c>
      <c r="F144" s="245">
        <v>16563</v>
      </c>
      <c r="G144" s="245">
        <v>8736.9825000000001</v>
      </c>
      <c r="H144" s="245">
        <v>4637.6400000000003</v>
      </c>
      <c r="I144" s="245">
        <v>13847</v>
      </c>
      <c r="J144" s="245">
        <v>7304.2924999999996</v>
      </c>
      <c r="K144" s="245">
        <v>3877.16</v>
      </c>
      <c r="L144" s="245">
        <v>9736</v>
      </c>
      <c r="M144" s="245">
        <v>5135.74</v>
      </c>
      <c r="N144" s="245">
        <v>2726.08</v>
      </c>
      <c r="O144" s="245">
        <v>7354</v>
      </c>
      <c r="P144" s="245">
        <v>3879.2350000000001</v>
      </c>
      <c r="Q144" s="245">
        <v>2059.12</v>
      </c>
      <c r="R144" s="245">
        <v>5633</v>
      </c>
      <c r="S144" s="245">
        <v>2971.4074999999998</v>
      </c>
      <c r="T144" s="245">
        <v>1577.24</v>
      </c>
      <c r="U144" s="245">
        <v>4056</v>
      </c>
      <c r="V144" s="245">
        <v>2139.54</v>
      </c>
      <c r="W144" s="245">
        <v>1135.68</v>
      </c>
    </row>
    <row r="145" spans="1:23">
      <c r="A145" s="253">
        <v>55</v>
      </c>
      <c r="B145" s="253">
        <v>59</v>
      </c>
      <c r="C145" s="245">
        <v>27899</v>
      </c>
      <c r="D145" s="245">
        <v>14716.7225</v>
      </c>
      <c r="E145" s="245">
        <v>7811.72</v>
      </c>
      <c r="F145" s="245">
        <v>17624</v>
      </c>
      <c r="G145" s="245">
        <v>9296.66</v>
      </c>
      <c r="H145" s="245">
        <v>4934.72</v>
      </c>
      <c r="I145" s="245">
        <v>14726</v>
      </c>
      <c r="J145" s="245">
        <v>7767.9650000000001</v>
      </c>
      <c r="K145" s="245">
        <v>4123.28</v>
      </c>
      <c r="L145" s="245">
        <v>10358</v>
      </c>
      <c r="M145" s="245">
        <v>5463.8450000000003</v>
      </c>
      <c r="N145" s="245">
        <v>2900.24</v>
      </c>
      <c r="O145" s="245">
        <v>7826</v>
      </c>
      <c r="P145" s="245">
        <v>4128.2150000000001</v>
      </c>
      <c r="Q145" s="245">
        <v>2191.2800000000002</v>
      </c>
      <c r="R145" s="245">
        <v>5986</v>
      </c>
      <c r="S145" s="245">
        <v>3157.6149999999998</v>
      </c>
      <c r="T145" s="245">
        <v>1676.08</v>
      </c>
      <c r="U145" s="245">
        <v>4310</v>
      </c>
      <c r="V145" s="245">
        <v>2273.5250000000001</v>
      </c>
      <c r="W145" s="245">
        <v>1206.8</v>
      </c>
    </row>
    <row r="146" spans="1:23">
      <c r="A146" s="253">
        <v>60</v>
      </c>
      <c r="B146" s="253">
        <v>60</v>
      </c>
      <c r="C146" s="245">
        <v>29616</v>
      </c>
      <c r="D146" s="245">
        <v>15622.44</v>
      </c>
      <c r="E146" s="245">
        <v>8292.48</v>
      </c>
      <c r="F146" s="245">
        <v>19184</v>
      </c>
      <c r="G146" s="245">
        <v>10119.56</v>
      </c>
      <c r="H146" s="245">
        <v>5371.52</v>
      </c>
      <c r="I146" s="245">
        <v>15995</v>
      </c>
      <c r="J146" s="245">
        <v>8437.3624999999993</v>
      </c>
      <c r="K146" s="245">
        <v>4478.6000000000004</v>
      </c>
      <c r="L146" s="245">
        <v>11785</v>
      </c>
      <c r="M146" s="245">
        <v>6216.5874999999996</v>
      </c>
      <c r="N146" s="245">
        <v>3299.8</v>
      </c>
      <c r="O146" s="245">
        <v>9306</v>
      </c>
      <c r="P146" s="245">
        <v>4908.915</v>
      </c>
      <c r="Q146" s="245">
        <v>2605.6799999999998</v>
      </c>
      <c r="R146" s="245">
        <v>7469</v>
      </c>
      <c r="S146" s="245">
        <v>3939.8975</v>
      </c>
      <c r="T146" s="245">
        <v>2091.3200000000002</v>
      </c>
      <c r="U146" s="245">
        <v>5377</v>
      </c>
      <c r="V146" s="245">
        <v>2836.3674999999998</v>
      </c>
      <c r="W146" s="245">
        <v>1505.56</v>
      </c>
    </row>
    <row r="147" spans="1:23">
      <c r="A147" s="253">
        <v>61</v>
      </c>
      <c r="B147" s="253">
        <v>61</v>
      </c>
      <c r="C147" s="245">
        <v>31805</v>
      </c>
      <c r="D147" s="245">
        <v>16777.137500000001</v>
      </c>
      <c r="E147" s="245">
        <v>8905.4</v>
      </c>
      <c r="F147" s="245">
        <v>20613</v>
      </c>
      <c r="G147" s="245">
        <v>10873.3575</v>
      </c>
      <c r="H147" s="245">
        <v>5771.64</v>
      </c>
      <c r="I147" s="245">
        <v>17168</v>
      </c>
      <c r="J147" s="245">
        <v>9056.1200000000008</v>
      </c>
      <c r="K147" s="245">
        <v>4807.04</v>
      </c>
      <c r="L147" s="245">
        <v>12661</v>
      </c>
      <c r="M147" s="245">
        <v>6678.6774999999998</v>
      </c>
      <c r="N147" s="245">
        <v>3545.08</v>
      </c>
      <c r="O147" s="245">
        <v>9993</v>
      </c>
      <c r="P147" s="245">
        <v>5271.3074999999999</v>
      </c>
      <c r="Q147" s="245">
        <v>2798.04</v>
      </c>
      <c r="R147" s="245">
        <v>8024</v>
      </c>
      <c r="S147" s="245">
        <v>4232.66</v>
      </c>
      <c r="T147" s="245">
        <v>2246.7199999999998</v>
      </c>
      <c r="U147" s="245">
        <v>5777</v>
      </c>
      <c r="V147" s="245">
        <v>3047.3674999999998</v>
      </c>
      <c r="W147" s="245">
        <v>1617.56</v>
      </c>
    </row>
    <row r="148" spans="1:23">
      <c r="A148" s="253">
        <v>62</v>
      </c>
      <c r="B148" s="253">
        <v>62</v>
      </c>
      <c r="C148" s="245">
        <v>34800</v>
      </c>
      <c r="D148" s="245">
        <v>18357</v>
      </c>
      <c r="E148" s="245">
        <v>9744</v>
      </c>
      <c r="F148" s="245">
        <v>22559</v>
      </c>
      <c r="G148" s="245">
        <v>11899.872499999999</v>
      </c>
      <c r="H148" s="245">
        <v>6316.52</v>
      </c>
      <c r="I148" s="245">
        <v>18804</v>
      </c>
      <c r="J148" s="245">
        <v>9919.11</v>
      </c>
      <c r="K148" s="245">
        <v>5265.12</v>
      </c>
      <c r="L148" s="245">
        <v>13861</v>
      </c>
      <c r="M148" s="245">
        <v>7311.6774999999998</v>
      </c>
      <c r="N148" s="245">
        <v>3881.08</v>
      </c>
      <c r="O148" s="245">
        <v>10939</v>
      </c>
      <c r="P148" s="245">
        <v>5770.3225000000002</v>
      </c>
      <c r="Q148" s="245">
        <v>3062.92</v>
      </c>
      <c r="R148" s="245">
        <v>8787</v>
      </c>
      <c r="S148" s="245">
        <v>4635.1424999999999</v>
      </c>
      <c r="T148" s="245">
        <v>2460.36</v>
      </c>
      <c r="U148" s="245">
        <v>6327</v>
      </c>
      <c r="V148" s="245">
        <v>3337.4924999999998</v>
      </c>
      <c r="W148" s="245">
        <v>1771.56</v>
      </c>
    </row>
    <row r="149" spans="1:23">
      <c r="A149" s="253">
        <v>63</v>
      </c>
      <c r="B149" s="253">
        <v>63</v>
      </c>
      <c r="C149" s="245">
        <v>36987</v>
      </c>
      <c r="D149" s="245">
        <v>19510.642500000002</v>
      </c>
      <c r="E149" s="245">
        <v>10356.36</v>
      </c>
      <c r="F149" s="245">
        <v>23984</v>
      </c>
      <c r="G149" s="245">
        <v>12651.56</v>
      </c>
      <c r="H149" s="245">
        <v>6715.52</v>
      </c>
      <c r="I149" s="245">
        <v>19993</v>
      </c>
      <c r="J149" s="245">
        <v>10546.307500000001</v>
      </c>
      <c r="K149" s="245">
        <v>5598.04</v>
      </c>
      <c r="L149" s="245">
        <v>14732</v>
      </c>
      <c r="M149" s="245">
        <v>7771.13</v>
      </c>
      <c r="N149" s="245">
        <v>4124.96</v>
      </c>
      <c r="O149" s="245">
        <v>11632</v>
      </c>
      <c r="P149" s="245">
        <v>6135.88</v>
      </c>
      <c r="Q149" s="245">
        <v>3256.96</v>
      </c>
      <c r="R149" s="245">
        <v>9344</v>
      </c>
      <c r="S149" s="245">
        <v>4928.96</v>
      </c>
      <c r="T149" s="245">
        <v>2616.3200000000002</v>
      </c>
      <c r="U149" s="245">
        <v>6729</v>
      </c>
      <c r="V149" s="245">
        <v>3549.5475000000001</v>
      </c>
      <c r="W149" s="245">
        <v>1884.12</v>
      </c>
    </row>
    <row r="150" spans="1:23">
      <c r="A150" s="253">
        <v>64</v>
      </c>
      <c r="B150" s="253">
        <v>64</v>
      </c>
      <c r="C150" s="245">
        <v>39990</v>
      </c>
      <c r="D150" s="245">
        <v>21094.724999999999</v>
      </c>
      <c r="E150" s="245">
        <v>11197.2</v>
      </c>
      <c r="F150" s="245">
        <v>25946</v>
      </c>
      <c r="G150" s="245">
        <v>13686.514999999999</v>
      </c>
      <c r="H150" s="245">
        <v>7264.88</v>
      </c>
      <c r="I150" s="245">
        <v>21623</v>
      </c>
      <c r="J150" s="245">
        <v>11406.1325</v>
      </c>
      <c r="K150" s="245">
        <v>6054.44</v>
      </c>
      <c r="L150" s="245">
        <v>15936</v>
      </c>
      <c r="M150" s="245">
        <v>8406.24</v>
      </c>
      <c r="N150" s="245">
        <v>4462.08</v>
      </c>
      <c r="O150" s="245">
        <v>12578</v>
      </c>
      <c r="P150" s="245">
        <v>6634.8950000000004</v>
      </c>
      <c r="Q150" s="245">
        <v>3521.84</v>
      </c>
      <c r="R150" s="245">
        <v>10109</v>
      </c>
      <c r="S150" s="245">
        <v>5332.4975000000004</v>
      </c>
      <c r="T150" s="245">
        <v>2830.52</v>
      </c>
      <c r="U150" s="245">
        <v>7279</v>
      </c>
      <c r="V150" s="245">
        <v>3839.6725000000001</v>
      </c>
      <c r="W150" s="245">
        <v>2038.12</v>
      </c>
    </row>
    <row r="151" spans="1:23">
      <c r="A151" s="253">
        <v>65</v>
      </c>
      <c r="B151" s="253">
        <v>65</v>
      </c>
      <c r="C151" s="245">
        <v>41903</v>
      </c>
      <c r="D151" s="245">
        <v>22103.8325</v>
      </c>
      <c r="E151" s="245">
        <v>11732.84</v>
      </c>
      <c r="F151" s="245">
        <v>33903</v>
      </c>
      <c r="G151" s="245">
        <v>17883.8325</v>
      </c>
      <c r="H151" s="245">
        <v>9492.84</v>
      </c>
      <c r="I151" s="245">
        <v>28193</v>
      </c>
      <c r="J151" s="245">
        <v>14871.807500000001</v>
      </c>
      <c r="K151" s="245">
        <v>7894.04</v>
      </c>
      <c r="L151" s="245">
        <v>20146</v>
      </c>
      <c r="M151" s="245">
        <v>10627.014999999999</v>
      </c>
      <c r="N151" s="245">
        <v>5640.88</v>
      </c>
      <c r="O151" s="245">
        <v>16767</v>
      </c>
      <c r="P151" s="245">
        <v>8844.5925000000007</v>
      </c>
      <c r="Q151" s="245">
        <v>4694.76</v>
      </c>
      <c r="R151" s="245">
        <v>14244</v>
      </c>
      <c r="S151" s="245">
        <v>7513.71</v>
      </c>
      <c r="T151" s="245">
        <v>3988.32</v>
      </c>
      <c r="U151" s="245">
        <v>10257</v>
      </c>
      <c r="V151" s="245">
        <v>5410.5675000000001</v>
      </c>
      <c r="W151" s="245">
        <v>2871.96</v>
      </c>
    </row>
    <row r="152" spans="1:23">
      <c r="A152" s="253">
        <v>66</v>
      </c>
      <c r="B152" s="253">
        <v>66</v>
      </c>
      <c r="C152" s="245">
        <v>43806</v>
      </c>
      <c r="D152" s="245">
        <v>23107.665000000001</v>
      </c>
      <c r="E152" s="245">
        <v>12265.68</v>
      </c>
      <c r="F152" s="245">
        <v>39386</v>
      </c>
      <c r="G152" s="245">
        <v>20776.115000000002</v>
      </c>
      <c r="H152" s="245">
        <v>11028.08</v>
      </c>
      <c r="I152" s="245">
        <v>32758</v>
      </c>
      <c r="J152" s="245">
        <v>17279.845000000001</v>
      </c>
      <c r="K152" s="245">
        <v>9172.24</v>
      </c>
      <c r="L152" s="245">
        <v>23398</v>
      </c>
      <c r="M152" s="245">
        <v>12342.445</v>
      </c>
      <c r="N152" s="245">
        <v>6551.44</v>
      </c>
      <c r="O152" s="245">
        <v>19482</v>
      </c>
      <c r="P152" s="245">
        <v>10276.754999999999</v>
      </c>
      <c r="Q152" s="245">
        <v>5454.96</v>
      </c>
      <c r="R152" s="245">
        <v>16550</v>
      </c>
      <c r="S152" s="245">
        <v>8730.125</v>
      </c>
      <c r="T152" s="245">
        <v>4634</v>
      </c>
      <c r="U152" s="245">
        <v>11915</v>
      </c>
      <c r="V152" s="245">
        <v>6285.1625000000004</v>
      </c>
      <c r="W152" s="245">
        <v>3336.2</v>
      </c>
    </row>
    <row r="153" spans="1:23">
      <c r="A153" s="253">
        <v>67</v>
      </c>
      <c r="B153" s="253">
        <v>67</v>
      </c>
      <c r="C153" s="245">
        <v>47745</v>
      </c>
      <c r="D153" s="245">
        <v>25185.487499999999</v>
      </c>
      <c r="E153" s="245">
        <v>13368.6</v>
      </c>
      <c r="F153" s="245">
        <v>43012</v>
      </c>
      <c r="G153" s="245">
        <v>22688.83</v>
      </c>
      <c r="H153" s="245">
        <v>12043.36</v>
      </c>
      <c r="I153" s="245">
        <v>35770</v>
      </c>
      <c r="J153" s="245">
        <v>18868.674999999999</v>
      </c>
      <c r="K153" s="245">
        <v>10015.6</v>
      </c>
      <c r="L153" s="245">
        <v>25556</v>
      </c>
      <c r="M153" s="245">
        <v>13480.79</v>
      </c>
      <c r="N153" s="245">
        <v>7155.68</v>
      </c>
      <c r="O153" s="245">
        <v>21277</v>
      </c>
      <c r="P153" s="245">
        <v>11223.6175</v>
      </c>
      <c r="Q153" s="245">
        <v>5957.5599999999995</v>
      </c>
      <c r="R153" s="245">
        <v>18070</v>
      </c>
      <c r="S153" s="245">
        <v>9531.9249999999993</v>
      </c>
      <c r="T153" s="245">
        <v>5059.6000000000004</v>
      </c>
      <c r="U153" s="245">
        <v>13010</v>
      </c>
      <c r="V153" s="245">
        <v>6862.7749999999996</v>
      </c>
      <c r="W153" s="245">
        <v>3642.8</v>
      </c>
    </row>
    <row r="154" spans="1:23">
      <c r="A154" s="253">
        <v>68</v>
      </c>
      <c r="B154" s="253">
        <v>68</v>
      </c>
      <c r="C154" s="245">
        <v>52943</v>
      </c>
      <c r="D154" s="245">
        <v>27927.432499999999</v>
      </c>
      <c r="E154" s="245">
        <v>14824.04</v>
      </c>
      <c r="F154" s="245">
        <v>47625</v>
      </c>
      <c r="G154" s="245">
        <v>25122.1875</v>
      </c>
      <c r="H154" s="245">
        <v>13335</v>
      </c>
      <c r="I154" s="245">
        <v>39606</v>
      </c>
      <c r="J154" s="245">
        <v>20892.165000000001</v>
      </c>
      <c r="K154" s="245">
        <v>11089.68</v>
      </c>
      <c r="L154" s="245">
        <v>28297</v>
      </c>
      <c r="M154" s="245">
        <v>14926.6675</v>
      </c>
      <c r="N154" s="245">
        <v>7923.16</v>
      </c>
      <c r="O154" s="245">
        <v>23559</v>
      </c>
      <c r="P154" s="245">
        <v>12427.372499999999</v>
      </c>
      <c r="Q154" s="245">
        <v>6596.52</v>
      </c>
      <c r="R154" s="245">
        <v>20003</v>
      </c>
      <c r="S154" s="245">
        <v>10551.5825</v>
      </c>
      <c r="T154" s="245">
        <v>5600.84</v>
      </c>
      <c r="U154" s="245">
        <v>14402</v>
      </c>
      <c r="V154" s="245">
        <v>7597.0550000000003</v>
      </c>
      <c r="W154" s="245">
        <v>4032.56</v>
      </c>
    </row>
    <row r="155" spans="1:23">
      <c r="A155" s="253">
        <v>69</v>
      </c>
      <c r="B155" s="253">
        <v>69</v>
      </c>
      <c r="C155" s="245">
        <v>58232</v>
      </c>
      <c r="D155" s="245">
        <v>30717.38</v>
      </c>
      <c r="E155" s="245">
        <v>16304.96</v>
      </c>
      <c r="F155" s="245">
        <v>52392</v>
      </c>
      <c r="G155" s="245">
        <v>27636.78</v>
      </c>
      <c r="H155" s="245">
        <v>14669.76</v>
      </c>
      <c r="I155" s="245">
        <v>43570</v>
      </c>
      <c r="J155" s="245">
        <v>22983.174999999999</v>
      </c>
      <c r="K155" s="245">
        <v>12199.6</v>
      </c>
      <c r="L155" s="245">
        <v>31132</v>
      </c>
      <c r="M155" s="245">
        <v>16422.13</v>
      </c>
      <c r="N155" s="245">
        <v>8716.9599999999991</v>
      </c>
      <c r="O155" s="245">
        <v>25916</v>
      </c>
      <c r="P155" s="245">
        <v>13670.69</v>
      </c>
      <c r="Q155" s="245">
        <v>7256.48</v>
      </c>
      <c r="R155" s="245">
        <v>22015</v>
      </c>
      <c r="S155" s="245">
        <v>11612.9125</v>
      </c>
      <c r="T155" s="245">
        <v>6164.2</v>
      </c>
      <c r="U155" s="245">
        <v>15850</v>
      </c>
      <c r="V155" s="245">
        <v>8360.875</v>
      </c>
      <c r="W155" s="245">
        <v>4438</v>
      </c>
    </row>
    <row r="156" spans="1:23">
      <c r="A156" s="253">
        <v>70</v>
      </c>
      <c r="B156" s="253">
        <v>70</v>
      </c>
      <c r="C156" s="245">
        <v>68911</v>
      </c>
      <c r="D156" s="245">
        <v>36350.552499999998</v>
      </c>
      <c r="E156" s="245">
        <v>19295.080000000002</v>
      </c>
      <c r="F156" s="245">
        <v>64473</v>
      </c>
      <c r="G156" s="245">
        <v>34009.5075</v>
      </c>
      <c r="H156" s="245">
        <v>18052.439999999999</v>
      </c>
      <c r="I156" s="245">
        <v>53047</v>
      </c>
      <c r="J156" s="245">
        <v>27982.2925</v>
      </c>
      <c r="K156" s="245">
        <v>14853.16</v>
      </c>
      <c r="L156" s="245">
        <v>36635</v>
      </c>
      <c r="M156" s="245">
        <v>19324.962500000001</v>
      </c>
      <c r="N156" s="245">
        <v>10257.799999999999</v>
      </c>
      <c r="O156" s="245">
        <v>30197</v>
      </c>
      <c r="P156" s="245">
        <v>15928.9175</v>
      </c>
      <c r="Q156" s="245">
        <v>8455.16</v>
      </c>
      <c r="R156" s="245">
        <v>25886</v>
      </c>
      <c r="S156" s="245">
        <v>13654.865</v>
      </c>
      <c r="T156" s="245">
        <v>7248.08</v>
      </c>
      <c r="U156" s="245">
        <v>18639</v>
      </c>
      <c r="V156" s="245">
        <v>9832.0725000000002</v>
      </c>
      <c r="W156" s="245">
        <v>5218.92</v>
      </c>
    </row>
    <row r="157" spans="1:23">
      <c r="A157" s="253">
        <v>71</v>
      </c>
      <c r="B157" s="253">
        <v>71</v>
      </c>
      <c r="C157" s="245">
        <v>71603</v>
      </c>
      <c r="D157" s="245">
        <v>37770.582499999997</v>
      </c>
      <c r="E157" s="245">
        <v>20048.84</v>
      </c>
      <c r="F157" s="245">
        <v>66999</v>
      </c>
      <c r="G157" s="245">
        <v>35341.972500000003</v>
      </c>
      <c r="H157" s="245">
        <v>18759.72</v>
      </c>
      <c r="I157" s="245">
        <v>55133</v>
      </c>
      <c r="J157" s="245">
        <v>29082.657500000001</v>
      </c>
      <c r="K157" s="245">
        <v>15437.24</v>
      </c>
      <c r="L157" s="245">
        <v>38072</v>
      </c>
      <c r="M157" s="245">
        <v>20082.98</v>
      </c>
      <c r="N157" s="245">
        <v>10660.16</v>
      </c>
      <c r="O157" s="245">
        <v>31377</v>
      </c>
      <c r="P157" s="245">
        <v>16551.3675</v>
      </c>
      <c r="Q157" s="245">
        <v>8785.56</v>
      </c>
      <c r="R157" s="245">
        <v>26898</v>
      </c>
      <c r="S157" s="245">
        <v>14188.695</v>
      </c>
      <c r="T157" s="245">
        <v>7531.44</v>
      </c>
      <c r="U157" s="245">
        <v>19366</v>
      </c>
      <c r="V157" s="245">
        <v>10215.565000000001</v>
      </c>
      <c r="W157" s="245">
        <v>5422.48</v>
      </c>
    </row>
    <row r="158" spans="1:23">
      <c r="A158" s="253">
        <v>72</v>
      </c>
      <c r="B158" s="253">
        <v>72</v>
      </c>
      <c r="C158" s="245">
        <v>73621</v>
      </c>
      <c r="D158" s="245">
        <v>38835.077499999999</v>
      </c>
      <c r="E158" s="245">
        <v>20613.88</v>
      </c>
      <c r="F158" s="245">
        <v>68894</v>
      </c>
      <c r="G158" s="245">
        <v>36341.584999999999</v>
      </c>
      <c r="H158" s="245">
        <v>19290.32</v>
      </c>
      <c r="I158" s="245">
        <v>56685</v>
      </c>
      <c r="J158" s="245">
        <v>29901.337500000001</v>
      </c>
      <c r="K158" s="245">
        <v>15871.8</v>
      </c>
      <c r="L158" s="245">
        <v>39151</v>
      </c>
      <c r="M158" s="245">
        <v>20652.1525</v>
      </c>
      <c r="N158" s="245">
        <v>10962.28</v>
      </c>
      <c r="O158" s="245">
        <v>32267</v>
      </c>
      <c r="P158" s="245">
        <v>17020.842499999999</v>
      </c>
      <c r="Q158" s="245">
        <v>9034.76</v>
      </c>
      <c r="R158" s="245">
        <v>27664</v>
      </c>
      <c r="S158" s="245">
        <v>14592.76</v>
      </c>
      <c r="T158" s="245">
        <v>7745.92</v>
      </c>
      <c r="U158" s="245">
        <v>19920</v>
      </c>
      <c r="V158" s="245">
        <v>10507.8</v>
      </c>
      <c r="W158" s="245">
        <v>5577.6</v>
      </c>
    </row>
    <row r="159" spans="1:23">
      <c r="A159" s="253">
        <v>73</v>
      </c>
      <c r="B159" s="253">
        <v>73</v>
      </c>
      <c r="C159" s="245">
        <v>76324</v>
      </c>
      <c r="D159" s="245">
        <v>40260.910000000003</v>
      </c>
      <c r="E159" s="245">
        <v>21370.720000000001</v>
      </c>
      <c r="F159" s="245">
        <v>71427</v>
      </c>
      <c r="G159" s="245">
        <v>37677.7425</v>
      </c>
      <c r="H159" s="245">
        <v>19999.560000000001</v>
      </c>
      <c r="I159" s="245">
        <v>58772</v>
      </c>
      <c r="J159" s="245">
        <v>31002.23</v>
      </c>
      <c r="K159" s="245">
        <v>16456.16</v>
      </c>
      <c r="L159" s="245">
        <v>40588</v>
      </c>
      <c r="M159" s="245">
        <v>21410.17</v>
      </c>
      <c r="N159" s="245">
        <v>11364.64</v>
      </c>
      <c r="O159" s="245">
        <v>33453</v>
      </c>
      <c r="P159" s="245">
        <v>17646.4575</v>
      </c>
      <c r="Q159" s="245">
        <v>9366.84</v>
      </c>
      <c r="R159" s="245">
        <v>28680</v>
      </c>
      <c r="S159" s="245">
        <v>15128.7</v>
      </c>
      <c r="T159" s="245">
        <v>8030.4</v>
      </c>
      <c r="U159" s="245">
        <v>20651</v>
      </c>
      <c r="V159" s="245">
        <v>10893.4025</v>
      </c>
      <c r="W159" s="245">
        <v>5782.28</v>
      </c>
    </row>
    <row r="160" spans="1:23">
      <c r="A160" s="253">
        <v>74</v>
      </c>
      <c r="B160" s="253">
        <v>74</v>
      </c>
      <c r="C160" s="245">
        <v>77674</v>
      </c>
      <c r="D160" s="245">
        <v>40973.035000000003</v>
      </c>
      <c r="E160" s="245">
        <v>21748.720000000001</v>
      </c>
      <c r="F160" s="245">
        <v>72688</v>
      </c>
      <c r="G160" s="245">
        <v>38342.92</v>
      </c>
      <c r="H160" s="245">
        <v>20352.64</v>
      </c>
      <c r="I160" s="245">
        <v>59806</v>
      </c>
      <c r="J160" s="245">
        <v>31547.665000000001</v>
      </c>
      <c r="K160" s="245">
        <v>16745.68</v>
      </c>
      <c r="L160" s="245">
        <v>41309</v>
      </c>
      <c r="M160" s="245">
        <v>21790.497500000001</v>
      </c>
      <c r="N160" s="245">
        <v>11566.52</v>
      </c>
      <c r="O160" s="245">
        <v>34046</v>
      </c>
      <c r="P160" s="245">
        <v>17959.264999999999</v>
      </c>
      <c r="Q160" s="245">
        <v>9532.8799999999992</v>
      </c>
      <c r="R160" s="245">
        <v>29187</v>
      </c>
      <c r="S160" s="245">
        <v>15396.1425</v>
      </c>
      <c r="T160" s="245">
        <v>8172.36</v>
      </c>
      <c r="U160" s="245">
        <v>21013</v>
      </c>
      <c r="V160" s="245">
        <v>11084.3575</v>
      </c>
      <c r="W160" s="245">
        <v>5883.64</v>
      </c>
    </row>
    <row r="161" spans="1:24">
      <c r="A161" s="253">
        <v>75</v>
      </c>
      <c r="B161" s="253">
        <v>99</v>
      </c>
      <c r="C161" s="245">
        <v>81043</v>
      </c>
      <c r="D161" s="245">
        <v>42750.182500000003</v>
      </c>
      <c r="E161" s="245">
        <v>22692.04</v>
      </c>
      <c r="F161" s="245">
        <v>75856</v>
      </c>
      <c r="G161" s="245">
        <v>40014.04</v>
      </c>
      <c r="H161" s="245">
        <v>21239.68</v>
      </c>
      <c r="I161" s="245">
        <v>62411</v>
      </c>
      <c r="J161" s="245">
        <v>32921.802499999998</v>
      </c>
      <c r="K161" s="245">
        <v>17475.080000000002</v>
      </c>
      <c r="L161" s="245">
        <v>43104</v>
      </c>
      <c r="M161" s="245">
        <v>22737.360000000001</v>
      </c>
      <c r="N161" s="245">
        <v>12069.119999999999</v>
      </c>
      <c r="O161" s="245">
        <v>35525</v>
      </c>
      <c r="P161" s="245">
        <v>18739.4375</v>
      </c>
      <c r="Q161" s="245">
        <v>9947</v>
      </c>
      <c r="R161" s="245">
        <v>30459</v>
      </c>
      <c r="S161" s="245">
        <v>16067.122499999999</v>
      </c>
      <c r="T161" s="245">
        <v>8528.52</v>
      </c>
      <c r="U161" s="245">
        <v>21931</v>
      </c>
      <c r="V161" s="245">
        <v>11568.602500000001</v>
      </c>
      <c r="W161" s="245">
        <v>6140.68</v>
      </c>
    </row>
    <row r="163" spans="1:24">
      <c r="A163" s="253">
        <v>1</v>
      </c>
      <c r="C163" s="245">
        <v>4327</v>
      </c>
      <c r="D163" s="245">
        <v>2282.4924999999998</v>
      </c>
      <c r="E163" s="245">
        <v>1211.56</v>
      </c>
      <c r="F163" s="245">
        <v>2769</v>
      </c>
      <c r="G163" s="245">
        <v>1460.6475</v>
      </c>
      <c r="H163" s="245">
        <v>775.31999999999994</v>
      </c>
      <c r="I163" s="245">
        <v>2382</v>
      </c>
      <c r="J163" s="245">
        <v>1256.5050000000001</v>
      </c>
      <c r="K163" s="245">
        <v>666.96</v>
      </c>
      <c r="L163" s="245">
        <v>1739</v>
      </c>
      <c r="M163" s="245">
        <v>917.32249999999999</v>
      </c>
      <c r="N163" s="245">
        <v>486.92</v>
      </c>
      <c r="O163" s="245">
        <v>1344</v>
      </c>
      <c r="P163" s="245">
        <v>708.96</v>
      </c>
      <c r="Q163" s="245">
        <v>376.32</v>
      </c>
      <c r="R163" s="245">
        <v>997</v>
      </c>
      <c r="S163" s="245">
        <v>525.91750000000002</v>
      </c>
      <c r="T163" s="245">
        <v>279.16000000000003</v>
      </c>
      <c r="U163" s="245">
        <v>719</v>
      </c>
      <c r="V163" s="245">
        <v>379.27249999999998</v>
      </c>
      <c r="W163" s="245">
        <v>201.32</v>
      </c>
    </row>
    <row r="164" spans="1:24">
      <c r="A164" s="253">
        <v>2</v>
      </c>
      <c r="C164" s="245">
        <v>6799</v>
      </c>
      <c r="D164" s="245">
        <v>3586.4724999999999</v>
      </c>
      <c r="E164" s="245">
        <v>1903.72</v>
      </c>
      <c r="F164" s="245">
        <v>4400</v>
      </c>
      <c r="G164" s="245">
        <v>2321</v>
      </c>
      <c r="H164" s="245">
        <v>1232</v>
      </c>
      <c r="I164" s="245">
        <v>3786</v>
      </c>
      <c r="J164" s="245">
        <v>1997.115</v>
      </c>
      <c r="K164" s="245">
        <v>1060.08</v>
      </c>
      <c r="L164" s="245">
        <v>2756</v>
      </c>
      <c r="M164" s="245">
        <v>1453.79</v>
      </c>
      <c r="N164" s="245">
        <v>771.68</v>
      </c>
      <c r="O164" s="245">
        <v>2137</v>
      </c>
      <c r="P164" s="245">
        <v>1127.2674999999999</v>
      </c>
      <c r="Q164" s="245">
        <v>598.36</v>
      </c>
      <c r="R164" s="245">
        <v>1584</v>
      </c>
      <c r="S164" s="245">
        <v>835.56</v>
      </c>
      <c r="T164" s="245">
        <v>443.52</v>
      </c>
      <c r="U164" s="245">
        <v>1141</v>
      </c>
      <c r="V164" s="245">
        <v>601.87750000000005</v>
      </c>
      <c r="W164" s="245">
        <v>319.48</v>
      </c>
    </row>
    <row r="165" spans="1:24">
      <c r="A165" s="253">
        <v>3</v>
      </c>
      <c r="C165" s="245">
        <v>9897</v>
      </c>
      <c r="D165" s="245">
        <v>5220.6674999999996</v>
      </c>
      <c r="E165" s="245">
        <v>2771.16</v>
      </c>
      <c r="F165" s="245">
        <v>6446</v>
      </c>
      <c r="G165" s="245">
        <v>3400.2649999999999</v>
      </c>
      <c r="H165" s="245">
        <v>1804.88</v>
      </c>
      <c r="I165" s="245">
        <v>5542</v>
      </c>
      <c r="J165" s="245">
        <v>2923.4050000000002</v>
      </c>
      <c r="K165" s="245">
        <v>1551.76</v>
      </c>
      <c r="L165" s="245">
        <v>4049</v>
      </c>
      <c r="M165" s="245">
        <v>2135.8474999999999</v>
      </c>
      <c r="N165" s="245">
        <v>1133.72</v>
      </c>
      <c r="O165" s="245">
        <v>3126</v>
      </c>
      <c r="P165" s="245">
        <v>1648.9649999999999</v>
      </c>
      <c r="Q165" s="245">
        <v>875.28</v>
      </c>
      <c r="R165" s="245">
        <v>2317</v>
      </c>
      <c r="S165" s="245">
        <v>1222.2175</v>
      </c>
      <c r="T165" s="245">
        <v>648.76</v>
      </c>
      <c r="U165" s="245">
        <v>1667</v>
      </c>
      <c r="V165" s="245">
        <v>879.34249999999997</v>
      </c>
      <c r="W165" s="245">
        <v>466.76</v>
      </c>
    </row>
    <row r="167" spans="1:24">
      <c r="A167" s="253" t="s">
        <v>662</v>
      </c>
      <c r="C167" s="245" t="s">
        <v>635</v>
      </c>
      <c r="F167" s="245" t="s">
        <v>636</v>
      </c>
      <c r="I167" s="245" t="s">
        <v>637</v>
      </c>
      <c r="L167" s="245" t="s">
        <v>638</v>
      </c>
      <c r="O167" s="245" t="s">
        <v>639</v>
      </c>
      <c r="R167" s="245" t="s">
        <v>640</v>
      </c>
      <c r="U167" s="245" t="s">
        <v>641</v>
      </c>
    </row>
    <row r="168" spans="1:24">
      <c r="C168" s="245" t="s">
        <v>642</v>
      </c>
      <c r="D168" s="245" t="s">
        <v>643</v>
      </c>
      <c r="F168" s="245" t="s">
        <v>642</v>
      </c>
      <c r="G168" s="245" t="s">
        <v>643</v>
      </c>
      <c r="I168" s="245" t="s">
        <v>642</v>
      </c>
      <c r="J168" s="245" t="s">
        <v>643</v>
      </c>
      <c r="L168" s="245" t="s">
        <v>642</v>
      </c>
      <c r="M168" s="245" t="s">
        <v>643</v>
      </c>
      <c r="O168" s="245" t="s">
        <v>642</v>
      </c>
      <c r="P168" s="245" t="s">
        <v>643</v>
      </c>
      <c r="R168" s="245" t="s">
        <v>642</v>
      </c>
      <c r="S168" s="245" t="s">
        <v>643</v>
      </c>
      <c r="U168" s="245" t="s">
        <v>642</v>
      </c>
      <c r="V168" s="245" t="s">
        <v>643</v>
      </c>
    </row>
    <row r="169" spans="1:24">
      <c r="A169" s="253" t="s">
        <v>651</v>
      </c>
      <c r="C169" s="245">
        <v>1000</v>
      </c>
      <c r="D169" s="245">
        <v>500</v>
      </c>
      <c r="F169" s="245">
        <v>2000</v>
      </c>
      <c r="G169" s="245">
        <v>1000</v>
      </c>
      <c r="I169" s="245">
        <v>3000</v>
      </c>
      <c r="J169" s="245">
        <v>2000</v>
      </c>
      <c r="L169" s="245">
        <v>5000</v>
      </c>
      <c r="M169" s="245">
        <v>5000</v>
      </c>
      <c r="O169" s="245">
        <v>10000</v>
      </c>
      <c r="P169" s="245">
        <v>10000</v>
      </c>
      <c r="R169" s="245">
        <v>20000</v>
      </c>
      <c r="S169" s="245">
        <v>20000</v>
      </c>
      <c r="U169" s="245">
        <v>50000</v>
      </c>
      <c r="V169" s="245">
        <v>50000</v>
      </c>
    </row>
    <row r="170" spans="1:24">
      <c r="A170" s="253" t="s">
        <v>653</v>
      </c>
      <c r="B170" s="253" t="s">
        <v>654</v>
      </c>
      <c r="C170" s="245" t="s">
        <v>652</v>
      </c>
      <c r="D170" s="245" t="s">
        <v>655</v>
      </c>
      <c r="E170" s="245" t="s">
        <v>656</v>
      </c>
      <c r="F170" s="245" t="s">
        <v>652</v>
      </c>
      <c r="G170" s="245" t="s">
        <v>655</v>
      </c>
      <c r="H170" s="245" t="s">
        <v>656</v>
      </c>
      <c r="I170" s="245" t="s">
        <v>652</v>
      </c>
      <c r="J170" s="245" t="s">
        <v>655</v>
      </c>
      <c r="K170" s="245" t="s">
        <v>656</v>
      </c>
      <c r="L170" s="245" t="s">
        <v>652</v>
      </c>
      <c r="M170" s="245" t="s">
        <v>655</v>
      </c>
      <c r="N170" s="245" t="s">
        <v>656</v>
      </c>
      <c r="O170" s="245" t="s">
        <v>652</v>
      </c>
      <c r="P170" s="245" t="s">
        <v>655</v>
      </c>
      <c r="Q170" s="245" t="s">
        <v>656</v>
      </c>
      <c r="R170" s="245" t="s">
        <v>652</v>
      </c>
      <c r="S170" s="245" t="s">
        <v>655</v>
      </c>
      <c r="T170" s="245" t="s">
        <v>656</v>
      </c>
      <c r="U170" s="245" t="s">
        <v>652</v>
      </c>
      <c r="V170" s="245" t="s">
        <v>655</v>
      </c>
      <c r="W170" s="245" t="s">
        <v>656</v>
      </c>
      <c r="X170" s="245">
        <v>6</v>
      </c>
    </row>
    <row r="171" spans="1:24">
      <c r="A171" s="253">
        <v>18</v>
      </c>
      <c r="B171" s="253">
        <v>24</v>
      </c>
      <c r="C171" s="245">
        <v>9140</v>
      </c>
      <c r="D171" s="245">
        <v>4821.3500000000004</v>
      </c>
      <c r="E171" s="245">
        <v>2559.1999999999998</v>
      </c>
      <c r="F171" s="245">
        <v>5679</v>
      </c>
      <c r="G171" s="245">
        <v>2995.6725000000001</v>
      </c>
      <c r="H171" s="245">
        <v>1590.12</v>
      </c>
      <c r="I171" s="245">
        <v>4597</v>
      </c>
      <c r="J171" s="245">
        <v>2424.9175</v>
      </c>
      <c r="K171" s="245">
        <v>1287.1600000000001</v>
      </c>
      <c r="L171" s="245">
        <v>2897</v>
      </c>
      <c r="M171" s="245">
        <v>1528.1675</v>
      </c>
      <c r="N171" s="245">
        <v>811.16</v>
      </c>
      <c r="O171" s="245">
        <v>2001</v>
      </c>
      <c r="P171" s="245">
        <v>1055.5274999999999</v>
      </c>
      <c r="Q171" s="245">
        <v>560.28</v>
      </c>
      <c r="R171" s="245">
        <v>1525</v>
      </c>
      <c r="S171" s="245">
        <v>804.4375</v>
      </c>
      <c r="T171" s="245">
        <v>427</v>
      </c>
      <c r="U171" s="245">
        <v>1099</v>
      </c>
      <c r="V171" s="245">
        <v>579.72249999999997</v>
      </c>
      <c r="W171" s="245">
        <v>307.72000000000003</v>
      </c>
    </row>
    <row r="172" spans="1:24">
      <c r="A172" s="253">
        <v>25</v>
      </c>
      <c r="B172" s="253">
        <v>29</v>
      </c>
      <c r="C172" s="245">
        <v>9590</v>
      </c>
      <c r="D172" s="245">
        <v>5058.7250000000004</v>
      </c>
      <c r="E172" s="245">
        <v>2685.2</v>
      </c>
      <c r="F172" s="245">
        <v>5959</v>
      </c>
      <c r="G172" s="245">
        <v>3143.3724999999999</v>
      </c>
      <c r="H172" s="245">
        <v>1668.52</v>
      </c>
      <c r="I172" s="245">
        <v>5084</v>
      </c>
      <c r="J172" s="245">
        <v>2681.81</v>
      </c>
      <c r="K172" s="245">
        <v>1423.52</v>
      </c>
      <c r="L172" s="245">
        <v>3209</v>
      </c>
      <c r="M172" s="245">
        <v>1692.7474999999999</v>
      </c>
      <c r="N172" s="245">
        <v>898.52</v>
      </c>
      <c r="O172" s="245">
        <v>2214</v>
      </c>
      <c r="P172" s="245">
        <v>1167.885</v>
      </c>
      <c r="Q172" s="245">
        <v>619.91999999999996</v>
      </c>
      <c r="R172" s="245">
        <v>1691</v>
      </c>
      <c r="S172" s="245">
        <v>892.00250000000005</v>
      </c>
      <c r="T172" s="245">
        <v>473.48</v>
      </c>
      <c r="U172" s="245">
        <v>1217</v>
      </c>
      <c r="V172" s="245">
        <v>641.96749999999997</v>
      </c>
      <c r="W172" s="245">
        <v>340.76</v>
      </c>
    </row>
    <row r="173" spans="1:24">
      <c r="A173" s="253">
        <v>30</v>
      </c>
      <c r="B173" s="253">
        <v>34</v>
      </c>
      <c r="C173" s="245">
        <v>10004</v>
      </c>
      <c r="D173" s="245">
        <v>5277.11</v>
      </c>
      <c r="E173" s="245">
        <v>2801.12</v>
      </c>
      <c r="F173" s="245">
        <v>6224</v>
      </c>
      <c r="G173" s="245">
        <v>3283.16</v>
      </c>
      <c r="H173" s="245">
        <v>1742.72</v>
      </c>
      <c r="I173" s="245">
        <v>5442</v>
      </c>
      <c r="J173" s="245">
        <v>2870.6550000000002</v>
      </c>
      <c r="K173" s="245">
        <v>1523.76</v>
      </c>
      <c r="L173" s="245">
        <v>3598</v>
      </c>
      <c r="M173" s="245">
        <v>1897.9449999999999</v>
      </c>
      <c r="N173" s="245">
        <v>1007.44</v>
      </c>
      <c r="O173" s="245">
        <v>2678</v>
      </c>
      <c r="P173" s="245">
        <v>1412.645</v>
      </c>
      <c r="Q173" s="245">
        <v>749.84</v>
      </c>
      <c r="R173" s="245">
        <v>2043</v>
      </c>
      <c r="S173" s="245">
        <v>1077.6824999999999</v>
      </c>
      <c r="T173" s="245">
        <v>572.04</v>
      </c>
      <c r="U173" s="245">
        <v>1471</v>
      </c>
      <c r="V173" s="245">
        <v>775.95249999999999</v>
      </c>
      <c r="W173" s="245">
        <v>411.88</v>
      </c>
    </row>
    <row r="174" spans="1:24">
      <c r="A174" s="253">
        <v>35</v>
      </c>
      <c r="B174" s="253">
        <v>39</v>
      </c>
      <c r="C174" s="245">
        <v>11181</v>
      </c>
      <c r="D174" s="245">
        <v>5897.9775</v>
      </c>
      <c r="E174" s="245">
        <v>3130.68</v>
      </c>
      <c r="F174" s="245">
        <v>6967</v>
      </c>
      <c r="G174" s="245">
        <v>3675.0925000000002</v>
      </c>
      <c r="H174" s="245">
        <v>1950.76</v>
      </c>
      <c r="I174" s="245">
        <v>6094</v>
      </c>
      <c r="J174" s="245">
        <v>3214.585</v>
      </c>
      <c r="K174" s="245">
        <v>1706.32</v>
      </c>
      <c r="L174" s="245">
        <v>4027</v>
      </c>
      <c r="M174" s="245">
        <v>2124.2424999999998</v>
      </c>
      <c r="N174" s="245">
        <v>1127.56</v>
      </c>
      <c r="O174" s="245">
        <v>2997</v>
      </c>
      <c r="P174" s="245">
        <v>1580.9175</v>
      </c>
      <c r="Q174" s="245">
        <v>839.16</v>
      </c>
      <c r="R174" s="245">
        <v>2290</v>
      </c>
      <c r="S174" s="245">
        <v>1207.9749999999999</v>
      </c>
      <c r="T174" s="245">
        <v>641.20000000000005</v>
      </c>
      <c r="U174" s="245">
        <v>1649</v>
      </c>
      <c r="V174" s="245">
        <v>869.84749999999997</v>
      </c>
      <c r="W174" s="245">
        <v>461.72</v>
      </c>
    </row>
    <row r="175" spans="1:24">
      <c r="A175" s="253">
        <v>40</v>
      </c>
      <c r="B175" s="253">
        <v>44</v>
      </c>
      <c r="C175" s="245">
        <v>12665</v>
      </c>
      <c r="D175" s="245">
        <v>6680.7875000000004</v>
      </c>
      <c r="E175" s="245">
        <v>3546.2</v>
      </c>
      <c r="F175" s="245">
        <v>8057</v>
      </c>
      <c r="G175" s="245">
        <v>4250.0675000000001</v>
      </c>
      <c r="H175" s="245">
        <v>2255.96</v>
      </c>
      <c r="I175" s="245">
        <v>6671</v>
      </c>
      <c r="J175" s="245">
        <v>3518.9524999999999</v>
      </c>
      <c r="K175" s="245">
        <v>1867.88</v>
      </c>
      <c r="L175" s="245">
        <v>4477</v>
      </c>
      <c r="M175" s="245">
        <v>2361.6174999999998</v>
      </c>
      <c r="N175" s="245">
        <v>1253.56</v>
      </c>
      <c r="O175" s="245">
        <v>3307</v>
      </c>
      <c r="P175" s="245">
        <v>1744.4425000000001</v>
      </c>
      <c r="Q175" s="245">
        <v>925.96</v>
      </c>
      <c r="R175" s="245">
        <v>2524</v>
      </c>
      <c r="S175" s="245">
        <v>1331.41</v>
      </c>
      <c r="T175" s="245">
        <v>706.72</v>
      </c>
      <c r="U175" s="245">
        <v>1818</v>
      </c>
      <c r="V175" s="245">
        <v>958.995</v>
      </c>
      <c r="W175" s="245">
        <v>509.04</v>
      </c>
    </row>
    <row r="176" spans="1:24">
      <c r="A176" s="253">
        <v>45</v>
      </c>
      <c r="B176" s="253">
        <v>49</v>
      </c>
      <c r="C176" s="245">
        <v>14134</v>
      </c>
      <c r="D176" s="245">
        <v>7455.6850000000004</v>
      </c>
      <c r="E176" s="245">
        <v>3957.52</v>
      </c>
      <c r="F176" s="245">
        <v>9005</v>
      </c>
      <c r="G176" s="245">
        <v>4750.1374999999998</v>
      </c>
      <c r="H176" s="245">
        <v>2521.4</v>
      </c>
      <c r="I176" s="245">
        <v>7455</v>
      </c>
      <c r="J176" s="245">
        <v>3932.5124999999998</v>
      </c>
      <c r="K176" s="245">
        <v>2087.4</v>
      </c>
      <c r="L176" s="245">
        <v>5002</v>
      </c>
      <c r="M176" s="245">
        <v>2638.5549999999998</v>
      </c>
      <c r="N176" s="245">
        <v>1400.56</v>
      </c>
      <c r="O176" s="245">
        <v>3692</v>
      </c>
      <c r="P176" s="245">
        <v>1947.53</v>
      </c>
      <c r="Q176" s="245">
        <v>1033.76</v>
      </c>
      <c r="R176" s="245">
        <v>2824</v>
      </c>
      <c r="S176" s="245">
        <v>1489.66</v>
      </c>
      <c r="T176" s="245">
        <v>790.72</v>
      </c>
      <c r="U176" s="245">
        <v>2034</v>
      </c>
      <c r="V176" s="245">
        <v>1072.9349999999999</v>
      </c>
      <c r="W176" s="245">
        <v>569.52</v>
      </c>
    </row>
    <row r="177" spans="1:23">
      <c r="A177" s="253">
        <v>50</v>
      </c>
      <c r="B177" s="253">
        <v>54</v>
      </c>
      <c r="C177" s="245">
        <v>18653</v>
      </c>
      <c r="D177" s="245">
        <v>9839.4575000000004</v>
      </c>
      <c r="E177" s="245">
        <v>5222.84</v>
      </c>
      <c r="F177" s="245">
        <v>11764</v>
      </c>
      <c r="G177" s="245">
        <v>6205.51</v>
      </c>
      <c r="H177" s="245">
        <v>3293.92</v>
      </c>
      <c r="I177" s="245">
        <v>9827</v>
      </c>
      <c r="J177" s="245">
        <v>5183.7425000000003</v>
      </c>
      <c r="K177" s="245">
        <v>2751.56</v>
      </c>
      <c r="L177" s="245">
        <v>6566</v>
      </c>
      <c r="M177" s="245">
        <v>3463.5650000000001</v>
      </c>
      <c r="N177" s="245">
        <v>1838.48</v>
      </c>
      <c r="O177" s="245">
        <v>5264</v>
      </c>
      <c r="P177" s="245">
        <v>2776.76</v>
      </c>
      <c r="Q177" s="245">
        <v>1473.92</v>
      </c>
      <c r="R177" s="245">
        <v>4028</v>
      </c>
      <c r="S177" s="245">
        <v>2124.77</v>
      </c>
      <c r="T177" s="245">
        <v>1127.8399999999999</v>
      </c>
      <c r="U177" s="245">
        <v>2899</v>
      </c>
      <c r="V177" s="245">
        <v>1529.2225000000001</v>
      </c>
      <c r="W177" s="245">
        <v>811.72</v>
      </c>
    </row>
    <row r="178" spans="1:23">
      <c r="A178" s="253">
        <v>55</v>
      </c>
      <c r="B178" s="253">
        <v>59</v>
      </c>
      <c r="C178" s="245">
        <v>19836</v>
      </c>
      <c r="D178" s="245">
        <v>10463.49</v>
      </c>
      <c r="E178" s="245">
        <v>5554.08</v>
      </c>
      <c r="F178" s="245">
        <v>12518</v>
      </c>
      <c r="G178" s="245">
        <v>6603.2449999999999</v>
      </c>
      <c r="H178" s="245">
        <v>3505.04</v>
      </c>
      <c r="I178" s="245">
        <v>10451</v>
      </c>
      <c r="J178" s="245">
        <v>5512.9025000000001</v>
      </c>
      <c r="K178" s="245">
        <v>2926.2799999999997</v>
      </c>
      <c r="L178" s="245">
        <v>6988</v>
      </c>
      <c r="M178" s="245">
        <v>3686.17</v>
      </c>
      <c r="N178" s="245">
        <v>1956.6399999999999</v>
      </c>
      <c r="O178" s="245">
        <v>5596</v>
      </c>
      <c r="P178" s="245">
        <v>2951.89</v>
      </c>
      <c r="Q178" s="245">
        <v>1566.88</v>
      </c>
      <c r="R178" s="245">
        <v>4283</v>
      </c>
      <c r="S178" s="245">
        <v>2259.2824999999998</v>
      </c>
      <c r="T178" s="245">
        <v>1199.24</v>
      </c>
      <c r="U178" s="245">
        <v>3085</v>
      </c>
      <c r="V178" s="245">
        <v>1627.3375000000001</v>
      </c>
      <c r="W178" s="245">
        <v>863.8</v>
      </c>
    </row>
    <row r="179" spans="1:23">
      <c r="A179" s="253">
        <v>60</v>
      </c>
      <c r="B179" s="253">
        <v>60</v>
      </c>
      <c r="C179" s="245">
        <v>21053</v>
      </c>
      <c r="D179" s="245">
        <v>11105.4575</v>
      </c>
      <c r="E179" s="245">
        <v>5894.84</v>
      </c>
      <c r="F179" s="245">
        <v>13628</v>
      </c>
      <c r="G179" s="245">
        <v>7188.77</v>
      </c>
      <c r="H179" s="245">
        <v>3815.84</v>
      </c>
      <c r="I179" s="245">
        <v>11354</v>
      </c>
      <c r="J179" s="245">
        <v>5989.2349999999997</v>
      </c>
      <c r="K179" s="245">
        <v>3179.12</v>
      </c>
      <c r="L179" s="245">
        <v>7949</v>
      </c>
      <c r="M179" s="245">
        <v>4193.0974999999999</v>
      </c>
      <c r="N179" s="245">
        <v>2225.7199999999998</v>
      </c>
      <c r="O179" s="245">
        <v>6659</v>
      </c>
      <c r="P179" s="245">
        <v>3512.6224999999999</v>
      </c>
      <c r="Q179" s="245">
        <v>1864.52</v>
      </c>
      <c r="R179" s="245">
        <v>5350</v>
      </c>
      <c r="S179" s="245">
        <v>2822.125</v>
      </c>
      <c r="T179" s="245">
        <v>1498</v>
      </c>
      <c r="U179" s="245">
        <v>3852</v>
      </c>
      <c r="V179" s="245">
        <v>2031.93</v>
      </c>
      <c r="W179" s="245">
        <v>1078.56</v>
      </c>
    </row>
    <row r="180" spans="1:23">
      <c r="A180" s="253">
        <v>61</v>
      </c>
      <c r="B180" s="253">
        <v>61</v>
      </c>
      <c r="C180" s="245">
        <v>22610</v>
      </c>
      <c r="D180" s="245">
        <v>11926.775</v>
      </c>
      <c r="E180" s="245">
        <v>6330.8</v>
      </c>
      <c r="F180" s="245">
        <v>14641</v>
      </c>
      <c r="G180" s="245">
        <v>7723.1274999999996</v>
      </c>
      <c r="H180" s="245">
        <v>4099.4799999999996</v>
      </c>
      <c r="I180" s="245">
        <v>12190</v>
      </c>
      <c r="J180" s="245">
        <v>6430.2250000000004</v>
      </c>
      <c r="K180" s="245">
        <v>3413.2</v>
      </c>
      <c r="L180" s="245">
        <v>8536</v>
      </c>
      <c r="M180" s="245">
        <v>4502.74</v>
      </c>
      <c r="N180" s="245">
        <v>2390.08</v>
      </c>
      <c r="O180" s="245">
        <v>7154</v>
      </c>
      <c r="P180" s="245">
        <v>3773.7350000000001</v>
      </c>
      <c r="Q180" s="245">
        <v>2003.12</v>
      </c>
      <c r="R180" s="245">
        <v>5742</v>
      </c>
      <c r="S180" s="245">
        <v>3028.9050000000002</v>
      </c>
      <c r="T180" s="245">
        <v>1607.76</v>
      </c>
      <c r="U180" s="245">
        <v>4134</v>
      </c>
      <c r="V180" s="245">
        <v>2180.6849999999999</v>
      </c>
      <c r="W180" s="245">
        <v>1157.52</v>
      </c>
    </row>
    <row r="181" spans="1:23">
      <c r="A181" s="253">
        <v>62</v>
      </c>
      <c r="B181" s="253">
        <v>62</v>
      </c>
      <c r="C181" s="245">
        <v>24737</v>
      </c>
      <c r="D181" s="245">
        <v>13048.7675</v>
      </c>
      <c r="E181" s="245">
        <v>6926.36</v>
      </c>
      <c r="F181" s="245">
        <v>16025</v>
      </c>
      <c r="G181" s="245">
        <v>8453.1875</v>
      </c>
      <c r="H181" s="245">
        <v>4487</v>
      </c>
      <c r="I181" s="245">
        <v>13353</v>
      </c>
      <c r="J181" s="245">
        <v>7043.7075000000004</v>
      </c>
      <c r="K181" s="245">
        <v>3738.84</v>
      </c>
      <c r="L181" s="245">
        <v>9344</v>
      </c>
      <c r="M181" s="245">
        <v>4928.96</v>
      </c>
      <c r="N181" s="245">
        <v>2616.3200000000002</v>
      </c>
      <c r="O181" s="245">
        <v>7832</v>
      </c>
      <c r="P181" s="245">
        <v>4131.38</v>
      </c>
      <c r="Q181" s="245">
        <v>2192.96</v>
      </c>
      <c r="R181" s="245">
        <v>6290</v>
      </c>
      <c r="S181" s="245">
        <v>3317.9749999999999</v>
      </c>
      <c r="T181" s="245">
        <v>1761.2</v>
      </c>
      <c r="U181" s="245">
        <v>4528</v>
      </c>
      <c r="V181" s="245">
        <v>2388.52</v>
      </c>
      <c r="W181" s="245">
        <v>1267.8399999999999</v>
      </c>
    </row>
    <row r="182" spans="1:23">
      <c r="A182" s="253">
        <v>63</v>
      </c>
      <c r="B182" s="253">
        <v>63</v>
      </c>
      <c r="C182" s="245">
        <v>26291</v>
      </c>
      <c r="D182" s="245">
        <v>13868.502500000001</v>
      </c>
      <c r="E182" s="245">
        <v>7361.48</v>
      </c>
      <c r="F182" s="245">
        <v>17037</v>
      </c>
      <c r="G182" s="245">
        <v>8987.0174999999999</v>
      </c>
      <c r="H182" s="245">
        <v>4770.3599999999997</v>
      </c>
      <c r="I182" s="245">
        <v>14193</v>
      </c>
      <c r="J182" s="245">
        <v>7486.8074999999999</v>
      </c>
      <c r="K182" s="245">
        <v>3974.04</v>
      </c>
      <c r="L182" s="245">
        <v>9933</v>
      </c>
      <c r="M182" s="245">
        <v>5239.6575000000003</v>
      </c>
      <c r="N182" s="245">
        <v>2781.24</v>
      </c>
      <c r="O182" s="245">
        <v>8324</v>
      </c>
      <c r="P182" s="245">
        <v>4390.91</v>
      </c>
      <c r="Q182" s="245">
        <v>2330.7199999999998</v>
      </c>
      <c r="R182" s="245">
        <v>6688</v>
      </c>
      <c r="S182" s="245">
        <v>3527.92</v>
      </c>
      <c r="T182" s="245">
        <v>1872.6399999999999</v>
      </c>
      <c r="U182" s="245">
        <v>4816</v>
      </c>
      <c r="V182" s="245">
        <v>2540.44</v>
      </c>
      <c r="W182" s="245">
        <v>1348.48</v>
      </c>
    </row>
    <row r="183" spans="1:23">
      <c r="A183" s="253">
        <v>64</v>
      </c>
      <c r="B183" s="253">
        <v>64</v>
      </c>
      <c r="C183" s="245">
        <v>28428</v>
      </c>
      <c r="D183" s="245">
        <v>14995.77</v>
      </c>
      <c r="E183" s="245">
        <v>7959.84</v>
      </c>
      <c r="F183" s="245">
        <v>18428</v>
      </c>
      <c r="G183" s="245">
        <v>9720.77</v>
      </c>
      <c r="H183" s="245">
        <v>5159.84</v>
      </c>
      <c r="I183" s="245">
        <v>15354</v>
      </c>
      <c r="J183" s="245">
        <v>8099.2349999999997</v>
      </c>
      <c r="K183" s="245">
        <v>4299.12</v>
      </c>
      <c r="L183" s="245">
        <v>10745</v>
      </c>
      <c r="M183" s="245">
        <v>5667.9875000000002</v>
      </c>
      <c r="N183" s="245">
        <v>3008.6</v>
      </c>
      <c r="O183" s="245">
        <v>9004</v>
      </c>
      <c r="P183" s="245">
        <v>4749.6099999999997</v>
      </c>
      <c r="Q183" s="245">
        <v>2521.12</v>
      </c>
      <c r="R183" s="245">
        <v>7237</v>
      </c>
      <c r="S183" s="245">
        <v>3817.5174999999999</v>
      </c>
      <c r="T183" s="245">
        <v>2026.36</v>
      </c>
      <c r="U183" s="245">
        <v>5211</v>
      </c>
      <c r="V183" s="245">
        <v>2748.8024999999998</v>
      </c>
      <c r="W183" s="245">
        <v>1459.08</v>
      </c>
    </row>
    <row r="184" spans="1:23">
      <c r="A184" s="253">
        <v>65</v>
      </c>
      <c r="B184" s="253">
        <v>65</v>
      </c>
      <c r="C184" s="245">
        <v>29782</v>
      </c>
      <c r="D184" s="245">
        <v>15710.004999999999</v>
      </c>
      <c r="E184" s="245">
        <v>8338.9599999999991</v>
      </c>
      <c r="F184" s="245">
        <v>24085</v>
      </c>
      <c r="G184" s="245">
        <v>12704.8375</v>
      </c>
      <c r="H184" s="245">
        <v>6743.8</v>
      </c>
      <c r="I184" s="245">
        <v>20020</v>
      </c>
      <c r="J184" s="245">
        <v>10560.55</v>
      </c>
      <c r="K184" s="245">
        <v>5605.6</v>
      </c>
      <c r="L184" s="245">
        <v>13586</v>
      </c>
      <c r="M184" s="245">
        <v>7166.6149999999998</v>
      </c>
      <c r="N184" s="245">
        <v>3804.08</v>
      </c>
      <c r="O184" s="245">
        <v>12005</v>
      </c>
      <c r="P184" s="245">
        <v>6332.6374999999998</v>
      </c>
      <c r="Q184" s="245">
        <v>3361.4</v>
      </c>
      <c r="R184" s="245">
        <v>10193</v>
      </c>
      <c r="S184" s="245">
        <v>5376.8074999999999</v>
      </c>
      <c r="T184" s="245">
        <v>2854.04</v>
      </c>
      <c r="U184" s="245">
        <v>7341</v>
      </c>
      <c r="V184" s="245">
        <v>3872.3775000000001</v>
      </c>
      <c r="W184" s="245">
        <v>2055.48</v>
      </c>
    </row>
    <row r="185" spans="1:23">
      <c r="A185" s="253">
        <v>66</v>
      </c>
      <c r="B185" s="253">
        <v>66</v>
      </c>
      <c r="C185" s="245">
        <v>31139</v>
      </c>
      <c r="D185" s="245">
        <v>16425.822499999998</v>
      </c>
      <c r="E185" s="245">
        <v>8718.92</v>
      </c>
      <c r="F185" s="245">
        <v>27976</v>
      </c>
      <c r="G185" s="245">
        <v>14757.34</v>
      </c>
      <c r="H185" s="245">
        <v>7833.28</v>
      </c>
      <c r="I185" s="245">
        <v>23259</v>
      </c>
      <c r="J185" s="245">
        <v>12269.122499999999</v>
      </c>
      <c r="K185" s="245">
        <v>6512.52</v>
      </c>
      <c r="L185" s="245">
        <v>15780</v>
      </c>
      <c r="M185" s="245">
        <v>8323.9500000000007</v>
      </c>
      <c r="N185" s="245">
        <v>4418.3999999999996</v>
      </c>
      <c r="O185" s="245">
        <v>13950</v>
      </c>
      <c r="P185" s="245">
        <v>7358.625</v>
      </c>
      <c r="Q185" s="245">
        <v>3906</v>
      </c>
      <c r="R185" s="245">
        <v>11844</v>
      </c>
      <c r="S185" s="245">
        <v>6247.71</v>
      </c>
      <c r="T185" s="245">
        <v>3316.32</v>
      </c>
      <c r="U185" s="245">
        <v>8528</v>
      </c>
      <c r="V185" s="245">
        <v>4498.5200000000004</v>
      </c>
      <c r="W185" s="245">
        <v>2387.84</v>
      </c>
    </row>
    <row r="186" spans="1:23">
      <c r="A186" s="253">
        <v>67</v>
      </c>
      <c r="B186" s="253">
        <v>67</v>
      </c>
      <c r="C186" s="245">
        <v>33992</v>
      </c>
      <c r="D186" s="245">
        <v>17930.78</v>
      </c>
      <c r="E186" s="245">
        <v>9517.76</v>
      </c>
      <c r="F186" s="245">
        <v>30556</v>
      </c>
      <c r="G186" s="245">
        <v>16118.29</v>
      </c>
      <c r="H186" s="245">
        <v>8555.68</v>
      </c>
      <c r="I186" s="245">
        <v>25400</v>
      </c>
      <c r="J186" s="245">
        <v>13398.5</v>
      </c>
      <c r="K186" s="245">
        <v>7112</v>
      </c>
      <c r="L186" s="245">
        <v>17233</v>
      </c>
      <c r="M186" s="245">
        <v>9090.4074999999993</v>
      </c>
      <c r="N186" s="245">
        <v>4825.24</v>
      </c>
      <c r="O186" s="245">
        <v>15231</v>
      </c>
      <c r="P186" s="245">
        <v>8034.3525</v>
      </c>
      <c r="Q186" s="245">
        <v>4264.68</v>
      </c>
      <c r="R186" s="245">
        <v>12936</v>
      </c>
      <c r="S186" s="245">
        <v>6823.74</v>
      </c>
      <c r="T186" s="245">
        <v>3622.08</v>
      </c>
      <c r="U186" s="245">
        <v>9315</v>
      </c>
      <c r="V186" s="245">
        <v>4913.6625000000004</v>
      </c>
      <c r="W186" s="245">
        <v>2608.1999999999998</v>
      </c>
    </row>
    <row r="187" spans="1:23">
      <c r="A187" s="253">
        <v>68</v>
      </c>
      <c r="B187" s="253">
        <v>68</v>
      </c>
      <c r="C187" s="245">
        <v>37628</v>
      </c>
      <c r="D187" s="245">
        <v>19848.77</v>
      </c>
      <c r="E187" s="245">
        <v>10535.84</v>
      </c>
      <c r="F187" s="245">
        <v>33834</v>
      </c>
      <c r="G187" s="245">
        <v>17847.435000000001</v>
      </c>
      <c r="H187" s="245">
        <v>9473.52</v>
      </c>
      <c r="I187" s="245">
        <v>28125</v>
      </c>
      <c r="J187" s="245">
        <v>14835.9375</v>
      </c>
      <c r="K187" s="245">
        <v>7875</v>
      </c>
      <c r="L187" s="245">
        <v>19084</v>
      </c>
      <c r="M187" s="245">
        <v>10066.81</v>
      </c>
      <c r="N187" s="245">
        <v>5343.52</v>
      </c>
      <c r="O187" s="245">
        <v>16867</v>
      </c>
      <c r="P187" s="245">
        <v>8897.3425000000007</v>
      </c>
      <c r="Q187" s="245">
        <v>4722.76</v>
      </c>
      <c r="R187" s="245">
        <v>14324</v>
      </c>
      <c r="S187" s="245">
        <v>7555.91</v>
      </c>
      <c r="T187" s="245">
        <v>4010.72</v>
      </c>
      <c r="U187" s="245">
        <v>10313</v>
      </c>
      <c r="V187" s="245">
        <v>5440.1075000000001</v>
      </c>
      <c r="W187" s="245">
        <v>2887.64</v>
      </c>
    </row>
    <row r="188" spans="1:23">
      <c r="A188" s="253">
        <v>69</v>
      </c>
      <c r="B188" s="253">
        <v>69</v>
      </c>
      <c r="C188" s="245">
        <v>41387</v>
      </c>
      <c r="D188" s="245">
        <v>21831.642500000002</v>
      </c>
      <c r="E188" s="245">
        <v>11588.36</v>
      </c>
      <c r="F188" s="245">
        <v>37221</v>
      </c>
      <c r="G188" s="245">
        <v>19634.077499999999</v>
      </c>
      <c r="H188" s="245">
        <v>10421.879999999999</v>
      </c>
      <c r="I188" s="245">
        <v>30936</v>
      </c>
      <c r="J188" s="245">
        <v>16318.74</v>
      </c>
      <c r="K188" s="245">
        <v>8662.08</v>
      </c>
      <c r="L188" s="245">
        <v>20990</v>
      </c>
      <c r="M188" s="245">
        <v>11072.225</v>
      </c>
      <c r="N188" s="245">
        <v>5877.2</v>
      </c>
      <c r="O188" s="245">
        <v>18553</v>
      </c>
      <c r="P188" s="245">
        <v>9786.7075000000004</v>
      </c>
      <c r="Q188" s="245">
        <v>5194.84</v>
      </c>
      <c r="R188" s="245">
        <v>15758</v>
      </c>
      <c r="S188" s="245">
        <v>8312.3449999999993</v>
      </c>
      <c r="T188" s="245">
        <v>4412.24</v>
      </c>
      <c r="U188" s="245">
        <v>11345</v>
      </c>
      <c r="V188" s="245">
        <v>5984.4875000000002</v>
      </c>
      <c r="W188" s="245">
        <v>3176.6</v>
      </c>
    </row>
    <row r="189" spans="1:23">
      <c r="A189" s="253">
        <v>70</v>
      </c>
      <c r="B189" s="253">
        <v>70</v>
      </c>
      <c r="C189" s="245">
        <v>48971</v>
      </c>
      <c r="D189" s="245">
        <v>25832.202499999999</v>
      </c>
      <c r="E189" s="245">
        <v>13711.88</v>
      </c>
      <c r="F189" s="245">
        <v>45805</v>
      </c>
      <c r="G189" s="245">
        <v>24162.137500000001</v>
      </c>
      <c r="H189" s="245">
        <v>12825.4</v>
      </c>
      <c r="I189" s="245">
        <v>37665</v>
      </c>
      <c r="J189" s="245">
        <v>19868.287499999999</v>
      </c>
      <c r="K189" s="245">
        <v>10546.2</v>
      </c>
      <c r="L189" s="245">
        <v>24706</v>
      </c>
      <c r="M189" s="245">
        <v>13032.415000000001</v>
      </c>
      <c r="N189" s="245">
        <v>6917.68</v>
      </c>
      <c r="O189" s="245">
        <v>21618</v>
      </c>
      <c r="P189" s="245">
        <v>11403.495000000001</v>
      </c>
      <c r="Q189" s="245">
        <v>6053.04</v>
      </c>
      <c r="R189" s="245">
        <v>18531</v>
      </c>
      <c r="S189" s="245">
        <v>9775.1025000000009</v>
      </c>
      <c r="T189" s="245">
        <v>5188.68</v>
      </c>
      <c r="U189" s="245">
        <v>13343</v>
      </c>
      <c r="V189" s="245">
        <v>7038.4324999999999</v>
      </c>
      <c r="W189" s="245">
        <v>3736.04</v>
      </c>
    </row>
    <row r="190" spans="1:23">
      <c r="A190" s="253">
        <v>71</v>
      </c>
      <c r="B190" s="253">
        <v>71</v>
      </c>
      <c r="C190" s="245">
        <v>50888</v>
      </c>
      <c r="D190" s="245">
        <v>26843.42</v>
      </c>
      <c r="E190" s="245">
        <v>14248.64</v>
      </c>
      <c r="F190" s="245">
        <v>47599</v>
      </c>
      <c r="G190" s="245">
        <v>25108.4725</v>
      </c>
      <c r="H190" s="245">
        <v>13327.72</v>
      </c>
      <c r="I190" s="245">
        <v>39144</v>
      </c>
      <c r="J190" s="245">
        <v>20648.46</v>
      </c>
      <c r="K190" s="245">
        <v>10960.32</v>
      </c>
      <c r="L190" s="245">
        <v>25681</v>
      </c>
      <c r="M190" s="245">
        <v>13546.727500000001</v>
      </c>
      <c r="N190" s="245">
        <v>7190.68</v>
      </c>
      <c r="O190" s="245">
        <v>22464</v>
      </c>
      <c r="P190" s="245">
        <v>11849.76</v>
      </c>
      <c r="Q190" s="245">
        <v>6289.92</v>
      </c>
      <c r="R190" s="245">
        <v>19257</v>
      </c>
      <c r="S190" s="245">
        <v>10158.067499999999</v>
      </c>
      <c r="T190" s="245">
        <v>5391.96</v>
      </c>
      <c r="U190" s="245">
        <v>13865</v>
      </c>
      <c r="V190" s="245">
        <v>7313.7875000000004</v>
      </c>
      <c r="W190" s="245">
        <v>3882.2</v>
      </c>
    </row>
    <row r="191" spans="1:23">
      <c r="A191" s="253">
        <v>72</v>
      </c>
      <c r="B191" s="253">
        <v>72</v>
      </c>
      <c r="C191" s="245">
        <v>52324</v>
      </c>
      <c r="D191" s="245">
        <v>27600.91</v>
      </c>
      <c r="E191" s="245">
        <v>14650.72</v>
      </c>
      <c r="F191" s="245">
        <v>48947</v>
      </c>
      <c r="G191" s="245">
        <v>25819.5425</v>
      </c>
      <c r="H191" s="245">
        <v>13705.16</v>
      </c>
      <c r="I191" s="245">
        <v>40249</v>
      </c>
      <c r="J191" s="245">
        <v>21231.3475</v>
      </c>
      <c r="K191" s="245">
        <v>11269.72</v>
      </c>
      <c r="L191" s="245">
        <v>26404</v>
      </c>
      <c r="M191" s="245">
        <v>13928.11</v>
      </c>
      <c r="N191" s="245">
        <v>7393.12</v>
      </c>
      <c r="O191" s="245">
        <v>23102</v>
      </c>
      <c r="P191" s="245">
        <v>12186.305</v>
      </c>
      <c r="Q191" s="245">
        <v>6468.5599999999995</v>
      </c>
      <c r="R191" s="245">
        <v>19800</v>
      </c>
      <c r="S191" s="245">
        <v>10444.5</v>
      </c>
      <c r="T191" s="245">
        <v>5544</v>
      </c>
      <c r="U191" s="245">
        <v>14257</v>
      </c>
      <c r="V191" s="245">
        <v>7520.5675000000001</v>
      </c>
      <c r="W191" s="245">
        <v>3991.96</v>
      </c>
    </row>
    <row r="192" spans="1:23">
      <c r="A192" s="253">
        <v>73</v>
      </c>
      <c r="B192" s="253">
        <v>73</v>
      </c>
      <c r="C192" s="245">
        <v>54241</v>
      </c>
      <c r="D192" s="245">
        <v>28612.127499999999</v>
      </c>
      <c r="E192" s="245">
        <v>15187.48</v>
      </c>
      <c r="F192" s="245">
        <v>50748</v>
      </c>
      <c r="G192" s="245">
        <v>26769.57</v>
      </c>
      <c r="H192" s="245">
        <v>14209.44</v>
      </c>
      <c r="I192" s="245">
        <v>41729</v>
      </c>
      <c r="J192" s="245">
        <v>22012.047500000001</v>
      </c>
      <c r="K192" s="245">
        <v>11684.119999999999</v>
      </c>
      <c r="L192" s="245">
        <v>27373</v>
      </c>
      <c r="M192" s="245">
        <v>14439.2575</v>
      </c>
      <c r="N192" s="245">
        <v>7664.44</v>
      </c>
      <c r="O192" s="245">
        <v>23950</v>
      </c>
      <c r="P192" s="245">
        <v>12633.625</v>
      </c>
      <c r="Q192" s="245">
        <v>6706</v>
      </c>
      <c r="R192" s="245">
        <v>20533</v>
      </c>
      <c r="S192" s="245">
        <v>10831.157499999999</v>
      </c>
      <c r="T192" s="245">
        <v>5749.24</v>
      </c>
      <c r="U192" s="245">
        <v>14783</v>
      </c>
      <c r="V192" s="245">
        <v>7798.0325000000003</v>
      </c>
      <c r="W192" s="245">
        <v>4139.24</v>
      </c>
    </row>
    <row r="193" spans="1:24">
      <c r="A193" s="253">
        <v>74</v>
      </c>
      <c r="B193" s="253">
        <v>74</v>
      </c>
      <c r="C193" s="245">
        <v>55200</v>
      </c>
      <c r="D193" s="245">
        <v>29118</v>
      </c>
      <c r="E193" s="245">
        <v>15456</v>
      </c>
      <c r="F193" s="245">
        <v>51642</v>
      </c>
      <c r="G193" s="245">
        <v>27241.154999999999</v>
      </c>
      <c r="H193" s="245">
        <v>14459.76</v>
      </c>
      <c r="I193" s="245">
        <v>42465</v>
      </c>
      <c r="J193" s="245">
        <v>22400.287499999999</v>
      </c>
      <c r="K193" s="245">
        <v>11890.2</v>
      </c>
      <c r="L193" s="245">
        <v>27858</v>
      </c>
      <c r="M193" s="245">
        <v>14695.094999999999</v>
      </c>
      <c r="N193" s="245">
        <v>7800.24</v>
      </c>
      <c r="O193" s="245">
        <v>24372</v>
      </c>
      <c r="P193" s="245">
        <v>12856.23</v>
      </c>
      <c r="Q193" s="245">
        <v>6824.16</v>
      </c>
      <c r="R193" s="245">
        <v>20894</v>
      </c>
      <c r="S193" s="245">
        <v>11021.584999999999</v>
      </c>
      <c r="T193" s="245">
        <v>5850.32</v>
      </c>
      <c r="U193" s="245">
        <v>15046</v>
      </c>
      <c r="V193" s="245">
        <v>7936.7650000000003</v>
      </c>
      <c r="W193" s="245">
        <v>4212.88</v>
      </c>
    </row>
    <row r="194" spans="1:24">
      <c r="A194" s="253">
        <v>75</v>
      </c>
      <c r="B194" s="253">
        <v>99</v>
      </c>
      <c r="C194" s="245">
        <v>57597</v>
      </c>
      <c r="D194" s="245">
        <v>30382.4175</v>
      </c>
      <c r="E194" s="245">
        <v>16127.16</v>
      </c>
      <c r="F194" s="245">
        <v>53889</v>
      </c>
      <c r="G194" s="245">
        <v>28426.447499999998</v>
      </c>
      <c r="H194" s="245">
        <v>15088.92</v>
      </c>
      <c r="I194" s="245">
        <v>44315</v>
      </c>
      <c r="J194" s="245">
        <v>23376.162499999999</v>
      </c>
      <c r="K194" s="245">
        <v>12408.2</v>
      </c>
      <c r="L194" s="245">
        <v>29071</v>
      </c>
      <c r="M194" s="245">
        <v>15334.952499999999</v>
      </c>
      <c r="N194" s="245">
        <v>8139.88</v>
      </c>
      <c r="O194" s="245">
        <v>25435</v>
      </c>
      <c r="P194" s="245">
        <v>13416.9625</v>
      </c>
      <c r="Q194" s="245">
        <v>7121.8</v>
      </c>
      <c r="R194" s="245">
        <v>21803</v>
      </c>
      <c r="S194" s="245">
        <v>11501.0825</v>
      </c>
      <c r="T194" s="245">
        <v>6104.84</v>
      </c>
      <c r="U194" s="245">
        <v>15698</v>
      </c>
      <c r="V194" s="245">
        <v>8280.6949999999997</v>
      </c>
      <c r="W194" s="245">
        <v>4395.4399999999996</v>
      </c>
    </row>
    <row r="196" spans="1:24">
      <c r="A196" s="253">
        <v>1</v>
      </c>
      <c r="C196" s="245">
        <v>3082</v>
      </c>
      <c r="D196" s="245">
        <v>1625.7550000000001</v>
      </c>
      <c r="E196" s="245">
        <v>862.96</v>
      </c>
      <c r="F196" s="245">
        <v>1957</v>
      </c>
      <c r="G196" s="245">
        <v>1032.3175000000001</v>
      </c>
      <c r="H196" s="245">
        <v>547.96</v>
      </c>
      <c r="I196" s="245">
        <v>1680</v>
      </c>
      <c r="J196" s="245">
        <v>886.2</v>
      </c>
      <c r="K196" s="245">
        <v>470.4</v>
      </c>
      <c r="L196" s="245">
        <v>1162</v>
      </c>
      <c r="M196" s="245">
        <v>612.95500000000004</v>
      </c>
      <c r="N196" s="245">
        <v>325.36</v>
      </c>
      <c r="O196" s="245">
        <v>951</v>
      </c>
      <c r="P196" s="245">
        <v>501.65249999999997</v>
      </c>
      <c r="Q196" s="245">
        <v>266.27999999999997</v>
      </c>
      <c r="R196" s="245">
        <v>703</v>
      </c>
      <c r="S196" s="245">
        <v>370.83249999999998</v>
      </c>
      <c r="T196" s="245">
        <v>196.84</v>
      </c>
      <c r="U196" s="245">
        <v>505</v>
      </c>
      <c r="V196" s="245">
        <v>266.38749999999999</v>
      </c>
      <c r="W196" s="245">
        <v>141.4</v>
      </c>
    </row>
    <row r="197" spans="1:24">
      <c r="A197" s="253">
        <v>2</v>
      </c>
      <c r="C197" s="245">
        <v>4837</v>
      </c>
      <c r="D197" s="245">
        <v>2551.5174999999999</v>
      </c>
      <c r="E197" s="245">
        <v>1354.36</v>
      </c>
      <c r="F197" s="245">
        <v>3122</v>
      </c>
      <c r="G197" s="245">
        <v>1646.855</v>
      </c>
      <c r="H197" s="245">
        <v>874.16</v>
      </c>
      <c r="I197" s="245">
        <v>2679</v>
      </c>
      <c r="J197" s="245">
        <v>1413.1724999999999</v>
      </c>
      <c r="K197" s="245">
        <v>750.12</v>
      </c>
      <c r="L197" s="245">
        <v>1857</v>
      </c>
      <c r="M197" s="245">
        <v>979.5675</v>
      </c>
      <c r="N197" s="245">
        <v>519.96</v>
      </c>
      <c r="O197" s="245">
        <v>1519</v>
      </c>
      <c r="P197" s="245">
        <v>801.27250000000004</v>
      </c>
      <c r="Q197" s="245">
        <v>425.32</v>
      </c>
      <c r="R197" s="245">
        <v>1127</v>
      </c>
      <c r="S197" s="245">
        <v>594.49249999999995</v>
      </c>
      <c r="T197" s="245">
        <v>315.56</v>
      </c>
      <c r="U197" s="245">
        <v>811</v>
      </c>
      <c r="V197" s="245">
        <v>427.80250000000001</v>
      </c>
      <c r="W197" s="245">
        <v>227.07999999999998</v>
      </c>
    </row>
    <row r="198" spans="1:24">
      <c r="A198" s="253">
        <v>3</v>
      </c>
      <c r="C198" s="245">
        <v>7038</v>
      </c>
      <c r="D198" s="245">
        <v>3712.5450000000001</v>
      </c>
      <c r="E198" s="245">
        <v>1970.6399999999999</v>
      </c>
      <c r="F198" s="245">
        <v>4566</v>
      </c>
      <c r="G198" s="245">
        <v>2408.5650000000001</v>
      </c>
      <c r="H198" s="245">
        <v>1278.48</v>
      </c>
      <c r="I198" s="245">
        <v>3933</v>
      </c>
      <c r="J198" s="245">
        <v>2074.6574999999998</v>
      </c>
      <c r="K198" s="245">
        <v>1101.24</v>
      </c>
      <c r="L198" s="245">
        <v>2725</v>
      </c>
      <c r="M198" s="245">
        <v>1437.4375</v>
      </c>
      <c r="N198" s="245">
        <v>763</v>
      </c>
      <c r="O198" s="245">
        <v>2231</v>
      </c>
      <c r="P198" s="245">
        <v>1176.8525</v>
      </c>
      <c r="Q198" s="245">
        <v>624.67999999999995</v>
      </c>
      <c r="R198" s="245">
        <v>1651</v>
      </c>
      <c r="S198" s="245">
        <v>870.90250000000003</v>
      </c>
      <c r="T198" s="245">
        <v>462.28</v>
      </c>
      <c r="U198" s="245">
        <v>1189</v>
      </c>
      <c r="V198" s="245">
        <v>627.19749999999999</v>
      </c>
      <c r="W198" s="245">
        <v>332.92</v>
      </c>
    </row>
    <row r="200" spans="1:24">
      <c r="A200" s="253" t="s">
        <v>663</v>
      </c>
      <c r="C200" s="245" t="s">
        <v>635</v>
      </c>
      <c r="F200" s="245" t="s">
        <v>636</v>
      </c>
      <c r="I200" s="245" t="s">
        <v>637</v>
      </c>
      <c r="L200" s="245" t="s">
        <v>638</v>
      </c>
      <c r="O200" s="245" t="s">
        <v>639</v>
      </c>
      <c r="R200" s="245" t="s">
        <v>640</v>
      </c>
      <c r="U200" s="245" t="s">
        <v>641</v>
      </c>
    </row>
    <row r="201" spans="1:24">
      <c r="C201" s="245" t="s">
        <v>642</v>
      </c>
      <c r="D201" s="245" t="s">
        <v>643</v>
      </c>
      <c r="F201" s="245" t="s">
        <v>642</v>
      </c>
      <c r="G201" s="245" t="s">
        <v>643</v>
      </c>
      <c r="I201" s="245" t="s">
        <v>642</v>
      </c>
      <c r="J201" s="245" t="s">
        <v>643</v>
      </c>
      <c r="L201" s="245" t="s">
        <v>642</v>
      </c>
      <c r="M201" s="245" t="s">
        <v>643</v>
      </c>
      <c r="O201" s="245" t="s">
        <v>642</v>
      </c>
      <c r="P201" s="245" t="s">
        <v>643</v>
      </c>
      <c r="R201" s="245" t="s">
        <v>642</v>
      </c>
      <c r="S201" s="245" t="s">
        <v>643</v>
      </c>
      <c r="U201" s="245" t="s">
        <v>642</v>
      </c>
      <c r="V201" s="245" t="s">
        <v>643</v>
      </c>
    </row>
    <row r="202" spans="1:24">
      <c r="A202" s="253" t="s">
        <v>651</v>
      </c>
      <c r="C202" s="245">
        <v>1000</v>
      </c>
      <c r="D202" s="245">
        <v>500</v>
      </c>
      <c r="F202" s="245">
        <v>2000</v>
      </c>
      <c r="G202" s="245">
        <v>1000</v>
      </c>
      <c r="I202" s="245">
        <v>3000</v>
      </c>
      <c r="J202" s="245">
        <v>2000</v>
      </c>
      <c r="L202" s="245">
        <v>5000</v>
      </c>
      <c r="M202" s="245">
        <v>5000</v>
      </c>
      <c r="O202" s="245">
        <v>10000</v>
      </c>
      <c r="P202" s="245">
        <v>10000</v>
      </c>
      <c r="R202" s="245">
        <v>20000</v>
      </c>
      <c r="S202" s="245">
        <v>20000</v>
      </c>
      <c r="U202" s="245">
        <v>50000</v>
      </c>
      <c r="V202" s="245">
        <v>50000</v>
      </c>
    </row>
    <row r="203" spans="1:24">
      <c r="A203" s="253" t="s">
        <v>653</v>
      </c>
      <c r="B203" s="253" t="s">
        <v>654</v>
      </c>
      <c r="C203" s="245" t="s">
        <v>652</v>
      </c>
      <c r="D203" s="245" t="s">
        <v>655</v>
      </c>
      <c r="E203" s="245" t="s">
        <v>656</v>
      </c>
      <c r="F203" s="245" t="s">
        <v>652</v>
      </c>
      <c r="G203" s="245" t="s">
        <v>655</v>
      </c>
      <c r="H203" s="245" t="s">
        <v>656</v>
      </c>
      <c r="I203" s="245" t="s">
        <v>652</v>
      </c>
      <c r="J203" s="245" t="s">
        <v>655</v>
      </c>
      <c r="K203" s="245" t="s">
        <v>656</v>
      </c>
      <c r="L203" s="245" t="s">
        <v>652</v>
      </c>
      <c r="M203" s="245" t="s">
        <v>655</v>
      </c>
      <c r="N203" s="245" t="s">
        <v>656</v>
      </c>
      <c r="O203" s="245" t="s">
        <v>652</v>
      </c>
      <c r="P203" s="245" t="s">
        <v>655</v>
      </c>
      <c r="Q203" s="245" t="s">
        <v>656</v>
      </c>
      <c r="R203" s="245" t="s">
        <v>652</v>
      </c>
      <c r="S203" s="245" t="s">
        <v>655</v>
      </c>
      <c r="T203" s="245" t="s">
        <v>656</v>
      </c>
      <c r="U203" s="245" t="s">
        <v>652</v>
      </c>
      <c r="V203" s="245" t="s">
        <v>655</v>
      </c>
      <c r="W203" s="245" t="s">
        <v>656</v>
      </c>
      <c r="X203" s="245">
        <v>7</v>
      </c>
    </row>
    <row r="204" spans="1:24">
      <c r="A204" s="253">
        <v>18</v>
      </c>
      <c r="B204" s="253">
        <v>24</v>
      </c>
      <c r="C204" s="245">
        <v>9140</v>
      </c>
      <c r="D204" s="245">
        <v>4821.3500000000004</v>
      </c>
      <c r="E204" s="245">
        <v>2559.1999999999998</v>
      </c>
      <c r="F204" s="245">
        <v>5679</v>
      </c>
      <c r="G204" s="245">
        <v>2995.6725000000001</v>
      </c>
      <c r="H204" s="245">
        <v>1590.12</v>
      </c>
      <c r="I204" s="245">
        <v>4597</v>
      </c>
      <c r="J204" s="245">
        <v>2424.9175</v>
      </c>
      <c r="K204" s="245">
        <v>1287.1600000000001</v>
      </c>
      <c r="L204" s="245">
        <v>2897</v>
      </c>
      <c r="M204" s="245">
        <v>1528.1675</v>
      </c>
      <c r="N204" s="245">
        <v>811.16</v>
      </c>
      <c r="O204" s="245">
        <v>2001</v>
      </c>
      <c r="P204" s="245">
        <v>1055.5274999999999</v>
      </c>
      <c r="Q204" s="245">
        <v>560.28</v>
      </c>
      <c r="R204" s="245">
        <v>1525</v>
      </c>
      <c r="S204" s="245">
        <v>804.4375</v>
      </c>
      <c r="T204" s="245">
        <v>427</v>
      </c>
      <c r="U204" s="245">
        <v>1099</v>
      </c>
      <c r="V204" s="245">
        <v>579.72249999999997</v>
      </c>
      <c r="W204" s="245">
        <v>307.72000000000003</v>
      </c>
    </row>
    <row r="205" spans="1:24">
      <c r="A205" s="253">
        <v>25</v>
      </c>
      <c r="B205" s="253">
        <v>29</v>
      </c>
      <c r="C205" s="245">
        <v>9590</v>
      </c>
      <c r="D205" s="245">
        <v>5058.7250000000004</v>
      </c>
      <c r="E205" s="245">
        <v>2685.2</v>
      </c>
      <c r="F205" s="245">
        <v>5959</v>
      </c>
      <c r="G205" s="245">
        <v>3143.3724999999999</v>
      </c>
      <c r="H205" s="245">
        <v>1668.52</v>
      </c>
      <c r="I205" s="245">
        <v>5084</v>
      </c>
      <c r="J205" s="245">
        <v>2681.81</v>
      </c>
      <c r="K205" s="245">
        <v>1423.52</v>
      </c>
      <c r="L205" s="245">
        <v>3209</v>
      </c>
      <c r="M205" s="245">
        <v>1692.7474999999999</v>
      </c>
      <c r="N205" s="245">
        <v>898.52</v>
      </c>
      <c r="O205" s="245">
        <v>2214</v>
      </c>
      <c r="P205" s="245">
        <v>1167.885</v>
      </c>
      <c r="Q205" s="245">
        <v>619.91999999999996</v>
      </c>
      <c r="R205" s="245">
        <v>1691</v>
      </c>
      <c r="S205" s="245">
        <v>892.00250000000005</v>
      </c>
      <c r="T205" s="245">
        <v>473.48</v>
      </c>
      <c r="U205" s="245">
        <v>1217</v>
      </c>
      <c r="V205" s="245">
        <v>641.96749999999997</v>
      </c>
      <c r="W205" s="245">
        <v>340.76</v>
      </c>
    </row>
    <row r="206" spans="1:24">
      <c r="A206" s="253">
        <v>30</v>
      </c>
      <c r="B206" s="253">
        <v>34</v>
      </c>
      <c r="C206" s="245">
        <v>10004</v>
      </c>
      <c r="D206" s="245">
        <v>5277.11</v>
      </c>
      <c r="E206" s="245">
        <v>2801.12</v>
      </c>
      <c r="F206" s="245">
        <v>6224</v>
      </c>
      <c r="G206" s="245">
        <v>3283.16</v>
      </c>
      <c r="H206" s="245">
        <v>1742.72</v>
      </c>
      <c r="I206" s="245">
        <v>5442</v>
      </c>
      <c r="J206" s="245">
        <v>2870.6550000000002</v>
      </c>
      <c r="K206" s="245">
        <v>1523.76</v>
      </c>
      <c r="L206" s="245">
        <v>3598</v>
      </c>
      <c r="M206" s="245">
        <v>1897.9449999999999</v>
      </c>
      <c r="N206" s="245">
        <v>1007.44</v>
      </c>
      <c r="O206" s="245">
        <v>2678</v>
      </c>
      <c r="P206" s="245">
        <v>1412.645</v>
      </c>
      <c r="Q206" s="245">
        <v>749.84</v>
      </c>
      <c r="R206" s="245">
        <v>2043</v>
      </c>
      <c r="S206" s="245">
        <v>1077.6824999999999</v>
      </c>
      <c r="T206" s="245">
        <v>572.04</v>
      </c>
      <c r="U206" s="245">
        <v>1471</v>
      </c>
      <c r="V206" s="245">
        <v>775.95249999999999</v>
      </c>
      <c r="W206" s="245">
        <v>411.88</v>
      </c>
    </row>
    <row r="207" spans="1:24">
      <c r="A207" s="253">
        <v>35</v>
      </c>
      <c r="B207" s="253">
        <v>39</v>
      </c>
      <c r="C207" s="245">
        <v>11181</v>
      </c>
      <c r="D207" s="245">
        <v>5897.9775</v>
      </c>
      <c r="E207" s="245">
        <v>3130.68</v>
      </c>
      <c r="F207" s="245">
        <v>6967</v>
      </c>
      <c r="G207" s="245">
        <v>3675.0925000000002</v>
      </c>
      <c r="H207" s="245">
        <v>1950.76</v>
      </c>
      <c r="I207" s="245">
        <v>6094</v>
      </c>
      <c r="J207" s="245">
        <v>3214.585</v>
      </c>
      <c r="K207" s="245">
        <v>1706.32</v>
      </c>
      <c r="L207" s="245">
        <v>4027</v>
      </c>
      <c r="M207" s="245">
        <v>2124.2424999999998</v>
      </c>
      <c r="N207" s="245">
        <v>1127.56</v>
      </c>
      <c r="O207" s="245">
        <v>2997</v>
      </c>
      <c r="P207" s="245">
        <v>1580.9175</v>
      </c>
      <c r="Q207" s="245">
        <v>839.16</v>
      </c>
      <c r="R207" s="245">
        <v>2290</v>
      </c>
      <c r="S207" s="245">
        <v>1207.9749999999999</v>
      </c>
      <c r="T207" s="245">
        <v>641.20000000000005</v>
      </c>
      <c r="U207" s="245">
        <v>1649</v>
      </c>
      <c r="V207" s="245">
        <v>869.84749999999997</v>
      </c>
      <c r="W207" s="245">
        <v>461.72</v>
      </c>
    </row>
    <row r="208" spans="1:24">
      <c r="A208" s="253">
        <v>40</v>
      </c>
      <c r="B208" s="253">
        <v>44</v>
      </c>
      <c r="C208" s="245">
        <v>12665</v>
      </c>
      <c r="D208" s="245">
        <v>6680.7875000000004</v>
      </c>
      <c r="E208" s="245">
        <v>3546.2</v>
      </c>
      <c r="F208" s="245">
        <v>8057</v>
      </c>
      <c r="G208" s="245">
        <v>4250.0675000000001</v>
      </c>
      <c r="H208" s="245">
        <v>2255.96</v>
      </c>
      <c r="I208" s="245">
        <v>6671</v>
      </c>
      <c r="J208" s="245">
        <v>3518.9524999999999</v>
      </c>
      <c r="K208" s="245">
        <v>1867.88</v>
      </c>
      <c r="L208" s="245">
        <v>4477</v>
      </c>
      <c r="M208" s="245">
        <v>2361.6174999999998</v>
      </c>
      <c r="N208" s="245">
        <v>1253.56</v>
      </c>
      <c r="O208" s="245">
        <v>3307</v>
      </c>
      <c r="P208" s="245">
        <v>1744.4425000000001</v>
      </c>
      <c r="Q208" s="245">
        <v>925.96</v>
      </c>
      <c r="R208" s="245">
        <v>2524</v>
      </c>
      <c r="S208" s="245">
        <v>1331.41</v>
      </c>
      <c r="T208" s="245">
        <v>706.72</v>
      </c>
      <c r="U208" s="245">
        <v>1818</v>
      </c>
      <c r="V208" s="245">
        <v>958.995</v>
      </c>
      <c r="W208" s="245">
        <v>509.04</v>
      </c>
    </row>
    <row r="209" spans="1:23">
      <c r="A209" s="253">
        <v>45</v>
      </c>
      <c r="B209" s="253">
        <v>49</v>
      </c>
      <c r="C209" s="245">
        <v>14134</v>
      </c>
      <c r="D209" s="245">
        <v>7455.6850000000004</v>
      </c>
      <c r="E209" s="245">
        <v>3957.52</v>
      </c>
      <c r="F209" s="245">
        <v>9005</v>
      </c>
      <c r="G209" s="245">
        <v>4750.1374999999998</v>
      </c>
      <c r="H209" s="245">
        <v>2521.4</v>
      </c>
      <c r="I209" s="245">
        <v>7455</v>
      </c>
      <c r="J209" s="245">
        <v>3932.5124999999998</v>
      </c>
      <c r="K209" s="245">
        <v>2087.4</v>
      </c>
      <c r="L209" s="245">
        <v>5002</v>
      </c>
      <c r="M209" s="245">
        <v>2638.5549999999998</v>
      </c>
      <c r="N209" s="245">
        <v>1400.56</v>
      </c>
      <c r="O209" s="245">
        <v>3692</v>
      </c>
      <c r="P209" s="245">
        <v>1947.53</v>
      </c>
      <c r="Q209" s="245">
        <v>1033.76</v>
      </c>
      <c r="R209" s="245">
        <v>2824</v>
      </c>
      <c r="S209" s="245">
        <v>1489.66</v>
      </c>
      <c r="T209" s="245">
        <v>790.72</v>
      </c>
      <c r="U209" s="245">
        <v>2034</v>
      </c>
      <c r="V209" s="245">
        <v>1072.9349999999999</v>
      </c>
      <c r="W209" s="245">
        <v>569.52</v>
      </c>
    </row>
    <row r="210" spans="1:23">
      <c r="A210" s="253">
        <v>50</v>
      </c>
      <c r="B210" s="253">
        <v>54</v>
      </c>
      <c r="C210" s="245">
        <v>18653</v>
      </c>
      <c r="D210" s="245">
        <v>9839.4575000000004</v>
      </c>
      <c r="E210" s="245">
        <v>5222.84</v>
      </c>
      <c r="F210" s="245">
        <v>11764</v>
      </c>
      <c r="G210" s="245">
        <v>6205.51</v>
      </c>
      <c r="H210" s="245">
        <v>3293.92</v>
      </c>
      <c r="I210" s="245">
        <v>9827</v>
      </c>
      <c r="J210" s="245">
        <v>5183.7425000000003</v>
      </c>
      <c r="K210" s="245">
        <v>2751.56</v>
      </c>
      <c r="L210" s="245">
        <v>6566</v>
      </c>
      <c r="M210" s="245">
        <v>3463.5650000000001</v>
      </c>
      <c r="N210" s="245">
        <v>1838.48</v>
      </c>
      <c r="O210" s="245">
        <v>5264</v>
      </c>
      <c r="P210" s="245">
        <v>2776.76</v>
      </c>
      <c r="Q210" s="245">
        <v>1473.92</v>
      </c>
      <c r="R210" s="245">
        <v>4028</v>
      </c>
      <c r="S210" s="245">
        <v>2124.77</v>
      </c>
      <c r="T210" s="245">
        <v>1127.8399999999999</v>
      </c>
      <c r="U210" s="245">
        <v>2899</v>
      </c>
      <c r="V210" s="245">
        <v>1529.2225000000001</v>
      </c>
      <c r="W210" s="245">
        <v>811.72</v>
      </c>
    </row>
    <row r="211" spans="1:23">
      <c r="A211" s="253">
        <v>55</v>
      </c>
      <c r="B211" s="253">
        <v>59</v>
      </c>
      <c r="C211" s="245">
        <v>19836</v>
      </c>
      <c r="D211" s="245">
        <v>10463.49</v>
      </c>
      <c r="E211" s="245">
        <v>5554.08</v>
      </c>
      <c r="F211" s="245">
        <v>12518</v>
      </c>
      <c r="G211" s="245">
        <v>6603.2449999999999</v>
      </c>
      <c r="H211" s="245">
        <v>3505.04</v>
      </c>
      <c r="I211" s="245">
        <v>10451</v>
      </c>
      <c r="J211" s="245">
        <v>5512.9025000000001</v>
      </c>
      <c r="K211" s="245">
        <v>2926.2799999999997</v>
      </c>
      <c r="L211" s="245">
        <v>6988</v>
      </c>
      <c r="M211" s="245">
        <v>3686.17</v>
      </c>
      <c r="N211" s="245">
        <v>1956.6399999999999</v>
      </c>
      <c r="O211" s="245">
        <v>5596</v>
      </c>
      <c r="P211" s="245">
        <v>2951.89</v>
      </c>
      <c r="Q211" s="245">
        <v>1566.88</v>
      </c>
      <c r="R211" s="245">
        <v>4283</v>
      </c>
      <c r="S211" s="245">
        <v>2259.2824999999998</v>
      </c>
      <c r="T211" s="245">
        <v>1199.24</v>
      </c>
      <c r="U211" s="245">
        <v>3085</v>
      </c>
      <c r="V211" s="245">
        <v>1627.3375000000001</v>
      </c>
      <c r="W211" s="245">
        <v>863.8</v>
      </c>
    </row>
    <row r="212" spans="1:23">
      <c r="A212" s="253">
        <v>60</v>
      </c>
      <c r="B212" s="253">
        <v>60</v>
      </c>
      <c r="C212" s="245">
        <v>21053</v>
      </c>
      <c r="D212" s="245">
        <v>11105.4575</v>
      </c>
      <c r="E212" s="245">
        <v>5894.84</v>
      </c>
      <c r="F212" s="245">
        <v>13628</v>
      </c>
      <c r="G212" s="245">
        <v>7188.77</v>
      </c>
      <c r="H212" s="245">
        <v>3815.84</v>
      </c>
      <c r="I212" s="245">
        <v>11354</v>
      </c>
      <c r="J212" s="245">
        <v>5989.2349999999997</v>
      </c>
      <c r="K212" s="245">
        <v>3179.12</v>
      </c>
      <c r="L212" s="245">
        <v>7949</v>
      </c>
      <c r="M212" s="245">
        <v>4193.0974999999999</v>
      </c>
      <c r="N212" s="245">
        <v>2225.7199999999998</v>
      </c>
      <c r="O212" s="245">
        <v>6659</v>
      </c>
      <c r="P212" s="245">
        <v>3512.6224999999999</v>
      </c>
      <c r="Q212" s="245">
        <v>1864.52</v>
      </c>
      <c r="R212" s="245">
        <v>5350</v>
      </c>
      <c r="S212" s="245">
        <v>2822.125</v>
      </c>
      <c r="T212" s="245">
        <v>1498</v>
      </c>
      <c r="U212" s="245">
        <v>3852</v>
      </c>
      <c r="V212" s="245">
        <v>2031.93</v>
      </c>
      <c r="W212" s="245">
        <v>1078.56</v>
      </c>
    </row>
    <row r="213" spans="1:23">
      <c r="A213" s="253">
        <v>61</v>
      </c>
      <c r="B213" s="253">
        <v>61</v>
      </c>
      <c r="C213" s="245">
        <v>22610</v>
      </c>
      <c r="D213" s="245">
        <v>11926.775</v>
      </c>
      <c r="E213" s="245">
        <v>6330.8</v>
      </c>
      <c r="F213" s="245">
        <v>14641</v>
      </c>
      <c r="G213" s="245">
        <v>7723.1274999999996</v>
      </c>
      <c r="H213" s="245">
        <v>4099.4799999999996</v>
      </c>
      <c r="I213" s="245">
        <v>12190</v>
      </c>
      <c r="J213" s="245">
        <v>6430.2250000000004</v>
      </c>
      <c r="K213" s="245">
        <v>3413.2</v>
      </c>
      <c r="L213" s="245">
        <v>8536</v>
      </c>
      <c r="M213" s="245">
        <v>4502.74</v>
      </c>
      <c r="N213" s="245">
        <v>2390.08</v>
      </c>
      <c r="O213" s="245">
        <v>7154</v>
      </c>
      <c r="P213" s="245">
        <v>3773.7350000000001</v>
      </c>
      <c r="Q213" s="245">
        <v>2003.12</v>
      </c>
      <c r="R213" s="245">
        <v>5742</v>
      </c>
      <c r="S213" s="245">
        <v>3028.9050000000002</v>
      </c>
      <c r="T213" s="245">
        <v>1607.76</v>
      </c>
      <c r="U213" s="245">
        <v>4134</v>
      </c>
      <c r="V213" s="245">
        <v>2180.6849999999999</v>
      </c>
      <c r="W213" s="245">
        <v>1157.52</v>
      </c>
    </row>
    <row r="214" spans="1:23">
      <c r="A214" s="253">
        <v>62</v>
      </c>
      <c r="B214" s="253">
        <v>62</v>
      </c>
      <c r="C214" s="245">
        <v>24737</v>
      </c>
      <c r="D214" s="245">
        <v>13048.7675</v>
      </c>
      <c r="E214" s="245">
        <v>6926.36</v>
      </c>
      <c r="F214" s="245">
        <v>16025</v>
      </c>
      <c r="G214" s="245">
        <v>8453.1875</v>
      </c>
      <c r="H214" s="245">
        <v>4487</v>
      </c>
      <c r="I214" s="245">
        <v>13353</v>
      </c>
      <c r="J214" s="245">
        <v>7043.7075000000004</v>
      </c>
      <c r="K214" s="245">
        <v>3738.84</v>
      </c>
      <c r="L214" s="245">
        <v>9344</v>
      </c>
      <c r="M214" s="245">
        <v>4928.96</v>
      </c>
      <c r="N214" s="245">
        <v>2616.3200000000002</v>
      </c>
      <c r="O214" s="245">
        <v>7832</v>
      </c>
      <c r="P214" s="245">
        <v>4131.38</v>
      </c>
      <c r="Q214" s="245">
        <v>2192.96</v>
      </c>
      <c r="R214" s="245">
        <v>6290</v>
      </c>
      <c r="S214" s="245">
        <v>3317.9749999999999</v>
      </c>
      <c r="T214" s="245">
        <v>1761.2</v>
      </c>
      <c r="U214" s="245">
        <v>4528</v>
      </c>
      <c r="V214" s="245">
        <v>2388.52</v>
      </c>
      <c r="W214" s="245">
        <v>1267.8399999999999</v>
      </c>
    </row>
    <row r="215" spans="1:23">
      <c r="A215" s="253">
        <v>63</v>
      </c>
      <c r="B215" s="253">
        <v>63</v>
      </c>
      <c r="C215" s="245">
        <v>26291</v>
      </c>
      <c r="D215" s="245">
        <v>13868.502500000001</v>
      </c>
      <c r="E215" s="245">
        <v>7361.48</v>
      </c>
      <c r="F215" s="245">
        <v>17037</v>
      </c>
      <c r="G215" s="245">
        <v>8987.0174999999999</v>
      </c>
      <c r="H215" s="245">
        <v>4770.3599999999997</v>
      </c>
      <c r="I215" s="245">
        <v>14193</v>
      </c>
      <c r="J215" s="245">
        <v>7486.8074999999999</v>
      </c>
      <c r="K215" s="245">
        <v>3974.04</v>
      </c>
      <c r="L215" s="245">
        <v>9933</v>
      </c>
      <c r="M215" s="245">
        <v>5239.6575000000003</v>
      </c>
      <c r="N215" s="245">
        <v>2781.24</v>
      </c>
      <c r="O215" s="245">
        <v>8324</v>
      </c>
      <c r="P215" s="245">
        <v>4390.91</v>
      </c>
      <c r="Q215" s="245">
        <v>2330.7199999999998</v>
      </c>
      <c r="R215" s="245">
        <v>6688</v>
      </c>
      <c r="S215" s="245">
        <v>3527.92</v>
      </c>
      <c r="T215" s="245">
        <v>1872.6399999999999</v>
      </c>
      <c r="U215" s="245">
        <v>4816</v>
      </c>
      <c r="V215" s="245">
        <v>2540.44</v>
      </c>
      <c r="W215" s="245">
        <v>1348.48</v>
      </c>
    </row>
    <row r="216" spans="1:23">
      <c r="A216" s="253">
        <v>64</v>
      </c>
      <c r="B216" s="253">
        <v>64</v>
      </c>
      <c r="C216" s="245">
        <v>28428</v>
      </c>
      <c r="D216" s="245">
        <v>14995.77</v>
      </c>
      <c r="E216" s="245">
        <v>7959.84</v>
      </c>
      <c r="F216" s="245">
        <v>18428</v>
      </c>
      <c r="G216" s="245">
        <v>9720.77</v>
      </c>
      <c r="H216" s="245">
        <v>5159.84</v>
      </c>
      <c r="I216" s="245">
        <v>15354</v>
      </c>
      <c r="J216" s="245">
        <v>8099.2349999999997</v>
      </c>
      <c r="K216" s="245">
        <v>4299.12</v>
      </c>
      <c r="L216" s="245">
        <v>10745</v>
      </c>
      <c r="M216" s="245">
        <v>5667.9875000000002</v>
      </c>
      <c r="N216" s="245">
        <v>3008.6</v>
      </c>
      <c r="O216" s="245">
        <v>9004</v>
      </c>
      <c r="P216" s="245">
        <v>4749.6099999999997</v>
      </c>
      <c r="Q216" s="245">
        <v>2521.12</v>
      </c>
      <c r="R216" s="245">
        <v>7237</v>
      </c>
      <c r="S216" s="245">
        <v>3817.5174999999999</v>
      </c>
      <c r="T216" s="245">
        <v>2026.36</v>
      </c>
      <c r="U216" s="245">
        <v>5211</v>
      </c>
      <c r="V216" s="245">
        <v>2748.8024999999998</v>
      </c>
      <c r="W216" s="245">
        <v>1459.08</v>
      </c>
    </row>
    <row r="217" spans="1:23">
      <c r="A217" s="253">
        <v>65</v>
      </c>
      <c r="B217" s="253">
        <v>65</v>
      </c>
      <c r="C217" s="245">
        <v>29782</v>
      </c>
      <c r="D217" s="245">
        <v>15710.004999999999</v>
      </c>
      <c r="E217" s="245">
        <v>8338.9599999999991</v>
      </c>
      <c r="F217" s="245">
        <v>24085</v>
      </c>
      <c r="G217" s="245">
        <v>12704.8375</v>
      </c>
      <c r="H217" s="245">
        <v>6743.8</v>
      </c>
      <c r="I217" s="245">
        <v>20020</v>
      </c>
      <c r="J217" s="245">
        <v>10560.55</v>
      </c>
      <c r="K217" s="245">
        <v>5605.6</v>
      </c>
      <c r="L217" s="245">
        <v>13586</v>
      </c>
      <c r="M217" s="245">
        <v>7166.6149999999998</v>
      </c>
      <c r="N217" s="245">
        <v>3804.08</v>
      </c>
      <c r="O217" s="245">
        <v>12005</v>
      </c>
      <c r="P217" s="245">
        <v>6332.6374999999998</v>
      </c>
      <c r="Q217" s="245">
        <v>3361.4</v>
      </c>
      <c r="R217" s="245">
        <v>10193</v>
      </c>
      <c r="S217" s="245">
        <v>5376.8074999999999</v>
      </c>
      <c r="T217" s="245">
        <v>2854.04</v>
      </c>
      <c r="U217" s="245">
        <v>7341</v>
      </c>
      <c r="V217" s="245">
        <v>3872.3775000000001</v>
      </c>
      <c r="W217" s="245">
        <v>2055.48</v>
      </c>
    </row>
    <row r="218" spans="1:23">
      <c r="A218" s="253">
        <v>66</v>
      </c>
      <c r="B218" s="253">
        <v>66</v>
      </c>
      <c r="C218" s="245">
        <v>31139</v>
      </c>
      <c r="D218" s="245">
        <v>16425.822499999998</v>
      </c>
      <c r="E218" s="245">
        <v>8718.92</v>
      </c>
      <c r="F218" s="245">
        <v>27976</v>
      </c>
      <c r="G218" s="245">
        <v>14757.34</v>
      </c>
      <c r="H218" s="245">
        <v>7833.28</v>
      </c>
      <c r="I218" s="245">
        <v>23259</v>
      </c>
      <c r="J218" s="245">
        <v>12269.122499999999</v>
      </c>
      <c r="K218" s="245">
        <v>6512.52</v>
      </c>
      <c r="L218" s="245">
        <v>15780</v>
      </c>
      <c r="M218" s="245">
        <v>8323.9500000000007</v>
      </c>
      <c r="N218" s="245">
        <v>4418.3999999999996</v>
      </c>
      <c r="O218" s="245">
        <v>13950</v>
      </c>
      <c r="P218" s="245">
        <v>7358.625</v>
      </c>
      <c r="Q218" s="245">
        <v>3906</v>
      </c>
      <c r="R218" s="245">
        <v>11844</v>
      </c>
      <c r="S218" s="245">
        <v>6247.71</v>
      </c>
      <c r="T218" s="245">
        <v>3316.32</v>
      </c>
      <c r="U218" s="245">
        <v>8528</v>
      </c>
      <c r="V218" s="245">
        <v>4498.5200000000004</v>
      </c>
      <c r="W218" s="245">
        <v>2387.84</v>
      </c>
    </row>
    <row r="219" spans="1:23">
      <c r="A219" s="253">
        <v>67</v>
      </c>
      <c r="B219" s="253">
        <v>67</v>
      </c>
      <c r="C219" s="245">
        <v>33992</v>
      </c>
      <c r="D219" s="245">
        <v>17930.78</v>
      </c>
      <c r="E219" s="245">
        <v>9517.76</v>
      </c>
      <c r="F219" s="245">
        <v>30556</v>
      </c>
      <c r="G219" s="245">
        <v>16118.29</v>
      </c>
      <c r="H219" s="245">
        <v>8555.68</v>
      </c>
      <c r="I219" s="245">
        <v>25400</v>
      </c>
      <c r="J219" s="245">
        <v>13398.5</v>
      </c>
      <c r="K219" s="245">
        <v>7112</v>
      </c>
      <c r="L219" s="245">
        <v>17233</v>
      </c>
      <c r="M219" s="245">
        <v>9090.4074999999993</v>
      </c>
      <c r="N219" s="245">
        <v>4825.24</v>
      </c>
      <c r="O219" s="245">
        <v>15231</v>
      </c>
      <c r="P219" s="245">
        <v>8034.3525</v>
      </c>
      <c r="Q219" s="245">
        <v>4264.68</v>
      </c>
      <c r="R219" s="245">
        <v>12936</v>
      </c>
      <c r="S219" s="245">
        <v>6823.74</v>
      </c>
      <c r="T219" s="245">
        <v>3622.08</v>
      </c>
      <c r="U219" s="245">
        <v>9315</v>
      </c>
      <c r="V219" s="245">
        <v>4913.6625000000004</v>
      </c>
      <c r="W219" s="245">
        <v>2608.1999999999998</v>
      </c>
    </row>
    <row r="220" spans="1:23">
      <c r="A220" s="253">
        <v>68</v>
      </c>
      <c r="B220" s="253">
        <v>68</v>
      </c>
      <c r="C220" s="245">
        <v>37628</v>
      </c>
      <c r="D220" s="245">
        <v>19848.77</v>
      </c>
      <c r="E220" s="245">
        <v>10535.84</v>
      </c>
      <c r="F220" s="245">
        <v>33834</v>
      </c>
      <c r="G220" s="245">
        <v>17847.435000000001</v>
      </c>
      <c r="H220" s="245">
        <v>9473.52</v>
      </c>
      <c r="I220" s="245">
        <v>28125</v>
      </c>
      <c r="J220" s="245">
        <v>14835.9375</v>
      </c>
      <c r="K220" s="245">
        <v>7875</v>
      </c>
      <c r="L220" s="245">
        <v>19084</v>
      </c>
      <c r="M220" s="245">
        <v>10066.81</v>
      </c>
      <c r="N220" s="245">
        <v>5343.52</v>
      </c>
      <c r="O220" s="245">
        <v>16867</v>
      </c>
      <c r="P220" s="245">
        <v>8897.3425000000007</v>
      </c>
      <c r="Q220" s="245">
        <v>4722.76</v>
      </c>
      <c r="R220" s="245">
        <v>14324</v>
      </c>
      <c r="S220" s="245">
        <v>7555.91</v>
      </c>
      <c r="T220" s="245">
        <v>4010.72</v>
      </c>
      <c r="U220" s="245">
        <v>10313</v>
      </c>
      <c r="V220" s="245">
        <v>5440.1075000000001</v>
      </c>
      <c r="W220" s="245">
        <v>2887.64</v>
      </c>
    </row>
    <row r="221" spans="1:23">
      <c r="A221" s="253">
        <v>69</v>
      </c>
      <c r="B221" s="253">
        <v>69</v>
      </c>
      <c r="C221" s="245">
        <v>41387</v>
      </c>
      <c r="D221" s="245">
        <v>21831.642500000002</v>
      </c>
      <c r="E221" s="245">
        <v>11588.36</v>
      </c>
      <c r="F221" s="245">
        <v>37221</v>
      </c>
      <c r="G221" s="245">
        <v>19634.077499999999</v>
      </c>
      <c r="H221" s="245">
        <v>10421.879999999999</v>
      </c>
      <c r="I221" s="245">
        <v>30936</v>
      </c>
      <c r="J221" s="245">
        <v>16318.74</v>
      </c>
      <c r="K221" s="245">
        <v>8662.08</v>
      </c>
      <c r="L221" s="245">
        <v>20990</v>
      </c>
      <c r="M221" s="245">
        <v>11072.225</v>
      </c>
      <c r="N221" s="245">
        <v>5877.2</v>
      </c>
      <c r="O221" s="245">
        <v>18553</v>
      </c>
      <c r="P221" s="245">
        <v>9786.7075000000004</v>
      </c>
      <c r="Q221" s="245">
        <v>5194.84</v>
      </c>
      <c r="R221" s="245">
        <v>15758</v>
      </c>
      <c r="S221" s="245">
        <v>8312.3449999999993</v>
      </c>
      <c r="T221" s="245">
        <v>4412.24</v>
      </c>
      <c r="U221" s="245">
        <v>11345</v>
      </c>
      <c r="V221" s="245">
        <v>5984.4875000000002</v>
      </c>
      <c r="W221" s="245">
        <v>3176.6</v>
      </c>
    </row>
    <row r="222" spans="1:23">
      <c r="A222" s="253">
        <v>70</v>
      </c>
      <c r="B222" s="253">
        <v>70</v>
      </c>
      <c r="C222" s="245">
        <v>48971</v>
      </c>
      <c r="D222" s="245">
        <v>25832.202499999999</v>
      </c>
      <c r="E222" s="245">
        <v>13711.88</v>
      </c>
      <c r="F222" s="245">
        <v>45805</v>
      </c>
      <c r="G222" s="245">
        <v>24162.137500000001</v>
      </c>
      <c r="H222" s="245">
        <v>12825.4</v>
      </c>
      <c r="I222" s="245">
        <v>37665</v>
      </c>
      <c r="J222" s="245">
        <v>19868.287499999999</v>
      </c>
      <c r="K222" s="245">
        <v>10546.2</v>
      </c>
      <c r="L222" s="245">
        <v>24706</v>
      </c>
      <c r="M222" s="245">
        <v>13032.415000000001</v>
      </c>
      <c r="N222" s="245">
        <v>6917.68</v>
      </c>
      <c r="O222" s="245">
        <v>21618</v>
      </c>
      <c r="P222" s="245">
        <v>11403.495000000001</v>
      </c>
      <c r="Q222" s="245">
        <v>6053.04</v>
      </c>
      <c r="R222" s="245">
        <v>18531</v>
      </c>
      <c r="S222" s="245">
        <v>9775.1025000000009</v>
      </c>
      <c r="T222" s="245">
        <v>5188.68</v>
      </c>
      <c r="U222" s="245">
        <v>13343</v>
      </c>
      <c r="V222" s="245">
        <v>7038.4324999999999</v>
      </c>
      <c r="W222" s="245">
        <v>3736.04</v>
      </c>
    </row>
    <row r="223" spans="1:23">
      <c r="A223" s="253">
        <v>71</v>
      </c>
      <c r="B223" s="253">
        <v>71</v>
      </c>
      <c r="C223" s="245">
        <v>50888</v>
      </c>
      <c r="D223" s="245">
        <v>26843.42</v>
      </c>
      <c r="E223" s="245">
        <v>14248.64</v>
      </c>
      <c r="F223" s="245">
        <v>47599</v>
      </c>
      <c r="G223" s="245">
        <v>25108.4725</v>
      </c>
      <c r="H223" s="245">
        <v>13327.72</v>
      </c>
      <c r="I223" s="245">
        <v>39144</v>
      </c>
      <c r="J223" s="245">
        <v>20648.46</v>
      </c>
      <c r="K223" s="245">
        <v>10960.32</v>
      </c>
      <c r="L223" s="245">
        <v>25681</v>
      </c>
      <c r="M223" s="245">
        <v>13546.727500000001</v>
      </c>
      <c r="N223" s="245">
        <v>7190.68</v>
      </c>
      <c r="O223" s="245">
        <v>22464</v>
      </c>
      <c r="P223" s="245">
        <v>11849.76</v>
      </c>
      <c r="Q223" s="245">
        <v>6289.92</v>
      </c>
      <c r="R223" s="245">
        <v>19257</v>
      </c>
      <c r="S223" s="245">
        <v>10158.067499999999</v>
      </c>
      <c r="T223" s="245">
        <v>5391.96</v>
      </c>
      <c r="U223" s="245">
        <v>13865</v>
      </c>
      <c r="V223" s="245">
        <v>7313.7875000000004</v>
      </c>
      <c r="W223" s="245">
        <v>3882.2</v>
      </c>
    </row>
    <row r="224" spans="1:23">
      <c r="A224" s="253">
        <v>72</v>
      </c>
      <c r="B224" s="253">
        <v>72</v>
      </c>
      <c r="C224" s="245">
        <v>52324</v>
      </c>
      <c r="D224" s="245">
        <v>27600.91</v>
      </c>
      <c r="E224" s="245">
        <v>14650.72</v>
      </c>
      <c r="F224" s="245">
        <v>48947</v>
      </c>
      <c r="G224" s="245">
        <v>25819.5425</v>
      </c>
      <c r="H224" s="245">
        <v>13705.16</v>
      </c>
      <c r="I224" s="245">
        <v>40249</v>
      </c>
      <c r="J224" s="245">
        <v>21231.3475</v>
      </c>
      <c r="K224" s="245">
        <v>11269.72</v>
      </c>
      <c r="L224" s="245">
        <v>26404</v>
      </c>
      <c r="M224" s="245">
        <v>13928.11</v>
      </c>
      <c r="N224" s="245">
        <v>7393.12</v>
      </c>
      <c r="O224" s="245">
        <v>23102</v>
      </c>
      <c r="P224" s="245">
        <v>12186.305</v>
      </c>
      <c r="Q224" s="245">
        <v>6468.5599999999995</v>
      </c>
      <c r="R224" s="245">
        <v>19800</v>
      </c>
      <c r="S224" s="245">
        <v>10444.5</v>
      </c>
      <c r="T224" s="245">
        <v>5544</v>
      </c>
      <c r="U224" s="245">
        <v>14257</v>
      </c>
      <c r="V224" s="245">
        <v>7520.5675000000001</v>
      </c>
      <c r="W224" s="245">
        <v>3991.96</v>
      </c>
    </row>
    <row r="225" spans="1:24">
      <c r="A225" s="253">
        <v>73</v>
      </c>
      <c r="B225" s="253">
        <v>73</v>
      </c>
      <c r="C225" s="245">
        <v>54241</v>
      </c>
      <c r="D225" s="245">
        <v>28612.127499999999</v>
      </c>
      <c r="E225" s="245">
        <v>15187.48</v>
      </c>
      <c r="F225" s="245">
        <v>50748</v>
      </c>
      <c r="G225" s="245">
        <v>26769.57</v>
      </c>
      <c r="H225" s="245">
        <v>14209.44</v>
      </c>
      <c r="I225" s="245">
        <v>41729</v>
      </c>
      <c r="J225" s="245">
        <v>22012.047500000001</v>
      </c>
      <c r="K225" s="245">
        <v>11684.119999999999</v>
      </c>
      <c r="L225" s="245">
        <v>27373</v>
      </c>
      <c r="M225" s="245">
        <v>14439.2575</v>
      </c>
      <c r="N225" s="245">
        <v>7664.44</v>
      </c>
      <c r="O225" s="245">
        <v>23950</v>
      </c>
      <c r="P225" s="245">
        <v>12633.625</v>
      </c>
      <c r="Q225" s="245">
        <v>6706</v>
      </c>
      <c r="R225" s="245">
        <v>20533</v>
      </c>
      <c r="S225" s="245">
        <v>10831.157499999999</v>
      </c>
      <c r="T225" s="245">
        <v>5749.24</v>
      </c>
      <c r="U225" s="245">
        <v>14783</v>
      </c>
      <c r="V225" s="245">
        <v>7798.0325000000003</v>
      </c>
      <c r="W225" s="245">
        <v>4139.24</v>
      </c>
    </row>
    <row r="226" spans="1:24">
      <c r="A226" s="253">
        <v>74</v>
      </c>
      <c r="B226" s="253">
        <v>74</v>
      </c>
      <c r="C226" s="245">
        <v>55200</v>
      </c>
      <c r="D226" s="245">
        <v>29118</v>
      </c>
      <c r="E226" s="245">
        <v>15456</v>
      </c>
      <c r="F226" s="245">
        <v>51642</v>
      </c>
      <c r="G226" s="245">
        <v>27241.154999999999</v>
      </c>
      <c r="H226" s="245">
        <v>14459.76</v>
      </c>
      <c r="I226" s="245">
        <v>42465</v>
      </c>
      <c r="J226" s="245">
        <v>22400.287499999999</v>
      </c>
      <c r="K226" s="245">
        <v>11890.2</v>
      </c>
      <c r="L226" s="245">
        <v>27858</v>
      </c>
      <c r="M226" s="245">
        <v>14695.094999999999</v>
      </c>
      <c r="N226" s="245">
        <v>7800.24</v>
      </c>
      <c r="O226" s="245">
        <v>24372</v>
      </c>
      <c r="P226" s="245">
        <v>12856.23</v>
      </c>
      <c r="Q226" s="245">
        <v>6824.16</v>
      </c>
      <c r="R226" s="245">
        <v>20894</v>
      </c>
      <c r="S226" s="245">
        <v>11021.584999999999</v>
      </c>
      <c r="T226" s="245">
        <v>5850.32</v>
      </c>
      <c r="U226" s="245">
        <v>15046</v>
      </c>
      <c r="V226" s="245">
        <v>7936.7650000000003</v>
      </c>
      <c r="W226" s="245">
        <v>4212.88</v>
      </c>
    </row>
    <row r="227" spans="1:24">
      <c r="A227" s="253">
        <v>75</v>
      </c>
      <c r="B227" s="253">
        <v>99</v>
      </c>
      <c r="C227" s="245">
        <v>57597</v>
      </c>
      <c r="D227" s="245">
        <v>30382.4175</v>
      </c>
      <c r="E227" s="245">
        <v>16127.16</v>
      </c>
      <c r="F227" s="245">
        <v>53889</v>
      </c>
      <c r="G227" s="245">
        <v>28426.447499999998</v>
      </c>
      <c r="H227" s="245">
        <v>15088.92</v>
      </c>
      <c r="I227" s="245">
        <v>44315</v>
      </c>
      <c r="J227" s="245">
        <v>23376.162499999999</v>
      </c>
      <c r="K227" s="245">
        <v>12408.2</v>
      </c>
      <c r="L227" s="245">
        <v>29071</v>
      </c>
      <c r="M227" s="245">
        <v>15334.952499999999</v>
      </c>
      <c r="N227" s="245">
        <v>8139.88</v>
      </c>
      <c r="O227" s="245">
        <v>25435</v>
      </c>
      <c r="P227" s="245">
        <v>13416.9625</v>
      </c>
      <c r="Q227" s="245">
        <v>7121.8</v>
      </c>
      <c r="R227" s="245">
        <v>21803</v>
      </c>
      <c r="S227" s="245">
        <v>11501.0825</v>
      </c>
      <c r="T227" s="245">
        <v>6104.84</v>
      </c>
      <c r="U227" s="245">
        <v>15698</v>
      </c>
      <c r="V227" s="245">
        <v>8280.6949999999997</v>
      </c>
      <c r="W227" s="245">
        <v>4395.4399999999996</v>
      </c>
    </row>
    <row r="229" spans="1:24">
      <c r="A229" s="253">
        <v>1</v>
      </c>
      <c r="C229" s="245">
        <v>3082</v>
      </c>
      <c r="D229" s="245">
        <v>1625.7550000000001</v>
      </c>
      <c r="E229" s="245">
        <v>862.96</v>
      </c>
      <c r="F229" s="245">
        <v>1957</v>
      </c>
      <c r="G229" s="245">
        <v>1032.3175000000001</v>
      </c>
      <c r="H229" s="245">
        <v>547.96</v>
      </c>
      <c r="I229" s="245">
        <v>1680</v>
      </c>
      <c r="J229" s="245">
        <v>886.2</v>
      </c>
      <c r="K229" s="245">
        <v>470.4</v>
      </c>
      <c r="L229" s="245">
        <v>1162</v>
      </c>
      <c r="M229" s="245">
        <v>612.95500000000004</v>
      </c>
      <c r="N229" s="245">
        <v>325.36</v>
      </c>
      <c r="O229" s="245">
        <v>951</v>
      </c>
      <c r="P229" s="245">
        <v>501.65249999999997</v>
      </c>
      <c r="Q229" s="245">
        <v>266.27999999999997</v>
      </c>
      <c r="R229" s="245">
        <v>703</v>
      </c>
      <c r="S229" s="245">
        <v>370.83249999999998</v>
      </c>
      <c r="T229" s="245">
        <v>196.84</v>
      </c>
      <c r="U229" s="245">
        <v>505</v>
      </c>
      <c r="V229" s="245">
        <v>266.38749999999999</v>
      </c>
      <c r="W229" s="245">
        <v>141.4</v>
      </c>
    </row>
    <row r="230" spans="1:24">
      <c r="A230" s="253">
        <v>2</v>
      </c>
      <c r="C230" s="245">
        <v>4837</v>
      </c>
      <c r="D230" s="245">
        <v>2551.5174999999999</v>
      </c>
      <c r="E230" s="245">
        <v>1354.36</v>
      </c>
      <c r="F230" s="245">
        <v>3122</v>
      </c>
      <c r="G230" s="245">
        <v>1646.855</v>
      </c>
      <c r="H230" s="245">
        <v>874.16</v>
      </c>
      <c r="I230" s="245">
        <v>2679</v>
      </c>
      <c r="J230" s="245">
        <v>1413.1724999999999</v>
      </c>
      <c r="K230" s="245">
        <v>750.12</v>
      </c>
      <c r="L230" s="245">
        <v>1857</v>
      </c>
      <c r="M230" s="245">
        <v>979.5675</v>
      </c>
      <c r="N230" s="245">
        <v>519.96</v>
      </c>
      <c r="O230" s="245">
        <v>1519</v>
      </c>
      <c r="P230" s="245">
        <v>801.27250000000004</v>
      </c>
      <c r="Q230" s="245">
        <v>425.32</v>
      </c>
      <c r="R230" s="245">
        <v>1127</v>
      </c>
      <c r="S230" s="245">
        <v>594.49249999999995</v>
      </c>
      <c r="T230" s="245">
        <v>315.56</v>
      </c>
      <c r="U230" s="245">
        <v>811</v>
      </c>
      <c r="V230" s="245">
        <v>427.80250000000001</v>
      </c>
      <c r="W230" s="245">
        <v>227.07999999999998</v>
      </c>
    </row>
    <row r="231" spans="1:24">
      <c r="A231" s="253">
        <v>3</v>
      </c>
      <c r="C231" s="245">
        <v>7038</v>
      </c>
      <c r="D231" s="245">
        <v>3712.5450000000001</v>
      </c>
      <c r="E231" s="245">
        <v>1970.6399999999999</v>
      </c>
      <c r="F231" s="245">
        <v>4566</v>
      </c>
      <c r="G231" s="245">
        <v>2408.5650000000001</v>
      </c>
      <c r="H231" s="245">
        <v>1278.48</v>
      </c>
      <c r="I231" s="245">
        <v>3933</v>
      </c>
      <c r="J231" s="245">
        <v>2074.6574999999998</v>
      </c>
      <c r="K231" s="245">
        <v>1101.24</v>
      </c>
      <c r="L231" s="245">
        <v>2725</v>
      </c>
      <c r="M231" s="245">
        <v>1437.4375</v>
      </c>
      <c r="N231" s="245">
        <v>763</v>
      </c>
      <c r="O231" s="245">
        <v>2231</v>
      </c>
      <c r="P231" s="245">
        <v>1176.8525</v>
      </c>
      <c r="Q231" s="245">
        <v>624.67999999999995</v>
      </c>
      <c r="R231" s="245">
        <v>1651</v>
      </c>
      <c r="S231" s="245">
        <v>870.90250000000003</v>
      </c>
      <c r="T231" s="245">
        <v>462.28</v>
      </c>
      <c r="U231" s="245">
        <v>1189</v>
      </c>
      <c r="V231" s="245">
        <v>627.19749999999999</v>
      </c>
      <c r="W231" s="245">
        <v>332.92</v>
      </c>
    </row>
    <row r="233" spans="1:24">
      <c r="A233" s="253" t="s">
        <v>664</v>
      </c>
      <c r="C233" s="245" t="s">
        <v>635</v>
      </c>
      <c r="F233" s="245" t="s">
        <v>636</v>
      </c>
      <c r="I233" s="245" t="s">
        <v>637</v>
      </c>
      <c r="L233" s="245" t="s">
        <v>638</v>
      </c>
      <c r="O233" s="245" t="s">
        <v>639</v>
      </c>
      <c r="R233" s="245" t="s">
        <v>640</v>
      </c>
      <c r="U233" s="245" t="s">
        <v>641</v>
      </c>
    </row>
    <row r="234" spans="1:24">
      <c r="C234" s="245" t="s">
        <v>642</v>
      </c>
      <c r="D234" s="245" t="s">
        <v>643</v>
      </c>
      <c r="F234" s="245" t="s">
        <v>642</v>
      </c>
      <c r="G234" s="245" t="s">
        <v>643</v>
      </c>
      <c r="I234" s="245" t="s">
        <v>642</v>
      </c>
      <c r="J234" s="245" t="s">
        <v>643</v>
      </c>
      <c r="L234" s="245" t="s">
        <v>642</v>
      </c>
      <c r="M234" s="245" t="s">
        <v>643</v>
      </c>
      <c r="O234" s="245" t="s">
        <v>642</v>
      </c>
      <c r="P234" s="245" t="s">
        <v>643</v>
      </c>
      <c r="R234" s="245" t="s">
        <v>642</v>
      </c>
      <c r="S234" s="245" t="s">
        <v>643</v>
      </c>
      <c r="U234" s="245" t="s">
        <v>642</v>
      </c>
      <c r="V234" s="245" t="s">
        <v>643</v>
      </c>
    </row>
    <row r="235" spans="1:24">
      <c r="A235" s="253" t="s">
        <v>651</v>
      </c>
      <c r="C235" s="245">
        <v>1000</v>
      </c>
      <c r="D235" s="245">
        <v>500</v>
      </c>
      <c r="F235" s="245">
        <v>2000</v>
      </c>
      <c r="G235" s="245">
        <v>1000</v>
      </c>
      <c r="I235" s="245">
        <v>3000</v>
      </c>
      <c r="J235" s="245">
        <v>2000</v>
      </c>
      <c r="L235" s="245">
        <v>5000</v>
      </c>
      <c r="M235" s="245">
        <v>5000</v>
      </c>
      <c r="O235" s="245">
        <v>10000</v>
      </c>
      <c r="P235" s="245">
        <v>10000</v>
      </c>
      <c r="R235" s="245">
        <v>20000</v>
      </c>
      <c r="S235" s="245">
        <v>20000</v>
      </c>
      <c r="U235" s="245">
        <v>50000</v>
      </c>
      <c r="V235" s="245">
        <v>50000</v>
      </c>
    </row>
    <row r="236" spans="1:24">
      <c r="A236" s="253" t="s">
        <v>653</v>
      </c>
      <c r="B236" s="253" t="s">
        <v>654</v>
      </c>
      <c r="C236" s="245" t="s">
        <v>652</v>
      </c>
      <c r="D236" s="245" t="s">
        <v>655</v>
      </c>
      <c r="E236" s="245" t="s">
        <v>656</v>
      </c>
      <c r="F236" s="245" t="s">
        <v>652</v>
      </c>
      <c r="G236" s="245" t="s">
        <v>655</v>
      </c>
      <c r="H236" s="245" t="s">
        <v>656</v>
      </c>
      <c r="I236" s="245" t="s">
        <v>652</v>
      </c>
      <c r="J236" s="245" t="s">
        <v>655</v>
      </c>
      <c r="K236" s="245" t="s">
        <v>656</v>
      </c>
      <c r="L236" s="245" t="s">
        <v>652</v>
      </c>
      <c r="M236" s="245" t="s">
        <v>655</v>
      </c>
      <c r="N236" s="245" t="s">
        <v>656</v>
      </c>
      <c r="O236" s="245" t="s">
        <v>652</v>
      </c>
      <c r="P236" s="245" t="s">
        <v>655</v>
      </c>
      <c r="Q236" s="245" t="s">
        <v>656</v>
      </c>
      <c r="R236" s="245" t="s">
        <v>652</v>
      </c>
      <c r="S236" s="245" t="s">
        <v>655</v>
      </c>
      <c r="T236" s="245" t="s">
        <v>656</v>
      </c>
      <c r="U236" s="245" t="s">
        <v>652</v>
      </c>
      <c r="V236" s="245" t="s">
        <v>655</v>
      </c>
      <c r="W236" s="245" t="s">
        <v>656</v>
      </c>
      <c r="X236" s="245">
        <v>8</v>
      </c>
    </row>
    <row r="237" spans="1:24">
      <c r="A237" s="253">
        <v>18</v>
      </c>
      <c r="B237" s="253">
        <v>24</v>
      </c>
      <c r="C237" s="245">
        <v>13098</v>
      </c>
      <c r="D237" s="245">
        <v>6909.1949999999997</v>
      </c>
      <c r="E237" s="245">
        <v>3667.44</v>
      </c>
      <c r="F237" s="245">
        <v>8152</v>
      </c>
      <c r="G237" s="245">
        <v>4300.18</v>
      </c>
      <c r="H237" s="245">
        <v>2282.56</v>
      </c>
      <c r="I237" s="245">
        <v>7202</v>
      </c>
      <c r="J237" s="245">
        <v>3799.0549999999998</v>
      </c>
      <c r="K237" s="245">
        <v>2016.56</v>
      </c>
      <c r="L237" s="245">
        <v>4303</v>
      </c>
      <c r="M237" s="245">
        <v>2269.8325</v>
      </c>
      <c r="N237" s="245">
        <v>1204.8399999999999</v>
      </c>
      <c r="O237" s="245">
        <v>2824</v>
      </c>
      <c r="P237" s="245">
        <v>1489.66</v>
      </c>
      <c r="Q237" s="245">
        <v>790.72</v>
      </c>
      <c r="R237" s="245">
        <v>2157</v>
      </c>
      <c r="S237" s="245">
        <v>1137.8175000000001</v>
      </c>
      <c r="T237" s="245">
        <v>603.96</v>
      </c>
      <c r="U237" s="245">
        <v>1553</v>
      </c>
      <c r="V237" s="245">
        <v>819.20749999999998</v>
      </c>
      <c r="W237" s="245">
        <v>434.84</v>
      </c>
    </row>
    <row r="238" spans="1:24">
      <c r="A238" s="253">
        <v>25</v>
      </c>
      <c r="B238" s="253">
        <v>29</v>
      </c>
      <c r="C238" s="245">
        <v>13743</v>
      </c>
      <c r="D238" s="245">
        <v>7249.4324999999999</v>
      </c>
      <c r="E238" s="245">
        <v>3848.04</v>
      </c>
      <c r="F238" s="245">
        <v>8557</v>
      </c>
      <c r="G238" s="245">
        <v>4513.8175000000001</v>
      </c>
      <c r="H238" s="245">
        <v>2395.96</v>
      </c>
      <c r="I238" s="245">
        <v>7970</v>
      </c>
      <c r="J238" s="245">
        <v>4204.1750000000002</v>
      </c>
      <c r="K238" s="245">
        <v>2231.6</v>
      </c>
      <c r="L238" s="245">
        <v>4762</v>
      </c>
      <c r="M238" s="245">
        <v>2511.9549999999999</v>
      </c>
      <c r="N238" s="245">
        <v>1333.36</v>
      </c>
      <c r="O238" s="245">
        <v>3124</v>
      </c>
      <c r="P238" s="245">
        <v>1647.91</v>
      </c>
      <c r="Q238" s="245">
        <v>874.72</v>
      </c>
      <c r="R238" s="245">
        <v>2388</v>
      </c>
      <c r="S238" s="245">
        <v>1259.67</v>
      </c>
      <c r="T238" s="245">
        <v>668.64</v>
      </c>
      <c r="U238" s="245">
        <v>1720</v>
      </c>
      <c r="V238" s="245">
        <v>907.3</v>
      </c>
      <c r="W238" s="245">
        <v>481.6</v>
      </c>
    </row>
    <row r="239" spans="1:24">
      <c r="A239" s="253">
        <v>30</v>
      </c>
      <c r="B239" s="253">
        <v>34</v>
      </c>
      <c r="C239" s="245">
        <v>14339</v>
      </c>
      <c r="D239" s="245">
        <v>7563.8225000000002</v>
      </c>
      <c r="E239" s="245">
        <v>4014.92</v>
      </c>
      <c r="F239" s="245">
        <v>8935</v>
      </c>
      <c r="G239" s="245">
        <v>4713.2124999999996</v>
      </c>
      <c r="H239" s="245">
        <v>2501.8000000000002</v>
      </c>
      <c r="I239" s="245">
        <v>8523</v>
      </c>
      <c r="J239" s="245">
        <v>4495.8824999999997</v>
      </c>
      <c r="K239" s="245">
        <v>2386.44</v>
      </c>
      <c r="L239" s="245">
        <v>5340</v>
      </c>
      <c r="M239" s="245">
        <v>2816.85</v>
      </c>
      <c r="N239" s="245">
        <v>1495.2</v>
      </c>
      <c r="O239" s="245">
        <v>3770</v>
      </c>
      <c r="P239" s="245">
        <v>1988.675</v>
      </c>
      <c r="Q239" s="245">
        <v>1055.5999999999999</v>
      </c>
      <c r="R239" s="245">
        <v>2883</v>
      </c>
      <c r="S239" s="245">
        <v>1520.7825</v>
      </c>
      <c r="T239" s="245">
        <v>807.24</v>
      </c>
      <c r="U239" s="245">
        <v>2077</v>
      </c>
      <c r="V239" s="245">
        <v>1095.6175000000001</v>
      </c>
      <c r="W239" s="245">
        <v>581.55999999999995</v>
      </c>
    </row>
    <row r="240" spans="1:24">
      <c r="A240" s="253">
        <v>35</v>
      </c>
      <c r="B240" s="253">
        <v>39</v>
      </c>
      <c r="C240" s="245">
        <v>16031</v>
      </c>
      <c r="D240" s="245">
        <v>8456.3525000000009</v>
      </c>
      <c r="E240" s="245">
        <v>4488.68</v>
      </c>
      <c r="F240" s="245">
        <v>9998</v>
      </c>
      <c r="G240" s="245">
        <v>5273.9449999999997</v>
      </c>
      <c r="H240" s="245">
        <v>2799.44</v>
      </c>
      <c r="I240" s="245">
        <v>9537</v>
      </c>
      <c r="J240" s="245">
        <v>5030.7674999999999</v>
      </c>
      <c r="K240" s="245">
        <v>2670.36</v>
      </c>
      <c r="L240" s="245">
        <v>5979</v>
      </c>
      <c r="M240" s="245">
        <v>3153.9225000000001</v>
      </c>
      <c r="N240" s="245">
        <v>1674.12</v>
      </c>
      <c r="O240" s="245">
        <v>4225</v>
      </c>
      <c r="P240" s="245">
        <v>2228.6875</v>
      </c>
      <c r="Q240" s="245">
        <v>1183</v>
      </c>
      <c r="R240" s="245">
        <v>3233</v>
      </c>
      <c r="S240" s="245">
        <v>1705.4075</v>
      </c>
      <c r="T240" s="245">
        <v>905.24</v>
      </c>
      <c r="U240" s="245">
        <v>2330</v>
      </c>
      <c r="V240" s="245">
        <v>1229.075</v>
      </c>
      <c r="W240" s="245">
        <v>652.4</v>
      </c>
    </row>
    <row r="241" spans="1:23">
      <c r="A241" s="253">
        <v>40</v>
      </c>
      <c r="B241" s="253">
        <v>44</v>
      </c>
      <c r="C241" s="245">
        <v>18154</v>
      </c>
      <c r="D241" s="245">
        <v>9576.2350000000006</v>
      </c>
      <c r="E241" s="245">
        <v>5083.12</v>
      </c>
      <c r="F241" s="245">
        <v>11569</v>
      </c>
      <c r="G241" s="245">
        <v>6102.6475</v>
      </c>
      <c r="H241" s="245">
        <v>3239.32</v>
      </c>
      <c r="I241" s="245">
        <v>10454</v>
      </c>
      <c r="J241" s="245">
        <v>5514.4849999999997</v>
      </c>
      <c r="K241" s="245">
        <v>2927.12</v>
      </c>
      <c r="L241" s="245">
        <v>6649</v>
      </c>
      <c r="M241" s="245">
        <v>3507.3474999999999</v>
      </c>
      <c r="N241" s="245">
        <v>1861.72</v>
      </c>
      <c r="O241" s="245">
        <v>4662</v>
      </c>
      <c r="P241" s="245">
        <v>2459.2049999999999</v>
      </c>
      <c r="Q241" s="245">
        <v>1305.3599999999999</v>
      </c>
      <c r="R241" s="245">
        <v>3566</v>
      </c>
      <c r="S241" s="245">
        <v>1881.0650000000001</v>
      </c>
      <c r="T241" s="245">
        <v>998.48</v>
      </c>
      <c r="U241" s="245">
        <v>2568</v>
      </c>
      <c r="V241" s="245">
        <v>1354.62</v>
      </c>
      <c r="W241" s="245">
        <v>719.04</v>
      </c>
    </row>
    <row r="242" spans="1:23">
      <c r="A242" s="253">
        <v>45</v>
      </c>
      <c r="B242" s="253">
        <v>49</v>
      </c>
      <c r="C242" s="245">
        <v>20269</v>
      </c>
      <c r="D242" s="245">
        <v>10691.897499999999</v>
      </c>
      <c r="E242" s="245">
        <v>5675.32</v>
      </c>
      <c r="F242" s="245">
        <v>12922</v>
      </c>
      <c r="G242" s="245">
        <v>6816.3549999999996</v>
      </c>
      <c r="H242" s="245">
        <v>3618.16</v>
      </c>
      <c r="I242" s="245">
        <v>11681</v>
      </c>
      <c r="J242" s="245">
        <v>6161.7275</v>
      </c>
      <c r="K242" s="245">
        <v>3270.68</v>
      </c>
      <c r="L242" s="245">
        <v>7378</v>
      </c>
      <c r="M242" s="245">
        <v>3891.895</v>
      </c>
      <c r="N242" s="245">
        <v>2065.84</v>
      </c>
      <c r="O242" s="245">
        <v>5211</v>
      </c>
      <c r="P242" s="245">
        <v>2748.8024999999998</v>
      </c>
      <c r="Q242" s="245">
        <v>1459.08</v>
      </c>
      <c r="R242" s="245">
        <v>3987</v>
      </c>
      <c r="S242" s="245">
        <v>2103.1424999999999</v>
      </c>
      <c r="T242" s="245">
        <v>1116.3599999999999</v>
      </c>
      <c r="U242" s="245">
        <v>2869</v>
      </c>
      <c r="V242" s="245">
        <v>1513.3975</v>
      </c>
      <c r="W242" s="245">
        <v>803.31999999999994</v>
      </c>
    </row>
    <row r="243" spans="1:23">
      <c r="A243" s="253">
        <v>50</v>
      </c>
      <c r="B243" s="253">
        <v>54</v>
      </c>
      <c r="C243" s="245">
        <v>26259</v>
      </c>
      <c r="D243" s="245">
        <v>13851.622499999999</v>
      </c>
      <c r="E243" s="245">
        <v>7352.52</v>
      </c>
      <c r="F243" s="245">
        <v>16581</v>
      </c>
      <c r="G243" s="245">
        <v>8746.4775000000009</v>
      </c>
      <c r="H243" s="245">
        <v>4642.68</v>
      </c>
      <c r="I243" s="245">
        <v>13861</v>
      </c>
      <c r="J243" s="245">
        <v>7311.6774999999998</v>
      </c>
      <c r="K243" s="245">
        <v>3881.08</v>
      </c>
      <c r="L243" s="245">
        <v>9746</v>
      </c>
      <c r="M243" s="245">
        <v>5141.0150000000003</v>
      </c>
      <c r="N243" s="245">
        <v>2728.88</v>
      </c>
      <c r="O243" s="245">
        <v>7422</v>
      </c>
      <c r="P243" s="245">
        <v>3915.105</v>
      </c>
      <c r="Q243" s="245">
        <v>2078.16</v>
      </c>
      <c r="R243" s="245">
        <v>5686</v>
      </c>
      <c r="S243" s="245">
        <v>2999.3649999999998</v>
      </c>
      <c r="T243" s="245">
        <v>1592.08</v>
      </c>
      <c r="U243" s="245">
        <v>4094</v>
      </c>
      <c r="V243" s="245">
        <v>2159.585</v>
      </c>
      <c r="W243" s="245">
        <v>1146.32</v>
      </c>
    </row>
    <row r="244" spans="1:23">
      <c r="A244" s="253">
        <v>55</v>
      </c>
      <c r="B244" s="253">
        <v>59</v>
      </c>
      <c r="C244" s="245">
        <v>27929</v>
      </c>
      <c r="D244" s="245">
        <v>14732.547500000001</v>
      </c>
      <c r="E244" s="245">
        <v>7820.12</v>
      </c>
      <c r="F244" s="245">
        <v>17642</v>
      </c>
      <c r="G244" s="245">
        <v>9306.1550000000007</v>
      </c>
      <c r="H244" s="245">
        <v>4939.76</v>
      </c>
      <c r="I244" s="245">
        <v>14740</v>
      </c>
      <c r="J244" s="245">
        <v>7775.35</v>
      </c>
      <c r="K244" s="245">
        <v>4127.2</v>
      </c>
      <c r="L244" s="245">
        <v>10369</v>
      </c>
      <c r="M244" s="245">
        <v>5469.6475</v>
      </c>
      <c r="N244" s="245">
        <v>2903.32</v>
      </c>
      <c r="O244" s="245">
        <v>7899</v>
      </c>
      <c r="P244" s="245">
        <v>4166.7224999999999</v>
      </c>
      <c r="Q244" s="245">
        <v>2211.7199999999998</v>
      </c>
      <c r="R244" s="245">
        <v>6041</v>
      </c>
      <c r="S244" s="245">
        <v>3186.6275000000001</v>
      </c>
      <c r="T244" s="245">
        <v>1691.48</v>
      </c>
      <c r="U244" s="245">
        <v>4349</v>
      </c>
      <c r="V244" s="245">
        <v>2294.0974999999999</v>
      </c>
      <c r="W244" s="245">
        <v>1217.72</v>
      </c>
    </row>
    <row r="245" spans="1:23">
      <c r="A245" s="253">
        <v>60</v>
      </c>
      <c r="B245" s="253">
        <v>60</v>
      </c>
      <c r="C245" s="245">
        <v>29647</v>
      </c>
      <c r="D245" s="245">
        <v>15638.7925</v>
      </c>
      <c r="E245" s="245">
        <v>8301.16</v>
      </c>
      <c r="F245" s="245">
        <v>19203</v>
      </c>
      <c r="G245" s="245">
        <v>10129.5825</v>
      </c>
      <c r="H245" s="245">
        <v>5376.84</v>
      </c>
      <c r="I245" s="245">
        <v>16011</v>
      </c>
      <c r="J245" s="245">
        <v>8445.8024999999998</v>
      </c>
      <c r="K245" s="245">
        <v>4483.08</v>
      </c>
      <c r="L245" s="245">
        <v>11797</v>
      </c>
      <c r="M245" s="245">
        <v>6222.9174999999996</v>
      </c>
      <c r="N245" s="245">
        <v>3303.16</v>
      </c>
      <c r="O245" s="245">
        <v>9393</v>
      </c>
      <c r="P245" s="245">
        <v>4954.8074999999999</v>
      </c>
      <c r="Q245" s="245">
        <v>2630.04</v>
      </c>
      <c r="R245" s="245">
        <v>7538</v>
      </c>
      <c r="S245" s="245">
        <v>3976.2950000000001</v>
      </c>
      <c r="T245" s="245">
        <v>2110.64</v>
      </c>
      <c r="U245" s="245">
        <v>5427</v>
      </c>
      <c r="V245" s="245">
        <v>2862.7424999999998</v>
      </c>
      <c r="W245" s="245">
        <v>1519.56</v>
      </c>
    </row>
    <row r="246" spans="1:23">
      <c r="A246" s="253">
        <v>61</v>
      </c>
      <c r="B246" s="253">
        <v>61</v>
      </c>
      <c r="C246" s="245">
        <v>31836</v>
      </c>
      <c r="D246" s="245">
        <v>16793.490000000002</v>
      </c>
      <c r="E246" s="245">
        <v>8914.08</v>
      </c>
      <c r="F246" s="245">
        <v>20634</v>
      </c>
      <c r="G246" s="245">
        <v>10884.434999999999</v>
      </c>
      <c r="H246" s="245">
        <v>5777.52</v>
      </c>
      <c r="I246" s="245">
        <v>17185</v>
      </c>
      <c r="J246" s="245">
        <v>9065.0874999999996</v>
      </c>
      <c r="K246" s="245">
        <v>4811.8</v>
      </c>
      <c r="L246" s="245">
        <v>12673</v>
      </c>
      <c r="M246" s="245">
        <v>6685.0074999999997</v>
      </c>
      <c r="N246" s="245">
        <v>3548.44</v>
      </c>
      <c r="O246" s="245">
        <v>10086</v>
      </c>
      <c r="P246" s="245">
        <v>5320.3649999999998</v>
      </c>
      <c r="Q246" s="245">
        <v>2824.08</v>
      </c>
      <c r="R246" s="245">
        <v>8098</v>
      </c>
      <c r="S246" s="245">
        <v>4271.6949999999997</v>
      </c>
      <c r="T246" s="245">
        <v>2267.44</v>
      </c>
      <c r="U246" s="245">
        <v>5831</v>
      </c>
      <c r="V246" s="245">
        <v>3075.8525</v>
      </c>
      <c r="W246" s="245">
        <v>1632.68</v>
      </c>
    </row>
    <row r="247" spans="1:23">
      <c r="A247" s="253">
        <v>62</v>
      </c>
      <c r="B247" s="253">
        <v>62</v>
      </c>
      <c r="C247" s="245">
        <v>34836</v>
      </c>
      <c r="D247" s="245">
        <v>18375.990000000002</v>
      </c>
      <c r="E247" s="245">
        <v>9754.08</v>
      </c>
      <c r="F247" s="245">
        <v>22582</v>
      </c>
      <c r="G247" s="245">
        <v>11912.004999999999</v>
      </c>
      <c r="H247" s="245">
        <v>6322.96</v>
      </c>
      <c r="I247" s="245">
        <v>18823</v>
      </c>
      <c r="J247" s="245">
        <v>9929.1324999999997</v>
      </c>
      <c r="K247" s="245">
        <v>5270.44</v>
      </c>
      <c r="L247" s="245">
        <v>13875</v>
      </c>
      <c r="M247" s="245">
        <v>7319.0625</v>
      </c>
      <c r="N247" s="245">
        <v>3885</v>
      </c>
      <c r="O247" s="245">
        <v>11041</v>
      </c>
      <c r="P247" s="245">
        <v>5824.1274999999996</v>
      </c>
      <c r="Q247" s="245">
        <v>3091.48</v>
      </c>
      <c r="R247" s="245">
        <v>8868</v>
      </c>
      <c r="S247" s="245">
        <v>4677.87</v>
      </c>
      <c r="T247" s="245">
        <v>2483.04</v>
      </c>
      <c r="U247" s="245">
        <v>6385</v>
      </c>
      <c r="V247" s="245">
        <v>3368.0875000000001</v>
      </c>
      <c r="W247" s="245">
        <v>1787.8</v>
      </c>
    </row>
    <row r="248" spans="1:23">
      <c r="A248" s="253">
        <v>63</v>
      </c>
      <c r="B248" s="253">
        <v>63</v>
      </c>
      <c r="C248" s="245">
        <v>37024</v>
      </c>
      <c r="D248" s="245">
        <v>19530.16</v>
      </c>
      <c r="E248" s="245">
        <v>10366.719999999999</v>
      </c>
      <c r="F248" s="245">
        <v>24008</v>
      </c>
      <c r="G248" s="245">
        <v>12664.22</v>
      </c>
      <c r="H248" s="245">
        <v>6722.24</v>
      </c>
      <c r="I248" s="245">
        <v>20013</v>
      </c>
      <c r="J248" s="245">
        <v>10556.8575</v>
      </c>
      <c r="K248" s="245">
        <v>5603.64</v>
      </c>
      <c r="L248" s="245">
        <v>14748</v>
      </c>
      <c r="M248" s="245">
        <v>7779.57</v>
      </c>
      <c r="N248" s="245">
        <v>4129.4399999999996</v>
      </c>
      <c r="O248" s="245">
        <v>11741</v>
      </c>
      <c r="P248" s="245">
        <v>6193.3774999999996</v>
      </c>
      <c r="Q248" s="245">
        <v>3287.48</v>
      </c>
      <c r="R248" s="245">
        <v>9431</v>
      </c>
      <c r="S248" s="245">
        <v>4974.8525</v>
      </c>
      <c r="T248" s="245">
        <v>2640.68</v>
      </c>
      <c r="U248" s="245">
        <v>6791</v>
      </c>
      <c r="V248" s="245">
        <v>3582.2525000000001</v>
      </c>
      <c r="W248" s="245">
        <v>1901.48</v>
      </c>
    </row>
    <row r="249" spans="1:23">
      <c r="A249" s="253">
        <v>64</v>
      </c>
      <c r="B249" s="253">
        <v>64</v>
      </c>
      <c r="C249" s="245">
        <v>40031</v>
      </c>
      <c r="D249" s="245">
        <v>21116.352500000001</v>
      </c>
      <c r="E249" s="245">
        <v>11208.68</v>
      </c>
      <c r="F249" s="245">
        <v>25972</v>
      </c>
      <c r="G249" s="245">
        <v>13700.23</v>
      </c>
      <c r="H249" s="245">
        <v>7272.16</v>
      </c>
      <c r="I249" s="245">
        <v>21645</v>
      </c>
      <c r="J249" s="245">
        <v>11417.737499999999</v>
      </c>
      <c r="K249" s="245">
        <v>6060.6</v>
      </c>
      <c r="L249" s="245">
        <v>15953</v>
      </c>
      <c r="M249" s="245">
        <v>8415.2075000000004</v>
      </c>
      <c r="N249" s="245">
        <v>4466.84</v>
      </c>
      <c r="O249" s="245">
        <v>12695</v>
      </c>
      <c r="P249" s="245">
        <v>6696.6125000000002</v>
      </c>
      <c r="Q249" s="245">
        <v>3554.6</v>
      </c>
      <c r="R249" s="245">
        <v>10204</v>
      </c>
      <c r="S249" s="245">
        <v>5382.61</v>
      </c>
      <c r="T249" s="245">
        <v>2857.12</v>
      </c>
      <c r="U249" s="245">
        <v>7346</v>
      </c>
      <c r="V249" s="245">
        <v>3875.0149999999999</v>
      </c>
      <c r="W249" s="245">
        <v>2056.88</v>
      </c>
    </row>
    <row r="250" spans="1:23">
      <c r="A250" s="253">
        <v>65</v>
      </c>
      <c r="B250" s="253">
        <v>65</v>
      </c>
      <c r="C250" s="245">
        <v>41946</v>
      </c>
      <c r="D250" s="245">
        <v>22126.514999999999</v>
      </c>
      <c r="E250" s="245">
        <v>11744.88</v>
      </c>
      <c r="F250" s="245">
        <v>33937</v>
      </c>
      <c r="G250" s="245">
        <v>17901.767500000002</v>
      </c>
      <c r="H250" s="245">
        <v>9502.36</v>
      </c>
      <c r="I250" s="245">
        <v>28219</v>
      </c>
      <c r="J250" s="245">
        <v>14885.522499999999</v>
      </c>
      <c r="K250" s="245">
        <v>7901.32</v>
      </c>
      <c r="L250" s="245">
        <v>20167</v>
      </c>
      <c r="M250" s="245">
        <v>10638.092500000001</v>
      </c>
      <c r="N250" s="245">
        <v>5646.76</v>
      </c>
      <c r="O250" s="245">
        <v>16922</v>
      </c>
      <c r="P250" s="245">
        <v>8926.3549999999996</v>
      </c>
      <c r="Q250" s="245">
        <v>4738.16</v>
      </c>
      <c r="R250" s="245">
        <v>14376</v>
      </c>
      <c r="S250" s="245">
        <v>7583.34</v>
      </c>
      <c r="T250" s="245">
        <v>4025.2799999999997</v>
      </c>
      <c r="U250" s="245">
        <v>10351</v>
      </c>
      <c r="V250" s="245">
        <v>5460.1525000000001</v>
      </c>
      <c r="W250" s="245">
        <v>2898.2799999999997</v>
      </c>
    </row>
    <row r="251" spans="1:23">
      <c r="A251" s="253">
        <v>66</v>
      </c>
      <c r="B251" s="253">
        <v>66</v>
      </c>
      <c r="C251" s="245">
        <v>43851</v>
      </c>
      <c r="D251" s="245">
        <v>23131.4025</v>
      </c>
      <c r="E251" s="245">
        <v>12278.28</v>
      </c>
      <c r="F251" s="245">
        <v>39427</v>
      </c>
      <c r="G251" s="245">
        <v>20797.7425</v>
      </c>
      <c r="H251" s="245">
        <v>11039.56</v>
      </c>
      <c r="I251" s="245">
        <v>32792</v>
      </c>
      <c r="J251" s="245">
        <v>17297.78</v>
      </c>
      <c r="K251" s="245">
        <v>9181.76</v>
      </c>
      <c r="L251" s="245">
        <v>23422</v>
      </c>
      <c r="M251" s="245">
        <v>12355.105</v>
      </c>
      <c r="N251" s="245">
        <v>6558.16</v>
      </c>
      <c r="O251" s="245">
        <v>19662</v>
      </c>
      <c r="P251" s="245">
        <v>10371.705</v>
      </c>
      <c r="Q251" s="245">
        <v>5505.36</v>
      </c>
      <c r="R251" s="245">
        <v>16702</v>
      </c>
      <c r="S251" s="245">
        <v>8810.3050000000003</v>
      </c>
      <c r="T251" s="245">
        <v>4676.5600000000004</v>
      </c>
      <c r="U251" s="245">
        <v>12026</v>
      </c>
      <c r="V251" s="245">
        <v>6343.7150000000001</v>
      </c>
      <c r="W251" s="245">
        <v>3367.2799999999997</v>
      </c>
    </row>
    <row r="252" spans="1:23">
      <c r="A252" s="253">
        <v>67</v>
      </c>
      <c r="B252" s="253">
        <v>67</v>
      </c>
      <c r="C252" s="245">
        <v>47793</v>
      </c>
      <c r="D252" s="245">
        <v>25210.807499999999</v>
      </c>
      <c r="E252" s="245">
        <v>13382.04</v>
      </c>
      <c r="F252" s="245">
        <v>43055</v>
      </c>
      <c r="G252" s="245">
        <v>22711.512500000001</v>
      </c>
      <c r="H252" s="245">
        <v>12055.4</v>
      </c>
      <c r="I252" s="245">
        <v>35807</v>
      </c>
      <c r="J252" s="245">
        <v>18888.192500000001</v>
      </c>
      <c r="K252" s="245">
        <v>10025.959999999999</v>
      </c>
      <c r="L252" s="245">
        <v>25582</v>
      </c>
      <c r="M252" s="245">
        <v>13494.504999999999</v>
      </c>
      <c r="N252" s="245">
        <v>7162.96</v>
      </c>
      <c r="O252" s="245">
        <v>21473</v>
      </c>
      <c r="P252" s="245">
        <v>11327.0075</v>
      </c>
      <c r="Q252" s="245">
        <v>6012.44</v>
      </c>
      <c r="R252" s="245">
        <v>18237</v>
      </c>
      <c r="S252" s="245">
        <v>9620.0174999999999</v>
      </c>
      <c r="T252" s="245">
        <v>5106.3599999999997</v>
      </c>
      <c r="U252" s="245">
        <v>13130</v>
      </c>
      <c r="V252" s="245">
        <v>6926.0749999999998</v>
      </c>
      <c r="W252" s="245">
        <v>3676.4</v>
      </c>
    </row>
    <row r="253" spans="1:23">
      <c r="A253" s="253">
        <v>68</v>
      </c>
      <c r="B253" s="253">
        <v>68</v>
      </c>
      <c r="C253" s="245">
        <v>52997</v>
      </c>
      <c r="D253" s="245">
        <v>27955.9175</v>
      </c>
      <c r="E253" s="245">
        <v>14839.16</v>
      </c>
      <c r="F253" s="245">
        <v>47674</v>
      </c>
      <c r="G253" s="245">
        <v>25148.035</v>
      </c>
      <c r="H253" s="245">
        <v>13348.72</v>
      </c>
      <c r="I253" s="245">
        <v>39645</v>
      </c>
      <c r="J253" s="245">
        <v>20912.737499999999</v>
      </c>
      <c r="K253" s="245">
        <v>11100.6</v>
      </c>
      <c r="L253" s="245">
        <v>28326</v>
      </c>
      <c r="M253" s="245">
        <v>14941.965</v>
      </c>
      <c r="N253" s="245">
        <v>7931.28</v>
      </c>
      <c r="O253" s="245">
        <v>23778</v>
      </c>
      <c r="P253" s="245">
        <v>12542.895</v>
      </c>
      <c r="Q253" s="245">
        <v>6657.84</v>
      </c>
      <c r="R253" s="245">
        <v>20188</v>
      </c>
      <c r="S253" s="245">
        <v>10649.17</v>
      </c>
      <c r="T253" s="245">
        <v>5652.64</v>
      </c>
      <c r="U253" s="245">
        <v>14537</v>
      </c>
      <c r="V253" s="245">
        <v>7668.2674999999999</v>
      </c>
      <c r="W253" s="245">
        <v>4070.36</v>
      </c>
    </row>
    <row r="254" spans="1:23">
      <c r="A254" s="253">
        <v>69</v>
      </c>
      <c r="B254" s="253">
        <v>69</v>
      </c>
      <c r="C254" s="245">
        <v>58292</v>
      </c>
      <c r="D254" s="245">
        <v>30749.03</v>
      </c>
      <c r="E254" s="245">
        <v>16321.76</v>
      </c>
      <c r="F254" s="245">
        <v>52445</v>
      </c>
      <c r="G254" s="245">
        <v>27664.737499999999</v>
      </c>
      <c r="H254" s="245">
        <v>14684.6</v>
      </c>
      <c r="I254" s="245">
        <v>43614</v>
      </c>
      <c r="J254" s="245">
        <v>23006.384999999998</v>
      </c>
      <c r="K254" s="245">
        <v>12211.92</v>
      </c>
      <c r="L254" s="245">
        <v>31164</v>
      </c>
      <c r="M254" s="245">
        <v>16439.009999999998</v>
      </c>
      <c r="N254" s="245">
        <v>8725.92</v>
      </c>
      <c r="O254" s="245">
        <v>26156</v>
      </c>
      <c r="P254" s="245">
        <v>13797.29</v>
      </c>
      <c r="Q254" s="245">
        <v>7323.68</v>
      </c>
      <c r="R254" s="245">
        <v>22218</v>
      </c>
      <c r="S254" s="245">
        <v>11719.995000000001</v>
      </c>
      <c r="T254" s="245">
        <v>6221.04</v>
      </c>
      <c r="U254" s="245">
        <v>15996</v>
      </c>
      <c r="V254" s="245">
        <v>8437.89</v>
      </c>
      <c r="W254" s="245">
        <v>4478.88</v>
      </c>
    </row>
    <row r="255" spans="1:23">
      <c r="A255" s="253">
        <v>70</v>
      </c>
      <c r="B255" s="253">
        <v>70</v>
      </c>
      <c r="C255" s="245">
        <v>68981</v>
      </c>
      <c r="D255" s="245">
        <v>36387.477500000001</v>
      </c>
      <c r="E255" s="245">
        <v>19314.68</v>
      </c>
      <c r="F255" s="245">
        <v>64539</v>
      </c>
      <c r="G255" s="245">
        <v>34044.322500000002</v>
      </c>
      <c r="H255" s="245">
        <v>18070.919999999998</v>
      </c>
      <c r="I255" s="245">
        <v>53102</v>
      </c>
      <c r="J255" s="245">
        <v>28011.305</v>
      </c>
      <c r="K255" s="245">
        <v>14868.56</v>
      </c>
      <c r="L255" s="245">
        <v>36672</v>
      </c>
      <c r="M255" s="245">
        <v>19344.48</v>
      </c>
      <c r="N255" s="245">
        <v>10268.16</v>
      </c>
      <c r="O255" s="245">
        <v>30476</v>
      </c>
      <c r="P255" s="245">
        <v>16076.09</v>
      </c>
      <c r="Q255" s="245">
        <v>8533.2800000000007</v>
      </c>
      <c r="R255" s="245">
        <v>26126</v>
      </c>
      <c r="S255" s="245">
        <v>13781.465</v>
      </c>
      <c r="T255" s="245">
        <v>7315.28</v>
      </c>
      <c r="U255" s="245">
        <v>18812</v>
      </c>
      <c r="V255" s="245">
        <v>9923.33</v>
      </c>
      <c r="W255" s="245">
        <v>5267.36</v>
      </c>
    </row>
    <row r="256" spans="1:23">
      <c r="A256" s="253">
        <v>71</v>
      </c>
      <c r="B256" s="253">
        <v>71</v>
      </c>
      <c r="C256" s="245">
        <v>71676</v>
      </c>
      <c r="D256" s="245">
        <v>37809.089999999997</v>
      </c>
      <c r="E256" s="245">
        <v>20069.28</v>
      </c>
      <c r="F256" s="245">
        <v>67068</v>
      </c>
      <c r="G256" s="245">
        <v>35378.370000000003</v>
      </c>
      <c r="H256" s="245">
        <v>18779.04</v>
      </c>
      <c r="I256" s="245">
        <v>55189</v>
      </c>
      <c r="J256" s="245">
        <v>29112.197499999998</v>
      </c>
      <c r="K256" s="245">
        <v>15452.92</v>
      </c>
      <c r="L256" s="245">
        <v>38111</v>
      </c>
      <c r="M256" s="245">
        <v>20103.552500000002</v>
      </c>
      <c r="N256" s="245">
        <v>10671.08</v>
      </c>
      <c r="O256" s="245">
        <v>31668</v>
      </c>
      <c r="P256" s="245">
        <v>16704.87</v>
      </c>
      <c r="Q256" s="245">
        <v>8867.0400000000009</v>
      </c>
      <c r="R256" s="245">
        <v>27146</v>
      </c>
      <c r="S256" s="245">
        <v>14319.514999999999</v>
      </c>
      <c r="T256" s="245">
        <v>7600.88</v>
      </c>
      <c r="U256" s="245">
        <v>19545</v>
      </c>
      <c r="V256" s="245">
        <v>10309.987499999999</v>
      </c>
      <c r="W256" s="245">
        <v>5472.6</v>
      </c>
    </row>
    <row r="257" spans="1:24">
      <c r="A257" s="253">
        <v>72</v>
      </c>
      <c r="B257" s="253">
        <v>72</v>
      </c>
      <c r="C257" s="245">
        <v>73697</v>
      </c>
      <c r="D257" s="245">
        <v>38875.167500000003</v>
      </c>
      <c r="E257" s="245">
        <v>20635.16</v>
      </c>
      <c r="F257" s="245">
        <v>68964</v>
      </c>
      <c r="G257" s="245">
        <v>36378.51</v>
      </c>
      <c r="H257" s="245">
        <v>19309.919999999998</v>
      </c>
      <c r="I257" s="245">
        <v>56743</v>
      </c>
      <c r="J257" s="245">
        <v>29931.932499999999</v>
      </c>
      <c r="K257" s="245">
        <v>15888.04</v>
      </c>
      <c r="L257" s="245">
        <v>39190</v>
      </c>
      <c r="M257" s="245">
        <v>20672.724999999999</v>
      </c>
      <c r="N257" s="245">
        <v>10973.2</v>
      </c>
      <c r="O257" s="245">
        <v>32566</v>
      </c>
      <c r="P257" s="245">
        <v>17178.564999999999</v>
      </c>
      <c r="Q257" s="245">
        <v>9118.48</v>
      </c>
      <c r="R257" s="245">
        <v>27919</v>
      </c>
      <c r="S257" s="245">
        <v>14727.272499999999</v>
      </c>
      <c r="T257" s="245">
        <v>7817.32</v>
      </c>
      <c r="U257" s="245">
        <v>20103</v>
      </c>
      <c r="V257" s="245">
        <v>10604.3325</v>
      </c>
      <c r="W257" s="245">
        <v>5628.84</v>
      </c>
    </row>
    <row r="258" spans="1:24">
      <c r="A258" s="253">
        <v>73</v>
      </c>
      <c r="B258" s="253">
        <v>73</v>
      </c>
      <c r="C258" s="245">
        <v>76403</v>
      </c>
      <c r="D258" s="245">
        <v>40302.582499999997</v>
      </c>
      <c r="E258" s="245">
        <v>21392.84</v>
      </c>
      <c r="F258" s="245">
        <v>71500</v>
      </c>
      <c r="G258" s="245">
        <v>37716.25</v>
      </c>
      <c r="H258" s="245">
        <v>20020</v>
      </c>
      <c r="I258" s="245">
        <v>58831</v>
      </c>
      <c r="J258" s="245">
        <v>31033.352500000001</v>
      </c>
      <c r="K258" s="245">
        <v>16472.68</v>
      </c>
      <c r="L258" s="245">
        <v>40630</v>
      </c>
      <c r="M258" s="245">
        <v>21432.325000000001</v>
      </c>
      <c r="N258" s="245">
        <v>11376.4</v>
      </c>
      <c r="O258" s="245">
        <v>33762</v>
      </c>
      <c r="P258" s="245">
        <v>17809.455000000002</v>
      </c>
      <c r="Q258" s="245">
        <v>9453.36</v>
      </c>
      <c r="R258" s="245">
        <v>28946</v>
      </c>
      <c r="S258" s="245">
        <v>15269.014999999999</v>
      </c>
      <c r="T258" s="245">
        <v>8104.88</v>
      </c>
      <c r="U258" s="245">
        <v>20841</v>
      </c>
      <c r="V258" s="245">
        <v>10993.627500000001</v>
      </c>
      <c r="W258" s="245">
        <v>5835.48</v>
      </c>
    </row>
    <row r="259" spans="1:24">
      <c r="A259" s="253">
        <v>74</v>
      </c>
      <c r="B259" s="253">
        <v>74</v>
      </c>
      <c r="C259" s="245">
        <v>77753</v>
      </c>
      <c r="D259" s="245">
        <v>41014.707499999997</v>
      </c>
      <c r="E259" s="245">
        <v>21770.84</v>
      </c>
      <c r="F259" s="245">
        <v>72762</v>
      </c>
      <c r="G259" s="245">
        <v>38381.955000000002</v>
      </c>
      <c r="H259" s="245">
        <v>20373.36</v>
      </c>
      <c r="I259" s="245">
        <v>59868</v>
      </c>
      <c r="J259" s="245">
        <v>31580.37</v>
      </c>
      <c r="K259" s="245">
        <v>16763.04</v>
      </c>
      <c r="L259" s="245">
        <v>41351</v>
      </c>
      <c r="M259" s="245">
        <v>21812.6525</v>
      </c>
      <c r="N259" s="245">
        <v>11578.28</v>
      </c>
      <c r="O259" s="245">
        <v>34362</v>
      </c>
      <c r="P259" s="245">
        <v>18125.955000000002</v>
      </c>
      <c r="Q259" s="245">
        <v>9621.36</v>
      </c>
      <c r="R259" s="245">
        <v>29457</v>
      </c>
      <c r="S259" s="245">
        <v>15538.567499999999</v>
      </c>
      <c r="T259" s="245">
        <v>8247.9599999999991</v>
      </c>
      <c r="U259" s="245">
        <v>21207</v>
      </c>
      <c r="V259" s="245">
        <v>11186.692499999999</v>
      </c>
      <c r="W259" s="245">
        <v>5937.96</v>
      </c>
    </row>
    <row r="260" spans="1:24">
      <c r="A260" s="253">
        <v>75</v>
      </c>
      <c r="B260" s="253">
        <v>99</v>
      </c>
      <c r="C260" s="245">
        <v>81127</v>
      </c>
      <c r="D260" s="245">
        <v>42794.4925</v>
      </c>
      <c r="E260" s="245">
        <v>22715.56</v>
      </c>
      <c r="F260" s="245">
        <v>75933</v>
      </c>
      <c r="G260" s="245">
        <v>40054.657500000001</v>
      </c>
      <c r="H260" s="245">
        <v>21261.239999999998</v>
      </c>
      <c r="I260" s="245">
        <v>62474</v>
      </c>
      <c r="J260" s="245">
        <v>32955.035000000003</v>
      </c>
      <c r="K260" s="245">
        <v>17492.72</v>
      </c>
      <c r="L260" s="245">
        <v>43147</v>
      </c>
      <c r="M260" s="245">
        <v>22760.0425</v>
      </c>
      <c r="N260" s="245">
        <v>12081.16</v>
      </c>
      <c r="O260" s="245">
        <v>35855</v>
      </c>
      <c r="P260" s="245">
        <v>18913.512500000001</v>
      </c>
      <c r="Q260" s="245">
        <v>10039.4</v>
      </c>
      <c r="R260" s="245">
        <v>30741</v>
      </c>
      <c r="S260" s="245">
        <v>16215.877500000001</v>
      </c>
      <c r="T260" s="245">
        <v>8607.48</v>
      </c>
      <c r="U260" s="245">
        <v>22134</v>
      </c>
      <c r="V260" s="245">
        <v>11675.684999999999</v>
      </c>
      <c r="W260" s="245">
        <v>6197.52</v>
      </c>
    </row>
    <row r="262" spans="1:24">
      <c r="A262" s="253">
        <v>1</v>
      </c>
      <c r="C262" s="245">
        <v>4330</v>
      </c>
      <c r="D262" s="245">
        <v>2284.0749999999998</v>
      </c>
      <c r="E262" s="245">
        <v>1212.4000000000001</v>
      </c>
      <c r="F262" s="245">
        <v>2772</v>
      </c>
      <c r="G262" s="245">
        <v>1462.23</v>
      </c>
      <c r="H262" s="245">
        <v>776.16</v>
      </c>
      <c r="I262" s="245">
        <v>2384</v>
      </c>
      <c r="J262" s="245">
        <v>1257.56</v>
      </c>
      <c r="K262" s="245">
        <v>667.52</v>
      </c>
      <c r="L262" s="245">
        <v>1742</v>
      </c>
      <c r="M262" s="245">
        <v>918.90499999999997</v>
      </c>
      <c r="N262" s="245">
        <v>487.76</v>
      </c>
      <c r="O262" s="245">
        <v>1357</v>
      </c>
      <c r="P262" s="245">
        <v>715.8175</v>
      </c>
      <c r="Q262" s="245">
        <v>379.96</v>
      </c>
      <c r="R262" s="245">
        <v>1007</v>
      </c>
      <c r="S262" s="245">
        <v>531.1925</v>
      </c>
      <c r="T262" s="245">
        <v>281.95999999999998</v>
      </c>
      <c r="U262" s="245">
        <v>725</v>
      </c>
      <c r="V262" s="245">
        <v>382.4375</v>
      </c>
      <c r="W262" s="245">
        <v>203</v>
      </c>
    </row>
    <row r="263" spans="1:24">
      <c r="A263" s="253">
        <v>2</v>
      </c>
      <c r="C263" s="245">
        <v>6806</v>
      </c>
      <c r="D263" s="245">
        <v>3590.165</v>
      </c>
      <c r="E263" s="245">
        <v>1905.68</v>
      </c>
      <c r="F263" s="245">
        <v>4404</v>
      </c>
      <c r="G263" s="245">
        <v>2323.11</v>
      </c>
      <c r="H263" s="245">
        <v>1233.1199999999999</v>
      </c>
      <c r="I263" s="245">
        <v>3790</v>
      </c>
      <c r="J263" s="245">
        <v>1999.2249999999999</v>
      </c>
      <c r="K263" s="245">
        <v>1061.2</v>
      </c>
      <c r="L263" s="245">
        <v>2758</v>
      </c>
      <c r="M263" s="245">
        <v>1454.845</v>
      </c>
      <c r="N263" s="245">
        <v>772.24</v>
      </c>
      <c r="O263" s="245">
        <v>2156</v>
      </c>
      <c r="P263" s="245">
        <v>1137.29</v>
      </c>
      <c r="Q263" s="245">
        <v>603.67999999999995</v>
      </c>
      <c r="R263" s="245">
        <v>1597</v>
      </c>
      <c r="S263" s="245">
        <v>842.41750000000002</v>
      </c>
      <c r="T263" s="245">
        <v>447.15999999999997</v>
      </c>
      <c r="U263" s="245">
        <v>1151</v>
      </c>
      <c r="V263" s="245">
        <v>607.15250000000003</v>
      </c>
      <c r="W263" s="245">
        <v>322.27999999999997</v>
      </c>
    </row>
    <row r="264" spans="1:24">
      <c r="A264" s="253">
        <v>3</v>
      </c>
      <c r="C264" s="245">
        <v>9907</v>
      </c>
      <c r="D264" s="245">
        <v>5225.9425000000001</v>
      </c>
      <c r="E264" s="245">
        <v>2773.96</v>
      </c>
      <c r="F264" s="245">
        <v>6452</v>
      </c>
      <c r="G264" s="245">
        <v>3403.43</v>
      </c>
      <c r="H264" s="245">
        <v>1806.56</v>
      </c>
      <c r="I264" s="245">
        <v>5547</v>
      </c>
      <c r="J264" s="245">
        <v>2926.0425</v>
      </c>
      <c r="K264" s="245">
        <v>1553.16</v>
      </c>
      <c r="L264" s="245">
        <v>4053</v>
      </c>
      <c r="M264" s="245">
        <v>2137.9575</v>
      </c>
      <c r="N264" s="245">
        <v>1134.8399999999999</v>
      </c>
      <c r="O264" s="245">
        <v>3155</v>
      </c>
      <c r="P264" s="245">
        <v>1664.2625</v>
      </c>
      <c r="Q264" s="245">
        <v>883.4</v>
      </c>
      <c r="R264" s="245">
        <v>2339</v>
      </c>
      <c r="S264" s="245">
        <v>1233.8225</v>
      </c>
      <c r="T264" s="245">
        <v>654.91999999999996</v>
      </c>
      <c r="U264" s="245">
        <v>1682</v>
      </c>
      <c r="V264" s="245">
        <v>887.255</v>
      </c>
      <c r="W264" s="245">
        <v>470.96</v>
      </c>
    </row>
    <row r="266" spans="1:24">
      <c r="A266" s="253" t="s">
        <v>665</v>
      </c>
      <c r="C266" s="245" t="s">
        <v>635</v>
      </c>
      <c r="F266" s="245" t="s">
        <v>636</v>
      </c>
      <c r="I266" s="245" t="s">
        <v>637</v>
      </c>
      <c r="L266" s="245" t="s">
        <v>638</v>
      </c>
      <c r="O266" s="245" t="s">
        <v>639</v>
      </c>
      <c r="R266" s="245" t="s">
        <v>640</v>
      </c>
      <c r="U266" s="245" t="s">
        <v>641</v>
      </c>
    </row>
    <row r="267" spans="1:24">
      <c r="C267" s="245" t="s">
        <v>642</v>
      </c>
      <c r="D267" s="245" t="s">
        <v>643</v>
      </c>
      <c r="F267" s="245" t="s">
        <v>642</v>
      </c>
      <c r="G267" s="245" t="s">
        <v>643</v>
      </c>
      <c r="I267" s="245" t="s">
        <v>642</v>
      </c>
      <c r="J267" s="245" t="s">
        <v>643</v>
      </c>
      <c r="L267" s="245" t="s">
        <v>642</v>
      </c>
      <c r="M267" s="245" t="s">
        <v>643</v>
      </c>
      <c r="O267" s="245" t="s">
        <v>642</v>
      </c>
      <c r="P267" s="245" t="s">
        <v>643</v>
      </c>
      <c r="R267" s="245" t="s">
        <v>642</v>
      </c>
      <c r="S267" s="245" t="s">
        <v>643</v>
      </c>
      <c r="U267" s="245" t="s">
        <v>642</v>
      </c>
      <c r="V267" s="245" t="s">
        <v>643</v>
      </c>
    </row>
    <row r="268" spans="1:24">
      <c r="A268" s="253" t="s">
        <v>651</v>
      </c>
      <c r="C268" s="245">
        <v>1000</v>
      </c>
      <c r="D268" s="245">
        <v>500</v>
      </c>
      <c r="F268" s="245">
        <v>2000</v>
      </c>
      <c r="G268" s="245">
        <v>1000</v>
      </c>
      <c r="I268" s="245">
        <v>3000</v>
      </c>
      <c r="J268" s="245">
        <v>2000</v>
      </c>
      <c r="L268" s="245">
        <v>5000</v>
      </c>
      <c r="M268" s="245">
        <v>5000</v>
      </c>
      <c r="O268" s="245">
        <v>10000</v>
      </c>
      <c r="P268" s="245">
        <v>10000</v>
      </c>
      <c r="R268" s="245">
        <v>20000</v>
      </c>
      <c r="S268" s="245">
        <v>20000</v>
      </c>
      <c r="U268" s="245">
        <v>50000</v>
      </c>
      <c r="V268" s="245">
        <v>50000</v>
      </c>
    </row>
    <row r="269" spans="1:24">
      <c r="A269" s="253" t="s">
        <v>653</v>
      </c>
      <c r="B269" s="253" t="s">
        <v>654</v>
      </c>
      <c r="C269" s="245" t="s">
        <v>652</v>
      </c>
      <c r="D269" s="245" t="s">
        <v>655</v>
      </c>
      <c r="E269" s="245" t="s">
        <v>656</v>
      </c>
      <c r="F269" s="245" t="s">
        <v>652</v>
      </c>
      <c r="G269" s="245" t="s">
        <v>655</v>
      </c>
      <c r="H269" s="245" t="s">
        <v>656</v>
      </c>
      <c r="I269" s="245" t="s">
        <v>652</v>
      </c>
      <c r="J269" s="245" t="s">
        <v>655</v>
      </c>
      <c r="K269" s="245" t="s">
        <v>656</v>
      </c>
      <c r="L269" s="245" t="s">
        <v>652</v>
      </c>
      <c r="M269" s="245" t="s">
        <v>655</v>
      </c>
      <c r="N269" s="245" t="s">
        <v>656</v>
      </c>
      <c r="O269" s="245" t="s">
        <v>652</v>
      </c>
      <c r="P269" s="245" t="s">
        <v>655</v>
      </c>
      <c r="Q269" s="245" t="s">
        <v>656</v>
      </c>
      <c r="R269" s="245" t="s">
        <v>652</v>
      </c>
      <c r="S269" s="245" t="s">
        <v>655</v>
      </c>
      <c r="T269" s="245" t="s">
        <v>656</v>
      </c>
      <c r="U269" s="245" t="s">
        <v>652</v>
      </c>
      <c r="V269" s="245" t="s">
        <v>655</v>
      </c>
      <c r="W269" s="245" t="s">
        <v>656</v>
      </c>
      <c r="X269" s="245">
        <v>9</v>
      </c>
    </row>
    <row r="270" spans="1:24">
      <c r="A270" s="253">
        <v>18</v>
      </c>
      <c r="B270" s="253">
        <v>24</v>
      </c>
      <c r="C270" s="245">
        <v>12964</v>
      </c>
      <c r="D270" s="245">
        <v>6838.51</v>
      </c>
      <c r="E270" s="245">
        <v>3629.92</v>
      </c>
      <c r="F270" s="245">
        <v>8069</v>
      </c>
      <c r="G270" s="245">
        <v>4256.3975</v>
      </c>
      <c r="H270" s="245">
        <v>2259.3200000000002</v>
      </c>
      <c r="I270" s="245">
        <v>7129</v>
      </c>
      <c r="J270" s="245">
        <v>3760.5475000000001</v>
      </c>
      <c r="K270" s="245">
        <v>1996.12</v>
      </c>
      <c r="L270" s="245">
        <v>4258</v>
      </c>
      <c r="M270" s="245">
        <v>2246.0949999999998</v>
      </c>
      <c r="N270" s="245">
        <v>1192.24</v>
      </c>
      <c r="O270" s="245">
        <v>2822</v>
      </c>
      <c r="P270" s="245">
        <v>1488.605</v>
      </c>
      <c r="Q270" s="245">
        <v>790.16</v>
      </c>
      <c r="R270" s="245">
        <v>2155</v>
      </c>
      <c r="S270" s="245">
        <v>1136.7625</v>
      </c>
      <c r="T270" s="245">
        <v>603.4</v>
      </c>
      <c r="U270" s="245">
        <v>1552</v>
      </c>
      <c r="V270" s="245">
        <v>818.68</v>
      </c>
      <c r="W270" s="245">
        <v>434.56</v>
      </c>
    </row>
    <row r="271" spans="1:24">
      <c r="A271" s="253">
        <v>25</v>
      </c>
      <c r="B271" s="253">
        <v>29</v>
      </c>
      <c r="C271" s="245">
        <v>13602</v>
      </c>
      <c r="D271" s="245">
        <v>7175.0550000000003</v>
      </c>
      <c r="E271" s="245">
        <v>3808.56</v>
      </c>
      <c r="F271" s="245">
        <v>8468</v>
      </c>
      <c r="G271" s="245">
        <v>4466.87</v>
      </c>
      <c r="H271" s="245">
        <v>2371.04</v>
      </c>
      <c r="I271" s="245">
        <v>7887</v>
      </c>
      <c r="J271" s="245">
        <v>4160.3924999999999</v>
      </c>
      <c r="K271" s="245">
        <v>2208.36</v>
      </c>
      <c r="L271" s="245">
        <v>4712</v>
      </c>
      <c r="M271" s="245">
        <v>2485.58</v>
      </c>
      <c r="N271" s="245">
        <v>1319.36</v>
      </c>
      <c r="O271" s="245">
        <v>3120</v>
      </c>
      <c r="P271" s="245">
        <v>1645.8</v>
      </c>
      <c r="Q271" s="245">
        <v>873.6</v>
      </c>
      <c r="R271" s="245">
        <v>2386</v>
      </c>
      <c r="S271" s="245">
        <v>1258.615</v>
      </c>
      <c r="T271" s="245">
        <v>668.08</v>
      </c>
      <c r="U271" s="245">
        <v>1718</v>
      </c>
      <c r="V271" s="245">
        <v>906.245</v>
      </c>
      <c r="W271" s="245">
        <v>481.04</v>
      </c>
    </row>
    <row r="272" spans="1:24">
      <c r="A272" s="253">
        <v>30</v>
      </c>
      <c r="B272" s="253">
        <v>34</v>
      </c>
      <c r="C272" s="245">
        <v>14191</v>
      </c>
      <c r="D272" s="245">
        <v>7485.7524999999996</v>
      </c>
      <c r="E272" s="245">
        <v>3973.48</v>
      </c>
      <c r="F272" s="245">
        <v>8844</v>
      </c>
      <c r="G272" s="245">
        <v>4665.21</v>
      </c>
      <c r="H272" s="245">
        <v>2476.3200000000002</v>
      </c>
      <c r="I272" s="245">
        <v>8435</v>
      </c>
      <c r="J272" s="245">
        <v>4449.4624999999996</v>
      </c>
      <c r="K272" s="245">
        <v>2361.8000000000002</v>
      </c>
      <c r="L272" s="245">
        <v>5285</v>
      </c>
      <c r="M272" s="245">
        <v>2787.8375000000001</v>
      </c>
      <c r="N272" s="245">
        <v>1479.8</v>
      </c>
      <c r="O272" s="245">
        <v>3767</v>
      </c>
      <c r="P272" s="245">
        <v>1987.0925</v>
      </c>
      <c r="Q272" s="245">
        <v>1054.76</v>
      </c>
      <c r="R272" s="245">
        <v>2881</v>
      </c>
      <c r="S272" s="245">
        <v>1519.7275</v>
      </c>
      <c r="T272" s="245">
        <v>806.68</v>
      </c>
      <c r="U272" s="245">
        <v>2073</v>
      </c>
      <c r="V272" s="245">
        <v>1093.5074999999999</v>
      </c>
      <c r="W272" s="245">
        <v>580.44000000000005</v>
      </c>
    </row>
    <row r="273" spans="1:23">
      <c r="A273" s="253">
        <v>35</v>
      </c>
      <c r="B273" s="253">
        <v>39</v>
      </c>
      <c r="C273" s="245">
        <v>15865</v>
      </c>
      <c r="D273" s="245">
        <v>8368.7875000000004</v>
      </c>
      <c r="E273" s="245">
        <v>4442.2</v>
      </c>
      <c r="F273" s="245">
        <v>9897</v>
      </c>
      <c r="G273" s="245">
        <v>5220.6674999999996</v>
      </c>
      <c r="H273" s="245">
        <v>2771.16</v>
      </c>
      <c r="I273" s="245">
        <v>9437</v>
      </c>
      <c r="J273" s="245">
        <v>4978.0174999999999</v>
      </c>
      <c r="K273" s="245">
        <v>2642.36</v>
      </c>
      <c r="L273" s="245">
        <v>5918</v>
      </c>
      <c r="M273" s="245">
        <v>3121.7449999999999</v>
      </c>
      <c r="N273" s="245">
        <v>1657.04</v>
      </c>
      <c r="O273" s="245">
        <v>4222</v>
      </c>
      <c r="P273" s="245">
        <v>2227.105</v>
      </c>
      <c r="Q273" s="245">
        <v>1182.1600000000001</v>
      </c>
      <c r="R273" s="245">
        <v>3230</v>
      </c>
      <c r="S273" s="245">
        <v>1703.825</v>
      </c>
      <c r="T273" s="245">
        <v>904.4</v>
      </c>
      <c r="U273" s="245">
        <v>2325</v>
      </c>
      <c r="V273" s="245">
        <v>1226.4375</v>
      </c>
      <c r="W273" s="245">
        <v>651</v>
      </c>
    </row>
    <row r="274" spans="1:23">
      <c r="A274" s="253">
        <v>40</v>
      </c>
      <c r="B274" s="253">
        <v>44</v>
      </c>
      <c r="C274" s="245">
        <v>17968</v>
      </c>
      <c r="D274" s="245">
        <v>9478.1200000000008</v>
      </c>
      <c r="E274" s="245">
        <v>5031.04</v>
      </c>
      <c r="F274" s="245">
        <v>11453</v>
      </c>
      <c r="G274" s="245">
        <v>6041.4575000000004</v>
      </c>
      <c r="H274" s="245">
        <v>3206.84</v>
      </c>
      <c r="I274" s="245">
        <v>10347</v>
      </c>
      <c r="J274" s="245">
        <v>5458.0424999999996</v>
      </c>
      <c r="K274" s="245">
        <v>2897.16</v>
      </c>
      <c r="L274" s="245">
        <v>6580</v>
      </c>
      <c r="M274" s="245">
        <v>3470.95</v>
      </c>
      <c r="N274" s="245">
        <v>1842.4</v>
      </c>
      <c r="O274" s="245">
        <v>4658</v>
      </c>
      <c r="P274" s="245">
        <v>2457.0949999999998</v>
      </c>
      <c r="Q274" s="245">
        <v>1304.24</v>
      </c>
      <c r="R274" s="245">
        <v>3564</v>
      </c>
      <c r="S274" s="245">
        <v>1880.01</v>
      </c>
      <c r="T274" s="245">
        <v>997.92</v>
      </c>
      <c r="U274" s="245">
        <v>2565</v>
      </c>
      <c r="V274" s="245">
        <v>1353.0374999999999</v>
      </c>
      <c r="W274" s="245">
        <v>718.2</v>
      </c>
    </row>
    <row r="275" spans="1:23">
      <c r="A275" s="253">
        <v>45</v>
      </c>
      <c r="B275" s="253">
        <v>49</v>
      </c>
      <c r="C275" s="245">
        <v>20061</v>
      </c>
      <c r="D275" s="245">
        <v>10582.1775</v>
      </c>
      <c r="E275" s="245">
        <v>5617.08</v>
      </c>
      <c r="F275" s="245">
        <v>12791</v>
      </c>
      <c r="G275" s="245">
        <v>6747.2524999999996</v>
      </c>
      <c r="H275" s="245">
        <v>3581.48</v>
      </c>
      <c r="I275" s="245">
        <v>11560</v>
      </c>
      <c r="J275" s="245">
        <v>6097.9</v>
      </c>
      <c r="K275" s="245">
        <v>3236.8</v>
      </c>
      <c r="L275" s="245">
        <v>7303</v>
      </c>
      <c r="M275" s="245">
        <v>3852.3325</v>
      </c>
      <c r="N275" s="245">
        <v>2044.84</v>
      </c>
      <c r="O275" s="245">
        <v>5205</v>
      </c>
      <c r="P275" s="245">
        <v>2745.6374999999998</v>
      </c>
      <c r="Q275" s="245">
        <v>1457.4</v>
      </c>
      <c r="R275" s="245">
        <v>3981</v>
      </c>
      <c r="S275" s="245">
        <v>2099.9775</v>
      </c>
      <c r="T275" s="245">
        <v>1114.68</v>
      </c>
      <c r="U275" s="245">
        <v>2867</v>
      </c>
      <c r="V275" s="245">
        <v>1512.3425</v>
      </c>
      <c r="W275" s="245">
        <v>802.76</v>
      </c>
    </row>
    <row r="276" spans="1:23">
      <c r="A276" s="253">
        <v>50</v>
      </c>
      <c r="B276" s="253">
        <v>54</v>
      </c>
      <c r="C276" s="245">
        <v>25990</v>
      </c>
      <c r="D276" s="245">
        <v>13709.725</v>
      </c>
      <c r="E276" s="245">
        <v>7277.2</v>
      </c>
      <c r="F276" s="245">
        <v>16409</v>
      </c>
      <c r="G276" s="245">
        <v>8655.7474999999995</v>
      </c>
      <c r="H276" s="245">
        <v>4594.5200000000004</v>
      </c>
      <c r="I276" s="245">
        <v>13719</v>
      </c>
      <c r="J276" s="245">
        <v>7236.7725</v>
      </c>
      <c r="K276" s="245">
        <v>3841.32</v>
      </c>
      <c r="L276" s="245">
        <v>9645</v>
      </c>
      <c r="M276" s="245">
        <v>5087.7375000000002</v>
      </c>
      <c r="N276" s="245">
        <v>2700.6</v>
      </c>
      <c r="O276" s="245">
        <v>7415</v>
      </c>
      <c r="P276" s="245">
        <v>3911.4124999999999</v>
      </c>
      <c r="Q276" s="245">
        <v>2076.1999999999998</v>
      </c>
      <c r="R276" s="245">
        <v>5679</v>
      </c>
      <c r="S276" s="245">
        <v>2995.6725000000001</v>
      </c>
      <c r="T276" s="245">
        <v>1590.12</v>
      </c>
      <c r="U276" s="245">
        <v>4089</v>
      </c>
      <c r="V276" s="245">
        <v>2156.9475000000002</v>
      </c>
      <c r="W276" s="245">
        <v>1144.92</v>
      </c>
    </row>
    <row r="277" spans="1:23">
      <c r="A277" s="253">
        <v>55</v>
      </c>
      <c r="B277" s="253">
        <v>59</v>
      </c>
      <c r="C277" s="245">
        <v>27640</v>
      </c>
      <c r="D277" s="245">
        <v>14580.1</v>
      </c>
      <c r="E277" s="245">
        <v>7739.2</v>
      </c>
      <c r="F277" s="245">
        <v>17460</v>
      </c>
      <c r="G277" s="245">
        <v>9210.15</v>
      </c>
      <c r="H277" s="245">
        <v>4888.8</v>
      </c>
      <c r="I277" s="245">
        <v>14588</v>
      </c>
      <c r="J277" s="245">
        <v>7695.17</v>
      </c>
      <c r="K277" s="245">
        <v>4084.64</v>
      </c>
      <c r="L277" s="245">
        <v>10262</v>
      </c>
      <c r="M277" s="245">
        <v>5413.2049999999999</v>
      </c>
      <c r="N277" s="245">
        <v>2873.36</v>
      </c>
      <c r="O277" s="245">
        <v>7891</v>
      </c>
      <c r="P277" s="245">
        <v>4162.5024999999996</v>
      </c>
      <c r="Q277" s="245">
        <v>2209.48</v>
      </c>
      <c r="R277" s="245">
        <v>6034</v>
      </c>
      <c r="S277" s="245">
        <v>3182.9349999999999</v>
      </c>
      <c r="T277" s="245">
        <v>1689.52</v>
      </c>
      <c r="U277" s="245">
        <v>4345</v>
      </c>
      <c r="V277" s="245">
        <v>2291.9875000000002</v>
      </c>
      <c r="W277" s="245">
        <v>1216.5999999999999</v>
      </c>
    </row>
    <row r="278" spans="1:23">
      <c r="A278" s="253">
        <v>60</v>
      </c>
      <c r="B278" s="253">
        <v>60</v>
      </c>
      <c r="C278" s="245">
        <v>29343</v>
      </c>
      <c r="D278" s="245">
        <v>15478.432500000001</v>
      </c>
      <c r="E278" s="245">
        <v>8216.0400000000009</v>
      </c>
      <c r="F278" s="245">
        <v>19006</v>
      </c>
      <c r="G278" s="245">
        <v>10025.665000000001</v>
      </c>
      <c r="H278" s="245">
        <v>5321.68</v>
      </c>
      <c r="I278" s="245">
        <v>15846</v>
      </c>
      <c r="J278" s="245">
        <v>8358.7649999999994</v>
      </c>
      <c r="K278" s="245">
        <v>4436.88</v>
      </c>
      <c r="L278" s="245">
        <v>11677</v>
      </c>
      <c r="M278" s="245">
        <v>6159.6175000000003</v>
      </c>
      <c r="N278" s="245">
        <v>3269.56</v>
      </c>
      <c r="O278" s="245">
        <v>9382</v>
      </c>
      <c r="P278" s="245">
        <v>4949.0050000000001</v>
      </c>
      <c r="Q278" s="245">
        <v>2626.96</v>
      </c>
      <c r="R278" s="245">
        <v>7529</v>
      </c>
      <c r="S278" s="245">
        <v>3971.5475000000001</v>
      </c>
      <c r="T278" s="245">
        <v>2108.12</v>
      </c>
      <c r="U278" s="245">
        <v>5421</v>
      </c>
      <c r="V278" s="245">
        <v>2859.5774999999999</v>
      </c>
      <c r="W278" s="245">
        <v>1517.88</v>
      </c>
    </row>
    <row r="279" spans="1:23">
      <c r="A279" s="253">
        <v>61</v>
      </c>
      <c r="B279" s="253">
        <v>61</v>
      </c>
      <c r="C279" s="245">
        <v>31510</v>
      </c>
      <c r="D279" s="245">
        <v>16621.525000000001</v>
      </c>
      <c r="E279" s="245">
        <v>8822.7999999999993</v>
      </c>
      <c r="F279" s="245">
        <v>20423</v>
      </c>
      <c r="G279" s="245">
        <v>10773.1325</v>
      </c>
      <c r="H279" s="245">
        <v>5718.44</v>
      </c>
      <c r="I279" s="245">
        <v>17008</v>
      </c>
      <c r="J279" s="245">
        <v>8971.7199999999993</v>
      </c>
      <c r="K279" s="245">
        <v>4762.24</v>
      </c>
      <c r="L279" s="245">
        <v>12542</v>
      </c>
      <c r="M279" s="245">
        <v>6615.9049999999997</v>
      </c>
      <c r="N279" s="245">
        <v>3511.76</v>
      </c>
      <c r="O279" s="245">
        <v>10075</v>
      </c>
      <c r="P279" s="245">
        <v>5314.5625</v>
      </c>
      <c r="Q279" s="245">
        <v>2821</v>
      </c>
      <c r="R279" s="245">
        <v>8091</v>
      </c>
      <c r="S279" s="245">
        <v>4268.0024999999996</v>
      </c>
      <c r="T279" s="245">
        <v>2265.48</v>
      </c>
      <c r="U279" s="245">
        <v>5824</v>
      </c>
      <c r="V279" s="245">
        <v>3072.16</v>
      </c>
      <c r="W279" s="245">
        <v>1630.72</v>
      </c>
    </row>
    <row r="280" spans="1:23">
      <c r="A280" s="253">
        <v>62</v>
      </c>
      <c r="B280" s="253">
        <v>62</v>
      </c>
      <c r="C280" s="245">
        <v>34477</v>
      </c>
      <c r="D280" s="245">
        <v>18186.6175</v>
      </c>
      <c r="E280" s="245">
        <v>9653.56</v>
      </c>
      <c r="F280" s="245">
        <v>22350</v>
      </c>
      <c r="G280" s="245">
        <v>11789.625</v>
      </c>
      <c r="H280" s="245">
        <v>6258</v>
      </c>
      <c r="I280" s="245">
        <v>18631</v>
      </c>
      <c r="J280" s="245">
        <v>9827.8525000000009</v>
      </c>
      <c r="K280" s="245">
        <v>5216.68</v>
      </c>
      <c r="L280" s="245">
        <v>13731</v>
      </c>
      <c r="M280" s="245">
        <v>7243.1025</v>
      </c>
      <c r="N280" s="245">
        <v>3844.68</v>
      </c>
      <c r="O280" s="245">
        <v>11029</v>
      </c>
      <c r="P280" s="245">
        <v>5817.7974999999997</v>
      </c>
      <c r="Q280" s="245">
        <v>3088.12</v>
      </c>
      <c r="R280" s="245">
        <v>8861</v>
      </c>
      <c r="S280" s="245">
        <v>4674.1774999999998</v>
      </c>
      <c r="T280" s="245">
        <v>2481.08</v>
      </c>
      <c r="U280" s="245">
        <v>6379</v>
      </c>
      <c r="V280" s="245">
        <v>3364.9225000000001</v>
      </c>
      <c r="W280" s="245">
        <v>1786.12</v>
      </c>
    </row>
    <row r="281" spans="1:23">
      <c r="A281" s="253">
        <v>63</v>
      </c>
      <c r="B281" s="253">
        <v>63</v>
      </c>
      <c r="C281" s="245">
        <v>36644</v>
      </c>
      <c r="D281" s="245">
        <v>19329.71</v>
      </c>
      <c r="E281" s="245">
        <v>10260.32</v>
      </c>
      <c r="F281" s="245">
        <v>23763</v>
      </c>
      <c r="G281" s="245">
        <v>12534.9825</v>
      </c>
      <c r="H281" s="245">
        <v>6653.64</v>
      </c>
      <c r="I281" s="245">
        <v>19807</v>
      </c>
      <c r="J281" s="245">
        <v>10448.192499999999</v>
      </c>
      <c r="K281" s="245">
        <v>5545.96</v>
      </c>
      <c r="L281" s="245">
        <v>14597</v>
      </c>
      <c r="M281" s="245">
        <v>7699.9174999999996</v>
      </c>
      <c r="N281" s="245">
        <v>4087.16</v>
      </c>
      <c r="O281" s="245">
        <v>11727</v>
      </c>
      <c r="P281" s="245">
        <v>6185.9925000000003</v>
      </c>
      <c r="Q281" s="245">
        <v>3283.56</v>
      </c>
      <c r="R281" s="245">
        <v>9422</v>
      </c>
      <c r="S281" s="245">
        <v>4970.1049999999996</v>
      </c>
      <c r="T281" s="245">
        <v>2638.16</v>
      </c>
      <c r="U281" s="245">
        <v>6783</v>
      </c>
      <c r="V281" s="245">
        <v>3578.0324999999998</v>
      </c>
      <c r="W281" s="245">
        <v>1899.24</v>
      </c>
    </row>
    <row r="282" spans="1:23">
      <c r="A282" s="253">
        <v>64</v>
      </c>
      <c r="B282" s="253">
        <v>64</v>
      </c>
      <c r="C282" s="245">
        <v>39621</v>
      </c>
      <c r="D282" s="245">
        <v>20900.077499999999</v>
      </c>
      <c r="E282" s="245">
        <v>11093.88</v>
      </c>
      <c r="F282" s="245">
        <v>25705</v>
      </c>
      <c r="G282" s="245">
        <v>13559.387500000001</v>
      </c>
      <c r="H282" s="245">
        <v>7197.4</v>
      </c>
      <c r="I282" s="245">
        <v>21422</v>
      </c>
      <c r="J282" s="245">
        <v>11300.105</v>
      </c>
      <c r="K282" s="245">
        <v>5998.16</v>
      </c>
      <c r="L282" s="245">
        <v>15790</v>
      </c>
      <c r="M282" s="245">
        <v>8329.2250000000004</v>
      </c>
      <c r="N282" s="245">
        <v>4421.2</v>
      </c>
      <c r="O282" s="245">
        <v>12681</v>
      </c>
      <c r="P282" s="245">
        <v>6689.2275</v>
      </c>
      <c r="Q282" s="245">
        <v>3550.68</v>
      </c>
      <c r="R282" s="245">
        <v>10192</v>
      </c>
      <c r="S282" s="245">
        <v>5376.28</v>
      </c>
      <c r="T282" s="245">
        <v>2853.76</v>
      </c>
      <c r="U282" s="245">
        <v>7339</v>
      </c>
      <c r="V282" s="245">
        <v>3871.3225000000002</v>
      </c>
      <c r="W282" s="245">
        <v>2054.92</v>
      </c>
    </row>
    <row r="283" spans="1:23">
      <c r="A283" s="253">
        <v>65</v>
      </c>
      <c r="B283" s="253">
        <v>65</v>
      </c>
      <c r="C283" s="245">
        <v>41516</v>
      </c>
      <c r="D283" s="245">
        <v>21899.69</v>
      </c>
      <c r="E283" s="245">
        <v>11624.48</v>
      </c>
      <c r="F283" s="245">
        <v>33589</v>
      </c>
      <c r="G283" s="245">
        <v>17718.197499999998</v>
      </c>
      <c r="H283" s="245">
        <v>9404.92</v>
      </c>
      <c r="I283" s="245">
        <v>27931</v>
      </c>
      <c r="J283" s="245">
        <v>14733.602500000001</v>
      </c>
      <c r="K283" s="245">
        <v>7820.68</v>
      </c>
      <c r="L283" s="245">
        <v>19960</v>
      </c>
      <c r="M283" s="245">
        <v>10528.9</v>
      </c>
      <c r="N283" s="245">
        <v>5588.8</v>
      </c>
      <c r="O283" s="245">
        <v>16905</v>
      </c>
      <c r="P283" s="245">
        <v>8917.3875000000007</v>
      </c>
      <c r="Q283" s="245">
        <v>4733.3999999999996</v>
      </c>
      <c r="R283" s="245">
        <v>14360</v>
      </c>
      <c r="S283" s="245">
        <v>7574.9</v>
      </c>
      <c r="T283" s="245">
        <v>4020.8</v>
      </c>
      <c r="U283" s="245">
        <v>10339</v>
      </c>
      <c r="V283" s="245">
        <v>5453.8225000000002</v>
      </c>
      <c r="W283" s="245">
        <v>2894.92</v>
      </c>
    </row>
    <row r="284" spans="1:23">
      <c r="A284" s="253">
        <v>66</v>
      </c>
      <c r="B284" s="253">
        <v>66</v>
      </c>
      <c r="C284" s="245">
        <v>43401</v>
      </c>
      <c r="D284" s="245">
        <v>22894.0275</v>
      </c>
      <c r="E284" s="245">
        <v>12152.28</v>
      </c>
      <c r="F284" s="245">
        <v>39021</v>
      </c>
      <c r="G284" s="245">
        <v>20583.577499999999</v>
      </c>
      <c r="H284" s="245">
        <v>10925.88</v>
      </c>
      <c r="I284" s="245">
        <v>32455</v>
      </c>
      <c r="J284" s="245">
        <v>17120.012500000001</v>
      </c>
      <c r="K284" s="245">
        <v>9087.4</v>
      </c>
      <c r="L284" s="245">
        <v>23182</v>
      </c>
      <c r="M284" s="245">
        <v>12228.504999999999</v>
      </c>
      <c r="N284" s="245">
        <v>6490.96</v>
      </c>
      <c r="O284" s="245">
        <v>19641</v>
      </c>
      <c r="P284" s="245">
        <v>10360.627500000001</v>
      </c>
      <c r="Q284" s="245">
        <v>5499.48</v>
      </c>
      <c r="R284" s="245">
        <v>16683</v>
      </c>
      <c r="S284" s="245">
        <v>8800.2824999999993</v>
      </c>
      <c r="T284" s="245">
        <v>4671.24</v>
      </c>
      <c r="U284" s="245">
        <v>12013</v>
      </c>
      <c r="V284" s="245">
        <v>6336.8575000000001</v>
      </c>
      <c r="W284" s="245">
        <v>3363.64</v>
      </c>
    </row>
    <row r="285" spans="1:23">
      <c r="A285" s="253">
        <v>67</v>
      </c>
      <c r="B285" s="253">
        <v>67</v>
      </c>
      <c r="C285" s="245">
        <v>47301</v>
      </c>
      <c r="D285" s="245">
        <v>24951.2775</v>
      </c>
      <c r="E285" s="245">
        <v>13244.28</v>
      </c>
      <c r="F285" s="245">
        <v>42614</v>
      </c>
      <c r="G285" s="245">
        <v>22478.884999999998</v>
      </c>
      <c r="H285" s="245">
        <v>11931.92</v>
      </c>
      <c r="I285" s="245">
        <v>35439</v>
      </c>
      <c r="J285" s="245">
        <v>18694.072499999998</v>
      </c>
      <c r="K285" s="245">
        <v>9922.92</v>
      </c>
      <c r="L285" s="245">
        <v>25319</v>
      </c>
      <c r="M285" s="245">
        <v>13355.772499999999</v>
      </c>
      <c r="N285" s="245">
        <v>7089.32</v>
      </c>
      <c r="O285" s="245">
        <v>21451</v>
      </c>
      <c r="P285" s="245">
        <v>11315.4025</v>
      </c>
      <c r="Q285" s="245">
        <v>6006.28</v>
      </c>
      <c r="R285" s="245">
        <v>18217</v>
      </c>
      <c r="S285" s="245">
        <v>9609.4675000000007</v>
      </c>
      <c r="T285" s="245">
        <v>5100.76</v>
      </c>
      <c r="U285" s="245">
        <v>13118</v>
      </c>
      <c r="V285" s="245">
        <v>6919.7449999999999</v>
      </c>
      <c r="W285" s="245">
        <v>3673.04</v>
      </c>
    </row>
    <row r="286" spans="1:23">
      <c r="A286" s="253">
        <v>68</v>
      </c>
      <c r="B286" s="253">
        <v>68</v>
      </c>
      <c r="C286" s="245">
        <v>52453</v>
      </c>
      <c r="D286" s="245">
        <v>27668.9575</v>
      </c>
      <c r="E286" s="245">
        <v>14686.84</v>
      </c>
      <c r="F286" s="245">
        <v>47184</v>
      </c>
      <c r="G286" s="245">
        <v>24889.56</v>
      </c>
      <c r="H286" s="245">
        <v>13211.52</v>
      </c>
      <c r="I286" s="245">
        <v>39240</v>
      </c>
      <c r="J286" s="245">
        <v>20699.099999999999</v>
      </c>
      <c r="K286" s="245">
        <v>10987.2</v>
      </c>
      <c r="L286" s="245">
        <v>28035</v>
      </c>
      <c r="M286" s="245">
        <v>14788.4625</v>
      </c>
      <c r="N286" s="245">
        <v>7849.8</v>
      </c>
      <c r="O286" s="245">
        <v>23751</v>
      </c>
      <c r="P286" s="245">
        <v>12528.6525</v>
      </c>
      <c r="Q286" s="245">
        <v>6650.28</v>
      </c>
      <c r="R286" s="245">
        <v>20167</v>
      </c>
      <c r="S286" s="245">
        <v>10638.092500000001</v>
      </c>
      <c r="T286" s="245">
        <v>5646.76</v>
      </c>
      <c r="U286" s="245">
        <v>14521</v>
      </c>
      <c r="V286" s="245">
        <v>7659.8275000000003</v>
      </c>
      <c r="W286" s="245">
        <v>4065.88</v>
      </c>
    </row>
    <row r="287" spans="1:23">
      <c r="A287" s="253">
        <v>69</v>
      </c>
      <c r="B287" s="253">
        <v>69</v>
      </c>
      <c r="C287" s="245">
        <v>57691</v>
      </c>
      <c r="D287" s="245">
        <v>30432.002499999999</v>
      </c>
      <c r="E287" s="245">
        <v>16153.48</v>
      </c>
      <c r="F287" s="245">
        <v>51904</v>
      </c>
      <c r="G287" s="245">
        <v>27379.360000000001</v>
      </c>
      <c r="H287" s="245">
        <v>14533.119999999999</v>
      </c>
      <c r="I287" s="245">
        <v>43166</v>
      </c>
      <c r="J287" s="245">
        <v>22770.064999999999</v>
      </c>
      <c r="K287" s="245">
        <v>12086.48</v>
      </c>
      <c r="L287" s="245">
        <v>30844</v>
      </c>
      <c r="M287" s="245">
        <v>16270.21</v>
      </c>
      <c r="N287" s="245">
        <v>8636.32</v>
      </c>
      <c r="O287" s="245">
        <v>26127</v>
      </c>
      <c r="P287" s="245">
        <v>13781.9925</v>
      </c>
      <c r="Q287" s="245">
        <v>7315.5599999999995</v>
      </c>
      <c r="R287" s="245">
        <v>22194</v>
      </c>
      <c r="S287" s="245">
        <v>11707.334999999999</v>
      </c>
      <c r="T287" s="245">
        <v>6214.32</v>
      </c>
      <c r="U287" s="245">
        <v>15980</v>
      </c>
      <c r="V287" s="245">
        <v>8429.4500000000007</v>
      </c>
      <c r="W287" s="245">
        <v>4474.3999999999996</v>
      </c>
    </row>
    <row r="288" spans="1:23">
      <c r="A288" s="253">
        <v>70</v>
      </c>
      <c r="B288" s="253">
        <v>70</v>
      </c>
      <c r="C288" s="245">
        <v>68271</v>
      </c>
      <c r="D288" s="245">
        <v>36012.952499999999</v>
      </c>
      <c r="E288" s="245">
        <v>19115.88</v>
      </c>
      <c r="F288" s="245">
        <v>63876</v>
      </c>
      <c r="G288" s="245">
        <v>33694.589999999997</v>
      </c>
      <c r="H288" s="245">
        <v>17885.28</v>
      </c>
      <c r="I288" s="245">
        <v>52557</v>
      </c>
      <c r="J288" s="245">
        <v>27723.817500000001</v>
      </c>
      <c r="K288" s="245">
        <v>14715.96</v>
      </c>
      <c r="L288" s="245">
        <v>36294</v>
      </c>
      <c r="M288" s="245">
        <v>19145.084999999999</v>
      </c>
      <c r="N288" s="245">
        <v>10162.32</v>
      </c>
      <c r="O288" s="245">
        <v>30442</v>
      </c>
      <c r="P288" s="245">
        <v>16058.155000000001</v>
      </c>
      <c r="Q288" s="245">
        <v>8523.76</v>
      </c>
      <c r="R288" s="245">
        <v>26098</v>
      </c>
      <c r="S288" s="245">
        <v>13766.695</v>
      </c>
      <c r="T288" s="245">
        <v>7307.44</v>
      </c>
      <c r="U288" s="245">
        <v>18792</v>
      </c>
      <c r="V288" s="245">
        <v>9912.7800000000007</v>
      </c>
      <c r="W288" s="245">
        <v>5261.76</v>
      </c>
    </row>
    <row r="289" spans="1:24">
      <c r="A289" s="253">
        <v>71</v>
      </c>
      <c r="B289" s="253">
        <v>71</v>
      </c>
      <c r="C289" s="245">
        <v>70942</v>
      </c>
      <c r="D289" s="245">
        <v>37421.904999999999</v>
      </c>
      <c r="E289" s="245">
        <v>19863.759999999998</v>
      </c>
      <c r="F289" s="245">
        <v>66378</v>
      </c>
      <c r="G289" s="245">
        <v>35014.394999999997</v>
      </c>
      <c r="H289" s="245">
        <v>18585.84</v>
      </c>
      <c r="I289" s="245">
        <v>54621</v>
      </c>
      <c r="J289" s="245">
        <v>28812.577499999999</v>
      </c>
      <c r="K289" s="245">
        <v>15293.88</v>
      </c>
      <c r="L289" s="245">
        <v>37720</v>
      </c>
      <c r="M289" s="245">
        <v>19897.3</v>
      </c>
      <c r="N289" s="245">
        <v>10561.6</v>
      </c>
      <c r="O289" s="245">
        <v>31634</v>
      </c>
      <c r="P289" s="245">
        <v>16686.935000000001</v>
      </c>
      <c r="Q289" s="245">
        <v>8857.52</v>
      </c>
      <c r="R289" s="245">
        <v>27118</v>
      </c>
      <c r="S289" s="245">
        <v>14304.745000000001</v>
      </c>
      <c r="T289" s="245">
        <v>7593.04</v>
      </c>
      <c r="U289" s="245">
        <v>19525</v>
      </c>
      <c r="V289" s="245">
        <v>10299.4375</v>
      </c>
      <c r="W289" s="245">
        <v>5467</v>
      </c>
    </row>
    <row r="290" spans="1:24">
      <c r="A290" s="253">
        <v>72</v>
      </c>
      <c r="B290" s="253">
        <v>72</v>
      </c>
      <c r="C290" s="245">
        <v>72939</v>
      </c>
      <c r="D290" s="245">
        <v>38475.322500000002</v>
      </c>
      <c r="E290" s="245">
        <v>20422.919999999998</v>
      </c>
      <c r="F290" s="245">
        <v>68254</v>
      </c>
      <c r="G290" s="245">
        <v>36003.985000000001</v>
      </c>
      <c r="H290" s="245">
        <v>19111.12</v>
      </c>
      <c r="I290" s="245">
        <v>56159</v>
      </c>
      <c r="J290" s="245">
        <v>29623.872500000001</v>
      </c>
      <c r="K290" s="245">
        <v>15724.52</v>
      </c>
      <c r="L290" s="245">
        <v>38789</v>
      </c>
      <c r="M290" s="245">
        <v>20461.197499999998</v>
      </c>
      <c r="N290" s="245">
        <v>10860.92</v>
      </c>
      <c r="O290" s="245">
        <v>32530</v>
      </c>
      <c r="P290" s="245">
        <v>17159.575000000001</v>
      </c>
      <c r="Q290" s="245">
        <v>9108.4</v>
      </c>
      <c r="R290" s="245">
        <v>27891</v>
      </c>
      <c r="S290" s="245">
        <v>14712.502500000001</v>
      </c>
      <c r="T290" s="245">
        <v>7809.48</v>
      </c>
      <c r="U290" s="245">
        <v>20082</v>
      </c>
      <c r="V290" s="245">
        <v>10593.254999999999</v>
      </c>
      <c r="W290" s="245">
        <v>5622.96</v>
      </c>
    </row>
    <row r="291" spans="1:24">
      <c r="A291" s="253">
        <v>73</v>
      </c>
      <c r="B291" s="253">
        <v>73</v>
      </c>
      <c r="C291" s="245">
        <v>75618</v>
      </c>
      <c r="D291" s="245">
        <v>39888.495000000003</v>
      </c>
      <c r="E291" s="245">
        <v>21173.040000000001</v>
      </c>
      <c r="F291" s="245">
        <v>70766</v>
      </c>
      <c r="G291" s="245">
        <v>37329.065000000002</v>
      </c>
      <c r="H291" s="245">
        <v>19814.48</v>
      </c>
      <c r="I291" s="245">
        <v>58229</v>
      </c>
      <c r="J291" s="245">
        <v>30715.797500000001</v>
      </c>
      <c r="K291" s="245">
        <v>16304.119999999999</v>
      </c>
      <c r="L291" s="245">
        <v>40213</v>
      </c>
      <c r="M291" s="245">
        <v>21212.357499999998</v>
      </c>
      <c r="N291" s="245">
        <v>11259.64</v>
      </c>
      <c r="O291" s="245">
        <v>33725</v>
      </c>
      <c r="P291" s="245">
        <v>17789.9375</v>
      </c>
      <c r="Q291" s="245">
        <v>9443</v>
      </c>
      <c r="R291" s="245">
        <v>28916</v>
      </c>
      <c r="S291" s="245">
        <v>15253.19</v>
      </c>
      <c r="T291" s="245">
        <v>8096.48</v>
      </c>
      <c r="U291" s="245">
        <v>20819</v>
      </c>
      <c r="V291" s="245">
        <v>10982.022499999999</v>
      </c>
      <c r="W291" s="245">
        <v>5829.32</v>
      </c>
    </row>
    <row r="292" spans="1:24">
      <c r="A292" s="253">
        <v>74</v>
      </c>
      <c r="B292" s="253">
        <v>74</v>
      </c>
      <c r="C292" s="245">
        <v>76956</v>
      </c>
      <c r="D292" s="245">
        <v>40594.29</v>
      </c>
      <c r="E292" s="245">
        <v>21547.68</v>
      </c>
      <c r="F292" s="245">
        <v>72016</v>
      </c>
      <c r="G292" s="245">
        <v>37988.44</v>
      </c>
      <c r="H292" s="245">
        <v>20164.48</v>
      </c>
      <c r="I292" s="245">
        <v>59252</v>
      </c>
      <c r="J292" s="245">
        <v>31255.43</v>
      </c>
      <c r="K292" s="245">
        <v>16590.560000000001</v>
      </c>
      <c r="L292" s="245">
        <v>40926</v>
      </c>
      <c r="M292" s="245">
        <v>21588.465</v>
      </c>
      <c r="N292" s="245">
        <v>11459.28</v>
      </c>
      <c r="O292" s="245">
        <v>34326</v>
      </c>
      <c r="P292" s="245">
        <v>18106.965</v>
      </c>
      <c r="Q292" s="245">
        <v>9611.2800000000007</v>
      </c>
      <c r="R292" s="245">
        <v>29426</v>
      </c>
      <c r="S292" s="245">
        <v>15522.215</v>
      </c>
      <c r="T292" s="245">
        <v>8239.2800000000007</v>
      </c>
      <c r="U292" s="245">
        <v>21186</v>
      </c>
      <c r="V292" s="245">
        <v>11175.615</v>
      </c>
      <c r="W292" s="245">
        <v>5932.08</v>
      </c>
    </row>
    <row r="293" spans="1:24">
      <c r="A293" s="253">
        <v>75</v>
      </c>
      <c r="B293" s="253">
        <v>99</v>
      </c>
      <c r="C293" s="245">
        <v>80294</v>
      </c>
      <c r="D293" s="245">
        <v>42355.084999999999</v>
      </c>
      <c r="E293" s="245">
        <v>22482.32</v>
      </c>
      <c r="F293" s="245">
        <v>75153</v>
      </c>
      <c r="G293" s="245">
        <v>39643.207499999997</v>
      </c>
      <c r="H293" s="245">
        <v>21042.84</v>
      </c>
      <c r="I293" s="245">
        <v>61833</v>
      </c>
      <c r="J293" s="245">
        <v>32616.907500000001</v>
      </c>
      <c r="K293" s="245">
        <v>17313.240000000002</v>
      </c>
      <c r="L293" s="245">
        <v>42705</v>
      </c>
      <c r="M293" s="245">
        <v>22526.887500000001</v>
      </c>
      <c r="N293" s="245">
        <v>11957.4</v>
      </c>
      <c r="O293" s="245">
        <v>35815</v>
      </c>
      <c r="P293" s="245">
        <v>18892.412499999999</v>
      </c>
      <c r="Q293" s="245">
        <v>10028.200000000001</v>
      </c>
      <c r="R293" s="245">
        <v>30708</v>
      </c>
      <c r="S293" s="245">
        <v>16198.47</v>
      </c>
      <c r="T293" s="245">
        <v>8598.24</v>
      </c>
      <c r="U293" s="245">
        <v>22109</v>
      </c>
      <c r="V293" s="245">
        <v>11662.497499999999</v>
      </c>
      <c r="W293" s="245">
        <v>6190.52</v>
      </c>
    </row>
    <row r="295" spans="1:24">
      <c r="A295" s="253">
        <v>1</v>
      </c>
      <c r="C295" s="245">
        <v>4288</v>
      </c>
      <c r="D295" s="245">
        <v>2261.92</v>
      </c>
      <c r="E295" s="245">
        <v>1200.6399999999999</v>
      </c>
      <c r="F295" s="245">
        <v>2742</v>
      </c>
      <c r="G295" s="245">
        <v>1446.405</v>
      </c>
      <c r="H295" s="245">
        <v>767.76</v>
      </c>
      <c r="I295" s="245">
        <v>2359</v>
      </c>
      <c r="J295" s="245">
        <v>1244.3724999999999</v>
      </c>
      <c r="K295" s="245">
        <v>660.52</v>
      </c>
      <c r="L295" s="245">
        <v>1724</v>
      </c>
      <c r="M295" s="245">
        <v>909.41</v>
      </c>
      <c r="N295" s="245">
        <v>482.72</v>
      </c>
      <c r="O295" s="245">
        <v>1356</v>
      </c>
      <c r="P295" s="245">
        <v>715.29</v>
      </c>
      <c r="Q295" s="245">
        <v>379.68</v>
      </c>
      <c r="R295" s="245">
        <v>1007</v>
      </c>
      <c r="S295" s="245">
        <v>531.1925</v>
      </c>
      <c r="T295" s="245">
        <v>281.95999999999998</v>
      </c>
      <c r="U295" s="245">
        <v>725</v>
      </c>
      <c r="V295" s="245">
        <v>382.4375</v>
      </c>
      <c r="W295" s="245">
        <v>203</v>
      </c>
    </row>
    <row r="296" spans="1:24">
      <c r="A296" s="253">
        <v>2</v>
      </c>
      <c r="C296" s="245">
        <v>6737</v>
      </c>
      <c r="D296" s="245">
        <v>3553.7674999999999</v>
      </c>
      <c r="E296" s="245">
        <v>1886.36</v>
      </c>
      <c r="F296" s="245">
        <v>4360</v>
      </c>
      <c r="G296" s="245">
        <v>2299.9</v>
      </c>
      <c r="H296" s="245">
        <v>1220.8</v>
      </c>
      <c r="I296" s="245">
        <v>3752</v>
      </c>
      <c r="J296" s="245">
        <v>1979.18</v>
      </c>
      <c r="K296" s="245">
        <v>1050.56</v>
      </c>
      <c r="L296" s="245">
        <v>2731</v>
      </c>
      <c r="M296" s="245">
        <v>1440.6025</v>
      </c>
      <c r="N296" s="245">
        <v>764.68</v>
      </c>
      <c r="O296" s="245">
        <v>2154</v>
      </c>
      <c r="P296" s="245">
        <v>1136.2349999999999</v>
      </c>
      <c r="Q296" s="245">
        <v>603.12</v>
      </c>
      <c r="R296" s="245">
        <v>1596</v>
      </c>
      <c r="S296" s="245">
        <v>841.89</v>
      </c>
      <c r="T296" s="245">
        <v>446.88</v>
      </c>
      <c r="U296" s="245">
        <v>1149</v>
      </c>
      <c r="V296" s="245">
        <v>606.09749999999997</v>
      </c>
      <c r="W296" s="245">
        <v>321.72000000000003</v>
      </c>
    </row>
    <row r="297" spans="1:24">
      <c r="A297" s="253">
        <v>3</v>
      </c>
      <c r="C297" s="245">
        <v>9805</v>
      </c>
      <c r="D297" s="245">
        <v>5172.1374999999998</v>
      </c>
      <c r="E297" s="245">
        <v>2745.4</v>
      </c>
      <c r="F297" s="245">
        <v>6387</v>
      </c>
      <c r="G297" s="245">
        <v>3369.1424999999999</v>
      </c>
      <c r="H297" s="245">
        <v>1788.36</v>
      </c>
      <c r="I297" s="245">
        <v>5489</v>
      </c>
      <c r="J297" s="245">
        <v>2895.4475000000002</v>
      </c>
      <c r="K297" s="245">
        <v>1536.92</v>
      </c>
      <c r="L297" s="245">
        <v>4011</v>
      </c>
      <c r="M297" s="245">
        <v>2115.8024999999998</v>
      </c>
      <c r="N297" s="245">
        <v>1123.08</v>
      </c>
      <c r="O297" s="245">
        <v>3151</v>
      </c>
      <c r="P297" s="245">
        <v>1662.1524999999999</v>
      </c>
      <c r="Q297" s="245">
        <v>882.28</v>
      </c>
      <c r="R297" s="245">
        <v>2335</v>
      </c>
      <c r="S297" s="245">
        <v>1231.7125000000001</v>
      </c>
      <c r="T297" s="245">
        <v>653.79999999999995</v>
      </c>
      <c r="U297" s="245">
        <v>1683</v>
      </c>
      <c r="V297" s="245">
        <v>887.78250000000003</v>
      </c>
      <c r="W297" s="245">
        <v>471.24</v>
      </c>
    </row>
    <row r="299" spans="1:24">
      <c r="A299" s="253" t="s">
        <v>666</v>
      </c>
      <c r="C299" s="245" t="s">
        <v>635</v>
      </c>
      <c r="F299" s="245" t="s">
        <v>636</v>
      </c>
      <c r="I299" s="245" t="s">
        <v>637</v>
      </c>
      <c r="L299" s="245" t="s">
        <v>638</v>
      </c>
      <c r="O299" s="245" t="s">
        <v>639</v>
      </c>
      <c r="R299" s="245" t="s">
        <v>640</v>
      </c>
      <c r="U299" s="245" t="s">
        <v>641</v>
      </c>
    </row>
    <row r="300" spans="1:24">
      <c r="C300" s="245" t="s">
        <v>642</v>
      </c>
      <c r="D300" s="245" t="s">
        <v>643</v>
      </c>
      <c r="F300" s="245" t="s">
        <v>642</v>
      </c>
      <c r="G300" s="245" t="s">
        <v>643</v>
      </c>
      <c r="I300" s="245" t="s">
        <v>642</v>
      </c>
      <c r="J300" s="245" t="s">
        <v>643</v>
      </c>
      <c r="L300" s="245" t="s">
        <v>642</v>
      </c>
      <c r="M300" s="245" t="s">
        <v>643</v>
      </c>
      <c r="O300" s="245" t="s">
        <v>642</v>
      </c>
      <c r="P300" s="245" t="s">
        <v>643</v>
      </c>
      <c r="R300" s="245" t="s">
        <v>642</v>
      </c>
      <c r="S300" s="245" t="s">
        <v>643</v>
      </c>
      <c r="U300" s="245" t="s">
        <v>642</v>
      </c>
      <c r="V300" s="245" t="s">
        <v>643</v>
      </c>
    </row>
    <row r="301" spans="1:24">
      <c r="A301" s="253" t="s">
        <v>651</v>
      </c>
      <c r="C301" s="245">
        <v>1000</v>
      </c>
      <c r="D301" s="245">
        <v>500</v>
      </c>
      <c r="F301" s="245">
        <v>2000</v>
      </c>
      <c r="G301" s="245">
        <v>1000</v>
      </c>
      <c r="I301" s="245">
        <v>3000</v>
      </c>
      <c r="J301" s="245">
        <v>2000</v>
      </c>
      <c r="L301" s="245">
        <v>5000</v>
      </c>
      <c r="M301" s="245">
        <v>5000</v>
      </c>
      <c r="O301" s="245">
        <v>10000</v>
      </c>
      <c r="P301" s="245">
        <v>10000</v>
      </c>
      <c r="R301" s="245">
        <v>20000</v>
      </c>
      <c r="S301" s="245">
        <v>20000</v>
      </c>
      <c r="U301" s="245">
        <v>50000</v>
      </c>
      <c r="V301" s="245">
        <v>50000</v>
      </c>
    </row>
    <row r="302" spans="1:24">
      <c r="A302" s="253" t="s">
        <v>653</v>
      </c>
      <c r="B302" s="253" t="s">
        <v>654</v>
      </c>
      <c r="C302" s="245" t="s">
        <v>652</v>
      </c>
      <c r="D302" s="245" t="s">
        <v>655</v>
      </c>
      <c r="E302" s="245" t="s">
        <v>656</v>
      </c>
      <c r="F302" s="245" t="s">
        <v>652</v>
      </c>
      <c r="G302" s="245" t="s">
        <v>655</v>
      </c>
      <c r="H302" s="245" t="s">
        <v>656</v>
      </c>
      <c r="I302" s="245" t="s">
        <v>652</v>
      </c>
      <c r="J302" s="245" t="s">
        <v>655</v>
      </c>
      <c r="K302" s="245" t="s">
        <v>656</v>
      </c>
      <c r="L302" s="245" t="s">
        <v>652</v>
      </c>
      <c r="M302" s="245" t="s">
        <v>655</v>
      </c>
      <c r="N302" s="245" t="s">
        <v>656</v>
      </c>
      <c r="O302" s="245" t="s">
        <v>652</v>
      </c>
      <c r="P302" s="245" t="s">
        <v>655</v>
      </c>
      <c r="Q302" s="245" t="s">
        <v>656</v>
      </c>
      <c r="R302" s="245" t="s">
        <v>652</v>
      </c>
      <c r="S302" s="245" t="s">
        <v>655</v>
      </c>
      <c r="T302" s="245" t="s">
        <v>656</v>
      </c>
      <c r="U302" s="245" t="s">
        <v>652</v>
      </c>
      <c r="V302" s="245" t="s">
        <v>655</v>
      </c>
      <c r="W302" s="245" t="s">
        <v>656</v>
      </c>
      <c r="X302" s="245">
        <v>10</v>
      </c>
    </row>
    <row r="303" spans="1:24">
      <c r="A303" s="253">
        <v>18</v>
      </c>
      <c r="B303" s="253">
        <v>24</v>
      </c>
      <c r="C303" s="245">
        <v>12839</v>
      </c>
      <c r="D303" s="245">
        <v>6772.5725000000002</v>
      </c>
      <c r="E303" s="245">
        <v>3594.92</v>
      </c>
      <c r="F303" s="245">
        <v>8006</v>
      </c>
      <c r="G303" s="245">
        <v>4223.165</v>
      </c>
      <c r="H303" s="245">
        <v>2241.6799999999998</v>
      </c>
      <c r="I303" s="245">
        <v>7180</v>
      </c>
      <c r="J303" s="245">
        <v>3787.45</v>
      </c>
      <c r="K303" s="245">
        <v>2010.4</v>
      </c>
      <c r="L303" s="245">
        <v>4227</v>
      </c>
      <c r="M303" s="245">
        <v>2229.7424999999998</v>
      </c>
      <c r="N303" s="245">
        <v>1183.56</v>
      </c>
      <c r="O303" s="245">
        <v>2861</v>
      </c>
      <c r="P303" s="245">
        <v>1509.1775</v>
      </c>
      <c r="Q303" s="245">
        <v>801.08</v>
      </c>
      <c r="R303" s="245">
        <v>2187</v>
      </c>
      <c r="S303" s="245">
        <v>1153.6424999999999</v>
      </c>
      <c r="T303" s="245">
        <v>612.36</v>
      </c>
      <c r="U303" s="245">
        <v>1575</v>
      </c>
      <c r="V303" s="245">
        <v>830.8125</v>
      </c>
      <c r="W303" s="245">
        <v>441</v>
      </c>
    </row>
    <row r="304" spans="1:24">
      <c r="A304" s="253">
        <v>25</v>
      </c>
      <c r="B304" s="253">
        <v>29</v>
      </c>
      <c r="C304" s="245">
        <v>13470</v>
      </c>
      <c r="D304" s="245">
        <v>7105.4250000000002</v>
      </c>
      <c r="E304" s="245">
        <v>3771.6</v>
      </c>
      <c r="F304" s="245">
        <v>8395</v>
      </c>
      <c r="G304" s="245">
        <v>4428.3625000000002</v>
      </c>
      <c r="H304" s="245">
        <v>2350.6</v>
      </c>
      <c r="I304" s="245">
        <v>7934</v>
      </c>
      <c r="J304" s="245">
        <v>4185.1850000000004</v>
      </c>
      <c r="K304" s="245">
        <v>2221.52</v>
      </c>
      <c r="L304" s="245">
        <v>4683</v>
      </c>
      <c r="M304" s="245">
        <v>2470.2824999999998</v>
      </c>
      <c r="N304" s="245">
        <v>1311.24</v>
      </c>
      <c r="O304" s="245">
        <v>3167</v>
      </c>
      <c r="P304" s="245">
        <v>1670.5925</v>
      </c>
      <c r="Q304" s="245">
        <v>886.76</v>
      </c>
      <c r="R304" s="245">
        <v>2414</v>
      </c>
      <c r="S304" s="245">
        <v>1273.385</v>
      </c>
      <c r="T304" s="245">
        <v>675.92</v>
      </c>
      <c r="U304" s="245">
        <v>1739</v>
      </c>
      <c r="V304" s="245">
        <v>917.32249999999999</v>
      </c>
      <c r="W304" s="245">
        <v>486.92</v>
      </c>
    </row>
    <row r="305" spans="1:23">
      <c r="A305" s="253">
        <v>30</v>
      </c>
      <c r="B305" s="253">
        <v>34</v>
      </c>
      <c r="C305" s="245">
        <v>14057</v>
      </c>
      <c r="D305" s="245">
        <v>7415.0675000000001</v>
      </c>
      <c r="E305" s="245">
        <v>3935.96</v>
      </c>
      <c r="F305" s="245">
        <v>8766</v>
      </c>
      <c r="G305" s="245">
        <v>4624.0649999999996</v>
      </c>
      <c r="H305" s="245">
        <v>2454.48</v>
      </c>
      <c r="I305" s="245">
        <v>8491</v>
      </c>
      <c r="J305" s="245">
        <v>4479.0024999999996</v>
      </c>
      <c r="K305" s="245">
        <v>2377.48</v>
      </c>
      <c r="L305" s="245">
        <v>5251</v>
      </c>
      <c r="M305" s="245">
        <v>2769.9025000000001</v>
      </c>
      <c r="N305" s="245">
        <v>1470.28</v>
      </c>
      <c r="O305" s="245">
        <v>3822</v>
      </c>
      <c r="P305" s="245">
        <v>2016.105</v>
      </c>
      <c r="Q305" s="245">
        <v>1070.1600000000001</v>
      </c>
      <c r="R305" s="245">
        <v>2923</v>
      </c>
      <c r="S305" s="245">
        <v>1541.8824999999999</v>
      </c>
      <c r="T305" s="245">
        <v>818.44</v>
      </c>
      <c r="U305" s="245">
        <v>2105</v>
      </c>
      <c r="V305" s="245">
        <v>1110.3875</v>
      </c>
      <c r="W305" s="245">
        <v>589.4</v>
      </c>
    </row>
    <row r="306" spans="1:23">
      <c r="A306" s="253">
        <v>35</v>
      </c>
      <c r="B306" s="253">
        <v>39</v>
      </c>
      <c r="C306" s="245">
        <v>15711</v>
      </c>
      <c r="D306" s="245">
        <v>8287.5524999999998</v>
      </c>
      <c r="E306" s="245">
        <v>4399.08</v>
      </c>
      <c r="F306" s="245">
        <v>9810</v>
      </c>
      <c r="G306" s="245">
        <v>5174.7749999999996</v>
      </c>
      <c r="H306" s="245">
        <v>2746.8</v>
      </c>
      <c r="I306" s="245">
        <v>9494</v>
      </c>
      <c r="J306" s="245">
        <v>5008.085</v>
      </c>
      <c r="K306" s="245">
        <v>2658.32</v>
      </c>
      <c r="L306" s="245">
        <v>5873</v>
      </c>
      <c r="M306" s="245">
        <v>3098.0075000000002</v>
      </c>
      <c r="N306" s="245">
        <v>1644.44</v>
      </c>
      <c r="O306" s="245">
        <v>4276</v>
      </c>
      <c r="P306" s="245">
        <v>2255.59</v>
      </c>
      <c r="Q306" s="245">
        <v>1197.28</v>
      </c>
      <c r="R306" s="245">
        <v>3272</v>
      </c>
      <c r="S306" s="245">
        <v>1725.98</v>
      </c>
      <c r="T306" s="245">
        <v>916.16</v>
      </c>
      <c r="U306" s="245">
        <v>2355</v>
      </c>
      <c r="V306" s="245">
        <v>1242.2625</v>
      </c>
      <c r="W306" s="245">
        <v>659.4</v>
      </c>
    </row>
    <row r="307" spans="1:23">
      <c r="A307" s="253">
        <v>40</v>
      </c>
      <c r="B307" s="253">
        <v>44</v>
      </c>
      <c r="C307" s="245">
        <v>17795</v>
      </c>
      <c r="D307" s="245">
        <v>9386.8624999999993</v>
      </c>
      <c r="E307" s="245">
        <v>4982.6000000000004</v>
      </c>
      <c r="F307" s="245">
        <v>11344</v>
      </c>
      <c r="G307" s="245">
        <v>5983.96</v>
      </c>
      <c r="H307" s="245">
        <v>3176.32</v>
      </c>
      <c r="I307" s="245">
        <v>10404</v>
      </c>
      <c r="J307" s="245">
        <v>5488.11</v>
      </c>
      <c r="K307" s="245">
        <v>2913.12</v>
      </c>
      <c r="L307" s="245">
        <v>6530</v>
      </c>
      <c r="M307" s="245">
        <v>3444.5749999999998</v>
      </c>
      <c r="N307" s="245">
        <v>1828.4</v>
      </c>
      <c r="O307" s="245">
        <v>4709</v>
      </c>
      <c r="P307" s="245">
        <v>2483.9974999999999</v>
      </c>
      <c r="Q307" s="245">
        <v>1318.52</v>
      </c>
      <c r="R307" s="245">
        <v>3603</v>
      </c>
      <c r="S307" s="245">
        <v>1900.5825</v>
      </c>
      <c r="T307" s="245">
        <v>1008.84</v>
      </c>
      <c r="U307" s="245">
        <v>2594</v>
      </c>
      <c r="V307" s="245">
        <v>1368.335</v>
      </c>
      <c r="W307" s="245">
        <v>726.31999999999994</v>
      </c>
    </row>
    <row r="308" spans="1:23">
      <c r="A308" s="253">
        <v>45</v>
      </c>
      <c r="B308" s="253">
        <v>49</v>
      </c>
      <c r="C308" s="245">
        <v>19865</v>
      </c>
      <c r="D308" s="245">
        <v>10478.7875</v>
      </c>
      <c r="E308" s="245">
        <v>5562.2</v>
      </c>
      <c r="F308" s="245">
        <v>12681</v>
      </c>
      <c r="G308" s="245">
        <v>6689.2275</v>
      </c>
      <c r="H308" s="245">
        <v>3550.68</v>
      </c>
      <c r="I308" s="245">
        <v>11623</v>
      </c>
      <c r="J308" s="245">
        <v>6131.1324999999997</v>
      </c>
      <c r="K308" s="245">
        <v>3254.44</v>
      </c>
      <c r="L308" s="245">
        <v>7295</v>
      </c>
      <c r="M308" s="245">
        <v>3848.1125000000002</v>
      </c>
      <c r="N308" s="245">
        <v>2042.6</v>
      </c>
      <c r="O308" s="245">
        <v>5260</v>
      </c>
      <c r="P308" s="245">
        <v>2774.65</v>
      </c>
      <c r="Q308" s="245">
        <v>1472.8</v>
      </c>
      <c r="R308" s="245">
        <v>4024</v>
      </c>
      <c r="S308" s="245">
        <v>2122.66</v>
      </c>
      <c r="T308" s="245">
        <v>1126.72</v>
      </c>
      <c r="U308" s="245">
        <v>2899</v>
      </c>
      <c r="V308" s="245">
        <v>1529.2225000000001</v>
      </c>
      <c r="W308" s="245">
        <v>811.72</v>
      </c>
    </row>
    <row r="309" spans="1:23">
      <c r="A309" s="253">
        <v>50</v>
      </c>
      <c r="B309" s="253">
        <v>54</v>
      </c>
      <c r="C309" s="245">
        <v>25739</v>
      </c>
      <c r="D309" s="245">
        <v>13577.3225</v>
      </c>
      <c r="E309" s="245">
        <v>7206.92</v>
      </c>
      <c r="F309" s="245">
        <v>16260</v>
      </c>
      <c r="G309" s="245">
        <v>8577.15</v>
      </c>
      <c r="H309" s="245">
        <v>4552.8</v>
      </c>
      <c r="I309" s="245">
        <v>13777</v>
      </c>
      <c r="J309" s="245">
        <v>7267.3675000000003</v>
      </c>
      <c r="K309" s="245">
        <v>3857.56</v>
      </c>
      <c r="L309" s="245">
        <v>9563</v>
      </c>
      <c r="M309" s="245">
        <v>5044.4825000000001</v>
      </c>
      <c r="N309" s="245">
        <v>2677.64</v>
      </c>
      <c r="O309" s="245">
        <v>7495</v>
      </c>
      <c r="P309" s="245">
        <v>3953.6125000000002</v>
      </c>
      <c r="Q309" s="245">
        <v>2098.6</v>
      </c>
      <c r="R309" s="245">
        <v>5734</v>
      </c>
      <c r="S309" s="245">
        <v>3024.6849999999999</v>
      </c>
      <c r="T309" s="245">
        <v>1605.52</v>
      </c>
      <c r="U309" s="245">
        <v>4127</v>
      </c>
      <c r="V309" s="245">
        <v>2176.9924999999998</v>
      </c>
      <c r="W309" s="245">
        <v>1155.56</v>
      </c>
    </row>
    <row r="310" spans="1:23">
      <c r="A310" s="253">
        <v>55</v>
      </c>
      <c r="B310" s="253">
        <v>59</v>
      </c>
      <c r="C310" s="245">
        <v>27377</v>
      </c>
      <c r="D310" s="245">
        <v>14441.3675</v>
      </c>
      <c r="E310" s="245">
        <v>7665.5599999999995</v>
      </c>
      <c r="F310" s="245">
        <v>17306</v>
      </c>
      <c r="G310" s="245">
        <v>9128.9150000000009</v>
      </c>
      <c r="H310" s="245">
        <v>4845.68</v>
      </c>
      <c r="I310" s="245">
        <v>14661</v>
      </c>
      <c r="J310" s="245">
        <v>7733.6774999999998</v>
      </c>
      <c r="K310" s="245">
        <v>4105.08</v>
      </c>
      <c r="L310" s="245">
        <v>10175</v>
      </c>
      <c r="M310" s="245">
        <v>5367.3125</v>
      </c>
      <c r="N310" s="245">
        <v>2849</v>
      </c>
      <c r="O310" s="245">
        <v>7975</v>
      </c>
      <c r="P310" s="245">
        <v>4206.8125</v>
      </c>
      <c r="Q310" s="245">
        <v>2233</v>
      </c>
      <c r="R310" s="245">
        <v>6103</v>
      </c>
      <c r="S310" s="245">
        <v>3219.3325</v>
      </c>
      <c r="T310" s="245">
        <v>1708.84</v>
      </c>
      <c r="U310" s="245">
        <v>4394</v>
      </c>
      <c r="V310" s="245">
        <v>2317.835</v>
      </c>
      <c r="W310" s="245">
        <v>1230.32</v>
      </c>
    </row>
    <row r="311" spans="1:23">
      <c r="A311" s="253">
        <v>60</v>
      </c>
      <c r="B311" s="253">
        <v>60</v>
      </c>
      <c r="C311" s="245">
        <v>29056</v>
      </c>
      <c r="D311" s="245">
        <v>15327.04</v>
      </c>
      <c r="E311" s="245">
        <v>8135.68</v>
      </c>
      <c r="F311" s="245">
        <v>18836</v>
      </c>
      <c r="G311" s="245">
        <v>9935.99</v>
      </c>
      <c r="H311" s="245">
        <v>5274.08</v>
      </c>
      <c r="I311" s="245">
        <v>15916</v>
      </c>
      <c r="J311" s="245">
        <v>8395.69</v>
      </c>
      <c r="K311" s="245">
        <v>4456.4799999999996</v>
      </c>
      <c r="L311" s="245">
        <v>11573</v>
      </c>
      <c r="M311" s="245">
        <v>6104.7574999999997</v>
      </c>
      <c r="N311" s="245">
        <v>3240.44</v>
      </c>
      <c r="O311" s="245">
        <v>9481</v>
      </c>
      <c r="P311" s="245">
        <v>5001.2275</v>
      </c>
      <c r="Q311" s="245">
        <v>2654.68</v>
      </c>
      <c r="R311" s="245">
        <v>7614</v>
      </c>
      <c r="S311" s="245">
        <v>4016.3850000000002</v>
      </c>
      <c r="T311" s="245">
        <v>2131.92</v>
      </c>
      <c r="U311" s="245">
        <v>5483</v>
      </c>
      <c r="V311" s="245">
        <v>2892.2824999999998</v>
      </c>
      <c r="W311" s="245">
        <v>1535.24</v>
      </c>
    </row>
    <row r="312" spans="1:23">
      <c r="A312" s="253">
        <v>61</v>
      </c>
      <c r="B312" s="253">
        <v>61</v>
      </c>
      <c r="C312" s="245">
        <v>31203</v>
      </c>
      <c r="D312" s="245">
        <v>16459.5825</v>
      </c>
      <c r="E312" s="245">
        <v>8736.84</v>
      </c>
      <c r="F312" s="245">
        <v>20239</v>
      </c>
      <c r="G312" s="245">
        <v>10676.0725</v>
      </c>
      <c r="H312" s="245">
        <v>5666.92</v>
      </c>
      <c r="I312" s="245">
        <v>17096</v>
      </c>
      <c r="J312" s="245">
        <v>9018.14</v>
      </c>
      <c r="K312" s="245">
        <v>4786.88</v>
      </c>
      <c r="L312" s="245">
        <v>12431</v>
      </c>
      <c r="M312" s="245">
        <v>6557.3525</v>
      </c>
      <c r="N312" s="245">
        <v>3480.68</v>
      </c>
      <c r="O312" s="245">
        <v>10179</v>
      </c>
      <c r="P312" s="245">
        <v>5369.4224999999997</v>
      </c>
      <c r="Q312" s="245">
        <v>2850.12</v>
      </c>
      <c r="R312" s="245">
        <v>8177</v>
      </c>
      <c r="S312" s="245">
        <v>4313.3675000000003</v>
      </c>
      <c r="T312" s="245">
        <v>2289.56</v>
      </c>
      <c r="U312" s="245">
        <v>5890</v>
      </c>
      <c r="V312" s="245">
        <v>3106.9749999999999</v>
      </c>
      <c r="W312" s="245">
        <v>1649.2</v>
      </c>
    </row>
    <row r="313" spans="1:23">
      <c r="A313" s="253">
        <v>62</v>
      </c>
      <c r="B313" s="253">
        <v>62</v>
      </c>
      <c r="C313" s="245">
        <v>34145</v>
      </c>
      <c r="D313" s="245">
        <v>18011.487499999999</v>
      </c>
      <c r="E313" s="245">
        <v>9560.6</v>
      </c>
      <c r="F313" s="245">
        <v>22140</v>
      </c>
      <c r="G313" s="245">
        <v>11678.85</v>
      </c>
      <c r="H313" s="245">
        <v>6199.2</v>
      </c>
      <c r="I313" s="245">
        <v>18720</v>
      </c>
      <c r="J313" s="245">
        <v>9874.7999999999993</v>
      </c>
      <c r="K313" s="245">
        <v>5241.6000000000004</v>
      </c>
      <c r="L313" s="245">
        <v>13611</v>
      </c>
      <c r="M313" s="245">
        <v>7179.8024999999998</v>
      </c>
      <c r="N313" s="245">
        <v>3811.08</v>
      </c>
      <c r="O313" s="245">
        <v>11138</v>
      </c>
      <c r="P313" s="245">
        <v>5875.2950000000001</v>
      </c>
      <c r="Q313" s="245">
        <v>3118.64</v>
      </c>
      <c r="R313" s="245">
        <v>8953</v>
      </c>
      <c r="S313" s="245">
        <v>4722.7075000000004</v>
      </c>
      <c r="T313" s="245">
        <v>2506.84</v>
      </c>
      <c r="U313" s="245">
        <v>6445</v>
      </c>
      <c r="V313" s="245">
        <v>3399.7375000000002</v>
      </c>
      <c r="W313" s="245">
        <v>1804.6</v>
      </c>
    </row>
    <row r="314" spans="1:23">
      <c r="A314" s="253">
        <v>63</v>
      </c>
      <c r="B314" s="253">
        <v>63</v>
      </c>
      <c r="C314" s="245">
        <v>36283</v>
      </c>
      <c r="D314" s="245">
        <v>19139.282500000001</v>
      </c>
      <c r="E314" s="245">
        <v>10159.24</v>
      </c>
      <c r="F314" s="245">
        <v>23539</v>
      </c>
      <c r="G314" s="245">
        <v>12416.8225</v>
      </c>
      <c r="H314" s="245">
        <v>6590.92</v>
      </c>
      <c r="I314" s="245">
        <v>19900</v>
      </c>
      <c r="J314" s="245">
        <v>10497.25</v>
      </c>
      <c r="K314" s="245">
        <v>5572</v>
      </c>
      <c r="L314" s="245">
        <v>14468</v>
      </c>
      <c r="M314" s="245">
        <v>7631.87</v>
      </c>
      <c r="N314" s="245">
        <v>4051.04</v>
      </c>
      <c r="O314" s="245">
        <v>11848</v>
      </c>
      <c r="P314" s="245">
        <v>6249.82</v>
      </c>
      <c r="Q314" s="245">
        <v>3317.44</v>
      </c>
      <c r="R314" s="245">
        <v>9520</v>
      </c>
      <c r="S314" s="245">
        <v>5021.8</v>
      </c>
      <c r="T314" s="245">
        <v>2665.6</v>
      </c>
      <c r="U314" s="245">
        <v>6855</v>
      </c>
      <c r="V314" s="245">
        <v>3616.0124999999998</v>
      </c>
      <c r="W314" s="245">
        <v>1919.4</v>
      </c>
    </row>
    <row r="315" spans="1:23">
      <c r="A315" s="253">
        <v>64</v>
      </c>
      <c r="B315" s="253">
        <v>64</v>
      </c>
      <c r="C315" s="245">
        <v>39242</v>
      </c>
      <c r="D315" s="245">
        <v>20700.154999999999</v>
      </c>
      <c r="E315" s="245">
        <v>10987.76</v>
      </c>
      <c r="F315" s="245">
        <v>25461</v>
      </c>
      <c r="G315" s="245">
        <v>13430.6775</v>
      </c>
      <c r="H315" s="245">
        <v>7129.08</v>
      </c>
      <c r="I315" s="245">
        <v>21528</v>
      </c>
      <c r="J315" s="245">
        <v>11356.02</v>
      </c>
      <c r="K315" s="245">
        <v>6027.84</v>
      </c>
      <c r="L315" s="245">
        <v>15651</v>
      </c>
      <c r="M315" s="245">
        <v>8255.9025000000001</v>
      </c>
      <c r="N315" s="245">
        <v>4382.28</v>
      </c>
      <c r="O315" s="245">
        <v>12808</v>
      </c>
      <c r="P315" s="245">
        <v>6756.22</v>
      </c>
      <c r="Q315" s="245">
        <v>3586.24</v>
      </c>
      <c r="R315" s="245">
        <v>10299</v>
      </c>
      <c r="S315" s="245">
        <v>5432.7224999999999</v>
      </c>
      <c r="T315" s="245">
        <v>2883.72</v>
      </c>
      <c r="U315" s="245">
        <v>7415</v>
      </c>
      <c r="V315" s="245">
        <v>3911.4124999999999</v>
      </c>
      <c r="W315" s="245">
        <v>2076.1999999999998</v>
      </c>
    </row>
    <row r="316" spans="1:23">
      <c r="A316" s="253">
        <v>65</v>
      </c>
      <c r="B316" s="253">
        <v>65</v>
      </c>
      <c r="C316" s="245">
        <v>41112</v>
      </c>
      <c r="D316" s="245">
        <v>21686.58</v>
      </c>
      <c r="E316" s="245">
        <v>11511.36</v>
      </c>
      <c r="F316" s="245">
        <v>33268</v>
      </c>
      <c r="G316" s="245">
        <v>17548.87</v>
      </c>
      <c r="H316" s="245">
        <v>9315.0400000000009</v>
      </c>
      <c r="I316" s="245">
        <v>28061</v>
      </c>
      <c r="J316" s="245">
        <v>14802.1775</v>
      </c>
      <c r="K316" s="245">
        <v>7857.08</v>
      </c>
      <c r="L316" s="245">
        <v>19773</v>
      </c>
      <c r="M316" s="245">
        <v>10430.2575</v>
      </c>
      <c r="N316" s="245">
        <v>5536.44</v>
      </c>
      <c r="O316" s="245">
        <v>17069</v>
      </c>
      <c r="P316" s="245">
        <v>9003.8974999999991</v>
      </c>
      <c r="Q316" s="245">
        <v>4779.32</v>
      </c>
      <c r="R316" s="245">
        <v>14501</v>
      </c>
      <c r="S316" s="245">
        <v>7649.2775000000001</v>
      </c>
      <c r="T316" s="245">
        <v>4060.2799999999997</v>
      </c>
      <c r="U316" s="245">
        <v>10442</v>
      </c>
      <c r="V316" s="245">
        <v>5508.1549999999997</v>
      </c>
      <c r="W316" s="245">
        <v>2923.76</v>
      </c>
    </row>
    <row r="317" spans="1:23">
      <c r="A317" s="253">
        <v>66</v>
      </c>
      <c r="B317" s="253">
        <v>66</v>
      </c>
      <c r="C317" s="245">
        <v>42976</v>
      </c>
      <c r="D317" s="245">
        <v>22669.84</v>
      </c>
      <c r="E317" s="245">
        <v>12033.28</v>
      </c>
      <c r="F317" s="245">
        <v>38641</v>
      </c>
      <c r="G317" s="245">
        <v>20383.127499999999</v>
      </c>
      <c r="H317" s="245">
        <v>10819.48</v>
      </c>
      <c r="I317" s="245">
        <v>32596</v>
      </c>
      <c r="J317" s="245">
        <v>17194.39</v>
      </c>
      <c r="K317" s="245">
        <v>9126.8799999999992</v>
      </c>
      <c r="L317" s="245">
        <v>22972</v>
      </c>
      <c r="M317" s="245">
        <v>12117.73</v>
      </c>
      <c r="N317" s="245">
        <v>6432.16</v>
      </c>
      <c r="O317" s="245">
        <v>19830</v>
      </c>
      <c r="P317" s="245">
        <v>10460.325000000001</v>
      </c>
      <c r="Q317" s="245">
        <v>5552.4</v>
      </c>
      <c r="R317" s="245">
        <v>16843</v>
      </c>
      <c r="S317" s="245">
        <v>8884.6825000000008</v>
      </c>
      <c r="T317" s="245">
        <v>4716.04</v>
      </c>
      <c r="U317" s="245">
        <v>12126</v>
      </c>
      <c r="V317" s="245">
        <v>6396.4650000000001</v>
      </c>
      <c r="W317" s="245">
        <v>3395.2799999999997</v>
      </c>
    </row>
    <row r="318" spans="1:23">
      <c r="A318" s="253">
        <v>67</v>
      </c>
      <c r="B318" s="253">
        <v>67</v>
      </c>
      <c r="C318" s="245">
        <v>46922</v>
      </c>
      <c r="D318" s="245">
        <v>24751.355</v>
      </c>
      <c r="E318" s="245">
        <v>13138.16</v>
      </c>
      <c r="F318" s="245">
        <v>42335</v>
      </c>
      <c r="G318" s="245">
        <v>22331.712500000001</v>
      </c>
      <c r="H318" s="245">
        <v>11853.8</v>
      </c>
      <c r="I318" s="245">
        <v>35599</v>
      </c>
      <c r="J318" s="245">
        <v>18778.4725</v>
      </c>
      <c r="K318" s="245">
        <v>9967.7199999999993</v>
      </c>
      <c r="L318" s="245">
        <v>25079</v>
      </c>
      <c r="M318" s="245">
        <v>13229.172500000001</v>
      </c>
      <c r="N318" s="245">
        <v>7022.12</v>
      </c>
      <c r="O318" s="245">
        <v>21658</v>
      </c>
      <c r="P318" s="245">
        <v>11424.594999999999</v>
      </c>
      <c r="Q318" s="245">
        <v>6064.24</v>
      </c>
      <c r="R318" s="245">
        <v>18396</v>
      </c>
      <c r="S318" s="245">
        <v>9703.89</v>
      </c>
      <c r="T318" s="245">
        <v>5150.88</v>
      </c>
      <c r="U318" s="245">
        <v>13245</v>
      </c>
      <c r="V318" s="245">
        <v>6986.7375000000002</v>
      </c>
      <c r="W318" s="245">
        <v>3708.6</v>
      </c>
    </row>
    <row r="319" spans="1:23">
      <c r="A319" s="253">
        <v>68</v>
      </c>
      <c r="B319" s="253">
        <v>68</v>
      </c>
      <c r="C319" s="245">
        <v>51934</v>
      </c>
      <c r="D319" s="245">
        <v>27395.185000000001</v>
      </c>
      <c r="E319" s="245">
        <v>14541.52</v>
      </c>
      <c r="F319" s="245">
        <v>46725</v>
      </c>
      <c r="G319" s="245">
        <v>24647.4375</v>
      </c>
      <c r="H319" s="245">
        <v>13083</v>
      </c>
      <c r="I319" s="245">
        <v>39407</v>
      </c>
      <c r="J319" s="245">
        <v>20787.192500000001</v>
      </c>
      <c r="K319" s="245">
        <v>11033.96</v>
      </c>
      <c r="L319" s="245">
        <v>27771</v>
      </c>
      <c r="M319" s="245">
        <v>14649.202499999999</v>
      </c>
      <c r="N319" s="245">
        <v>7775.88</v>
      </c>
      <c r="O319" s="245">
        <v>23980</v>
      </c>
      <c r="P319" s="245">
        <v>12649.45</v>
      </c>
      <c r="Q319" s="245">
        <v>6714.4</v>
      </c>
      <c r="R319" s="245">
        <v>20370</v>
      </c>
      <c r="S319" s="245">
        <v>10745.174999999999</v>
      </c>
      <c r="T319" s="245">
        <v>5703.6</v>
      </c>
      <c r="U319" s="245">
        <v>14666</v>
      </c>
      <c r="V319" s="245">
        <v>7736.3149999999996</v>
      </c>
      <c r="W319" s="245">
        <v>4106.4799999999996</v>
      </c>
    </row>
    <row r="320" spans="1:23">
      <c r="A320" s="253">
        <v>69</v>
      </c>
      <c r="B320" s="253">
        <v>69</v>
      </c>
      <c r="C320" s="245">
        <v>57131</v>
      </c>
      <c r="D320" s="245">
        <v>30136.602500000001</v>
      </c>
      <c r="E320" s="245">
        <v>15996.68</v>
      </c>
      <c r="F320" s="245">
        <v>51405</v>
      </c>
      <c r="G320" s="245">
        <v>27116.137500000001</v>
      </c>
      <c r="H320" s="245">
        <v>14393.4</v>
      </c>
      <c r="I320" s="245">
        <v>43350</v>
      </c>
      <c r="J320" s="245">
        <v>22867.125</v>
      </c>
      <c r="K320" s="245">
        <v>12138</v>
      </c>
      <c r="L320" s="245">
        <v>30550</v>
      </c>
      <c r="M320" s="245">
        <v>16115.125</v>
      </c>
      <c r="N320" s="245">
        <v>8554</v>
      </c>
      <c r="O320" s="245">
        <v>26374</v>
      </c>
      <c r="P320" s="245">
        <v>13912.285</v>
      </c>
      <c r="Q320" s="245">
        <v>7384.72</v>
      </c>
      <c r="R320" s="245">
        <v>22405</v>
      </c>
      <c r="S320" s="245">
        <v>11818.637500000001</v>
      </c>
      <c r="T320" s="245">
        <v>6273.4</v>
      </c>
      <c r="U320" s="245">
        <v>16131</v>
      </c>
      <c r="V320" s="245">
        <v>8509.1025000000009</v>
      </c>
      <c r="W320" s="245">
        <v>4516.68</v>
      </c>
    </row>
    <row r="321" spans="1:24">
      <c r="A321" s="253">
        <v>70</v>
      </c>
      <c r="B321" s="253">
        <v>70</v>
      </c>
      <c r="C321" s="245">
        <v>77739</v>
      </c>
      <c r="D321" s="245">
        <v>41007.322500000002</v>
      </c>
      <c r="E321" s="245">
        <v>21766.92</v>
      </c>
      <c r="F321" s="245">
        <v>72743</v>
      </c>
      <c r="G321" s="245">
        <v>38371.932500000003</v>
      </c>
      <c r="H321" s="245">
        <v>20368.04</v>
      </c>
      <c r="I321" s="245">
        <v>60688</v>
      </c>
      <c r="J321" s="245">
        <v>32012.92</v>
      </c>
      <c r="K321" s="245">
        <v>16992.64</v>
      </c>
      <c r="L321" s="245">
        <v>41345</v>
      </c>
      <c r="M321" s="245">
        <v>21809.487499999999</v>
      </c>
      <c r="N321" s="245">
        <v>11576.6</v>
      </c>
      <c r="O321" s="245">
        <v>35338</v>
      </c>
      <c r="P321" s="245">
        <v>18640.794999999998</v>
      </c>
      <c r="Q321" s="245">
        <v>9894.64</v>
      </c>
      <c r="R321" s="245">
        <v>30299</v>
      </c>
      <c r="S321" s="245">
        <v>15982.7225</v>
      </c>
      <c r="T321" s="245">
        <v>8483.7199999999993</v>
      </c>
      <c r="U321" s="245">
        <v>21814</v>
      </c>
      <c r="V321" s="245">
        <v>11506.885</v>
      </c>
      <c r="W321" s="245">
        <v>6107.92</v>
      </c>
    </row>
    <row r="322" spans="1:24">
      <c r="A322" s="253">
        <v>71</v>
      </c>
      <c r="B322" s="253">
        <v>71</v>
      </c>
      <c r="C322" s="245">
        <v>80779</v>
      </c>
      <c r="D322" s="245">
        <v>42610.922500000001</v>
      </c>
      <c r="E322" s="245">
        <v>22618.12</v>
      </c>
      <c r="F322" s="245">
        <v>75597</v>
      </c>
      <c r="G322" s="245">
        <v>39877.417500000003</v>
      </c>
      <c r="H322" s="245">
        <v>21167.16</v>
      </c>
      <c r="I322" s="245">
        <v>63071</v>
      </c>
      <c r="J322" s="245">
        <v>33269.952499999999</v>
      </c>
      <c r="K322" s="245">
        <v>17659.88</v>
      </c>
      <c r="L322" s="245">
        <v>42965</v>
      </c>
      <c r="M322" s="245">
        <v>22664.037499999999</v>
      </c>
      <c r="N322" s="245">
        <v>12030.2</v>
      </c>
      <c r="O322" s="245">
        <v>36723</v>
      </c>
      <c r="P322" s="245">
        <v>19371.3825</v>
      </c>
      <c r="Q322" s="245">
        <v>10282.44</v>
      </c>
      <c r="R322" s="245">
        <v>31486</v>
      </c>
      <c r="S322" s="245">
        <v>16608.865000000002</v>
      </c>
      <c r="T322" s="245">
        <v>8816.08</v>
      </c>
      <c r="U322" s="245">
        <v>22668</v>
      </c>
      <c r="V322" s="245">
        <v>11957.37</v>
      </c>
      <c r="W322" s="245">
        <v>6347.04</v>
      </c>
    </row>
    <row r="323" spans="1:24">
      <c r="A323" s="253">
        <v>72</v>
      </c>
      <c r="B323" s="253">
        <v>72</v>
      </c>
      <c r="C323" s="245">
        <v>83063</v>
      </c>
      <c r="D323" s="245">
        <v>43815.732499999998</v>
      </c>
      <c r="E323" s="245">
        <v>23257.64</v>
      </c>
      <c r="F323" s="245">
        <v>77733</v>
      </c>
      <c r="G323" s="245">
        <v>41004.157500000001</v>
      </c>
      <c r="H323" s="245">
        <v>21765.239999999998</v>
      </c>
      <c r="I323" s="245">
        <v>64861</v>
      </c>
      <c r="J323" s="245">
        <v>34214.177499999998</v>
      </c>
      <c r="K323" s="245">
        <v>18161.080000000002</v>
      </c>
      <c r="L323" s="245">
        <v>44184</v>
      </c>
      <c r="M323" s="245">
        <v>23307.06</v>
      </c>
      <c r="N323" s="245">
        <v>12371.52</v>
      </c>
      <c r="O323" s="245">
        <v>37764</v>
      </c>
      <c r="P323" s="245">
        <v>19920.509999999998</v>
      </c>
      <c r="Q323" s="245">
        <v>10573.92</v>
      </c>
      <c r="R323" s="245">
        <v>32377</v>
      </c>
      <c r="S323" s="245">
        <v>17078.8675</v>
      </c>
      <c r="T323" s="245">
        <v>9065.56</v>
      </c>
      <c r="U323" s="245">
        <v>23313</v>
      </c>
      <c r="V323" s="245">
        <v>12297.6075</v>
      </c>
      <c r="W323" s="245">
        <v>6527.64</v>
      </c>
    </row>
    <row r="324" spans="1:24">
      <c r="A324" s="253">
        <v>73</v>
      </c>
      <c r="B324" s="253">
        <v>73</v>
      </c>
      <c r="C324" s="245">
        <v>86105</v>
      </c>
      <c r="D324" s="245">
        <v>45420.387499999997</v>
      </c>
      <c r="E324" s="245">
        <v>24109.4</v>
      </c>
      <c r="F324" s="245">
        <v>80592</v>
      </c>
      <c r="G324" s="245">
        <v>42512.28</v>
      </c>
      <c r="H324" s="245">
        <v>22565.759999999998</v>
      </c>
      <c r="I324" s="245">
        <v>67239</v>
      </c>
      <c r="J324" s="245">
        <v>35468.572500000002</v>
      </c>
      <c r="K324" s="245">
        <v>18826.919999999998</v>
      </c>
      <c r="L324" s="245">
        <v>45803</v>
      </c>
      <c r="M324" s="245">
        <v>24161.0825</v>
      </c>
      <c r="N324" s="245">
        <v>12824.84</v>
      </c>
      <c r="O324" s="245">
        <v>39152</v>
      </c>
      <c r="P324" s="245">
        <v>20652.68</v>
      </c>
      <c r="Q324" s="245">
        <v>10962.56</v>
      </c>
      <c r="R324" s="245">
        <v>33564</v>
      </c>
      <c r="S324" s="245">
        <v>17705.009999999998</v>
      </c>
      <c r="T324" s="245">
        <v>9397.92</v>
      </c>
      <c r="U324" s="245">
        <v>24166</v>
      </c>
      <c r="V324" s="245">
        <v>12747.565000000001</v>
      </c>
      <c r="W324" s="245">
        <v>6766.48</v>
      </c>
    </row>
    <row r="325" spans="1:24">
      <c r="A325" s="253">
        <v>74</v>
      </c>
      <c r="B325" s="253">
        <v>74</v>
      </c>
      <c r="C325" s="245">
        <v>87626</v>
      </c>
      <c r="D325" s="245">
        <v>46222.714999999997</v>
      </c>
      <c r="E325" s="245">
        <v>24535.279999999999</v>
      </c>
      <c r="F325" s="245">
        <v>82018</v>
      </c>
      <c r="G325" s="245">
        <v>43264.495000000003</v>
      </c>
      <c r="H325" s="245">
        <v>22965.040000000001</v>
      </c>
      <c r="I325" s="245">
        <v>68424</v>
      </c>
      <c r="J325" s="245">
        <v>36093.660000000003</v>
      </c>
      <c r="K325" s="245">
        <v>19158.72</v>
      </c>
      <c r="L325" s="245">
        <v>46616</v>
      </c>
      <c r="M325" s="245">
        <v>24589.94</v>
      </c>
      <c r="N325" s="245">
        <v>13052.48</v>
      </c>
      <c r="O325" s="245">
        <v>39843</v>
      </c>
      <c r="P325" s="245">
        <v>21017.182499999999</v>
      </c>
      <c r="Q325" s="245">
        <v>11156.04</v>
      </c>
      <c r="R325" s="245">
        <v>34157</v>
      </c>
      <c r="S325" s="245">
        <v>18017.817500000001</v>
      </c>
      <c r="T325" s="245">
        <v>9563.9599999999991</v>
      </c>
      <c r="U325" s="245">
        <v>24594</v>
      </c>
      <c r="V325" s="245">
        <v>12973.334999999999</v>
      </c>
      <c r="W325" s="245">
        <v>6886.32</v>
      </c>
    </row>
    <row r="326" spans="1:24">
      <c r="A326" s="253">
        <v>75</v>
      </c>
      <c r="B326" s="253">
        <v>99</v>
      </c>
      <c r="C326" s="245">
        <v>91429</v>
      </c>
      <c r="D326" s="245">
        <v>48228.797500000001</v>
      </c>
      <c r="E326" s="245">
        <v>25600.12</v>
      </c>
      <c r="F326" s="245">
        <v>85585</v>
      </c>
      <c r="G326" s="245">
        <v>45146.087500000001</v>
      </c>
      <c r="H326" s="245">
        <v>23963.8</v>
      </c>
      <c r="I326" s="245">
        <v>71396</v>
      </c>
      <c r="J326" s="245">
        <v>37661.39</v>
      </c>
      <c r="K326" s="245">
        <v>19990.88</v>
      </c>
      <c r="L326" s="245">
        <v>48643</v>
      </c>
      <c r="M326" s="245">
        <v>25659.182499999999</v>
      </c>
      <c r="N326" s="245">
        <v>13620.04</v>
      </c>
      <c r="O326" s="245">
        <v>41574</v>
      </c>
      <c r="P326" s="245">
        <v>21930.285</v>
      </c>
      <c r="Q326" s="245">
        <v>11640.72</v>
      </c>
      <c r="R326" s="245">
        <v>35644</v>
      </c>
      <c r="S326" s="245">
        <v>18802.21</v>
      </c>
      <c r="T326" s="245">
        <v>9980.32</v>
      </c>
      <c r="U326" s="245">
        <v>25665</v>
      </c>
      <c r="V326" s="245">
        <v>13538.2875</v>
      </c>
      <c r="W326" s="245">
        <v>7186.2</v>
      </c>
    </row>
    <row r="328" spans="1:24">
      <c r="A328" s="253">
        <v>1</v>
      </c>
      <c r="C328" s="245">
        <v>4236</v>
      </c>
      <c r="D328" s="245">
        <v>2234.4899999999998</v>
      </c>
      <c r="E328" s="245">
        <v>1186.08</v>
      </c>
      <c r="F328" s="245">
        <v>2717</v>
      </c>
      <c r="G328" s="245">
        <v>1433.2175</v>
      </c>
      <c r="H328" s="245">
        <v>760.76</v>
      </c>
      <c r="I328" s="245">
        <v>2372</v>
      </c>
      <c r="J328" s="245">
        <v>1251.23</v>
      </c>
      <c r="K328" s="245">
        <v>664.16</v>
      </c>
      <c r="L328" s="245">
        <v>1709</v>
      </c>
      <c r="M328" s="245">
        <v>901.49749999999995</v>
      </c>
      <c r="N328" s="245">
        <v>478.52</v>
      </c>
      <c r="O328" s="245">
        <v>1439</v>
      </c>
      <c r="P328" s="245">
        <v>759.07249999999999</v>
      </c>
      <c r="Q328" s="245">
        <v>402.92</v>
      </c>
      <c r="R328" s="245">
        <v>1066</v>
      </c>
      <c r="S328" s="245">
        <v>562.31500000000005</v>
      </c>
      <c r="T328" s="245">
        <v>298.48</v>
      </c>
      <c r="U328" s="245">
        <v>769</v>
      </c>
      <c r="V328" s="245">
        <v>405.64749999999998</v>
      </c>
      <c r="W328" s="245">
        <v>215.32</v>
      </c>
    </row>
    <row r="329" spans="1:24">
      <c r="A329" s="253">
        <v>2</v>
      </c>
      <c r="C329" s="245">
        <v>6666</v>
      </c>
      <c r="D329" s="245">
        <v>3516.3150000000001</v>
      </c>
      <c r="E329" s="245">
        <v>1866.48</v>
      </c>
      <c r="F329" s="245">
        <v>4314</v>
      </c>
      <c r="G329" s="245">
        <v>2275.6350000000002</v>
      </c>
      <c r="H329" s="245">
        <v>1207.92</v>
      </c>
      <c r="I329" s="245">
        <v>3769</v>
      </c>
      <c r="J329" s="245">
        <v>1988.1475</v>
      </c>
      <c r="K329" s="245">
        <v>1055.32</v>
      </c>
      <c r="L329" s="245">
        <v>2719</v>
      </c>
      <c r="M329" s="245">
        <v>1434.2725</v>
      </c>
      <c r="N329" s="245">
        <v>761.31999999999994</v>
      </c>
      <c r="O329" s="245">
        <v>2283</v>
      </c>
      <c r="P329" s="245">
        <v>1204.2825</v>
      </c>
      <c r="Q329" s="245">
        <v>639.24</v>
      </c>
      <c r="R329" s="245">
        <v>1695</v>
      </c>
      <c r="S329" s="245">
        <v>894.11249999999995</v>
      </c>
      <c r="T329" s="245">
        <v>474.6</v>
      </c>
      <c r="U329" s="245">
        <v>1220</v>
      </c>
      <c r="V329" s="245">
        <v>643.54999999999995</v>
      </c>
      <c r="W329" s="245">
        <v>341.6</v>
      </c>
    </row>
    <row r="330" spans="1:24">
      <c r="A330" s="253">
        <v>3</v>
      </c>
      <c r="C330" s="245">
        <v>9698</v>
      </c>
      <c r="D330" s="245">
        <v>5115.6949999999997</v>
      </c>
      <c r="E330" s="245">
        <v>2715.44</v>
      </c>
      <c r="F330" s="245">
        <v>6321</v>
      </c>
      <c r="G330" s="245">
        <v>3334.3274999999999</v>
      </c>
      <c r="H330" s="245">
        <v>1769.88</v>
      </c>
      <c r="I330" s="245">
        <v>5516</v>
      </c>
      <c r="J330" s="245">
        <v>2909.69</v>
      </c>
      <c r="K330" s="245">
        <v>1544.48</v>
      </c>
      <c r="L330" s="245">
        <v>3978</v>
      </c>
      <c r="M330" s="245">
        <v>2098.395</v>
      </c>
      <c r="N330" s="245">
        <v>1113.8399999999999</v>
      </c>
      <c r="O330" s="245">
        <v>3349</v>
      </c>
      <c r="P330" s="245">
        <v>1766.5975000000001</v>
      </c>
      <c r="Q330" s="245">
        <v>937.72</v>
      </c>
      <c r="R330" s="245">
        <v>2480</v>
      </c>
      <c r="S330" s="245">
        <v>1308.2</v>
      </c>
      <c r="T330" s="245">
        <v>694.4</v>
      </c>
      <c r="U330" s="245">
        <v>1786</v>
      </c>
      <c r="V330" s="245">
        <v>942.11500000000001</v>
      </c>
      <c r="W330" s="245">
        <v>500.08</v>
      </c>
    </row>
    <row r="332" spans="1:24">
      <c r="A332" s="253" t="s">
        <v>667</v>
      </c>
      <c r="C332" s="245" t="s">
        <v>635</v>
      </c>
      <c r="F332" s="245" t="s">
        <v>636</v>
      </c>
      <c r="I332" s="245" t="s">
        <v>637</v>
      </c>
      <c r="L332" s="245" t="s">
        <v>638</v>
      </c>
      <c r="O332" s="245" t="s">
        <v>639</v>
      </c>
      <c r="R332" s="245" t="s">
        <v>640</v>
      </c>
      <c r="U332" s="245" t="s">
        <v>641</v>
      </c>
    </row>
    <row r="333" spans="1:24">
      <c r="C333" s="245" t="s">
        <v>642</v>
      </c>
      <c r="D333" s="245" t="s">
        <v>643</v>
      </c>
      <c r="F333" s="245" t="s">
        <v>642</v>
      </c>
      <c r="G333" s="245" t="s">
        <v>643</v>
      </c>
      <c r="I333" s="245" t="s">
        <v>642</v>
      </c>
      <c r="J333" s="245" t="s">
        <v>643</v>
      </c>
      <c r="L333" s="245" t="s">
        <v>642</v>
      </c>
      <c r="M333" s="245" t="s">
        <v>643</v>
      </c>
      <c r="O333" s="245" t="s">
        <v>642</v>
      </c>
      <c r="P333" s="245" t="s">
        <v>643</v>
      </c>
      <c r="R333" s="245" t="s">
        <v>642</v>
      </c>
      <c r="S333" s="245" t="s">
        <v>643</v>
      </c>
      <c r="U333" s="245" t="s">
        <v>642</v>
      </c>
      <c r="V333" s="245" t="s">
        <v>643</v>
      </c>
    </row>
    <row r="334" spans="1:24">
      <c r="A334" s="253" t="s">
        <v>651</v>
      </c>
      <c r="C334" s="245">
        <v>1000</v>
      </c>
      <c r="D334" s="245">
        <v>500</v>
      </c>
      <c r="F334" s="245">
        <v>2000</v>
      </c>
      <c r="G334" s="245">
        <v>1000</v>
      </c>
      <c r="I334" s="245">
        <v>3000</v>
      </c>
      <c r="J334" s="245">
        <v>2000</v>
      </c>
      <c r="L334" s="245">
        <v>5000</v>
      </c>
      <c r="M334" s="245">
        <v>5000</v>
      </c>
      <c r="O334" s="245">
        <v>10000</v>
      </c>
      <c r="P334" s="245">
        <v>10000</v>
      </c>
      <c r="R334" s="245">
        <v>20000</v>
      </c>
      <c r="S334" s="245">
        <v>20000</v>
      </c>
      <c r="U334" s="245">
        <v>50000</v>
      </c>
      <c r="V334" s="245">
        <v>50000</v>
      </c>
    </row>
    <row r="335" spans="1:24">
      <c r="A335" s="253" t="s">
        <v>653</v>
      </c>
      <c r="B335" s="253" t="s">
        <v>654</v>
      </c>
      <c r="C335" s="245" t="s">
        <v>652</v>
      </c>
      <c r="D335" s="245" t="s">
        <v>655</v>
      </c>
      <c r="E335" s="245" t="s">
        <v>656</v>
      </c>
      <c r="F335" s="245" t="s">
        <v>652</v>
      </c>
      <c r="G335" s="245" t="s">
        <v>655</v>
      </c>
      <c r="H335" s="245" t="s">
        <v>656</v>
      </c>
      <c r="I335" s="245" t="s">
        <v>652</v>
      </c>
      <c r="J335" s="245" t="s">
        <v>655</v>
      </c>
      <c r="K335" s="245" t="s">
        <v>656</v>
      </c>
      <c r="L335" s="245" t="s">
        <v>652</v>
      </c>
      <c r="M335" s="245" t="s">
        <v>655</v>
      </c>
      <c r="N335" s="245" t="s">
        <v>656</v>
      </c>
      <c r="O335" s="245" t="s">
        <v>652</v>
      </c>
      <c r="P335" s="245" t="s">
        <v>655</v>
      </c>
      <c r="Q335" s="245" t="s">
        <v>656</v>
      </c>
      <c r="R335" s="245" t="s">
        <v>652</v>
      </c>
      <c r="S335" s="245" t="s">
        <v>655</v>
      </c>
      <c r="T335" s="245" t="s">
        <v>656</v>
      </c>
      <c r="U335" s="245" t="s">
        <v>652</v>
      </c>
      <c r="V335" s="245" t="s">
        <v>655</v>
      </c>
      <c r="W335" s="245" t="s">
        <v>656</v>
      </c>
      <c r="X335" s="245">
        <v>11</v>
      </c>
    </row>
    <row r="336" spans="1:24">
      <c r="A336" s="253">
        <v>18</v>
      </c>
      <c r="B336" s="253">
        <v>24</v>
      </c>
      <c r="C336" s="245">
        <v>13423</v>
      </c>
      <c r="D336" s="245">
        <v>7080.6324999999997</v>
      </c>
      <c r="E336" s="245">
        <v>3758.44</v>
      </c>
      <c r="F336" s="245">
        <v>8363</v>
      </c>
      <c r="G336" s="245">
        <v>4411.4825000000001</v>
      </c>
      <c r="H336" s="245">
        <v>2341.64</v>
      </c>
      <c r="I336" s="245">
        <v>8018</v>
      </c>
      <c r="J336" s="245">
        <v>4229.4949999999999</v>
      </c>
      <c r="K336" s="245">
        <v>2245.04</v>
      </c>
      <c r="L336" s="245">
        <v>4189</v>
      </c>
      <c r="M336" s="245">
        <v>2209.6975000000002</v>
      </c>
      <c r="N336" s="245">
        <v>1172.92</v>
      </c>
      <c r="O336" s="245">
        <v>2756</v>
      </c>
      <c r="P336" s="245">
        <v>1453.79</v>
      </c>
      <c r="Q336" s="245">
        <v>771.68</v>
      </c>
      <c r="R336" s="245">
        <v>2105</v>
      </c>
      <c r="S336" s="245">
        <v>1110.3875</v>
      </c>
      <c r="T336" s="245">
        <v>589.4</v>
      </c>
      <c r="U336" s="245">
        <v>1516</v>
      </c>
      <c r="V336" s="245">
        <v>799.69</v>
      </c>
      <c r="W336" s="245">
        <v>424.48</v>
      </c>
    </row>
    <row r="337" spans="1:23">
      <c r="A337" s="253">
        <v>25</v>
      </c>
      <c r="B337" s="253">
        <v>29</v>
      </c>
      <c r="C337" s="245">
        <v>14080</v>
      </c>
      <c r="D337" s="245">
        <v>7427.2</v>
      </c>
      <c r="E337" s="245">
        <v>3942.4</v>
      </c>
      <c r="F337" s="245">
        <v>8772</v>
      </c>
      <c r="G337" s="245">
        <v>4627.2299999999996</v>
      </c>
      <c r="H337" s="245">
        <v>2456.16</v>
      </c>
      <c r="I337" s="245">
        <v>8425</v>
      </c>
      <c r="J337" s="245">
        <v>4444.1875</v>
      </c>
      <c r="K337" s="245">
        <v>2359</v>
      </c>
      <c r="L337" s="245">
        <v>4636</v>
      </c>
      <c r="M337" s="245">
        <v>2445.4899999999998</v>
      </c>
      <c r="N337" s="245">
        <v>1298.08</v>
      </c>
      <c r="O337" s="245">
        <v>3052</v>
      </c>
      <c r="P337" s="245">
        <v>1609.93</v>
      </c>
      <c r="Q337" s="245">
        <v>854.56</v>
      </c>
      <c r="R337" s="245">
        <v>2329</v>
      </c>
      <c r="S337" s="245">
        <v>1228.5474999999999</v>
      </c>
      <c r="T337" s="245">
        <v>652.12</v>
      </c>
      <c r="U337" s="245">
        <v>1675</v>
      </c>
      <c r="V337" s="245">
        <v>883.5625</v>
      </c>
      <c r="W337" s="245">
        <v>469</v>
      </c>
    </row>
    <row r="338" spans="1:23">
      <c r="A338" s="253">
        <v>30</v>
      </c>
      <c r="B338" s="253">
        <v>34</v>
      </c>
      <c r="C338" s="245">
        <v>14693</v>
      </c>
      <c r="D338" s="245">
        <v>7750.5574999999999</v>
      </c>
      <c r="E338" s="245">
        <v>4114.04</v>
      </c>
      <c r="F338" s="245">
        <v>9163</v>
      </c>
      <c r="G338" s="245">
        <v>4833.4825000000001</v>
      </c>
      <c r="H338" s="245">
        <v>2565.64</v>
      </c>
      <c r="I338" s="245">
        <v>9020</v>
      </c>
      <c r="J338" s="245">
        <v>4758.05</v>
      </c>
      <c r="K338" s="245">
        <v>2525.6</v>
      </c>
      <c r="L338" s="245">
        <v>5201</v>
      </c>
      <c r="M338" s="245">
        <v>2743.5275000000001</v>
      </c>
      <c r="N338" s="245">
        <v>1456.28</v>
      </c>
      <c r="O338" s="245">
        <v>3685</v>
      </c>
      <c r="P338" s="245">
        <v>1943.8375000000001</v>
      </c>
      <c r="Q338" s="245">
        <v>1031.8</v>
      </c>
      <c r="R338" s="245">
        <v>2820</v>
      </c>
      <c r="S338" s="245">
        <v>1487.55</v>
      </c>
      <c r="T338" s="245">
        <v>789.6</v>
      </c>
      <c r="U338" s="245">
        <v>2030</v>
      </c>
      <c r="V338" s="245">
        <v>1070.825</v>
      </c>
      <c r="W338" s="245">
        <v>568.4</v>
      </c>
    </row>
    <row r="339" spans="1:23">
      <c r="A339" s="253">
        <v>35</v>
      </c>
      <c r="B339" s="253">
        <v>39</v>
      </c>
      <c r="C339" s="245">
        <v>16422</v>
      </c>
      <c r="D339" s="245">
        <v>8662.6049999999996</v>
      </c>
      <c r="E339" s="245">
        <v>4598.16</v>
      </c>
      <c r="F339" s="245">
        <v>10252</v>
      </c>
      <c r="G339" s="245">
        <v>5407.93</v>
      </c>
      <c r="H339" s="245">
        <v>2870.56</v>
      </c>
      <c r="I339" s="245">
        <v>10088</v>
      </c>
      <c r="J339" s="245">
        <v>5321.42</v>
      </c>
      <c r="K339" s="245">
        <v>2824.64</v>
      </c>
      <c r="L339" s="245">
        <v>5815</v>
      </c>
      <c r="M339" s="245">
        <v>3067.4124999999999</v>
      </c>
      <c r="N339" s="245">
        <v>1628.2</v>
      </c>
      <c r="O339" s="245">
        <v>4120</v>
      </c>
      <c r="P339" s="245">
        <v>2173.3000000000002</v>
      </c>
      <c r="Q339" s="245">
        <v>1153.5999999999999</v>
      </c>
      <c r="R339" s="245">
        <v>3154</v>
      </c>
      <c r="S339" s="245">
        <v>1663.7349999999999</v>
      </c>
      <c r="T339" s="245">
        <v>883.12</v>
      </c>
      <c r="U339" s="245">
        <v>2271</v>
      </c>
      <c r="V339" s="245">
        <v>1197.9525000000001</v>
      </c>
      <c r="W339" s="245">
        <v>635.88</v>
      </c>
    </row>
    <row r="340" spans="1:23">
      <c r="A340" s="253">
        <v>40</v>
      </c>
      <c r="B340" s="253">
        <v>44</v>
      </c>
      <c r="C340" s="245">
        <v>18603</v>
      </c>
      <c r="D340" s="245">
        <v>9813.0825000000004</v>
      </c>
      <c r="E340" s="245">
        <v>5208.84</v>
      </c>
      <c r="F340" s="245">
        <v>11860</v>
      </c>
      <c r="G340" s="245">
        <v>6256.15</v>
      </c>
      <c r="H340" s="245">
        <v>3320.8</v>
      </c>
      <c r="I340" s="245">
        <v>11619</v>
      </c>
      <c r="J340" s="245">
        <v>6129.0225</v>
      </c>
      <c r="K340" s="245">
        <v>3253.32</v>
      </c>
      <c r="L340" s="245">
        <v>6469</v>
      </c>
      <c r="M340" s="245">
        <v>3412.3975</v>
      </c>
      <c r="N340" s="245">
        <v>1811.32</v>
      </c>
      <c r="O340" s="245">
        <v>4540</v>
      </c>
      <c r="P340" s="245">
        <v>2394.85</v>
      </c>
      <c r="Q340" s="245">
        <v>1271.2</v>
      </c>
      <c r="R340" s="245">
        <v>3474</v>
      </c>
      <c r="S340" s="245">
        <v>1832.5350000000001</v>
      </c>
      <c r="T340" s="245">
        <v>972.72</v>
      </c>
      <c r="U340" s="245">
        <v>2503</v>
      </c>
      <c r="V340" s="245">
        <v>1320.3325</v>
      </c>
      <c r="W340" s="245">
        <v>700.84</v>
      </c>
    </row>
    <row r="341" spans="1:23">
      <c r="A341" s="253">
        <v>45</v>
      </c>
      <c r="B341" s="253">
        <v>49</v>
      </c>
      <c r="C341" s="245">
        <v>20763</v>
      </c>
      <c r="D341" s="245">
        <v>10952.4825</v>
      </c>
      <c r="E341" s="245">
        <v>5813.64</v>
      </c>
      <c r="F341" s="245">
        <v>13255</v>
      </c>
      <c r="G341" s="245">
        <v>6992.0124999999998</v>
      </c>
      <c r="H341" s="245">
        <v>3711.4</v>
      </c>
      <c r="I341" s="245">
        <v>12979</v>
      </c>
      <c r="J341" s="245">
        <v>6846.4224999999997</v>
      </c>
      <c r="K341" s="245">
        <v>3634.12</v>
      </c>
      <c r="L341" s="245">
        <v>7225</v>
      </c>
      <c r="M341" s="245">
        <v>3811.1875</v>
      </c>
      <c r="N341" s="245">
        <v>2023</v>
      </c>
      <c r="O341" s="245">
        <v>5070</v>
      </c>
      <c r="P341" s="245">
        <v>2674.4250000000002</v>
      </c>
      <c r="Q341" s="245">
        <v>1419.6</v>
      </c>
      <c r="R341" s="245">
        <v>3879</v>
      </c>
      <c r="S341" s="245">
        <v>2046.1724999999999</v>
      </c>
      <c r="T341" s="245">
        <v>1086.1199999999999</v>
      </c>
      <c r="U341" s="245">
        <v>2792</v>
      </c>
      <c r="V341" s="245">
        <v>1472.78</v>
      </c>
      <c r="W341" s="245">
        <v>781.76</v>
      </c>
    </row>
    <row r="342" spans="1:23">
      <c r="A342" s="253">
        <v>50</v>
      </c>
      <c r="B342" s="253">
        <v>54</v>
      </c>
      <c r="C342" s="245">
        <v>26655</v>
      </c>
      <c r="D342" s="245">
        <v>14060.512500000001</v>
      </c>
      <c r="E342" s="245">
        <v>7463.4</v>
      </c>
      <c r="F342" s="245">
        <v>16838</v>
      </c>
      <c r="G342" s="245">
        <v>8882.0450000000001</v>
      </c>
      <c r="H342" s="245">
        <v>4714.6400000000003</v>
      </c>
      <c r="I342" s="245">
        <v>15908</v>
      </c>
      <c r="J342" s="245">
        <v>8391.4699999999993</v>
      </c>
      <c r="K342" s="245">
        <v>4454.24</v>
      </c>
      <c r="L342" s="245">
        <v>9474</v>
      </c>
      <c r="M342" s="245">
        <v>4997.5349999999999</v>
      </c>
      <c r="N342" s="245">
        <v>2652.72</v>
      </c>
      <c r="O342" s="245">
        <v>7224</v>
      </c>
      <c r="P342" s="245">
        <v>3810.66</v>
      </c>
      <c r="Q342" s="245">
        <v>2022.72</v>
      </c>
      <c r="R342" s="245">
        <v>5526</v>
      </c>
      <c r="S342" s="245">
        <v>2914.9650000000001</v>
      </c>
      <c r="T342" s="245">
        <v>1547.28</v>
      </c>
      <c r="U342" s="245">
        <v>3979</v>
      </c>
      <c r="V342" s="245">
        <v>2098.9225000000001</v>
      </c>
      <c r="W342" s="245">
        <v>1114.1199999999999</v>
      </c>
    </row>
    <row r="343" spans="1:23">
      <c r="A343" s="253">
        <v>55</v>
      </c>
      <c r="B343" s="253">
        <v>59</v>
      </c>
      <c r="C343" s="245">
        <v>28350</v>
      </c>
      <c r="D343" s="245">
        <v>14954.625</v>
      </c>
      <c r="E343" s="245">
        <v>7938</v>
      </c>
      <c r="F343" s="245">
        <v>17920</v>
      </c>
      <c r="G343" s="245">
        <v>9452.7999999999993</v>
      </c>
      <c r="H343" s="245">
        <v>5017.6000000000004</v>
      </c>
      <c r="I343" s="245">
        <v>16928</v>
      </c>
      <c r="J343" s="245">
        <v>8929.52</v>
      </c>
      <c r="K343" s="245">
        <v>4739.84</v>
      </c>
      <c r="L343" s="245">
        <v>10078</v>
      </c>
      <c r="M343" s="245">
        <v>5316.1450000000004</v>
      </c>
      <c r="N343" s="245">
        <v>2821.84</v>
      </c>
      <c r="O343" s="245">
        <v>7686</v>
      </c>
      <c r="P343" s="245">
        <v>4054.3649999999998</v>
      </c>
      <c r="Q343" s="245">
        <v>2152.08</v>
      </c>
      <c r="R343" s="245">
        <v>5883</v>
      </c>
      <c r="S343" s="245">
        <v>3103.2824999999998</v>
      </c>
      <c r="T343" s="245">
        <v>1647.24</v>
      </c>
      <c r="U343" s="245">
        <v>4235</v>
      </c>
      <c r="V343" s="245">
        <v>2233.9625000000001</v>
      </c>
      <c r="W343" s="245">
        <v>1185.8</v>
      </c>
    </row>
    <row r="344" spans="1:23">
      <c r="A344" s="253">
        <v>60</v>
      </c>
      <c r="B344" s="253">
        <v>60</v>
      </c>
      <c r="C344" s="245">
        <v>30089</v>
      </c>
      <c r="D344" s="245">
        <v>15871.9475</v>
      </c>
      <c r="E344" s="245">
        <v>8424.92</v>
      </c>
      <c r="F344" s="245">
        <v>19506</v>
      </c>
      <c r="G344" s="245">
        <v>10289.415000000001</v>
      </c>
      <c r="H344" s="245">
        <v>5461.68</v>
      </c>
      <c r="I344" s="245">
        <v>18374</v>
      </c>
      <c r="J344" s="245">
        <v>9692.2849999999999</v>
      </c>
      <c r="K344" s="245">
        <v>5144.72</v>
      </c>
      <c r="L344" s="245">
        <v>11462</v>
      </c>
      <c r="M344" s="245">
        <v>6046.2049999999999</v>
      </c>
      <c r="N344" s="245">
        <v>3209.36</v>
      </c>
      <c r="O344" s="245">
        <v>9137</v>
      </c>
      <c r="P344" s="245">
        <v>4819.7674999999999</v>
      </c>
      <c r="Q344" s="245">
        <v>2558.36</v>
      </c>
      <c r="R344" s="245">
        <v>7338</v>
      </c>
      <c r="S344" s="245">
        <v>3870.7950000000001</v>
      </c>
      <c r="T344" s="245">
        <v>2054.64</v>
      </c>
      <c r="U344" s="245">
        <v>5282</v>
      </c>
      <c r="V344" s="245">
        <v>2786.2550000000001</v>
      </c>
      <c r="W344" s="245">
        <v>1478.96</v>
      </c>
    </row>
    <row r="345" spans="1:23">
      <c r="A345" s="253">
        <v>61</v>
      </c>
      <c r="B345" s="253">
        <v>61</v>
      </c>
      <c r="C345" s="245">
        <v>32313</v>
      </c>
      <c r="D345" s="245">
        <v>17045.107499999998</v>
      </c>
      <c r="E345" s="245">
        <v>9047.64</v>
      </c>
      <c r="F345" s="245">
        <v>20954</v>
      </c>
      <c r="G345" s="245">
        <v>11053.235000000001</v>
      </c>
      <c r="H345" s="245">
        <v>5867.12</v>
      </c>
      <c r="I345" s="245">
        <v>19740</v>
      </c>
      <c r="J345" s="245">
        <v>10412.85</v>
      </c>
      <c r="K345" s="245">
        <v>5527.2</v>
      </c>
      <c r="L345" s="245">
        <v>12313</v>
      </c>
      <c r="M345" s="245">
        <v>6495.1075000000001</v>
      </c>
      <c r="N345" s="245">
        <v>3447.64</v>
      </c>
      <c r="O345" s="245">
        <v>9812</v>
      </c>
      <c r="P345" s="245">
        <v>5175.83</v>
      </c>
      <c r="Q345" s="245">
        <v>2747.36</v>
      </c>
      <c r="R345" s="245">
        <v>7883</v>
      </c>
      <c r="S345" s="245">
        <v>4158.2825000000003</v>
      </c>
      <c r="T345" s="245">
        <v>2207.2399999999998</v>
      </c>
      <c r="U345" s="245">
        <v>5675</v>
      </c>
      <c r="V345" s="245">
        <v>2993.5625</v>
      </c>
      <c r="W345" s="245">
        <v>1589</v>
      </c>
    </row>
    <row r="346" spans="1:23">
      <c r="A346" s="253">
        <v>62</v>
      </c>
      <c r="B346" s="253">
        <v>62</v>
      </c>
      <c r="C346" s="245">
        <v>35356</v>
      </c>
      <c r="D346" s="245">
        <v>18650.29</v>
      </c>
      <c r="E346" s="245">
        <v>9899.68</v>
      </c>
      <c r="F346" s="245">
        <v>22930</v>
      </c>
      <c r="G346" s="245">
        <v>12095.575000000001</v>
      </c>
      <c r="H346" s="245">
        <v>6420.4</v>
      </c>
      <c r="I346" s="245">
        <v>21608</v>
      </c>
      <c r="J346" s="245">
        <v>11398.22</v>
      </c>
      <c r="K346" s="245">
        <v>6050.24</v>
      </c>
      <c r="L346" s="245">
        <v>13481</v>
      </c>
      <c r="M346" s="245">
        <v>7111.2275</v>
      </c>
      <c r="N346" s="245">
        <v>3774.68</v>
      </c>
      <c r="O346" s="245">
        <v>10740</v>
      </c>
      <c r="P346" s="245">
        <v>5665.35</v>
      </c>
      <c r="Q346" s="245">
        <v>3007.2</v>
      </c>
      <c r="R346" s="245">
        <v>8632</v>
      </c>
      <c r="S346" s="245">
        <v>4553.38</v>
      </c>
      <c r="T346" s="245">
        <v>2416.96</v>
      </c>
      <c r="U346" s="245">
        <v>6214</v>
      </c>
      <c r="V346" s="245">
        <v>3277.8850000000002</v>
      </c>
      <c r="W346" s="245">
        <v>1739.92</v>
      </c>
    </row>
    <row r="347" spans="1:23">
      <c r="A347" s="253">
        <v>63</v>
      </c>
      <c r="B347" s="253">
        <v>63</v>
      </c>
      <c r="C347" s="245">
        <v>37573</v>
      </c>
      <c r="D347" s="245">
        <v>19819.7575</v>
      </c>
      <c r="E347" s="245">
        <v>10520.44</v>
      </c>
      <c r="F347" s="245">
        <v>24376</v>
      </c>
      <c r="G347" s="245">
        <v>12858.34</v>
      </c>
      <c r="H347" s="245">
        <v>6825.28</v>
      </c>
      <c r="I347" s="245">
        <v>22972</v>
      </c>
      <c r="J347" s="245">
        <v>12117.73</v>
      </c>
      <c r="K347" s="245">
        <v>6432.16</v>
      </c>
      <c r="L347" s="245">
        <v>14329</v>
      </c>
      <c r="M347" s="245">
        <v>7558.5474999999997</v>
      </c>
      <c r="N347" s="245">
        <v>4012.12</v>
      </c>
      <c r="O347" s="245">
        <v>11422</v>
      </c>
      <c r="P347" s="245">
        <v>6025.1049999999996</v>
      </c>
      <c r="Q347" s="245">
        <v>3198.16</v>
      </c>
      <c r="R347" s="245">
        <v>9177</v>
      </c>
      <c r="S347" s="245">
        <v>4840.8675000000003</v>
      </c>
      <c r="T347" s="245">
        <v>2569.56</v>
      </c>
      <c r="U347" s="245">
        <v>6609</v>
      </c>
      <c r="V347" s="245">
        <v>3486.2474999999999</v>
      </c>
      <c r="W347" s="245">
        <v>1850.52</v>
      </c>
    </row>
    <row r="348" spans="1:23">
      <c r="A348" s="253">
        <v>64</v>
      </c>
      <c r="B348" s="253">
        <v>64</v>
      </c>
      <c r="C348" s="245">
        <v>40636</v>
      </c>
      <c r="D348" s="245">
        <v>21435.49</v>
      </c>
      <c r="E348" s="245">
        <v>11378.08</v>
      </c>
      <c r="F348" s="245">
        <v>26370</v>
      </c>
      <c r="G348" s="245">
        <v>13910.174999999999</v>
      </c>
      <c r="H348" s="245">
        <v>7383.6</v>
      </c>
      <c r="I348" s="245">
        <v>24853</v>
      </c>
      <c r="J348" s="245">
        <v>13109.9575</v>
      </c>
      <c r="K348" s="245">
        <v>6958.84</v>
      </c>
      <c r="L348" s="245">
        <v>15500</v>
      </c>
      <c r="M348" s="245">
        <v>8176.25</v>
      </c>
      <c r="N348" s="245">
        <v>4340</v>
      </c>
      <c r="O348" s="245">
        <v>12349</v>
      </c>
      <c r="P348" s="245">
        <v>6514.0974999999999</v>
      </c>
      <c r="Q348" s="245">
        <v>3457.72</v>
      </c>
      <c r="R348" s="245">
        <v>9928</v>
      </c>
      <c r="S348" s="245">
        <v>5237.0200000000004</v>
      </c>
      <c r="T348" s="245">
        <v>2779.84</v>
      </c>
      <c r="U348" s="245">
        <v>7149</v>
      </c>
      <c r="V348" s="245">
        <v>3771.0974999999999</v>
      </c>
      <c r="W348" s="245">
        <v>2001.72</v>
      </c>
    </row>
    <row r="349" spans="1:23">
      <c r="A349" s="253">
        <v>65</v>
      </c>
      <c r="B349" s="253">
        <v>65</v>
      </c>
      <c r="C349" s="245">
        <v>42573</v>
      </c>
      <c r="D349" s="245">
        <v>22457.2575</v>
      </c>
      <c r="E349" s="245">
        <v>11920.44</v>
      </c>
      <c r="F349" s="245">
        <v>34450</v>
      </c>
      <c r="G349" s="245">
        <v>18172.375</v>
      </c>
      <c r="H349" s="245">
        <v>9646</v>
      </c>
      <c r="I349" s="245">
        <v>32398</v>
      </c>
      <c r="J349" s="245">
        <v>17089.945</v>
      </c>
      <c r="K349" s="245">
        <v>9071.44</v>
      </c>
      <c r="L349" s="245">
        <v>19588</v>
      </c>
      <c r="M349" s="245">
        <v>10332.67</v>
      </c>
      <c r="N349" s="245">
        <v>5484.64</v>
      </c>
      <c r="O349" s="245">
        <v>16453</v>
      </c>
      <c r="P349" s="245">
        <v>8678.9575000000004</v>
      </c>
      <c r="Q349" s="245">
        <v>4606.84</v>
      </c>
      <c r="R349" s="245">
        <v>13977</v>
      </c>
      <c r="S349" s="245">
        <v>7372.8675000000003</v>
      </c>
      <c r="T349" s="245">
        <v>3913.56</v>
      </c>
      <c r="U349" s="245">
        <v>10064</v>
      </c>
      <c r="V349" s="245">
        <v>5308.76</v>
      </c>
      <c r="W349" s="245">
        <v>2817.92</v>
      </c>
    </row>
    <row r="350" spans="1:23">
      <c r="A350" s="253">
        <v>66</v>
      </c>
      <c r="B350" s="253">
        <v>66</v>
      </c>
      <c r="C350" s="245">
        <v>44503</v>
      </c>
      <c r="D350" s="245">
        <v>23475.3325</v>
      </c>
      <c r="E350" s="245">
        <v>12460.84</v>
      </c>
      <c r="F350" s="245">
        <v>40014</v>
      </c>
      <c r="G350" s="245">
        <v>21107.384999999998</v>
      </c>
      <c r="H350" s="245">
        <v>11203.92</v>
      </c>
      <c r="I350" s="245">
        <v>37629</v>
      </c>
      <c r="J350" s="245">
        <v>19849.297500000001</v>
      </c>
      <c r="K350" s="245">
        <v>10536.119999999999</v>
      </c>
      <c r="L350" s="245">
        <v>22752</v>
      </c>
      <c r="M350" s="245">
        <v>12001.68</v>
      </c>
      <c r="N350" s="245">
        <v>6370.5599999999995</v>
      </c>
      <c r="O350" s="245">
        <v>19117</v>
      </c>
      <c r="P350" s="245">
        <v>10084.217500000001</v>
      </c>
      <c r="Q350" s="245">
        <v>5352.76</v>
      </c>
      <c r="R350" s="245">
        <v>16234</v>
      </c>
      <c r="S350" s="245">
        <v>8563.4349999999995</v>
      </c>
      <c r="T350" s="245">
        <v>4545.5200000000004</v>
      </c>
      <c r="U350" s="245">
        <v>11689</v>
      </c>
      <c r="V350" s="245">
        <v>6165.9475000000002</v>
      </c>
      <c r="W350" s="245">
        <v>3272.92</v>
      </c>
    </row>
    <row r="351" spans="1:23">
      <c r="A351" s="253">
        <v>67</v>
      </c>
      <c r="B351" s="253">
        <v>67</v>
      </c>
      <c r="C351" s="245">
        <v>48590</v>
      </c>
      <c r="D351" s="245">
        <v>25631.224999999999</v>
      </c>
      <c r="E351" s="245">
        <v>13605.2</v>
      </c>
      <c r="F351" s="245">
        <v>43842</v>
      </c>
      <c r="G351" s="245">
        <v>23126.654999999999</v>
      </c>
      <c r="H351" s="245">
        <v>12275.76</v>
      </c>
      <c r="I351" s="245">
        <v>41097</v>
      </c>
      <c r="J351" s="245">
        <v>21678.6675</v>
      </c>
      <c r="K351" s="245">
        <v>11507.16</v>
      </c>
      <c r="L351" s="245">
        <v>24842</v>
      </c>
      <c r="M351" s="245">
        <v>13104.155000000001</v>
      </c>
      <c r="N351" s="245">
        <v>6955.76</v>
      </c>
      <c r="O351" s="245">
        <v>20880</v>
      </c>
      <c r="P351" s="245">
        <v>11014.2</v>
      </c>
      <c r="Q351" s="245">
        <v>5846.4</v>
      </c>
      <c r="R351" s="245">
        <v>17734</v>
      </c>
      <c r="S351" s="245">
        <v>9354.6849999999995</v>
      </c>
      <c r="T351" s="245">
        <v>4965.5200000000004</v>
      </c>
      <c r="U351" s="245">
        <v>12767</v>
      </c>
      <c r="V351" s="245">
        <v>6734.5924999999997</v>
      </c>
      <c r="W351" s="245">
        <v>3574.76</v>
      </c>
    </row>
    <row r="352" spans="1:23">
      <c r="A352" s="253">
        <v>68</v>
      </c>
      <c r="B352" s="253">
        <v>68</v>
      </c>
      <c r="C352" s="245">
        <v>53785</v>
      </c>
      <c r="D352" s="245">
        <v>28371.587500000001</v>
      </c>
      <c r="E352" s="245">
        <v>15059.8</v>
      </c>
      <c r="F352" s="245">
        <v>48389</v>
      </c>
      <c r="G352" s="245">
        <v>25525.197499999998</v>
      </c>
      <c r="H352" s="245">
        <v>13548.92</v>
      </c>
      <c r="I352" s="245">
        <v>45494</v>
      </c>
      <c r="J352" s="245">
        <v>23998.084999999999</v>
      </c>
      <c r="K352" s="245">
        <v>12738.32</v>
      </c>
      <c r="L352" s="245">
        <v>27509</v>
      </c>
      <c r="M352" s="245">
        <v>14510.997499999999</v>
      </c>
      <c r="N352" s="245">
        <v>7702.52</v>
      </c>
      <c r="O352" s="245">
        <v>23119</v>
      </c>
      <c r="P352" s="245">
        <v>12195.272499999999</v>
      </c>
      <c r="Q352" s="245">
        <v>6473.32</v>
      </c>
      <c r="R352" s="245">
        <v>19635</v>
      </c>
      <c r="S352" s="245">
        <v>10357.4625</v>
      </c>
      <c r="T352" s="245">
        <v>5497.8</v>
      </c>
      <c r="U352" s="245">
        <v>14137</v>
      </c>
      <c r="V352" s="245">
        <v>7457.2674999999999</v>
      </c>
      <c r="W352" s="245">
        <v>3958.36</v>
      </c>
    </row>
    <row r="353" spans="1:24">
      <c r="A353" s="253">
        <v>69</v>
      </c>
      <c r="B353" s="253">
        <v>69</v>
      </c>
      <c r="C353" s="245">
        <v>59161</v>
      </c>
      <c r="D353" s="245">
        <v>31207.427500000002</v>
      </c>
      <c r="E353" s="245">
        <v>16565.080000000002</v>
      </c>
      <c r="F353" s="245">
        <v>53234</v>
      </c>
      <c r="G353" s="245">
        <v>28080.935000000001</v>
      </c>
      <c r="H353" s="245">
        <v>14905.52</v>
      </c>
      <c r="I353" s="245">
        <v>50048</v>
      </c>
      <c r="J353" s="245">
        <v>26400.32</v>
      </c>
      <c r="K353" s="245">
        <v>14013.44</v>
      </c>
      <c r="L353" s="245">
        <v>30259</v>
      </c>
      <c r="M353" s="245">
        <v>15961.622499999999</v>
      </c>
      <c r="N353" s="245">
        <v>8472.52</v>
      </c>
      <c r="O353" s="245">
        <v>25422</v>
      </c>
      <c r="P353" s="245">
        <v>13410.105</v>
      </c>
      <c r="Q353" s="245">
        <v>7118.16</v>
      </c>
      <c r="R353" s="245">
        <v>21599</v>
      </c>
      <c r="S353" s="245">
        <v>11393.4725</v>
      </c>
      <c r="T353" s="245">
        <v>6047.72</v>
      </c>
      <c r="U353" s="245">
        <v>15550</v>
      </c>
      <c r="V353" s="245">
        <v>8202.625</v>
      </c>
      <c r="W353" s="245">
        <v>4354</v>
      </c>
    </row>
    <row r="354" spans="1:24">
      <c r="A354" s="253">
        <v>70</v>
      </c>
      <c r="B354" s="253">
        <v>70</v>
      </c>
      <c r="C354" s="245">
        <v>70006</v>
      </c>
      <c r="D354" s="245">
        <v>36928.165000000001</v>
      </c>
      <c r="E354" s="245">
        <v>19601.68</v>
      </c>
      <c r="F354" s="245">
        <v>65507</v>
      </c>
      <c r="G354" s="245">
        <v>34554.942499999997</v>
      </c>
      <c r="H354" s="245">
        <v>18341.96</v>
      </c>
      <c r="I354" s="245">
        <v>60930</v>
      </c>
      <c r="J354" s="245">
        <v>32140.575000000001</v>
      </c>
      <c r="K354" s="245">
        <v>17060.400000000001</v>
      </c>
      <c r="L354" s="245">
        <v>35613</v>
      </c>
      <c r="M354" s="245">
        <v>18785.857499999998</v>
      </c>
      <c r="N354" s="245">
        <v>9971.64</v>
      </c>
      <c r="O354" s="245">
        <v>29622</v>
      </c>
      <c r="P354" s="245">
        <v>15625.605</v>
      </c>
      <c r="Q354" s="245">
        <v>8294.16</v>
      </c>
      <c r="R354" s="245">
        <v>25399</v>
      </c>
      <c r="S354" s="245">
        <v>13397.9725</v>
      </c>
      <c r="T354" s="245">
        <v>7111.72</v>
      </c>
      <c r="U354" s="245">
        <v>18286</v>
      </c>
      <c r="V354" s="245">
        <v>9645.8649999999998</v>
      </c>
      <c r="W354" s="245">
        <v>5120.08</v>
      </c>
    </row>
    <row r="355" spans="1:24">
      <c r="A355" s="253">
        <v>71</v>
      </c>
      <c r="B355" s="253">
        <v>71</v>
      </c>
      <c r="C355" s="245">
        <v>72745</v>
      </c>
      <c r="D355" s="245">
        <v>38372.987500000003</v>
      </c>
      <c r="E355" s="245">
        <v>20368.599999999999</v>
      </c>
      <c r="F355" s="245">
        <v>68076</v>
      </c>
      <c r="G355" s="245">
        <v>35910.089999999997</v>
      </c>
      <c r="H355" s="245">
        <v>19061.28</v>
      </c>
      <c r="I355" s="245">
        <v>63320</v>
      </c>
      <c r="J355" s="245">
        <v>33401.300000000003</v>
      </c>
      <c r="K355" s="245">
        <v>17729.599999999999</v>
      </c>
      <c r="L355" s="245">
        <v>37011</v>
      </c>
      <c r="M355" s="245">
        <v>19523.302500000002</v>
      </c>
      <c r="N355" s="245">
        <v>10363.08</v>
      </c>
      <c r="O355" s="245">
        <v>30786</v>
      </c>
      <c r="P355" s="245">
        <v>16239.615</v>
      </c>
      <c r="Q355" s="245">
        <v>8620.08</v>
      </c>
      <c r="R355" s="245">
        <v>26393</v>
      </c>
      <c r="S355" s="245">
        <v>13922.307500000001</v>
      </c>
      <c r="T355" s="245">
        <v>7390.04</v>
      </c>
      <c r="U355" s="245">
        <v>19005</v>
      </c>
      <c r="V355" s="245">
        <v>10025.137500000001</v>
      </c>
      <c r="W355" s="245">
        <v>5321.4</v>
      </c>
    </row>
    <row r="356" spans="1:24">
      <c r="A356" s="253">
        <v>72</v>
      </c>
      <c r="B356" s="253">
        <v>72</v>
      </c>
      <c r="C356" s="245">
        <v>74799</v>
      </c>
      <c r="D356" s="245">
        <v>39456.472500000003</v>
      </c>
      <c r="E356" s="245">
        <v>20943.72</v>
      </c>
      <c r="F356" s="245">
        <v>70000</v>
      </c>
      <c r="G356" s="245">
        <v>36925</v>
      </c>
      <c r="H356" s="245">
        <v>19600</v>
      </c>
      <c r="I356" s="245">
        <v>65116</v>
      </c>
      <c r="J356" s="245">
        <v>34348.69</v>
      </c>
      <c r="K356" s="245">
        <v>18232.48</v>
      </c>
      <c r="L356" s="245">
        <v>38056</v>
      </c>
      <c r="M356" s="245">
        <v>20074.54</v>
      </c>
      <c r="N356" s="245">
        <v>10655.68</v>
      </c>
      <c r="O356" s="245">
        <v>31656</v>
      </c>
      <c r="P356" s="245">
        <v>16698.54</v>
      </c>
      <c r="Q356" s="245">
        <v>8863.68</v>
      </c>
      <c r="R356" s="245">
        <v>27142</v>
      </c>
      <c r="S356" s="245">
        <v>14317.405000000001</v>
      </c>
      <c r="T356" s="245">
        <v>7599.76</v>
      </c>
      <c r="U356" s="245">
        <v>19541</v>
      </c>
      <c r="V356" s="245">
        <v>10307.877500000001</v>
      </c>
      <c r="W356" s="245">
        <v>5471.48</v>
      </c>
    </row>
    <row r="357" spans="1:24">
      <c r="A357" s="253">
        <v>73</v>
      </c>
      <c r="B357" s="253">
        <v>73</v>
      </c>
      <c r="C357" s="245">
        <v>77538</v>
      </c>
      <c r="D357" s="245">
        <v>40901.294999999998</v>
      </c>
      <c r="E357" s="245">
        <v>21710.639999999999</v>
      </c>
      <c r="F357" s="245">
        <v>72576</v>
      </c>
      <c r="G357" s="245">
        <v>38283.839999999997</v>
      </c>
      <c r="H357" s="245">
        <v>20321.28</v>
      </c>
      <c r="I357" s="245">
        <v>67506</v>
      </c>
      <c r="J357" s="245">
        <v>35609.415000000001</v>
      </c>
      <c r="K357" s="245">
        <v>18901.68</v>
      </c>
      <c r="L357" s="245">
        <v>39453</v>
      </c>
      <c r="M357" s="245">
        <v>20811.4575</v>
      </c>
      <c r="N357" s="245">
        <v>11046.84</v>
      </c>
      <c r="O357" s="245">
        <v>32820</v>
      </c>
      <c r="P357" s="245">
        <v>17312.55</v>
      </c>
      <c r="Q357" s="245">
        <v>9189.6</v>
      </c>
      <c r="R357" s="245">
        <v>28137</v>
      </c>
      <c r="S357" s="245">
        <v>14842.2675</v>
      </c>
      <c r="T357" s="245">
        <v>7878.36</v>
      </c>
      <c r="U357" s="245">
        <v>20259</v>
      </c>
      <c r="V357" s="245">
        <v>10686.622499999999</v>
      </c>
      <c r="W357" s="245">
        <v>5672.52</v>
      </c>
    </row>
    <row r="358" spans="1:24">
      <c r="A358" s="253">
        <v>74</v>
      </c>
      <c r="B358" s="253">
        <v>74</v>
      </c>
      <c r="C358" s="245">
        <v>78909</v>
      </c>
      <c r="D358" s="245">
        <v>41624.497499999998</v>
      </c>
      <c r="E358" s="245">
        <v>22094.52</v>
      </c>
      <c r="F358" s="245">
        <v>73858</v>
      </c>
      <c r="G358" s="245">
        <v>38960.095000000001</v>
      </c>
      <c r="H358" s="245">
        <v>20680.239999999998</v>
      </c>
      <c r="I358" s="245">
        <v>68694</v>
      </c>
      <c r="J358" s="245">
        <v>36236.084999999999</v>
      </c>
      <c r="K358" s="245">
        <v>19234.32</v>
      </c>
      <c r="L358" s="245">
        <v>40152</v>
      </c>
      <c r="M358" s="245">
        <v>21180.18</v>
      </c>
      <c r="N358" s="245">
        <v>11242.56</v>
      </c>
      <c r="O358" s="245">
        <v>33397</v>
      </c>
      <c r="P358" s="245">
        <v>17616.9175</v>
      </c>
      <c r="Q358" s="245">
        <v>9351.16</v>
      </c>
      <c r="R358" s="245">
        <v>28634</v>
      </c>
      <c r="S358" s="245">
        <v>15104.434999999999</v>
      </c>
      <c r="T358" s="245">
        <v>8017.52</v>
      </c>
      <c r="U358" s="245">
        <v>20616</v>
      </c>
      <c r="V358" s="245">
        <v>10874.94</v>
      </c>
      <c r="W358" s="245">
        <v>5772.48</v>
      </c>
    </row>
    <row r="359" spans="1:24">
      <c r="A359" s="253">
        <v>75</v>
      </c>
      <c r="B359" s="253">
        <v>99</v>
      </c>
      <c r="C359" s="245">
        <v>82332</v>
      </c>
      <c r="D359" s="245">
        <v>43430.13</v>
      </c>
      <c r="E359" s="245">
        <v>23052.959999999999</v>
      </c>
      <c r="F359" s="245">
        <v>77067</v>
      </c>
      <c r="G359" s="245">
        <v>40652.842499999999</v>
      </c>
      <c r="H359" s="245">
        <v>21578.76</v>
      </c>
      <c r="I359" s="245">
        <v>71680</v>
      </c>
      <c r="J359" s="245">
        <v>37811.199999999997</v>
      </c>
      <c r="K359" s="245">
        <v>20070.400000000001</v>
      </c>
      <c r="L359" s="245">
        <v>41901</v>
      </c>
      <c r="M359" s="245">
        <v>22102.7775</v>
      </c>
      <c r="N359" s="245">
        <v>11732.28</v>
      </c>
      <c r="O359" s="245">
        <v>34852</v>
      </c>
      <c r="P359" s="245">
        <v>18384.43</v>
      </c>
      <c r="Q359" s="245">
        <v>9758.56</v>
      </c>
      <c r="R359" s="245">
        <v>29879</v>
      </c>
      <c r="S359" s="245">
        <v>15761.172500000001</v>
      </c>
      <c r="T359" s="245">
        <v>8366.1200000000008</v>
      </c>
      <c r="U359" s="245">
        <v>21513</v>
      </c>
      <c r="V359" s="245">
        <v>11348.1075</v>
      </c>
      <c r="W359" s="245">
        <v>6023.64</v>
      </c>
    </row>
    <row r="361" spans="1:24">
      <c r="A361" s="253">
        <v>1</v>
      </c>
      <c r="C361" s="245">
        <v>4387</v>
      </c>
      <c r="D361" s="245">
        <v>2314.1424999999999</v>
      </c>
      <c r="E361" s="245">
        <v>1228.3599999999999</v>
      </c>
      <c r="F361" s="245">
        <v>2812</v>
      </c>
      <c r="G361" s="245">
        <v>1483.33</v>
      </c>
      <c r="H361" s="245">
        <v>787.36</v>
      </c>
      <c r="I361" s="245">
        <v>2733</v>
      </c>
      <c r="J361" s="245">
        <v>1441.6575</v>
      </c>
      <c r="K361" s="245">
        <v>765.24</v>
      </c>
      <c r="L361" s="245">
        <v>1694</v>
      </c>
      <c r="M361" s="245">
        <v>893.58500000000004</v>
      </c>
      <c r="N361" s="245">
        <v>474.32</v>
      </c>
      <c r="O361" s="245">
        <v>1385</v>
      </c>
      <c r="P361" s="245">
        <v>730.58749999999998</v>
      </c>
      <c r="Q361" s="245">
        <v>387.8</v>
      </c>
      <c r="R361" s="245">
        <v>1027</v>
      </c>
      <c r="S361" s="245">
        <v>541.74249999999995</v>
      </c>
      <c r="T361" s="245">
        <v>287.56</v>
      </c>
      <c r="U361" s="245">
        <v>740</v>
      </c>
      <c r="V361" s="245">
        <v>390.35</v>
      </c>
      <c r="W361" s="245">
        <v>207.2</v>
      </c>
    </row>
    <row r="362" spans="1:24">
      <c r="A362" s="253">
        <v>2</v>
      </c>
      <c r="C362" s="245">
        <v>6901</v>
      </c>
      <c r="D362" s="245">
        <v>3640.2775000000001</v>
      </c>
      <c r="E362" s="245">
        <v>1932.28</v>
      </c>
      <c r="F362" s="245">
        <v>4466</v>
      </c>
      <c r="G362" s="245">
        <v>2355.8150000000001</v>
      </c>
      <c r="H362" s="245">
        <v>1250.48</v>
      </c>
      <c r="I362" s="245">
        <v>4350</v>
      </c>
      <c r="J362" s="245">
        <v>2294.625</v>
      </c>
      <c r="K362" s="245">
        <v>1218</v>
      </c>
      <c r="L362" s="245">
        <v>2690</v>
      </c>
      <c r="M362" s="245">
        <v>1418.9749999999999</v>
      </c>
      <c r="N362" s="245">
        <v>753.2</v>
      </c>
      <c r="O362" s="245">
        <v>2200</v>
      </c>
      <c r="P362" s="245">
        <v>1160.5</v>
      </c>
      <c r="Q362" s="245">
        <v>616</v>
      </c>
      <c r="R362" s="245">
        <v>1632</v>
      </c>
      <c r="S362" s="245">
        <v>860.88</v>
      </c>
      <c r="T362" s="245">
        <v>456.96</v>
      </c>
      <c r="U362" s="245">
        <v>1174</v>
      </c>
      <c r="V362" s="245">
        <v>619.28499999999997</v>
      </c>
      <c r="W362" s="245">
        <v>328.72</v>
      </c>
    </row>
    <row r="363" spans="1:24">
      <c r="A363" s="253">
        <v>3</v>
      </c>
      <c r="C363" s="245">
        <v>10041</v>
      </c>
      <c r="D363" s="245">
        <v>5296.6274999999996</v>
      </c>
      <c r="E363" s="245">
        <v>2811.48</v>
      </c>
      <c r="F363" s="245">
        <v>6546</v>
      </c>
      <c r="G363" s="245">
        <v>3453.0149999999999</v>
      </c>
      <c r="H363" s="245">
        <v>1832.88</v>
      </c>
      <c r="I363" s="245">
        <v>6364</v>
      </c>
      <c r="J363" s="245">
        <v>3357.01</v>
      </c>
      <c r="K363" s="245">
        <v>1781.92</v>
      </c>
      <c r="L363" s="245">
        <v>3938</v>
      </c>
      <c r="M363" s="245">
        <v>2077.2950000000001</v>
      </c>
      <c r="N363" s="245">
        <v>1102.6400000000001</v>
      </c>
      <c r="O363" s="245">
        <v>3226</v>
      </c>
      <c r="P363" s="245">
        <v>1701.7149999999999</v>
      </c>
      <c r="Q363" s="245">
        <v>903.28</v>
      </c>
      <c r="R363" s="245">
        <v>2387</v>
      </c>
      <c r="S363" s="245">
        <v>1259.1424999999999</v>
      </c>
      <c r="T363" s="245">
        <v>668.36</v>
      </c>
      <c r="U363" s="245">
        <v>1719</v>
      </c>
      <c r="V363" s="245">
        <v>906.77250000000004</v>
      </c>
      <c r="W363" s="245">
        <v>481.32</v>
      </c>
    </row>
    <row r="365" spans="1:24">
      <c r="A365" s="253" t="s">
        <v>668</v>
      </c>
      <c r="C365" s="245" t="s">
        <v>635</v>
      </c>
      <c r="F365" s="245" t="s">
        <v>636</v>
      </c>
      <c r="I365" s="245" t="s">
        <v>637</v>
      </c>
      <c r="L365" s="245" t="s">
        <v>638</v>
      </c>
      <c r="O365" s="245" t="s">
        <v>639</v>
      </c>
      <c r="R365" s="245" t="s">
        <v>640</v>
      </c>
      <c r="U365" s="245" t="s">
        <v>641</v>
      </c>
    </row>
    <row r="366" spans="1:24">
      <c r="C366" s="245" t="s">
        <v>642</v>
      </c>
      <c r="D366" s="245" t="s">
        <v>643</v>
      </c>
      <c r="F366" s="245" t="s">
        <v>642</v>
      </c>
      <c r="G366" s="245" t="s">
        <v>643</v>
      </c>
      <c r="I366" s="245" t="s">
        <v>642</v>
      </c>
      <c r="J366" s="245" t="s">
        <v>643</v>
      </c>
      <c r="L366" s="245" t="s">
        <v>642</v>
      </c>
      <c r="M366" s="245" t="s">
        <v>643</v>
      </c>
      <c r="O366" s="245" t="s">
        <v>642</v>
      </c>
      <c r="P366" s="245" t="s">
        <v>643</v>
      </c>
      <c r="R366" s="245" t="s">
        <v>642</v>
      </c>
      <c r="S366" s="245" t="s">
        <v>643</v>
      </c>
      <c r="U366" s="245" t="s">
        <v>642</v>
      </c>
      <c r="V366" s="245" t="s">
        <v>643</v>
      </c>
    </row>
    <row r="367" spans="1:24">
      <c r="A367" s="253" t="s">
        <v>651</v>
      </c>
      <c r="C367" s="245">
        <v>1000</v>
      </c>
      <c r="D367" s="245">
        <v>500</v>
      </c>
      <c r="F367" s="245">
        <v>2000</v>
      </c>
      <c r="G367" s="245">
        <v>1000</v>
      </c>
      <c r="I367" s="245">
        <v>3000</v>
      </c>
      <c r="J367" s="245">
        <v>2000</v>
      </c>
      <c r="L367" s="245">
        <v>5000</v>
      </c>
      <c r="M367" s="245">
        <v>5000</v>
      </c>
      <c r="O367" s="245">
        <v>10000</v>
      </c>
      <c r="P367" s="245">
        <v>10000</v>
      </c>
      <c r="R367" s="245">
        <v>20000</v>
      </c>
      <c r="S367" s="245">
        <v>20000</v>
      </c>
      <c r="U367" s="245">
        <v>50000</v>
      </c>
      <c r="V367" s="245">
        <v>50000</v>
      </c>
    </row>
    <row r="368" spans="1:24">
      <c r="A368" s="253" t="s">
        <v>653</v>
      </c>
      <c r="B368" s="253" t="s">
        <v>654</v>
      </c>
      <c r="C368" s="245" t="s">
        <v>652</v>
      </c>
      <c r="D368" s="245" t="s">
        <v>655</v>
      </c>
      <c r="E368" s="245" t="s">
        <v>656</v>
      </c>
      <c r="F368" s="245" t="s">
        <v>652</v>
      </c>
      <c r="G368" s="245" t="s">
        <v>655</v>
      </c>
      <c r="H368" s="245" t="s">
        <v>656</v>
      </c>
      <c r="I368" s="245" t="s">
        <v>652</v>
      </c>
      <c r="J368" s="245" t="s">
        <v>655</v>
      </c>
      <c r="K368" s="245" t="s">
        <v>656</v>
      </c>
      <c r="L368" s="245" t="s">
        <v>652</v>
      </c>
      <c r="M368" s="245" t="s">
        <v>655</v>
      </c>
      <c r="N368" s="245" t="s">
        <v>656</v>
      </c>
      <c r="O368" s="245" t="s">
        <v>652</v>
      </c>
      <c r="P368" s="245" t="s">
        <v>655</v>
      </c>
      <c r="Q368" s="245" t="s">
        <v>656</v>
      </c>
      <c r="R368" s="245" t="s">
        <v>652</v>
      </c>
      <c r="S368" s="245" t="s">
        <v>655</v>
      </c>
      <c r="T368" s="245" t="s">
        <v>656</v>
      </c>
      <c r="U368" s="245" t="s">
        <v>652</v>
      </c>
      <c r="V368" s="245" t="s">
        <v>655</v>
      </c>
      <c r="W368" s="245" t="s">
        <v>656</v>
      </c>
      <c r="X368" s="245">
        <v>12</v>
      </c>
    </row>
    <row r="369" spans="1:23">
      <c r="A369" s="253">
        <v>18</v>
      </c>
      <c r="B369" s="253">
        <v>24</v>
      </c>
      <c r="C369" s="245">
        <v>11038</v>
      </c>
      <c r="D369" s="245">
        <v>5822.5450000000001</v>
      </c>
      <c r="E369" s="245">
        <v>3090.64</v>
      </c>
      <c r="F369" s="245">
        <v>6718</v>
      </c>
      <c r="G369" s="245">
        <v>3543.7449999999999</v>
      </c>
      <c r="H369" s="245">
        <v>1881.04</v>
      </c>
      <c r="I369" s="245">
        <v>5940</v>
      </c>
      <c r="J369" s="245">
        <v>3133.35</v>
      </c>
      <c r="K369" s="245">
        <v>1663.2</v>
      </c>
      <c r="L369" s="245">
        <v>3369</v>
      </c>
      <c r="M369" s="245">
        <v>1777.1475</v>
      </c>
      <c r="N369" s="245">
        <v>943.31999999999994</v>
      </c>
      <c r="O369" s="245">
        <v>2330</v>
      </c>
      <c r="P369" s="245">
        <v>1229.075</v>
      </c>
      <c r="Q369" s="245">
        <v>652.4</v>
      </c>
      <c r="R369" s="245">
        <v>1779</v>
      </c>
      <c r="S369" s="245">
        <v>938.42250000000001</v>
      </c>
      <c r="T369" s="245">
        <v>498.12</v>
      </c>
      <c r="U369" s="245">
        <v>1280</v>
      </c>
      <c r="V369" s="245">
        <v>675.2</v>
      </c>
      <c r="W369" s="245">
        <v>358.4</v>
      </c>
    </row>
    <row r="370" spans="1:23">
      <c r="A370" s="253">
        <v>25</v>
      </c>
      <c r="B370" s="253">
        <v>29</v>
      </c>
      <c r="C370" s="245">
        <v>11583</v>
      </c>
      <c r="D370" s="245">
        <v>6110.0325000000003</v>
      </c>
      <c r="E370" s="245">
        <v>3243.24</v>
      </c>
      <c r="F370" s="245">
        <v>7048</v>
      </c>
      <c r="G370" s="245">
        <v>3717.82</v>
      </c>
      <c r="H370" s="245">
        <v>1973.44</v>
      </c>
      <c r="I370" s="245">
        <v>6569</v>
      </c>
      <c r="J370" s="245">
        <v>3465.1475</v>
      </c>
      <c r="K370" s="245">
        <v>1839.32</v>
      </c>
      <c r="L370" s="245">
        <v>3730</v>
      </c>
      <c r="M370" s="245">
        <v>1967.575</v>
      </c>
      <c r="N370" s="245">
        <v>1044.4000000000001</v>
      </c>
      <c r="O370" s="245">
        <v>2578</v>
      </c>
      <c r="P370" s="245">
        <v>1359.895</v>
      </c>
      <c r="Q370" s="245">
        <v>721.84</v>
      </c>
      <c r="R370" s="245">
        <v>1971</v>
      </c>
      <c r="S370" s="245">
        <v>1039.7025000000001</v>
      </c>
      <c r="T370" s="245">
        <v>551.88</v>
      </c>
      <c r="U370" s="245">
        <v>1419</v>
      </c>
      <c r="V370" s="245">
        <v>748.52250000000004</v>
      </c>
      <c r="W370" s="245">
        <v>397.32</v>
      </c>
    </row>
    <row r="371" spans="1:23">
      <c r="A371" s="253">
        <v>30</v>
      </c>
      <c r="B371" s="253">
        <v>34</v>
      </c>
      <c r="C371" s="245">
        <v>12086</v>
      </c>
      <c r="D371" s="245">
        <v>6375.3649999999998</v>
      </c>
      <c r="E371" s="245">
        <v>3384.08</v>
      </c>
      <c r="F371" s="245">
        <v>7361</v>
      </c>
      <c r="G371" s="245">
        <v>3882.9274999999998</v>
      </c>
      <c r="H371" s="245">
        <v>2061.08</v>
      </c>
      <c r="I371" s="245">
        <v>7030</v>
      </c>
      <c r="J371" s="245">
        <v>3708.3249999999998</v>
      </c>
      <c r="K371" s="245">
        <v>1968.4</v>
      </c>
      <c r="L371" s="245">
        <v>4181</v>
      </c>
      <c r="M371" s="245">
        <v>2205.4775</v>
      </c>
      <c r="N371" s="245">
        <v>1170.68</v>
      </c>
      <c r="O371" s="245">
        <v>3114</v>
      </c>
      <c r="P371" s="245">
        <v>1642.635</v>
      </c>
      <c r="Q371" s="245">
        <v>871.92</v>
      </c>
      <c r="R371" s="245">
        <v>2381</v>
      </c>
      <c r="S371" s="245">
        <v>1255.9775</v>
      </c>
      <c r="T371" s="245">
        <v>666.68</v>
      </c>
      <c r="U371" s="245">
        <v>1715</v>
      </c>
      <c r="V371" s="245">
        <v>904.66250000000002</v>
      </c>
      <c r="W371" s="245">
        <v>480.2</v>
      </c>
    </row>
    <row r="372" spans="1:23">
      <c r="A372" s="253">
        <v>35</v>
      </c>
      <c r="B372" s="253">
        <v>39</v>
      </c>
      <c r="C372" s="245">
        <v>13508</v>
      </c>
      <c r="D372" s="245">
        <v>7125.47</v>
      </c>
      <c r="E372" s="245">
        <v>3782.24</v>
      </c>
      <c r="F372" s="245">
        <v>8237</v>
      </c>
      <c r="G372" s="245">
        <v>4345.0174999999999</v>
      </c>
      <c r="H372" s="245">
        <v>2306.36</v>
      </c>
      <c r="I372" s="245">
        <v>7865</v>
      </c>
      <c r="J372" s="245">
        <v>4148.7875000000004</v>
      </c>
      <c r="K372" s="245">
        <v>2202.1999999999998</v>
      </c>
      <c r="L372" s="245">
        <v>4683</v>
      </c>
      <c r="M372" s="245">
        <v>2470.2824999999998</v>
      </c>
      <c r="N372" s="245">
        <v>1311.24</v>
      </c>
      <c r="O372" s="245">
        <v>3486</v>
      </c>
      <c r="P372" s="245">
        <v>1838.865</v>
      </c>
      <c r="Q372" s="245">
        <v>976.08</v>
      </c>
      <c r="R372" s="245">
        <v>2667</v>
      </c>
      <c r="S372" s="245">
        <v>1406.8425</v>
      </c>
      <c r="T372" s="245">
        <v>746.76</v>
      </c>
      <c r="U372" s="245">
        <v>1921</v>
      </c>
      <c r="V372" s="245">
        <v>1013.3275</v>
      </c>
      <c r="W372" s="245">
        <v>537.88</v>
      </c>
    </row>
    <row r="373" spans="1:23">
      <c r="A373" s="253">
        <v>40</v>
      </c>
      <c r="B373" s="253">
        <v>44</v>
      </c>
      <c r="C373" s="245">
        <v>15296</v>
      </c>
      <c r="D373" s="245">
        <v>8068.64</v>
      </c>
      <c r="E373" s="245">
        <v>4282.88</v>
      </c>
      <c r="F373" s="245">
        <v>9533</v>
      </c>
      <c r="G373" s="245">
        <v>5028.6575000000003</v>
      </c>
      <c r="H373" s="245">
        <v>2669.24</v>
      </c>
      <c r="I373" s="245">
        <v>8613</v>
      </c>
      <c r="J373" s="245">
        <v>4543.3575000000001</v>
      </c>
      <c r="K373" s="245">
        <v>2411.64</v>
      </c>
      <c r="L373" s="245">
        <v>5205</v>
      </c>
      <c r="M373" s="245">
        <v>2745.6374999999998</v>
      </c>
      <c r="N373" s="245">
        <v>1457.4</v>
      </c>
      <c r="O373" s="245">
        <v>3846</v>
      </c>
      <c r="P373" s="245">
        <v>2028.7650000000001</v>
      </c>
      <c r="Q373" s="245">
        <v>1076.8800000000001</v>
      </c>
      <c r="R373" s="245">
        <v>2942</v>
      </c>
      <c r="S373" s="245">
        <v>1551.905</v>
      </c>
      <c r="T373" s="245">
        <v>823.76</v>
      </c>
      <c r="U373" s="245">
        <v>2118</v>
      </c>
      <c r="V373" s="245">
        <v>1117.2449999999999</v>
      </c>
      <c r="W373" s="245">
        <v>593.04</v>
      </c>
    </row>
    <row r="374" spans="1:23">
      <c r="A374" s="253">
        <v>45</v>
      </c>
      <c r="B374" s="253">
        <v>49</v>
      </c>
      <c r="C374" s="245">
        <v>17073</v>
      </c>
      <c r="D374" s="245">
        <v>9006.0074999999997</v>
      </c>
      <c r="E374" s="245">
        <v>4780.4399999999996</v>
      </c>
      <c r="F374" s="245">
        <v>10648</v>
      </c>
      <c r="G374" s="245">
        <v>5616.82</v>
      </c>
      <c r="H374" s="245">
        <v>2981.44</v>
      </c>
      <c r="I374" s="245">
        <v>9627</v>
      </c>
      <c r="J374" s="245">
        <v>5078.2425000000003</v>
      </c>
      <c r="K374" s="245">
        <v>2695.56</v>
      </c>
      <c r="L374" s="245">
        <v>5819</v>
      </c>
      <c r="M374" s="245">
        <v>3069.5225</v>
      </c>
      <c r="N374" s="245">
        <v>1629.32</v>
      </c>
      <c r="O374" s="245">
        <v>4293</v>
      </c>
      <c r="P374" s="245">
        <v>2264.5574999999999</v>
      </c>
      <c r="Q374" s="245">
        <v>1202.04</v>
      </c>
      <c r="R374" s="245">
        <v>3285</v>
      </c>
      <c r="S374" s="245">
        <v>1732.8375000000001</v>
      </c>
      <c r="T374" s="245">
        <v>919.8</v>
      </c>
      <c r="U374" s="245">
        <v>2365</v>
      </c>
      <c r="V374" s="245">
        <v>1247.5374999999999</v>
      </c>
      <c r="W374" s="245">
        <v>662.2</v>
      </c>
    </row>
    <row r="375" spans="1:23">
      <c r="A375" s="253">
        <v>50</v>
      </c>
      <c r="B375" s="253">
        <v>54</v>
      </c>
      <c r="C375" s="245">
        <v>22117</v>
      </c>
      <c r="D375" s="245">
        <v>11666.717500000001</v>
      </c>
      <c r="E375" s="245">
        <v>6192.76</v>
      </c>
      <c r="F375" s="245">
        <v>13656</v>
      </c>
      <c r="G375" s="245">
        <v>7203.54</v>
      </c>
      <c r="H375" s="245">
        <v>3823.68</v>
      </c>
      <c r="I375" s="245">
        <v>11413</v>
      </c>
      <c r="J375" s="245">
        <v>6020.3575000000001</v>
      </c>
      <c r="K375" s="245">
        <v>3195.64</v>
      </c>
      <c r="L375" s="245">
        <v>7626</v>
      </c>
      <c r="M375" s="245">
        <v>4022.7150000000001</v>
      </c>
      <c r="N375" s="245">
        <v>2135.2800000000002</v>
      </c>
      <c r="O375" s="245">
        <v>6118</v>
      </c>
      <c r="P375" s="245">
        <v>3227.2449999999999</v>
      </c>
      <c r="Q375" s="245">
        <v>1713.04</v>
      </c>
      <c r="R375" s="245">
        <v>4680</v>
      </c>
      <c r="S375" s="245">
        <v>2468.6999999999998</v>
      </c>
      <c r="T375" s="245">
        <v>1310.4000000000001</v>
      </c>
      <c r="U375" s="245">
        <v>3371</v>
      </c>
      <c r="V375" s="245">
        <v>1778.2025000000001</v>
      </c>
      <c r="W375" s="245">
        <v>943.88</v>
      </c>
    </row>
    <row r="376" spans="1:23">
      <c r="A376" s="253">
        <v>55</v>
      </c>
      <c r="B376" s="253">
        <v>59</v>
      </c>
      <c r="C376" s="245">
        <v>23514</v>
      </c>
      <c r="D376" s="245">
        <v>12403.635</v>
      </c>
      <c r="E376" s="245">
        <v>6583.92</v>
      </c>
      <c r="F376" s="245">
        <v>14533</v>
      </c>
      <c r="G376" s="245">
        <v>7666.1575000000003</v>
      </c>
      <c r="H376" s="245">
        <v>4069.24</v>
      </c>
      <c r="I376" s="245">
        <v>12145</v>
      </c>
      <c r="J376" s="245">
        <v>6406.4875000000002</v>
      </c>
      <c r="K376" s="245">
        <v>3400.6</v>
      </c>
      <c r="L376" s="245">
        <v>8120</v>
      </c>
      <c r="M376" s="245">
        <v>4283.3</v>
      </c>
      <c r="N376" s="245">
        <v>2273.6</v>
      </c>
      <c r="O376" s="245">
        <v>6507</v>
      </c>
      <c r="P376" s="245">
        <v>3432.4425000000001</v>
      </c>
      <c r="Q376" s="245">
        <v>1821.96</v>
      </c>
      <c r="R376" s="245">
        <v>4980</v>
      </c>
      <c r="S376" s="245">
        <v>2626.95</v>
      </c>
      <c r="T376" s="245">
        <v>1394.4</v>
      </c>
      <c r="U376" s="245">
        <v>3585</v>
      </c>
      <c r="V376" s="245">
        <v>1891.0875000000001</v>
      </c>
      <c r="W376" s="245">
        <v>1003.8</v>
      </c>
    </row>
    <row r="377" spans="1:23">
      <c r="A377" s="253">
        <v>60</v>
      </c>
      <c r="B377" s="253">
        <v>60</v>
      </c>
      <c r="C377" s="245">
        <v>24958</v>
      </c>
      <c r="D377" s="245">
        <v>13165.344999999999</v>
      </c>
      <c r="E377" s="245">
        <v>6988.24</v>
      </c>
      <c r="F377" s="245">
        <v>15821</v>
      </c>
      <c r="G377" s="245">
        <v>8345.5774999999994</v>
      </c>
      <c r="H377" s="245">
        <v>4429.88</v>
      </c>
      <c r="I377" s="245">
        <v>13185</v>
      </c>
      <c r="J377" s="245">
        <v>6955.0874999999996</v>
      </c>
      <c r="K377" s="245">
        <v>3691.8</v>
      </c>
      <c r="L377" s="245">
        <v>9235</v>
      </c>
      <c r="M377" s="245">
        <v>4871.4624999999996</v>
      </c>
      <c r="N377" s="245">
        <v>2585.8000000000002</v>
      </c>
      <c r="O377" s="245">
        <v>7736</v>
      </c>
      <c r="P377" s="245">
        <v>4080.74</v>
      </c>
      <c r="Q377" s="245">
        <v>2166.08</v>
      </c>
      <c r="R377" s="245">
        <v>6217</v>
      </c>
      <c r="S377" s="245">
        <v>3279.4675000000002</v>
      </c>
      <c r="T377" s="245">
        <v>1740.76</v>
      </c>
      <c r="U377" s="245">
        <v>4475</v>
      </c>
      <c r="V377" s="245">
        <v>2360.5625</v>
      </c>
      <c r="W377" s="245">
        <v>1253</v>
      </c>
    </row>
    <row r="378" spans="1:23">
      <c r="A378" s="253">
        <v>61</v>
      </c>
      <c r="B378" s="253">
        <v>61</v>
      </c>
      <c r="C378" s="245">
        <v>26802</v>
      </c>
      <c r="D378" s="245">
        <v>14138.055</v>
      </c>
      <c r="E378" s="245">
        <v>7504.5599999999995</v>
      </c>
      <c r="F378" s="245">
        <v>16993</v>
      </c>
      <c r="G378" s="245">
        <v>8963.8075000000008</v>
      </c>
      <c r="H378" s="245">
        <v>4758.04</v>
      </c>
      <c r="I378" s="245">
        <v>14159</v>
      </c>
      <c r="J378" s="245">
        <v>7468.8725000000004</v>
      </c>
      <c r="K378" s="245">
        <v>3964.52</v>
      </c>
      <c r="L378" s="245">
        <v>9916</v>
      </c>
      <c r="M378" s="245">
        <v>5230.6899999999996</v>
      </c>
      <c r="N378" s="245">
        <v>2776.48</v>
      </c>
      <c r="O378" s="245">
        <v>8314</v>
      </c>
      <c r="P378" s="245">
        <v>4385.6350000000002</v>
      </c>
      <c r="Q378" s="245">
        <v>2327.92</v>
      </c>
      <c r="R378" s="245">
        <v>6677</v>
      </c>
      <c r="S378" s="245">
        <v>3522.1174999999998</v>
      </c>
      <c r="T378" s="245">
        <v>1869.56</v>
      </c>
      <c r="U378" s="245">
        <v>4806</v>
      </c>
      <c r="V378" s="245">
        <v>2535.165</v>
      </c>
      <c r="W378" s="245">
        <v>1345.68</v>
      </c>
    </row>
    <row r="379" spans="1:23">
      <c r="A379" s="253">
        <v>62</v>
      </c>
      <c r="B379" s="253">
        <v>62</v>
      </c>
      <c r="C379" s="245">
        <v>29326</v>
      </c>
      <c r="D379" s="245">
        <v>15469.465</v>
      </c>
      <c r="E379" s="245">
        <v>8211.2800000000007</v>
      </c>
      <c r="F379" s="245">
        <v>18602</v>
      </c>
      <c r="G379" s="245">
        <v>9812.5550000000003</v>
      </c>
      <c r="H379" s="245">
        <v>5208.5599999999995</v>
      </c>
      <c r="I379" s="245">
        <v>15506</v>
      </c>
      <c r="J379" s="245">
        <v>8179.415</v>
      </c>
      <c r="K379" s="245">
        <v>4341.68</v>
      </c>
      <c r="L379" s="245">
        <v>10861</v>
      </c>
      <c r="M379" s="245">
        <v>5729.1774999999998</v>
      </c>
      <c r="N379" s="245">
        <v>3041.08</v>
      </c>
      <c r="O379" s="245">
        <v>9100</v>
      </c>
      <c r="P379" s="245">
        <v>4800.25</v>
      </c>
      <c r="Q379" s="245">
        <v>2548</v>
      </c>
      <c r="R379" s="245">
        <v>7304</v>
      </c>
      <c r="S379" s="245">
        <v>3852.86</v>
      </c>
      <c r="T379" s="245">
        <v>2045.12</v>
      </c>
      <c r="U379" s="245">
        <v>5260</v>
      </c>
      <c r="V379" s="245">
        <v>2774.65</v>
      </c>
      <c r="W379" s="245">
        <v>1472.8</v>
      </c>
    </row>
    <row r="380" spans="1:23">
      <c r="A380" s="253">
        <v>63</v>
      </c>
      <c r="B380" s="253">
        <v>63</v>
      </c>
      <c r="C380" s="245">
        <v>31162</v>
      </c>
      <c r="D380" s="245">
        <v>16437.955000000002</v>
      </c>
      <c r="E380" s="245">
        <v>8725.36</v>
      </c>
      <c r="F380" s="245">
        <v>19775</v>
      </c>
      <c r="G380" s="245">
        <v>10431.3125</v>
      </c>
      <c r="H380" s="245">
        <v>5537</v>
      </c>
      <c r="I380" s="245">
        <v>16482</v>
      </c>
      <c r="J380" s="245">
        <v>8694.2549999999992</v>
      </c>
      <c r="K380" s="245">
        <v>4614.96</v>
      </c>
      <c r="L380" s="245">
        <v>11538</v>
      </c>
      <c r="M380" s="245">
        <v>6086.2950000000001</v>
      </c>
      <c r="N380" s="245">
        <v>3230.64</v>
      </c>
      <c r="O380" s="245">
        <v>9668</v>
      </c>
      <c r="P380" s="245">
        <v>5099.87</v>
      </c>
      <c r="Q380" s="245">
        <v>2707.04</v>
      </c>
      <c r="R380" s="245">
        <v>7772</v>
      </c>
      <c r="S380" s="245">
        <v>4099.7299999999996</v>
      </c>
      <c r="T380" s="245">
        <v>2176.16</v>
      </c>
      <c r="U380" s="245">
        <v>5597</v>
      </c>
      <c r="V380" s="245">
        <v>2952.4175</v>
      </c>
      <c r="W380" s="245">
        <v>1567.16</v>
      </c>
    </row>
    <row r="381" spans="1:23">
      <c r="A381" s="253">
        <v>64</v>
      </c>
      <c r="B381" s="253">
        <v>64</v>
      </c>
      <c r="C381" s="245">
        <v>33700</v>
      </c>
      <c r="D381" s="245">
        <v>17776.75</v>
      </c>
      <c r="E381" s="245">
        <v>9436</v>
      </c>
      <c r="F381" s="245">
        <v>21387</v>
      </c>
      <c r="G381" s="245">
        <v>11281.6425</v>
      </c>
      <c r="H381" s="245">
        <v>5988.36</v>
      </c>
      <c r="I381" s="245">
        <v>17830</v>
      </c>
      <c r="J381" s="245">
        <v>9405.3250000000007</v>
      </c>
      <c r="K381" s="245">
        <v>4992.3999999999996</v>
      </c>
      <c r="L381" s="245">
        <v>12484</v>
      </c>
      <c r="M381" s="245">
        <v>6585.31</v>
      </c>
      <c r="N381" s="245">
        <v>3495.52</v>
      </c>
      <c r="O381" s="245">
        <v>10458</v>
      </c>
      <c r="P381" s="245">
        <v>5516.5950000000003</v>
      </c>
      <c r="Q381" s="245">
        <v>2928.24</v>
      </c>
      <c r="R381" s="245">
        <v>8408</v>
      </c>
      <c r="S381" s="245">
        <v>4435.22</v>
      </c>
      <c r="T381" s="245">
        <v>2354.2399999999998</v>
      </c>
      <c r="U381" s="245">
        <v>6053</v>
      </c>
      <c r="V381" s="245">
        <v>3192.9575</v>
      </c>
      <c r="W381" s="245">
        <v>1694.84</v>
      </c>
    </row>
    <row r="382" spans="1:23">
      <c r="A382" s="253">
        <v>65</v>
      </c>
      <c r="B382" s="253">
        <v>65</v>
      </c>
      <c r="C382" s="245">
        <v>35304</v>
      </c>
      <c r="D382" s="245">
        <v>18622.86</v>
      </c>
      <c r="E382" s="245">
        <v>9885.119999999999</v>
      </c>
      <c r="F382" s="245">
        <v>27948</v>
      </c>
      <c r="G382" s="245">
        <v>14742.57</v>
      </c>
      <c r="H382" s="245">
        <v>7825.44</v>
      </c>
      <c r="I382" s="245">
        <v>23246</v>
      </c>
      <c r="J382" s="245">
        <v>12262.264999999999</v>
      </c>
      <c r="K382" s="245">
        <v>6508.88</v>
      </c>
      <c r="L382" s="245">
        <v>15781</v>
      </c>
      <c r="M382" s="245">
        <v>8324.4775000000009</v>
      </c>
      <c r="N382" s="245">
        <v>4418.68</v>
      </c>
      <c r="O382" s="245">
        <v>13939</v>
      </c>
      <c r="P382" s="245">
        <v>7352.8225000000002</v>
      </c>
      <c r="Q382" s="245">
        <v>3902.92</v>
      </c>
      <c r="R382" s="245">
        <v>11843</v>
      </c>
      <c r="S382" s="245">
        <v>6247.1824999999999</v>
      </c>
      <c r="T382" s="245">
        <v>3316.04</v>
      </c>
      <c r="U382" s="245">
        <v>8528</v>
      </c>
      <c r="V382" s="245">
        <v>4498.5200000000004</v>
      </c>
      <c r="W382" s="245">
        <v>2387.84</v>
      </c>
    </row>
    <row r="383" spans="1:23">
      <c r="A383" s="253">
        <v>66</v>
      </c>
      <c r="B383" s="253">
        <v>66</v>
      </c>
      <c r="C383" s="245">
        <v>36911</v>
      </c>
      <c r="D383" s="245">
        <v>19470.552500000002</v>
      </c>
      <c r="E383" s="245">
        <v>10335.08</v>
      </c>
      <c r="F383" s="245">
        <v>32468</v>
      </c>
      <c r="G383" s="245">
        <v>17126.87</v>
      </c>
      <c r="H383" s="245">
        <v>9091.0400000000009</v>
      </c>
      <c r="I383" s="245">
        <v>27000</v>
      </c>
      <c r="J383" s="245">
        <v>14242.5</v>
      </c>
      <c r="K383" s="245">
        <v>7560</v>
      </c>
      <c r="L383" s="245">
        <v>18330</v>
      </c>
      <c r="M383" s="245">
        <v>9669.0750000000007</v>
      </c>
      <c r="N383" s="245">
        <v>5132.3999999999996</v>
      </c>
      <c r="O383" s="245">
        <v>16198</v>
      </c>
      <c r="P383" s="245">
        <v>8544.4449999999997</v>
      </c>
      <c r="Q383" s="245">
        <v>4535.4399999999996</v>
      </c>
      <c r="R383" s="245">
        <v>13758</v>
      </c>
      <c r="S383" s="245">
        <v>7257.3450000000003</v>
      </c>
      <c r="T383" s="245">
        <v>3852.24</v>
      </c>
      <c r="U383" s="245">
        <v>9907</v>
      </c>
      <c r="V383" s="245">
        <v>5225.9425000000001</v>
      </c>
      <c r="W383" s="245">
        <v>2773.96</v>
      </c>
    </row>
    <row r="384" spans="1:23">
      <c r="A384" s="253">
        <v>67</v>
      </c>
      <c r="B384" s="253">
        <v>67</v>
      </c>
      <c r="C384" s="245">
        <v>40296</v>
      </c>
      <c r="D384" s="245">
        <v>21256.14</v>
      </c>
      <c r="E384" s="245">
        <v>11282.88</v>
      </c>
      <c r="F384" s="245">
        <v>35457</v>
      </c>
      <c r="G384" s="245">
        <v>18703.567500000001</v>
      </c>
      <c r="H384" s="245">
        <v>9927.9599999999991</v>
      </c>
      <c r="I384" s="245">
        <v>29496</v>
      </c>
      <c r="J384" s="245">
        <v>15559.14</v>
      </c>
      <c r="K384" s="245">
        <v>8258.8799999999992</v>
      </c>
      <c r="L384" s="245">
        <v>20017</v>
      </c>
      <c r="M384" s="245">
        <v>10558.967500000001</v>
      </c>
      <c r="N384" s="245">
        <v>5604.76</v>
      </c>
      <c r="O384" s="245">
        <v>17684</v>
      </c>
      <c r="P384" s="245">
        <v>9328.31</v>
      </c>
      <c r="Q384" s="245">
        <v>4951.5200000000004</v>
      </c>
      <c r="R384" s="245">
        <v>15023</v>
      </c>
      <c r="S384" s="245">
        <v>7924.6324999999997</v>
      </c>
      <c r="T384" s="245">
        <v>4206.4399999999996</v>
      </c>
      <c r="U384" s="245">
        <v>10815</v>
      </c>
      <c r="V384" s="245">
        <v>5704.9125000000004</v>
      </c>
      <c r="W384" s="245">
        <v>3028.2</v>
      </c>
    </row>
    <row r="385" spans="1:23">
      <c r="A385" s="253">
        <v>68</v>
      </c>
      <c r="B385" s="253">
        <v>68</v>
      </c>
      <c r="C385" s="245">
        <v>44605</v>
      </c>
      <c r="D385" s="245">
        <v>23529.137500000001</v>
      </c>
      <c r="E385" s="245">
        <v>12489.4</v>
      </c>
      <c r="F385" s="245">
        <v>39261</v>
      </c>
      <c r="G385" s="245">
        <v>20710.177500000002</v>
      </c>
      <c r="H385" s="245">
        <v>10993.08</v>
      </c>
      <c r="I385" s="245">
        <v>32653</v>
      </c>
      <c r="J385" s="245">
        <v>17224.4575</v>
      </c>
      <c r="K385" s="245">
        <v>9142.84</v>
      </c>
      <c r="L385" s="245">
        <v>22166</v>
      </c>
      <c r="M385" s="245">
        <v>11692.565000000001</v>
      </c>
      <c r="N385" s="245">
        <v>6206.48</v>
      </c>
      <c r="O385" s="245">
        <v>19586</v>
      </c>
      <c r="P385" s="245">
        <v>10331.615</v>
      </c>
      <c r="Q385" s="245">
        <v>5484.08</v>
      </c>
      <c r="R385" s="245">
        <v>16628</v>
      </c>
      <c r="S385" s="245">
        <v>8771.27</v>
      </c>
      <c r="T385" s="245">
        <v>4655.84</v>
      </c>
      <c r="U385" s="245">
        <v>11973</v>
      </c>
      <c r="V385" s="245">
        <v>6315.7574999999997</v>
      </c>
      <c r="W385" s="245">
        <v>3352.44</v>
      </c>
    </row>
    <row r="386" spans="1:23">
      <c r="A386" s="253">
        <v>69</v>
      </c>
      <c r="B386" s="253">
        <v>69</v>
      </c>
      <c r="C386" s="245">
        <v>49055</v>
      </c>
      <c r="D386" s="245">
        <v>25876.512500000001</v>
      </c>
      <c r="E386" s="245">
        <v>13735.4</v>
      </c>
      <c r="F386" s="245">
        <v>43191</v>
      </c>
      <c r="G386" s="245">
        <v>22783.252499999999</v>
      </c>
      <c r="H386" s="245">
        <v>12093.48</v>
      </c>
      <c r="I386" s="245">
        <v>35918</v>
      </c>
      <c r="J386" s="245">
        <v>18946.744999999999</v>
      </c>
      <c r="K386" s="245">
        <v>10057.040000000001</v>
      </c>
      <c r="L386" s="245">
        <v>24380</v>
      </c>
      <c r="M386" s="245">
        <v>12860.45</v>
      </c>
      <c r="N386" s="245">
        <v>6826.4</v>
      </c>
      <c r="O386" s="245">
        <v>21543</v>
      </c>
      <c r="P386" s="245">
        <v>11363.932500000001</v>
      </c>
      <c r="Q386" s="245">
        <v>6032.04</v>
      </c>
      <c r="R386" s="245">
        <v>18299</v>
      </c>
      <c r="S386" s="245">
        <v>9652.7224999999999</v>
      </c>
      <c r="T386" s="245">
        <v>5123.72</v>
      </c>
      <c r="U386" s="245">
        <v>13174</v>
      </c>
      <c r="V386" s="245">
        <v>6949.2849999999999</v>
      </c>
      <c r="W386" s="245">
        <v>3688.72</v>
      </c>
    </row>
    <row r="387" spans="1:23">
      <c r="A387" s="253">
        <v>70</v>
      </c>
      <c r="B387" s="253">
        <v>70</v>
      </c>
      <c r="C387" s="245">
        <v>58046</v>
      </c>
      <c r="D387" s="245">
        <v>30619.264999999999</v>
      </c>
      <c r="E387" s="245">
        <v>16252.88</v>
      </c>
      <c r="F387" s="245">
        <v>53147</v>
      </c>
      <c r="G387" s="245">
        <v>28035.0425</v>
      </c>
      <c r="H387" s="245">
        <v>14881.16</v>
      </c>
      <c r="I387" s="245">
        <v>43730</v>
      </c>
      <c r="J387" s="245">
        <v>23067.575000000001</v>
      </c>
      <c r="K387" s="245">
        <v>12244.4</v>
      </c>
      <c r="L387" s="245">
        <v>28691</v>
      </c>
      <c r="M387" s="245">
        <v>15134.502500000001</v>
      </c>
      <c r="N387" s="245">
        <v>8033.48</v>
      </c>
      <c r="O387" s="245">
        <v>25097</v>
      </c>
      <c r="P387" s="245">
        <v>13238.6675</v>
      </c>
      <c r="Q387" s="245">
        <v>7027.16</v>
      </c>
      <c r="R387" s="245">
        <v>21518</v>
      </c>
      <c r="S387" s="245">
        <v>11350.745000000001</v>
      </c>
      <c r="T387" s="245">
        <v>6025.04</v>
      </c>
      <c r="U387" s="245">
        <v>15492</v>
      </c>
      <c r="V387" s="245">
        <v>8172.03</v>
      </c>
      <c r="W387" s="245">
        <v>4337.76</v>
      </c>
    </row>
    <row r="388" spans="1:23">
      <c r="A388" s="253">
        <v>71</v>
      </c>
      <c r="B388" s="253">
        <v>71</v>
      </c>
      <c r="C388" s="245">
        <v>60314</v>
      </c>
      <c r="D388" s="245">
        <v>31815.634999999998</v>
      </c>
      <c r="E388" s="245">
        <v>16887.919999999998</v>
      </c>
      <c r="F388" s="245">
        <v>55231</v>
      </c>
      <c r="G388" s="245">
        <v>29134.352500000001</v>
      </c>
      <c r="H388" s="245">
        <v>15464.68</v>
      </c>
      <c r="I388" s="245">
        <v>45448</v>
      </c>
      <c r="J388" s="245">
        <v>23973.82</v>
      </c>
      <c r="K388" s="245">
        <v>12725.44</v>
      </c>
      <c r="L388" s="245">
        <v>29822</v>
      </c>
      <c r="M388" s="245">
        <v>15731.105</v>
      </c>
      <c r="N388" s="245">
        <v>8350.16</v>
      </c>
      <c r="O388" s="245">
        <v>26082</v>
      </c>
      <c r="P388" s="245">
        <v>13758.254999999999</v>
      </c>
      <c r="Q388" s="245">
        <v>7302.96</v>
      </c>
      <c r="R388" s="245">
        <v>22364</v>
      </c>
      <c r="S388" s="245">
        <v>11797.01</v>
      </c>
      <c r="T388" s="245">
        <v>6261.92</v>
      </c>
      <c r="U388" s="245">
        <v>16102</v>
      </c>
      <c r="V388" s="245">
        <v>8493.8050000000003</v>
      </c>
      <c r="W388" s="245">
        <v>4508.5600000000004</v>
      </c>
    </row>
    <row r="389" spans="1:23">
      <c r="A389" s="253">
        <v>72</v>
      </c>
      <c r="B389" s="253">
        <v>72</v>
      </c>
      <c r="C389" s="245">
        <v>62014</v>
      </c>
      <c r="D389" s="245">
        <v>32712.384999999998</v>
      </c>
      <c r="E389" s="245">
        <v>17363.919999999998</v>
      </c>
      <c r="F389" s="245">
        <v>56795</v>
      </c>
      <c r="G389" s="245">
        <v>29959.362499999999</v>
      </c>
      <c r="H389" s="245">
        <v>15902.6</v>
      </c>
      <c r="I389" s="245">
        <v>46735</v>
      </c>
      <c r="J389" s="245">
        <v>24652.712500000001</v>
      </c>
      <c r="K389" s="245">
        <v>13085.8</v>
      </c>
      <c r="L389" s="245">
        <v>30665</v>
      </c>
      <c r="M389" s="245">
        <v>16175.7875</v>
      </c>
      <c r="N389" s="245">
        <v>8586.2000000000007</v>
      </c>
      <c r="O389" s="245">
        <v>26824</v>
      </c>
      <c r="P389" s="245">
        <v>14149.66</v>
      </c>
      <c r="Q389" s="245">
        <v>7510.72</v>
      </c>
      <c r="R389" s="245">
        <v>22992</v>
      </c>
      <c r="S389" s="245">
        <v>12128.28</v>
      </c>
      <c r="T389" s="245">
        <v>6437.76</v>
      </c>
      <c r="U389" s="245">
        <v>16555</v>
      </c>
      <c r="V389" s="245">
        <v>8732.7625000000007</v>
      </c>
      <c r="W389" s="245">
        <v>4635.3999999999996</v>
      </c>
    </row>
    <row r="390" spans="1:23">
      <c r="A390" s="253">
        <v>73</v>
      </c>
      <c r="B390" s="253">
        <v>73</v>
      </c>
      <c r="C390" s="245">
        <v>64294</v>
      </c>
      <c r="D390" s="245">
        <v>33915.084999999999</v>
      </c>
      <c r="E390" s="245">
        <v>18002.32</v>
      </c>
      <c r="F390" s="245">
        <v>58887</v>
      </c>
      <c r="G390" s="245">
        <v>31062.892500000002</v>
      </c>
      <c r="H390" s="245">
        <v>16488.36</v>
      </c>
      <c r="I390" s="245">
        <v>48447</v>
      </c>
      <c r="J390" s="245">
        <v>25555.7925</v>
      </c>
      <c r="K390" s="245">
        <v>13565.16</v>
      </c>
      <c r="L390" s="245">
        <v>31792</v>
      </c>
      <c r="M390" s="245">
        <v>16770.28</v>
      </c>
      <c r="N390" s="245">
        <v>8901.76</v>
      </c>
      <c r="O390" s="245">
        <v>27804</v>
      </c>
      <c r="P390" s="245">
        <v>14666.61</v>
      </c>
      <c r="Q390" s="245">
        <v>7785.12</v>
      </c>
      <c r="R390" s="245">
        <v>23842</v>
      </c>
      <c r="S390" s="245">
        <v>12576.655000000001</v>
      </c>
      <c r="T390" s="245">
        <v>6675.76</v>
      </c>
      <c r="U390" s="245">
        <v>17166</v>
      </c>
      <c r="V390" s="245">
        <v>9055.0650000000005</v>
      </c>
      <c r="W390" s="245">
        <v>4806.4799999999996</v>
      </c>
    </row>
    <row r="391" spans="1:23">
      <c r="A391" s="253">
        <v>74</v>
      </c>
      <c r="B391" s="253">
        <v>74</v>
      </c>
      <c r="C391" s="245">
        <v>65427</v>
      </c>
      <c r="D391" s="245">
        <v>34512.7425</v>
      </c>
      <c r="E391" s="245">
        <v>18319.560000000001</v>
      </c>
      <c r="F391" s="245">
        <v>59923</v>
      </c>
      <c r="G391" s="245">
        <v>31609.3825</v>
      </c>
      <c r="H391" s="245">
        <v>16778.439999999999</v>
      </c>
      <c r="I391" s="245">
        <v>49304</v>
      </c>
      <c r="J391" s="245">
        <v>26007.86</v>
      </c>
      <c r="K391" s="245">
        <v>13805.119999999999</v>
      </c>
      <c r="L391" s="245">
        <v>32354</v>
      </c>
      <c r="M391" s="245">
        <v>17066.735000000001</v>
      </c>
      <c r="N391" s="245">
        <v>9059.1200000000008</v>
      </c>
      <c r="O391" s="245">
        <v>28298</v>
      </c>
      <c r="P391" s="245">
        <v>14927.195</v>
      </c>
      <c r="Q391" s="245">
        <v>7923.44</v>
      </c>
      <c r="R391" s="245">
        <v>24259</v>
      </c>
      <c r="S391" s="245">
        <v>12796.622499999999</v>
      </c>
      <c r="T391" s="245">
        <v>6792.52</v>
      </c>
      <c r="U391" s="245">
        <v>17467</v>
      </c>
      <c r="V391" s="245">
        <v>9213.8425000000007</v>
      </c>
      <c r="W391" s="245">
        <v>4890.76</v>
      </c>
    </row>
    <row r="392" spans="1:23">
      <c r="A392" s="253">
        <v>75</v>
      </c>
      <c r="B392" s="253">
        <v>99</v>
      </c>
      <c r="C392" s="245">
        <v>68267</v>
      </c>
      <c r="D392" s="245">
        <v>36010.842499999999</v>
      </c>
      <c r="E392" s="245">
        <v>19114.759999999998</v>
      </c>
      <c r="F392" s="245">
        <v>62530</v>
      </c>
      <c r="G392" s="245">
        <v>32984.574999999997</v>
      </c>
      <c r="H392" s="245">
        <v>17508.400000000001</v>
      </c>
      <c r="I392" s="245">
        <v>51446</v>
      </c>
      <c r="J392" s="245">
        <v>27137.764999999999</v>
      </c>
      <c r="K392" s="245">
        <v>14404.88</v>
      </c>
      <c r="L392" s="245">
        <v>33760</v>
      </c>
      <c r="M392" s="245">
        <v>17808.400000000001</v>
      </c>
      <c r="N392" s="245">
        <v>9452.7999999999993</v>
      </c>
      <c r="O392" s="245">
        <v>29532</v>
      </c>
      <c r="P392" s="245">
        <v>15578.13</v>
      </c>
      <c r="Q392" s="245">
        <v>8268.9599999999991</v>
      </c>
      <c r="R392" s="245">
        <v>25315</v>
      </c>
      <c r="S392" s="245">
        <v>13353.6625</v>
      </c>
      <c r="T392" s="245">
        <v>7088.2</v>
      </c>
      <c r="U392" s="245">
        <v>18229</v>
      </c>
      <c r="V392" s="245">
        <v>9615.7975000000006</v>
      </c>
      <c r="W392" s="245">
        <v>5104.12</v>
      </c>
    </row>
    <row r="394" spans="1:23">
      <c r="A394" s="253">
        <v>1</v>
      </c>
      <c r="C394" s="245">
        <v>3663</v>
      </c>
      <c r="D394" s="245">
        <v>1932.2325000000001</v>
      </c>
      <c r="E394" s="245">
        <v>1025.6400000000001</v>
      </c>
      <c r="F394" s="245">
        <v>2279</v>
      </c>
      <c r="G394" s="245">
        <v>1202.1724999999999</v>
      </c>
      <c r="H394" s="245">
        <v>638.12</v>
      </c>
      <c r="I394" s="245">
        <v>1960</v>
      </c>
      <c r="J394" s="245">
        <v>1033.9000000000001</v>
      </c>
      <c r="K394" s="245">
        <v>548.79999999999995</v>
      </c>
      <c r="L394" s="245">
        <v>1360</v>
      </c>
      <c r="M394" s="245">
        <v>717.4</v>
      </c>
      <c r="N394" s="245">
        <v>380.8</v>
      </c>
      <c r="O394" s="245">
        <v>1117</v>
      </c>
      <c r="P394" s="245">
        <v>589.21749999999997</v>
      </c>
      <c r="Q394" s="245">
        <v>312.76</v>
      </c>
      <c r="R394" s="245">
        <v>825</v>
      </c>
      <c r="S394" s="245">
        <v>435.1875</v>
      </c>
      <c r="T394" s="245">
        <v>231</v>
      </c>
      <c r="U394" s="245">
        <v>594</v>
      </c>
      <c r="V394" s="245">
        <v>313.33499999999998</v>
      </c>
      <c r="W394" s="245">
        <v>166.32</v>
      </c>
    </row>
    <row r="395" spans="1:23">
      <c r="A395" s="253">
        <v>2</v>
      </c>
      <c r="C395" s="245">
        <v>5745</v>
      </c>
      <c r="D395" s="245">
        <v>3030.4875000000002</v>
      </c>
      <c r="E395" s="245">
        <v>1608.6</v>
      </c>
      <c r="F395" s="245">
        <v>3628</v>
      </c>
      <c r="G395" s="245">
        <v>1913.77</v>
      </c>
      <c r="H395" s="245">
        <v>1015.84</v>
      </c>
      <c r="I395" s="245">
        <v>3124</v>
      </c>
      <c r="J395" s="245">
        <v>1647.91</v>
      </c>
      <c r="K395" s="245">
        <v>874.72</v>
      </c>
      <c r="L395" s="245">
        <v>2167</v>
      </c>
      <c r="M395" s="245">
        <v>1143.0925</v>
      </c>
      <c r="N395" s="245">
        <v>606.76</v>
      </c>
      <c r="O395" s="245">
        <v>1777</v>
      </c>
      <c r="P395" s="245">
        <v>937.36749999999995</v>
      </c>
      <c r="Q395" s="245">
        <v>497.56</v>
      </c>
      <c r="R395" s="245">
        <v>1317</v>
      </c>
      <c r="S395" s="245">
        <v>694.71749999999997</v>
      </c>
      <c r="T395" s="245">
        <v>368.76</v>
      </c>
      <c r="U395" s="245">
        <v>948</v>
      </c>
      <c r="V395" s="245">
        <v>500.07</v>
      </c>
      <c r="W395" s="245">
        <v>265.44</v>
      </c>
    </row>
    <row r="396" spans="1:23">
      <c r="A396" s="253">
        <v>3</v>
      </c>
      <c r="C396" s="245">
        <v>8349</v>
      </c>
      <c r="D396" s="245">
        <v>4404.0974999999999</v>
      </c>
      <c r="E396" s="245">
        <v>2337.7199999999998</v>
      </c>
      <c r="F396" s="245">
        <v>5315</v>
      </c>
      <c r="G396" s="245">
        <v>2803.6624999999999</v>
      </c>
      <c r="H396" s="245">
        <v>1488.2</v>
      </c>
      <c r="I396" s="245">
        <v>4574</v>
      </c>
      <c r="J396" s="245">
        <v>2412.7849999999999</v>
      </c>
      <c r="K396" s="245">
        <v>1280.72</v>
      </c>
      <c r="L396" s="245">
        <v>3176</v>
      </c>
      <c r="M396" s="245">
        <v>1675.34</v>
      </c>
      <c r="N396" s="245">
        <v>889.28</v>
      </c>
      <c r="O396" s="245">
        <v>2601</v>
      </c>
      <c r="P396" s="245">
        <v>1372.0274999999999</v>
      </c>
      <c r="Q396" s="245">
        <v>728.28</v>
      </c>
      <c r="R396" s="245">
        <v>2024</v>
      </c>
      <c r="S396" s="245">
        <v>1067.6600000000001</v>
      </c>
      <c r="T396" s="245">
        <v>566.72</v>
      </c>
      <c r="U396" s="245">
        <v>1455</v>
      </c>
      <c r="V396" s="245">
        <v>767.51250000000005</v>
      </c>
      <c r="W396" s="245">
        <v>407.4</v>
      </c>
    </row>
    <row r="398" spans="1:23">
      <c r="A398" s="253" t="s">
        <v>669</v>
      </c>
      <c r="C398" s="245" t="s">
        <v>635</v>
      </c>
      <c r="F398" s="245" t="s">
        <v>636</v>
      </c>
      <c r="I398" s="245" t="s">
        <v>637</v>
      </c>
      <c r="L398" s="245" t="s">
        <v>638</v>
      </c>
      <c r="O398" s="245" t="s">
        <v>639</v>
      </c>
      <c r="R398" s="245" t="s">
        <v>640</v>
      </c>
      <c r="U398" s="245" t="s">
        <v>641</v>
      </c>
    </row>
    <row r="399" spans="1:23">
      <c r="C399" s="245" t="s">
        <v>642</v>
      </c>
      <c r="D399" s="245" t="s">
        <v>643</v>
      </c>
      <c r="F399" s="245" t="s">
        <v>642</v>
      </c>
      <c r="G399" s="245" t="s">
        <v>643</v>
      </c>
      <c r="I399" s="245" t="s">
        <v>642</v>
      </c>
      <c r="J399" s="245" t="s">
        <v>643</v>
      </c>
      <c r="L399" s="245" t="s">
        <v>642</v>
      </c>
      <c r="M399" s="245" t="s">
        <v>643</v>
      </c>
      <c r="O399" s="245" t="s">
        <v>642</v>
      </c>
      <c r="P399" s="245" t="s">
        <v>643</v>
      </c>
      <c r="R399" s="245" t="s">
        <v>642</v>
      </c>
      <c r="S399" s="245" t="s">
        <v>643</v>
      </c>
      <c r="U399" s="245" t="s">
        <v>642</v>
      </c>
      <c r="V399" s="245" t="s">
        <v>643</v>
      </c>
    </row>
    <row r="400" spans="1:23">
      <c r="A400" s="253" t="s">
        <v>651</v>
      </c>
      <c r="C400" s="245">
        <v>1000</v>
      </c>
      <c r="D400" s="245">
        <v>500</v>
      </c>
      <c r="F400" s="245">
        <v>2000</v>
      </c>
      <c r="G400" s="245">
        <v>1000</v>
      </c>
      <c r="I400" s="245">
        <v>3000</v>
      </c>
      <c r="J400" s="245">
        <v>2000</v>
      </c>
      <c r="L400" s="245">
        <v>5000</v>
      </c>
      <c r="M400" s="245">
        <v>5000</v>
      </c>
      <c r="O400" s="245">
        <v>10000</v>
      </c>
      <c r="P400" s="245">
        <v>10000</v>
      </c>
      <c r="R400" s="245">
        <v>20000</v>
      </c>
      <c r="S400" s="245">
        <v>20000</v>
      </c>
      <c r="U400" s="245">
        <v>50000</v>
      </c>
      <c r="V400" s="245">
        <v>50000</v>
      </c>
    </row>
    <row r="401" spans="1:24">
      <c r="A401" s="253" t="s">
        <v>653</v>
      </c>
      <c r="B401" s="253" t="s">
        <v>654</v>
      </c>
      <c r="C401" s="245" t="s">
        <v>652</v>
      </c>
      <c r="D401" s="245" t="s">
        <v>655</v>
      </c>
      <c r="E401" s="245" t="s">
        <v>656</v>
      </c>
      <c r="F401" s="245" t="s">
        <v>652</v>
      </c>
      <c r="G401" s="245" t="s">
        <v>655</v>
      </c>
      <c r="H401" s="245" t="s">
        <v>656</v>
      </c>
      <c r="I401" s="245" t="s">
        <v>652</v>
      </c>
      <c r="J401" s="245" t="s">
        <v>655</v>
      </c>
      <c r="K401" s="245" t="s">
        <v>656</v>
      </c>
      <c r="L401" s="245" t="s">
        <v>652</v>
      </c>
      <c r="M401" s="245" t="s">
        <v>655</v>
      </c>
      <c r="N401" s="245" t="s">
        <v>656</v>
      </c>
      <c r="O401" s="245" t="s">
        <v>652</v>
      </c>
      <c r="P401" s="245" t="s">
        <v>655</v>
      </c>
      <c r="Q401" s="245" t="s">
        <v>656</v>
      </c>
      <c r="R401" s="245" t="s">
        <v>652</v>
      </c>
      <c r="S401" s="245" t="s">
        <v>655</v>
      </c>
      <c r="T401" s="245" t="s">
        <v>656</v>
      </c>
      <c r="U401" s="245" t="s">
        <v>652</v>
      </c>
      <c r="V401" s="245" t="s">
        <v>655</v>
      </c>
      <c r="W401" s="245" t="s">
        <v>656</v>
      </c>
      <c r="X401" s="245">
        <v>13</v>
      </c>
    </row>
    <row r="402" spans="1:24">
      <c r="A402" s="253">
        <v>18</v>
      </c>
      <c r="B402" s="253">
        <v>24</v>
      </c>
      <c r="C402" s="245">
        <v>9140</v>
      </c>
      <c r="D402" s="245">
        <v>4821.3500000000004</v>
      </c>
      <c r="E402" s="245">
        <v>2559.1999999999998</v>
      </c>
      <c r="F402" s="245">
        <v>5679</v>
      </c>
      <c r="G402" s="245">
        <v>2995.6725000000001</v>
      </c>
      <c r="H402" s="245">
        <v>1590.12</v>
      </c>
      <c r="I402" s="245">
        <v>4597</v>
      </c>
      <c r="J402" s="245">
        <v>2424.9175</v>
      </c>
      <c r="K402" s="245">
        <v>1287.1600000000001</v>
      </c>
      <c r="L402" s="245">
        <v>2897</v>
      </c>
      <c r="M402" s="245">
        <v>1528.1675</v>
      </c>
      <c r="N402" s="245">
        <v>811.16</v>
      </c>
      <c r="O402" s="245">
        <v>2001</v>
      </c>
      <c r="P402" s="245">
        <v>1055.5274999999999</v>
      </c>
      <c r="Q402" s="245">
        <v>560.28</v>
      </c>
      <c r="R402" s="245">
        <v>1525</v>
      </c>
      <c r="S402" s="245">
        <v>804.4375</v>
      </c>
      <c r="T402" s="245">
        <v>427</v>
      </c>
      <c r="U402" s="245">
        <v>1099</v>
      </c>
      <c r="V402" s="245">
        <v>579.72249999999997</v>
      </c>
      <c r="W402" s="245">
        <v>307.72000000000003</v>
      </c>
    </row>
    <row r="403" spans="1:24">
      <c r="A403" s="253">
        <v>25</v>
      </c>
      <c r="B403" s="253">
        <v>29</v>
      </c>
      <c r="C403" s="245">
        <v>9590</v>
      </c>
      <c r="D403" s="245">
        <v>5058.7250000000004</v>
      </c>
      <c r="E403" s="245">
        <v>2685.2</v>
      </c>
      <c r="F403" s="245">
        <v>5959</v>
      </c>
      <c r="G403" s="245">
        <v>3143.3724999999999</v>
      </c>
      <c r="H403" s="245">
        <v>1668.52</v>
      </c>
      <c r="I403" s="245">
        <v>5084</v>
      </c>
      <c r="J403" s="245">
        <v>2681.81</v>
      </c>
      <c r="K403" s="245">
        <v>1423.52</v>
      </c>
      <c r="L403" s="245">
        <v>3209</v>
      </c>
      <c r="M403" s="245">
        <v>1692.7474999999999</v>
      </c>
      <c r="N403" s="245">
        <v>898.52</v>
      </c>
      <c r="O403" s="245">
        <v>2214</v>
      </c>
      <c r="P403" s="245">
        <v>1167.885</v>
      </c>
      <c r="Q403" s="245">
        <v>619.91999999999996</v>
      </c>
      <c r="R403" s="245">
        <v>1691</v>
      </c>
      <c r="S403" s="245">
        <v>892.00250000000005</v>
      </c>
      <c r="T403" s="245">
        <v>473.48</v>
      </c>
      <c r="U403" s="245">
        <v>1217</v>
      </c>
      <c r="V403" s="245">
        <v>641.96749999999997</v>
      </c>
      <c r="W403" s="245">
        <v>340.76</v>
      </c>
    </row>
    <row r="404" spans="1:24">
      <c r="A404" s="253">
        <v>30</v>
      </c>
      <c r="B404" s="253">
        <v>34</v>
      </c>
      <c r="C404" s="245">
        <v>10004</v>
      </c>
      <c r="D404" s="245">
        <v>5277.11</v>
      </c>
      <c r="E404" s="245">
        <v>2801.12</v>
      </c>
      <c r="F404" s="245">
        <v>6224</v>
      </c>
      <c r="G404" s="245">
        <v>3283.16</v>
      </c>
      <c r="H404" s="245">
        <v>1742.72</v>
      </c>
      <c r="I404" s="245">
        <v>5442</v>
      </c>
      <c r="J404" s="245">
        <v>2870.6550000000002</v>
      </c>
      <c r="K404" s="245">
        <v>1523.76</v>
      </c>
      <c r="L404" s="245">
        <v>3598</v>
      </c>
      <c r="M404" s="245">
        <v>1897.9449999999999</v>
      </c>
      <c r="N404" s="245">
        <v>1007.44</v>
      </c>
      <c r="O404" s="245">
        <v>2678</v>
      </c>
      <c r="P404" s="245">
        <v>1412.645</v>
      </c>
      <c r="Q404" s="245">
        <v>749.84</v>
      </c>
      <c r="R404" s="245">
        <v>2043</v>
      </c>
      <c r="S404" s="245">
        <v>1077.6824999999999</v>
      </c>
      <c r="T404" s="245">
        <v>572.04</v>
      </c>
      <c r="U404" s="245">
        <v>1471</v>
      </c>
      <c r="V404" s="245">
        <v>775.95249999999999</v>
      </c>
      <c r="W404" s="245">
        <v>411.88</v>
      </c>
    </row>
    <row r="405" spans="1:24">
      <c r="A405" s="253">
        <v>35</v>
      </c>
      <c r="B405" s="253">
        <v>39</v>
      </c>
      <c r="C405" s="245">
        <v>11181</v>
      </c>
      <c r="D405" s="245">
        <v>5897.9775</v>
      </c>
      <c r="E405" s="245">
        <v>3130.68</v>
      </c>
      <c r="F405" s="245">
        <v>6967</v>
      </c>
      <c r="G405" s="245">
        <v>3675.0925000000002</v>
      </c>
      <c r="H405" s="245">
        <v>1950.76</v>
      </c>
      <c r="I405" s="245">
        <v>6094</v>
      </c>
      <c r="J405" s="245">
        <v>3214.585</v>
      </c>
      <c r="K405" s="245">
        <v>1706.32</v>
      </c>
      <c r="L405" s="245">
        <v>4027</v>
      </c>
      <c r="M405" s="245">
        <v>2124.2424999999998</v>
      </c>
      <c r="N405" s="245">
        <v>1127.56</v>
      </c>
      <c r="O405" s="245">
        <v>2997</v>
      </c>
      <c r="P405" s="245">
        <v>1580.9175</v>
      </c>
      <c r="Q405" s="245">
        <v>839.16</v>
      </c>
      <c r="R405" s="245">
        <v>2290</v>
      </c>
      <c r="S405" s="245">
        <v>1207.9749999999999</v>
      </c>
      <c r="T405" s="245">
        <v>641.20000000000005</v>
      </c>
      <c r="U405" s="245">
        <v>1649</v>
      </c>
      <c r="V405" s="245">
        <v>869.84749999999997</v>
      </c>
      <c r="W405" s="245">
        <v>461.72</v>
      </c>
    </row>
    <row r="406" spans="1:24">
      <c r="A406" s="253">
        <v>40</v>
      </c>
      <c r="B406" s="253">
        <v>44</v>
      </c>
      <c r="C406" s="245">
        <v>12665</v>
      </c>
      <c r="D406" s="245">
        <v>6680.7875000000004</v>
      </c>
      <c r="E406" s="245">
        <v>3546.2</v>
      </c>
      <c r="F406" s="245">
        <v>8057</v>
      </c>
      <c r="G406" s="245">
        <v>4250.0675000000001</v>
      </c>
      <c r="H406" s="245">
        <v>2255.96</v>
      </c>
      <c r="I406" s="245">
        <v>6671</v>
      </c>
      <c r="J406" s="245">
        <v>3518.9524999999999</v>
      </c>
      <c r="K406" s="245">
        <v>1867.88</v>
      </c>
      <c r="L406" s="245">
        <v>4477</v>
      </c>
      <c r="M406" s="245">
        <v>2361.6174999999998</v>
      </c>
      <c r="N406" s="245">
        <v>1253.56</v>
      </c>
      <c r="O406" s="245">
        <v>3307</v>
      </c>
      <c r="P406" s="245">
        <v>1744.4425000000001</v>
      </c>
      <c r="Q406" s="245">
        <v>925.96</v>
      </c>
      <c r="R406" s="245">
        <v>2524</v>
      </c>
      <c r="S406" s="245">
        <v>1331.41</v>
      </c>
      <c r="T406" s="245">
        <v>706.72</v>
      </c>
      <c r="U406" s="245">
        <v>1818</v>
      </c>
      <c r="V406" s="245">
        <v>958.995</v>
      </c>
      <c r="W406" s="245">
        <v>509.04</v>
      </c>
    </row>
    <row r="407" spans="1:24">
      <c r="A407" s="253">
        <v>45</v>
      </c>
      <c r="B407" s="253">
        <v>49</v>
      </c>
      <c r="C407" s="245">
        <v>14134</v>
      </c>
      <c r="D407" s="245">
        <v>7455.6850000000004</v>
      </c>
      <c r="E407" s="245">
        <v>3957.52</v>
      </c>
      <c r="F407" s="245">
        <v>9005</v>
      </c>
      <c r="G407" s="245">
        <v>4750.1374999999998</v>
      </c>
      <c r="H407" s="245">
        <v>2521.4</v>
      </c>
      <c r="I407" s="245">
        <v>7455</v>
      </c>
      <c r="J407" s="245">
        <v>3932.5124999999998</v>
      </c>
      <c r="K407" s="245">
        <v>2087.4</v>
      </c>
      <c r="L407" s="245">
        <v>5002</v>
      </c>
      <c r="M407" s="245">
        <v>2638.5549999999998</v>
      </c>
      <c r="N407" s="245">
        <v>1400.56</v>
      </c>
      <c r="O407" s="245">
        <v>3692</v>
      </c>
      <c r="P407" s="245">
        <v>1947.53</v>
      </c>
      <c r="Q407" s="245">
        <v>1033.76</v>
      </c>
      <c r="R407" s="245">
        <v>2824</v>
      </c>
      <c r="S407" s="245">
        <v>1489.66</v>
      </c>
      <c r="T407" s="245">
        <v>790.72</v>
      </c>
      <c r="U407" s="245">
        <v>2034</v>
      </c>
      <c r="V407" s="245">
        <v>1072.9349999999999</v>
      </c>
      <c r="W407" s="245">
        <v>569.52</v>
      </c>
    </row>
    <row r="408" spans="1:24">
      <c r="A408" s="253">
        <v>50</v>
      </c>
      <c r="B408" s="253">
        <v>54</v>
      </c>
      <c r="C408" s="245">
        <v>18653</v>
      </c>
      <c r="D408" s="245">
        <v>9839.4575000000004</v>
      </c>
      <c r="E408" s="245">
        <v>5222.84</v>
      </c>
      <c r="F408" s="245">
        <v>11764</v>
      </c>
      <c r="G408" s="245">
        <v>6205.51</v>
      </c>
      <c r="H408" s="245">
        <v>3293.92</v>
      </c>
      <c r="I408" s="245">
        <v>9827</v>
      </c>
      <c r="J408" s="245">
        <v>5183.7425000000003</v>
      </c>
      <c r="K408" s="245">
        <v>2751.56</v>
      </c>
      <c r="L408" s="245">
        <v>6566</v>
      </c>
      <c r="M408" s="245">
        <v>3463.5650000000001</v>
      </c>
      <c r="N408" s="245">
        <v>1838.48</v>
      </c>
      <c r="O408" s="245">
        <v>5264</v>
      </c>
      <c r="P408" s="245">
        <v>2776.76</v>
      </c>
      <c r="Q408" s="245">
        <v>1473.92</v>
      </c>
      <c r="R408" s="245">
        <v>4028</v>
      </c>
      <c r="S408" s="245">
        <v>2124.77</v>
      </c>
      <c r="T408" s="245">
        <v>1127.8399999999999</v>
      </c>
      <c r="U408" s="245">
        <v>2899</v>
      </c>
      <c r="V408" s="245">
        <v>1529.2225000000001</v>
      </c>
      <c r="W408" s="245">
        <v>811.72</v>
      </c>
    </row>
    <row r="409" spans="1:24">
      <c r="A409" s="253">
        <v>55</v>
      </c>
      <c r="B409" s="253">
        <v>59</v>
      </c>
      <c r="C409" s="245">
        <v>19836</v>
      </c>
      <c r="D409" s="245">
        <v>10463.49</v>
      </c>
      <c r="E409" s="245">
        <v>5554.08</v>
      </c>
      <c r="F409" s="245">
        <v>12518</v>
      </c>
      <c r="G409" s="245">
        <v>6603.2449999999999</v>
      </c>
      <c r="H409" s="245">
        <v>3505.04</v>
      </c>
      <c r="I409" s="245">
        <v>10451</v>
      </c>
      <c r="J409" s="245">
        <v>5512.9025000000001</v>
      </c>
      <c r="K409" s="245">
        <v>2926.2799999999997</v>
      </c>
      <c r="L409" s="245">
        <v>6988</v>
      </c>
      <c r="M409" s="245">
        <v>3686.17</v>
      </c>
      <c r="N409" s="245">
        <v>1956.6399999999999</v>
      </c>
      <c r="O409" s="245">
        <v>5596</v>
      </c>
      <c r="P409" s="245">
        <v>2951.89</v>
      </c>
      <c r="Q409" s="245">
        <v>1566.88</v>
      </c>
      <c r="R409" s="245">
        <v>4283</v>
      </c>
      <c r="S409" s="245">
        <v>2259.2824999999998</v>
      </c>
      <c r="T409" s="245">
        <v>1199.24</v>
      </c>
      <c r="U409" s="245">
        <v>3085</v>
      </c>
      <c r="V409" s="245">
        <v>1627.3375000000001</v>
      </c>
      <c r="W409" s="245">
        <v>863.8</v>
      </c>
    </row>
    <row r="410" spans="1:24">
      <c r="A410" s="253">
        <v>60</v>
      </c>
      <c r="B410" s="253">
        <v>60</v>
      </c>
      <c r="C410" s="245">
        <v>21053</v>
      </c>
      <c r="D410" s="245">
        <v>11105.4575</v>
      </c>
      <c r="E410" s="245">
        <v>5894.84</v>
      </c>
      <c r="F410" s="245">
        <v>13628</v>
      </c>
      <c r="G410" s="245">
        <v>7188.77</v>
      </c>
      <c r="H410" s="245">
        <v>3815.84</v>
      </c>
      <c r="I410" s="245">
        <v>11354</v>
      </c>
      <c r="J410" s="245">
        <v>5989.2349999999997</v>
      </c>
      <c r="K410" s="245">
        <v>3179.12</v>
      </c>
      <c r="L410" s="245">
        <v>7949</v>
      </c>
      <c r="M410" s="245">
        <v>4193.0974999999999</v>
      </c>
      <c r="N410" s="245">
        <v>2225.7199999999998</v>
      </c>
      <c r="O410" s="245">
        <v>6659</v>
      </c>
      <c r="P410" s="245">
        <v>3512.6224999999999</v>
      </c>
      <c r="Q410" s="245">
        <v>1864.52</v>
      </c>
      <c r="R410" s="245">
        <v>5350</v>
      </c>
      <c r="S410" s="245">
        <v>2822.125</v>
      </c>
      <c r="T410" s="245">
        <v>1498</v>
      </c>
      <c r="U410" s="245">
        <v>3852</v>
      </c>
      <c r="V410" s="245">
        <v>2031.93</v>
      </c>
      <c r="W410" s="245">
        <v>1078.56</v>
      </c>
    </row>
    <row r="411" spans="1:24">
      <c r="A411" s="253">
        <v>61</v>
      </c>
      <c r="B411" s="253">
        <v>61</v>
      </c>
      <c r="C411" s="245">
        <v>22610</v>
      </c>
      <c r="D411" s="245">
        <v>11926.775</v>
      </c>
      <c r="E411" s="245">
        <v>6330.8</v>
      </c>
      <c r="F411" s="245">
        <v>14641</v>
      </c>
      <c r="G411" s="245">
        <v>7723.1274999999996</v>
      </c>
      <c r="H411" s="245">
        <v>4099.4799999999996</v>
      </c>
      <c r="I411" s="245">
        <v>12190</v>
      </c>
      <c r="J411" s="245">
        <v>6430.2250000000004</v>
      </c>
      <c r="K411" s="245">
        <v>3413.2</v>
      </c>
      <c r="L411" s="245">
        <v>8536</v>
      </c>
      <c r="M411" s="245">
        <v>4502.74</v>
      </c>
      <c r="N411" s="245">
        <v>2390.08</v>
      </c>
      <c r="O411" s="245">
        <v>7154</v>
      </c>
      <c r="P411" s="245">
        <v>3773.7350000000001</v>
      </c>
      <c r="Q411" s="245">
        <v>2003.12</v>
      </c>
      <c r="R411" s="245">
        <v>5742</v>
      </c>
      <c r="S411" s="245">
        <v>3028.9050000000002</v>
      </c>
      <c r="T411" s="245">
        <v>1607.76</v>
      </c>
      <c r="U411" s="245">
        <v>4134</v>
      </c>
      <c r="V411" s="245">
        <v>2180.6849999999999</v>
      </c>
      <c r="W411" s="245">
        <v>1157.52</v>
      </c>
    </row>
    <row r="412" spans="1:24">
      <c r="A412" s="253">
        <v>62</v>
      </c>
      <c r="B412" s="253">
        <v>62</v>
      </c>
      <c r="C412" s="245">
        <v>24737</v>
      </c>
      <c r="D412" s="245">
        <v>13048.7675</v>
      </c>
      <c r="E412" s="245">
        <v>6926.36</v>
      </c>
      <c r="F412" s="245">
        <v>16025</v>
      </c>
      <c r="G412" s="245">
        <v>8453.1875</v>
      </c>
      <c r="H412" s="245">
        <v>4487</v>
      </c>
      <c r="I412" s="245">
        <v>13353</v>
      </c>
      <c r="J412" s="245">
        <v>7043.7075000000004</v>
      </c>
      <c r="K412" s="245">
        <v>3738.84</v>
      </c>
      <c r="L412" s="245">
        <v>9344</v>
      </c>
      <c r="M412" s="245">
        <v>4928.96</v>
      </c>
      <c r="N412" s="245">
        <v>2616.3200000000002</v>
      </c>
      <c r="O412" s="245">
        <v>7832</v>
      </c>
      <c r="P412" s="245">
        <v>4131.38</v>
      </c>
      <c r="Q412" s="245">
        <v>2192.96</v>
      </c>
      <c r="R412" s="245">
        <v>6290</v>
      </c>
      <c r="S412" s="245">
        <v>3317.9749999999999</v>
      </c>
      <c r="T412" s="245">
        <v>1761.2</v>
      </c>
      <c r="U412" s="245">
        <v>4528</v>
      </c>
      <c r="V412" s="245">
        <v>2388.52</v>
      </c>
      <c r="W412" s="245">
        <v>1267.8399999999999</v>
      </c>
    </row>
    <row r="413" spans="1:24">
      <c r="A413" s="253">
        <v>63</v>
      </c>
      <c r="B413" s="253">
        <v>63</v>
      </c>
      <c r="C413" s="245">
        <v>26291</v>
      </c>
      <c r="D413" s="245">
        <v>13868.502500000001</v>
      </c>
      <c r="E413" s="245">
        <v>7361.48</v>
      </c>
      <c r="F413" s="245">
        <v>17037</v>
      </c>
      <c r="G413" s="245">
        <v>8987.0174999999999</v>
      </c>
      <c r="H413" s="245">
        <v>4770.3599999999997</v>
      </c>
      <c r="I413" s="245">
        <v>14193</v>
      </c>
      <c r="J413" s="245">
        <v>7486.8074999999999</v>
      </c>
      <c r="K413" s="245">
        <v>3974.04</v>
      </c>
      <c r="L413" s="245">
        <v>9933</v>
      </c>
      <c r="M413" s="245">
        <v>5239.6575000000003</v>
      </c>
      <c r="N413" s="245">
        <v>2781.24</v>
      </c>
      <c r="O413" s="245">
        <v>8324</v>
      </c>
      <c r="P413" s="245">
        <v>4390.91</v>
      </c>
      <c r="Q413" s="245">
        <v>2330.7199999999998</v>
      </c>
      <c r="R413" s="245">
        <v>6688</v>
      </c>
      <c r="S413" s="245">
        <v>3527.92</v>
      </c>
      <c r="T413" s="245">
        <v>1872.6399999999999</v>
      </c>
      <c r="U413" s="245">
        <v>4816</v>
      </c>
      <c r="V413" s="245">
        <v>2540.44</v>
      </c>
      <c r="W413" s="245">
        <v>1348.48</v>
      </c>
    </row>
    <row r="414" spans="1:24">
      <c r="A414" s="253">
        <v>64</v>
      </c>
      <c r="B414" s="253">
        <v>64</v>
      </c>
      <c r="C414" s="245">
        <v>28428</v>
      </c>
      <c r="D414" s="245">
        <v>14995.77</v>
      </c>
      <c r="E414" s="245">
        <v>7959.84</v>
      </c>
      <c r="F414" s="245">
        <v>18428</v>
      </c>
      <c r="G414" s="245">
        <v>9720.77</v>
      </c>
      <c r="H414" s="245">
        <v>5159.84</v>
      </c>
      <c r="I414" s="245">
        <v>15354</v>
      </c>
      <c r="J414" s="245">
        <v>8099.2349999999997</v>
      </c>
      <c r="K414" s="245">
        <v>4299.12</v>
      </c>
      <c r="L414" s="245">
        <v>10745</v>
      </c>
      <c r="M414" s="245">
        <v>5667.9875000000002</v>
      </c>
      <c r="N414" s="245">
        <v>3008.6</v>
      </c>
      <c r="O414" s="245">
        <v>9004</v>
      </c>
      <c r="P414" s="245">
        <v>4749.6099999999997</v>
      </c>
      <c r="Q414" s="245">
        <v>2521.12</v>
      </c>
      <c r="R414" s="245">
        <v>7237</v>
      </c>
      <c r="S414" s="245">
        <v>3817.5174999999999</v>
      </c>
      <c r="T414" s="245">
        <v>2026.36</v>
      </c>
      <c r="U414" s="245">
        <v>5211</v>
      </c>
      <c r="V414" s="245">
        <v>2748.8024999999998</v>
      </c>
      <c r="W414" s="245">
        <v>1459.08</v>
      </c>
    </row>
    <row r="415" spans="1:24">
      <c r="A415" s="253">
        <v>65</v>
      </c>
      <c r="B415" s="253">
        <v>65</v>
      </c>
      <c r="C415" s="245">
        <v>29782</v>
      </c>
      <c r="D415" s="245">
        <v>15710.004999999999</v>
      </c>
      <c r="E415" s="245">
        <v>8338.9599999999991</v>
      </c>
      <c r="F415" s="245">
        <v>24085</v>
      </c>
      <c r="G415" s="245">
        <v>12704.8375</v>
      </c>
      <c r="H415" s="245">
        <v>6743.8</v>
      </c>
      <c r="I415" s="245">
        <v>20020</v>
      </c>
      <c r="J415" s="245">
        <v>10560.55</v>
      </c>
      <c r="K415" s="245">
        <v>5605.6</v>
      </c>
      <c r="L415" s="245">
        <v>13586</v>
      </c>
      <c r="M415" s="245">
        <v>7166.6149999999998</v>
      </c>
      <c r="N415" s="245">
        <v>3804.08</v>
      </c>
      <c r="O415" s="245">
        <v>12005</v>
      </c>
      <c r="P415" s="245">
        <v>6332.6374999999998</v>
      </c>
      <c r="Q415" s="245">
        <v>3361.4</v>
      </c>
      <c r="R415" s="245">
        <v>10193</v>
      </c>
      <c r="S415" s="245">
        <v>5376.8074999999999</v>
      </c>
      <c r="T415" s="245">
        <v>2854.04</v>
      </c>
      <c r="U415" s="245">
        <v>7341</v>
      </c>
      <c r="V415" s="245">
        <v>3872.3775000000001</v>
      </c>
      <c r="W415" s="245">
        <v>2055.48</v>
      </c>
    </row>
    <row r="416" spans="1:24">
      <c r="A416" s="253">
        <v>66</v>
      </c>
      <c r="B416" s="253">
        <v>66</v>
      </c>
      <c r="C416" s="245">
        <v>31139</v>
      </c>
      <c r="D416" s="245">
        <v>16425.822499999998</v>
      </c>
      <c r="E416" s="245">
        <v>8718.92</v>
      </c>
      <c r="F416" s="245">
        <v>27976</v>
      </c>
      <c r="G416" s="245">
        <v>14757.34</v>
      </c>
      <c r="H416" s="245">
        <v>7833.28</v>
      </c>
      <c r="I416" s="245">
        <v>23259</v>
      </c>
      <c r="J416" s="245">
        <v>12269.122499999999</v>
      </c>
      <c r="K416" s="245">
        <v>6512.52</v>
      </c>
      <c r="L416" s="245">
        <v>15780</v>
      </c>
      <c r="M416" s="245">
        <v>8323.9500000000007</v>
      </c>
      <c r="N416" s="245">
        <v>4418.3999999999996</v>
      </c>
      <c r="O416" s="245">
        <v>13950</v>
      </c>
      <c r="P416" s="245">
        <v>7358.625</v>
      </c>
      <c r="Q416" s="245">
        <v>3906</v>
      </c>
      <c r="R416" s="245">
        <v>11844</v>
      </c>
      <c r="S416" s="245">
        <v>6247.71</v>
      </c>
      <c r="T416" s="245">
        <v>3316.32</v>
      </c>
      <c r="U416" s="245">
        <v>8528</v>
      </c>
      <c r="V416" s="245">
        <v>4498.5200000000004</v>
      </c>
      <c r="W416" s="245">
        <v>2387.84</v>
      </c>
    </row>
    <row r="417" spans="1:23">
      <c r="A417" s="253">
        <v>67</v>
      </c>
      <c r="B417" s="253">
        <v>67</v>
      </c>
      <c r="C417" s="245">
        <v>33992</v>
      </c>
      <c r="D417" s="245">
        <v>17930.78</v>
      </c>
      <c r="E417" s="245">
        <v>9517.76</v>
      </c>
      <c r="F417" s="245">
        <v>30556</v>
      </c>
      <c r="G417" s="245">
        <v>16118.29</v>
      </c>
      <c r="H417" s="245">
        <v>8555.68</v>
      </c>
      <c r="I417" s="245">
        <v>25400</v>
      </c>
      <c r="J417" s="245">
        <v>13398.5</v>
      </c>
      <c r="K417" s="245">
        <v>7112</v>
      </c>
      <c r="L417" s="245">
        <v>17233</v>
      </c>
      <c r="M417" s="245">
        <v>9090.4074999999993</v>
      </c>
      <c r="N417" s="245">
        <v>4825.24</v>
      </c>
      <c r="O417" s="245">
        <v>15231</v>
      </c>
      <c r="P417" s="245">
        <v>8034.3525</v>
      </c>
      <c r="Q417" s="245">
        <v>4264.68</v>
      </c>
      <c r="R417" s="245">
        <v>12936</v>
      </c>
      <c r="S417" s="245">
        <v>6823.74</v>
      </c>
      <c r="T417" s="245">
        <v>3622.08</v>
      </c>
      <c r="U417" s="245">
        <v>9315</v>
      </c>
      <c r="V417" s="245">
        <v>4913.6625000000004</v>
      </c>
      <c r="W417" s="245">
        <v>2608.1999999999998</v>
      </c>
    </row>
    <row r="418" spans="1:23">
      <c r="A418" s="253">
        <v>68</v>
      </c>
      <c r="B418" s="253">
        <v>68</v>
      </c>
      <c r="C418" s="245">
        <v>37628</v>
      </c>
      <c r="D418" s="245">
        <v>19848.77</v>
      </c>
      <c r="E418" s="245">
        <v>10535.84</v>
      </c>
      <c r="F418" s="245">
        <v>33834</v>
      </c>
      <c r="G418" s="245">
        <v>17847.435000000001</v>
      </c>
      <c r="H418" s="245">
        <v>9473.52</v>
      </c>
      <c r="I418" s="245">
        <v>28125</v>
      </c>
      <c r="J418" s="245">
        <v>14835.9375</v>
      </c>
      <c r="K418" s="245">
        <v>7875</v>
      </c>
      <c r="L418" s="245">
        <v>19084</v>
      </c>
      <c r="M418" s="245">
        <v>10066.81</v>
      </c>
      <c r="N418" s="245">
        <v>5343.52</v>
      </c>
      <c r="O418" s="245">
        <v>16867</v>
      </c>
      <c r="P418" s="245">
        <v>8897.3425000000007</v>
      </c>
      <c r="Q418" s="245">
        <v>4722.76</v>
      </c>
      <c r="R418" s="245">
        <v>14324</v>
      </c>
      <c r="S418" s="245">
        <v>7555.91</v>
      </c>
      <c r="T418" s="245">
        <v>4010.72</v>
      </c>
      <c r="U418" s="245">
        <v>10313</v>
      </c>
      <c r="V418" s="245">
        <v>5440.1075000000001</v>
      </c>
      <c r="W418" s="245">
        <v>2887.64</v>
      </c>
    </row>
    <row r="419" spans="1:23">
      <c r="A419" s="253">
        <v>69</v>
      </c>
      <c r="B419" s="253">
        <v>69</v>
      </c>
      <c r="C419" s="245">
        <v>41387</v>
      </c>
      <c r="D419" s="245">
        <v>21831.642500000002</v>
      </c>
      <c r="E419" s="245">
        <v>11588.36</v>
      </c>
      <c r="F419" s="245">
        <v>37221</v>
      </c>
      <c r="G419" s="245">
        <v>19634.077499999999</v>
      </c>
      <c r="H419" s="245">
        <v>10421.879999999999</v>
      </c>
      <c r="I419" s="245">
        <v>30936</v>
      </c>
      <c r="J419" s="245">
        <v>16318.74</v>
      </c>
      <c r="K419" s="245">
        <v>8662.08</v>
      </c>
      <c r="L419" s="245">
        <v>20990</v>
      </c>
      <c r="M419" s="245">
        <v>11072.225</v>
      </c>
      <c r="N419" s="245">
        <v>5877.2</v>
      </c>
      <c r="O419" s="245">
        <v>18553</v>
      </c>
      <c r="P419" s="245">
        <v>9786.7075000000004</v>
      </c>
      <c r="Q419" s="245">
        <v>5194.84</v>
      </c>
      <c r="R419" s="245">
        <v>15758</v>
      </c>
      <c r="S419" s="245">
        <v>8312.3449999999993</v>
      </c>
      <c r="T419" s="245">
        <v>4412.24</v>
      </c>
      <c r="U419" s="245">
        <v>11345</v>
      </c>
      <c r="V419" s="245">
        <v>5984.4875000000002</v>
      </c>
      <c r="W419" s="245">
        <v>3176.6</v>
      </c>
    </row>
    <row r="420" spans="1:23">
      <c r="A420" s="253">
        <v>70</v>
      </c>
      <c r="B420" s="253">
        <v>70</v>
      </c>
      <c r="C420" s="245">
        <v>48971</v>
      </c>
      <c r="D420" s="245">
        <v>25832.202499999999</v>
      </c>
      <c r="E420" s="245">
        <v>13711.88</v>
      </c>
      <c r="F420" s="245">
        <v>45805</v>
      </c>
      <c r="G420" s="245">
        <v>24162.137500000001</v>
      </c>
      <c r="H420" s="245">
        <v>12825.4</v>
      </c>
      <c r="I420" s="245">
        <v>37665</v>
      </c>
      <c r="J420" s="245">
        <v>19868.287499999999</v>
      </c>
      <c r="K420" s="245">
        <v>10546.2</v>
      </c>
      <c r="L420" s="245">
        <v>24706</v>
      </c>
      <c r="M420" s="245">
        <v>13032.415000000001</v>
      </c>
      <c r="N420" s="245">
        <v>6917.68</v>
      </c>
      <c r="O420" s="245">
        <v>21618</v>
      </c>
      <c r="P420" s="245">
        <v>11403.495000000001</v>
      </c>
      <c r="Q420" s="245">
        <v>6053.04</v>
      </c>
      <c r="R420" s="245">
        <v>18531</v>
      </c>
      <c r="S420" s="245">
        <v>9775.1025000000009</v>
      </c>
      <c r="T420" s="245">
        <v>5188.68</v>
      </c>
      <c r="U420" s="245">
        <v>13343</v>
      </c>
      <c r="V420" s="245">
        <v>7038.4324999999999</v>
      </c>
      <c r="W420" s="245">
        <v>3736.04</v>
      </c>
    </row>
    <row r="421" spans="1:23">
      <c r="A421" s="253">
        <v>71</v>
      </c>
      <c r="B421" s="253">
        <v>71</v>
      </c>
      <c r="C421" s="245">
        <v>50888</v>
      </c>
      <c r="D421" s="245">
        <v>26843.42</v>
      </c>
      <c r="E421" s="245">
        <v>14248.64</v>
      </c>
      <c r="F421" s="245">
        <v>47599</v>
      </c>
      <c r="G421" s="245">
        <v>25108.4725</v>
      </c>
      <c r="H421" s="245">
        <v>13327.72</v>
      </c>
      <c r="I421" s="245">
        <v>39144</v>
      </c>
      <c r="J421" s="245">
        <v>20648.46</v>
      </c>
      <c r="K421" s="245">
        <v>10960.32</v>
      </c>
      <c r="L421" s="245">
        <v>25681</v>
      </c>
      <c r="M421" s="245">
        <v>13546.727500000001</v>
      </c>
      <c r="N421" s="245">
        <v>7190.68</v>
      </c>
      <c r="O421" s="245">
        <v>22464</v>
      </c>
      <c r="P421" s="245">
        <v>11849.76</v>
      </c>
      <c r="Q421" s="245">
        <v>6289.92</v>
      </c>
      <c r="R421" s="245">
        <v>19257</v>
      </c>
      <c r="S421" s="245">
        <v>10158.067499999999</v>
      </c>
      <c r="T421" s="245">
        <v>5391.96</v>
      </c>
      <c r="U421" s="245">
        <v>13865</v>
      </c>
      <c r="V421" s="245">
        <v>7313.7875000000004</v>
      </c>
      <c r="W421" s="245">
        <v>3882.2</v>
      </c>
    </row>
    <row r="422" spans="1:23">
      <c r="A422" s="253">
        <v>72</v>
      </c>
      <c r="B422" s="253">
        <v>72</v>
      </c>
      <c r="C422" s="245">
        <v>52324</v>
      </c>
      <c r="D422" s="245">
        <v>27600.91</v>
      </c>
      <c r="E422" s="245">
        <v>14650.72</v>
      </c>
      <c r="F422" s="245">
        <v>48947</v>
      </c>
      <c r="G422" s="245">
        <v>25819.5425</v>
      </c>
      <c r="H422" s="245">
        <v>13705.16</v>
      </c>
      <c r="I422" s="245">
        <v>40249</v>
      </c>
      <c r="J422" s="245">
        <v>21231.3475</v>
      </c>
      <c r="K422" s="245">
        <v>11269.72</v>
      </c>
      <c r="L422" s="245">
        <v>26404</v>
      </c>
      <c r="M422" s="245">
        <v>13928.11</v>
      </c>
      <c r="N422" s="245">
        <v>7393.12</v>
      </c>
      <c r="O422" s="245">
        <v>23102</v>
      </c>
      <c r="P422" s="245">
        <v>12186.305</v>
      </c>
      <c r="Q422" s="245">
        <v>6468.5599999999995</v>
      </c>
      <c r="R422" s="245">
        <v>19800</v>
      </c>
      <c r="S422" s="245">
        <v>10444.5</v>
      </c>
      <c r="T422" s="245">
        <v>5544</v>
      </c>
      <c r="U422" s="245">
        <v>14257</v>
      </c>
      <c r="V422" s="245">
        <v>7520.5675000000001</v>
      </c>
      <c r="W422" s="245">
        <v>3991.96</v>
      </c>
    </row>
    <row r="423" spans="1:23">
      <c r="A423" s="253">
        <v>73</v>
      </c>
      <c r="B423" s="253">
        <v>73</v>
      </c>
      <c r="C423" s="245">
        <v>54241</v>
      </c>
      <c r="D423" s="245">
        <v>28612.127499999999</v>
      </c>
      <c r="E423" s="245">
        <v>15187.48</v>
      </c>
      <c r="F423" s="245">
        <v>50748</v>
      </c>
      <c r="G423" s="245">
        <v>26769.57</v>
      </c>
      <c r="H423" s="245">
        <v>14209.44</v>
      </c>
      <c r="I423" s="245">
        <v>41729</v>
      </c>
      <c r="J423" s="245">
        <v>22012.047500000001</v>
      </c>
      <c r="K423" s="245">
        <v>11684.119999999999</v>
      </c>
      <c r="L423" s="245">
        <v>27373</v>
      </c>
      <c r="M423" s="245">
        <v>14439.2575</v>
      </c>
      <c r="N423" s="245">
        <v>7664.44</v>
      </c>
      <c r="O423" s="245">
        <v>23950</v>
      </c>
      <c r="P423" s="245">
        <v>12633.625</v>
      </c>
      <c r="Q423" s="245">
        <v>6706</v>
      </c>
      <c r="R423" s="245">
        <v>20533</v>
      </c>
      <c r="S423" s="245">
        <v>10831.157499999999</v>
      </c>
      <c r="T423" s="245">
        <v>5749.24</v>
      </c>
      <c r="U423" s="245">
        <v>14783</v>
      </c>
      <c r="V423" s="245">
        <v>7798.0325000000003</v>
      </c>
      <c r="W423" s="245">
        <v>4139.24</v>
      </c>
    </row>
    <row r="424" spans="1:23">
      <c r="A424" s="253">
        <v>74</v>
      </c>
      <c r="B424" s="253">
        <v>74</v>
      </c>
      <c r="C424" s="245">
        <v>55200</v>
      </c>
      <c r="D424" s="245">
        <v>29118</v>
      </c>
      <c r="E424" s="245">
        <v>15456</v>
      </c>
      <c r="F424" s="245">
        <v>51642</v>
      </c>
      <c r="G424" s="245">
        <v>27241.154999999999</v>
      </c>
      <c r="H424" s="245">
        <v>14459.76</v>
      </c>
      <c r="I424" s="245">
        <v>42465</v>
      </c>
      <c r="J424" s="245">
        <v>22400.287499999999</v>
      </c>
      <c r="K424" s="245">
        <v>11890.2</v>
      </c>
      <c r="L424" s="245">
        <v>27858</v>
      </c>
      <c r="M424" s="245">
        <v>14695.094999999999</v>
      </c>
      <c r="N424" s="245">
        <v>7800.24</v>
      </c>
      <c r="O424" s="245">
        <v>24372</v>
      </c>
      <c r="P424" s="245">
        <v>12856.23</v>
      </c>
      <c r="Q424" s="245">
        <v>6824.16</v>
      </c>
      <c r="R424" s="245">
        <v>20894</v>
      </c>
      <c r="S424" s="245">
        <v>11021.584999999999</v>
      </c>
      <c r="T424" s="245">
        <v>5850.32</v>
      </c>
      <c r="U424" s="245">
        <v>15046</v>
      </c>
      <c r="V424" s="245">
        <v>7936.7650000000003</v>
      </c>
      <c r="W424" s="245">
        <v>4212.88</v>
      </c>
    </row>
    <row r="425" spans="1:23">
      <c r="A425" s="253">
        <v>75</v>
      </c>
      <c r="B425" s="253">
        <v>99</v>
      </c>
      <c r="C425" s="245">
        <v>57597</v>
      </c>
      <c r="D425" s="245">
        <v>30382.4175</v>
      </c>
      <c r="E425" s="245">
        <v>16127.16</v>
      </c>
      <c r="F425" s="245">
        <v>53889</v>
      </c>
      <c r="G425" s="245">
        <v>28426.447499999998</v>
      </c>
      <c r="H425" s="245">
        <v>15088.92</v>
      </c>
      <c r="I425" s="245">
        <v>44315</v>
      </c>
      <c r="J425" s="245">
        <v>23376.162499999999</v>
      </c>
      <c r="K425" s="245">
        <v>12408.2</v>
      </c>
      <c r="L425" s="245">
        <v>29071</v>
      </c>
      <c r="M425" s="245">
        <v>15334.952499999999</v>
      </c>
      <c r="N425" s="245">
        <v>8139.88</v>
      </c>
      <c r="O425" s="245">
        <v>25435</v>
      </c>
      <c r="P425" s="245">
        <v>13416.9625</v>
      </c>
      <c r="Q425" s="245">
        <v>7121.8</v>
      </c>
      <c r="R425" s="245">
        <v>21803</v>
      </c>
      <c r="S425" s="245">
        <v>11501.0825</v>
      </c>
      <c r="T425" s="245">
        <v>6104.84</v>
      </c>
      <c r="U425" s="245">
        <v>15698</v>
      </c>
      <c r="V425" s="245">
        <v>8280.6949999999997</v>
      </c>
      <c r="W425" s="245">
        <v>4395.4399999999996</v>
      </c>
    </row>
    <row r="427" spans="1:23">
      <c r="A427" s="253">
        <v>1</v>
      </c>
      <c r="C427" s="245">
        <v>3082</v>
      </c>
      <c r="D427" s="245">
        <v>1625.7550000000001</v>
      </c>
      <c r="E427" s="245">
        <v>862.96</v>
      </c>
      <c r="F427" s="245">
        <v>1957</v>
      </c>
      <c r="G427" s="245">
        <v>1032.3175000000001</v>
      </c>
      <c r="H427" s="245">
        <v>547.96</v>
      </c>
      <c r="I427" s="245">
        <v>1680</v>
      </c>
      <c r="J427" s="245">
        <v>886.2</v>
      </c>
      <c r="K427" s="245">
        <v>470.4</v>
      </c>
      <c r="L427" s="245">
        <v>1162</v>
      </c>
      <c r="M427" s="245">
        <v>612.95500000000004</v>
      </c>
      <c r="N427" s="245">
        <v>325.36</v>
      </c>
      <c r="O427" s="245">
        <v>951</v>
      </c>
      <c r="P427" s="245">
        <v>501.65249999999997</v>
      </c>
      <c r="Q427" s="245">
        <v>266.27999999999997</v>
      </c>
      <c r="R427" s="245">
        <v>703</v>
      </c>
      <c r="S427" s="245">
        <v>370.83249999999998</v>
      </c>
      <c r="T427" s="245">
        <v>196.84</v>
      </c>
      <c r="U427" s="245">
        <v>505</v>
      </c>
      <c r="V427" s="245">
        <v>266.38749999999999</v>
      </c>
      <c r="W427" s="245">
        <v>141.4</v>
      </c>
    </row>
    <row r="428" spans="1:23">
      <c r="A428" s="253">
        <v>2</v>
      </c>
      <c r="C428" s="245">
        <v>4837</v>
      </c>
      <c r="D428" s="245">
        <v>2551.5174999999999</v>
      </c>
      <c r="E428" s="245">
        <v>1354.36</v>
      </c>
      <c r="F428" s="245">
        <v>3122</v>
      </c>
      <c r="G428" s="245">
        <v>1646.855</v>
      </c>
      <c r="H428" s="245">
        <v>874.16</v>
      </c>
      <c r="I428" s="245">
        <v>2679</v>
      </c>
      <c r="J428" s="245">
        <v>1413.1724999999999</v>
      </c>
      <c r="K428" s="245">
        <v>750.12</v>
      </c>
      <c r="L428" s="245">
        <v>1857</v>
      </c>
      <c r="M428" s="245">
        <v>979.5675</v>
      </c>
      <c r="N428" s="245">
        <v>519.96</v>
      </c>
      <c r="O428" s="245">
        <v>1519</v>
      </c>
      <c r="P428" s="245">
        <v>801.27250000000004</v>
      </c>
      <c r="Q428" s="245">
        <v>425.32</v>
      </c>
      <c r="R428" s="245">
        <v>1127</v>
      </c>
      <c r="S428" s="245">
        <v>594.49249999999995</v>
      </c>
      <c r="T428" s="245">
        <v>315.56</v>
      </c>
      <c r="U428" s="245">
        <v>811</v>
      </c>
      <c r="V428" s="245">
        <v>427.80250000000001</v>
      </c>
      <c r="W428" s="245">
        <v>227.07999999999998</v>
      </c>
    </row>
    <row r="429" spans="1:23">
      <c r="A429" s="253">
        <v>3</v>
      </c>
      <c r="C429" s="245">
        <v>7038</v>
      </c>
      <c r="D429" s="245">
        <v>3712.5450000000001</v>
      </c>
      <c r="E429" s="245">
        <v>1970.6399999999999</v>
      </c>
      <c r="F429" s="245">
        <v>4566</v>
      </c>
      <c r="G429" s="245">
        <v>2408.5650000000001</v>
      </c>
      <c r="H429" s="245">
        <v>1278.48</v>
      </c>
      <c r="I429" s="245">
        <v>3933</v>
      </c>
      <c r="J429" s="245">
        <v>2074.6574999999998</v>
      </c>
      <c r="K429" s="245">
        <v>1101.24</v>
      </c>
      <c r="L429" s="245">
        <v>2725</v>
      </c>
      <c r="M429" s="245">
        <v>1437.4375</v>
      </c>
      <c r="N429" s="245">
        <v>763</v>
      </c>
      <c r="O429" s="245">
        <v>2231</v>
      </c>
      <c r="P429" s="245">
        <v>1176.8525</v>
      </c>
      <c r="Q429" s="245">
        <v>624.67999999999995</v>
      </c>
      <c r="R429" s="245">
        <v>1651</v>
      </c>
      <c r="S429" s="245">
        <v>870.90250000000003</v>
      </c>
      <c r="T429" s="245">
        <v>462.28</v>
      </c>
      <c r="U429" s="245">
        <v>1189</v>
      </c>
      <c r="V429" s="245">
        <v>627.19749999999999</v>
      </c>
      <c r="W429" s="245">
        <v>332.92</v>
      </c>
    </row>
    <row r="431" spans="1:23">
      <c r="A431" s="253" t="s">
        <v>670</v>
      </c>
      <c r="C431" s="245" t="s">
        <v>635</v>
      </c>
      <c r="F431" s="245" t="s">
        <v>636</v>
      </c>
      <c r="I431" s="245" t="s">
        <v>637</v>
      </c>
      <c r="L431" s="245" t="s">
        <v>638</v>
      </c>
      <c r="O431" s="245" t="s">
        <v>639</v>
      </c>
      <c r="R431" s="245" t="s">
        <v>640</v>
      </c>
      <c r="U431" s="245" t="s">
        <v>641</v>
      </c>
    </row>
    <row r="432" spans="1:23">
      <c r="C432" s="245" t="s">
        <v>642</v>
      </c>
      <c r="D432" s="245" t="s">
        <v>643</v>
      </c>
      <c r="F432" s="245" t="s">
        <v>642</v>
      </c>
      <c r="G432" s="245" t="s">
        <v>643</v>
      </c>
      <c r="I432" s="245" t="s">
        <v>642</v>
      </c>
      <c r="J432" s="245" t="s">
        <v>643</v>
      </c>
      <c r="L432" s="245" t="s">
        <v>642</v>
      </c>
      <c r="M432" s="245" t="s">
        <v>643</v>
      </c>
      <c r="O432" s="245" t="s">
        <v>642</v>
      </c>
      <c r="P432" s="245" t="s">
        <v>643</v>
      </c>
      <c r="R432" s="245" t="s">
        <v>642</v>
      </c>
      <c r="S432" s="245" t="s">
        <v>643</v>
      </c>
      <c r="U432" s="245" t="s">
        <v>642</v>
      </c>
      <c r="V432" s="245" t="s">
        <v>643</v>
      </c>
    </row>
    <row r="433" spans="1:24">
      <c r="A433" s="253" t="s">
        <v>651</v>
      </c>
      <c r="C433" s="245">
        <v>1000</v>
      </c>
      <c r="D433" s="245">
        <v>500</v>
      </c>
      <c r="F433" s="245">
        <v>2000</v>
      </c>
      <c r="G433" s="245">
        <v>1000</v>
      </c>
      <c r="I433" s="245">
        <v>3000</v>
      </c>
      <c r="J433" s="245">
        <v>2000</v>
      </c>
      <c r="L433" s="245">
        <v>5000</v>
      </c>
      <c r="M433" s="245">
        <v>5000</v>
      </c>
      <c r="O433" s="245">
        <v>10000</v>
      </c>
      <c r="P433" s="245">
        <v>10000</v>
      </c>
      <c r="R433" s="245">
        <v>20000</v>
      </c>
      <c r="S433" s="245">
        <v>20000</v>
      </c>
      <c r="U433" s="245">
        <v>50000</v>
      </c>
      <c r="V433" s="245">
        <v>50000</v>
      </c>
    </row>
    <row r="434" spans="1:24">
      <c r="A434" s="253" t="s">
        <v>653</v>
      </c>
      <c r="B434" s="253" t="s">
        <v>654</v>
      </c>
      <c r="C434" s="245" t="s">
        <v>652</v>
      </c>
      <c r="D434" s="245" t="s">
        <v>655</v>
      </c>
      <c r="E434" s="245" t="s">
        <v>656</v>
      </c>
      <c r="F434" s="245" t="s">
        <v>652</v>
      </c>
      <c r="G434" s="245" t="s">
        <v>655</v>
      </c>
      <c r="H434" s="245" t="s">
        <v>656</v>
      </c>
      <c r="I434" s="245" t="s">
        <v>652</v>
      </c>
      <c r="J434" s="245" t="s">
        <v>655</v>
      </c>
      <c r="K434" s="245" t="s">
        <v>656</v>
      </c>
      <c r="L434" s="245" t="s">
        <v>652</v>
      </c>
      <c r="M434" s="245" t="s">
        <v>655</v>
      </c>
      <c r="N434" s="245" t="s">
        <v>656</v>
      </c>
      <c r="O434" s="245" t="s">
        <v>652</v>
      </c>
      <c r="P434" s="245" t="s">
        <v>655</v>
      </c>
      <c r="Q434" s="245" t="s">
        <v>656</v>
      </c>
      <c r="R434" s="245" t="s">
        <v>652</v>
      </c>
      <c r="S434" s="245" t="s">
        <v>655</v>
      </c>
      <c r="T434" s="245" t="s">
        <v>656</v>
      </c>
      <c r="U434" s="245" t="s">
        <v>652</v>
      </c>
      <c r="V434" s="245" t="s">
        <v>655</v>
      </c>
      <c r="W434" s="245" t="s">
        <v>656</v>
      </c>
      <c r="X434" s="245">
        <v>14</v>
      </c>
    </row>
    <row r="435" spans="1:24">
      <c r="A435" s="253">
        <v>18</v>
      </c>
      <c r="B435" s="253">
        <v>24</v>
      </c>
      <c r="C435" s="245">
        <v>9272</v>
      </c>
      <c r="D435" s="245">
        <v>4890.9799999999996</v>
      </c>
      <c r="E435" s="245">
        <v>2596.16</v>
      </c>
      <c r="F435" s="245">
        <v>5760</v>
      </c>
      <c r="G435" s="245">
        <v>3038.4</v>
      </c>
      <c r="H435" s="245">
        <v>1612.8</v>
      </c>
      <c r="I435" s="245">
        <v>4662</v>
      </c>
      <c r="J435" s="245">
        <v>2459.2049999999999</v>
      </c>
      <c r="K435" s="245">
        <v>1305.3599999999999</v>
      </c>
      <c r="L435" s="245">
        <v>2937</v>
      </c>
      <c r="M435" s="245">
        <v>1549.2674999999999</v>
      </c>
      <c r="N435" s="245">
        <v>822.36</v>
      </c>
      <c r="O435" s="245">
        <v>2029</v>
      </c>
      <c r="P435" s="245">
        <v>1070.2974999999999</v>
      </c>
      <c r="Q435" s="245">
        <v>568.12</v>
      </c>
      <c r="R435" s="245">
        <v>1547</v>
      </c>
      <c r="S435" s="245">
        <v>816.04250000000002</v>
      </c>
      <c r="T435" s="245">
        <v>433.15999999999997</v>
      </c>
      <c r="U435" s="245">
        <v>1114</v>
      </c>
      <c r="V435" s="245">
        <v>587.63499999999999</v>
      </c>
      <c r="W435" s="245">
        <v>311.92</v>
      </c>
    </row>
    <row r="436" spans="1:24">
      <c r="A436" s="253">
        <v>25</v>
      </c>
      <c r="B436" s="253">
        <v>29</v>
      </c>
      <c r="C436" s="245">
        <v>9726</v>
      </c>
      <c r="D436" s="245">
        <v>5130.4650000000001</v>
      </c>
      <c r="E436" s="245">
        <v>2723.2799999999997</v>
      </c>
      <c r="F436" s="245">
        <v>6043</v>
      </c>
      <c r="G436" s="245">
        <v>3187.6824999999999</v>
      </c>
      <c r="H436" s="245">
        <v>1692.04</v>
      </c>
      <c r="I436" s="245">
        <v>5156</v>
      </c>
      <c r="J436" s="245">
        <v>2719.79</v>
      </c>
      <c r="K436" s="245">
        <v>1443.68</v>
      </c>
      <c r="L436" s="245">
        <v>3253</v>
      </c>
      <c r="M436" s="245">
        <v>1715.9575</v>
      </c>
      <c r="N436" s="245">
        <v>910.84</v>
      </c>
      <c r="O436" s="245">
        <v>2245</v>
      </c>
      <c r="P436" s="245">
        <v>1184.2375</v>
      </c>
      <c r="Q436" s="245">
        <v>628.6</v>
      </c>
      <c r="R436" s="245">
        <v>1714</v>
      </c>
      <c r="S436" s="245">
        <v>904.13499999999999</v>
      </c>
      <c r="T436" s="245">
        <v>479.92</v>
      </c>
      <c r="U436" s="245">
        <v>1234</v>
      </c>
      <c r="V436" s="245">
        <v>650.93499999999995</v>
      </c>
      <c r="W436" s="245">
        <v>345.52</v>
      </c>
    </row>
    <row r="437" spans="1:24">
      <c r="A437" s="253">
        <v>30</v>
      </c>
      <c r="B437" s="253">
        <v>34</v>
      </c>
      <c r="C437" s="245">
        <v>10146</v>
      </c>
      <c r="D437" s="245">
        <v>5352.0150000000003</v>
      </c>
      <c r="E437" s="245">
        <v>2840.88</v>
      </c>
      <c r="F437" s="245">
        <v>6312</v>
      </c>
      <c r="G437" s="245">
        <v>3329.58</v>
      </c>
      <c r="H437" s="245">
        <v>1767.36</v>
      </c>
      <c r="I437" s="245">
        <v>5518</v>
      </c>
      <c r="J437" s="245">
        <v>2910.7449999999999</v>
      </c>
      <c r="K437" s="245">
        <v>1545.04</v>
      </c>
      <c r="L437" s="245">
        <v>3649</v>
      </c>
      <c r="M437" s="245">
        <v>1924.8475000000001</v>
      </c>
      <c r="N437" s="245">
        <v>1021.72</v>
      </c>
      <c r="O437" s="245">
        <v>2717</v>
      </c>
      <c r="P437" s="245">
        <v>1433.2175</v>
      </c>
      <c r="Q437" s="245">
        <v>760.76</v>
      </c>
      <c r="R437" s="245">
        <v>2071</v>
      </c>
      <c r="S437" s="245">
        <v>1092.4525000000001</v>
      </c>
      <c r="T437" s="245">
        <v>579.88</v>
      </c>
      <c r="U437" s="245">
        <v>1491</v>
      </c>
      <c r="V437" s="245">
        <v>786.50250000000005</v>
      </c>
      <c r="W437" s="245">
        <v>417.48</v>
      </c>
    </row>
    <row r="438" spans="1:24">
      <c r="A438" s="253">
        <v>35</v>
      </c>
      <c r="B438" s="253">
        <v>39</v>
      </c>
      <c r="C438" s="245">
        <v>11341</v>
      </c>
      <c r="D438" s="245">
        <v>5982.3774999999996</v>
      </c>
      <c r="E438" s="245">
        <v>3175.48</v>
      </c>
      <c r="F438" s="245">
        <v>7065</v>
      </c>
      <c r="G438" s="245">
        <v>3726.7874999999999</v>
      </c>
      <c r="H438" s="245">
        <v>1978.2</v>
      </c>
      <c r="I438" s="245">
        <v>6181</v>
      </c>
      <c r="J438" s="245">
        <v>3260.4775</v>
      </c>
      <c r="K438" s="245">
        <v>1730.68</v>
      </c>
      <c r="L438" s="245">
        <v>4084</v>
      </c>
      <c r="M438" s="245">
        <v>2154.31</v>
      </c>
      <c r="N438" s="245">
        <v>1143.52</v>
      </c>
      <c r="O438" s="245">
        <v>3039</v>
      </c>
      <c r="P438" s="245">
        <v>1603.0725</v>
      </c>
      <c r="Q438" s="245">
        <v>850.92</v>
      </c>
      <c r="R438" s="245">
        <v>2322</v>
      </c>
      <c r="S438" s="245">
        <v>1224.855</v>
      </c>
      <c r="T438" s="245">
        <v>650.16</v>
      </c>
      <c r="U438" s="245">
        <v>1673</v>
      </c>
      <c r="V438" s="245">
        <v>882.50750000000005</v>
      </c>
      <c r="W438" s="245">
        <v>468.44</v>
      </c>
    </row>
    <row r="439" spans="1:24">
      <c r="A439" s="253">
        <v>40</v>
      </c>
      <c r="B439" s="253">
        <v>44</v>
      </c>
      <c r="C439" s="245">
        <v>12845</v>
      </c>
      <c r="D439" s="245">
        <v>6775.7375000000002</v>
      </c>
      <c r="E439" s="245">
        <v>3596.6</v>
      </c>
      <c r="F439" s="245">
        <v>8173</v>
      </c>
      <c r="G439" s="245">
        <v>4311.2574999999997</v>
      </c>
      <c r="H439" s="245">
        <v>2288.44</v>
      </c>
      <c r="I439" s="245">
        <v>6766</v>
      </c>
      <c r="J439" s="245">
        <v>3569.0650000000001</v>
      </c>
      <c r="K439" s="245">
        <v>1894.48</v>
      </c>
      <c r="L439" s="245">
        <v>4542</v>
      </c>
      <c r="M439" s="245">
        <v>2395.9050000000002</v>
      </c>
      <c r="N439" s="245">
        <v>1271.76</v>
      </c>
      <c r="O439" s="245">
        <v>3354</v>
      </c>
      <c r="P439" s="245">
        <v>1769.2349999999999</v>
      </c>
      <c r="Q439" s="245">
        <v>939.12</v>
      </c>
      <c r="R439" s="245">
        <v>2560</v>
      </c>
      <c r="S439" s="245">
        <v>1350.4</v>
      </c>
      <c r="T439" s="245">
        <v>716.8</v>
      </c>
      <c r="U439" s="245">
        <v>1843</v>
      </c>
      <c r="V439" s="245">
        <v>972.1825</v>
      </c>
      <c r="W439" s="245">
        <v>516.04</v>
      </c>
    </row>
    <row r="440" spans="1:24">
      <c r="A440" s="253">
        <v>45</v>
      </c>
      <c r="B440" s="253">
        <v>49</v>
      </c>
      <c r="C440" s="245">
        <v>14335</v>
      </c>
      <c r="D440" s="245">
        <v>7561.7124999999996</v>
      </c>
      <c r="E440" s="245">
        <v>4013.8</v>
      </c>
      <c r="F440" s="245">
        <v>9131</v>
      </c>
      <c r="G440" s="245">
        <v>4816.6025</v>
      </c>
      <c r="H440" s="245">
        <v>2556.6799999999998</v>
      </c>
      <c r="I440" s="245">
        <v>7562</v>
      </c>
      <c r="J440" s="245">
        <v>3988.9549999999999</v>
      </c>
      <c r="K440" s="245">
        <v>2117.36</v>
      </c>
      <c r="L440" s="245">
        <v>5073</v>
      </c>
      <c r="M440" s="245">
        <v>2676.0075000000002</v>
      </c>
      <c r="N440" s="245">
        <v>1420.44</v>
      </c>
      <c r="O440" s="245">
        <v>3744</v>
      </c>
      <c r="P440" s="245">
        <v>1974.96</v>
      </c>
      <c r="Q440" s="245">
        <v>1048.32</v>
      </c>
      <c r="R440" s="245">
        <v>2864</v>
      </c>
      <c r="S440" s="245">
        <v>1510.76</v>
      </c>
      <c r="T440" s="245">
        <v>801.92</v>
      </c>
      <c r="U440" s="245">
        <v>2063</v>
      </c>
      <c r="V440" s="245">
        <v>1088.2325000000001</v>
      </c>
      <c r="W440" s="245">
        <v>577.64</v>
      </c>
    </row>
    <row r="441" spans="1:24">
      <c r="A441" s="253">
        <v>50</v>
      </c>
      <c r="B441" s="253">
        <v>54</v>
      </c>
      <c r="C441" s="245">
        <v>18919</v>
      </c>
      <c r="D441" s="245">
        <v>9979.7724999999991</v>
      </c>
      <c r="E441" s="245">
        <v>5297.32</v>
      </c>
      <c r="F441" s="245">
        <v>11930</v>
      </c>
      <c r="G441" s="245">
        <v>6293.0749999999998</v>
      </c>
      <c r="H441" s="245">
        <v>3340.4</v>
      </c>
      <c r="I441" s="245">
        <v>9968</v>
      </c>
      <c r="J441" s="245">
        <v>5258.12</v>
      </c>
      <c r="K441" s="245">
        <v>2791.04</v>
      </c>
      <c r="L441" s="245">
        <v>6659</v>
      </c>
      <c r="M441" s="245">
        <v>3512.6224999999999</v>
      </c>
      <c r="N441" s="245">
        <v>1864.52</v>
      </c>
      <c r="O441" s="245">
        <v>5339</v>
      </c>
      <c r="P441" s="245">
        <v>2816.3225000000002</v>
      </c>
      <c r="Q441" s="245">
        <v>1494.92</v>
      </c>
      <c r="R441" s="245">
        <v>4085</v>
      </c>
      <c r="S441" s="245">
        <v>2154.8375000000001</v>
      </c>
      <c r="T441" s="245">
        <v>1143.8</v>
      </c>
      <c r="U441" s="245">
        <v>2940</v>
      </c>
      <c r="V441" s="245">
        <v>1550.85</v>
      </c>
      <c r="W441" s="245">
        <v>823.2</v>
      </c>
    </row>
    <row r="442" spans="1:24">
      <c r="A442" s="253">
        <v>55</v>
      </c>
      <c r="B442" s="253">
        <v>59</v>
      </c>
      <c r="C442" s="245">
        <v>20118</v>
      </c>
      <c r="D442" s="245">
        <v>10612.245000000001</v>
      </c>
      <c r="E442" s="245">
        <v>5633.04</v>
      </c>
      <c r="F442" s="245">
        <v>12696</v>
      </c>
      <c r="G442" s="245">
        <v>6697.14</v>
      </c>
      <c r="H442" s="245">
        <v>3554.88</v>
      </c>
      <c r="I442" s="245">
        <v>10600</v>
      </c>
      <c r="J442" s="245">
        <v>5591.5</v>
      </c>
      <c r="K442" s="245">
        <v>2968</v>
      </c>
      <c r="L442" s="245">
        <v>7086</v>
      </c>
      <c r="M442" s="245">
        <v>3737.8649999999998</v>
      </c>
      <c r="N442" s="245">
        <v>1984.08</v>
      </c>
      <c r="O442" s="245">
        <v>5676</v>
      </c>
      <c r="P442" s="245">
        <v>2994.09</v>
      </c>
      <c r="Q442" s="245">
        <v>1589.28</v>
      </c>
      <c r="R442" s="245">
        <v>4345</v>
      </c>
      <c r="S442" s="245">
        <v>2291.9875000000002</v>
      </c>
      <c r="T442" s="245">
        <v>1216.5999999999999</v>
      </c>
      <c r="U442" s="245">
        <v>3128</v>
      </c>
      <c r="V442" s="245">
        <v>1650.02</v>
      </c>
      <c r="W442" s="245">
        <v>875.84</v>
      </c>
    </row>
    <row r="443" spans="1:24">
      <c r="A443" s="253">
        <v>60</v>
      </c>
      <c r="B443" s="253">
        <v>60</v>
      </c>
      <c r="C443" s="245">
        <v>21352</v>
      </c>
      <c r="D443" s="245">
        <v>11263.18</v>
      </c>
      <c r="E443" s="245">
        <v>5978.5599999999995</v>
      </c>
      <c r="F443" s="245">
        <v>13822</v>
      </c>
      <c r="G443" s="245">
        <v>7291.1049999999996</v>
      </c>
      <c r="H443" s="245">
        <v>3870.16</v>
      </c>
      <c r="I443" s="245">
        <v>11517</v>
      </c>
      <c r="J443" s="245">
        <v>6075.2174999999997</v>
      </c>
      <c r="K443" s="245">
        <v>3224.76</v>
      </c>
      <c r="L443" s="245">
        <v>8062</v>
      </c>
      <c r="M443" s="245">
        <v>4252.7049999999999</v>
      </c>
      <c r="N443" s="245">
        <v>2257.36</v>
      </c>
      <c r="O443" s="245">
        <v>6754</v>
      </c>
      <c r="P443" s="245">
        <v>3562.7350000000001</v>
      </c>
      <c r="Q443" s="245">
        <v>1891.12</v>
      </c>
      <c r="R443" s="245">
        <v>5427</v>
      </c>
      <c r="S443" s="245">
        <v>2862.7424999999998</v>
      </c>
      <c r="T443" s="245">
        <v>1519.56</v>
      </c>
      <c r="U443" s="245">
        <v>3908</v>
      </c>
      <c r="V443" s="245">
        <v>2061.4699999999998</v>
      </c>
      <c r="W443" s="245">
        <v>1094.24</v>
      </c>
    </row>
    <row r="444" spans="1:24">
      <c r="A444" s="253">
        <v>61</v>
      </c>
      <c r="B444" s="253">
        <v>61</v>
      </c>
      <c r="C444" s="245">
        <v>22933</v>
      </c>
      <c r="D444" s="245">
        <v>12097.157499999999</v>
      </c>
      <c r="E444" s="245">
        <v>6421.24</v>
      </c>
      <c r="F444" s="245">
        <v>14850</v>
      </c>
      <c r="G444" s="245">
        <v>7833.375</v>
      </c>
      <c r="H444" s="245">
        <v>4158</v>
      </c>
      <c r="I444" s="245">
        <v>12364</v>
      </c>
      <c r="J444" s="245">
        <v>6522.01</v>
      </c>
      <c r="K444" s="245">
        <v>3461.92</v>
      </c>
      <c r="L444" s="245">
        <v>8658</v>
      </c>
      <c r="M444" s="245">
        <v>4567.0950000000003</v>
      </c>
      <c r="N444" s="245">
        <v>2424.2399999999998</v>
      </c>
      <c r="O444" s="245">
        <v>7257</v>
      </c>
      <c r="P444" s="245">
        <v>3828.0675000000001</v>
      </c>
      <c r="Q444" s="245">
        <v>2031.96</v>
      </c>
      <c r="R444" s="245">
        <v>5825</v>
      </c>
      <c r="S444" s="245">
        <v>3072.6875</v>
      </c>
      <c r="T444" s="245">
        <v>1631</v>
      </c>
      <c r="U444" s="245">
        <v>4193</v>
      </c>
      <c r="V444" s="245">
        <v>2211.8074999999999</v>
      </c>
      <c r="W444" s="245">
        <v>1174.04</v>
      </c>
    </row>
    <row r="445" spans="1:24">
      <c r="A445" s="253">
        <v>62</v>
      </c>
      <c r="B445" s="253">
        <v>62</v>
      </c>
      <c r="C445" s="245">
        <v>25089</v>
      </c>
      <c r="D445" s="245">
        <v>13234.4475</v>
      </c>
      <c r="E445" s="245">
        <v>7024.92</v>
      </c>
      <c r="F445" s="245">
        <v>16253</v>
      </c>
      <c r="G445" s="245">
        <v>8573.4575000000004</v>
      </c>
      <c r="H445" s="245">
        <v>4550.84</v>
      </c>
      <c r="I445" s="245">
        <v>13542</v>
      </c>
      <c r="J445" s="245">
        <v>7143.4049999999997</v>
      </c>
      <c r="K445" s="245">
        <v>3791.76</v>
      </c>
      <c r="L445" s="245">
        <v>9477</v>
      </c>
      <c r="M445" s="245">
        <v>4999.1175000000003</v>
      </c>
      <c r="N445" s="245">
        <v>2653.56</v>
      </c>
      <c r="O445" s="245">
        <v>7944</v>
      </c>
      <c r="P445" s="245">
        <v>4190.46</v>
      </c>
      <c r="Q445" s="245">
        <v>2224.3200000000002</v>
      </c>
      <c r="R445" s="245">
        <v>6380</v>
      </c>
      <c r="S445" s="245">
        <v>3365.45</v>
      </c>
      <c r="T445" s="245">
        <v>1786.4</v>
      </c>
      <c r="U445" s="245">
        <v>4594</v>
      </c>
      <c r="V445" s="245">
        <v>2423.335</v>
      </c>
      <c r="W445" s="245">
        <v>1286.32</v>
      </c>
    </row>
    <row r="446" spans="1:24">
      <c r="A446" s="253">
        <v>63</v>
      </c>
      <c r="B446" s="253">
        <v>63</v>
      </c>
      <c r="C446" s="245">
        <v>26665</v>
      </c>
      <c r="D446" s="245">
        <v>14065.7875</v>
      </c>
      <c r="E446" s="245">
        <v>7466.2</v>
      </c>
      <c r="F446" s="245">
        <v>17279</v>
      </c>
      <c r="G446" s="245">
        <v>9114.6725000000006</v>
      </c>
      <c r="H446" s="245">
        <v>4838.12</v>
      </c>
      <c r="I446" s="245">
        <v>14395</v>
      </c>
      <c r="J446" s="245">
        <v>7593.3625000000002</v>
      </c>
      <c r="K446" s="245">
        <v>4030.6</v>
      </c>
      <c r="L446" s="245">
        <v>10076</v>
      </c>
      <c r="M446" s="245">
        <v>5315.09</v>
      </c>
      <c r="N446" s="245">
        <v>2821.2799999999997</v>
      </c>
      <c r="O446" s="245">
        <v>8443</v>
      </c>
      <c r="P446" s="245">
        <v>4453.6824999999999</v>
      </c>
      <c r="Q446" s="245">
        <v>2364.04</v>
      </c>
      <c r="R446" s="245">
        <v>6782</v>
      </c>
      <c r="S446" s="245">
        <v>3577.5050000000001</v>
      </c>
      <c r="T446" s="245">
        <v>1898.96</v>
      </c>
      <c r="U446" s="245">
        <v>4883</v>
      </c>
      <c r="V446" s="245">
        <v>2575.7824999999998</v>
      </c>
      <c r="W446" s="245">
        <v>1367.24</v>
      </c>
    </row>
    <row r="447" spans="1:24">
      <c r="A447" s="253">
        <v>64</v>
      </c>
      <c r="B447" s="253">
        <v>64</v>
      </c>
      <c r="C447" s="245">
        <v>28832</v>
      </c>
      <c r="D447" s="245">
        <v>15208.88</v>
      </c>
      <c r="E447" s="245">
        <v>8072.96</v>
      </c>
      <c r="F447" s="245">
        <v>18691</v>
      </c>
      <c r="G447" s="245">
        <v>9859.5025000000005</v>
      </c>
      <c r="H447" s="245">
        <v>5233.4799999999996</v>
      </c>
      <c r="I447" s="245">
        <v>15572</v>
      </c>
      <c r="J447" s="245">
        <v>8214.23</v>
      </c>
      <c r="K447" s="245">
        <v>4360.16</v>
      </c>
      <c r="L447" s="245">
        <v>10898</v>
      </c>
      <c r="M447" s="245">
        <v>5748.6949999999997</v>
      </c>
      <c r="N447" s="245">
        <v>3051.44</v>
      </c>
      <c r="O447" s="245">
        <v>9132</v>
      </c>
      <c r="P447" s="245">
        <v>4817.13</v>
      </c>
      <c r="Q447" s="245">
        <v>2556.96</v>
      </c>
      <c r="R447" s="245">
        <v>7341</v>
      </c>
      <c r="S447" s="245">
        <v>3872.3775000000001</v>
      </c>
      <c r="T447" s="245">
        <v>2055.48</v>
      </c>
      <c r="U447" s="245">
        <v>5284</v>
      </c>
      <c r="V447" s="245">
        <v>2787.31</v>
      </c>
      <c r="W447" s="245">
        <v>1479.52</v>
      </c>
    </row>
    <row r="448" spans="1:24">
      <c r="A448" s="253">
        <v>65</v>
      </c>
      <c r="B448" s="253">
        <v>65</v>
      </c>
      <c r="C448" s="245">
        <v>30206</v>
      </c>
      <c r="D448" s="245">
        <v>15933.665000000001</v>
      </c>
      <c r="E448" s="245">
        <v>8457.68</v>
      </c>
      <c r="F448" s="245">
        <v>24429</v>
      </c>
      <c r="G448" s="245">
        <v>12886.297500000001</v>
      </c>
      <c r="H448" s="245">
        <v>6840.12</v>
      </c>
      <c r="I448" s="245">
        <v>20304</v>
      </c>
      <c r="J448" s="245">
        <v>10710.36</v>
      </c>
      <c r="K448" s="245">
        <v>5685.12</v>
      </c>
      <c r="L448" s="245">
        <v>13778</v>
      </c>
      <c r="M448" s="245">
        <v>7267.8950000000004</v>
      </c>
      <c r="N448" s="245">
        <v>3857.84</v>
      </c>
      <c r="O448" s="245">
        <v>12175</v>
      </c>
      <c r="P448" s="245">
        <v>6422.3125</v>
      </c>
      <c r="Q448" s="245">
        <v>3409</v>
      </c>
      <c r="R448" s="245">
        <v>10338</v>
      </c>
      <c r="S448" s="245">
        <v>5453.2950000000001</v>
      </c>
      <c r="T448" s="245">
        <v>2894.64</v>
      </c>
      <c r="U448" s="245">
        <v>7443</v>
      </c>
      <c r="V448" s="245">
        <v>3926.1824999999999</v>
      </c>
      <c r="W448" s="245">
        <v>2084.04</v>
      </c>
    </row>
    <row r="449" spans="1:23">
      <c r="A449" s="253">
        <v>66</v>
      </c>
      <c r="B449" s="253">
        <v>66</v>
      </c>
      <c r="C449" s="245">
        <v>31581</v>
      </c>
      <c r="D449" s="245">
        <v>16658.977500000001</v>
      </c>
      <c r="E449" s="245">
        <v>8842.68</v>
      </c>
      <c r="F449" s="245">
        <v>28373</v>
      </c>
      <c r="G449" s="245">
        <v>14966.7575</v>
      </c>
      <c r="H449" s="245">
        <v>7944.44</v>
      </c>
      <c r="I449" s="245">
        <v>23589</v>
      </c>
      <c r="J449" s="245">
        <v>12443.1975</v>
      </c>
      <c r="K449" s="245">
        <v>6604.92</v>
      </c>
      <c r="L449" s="245">
        <v>16005</v>
      </c>
      <c r="M449" s="245">
        <v>8442.6375000000007</v>
      </c>
      <c r="N449" s="245">
        <v>4481.3999999999996</v>
      </c>
      <c r="O449" s="245">
        <v>14147</v>
      </c>
      <c r="P449" s="245">
        <v>7462.5424999999996</v>
      </c>
      <c r="Q449" s="245">
        <v>3961.16</v>
      </c>
      <c r="R449" s="245">
        <v>12013</v>
      </c>
      <c r="S449" s="245">
        <v>6336.8575000000001</v>
      </c>
      <c r="T449" s="245">
        <v>3363.64</v>
      </c>
      <c r="U449" s="245">
        <v>8651</v>
      </c>
      <c r="V449" s="245">
        <v>4563.4025000000001</v>
      </c>
      <c r="W449" s="245">
        <v>2422.2799999999997</v>
      </c>
    </row>
    <row r="450" spans="1:23">
      <c r="A450" s="253">
        <v>67</v>
      </c>
      <c r="B450" s="253">
        <v>67</v>
      </c>
      <c r="C450" s="245">
        <v>34478</v>
      </c>
      <c r="D450" s="245">
        <v>18187.145</v>
      </c>
      <c r="E450" s="245">
        <v>9653.84</v>
      </c>
      <c r="F450" s="245">
        <v>30990</v>
      </c>
      <c r="G450" s="245">
        <v>16347.225</v>
      </c>
      <c r="H450" s="245">
        <v>8677.2000000000007</v>
      </c>
      <c r="I450" s="245">
        <v>25761</v>
      </c>
      <c r="J450" s="245">
        <v>13588.9275</v>
      </c>
      <c r="K450" s="245">
        <v>7213.08</v>
      </c>
      <c r="L450" s="245">
        <v>17478</v>
      </c>
      <c r="M450" s="245">
        <v>9219.6450000000004</v>
      </c>
      <c r="N450" s="245">
        <v>4893.84</v>
      </c>
      <c r="O450" s="245">
        <v>15447</v>
      </c>
      <c r="P450" s="245">
        <v>8148.2924999999996</v>
      </c>
      <c r="Q450" s="245">
        <v>4325.16</v>
      </c>
      <c r="R450" s="245">
        <v>13121</v>
      </c>
      <c r="S450" s="245">
        <v>6921.3275000000003</v>
      </c>
      <c r="T450" s="245">
        <v>3673.88</v>
      </c>
      <c r="U450" s="245">
        <v>9447</v>
      </c>
      <c r="V450" s="245">
        <v>4983.2924999999996</v>
      </c>
      <c r="W450" s="245">
        <v>2645.16</v>
      </c>
    </row>
    <row r="451" spans="1:23">
      <c r="A451" s="253">
        <v>68</v>
      </c>
      <c r="B451" s="253">
        <v>68</v>
      </c>
      <c r="C451" s="245">
        <v>38163</v>
      </c>
      <c r="D451" s="245">
        <v>20130.982499999998</v>
      </c>
      <c r="E451" s="245">
        <v>10685.64</v>
      </c>
      <c r="F451" s="245">
        <v>34316</v>
      </c>
      <c r="G451" s="245">
        <v>18101.689999999999</v>
      </c>
      <c r="H451" s="245">
        <v>9608.48</v>
      </c>
      <c r="I451" s="245">
        <v>28525</v>
      </c>
      <c r="J451" s="245">
        <v>15046.9375</v>
      </c>
      <c r="K451" s="245">
        <v>7987</v>
      </c>
      <c r="L451" s="245">
        <v>19356</v>
      </c>
      <c r="M451" s="245">
        <v>10210.290000000001</v>
      </c>
      <c r="N451" s="245">
        <v>5419.68</v>
      </c>
      <c r="O451" s="245">
        <v>17106</v>
      </c>
      <c r="P451" s="245">
        <v>9023.4150000000009</v>
      </c>
      <c r="Q451" s="245">
        <v>4789.68</v>
      </c>
      <c r="R451" s="245">
        <v>14526</v>
      </c>
      <c r="S451" s="245">
        <v>7662.4650000000001</v>
      </c>
      <c r="T451" s="245">
        <v>4067.2799999999997</v>
      </c>
      <c r="U451" s="245">
        <v>10459</v>
      </c>
      <c r="V451" s="245">
        <v>5517.1225000000004</v>
      </c>
      <c r="W451" s="245">
        <v>2928.52</v>
      </c>
    </row>
    <row r="452" spans="1:23">
      <c r="A452" s="253">
        <v>69</v>
      </c>
      <c r="B452" s="253">
        <v>69</v>
      </c>
      <c r="C452" s="245">
        <v>41974</v>
      </c>
      <c r="D452" s="245">
        <v>22141.285</v>
      </c>
      <c r="E452" s="245">
        <v>11752.72</v>
      </c>
      <c r="F452" s="245">
        <v>37749</v>
      </c>
      <c r="G452" s="245">
        <v>19912.5975</v>
      </c>
      <c r="H452" s="245">
        <v>10569.72</v>
      </c>
      <c r="I452" s="245">
        <v>31377</v>
      </c>
      <c r="J452" s="245">
        <v>16551.3675</v>
      </c>
      <c r="K452" s="245">
        <v>8785.56</v>
      </c>
      <c r="L452" s="245">
        <v>21289</v>
      </c>
      <c r="M452" s="245">
        <v>11229.9475</v>
      </c>
      <c r="N452" s="245">
        <v>5960.92</v>
      </c>
      <c r="O452" s="245">
        <v>18817</v>
      </c>
      <c r="P452" s="245">
        <v>9925.9675000000007</v>
      </c>
      <c r="Q452" s="245">
        <v>5268.76</v>
      </c>
      <c r="R452" s="245">
        <v>15982</v>
      </c>
      <c r="S452" s="245">
        <v>8430.5049999999992</v>
      </c>
      <c r="T452" s="245">
        <v>4474.96</v>
      </c>
      <c r="U452" s="245">
        <v>11507</v>
      </c>
      <c r="V452" s="245">
        <v>6069.9425000000001</v>
      </c>
      <c r="W452" s="245">
        <v>3221.96</v>
      </c>
    </row>
    <row r="453" spans="1:23">
      <c r="A453" s="253">
        <v>70</v>
      </c>
      <c r="B453" s="253">
        <v>70</v>
      </c>
      <c r="C453" s="245">
        <v>49666</v>
      </c>
      <c r="D453" s="245">
        <v>26198.814999999999</v>
      </c>
      <c r="E453" s="245">
        <v>13906.48</v>
      </c>
      <c r="F453" s="245">
        <v>46457</v>
      </c>
      <c r="G453" s="245">
        <v>24506.067500000001</v>
      </c>
      <c r="H453" s="245">
        <v>13007.96</v>
      </c>
      <c r="I453" s="245">
        <v>38200</v>
      </c>
      <c r="J453" s="245">
        <v>20150.5</v>
      </c>
      <c r="K453" s="245">
        <v>10696</v>
      </c>
      <c r="L453" s="245">
        <v>25058</v>
      </c>
      <c r="M453" s="245">
        <v>13218.094999999999</v>
      </c>
      <c r="N453" s="245">
        <v>7016.24</v>
      </c>
      <c r="O453" s="245">
        <v>21925</v>
      </c>
      <c r="P453" s="245">
        <v>11565.4375</v>
      </c>
      <c r="Q453" s="245">
        <v>6139</v>
      </c>
      <c r="R453" s="245">
        <v>18794</v>
      </c>
      <c r="S453" s="245">
        <v>9913.8349999999991</v>
      </c>
      <c r="T453" s="245">
        <v>5262.32</v>
      </c>
      <c r="U453" s="245">
        <v>13533</v>
      </c>
      <c r="V453" s="245">
        <v>7138.6575000000003</v>
      </c>
      <c r="W453" s="245">
        <v>3789.24</v>
      </c>
    </row>
    <row r="454" spans="1:23">
      <c r="A454" s="253">
        <v>71</v>
      </c>
      <c r="B454" s="253">
        <v>71</v>
      </c>
      <c r="C454" s="245">
        <v>51610</v>
      </c>
      <c r="D454" s="245">
        <v>27224.275000000001</v>
      </c>
      <c r="E454" s="245">
        <v>14450.8</v>
      </c>
      <c r="F454" s="245">
        <v>48275</v>
      </c>
      <c r="G454" s="245">
        <v>25465.0625</v>
      </c>
      <c r="H454" s="245">
        <v>13517</v>
      </c>
      <c r="I454" s="245">
        <v>39700</v>
      </c>
      <c r="J454" s="245">
        <v>20941.75</v>
      </c>
      <c r="K454" s="245">
        <v>11116</v>
      </c>
      <c r="L454" s="245">
        <v>26045</v>
      </c>
      <c r="M454" s="245">
        <v>13738.737499999999</v>
      </c>
      <c r="N454" s="245">
        <v>7292.6</v>
      </c>
      <c r="O454" s="245">
        <v>22783</v>
      </c>
      <c r="P454" s="245">
        <v>12018.032499999999</v>
      </c>
      <c r="Q454" s="245">
        <v>6379.24</v>
      </c>
      <c r="R454" s="245">
        <v>19531</v>
      </c>
      <c r="S454" s="245">
        <v>10302.602500000001</v>
      </c>
      <c r="T454" s="245">
        <v>5468.68</v>
      </c>
      <c r="U454" s="245">
        <v>14062</v>
      </c>
      <c r="V454" s="245">
        <v>7417.7049999999999</v>
      </c>
      <c r="W454" s="245">
        <v>3937.36</v>
      </c>
    </row>
    <row r="455" spans="1:23">
      <c r="A455" s="253">
        <v>72</v>
      </c>
      <c r="B455" s="253">
        <v>72</v>
      </c>
      <c r="C455" s="245">
        <v>53069</v>
      </c>
      <c r="D455" s="245">
        <v>27993.897499999999</v>
      </c>
      <c r="E455" s="245">
        <v>14859.32</v>
      </c>
      <c r="F455" s="245">
        <v>49642</v>
      </c>
      <c r="G455" s="245">
        <v>26186.154999999999</v>
      </c>
      <c r="H455" s="245">
        <v>13899.76</v>
      </c>
      <c r="I455" s="245">
        <v>40824</v>
      </c>
      <c r="J455" s="245">
        <v>21534.66</v>
      </c>
      <c r="K455" s="245">
        <v>11430.72</v>
      </c>
      <c r="L455" s="245">
        <v>26779</v>
      </c>
      <c r="M455" s="245">
        <v>14125.922500000001</v>
      </c>
      <c r="N455" s="245">
        <v>7498.12</v>
      </c>
      <c r="O455" s="245">
        <v>23429</v>
      </c>
      <c r="P455" s="245">
        <v>12358.797500000001</v>
      </c>
      <c r="Q455" s="245">
        <v>6560.12</v>
      </c>
      <c r="R455" s="245">
        <v>20082</v>
      </c>
      <c r="S455" s="245">
        <v>10593.254999999999</v>
      </c>
      <c r="T455" s="245">
        <v>5622.96</v>
      </c>
      <c r="U455" s="245">
        <v>14457</v>
      </c>
      <c r="V455" s="245">
        <v>7626.0675000000001</v>
      </c>
      <c r="W455" s="245">
        <v>4047.96</v>
      </c>
    </row>
    <row r="456" spans="1:23">
      <c r="A456" s="253">
        <v>73</v>
      </c>
      <c r="B456" s="253">
        <v>73</v>
      </c>
      <c r="C456" s="245">
        <v>55013</v>
      </c>
      <c r="D456" s="245">
        <v>29019.357499999998</v>
      </c>
      <c r="E456" s="245">
        <v>15403.64</v>
      </c>
      <c r="F456" s="245">
        <v>51467</v>
      </c>
      <c r="G456" s="245">
        <v>27148.842499999999</v>
      </c>
      <c r="H456" s="245">
        <v>14410.76</v>
      </c>
      <c r="I456" s="245">
        <v>42323</v>
      </c>
      <c r="J456" s="245">
        <v>22325.3825</v>
      </c>
      <c r="K456" s="245">
        <v>11850.44</v>
      </c>
      <c r="L456" s="245">
        <v>27764</v>
      </c>
      <c r="M456" s="245">
        <v>14645.51</v>
      </c>
      <c r="N456" s="245">
        <v>7773.92</v>
      </c>
      <c r="O456" s="245">
        <v>24289</v>
      </c>
      <c r="P456" s="245">
        <v>12812.4475</v>
      </c>
      <c r="Q456" s="245">
        <v>6800.92</v>
      </c>
      <c r="R456" s="245">
        <v>20824</v>
      </c>
      <c r="S456" s="245">
        <v>10984.66</v>
      </c>
      <c r="T456" s="245">
        <v>5830.72</v>
      </c>
      <c r="U456" s="245">
        <v>14994</v>
      </c>
      <c r="V456" s="245">
        <v>7909.335</v>
      </c>
      <c r="W456" s="245">
        <v>4198.32</v>
      </c>
    </row>
    <row r="457" spans="1:23">
      <c r="A457" s="253">
        <v>74</v>
      </c>
      <c r="B457" s="253">
        <v>74</v>
      </c>
      <c r="C457" s="245">
        <v>55985</v>
      </c>
      <c r="D457" s="245">
        <v>29532.087500000001</v>
      </c>
      <c r="E457" s="245">
        <v>15675.8</v>
      </c>
      <c r="F457" s="245">
        <v>52378</v>
      </c>
      <c r="G457" s="245">
        <v>27629.395</v>
      </c>
      <c r="H457" s="245">
        <v>14665.84</v>
      </c>
      <c r="I457" s="245">
        <v>43071</v>
      </c>
      <c r="J457" s="245">
        <v>22719.952499999999</v>
      </c>
      <c r="K457" s="245">
        <v>12059.88</v>
      </c>
      <c r="L457" s="245">
        <v>28254</v>
      </c>
      <c r="M457" s="245">
        <v>14903.985000000001</v>
      </c>
      <c r="N457" s="245">
        <v>7911.12</v>
      </c>
      <c r="O457" s="245">
        <v>24719</v>
      </c>
      <c r="P457" s="245">
        <v>13039.272499999999</v>
      </c>
      <c r="Q457" s="245">
        <v>6921.32</v>
      </c>
      <c r="R457" s="245">
        <v>21193</v>
      </c>
      <c r="S457" s="245">
        <v>11179.307500000001</v>
      </c>
      <c r="T457" s="245">
        <v>5934.04</v>
      </c>
      <c r="U457" s="245">
        <v>15259</v>
      </c>
      <c r="V457" s="245">
        <v>8049.1225000000004</v>
      </c>
      <c r="W457" s="245">
        <v>4272.5200000000004</v>
      </c>
    </row>
    <row r="458" spans="1:23">
      <c r="A458" s="253">
        <v>75</v>
      </c>
      <c r="B458" s="253">
        <v>99</v>
      </c>
      <c r="C458" s="245">
        <v>58418</v>
      </c>
      <c r="D458" s="245">
        <v>30815.494999999999</v>
      </c>
      <c r="E458" s="245">
        <v>16357.04</v>
      </c>
      <c r="F458" s="245">
        <v>54658</v>
      </c>
      <c r="G458" s="245">
        <v>28832.095000000001</v>
      </c>
      <c r="H458" s="245">
        <v>15304.24</v>
      </c>
      <c r="I458" s="245">
        <v>44944</v>
      </c>
      <c r="J458" s="245">
        <v>23707.96</v>
      </c>
      <c r="K458" s="245">
        <v>12584.32</v>
      </c>
      <c r="L458" s="245">
        <v>29483</v>
      </c>
      <c r="M458" s="245">
        <v>15552.282499999999</v>
      </c>
      <c r="N458" s="245">
        <v>8255.24</v>
      </c>
      <c r="O458" s="245">
        <v>25796</v>
      </c>
      <c r="P458" s="245">
        <v>13607.39</v>
      </c>
      <c r="Q458" s="245">
        <v>7222.88</v>
      </c>
      <c r="R458" s="245">
        <v>22113</v>
      </c>
      <c r="S458" s="245">
        <v>11664.6075</v>
      </c>
      <c r="T458" s="245">
        <v>6191.64</v>
      </c>
      <c r="U458" s="245">
        <v>15921</v>
      </c>
      <c r="V458" s="245">
        <v>8398.3274999999994</v>
      </c>
      <c r="W458" s="245">
        <v>4457.88</v>
      </c>
    </row>
    <row r="460" spans="1:23">
      <c r="A460" s="253">
        <v>1</v>
      </c>
      <c r="C460" s="245">
        <v>3126</v>
      </c>
      <c r="D460" s="245">
        <v>1648.9649999999999</v>
      </c>
      <c r="E460" s="245">
        <v>875.28</v>
      </c>
      <c r="F460" s="245">
        <v>1984</v>
      </c>
      <c r="G460" s="245">
        <v>1046.56</v>
      </c>
      <c r="H460" s="245">
        <v>555.52</v>
      </c>
      <c r="I460" s="245">
        <v>1703</v>
      </c>
      <c r="J460" s="245">
        <v>898.33249999999998</v>
      </c>
      <c r="K460" s="245">
        <v>476.84</v>
      </c>
      <c r="L460" s="245">
        <v>1180</v>
      </c>
      <c r="M460" s="245">
        <v>622.45000000000005</v>
      </c>
      <c r="N460" s="245">
        <v>330.4</v>
      </c>
      <c r="O460" s="245">
        <v>965</v>
      </c>
      <c r="P460" s="245">
        <v>509.03750000000002</v>
      </c>
      <c r="Q460" s="245">
        <v>270.2</v>
      </c>
      <c r="R460" s="245">
        <v>712</v>
      </c>
      <c r="S460" s="245">
        <v>375.58</v>
      </c>
      <c r="T460" s="245">
        <v>199.36</v>
      </c>
      <c r="U460" s="245">
        <v>514</v>
      </c>
      <c r="V460" s="245">
        <v>271.13499999999999</v>
      </c>
      <c r="W460" s="245">
        <v>143.91999999999999</v>
      </c>
    </row>
    <row r="461" spans="1:23">
      <c r="A461" s="253">
        <v>2</v>
      </c>
      <c r="C461" s="245">
        <v>4906</v>
      </c>
      <c r="D461" s="245">
        <v>2587.915</v>
      </c>
      <c r="E461" s="245">
        <v>1373.68</v>
      </c>
      <c r="F461" s="245">
        <v>3165</v>
      </c>
      <c r="G461" s="245">
        <v>1669.5374999999999</v>
      </c>
      <c r="H461" s="245">
        <v>886.2</v>
      </c>
      <c r="I461" s="245">
        <v>2718</v>
      </c>
      <c r="J461" s="245">
        <v>1433.7449999999999</v>
      </c>
      <c r="K461" s="245">
        <v>761.04</v>
      </c>
      <c r="L461" s="245">
        <v>1882</v>
      </c>
      <c r="M461" s="245">
        <v>992.755</v>
      </c>
      <c r="N461" s="245">
        <v>526.96</v>
      </c>
      <c r="O461" s="245">
        <v>1541</v>
      </c>
      <c r="P461" s="245">
        <v>812.87750000000005</v>
      </c>
      <c r="Q461" s="245">
        <v>431.48</v>
      </c>
      <c r="R461" s="245">
        <v>1144</v>
      </c>
      <c r="S461" s="245">
        <v>603.46</v>
      </c>
      <c r="T461" s="245">
        <v>320.32</v>
      </c>
      <c r="U461" s="245">
        <v>824</v>
      </c>
      <c r="V461" s="245">
        <v>434.66</v>
      </c>
      <c r="W461" s="245">
        <v>230.72</v>
      </c>
    </row>
    <row r="462" spans="1:23">
      <c r="A462" s="253">
        <v>3</v>
      </c>
      <c r="C462" s="245">
        <v>7138</v>
      </c>
      <c r="D462" s="245">
        <v>3765.2950000000001</v>
      </c>
      <c r="E462" s="245">
        <v>1998.6399999999999</v>
      </c>
      <c r="F462" s="245">
        <v>4631</v>
      </c>
      <c r="G462" s="245">
        <v>2442.8525</v>
      </c>
      <c r="H462" s="245">
        <v>1296.68</v>
      </c>
      <c r="I462" s="245">
        <v>3987</v>
      </c>
      <c r="J462" s="245">
        <v>2103.1424999999999</v>
      </c>
      <c r="K462" s="245">
        <v>1116.3599999999999</v>
      </c>
      <c r="L462" s="245">
        <v>2766</v>
      </c>
      <c r="M462" s="245">
        <v>1459.0650000000001</v>
      </c>
      <c r="N462" s="245">
        <v>774.48</v>
      </c>
      <c r="O462" s="245">
        <v>2261</v>
      </c>
      <c r="P462" s="245">
        <v>1192.6775</v>
      </c>
      <c r="Q462" s="245">
        <v>633.08000000000004</v>
      </c>
      <c r="R462" s="245">
        <v>1675</v>
      </c>
      <c r="S462" s="245">
        <v>883.5625</v>
      </c>
      <c r="T462" s="245">
        <v>469</v>
      </c>
      <c r="U462" s="245">
        <v>1206</v>
      </c>
      <c r="V462" s="245">
        <v>636.16499999999996</v>
      </c>
      <c r="W462" s="245">
        <v>337.68</v>
      </c>
    </row>
    <row r="464" spans="1:23">
      <c r="A464" s="253" t="s">
        <v>671</v>
      </c>
      <c r="C464" s="245" t="s">
        <v>635</v>
      </c>
      <c r="F464" s="245" t="s">
        <v>636</v>
      </c>
      <c r="I464" s="245" t="s">
        <v>637</v>
      </c>
      <c r="L464" s="245" t="s">
        <v>638</v>
      </c>
      <c r="O464" s="245" t="s">
        <v>639</v>
      </c>
      <c r="R464" s="245" t="s">
        <v>640</v>
      </c>
      <c r="U464" s="245" t="s">
        <v>641</v>
      </c>
    </row>
    <row r="465" spans="1:24">
      <c r="C465" s="245" t="s">
        <v>642</v>
      </c>
      <c r="D465" s="245" t="s">
        <v>643</v>
      </c>
      <c r="F465" s="245" t="s">
        <v>642</v>
      </c>
      <c r="G465" s="245" t="s">
        <v>643</v>
      </c>
      <c r="I465" s="245" t="s">
        <v>642</v>
      </c>
      <c r="J465" s="245" t="s">
        <v>643</v>
      </c>
      <c r="L465" s="245" t="s">
        <v>642</v>
      </c>
      <c r="M465" s="245" t="s">
        <v>643</v>
      </c>
      <c r="O465" s="245" t="s">
        <v>642</v>
      </c>
      <c r="P465" s="245" t="s">
        <v>643</v>
      </c>
      <c r="R465" s="245" t="s">
        <v>642</v>
      </c>
      <c r="S465" s="245" t="s">
        <v>643</v>
      </c>
      <c r="U465" s="245" t="s">
        <v>642</v>
      </c>
      <c r="V465" s="245" t="s">
        <v>643</v>
      </c>
    </row>
    <row r="466" spans="1:24">
      <c r="A466" s="253" t="s">
        <v>651</v>
      </c>
      <c r="C466" s="245">
        <v>1000</v>
      </c>
      <c r="D466" s="245">
        <v>500</v>
      </c>
      <c r="F466" s="245">
        <v>2000</v>
      </c>
      <c r="G466" s="245">
        <v>1000</v>
      </c>
      <c r="I466" s="245">
        <v>3000</v>
      </c>
      <c r="J466" s="245">
        <v>2000</v>
      </c>
      <c r="L466" s="245">
        <v>5000</v>
      </c>
      <c r="M466" s="245">
        <v>5000</v>
      </c>
      <c r="O466" s="245">
        <v>10000</v>
      </c>
      <c r="P466" s="245">
        <v>10000</v>
      </c>
      <c r="R466" s="245">
        <v>20000</v>
      </c>
      <c r="S466" s="245">
        <v>20000</v>
      </c>
      <c r="U466" s="245">
        <v>50000</v>
      </c>
      <c r="V466" s="245">
        <v>50000</v>
      </c>
    </row>
    <row r="467" spans="1:24">
      <c r="A467" s="253" t="s">
        <v>653</v>
      </c>
      <c r="B467" s="253" t="s">
        <v>654</v>
      </c>
      <c r="C467" s="245" t="s">
        <v>652</v>
      </c>
      <c r="D467" s="245" t="s">
        <v>655</v>
      </c>
      <c r="E467" s="245" t="s">
        <v>656</v>
      </c>
      <c r="F467" s="245" t="s">
        <v>652</v>
      </c>
      <c r="G467" s="245" t="s">
        <v>655</v>
      </c>
      <c r="H467" s="245" t="s">
        <v>656</v>
      </c>
      <c r="I467" s="245" t="s">
        <v>652</v>
      </c>
      <c r="J467" s="245" t="s">
        <v>655</v>
      </c>
      <c r="K467" s="245" t="s">
        <v>656</v>
      </c>
      <c r="L467" s="245" t="s">
        <v>652</v>
      </c>
      <c r="M467" s="245" t="s">
        <v>655</v>
      </c>
      <c r="N467" s="245" t="s">
        <v>656</v>
      </c>
      <c r="O467" s="245" t="s">
        <v>652</v>
      </c>
      <c r="P467" s="245" t="s">
        <v>655</v>
      </c>
      <c r="Q467" s="245" t="s">
        <v>656</v>
      </c>
      <c r="R467" s="245" t="s">
        <v>652</v>
      </c>
      <c r="S467" s="245" t="s">
        <v>655</v>
      </c>
      <c r="T467" s="245" t="s">
        <v>656</v>
      </c>
      <c r="U467" s="245" t="s">
        <v>652</v>
      </c>
      <c r="V467" s="245" t="s">
        <v>655</v>
      </c>
      <c r="W467" s="245" t="s">
        <v>656</v>
      </c>
      <c r="X467" s="245">
        <v>15</v>
      </c>
    </row>
    <row r="468" spans="1:24">
      <c r="A468" s="253">
        <v>18</v>
      </c>
      <c r="B468" s="253">
        <v>24</v>
      </c>
      <c r="C468" s="245">
        <v>9140</v>
      </c>
      <c r="D468" s="245">
        <v>4821.3500000000004</v>
      </c>
      <c r="E468" s="245">
        <v>2559.1999999999998</v>
      </c>
      <c r="F468" s="245">
        <v>5679</v>
      </c>
      <c r="G468" s="245">
        <v>2995.6725000000001</v>
      </c>
      <c r="H468" s="245">
        <v>1590.12</v>
      </c>
      <c r="I468" s="245">
        <v>4597</v>
      </c>
      <c r="J468" s="245">
        <v>2424.9175</v>
      </c>
      <c r="K468" s="245">
        <v>1287.1600000000001</v>
      </c>
      <c r="L468" s="245">
        <v>2897</v>
      </c>
      <c r="M468" s="245">
        <v>1528.1675</v>
      </c>
      <c r="N468" s="245">
        <v>811.16</v>
      </c>
      <c r="O468" s="245">
        <v>2001</v>
      </c>
      <c r="P468" s="245">
        <v>1055.5274999999999</v>
      </c>
      <c r="Q468" s="245">
        <v>560.28</v>
      </c>
      <c r="R468" s="245">
        <v>1525</v>
      </c>
      <c r="S468" s="245">
        <v>804.4375</v>
      </c>
      <c r="T468" s="245">
        <v>427</v>
      </c>
      <c r="U468" s="245">
        <v>1099</v>
      </c>
      <c r="V468" s="245">
        <v>579.72249999999997</v>
      </c>
      <c r="W468" s="245">
        <v>307.72000000000003</v>
      </c>
    </row>
    <row r="469" spans="1:24">
      <c r="A469" s="253">
        <v>25</v>
      </c>
      <c r="B469" s="253">
        <v>29</v>
      </c>
      <c r="C469" s="245">
        <v>9590</v>
      </c>
      <c r="D469" s="245">
        <v>5058.7250000000004</v>
      </c>
      <c r="E469" s="245">
        <v>2685.2</v>
      </c>
      <c r="F469" s="245">
        <v>5959</v>
      </c>
      <c r="G469" s="245">
        <v>3143.3724999999999</v>
      </c>
      <c r="H469" s="245">
        <v>1668.52</v>
      </c>
      <c r="I469" s="245">
        <v>5084</v>
      </c>
      <c r="J469" s="245">
        <v>2681.81</v>
      </c>
      <c r="K469" s="245">
        <v>1423.52</v>
      </c>
      <c r="L469" s="245">
        <v>3209</v>
      </c>
      <c r="M469" s="245">
        <v>1692.7474999999999</v>
      </c>
      <c r="N469" s="245">
        <v>898.52</v>
      </c>
      <c r="O469" s="245">
        <v>2214</v>
      </c>
      <c r="P469" s="245">
        <v>1167.885</v>
      </c>
      <c r="Q469" s="245">
        <v>619.91999999999996</v>
      </c>
      <c r="R469" s="245">
        <v>1691</v>
      </c>
      <c r="S469" s="245">
        <v>892.00250000000005</v>
      </c>
      <c r="T469" s="245">
        <v>473.48</v>
      </c>
      <c r="U469" s="245">
        <v>1217</v>
      </c>
      <c r="V469" s="245">
        <v>641.96749999999997</v>
      </c>
      <c r="W469" s="245">
        <v>340.76</v>
      </c>
    </row>
    <row r="470" spans="1:24">
      <c r="A470" s="253">
        <v>30</v>
      </c>
      <c r="B470" s="253">
        <v>34</v>
      </c>
      <c r="C470" s="245">
        <v>10004</v>
      </c>
      <c r="D470" s="245">
        <v>5277.11</v>
      </c>
      <c r="E470" s="245">
        <v>2801.12</v>
      </c>
      <c r="F470" s="245">
        <v>6224</v>
      </c>
      <c r="G470" s="245">
        <v>3283.16</v>
      </c>
      <c r="H470" s="245">
        <v>1742.72</v>
      </c>
      <c r="I470" s="245">
        <v>5442</v>
      </c>
      <c r="J470" s="245">
        <v>2870.6550000000002</v>
      </c>
      <c r="K470" s="245">
        <v>1523.76</v>
      </c>
      <c r="L470" s="245">
        <v>3598</v>
      </c>
      <c r="M470" s="245">
        <v>1897.9449999999999</v>
      </c>
      <c r="N470" s="245">
        <v>1007.44</v>
      </c>
      <c r="O470" s="245">
        <v>2678</v>
      </c>
      <c r="P470" s="245">
        <v>1412.645</v>
      </c>
      <c r="Q470" s="245">
        <v>749.84</v>
      </c>
      <c r="R470" s="245">
        <v>2043</v>
      </c>
      <c r="S470" s="245">
        <v>1077.6824999999999</v>
      </c>
      <c r="T470" s="245">
        <v>572.04</v>
      </c>
      <c r="U470" s="245">
        <v>1471</v>
      </c>
      <c r="V470" s="245">
        <v>775.95249999999999</v>
      </c>
      <c r="W470" s="245">
        <v>411.88</v>
      </c>
    </row>
    <row r="471" spans="1:24">
      <c r="A471" s="253">
        <v>35</v>
      </c>
      <c r="B471" s="253">
        <v>39</v>
      </c>
      <c r="C471" s="245">
        <v>11181</v>
      </c>
      <c r="D471" s="245">
        <v>5897.9775</v>
      </c>
      <c r="E471" s="245">
        <v>3130.68</v>
      </c>
      <c r="F471" s="245">
        <v>6967</v>
      </c>
      <c r="G471" s="245">
        <v>3675.0925000000002</v>
      </c>
      <c r="H471" s="245">
        <v>1950.76</v>
      </c>
      <c r="I471" s="245">
        <v>6094</v>
      </c>
      <c r="J471" s="245">
        <v>3214.585</v>
      </c>
      <c r="K471" s="245">
        <v>1706.32</v>
      </c>
      <c r="L471" s="245">
        <v>4027</v>
      </c>
      <c r="M471" s="245">
        <v>2124.2424999999998</v>
      </c>
      <c r="N471" s="245">
        <v>1127.56</v>
      </c>
      <c r="O471" s="245">
        <v>2997</v>
      </c>
      <c r="P471" s="245">
        <v>1580.9175</v>
      </c>
      <c r="Q471" s="245">
        <v>839.16</v>
      </c>
      <c r="R471" s="245">
        <v>2290</v>
      </c>
      <c r="S471" s="245">
        <v>1207.9749999999999</v>
      </c>
      <c r="T471" s="245">
        <v>641.20000000000005</v>
      </c>
      <c r="U471" s="245">
        <v>1649</v>
      </c>
      <c r="V471" s="245">
        <v>869.84749999999997</v>
      </c>
      <c r="W471" s="245">
        <v>461.72</v>
      </c>
    </row>
    <row r="472" spans="1:24">
      <c r="A472" s="253">
        <v>40</v>
      </c>
      <c r="B472" s="253">
        <v>44</v>
      </c>
      <c r="C472" s="245">
        <v>12665</v>
      </c>
      <c r="D472" s="245">
        <v>6680.7875000000004</v>
      </c>
      <c r="E472" s="245">
        <v>3546.2</v>
      </c>
      <c r="F472" s="245">
        <v>8057</v>
      </c>
      <c r="G472" s="245">
        <v>4250.0675000000001</v>
      </c>
      <c r="H472" s="245">
        <v>2255.96</v>
      </c>
      <c r="I472" s="245">
        <v>6671</v>
      </c>
      <c r="J472" s="245">
        <v>3518.9524999999999</v>
      </c>
      <c r="K472" s="245">
        <v>1867.88</v>
      </c>
      <c r="L472" s="245">
        <v>4477</v>
      </c>
      <c r="M472" s="245">
        <v>2361.6174999999998</v>
      </c>
      <c r="N472" s="245">
        <v>1253.56</v>
      </c>
      <c r="O472" s="245">
        <v>3307</v>
      </c>
      <c r="P472" s="245">
        <v>1744.4425000000001</v>
      </c>
      <c r="Q472" s="245">
        <v>925.96</v>
      </c>
      <c r="R472" s="245">
        <v>2524</v>
      </c>
      <c r="S472" s="245">
        <v>1331.41</v>
      </c>
      <c r="T472" s="245">
        <v>706.72</v>
      </c>
      <c r="U472" s="245">
        <v>1818</v>
      </c>
      <c r="V472" s="245">
        <v>958.995</v>
      </c>
      <c r="W472" s="245">
        <v>509.04</v>
      </c>
    </row>
    <row r="473" spans="1:24">
      <c r="A473" s="253">
        <v>45</v>
      </c>
      <c r="B473" s="253">
        <v>49</v>
      </c>
      <c r="C473" s="245">
        <v>14134</v>
      </c>
      <c r="D473" s="245">
        <v>7455.6850000000004</v>
      </c>
      <c r="E473" s="245">
        <v>3957.52</v>
      </c>
      <c r="F473" s="245">
        <v>9005</v>
      </c>
      <c r="G473" s="245">
        <v>4750.1374999999998</v>
      </c>
      <c r="H473" s="245">
        <v>2521.4</v>
      </c>
      <c r="I473" s="245">
        <v>7455</v>
      </c>
      <c r="J473" s="245">
        <v>3932.5124999999998</v>
      </c>
      <c r="K473" s="245">
        <v>2087.4</v>
      </c>
      <c r="L473" s="245">
        <v>5002</v>
      </c>
      <c r="M473" s="245">
        <v>2638.5549999999998</v>
      </c>
      <c r="N473" s="245">
        <v>1400.56</v>
      </c>
      <c r="O473" s="245">
        <v>3692</v>
      </c>
      <c r="P473" s="245">
        <v>1947.53</v>
      </c>
      <c r="Q473" s="245">
        <v>1033.76</v>
      </c>
      <c r="R473" s="245">
        <v>2824</v>
      </c>
      <c r="S473" s="245">
        <v>1489.66</v>
      </c>
      <c r="T473" s="245">
        <v>790.72</v>
      </c>
      <c r="U473" s="245">
        <v>2034</v>
      </c>
      <c r="V473" s="245">
        <v>1072.9349999999999</v>
      </c>
      <c r="W473" s="245">
        <v>569.52</v>
      </c>
    </row>
    <row r="474" spans="1:24">
      <c r="A474" s="253">
        <v>50</v>
      </c>
      <c r="B474" s="253">
        <v>54</v>
      </c>
      <c r="C474" s="245">
        <v>18653</v>
      </c>
      <c r="D474" s="245">
        <v>9839.4575000000004</v>
      </c>
      <c r="E474" s="245">
        <v>5222.84</v>
      </c>
      <c r="F474" s="245">
        <v>11764</v>
      </c>
      <c r="G474" s="245">
        <v>6205.51</v>
      </c>
      <c r="H474" s="245">
        <v>3293.92</v>
      </c>
      <c r="I474" s="245">
        <v>9827</v>
      </c>
      <c r="J474" s="245">
        <v>5183.7425000000003</v>
      </c>
      <c r="K474" s="245">
        <v>2751.56</v>
      </c>
      <c r="L474" s="245">
        <v>6566</v>
      </c>
      <c r="M474" s="245">
        <v>3463.5650000000001</v>
      </c>
      <c r="N474" s="245">
        <v>1838.48</v>
      </c>
      <c r="O474" s="245">
        <v>5264</v>
      </c>
      <c r="P474" s="245">
        <v>2776.76</v>
      </c>
      <c r="Q474" s="245">
        <v>1473.92</v>
      </c>
      <c r="R474" s="245">
        <v>4028</v>
      </c>
      <c r="S474" s="245">
        <v>2124.77</v>
      </c>
      <c r="T474" s="245">
        <v>1127.8399999999999</v>
      </c>
      <c r="U474" s="245">
        <v>2899</v>
      </c>
      <c r="V474" s="245">
        <v>1529.2225000000001</v>
      </c>
      <c r="W474" s="245">
        <v>811.72</v>
      </c>
    </row>
    <row r="475" spans="1:24">
      <c r="A475" s="253">
        <v>55</v>
      </c>
      <c r="B475" s="253">
        <v>59</v>
      </c>
      <c r="C475" s="245">
        <v>19836</v>
      </c>
      <c r="D475" s="245">
        <v>10463.49</v>
      </c>
      <c r="E475" s="245">
        <v>5554.08</v>
      </c>
      <c r="F475" s="245">
        <v>12518</v>
      </c>
      <c r="G475" s="245">
        <v>6603.2449999999999</v>
      </c>
      <c r="H475" s="245">
        <v>3505.04</v>
      </c>
      <c r="I475" s="245">
        <v>10451</v>
      </c>
      <c r="J475" s="245">
        <v>5512.9025000000001</v>
      </c>
      <c r="K475" s="245">
        <v>2926.2799999999997</v>
      </c>
      <c r="L475" s="245">
        <v>6988</v>
      </c>
      <c r="M475" s="245">
        <v>3686.17</v>
      </c>
      <c r="N475" s="245">
        <v>1956.6399999999999</v>
      </c>
      <c r="O475" s="245">
        <v>5596</v>
      </c>
      <c r="P475" s="245">
        <v>2951.89</v>
      </c>
      <c r="Q475" s="245">
        <v>1566.88</v>
      </c>
      <c r="R475" s="245">
        <v>4283</v>
      </c>
      <c r="S475" s="245">
        <v>2259.2824999999998</v>
      </c>
      <c r="T475" s="245">
        <v>1199.24</v>
      </c>
      <c r="U475" s="245">
        <v>3085</v>
      </c>
      <c r="V475" s="245">
        <v>1627.3375000000001</v>
      </c>
      <c r="W475" s="245">
        <v>863.8</v>
      </c>
    </row>
    <row r="476" spans="1:24">
      <c r="A476" s="253">
        <v>60</v>
      </c>
      <c r="B476" s="253">
        <v>60</v>
      </c>
      <c r="C476" s="245">
        <v>21053</v>
      </c>
      <c r="D476" s="245">
        <v>11105.4575</v>
      </c>
      <c r="E476" s="245">
        <v>5894.84</v>
      </c>
      <c r="F476" s="245">
        <v>13628</v>
      </c>
      <c r="G476" s="245">
        <v>7188.77</v>
      </c>
      <c r="H476" s="245">
        <v>3815.84</v>
      </c>
      <c r="I476" s="245">
        <v>11354</v>
      </c>
      <c r="J476" s="245">
        <v>5989.2349999999997</v>
      </c>
      <c r="K476" s="245">
        <v>3179.12</v>
      </c>
      <c r="L476" s="245">
        <v>7949</v>
      </c>
      <c r="M476" s="245">
        <v>4193.0974999999999</v>
      </c>
      <c r="N476" s="245">
        <v>2225.7199999999998</v>
      </c>
      <c r="O476" s="245">
        <v>6659</v>
      </c>
      <c r="P476" s="245">
        <v>3512.6224999999999</v>
      </c>
      <c r="Q476" s="245">
        <v>1864.52</v>
      </c>
      <c r="R476" s="245">
        <v>5350</v>
      </c>
      <c r="S476" s="245">
        <v>2822.125</v>
      </c>
      <c r="T476" s="245">
        <v>1498</v>
      </c>
      <c r="U476" s="245">
        <v>3852</v>
      </c>
      <c r="V476" s="245">
        <v>2031.93</v>
      </c>
      <c r="W476" s="245">
        <v>1078.56</v>
      </c>
    </row>
    <row r="477" spans="1:24">
      <c r="A477" s="253">
        <v>61</v>
      </c>
      <c r="B477" s="253">
        <v>61</v>
      </c>
      <c r="C477" s="245">
        <v>22610</v>
      </c>
      <c r="D477" s="245">
        <v>11926.775</v>
      </c>
      <c r="E477" s="245">
        <v>6330.8</v>
      </c>
      <c r="F477" s="245">
        <v>14641</v>
      </c>
      <c r="G477" s="245">
        <v>7723.1274999999996</v>
      </c>
      <c r="H477" s="245">
        <v>4099.4799999999996</v>
      </c>
      <c r="I477" s="245">
        <v>12190</v>
      </c>
      <c r="J477" s="245">
        <v>6430.2250000000004</v>
      </c>
      <c r="K477" s="245">
        <v>3413.2</v>
      </c>
      <c r="L477" s="245">
        <v>8536</v>
      </c>
      <c r="M477" s="245">
        <v>4502.74</v>
      </c>
      <c r="N477" s="245">
        <v>2390.08</v>
      </c>
      <c r="O477" s="245">
        <v>7154</v>
      </c>
      <c r="P477" s="245">
        <v>3773.7350000000001</v>
      </c>
      <c r="Q477" s="245">
        <v>2003.12</v>
      </c>
      <c r="R477" s="245">
        <v>5742</v>
      </c>
      <c r="S477" s="245">
        <v>3028.9050000000002</v>
      </c>
      <c r="T477" s="245">
        <v>1607.76</v>
      </c>
      <c r="U477" s="245">
        <v>4134</v>
      </c>
      <c r="V477" s="245">
        <v>2180.6849999999999</v>
      </c>
      <c r="W477" s="245">
        <v>1157.52</v>
      </c>
    </row>
    <row r="478" spans="1:24">
      <c r="A478" s="253">
        <v>62</v>
      </c>
      <c r="B478" s="253">
        <v>62</v>
      </c>
      <c r="C478" s="245">
        <v>24737</v>
      </c>
      <c r="D478" s="245">
        <v>13048.7675</v>
      </c>
      <c r="E478" s="245">
        <v>6926.36</v>
      </c>
      <c r="F478" s="245">
        <v>16025</v>
      </c>
      <c r="G478" s="245">
        <v>8453.1875</v>
      </c>
      <c r="H478" s="245">
        <v>4487</v>
      </c>
      <c r="I478" s="245">
        <v>13353</v>
      </c>
      <c r="J478" s="245">
        <v>7043.7075000000004</v>
      </c>
      <c r="K478" s="245">
        <v>3738.84</v>
      </c>
      <c r="L478" s="245">
        <v>9344</v>
      </c>
      <c r="M478" s="245">
        <v>4928.96</v>
      </c>
      <c r="N478" s="245">
        <v>2616.3200000000002</v>
      </c>
      <c r="O478" s="245">
        <v>7832</v>
      </c>
      <c r="P478" s="245">
        <v>4131.38</v>
      </c>
      <c r="Q478" s="245">
        <v>2192.96</v>
      </c>
      <c r="R478" s="245">
        <v>6290</v>
      </c>
      <c r="S478" s="245">
        <v>3317.9749999999999</v>
      </c>
      <c r="T478" s="245">
        <v>1761.2</v>
      </c>
      <c r="U478" s="245">
        <v>4528</v>
      </c>
      <c r="V478" s="245">
        <v>2388.52</v>
      </c>
      <c r="W478" s="245">
        <v>1267.8399999999999</v>
      </c>
    </row>
    <row r="479" spans="1:24">
      <c r="A479" s="253">
        <v>63</v>
      </c>
      <c r="B479" s="253">
        <v>63</v>
      </c>
      <c r="C479" s="245">
        <v>26291</v>
      </c>
      <c r="D479" s="245">
        <v>13868.502500000001</v>
      </c>
      <c r="E479" s="245">
        <v>7361.48</v>
      </c>
      <c r="F479" s="245">
        <v>17037</v>
      </c>
      <c r="G479" s="245">
        <v>8987.0174999999999</v>
      </c>
      <c r="H479" s="245">
        <v>4770.3599999999997</v>
      </c>
      <c r="I479" s="245">
        <v>14193</v>
      </c>
      <c r="J479" s="245">
        <v>7486.8074999999999</v>
      </c>
      <c r="K479" s="245">
        <v>3974.04</v>
      </c>
      <c r="L479" s="245">
        <v>9933</v>
      </c>
      <c r="M479" s="245">
        <v>5239.6575000000003</v>
      </c>
      <c r="N479" s="245">
        <v>2781.24</v>
      </c>
      <c r="O479" s="245">
        <v>8324</v>
      </c>
      <c r="P479" s="245">
        <v>4390.91</v>
      </c>
      <c r="Q479" s="245">
        <v>2330.7199999999998</v>
      </c>
      <c r="R479" s="245">
        <v>6688</v>
      </c>
      <c r="S479" s="245">
        <v>3527.92</v>
      </c>
      <c r="T479" s="245">
        <v>1872.6399999999999</v>
      </c>
      <c r="U479" s="245">
        <v>4816</v>
      </c>
      <c r="V479" s="245">
        <v>2540.44</v>
      </c>
      <c r="W479" s="245">
        <v>1348.48</v>
      </c>
    </row>
    <row r="480" spans="1:24">
      <c r="A480" s="253">
        <v>64</v>
      </c>
      <c r="B480" s="253">
        <v>64</v>
      </c>
      <c r="C480" s="245">
        <v>28428</v>
      </c>
      <c r="D480" s="245">
        <v>14995.77</v>
      </c>
      <c r="E480" s="245">
        <v>7959.84</v>
      </c>
      <c r="F480" s="245">
        <v>18428</v>
      </c>
      <c r="G480" s="245">
        <v>9720.77</v>
      </c>
      <c r="H480" s="245">
        <v>5159.84</v>
      </c>
      <c r="I480" s="245">
        <v>15354</v>
      </c>
      <c r="J480" s="245">
        <v>8099.2349999999997</v>
      </c>
      <c r="K480" s="245">
        <v>4299.12</v>
      </c>
      <c r="L480" s="245">
        <v>10745</v>
      </c>
      <c r="M480" s="245">
        <v>5667.9875000000002</v>
      </c>
      <c r="N480" s="245">
        <v>3008.6</v>
      </c>
      <c r="O480" s="245">
        <v>9004</v>
      </c>
      <c r="P480" s="245">
        <v>4749.6099999999997</v>
      </c>
      <c r="Q480" s="245">
        <v>2521.12</v>
      </c>
      <c r="R480" s="245">
        <v>7237</v>
      </c>
      <c r="S480" s="245">
        <v>3817.5174999999999</v>
      </c>
      <c r="T480" s="245">
        <v>2026.36</v>
      </c>
      <c r="U480" s="245">
        <v>5211</v>
      </c>
      <c r="V480" s="245">
        <v>2748.8024999999998</v>
      </c>
      <c r="W480" s="245">
        <v>1459.08</v>
      </c>
    </row>
    <row r="481" spans="1:23">
      <c r="A481" s="253">
        <v>65</v>
      </c>
      <c r="B481" s="253">
        <v>65</v>
      </c>
      <c r="C481" s="245">
        <v>29782</v>
      </c>
      <c r="D481" s="245">
        <v>15710.004999999999</v>
      </c>
      <c r="E481" s="245">
        <v>8338.9599999999991</v>
      </c>
      <c r="F481" s="245">
        <v>24085</v>
      </c>
      <c r="G481" s="245">
        <v>12704.8375</v>
      </c>
      <c r="H481" s="245">
        <v>6743.8</v>
      </c>
      <c r="I481" s="245">
        <v>20020</v>
      </c>
      <c r="J481" s="245">
        <v>10560.55</v>
      </c>
      <c r="K481" s="245">
        <v>5605.6</v>
      </c>
      <c r="L481" s="245">
        <v>13586</v>
      </c>
      <c r="M481" s="245">
        <v>7166.6149999999998</v>
      </c>
      <c r="N481" s="245">
        <v>3804.08</v>
      </c>
      <c r="O481" s="245">
        <v>12005</v>
      </c>
      <c r="P481" s="245">
        <v>6332.6374999999998</v>
      </c>
      <c r="Q481" s="245">
        <v>3361.4</v>
      </c>
      <c r="R481" s="245">
        <v>10193</v>
      </c>
      <c r="S481" s="245">
        <v>5376.8074999999999</v>
      </c>
      <c r="T481" s="245">
        <v>2854.04</v>
      </c>
      <c r="U481" s="245">
        <v>7341</v>
      </c>
      <c r="V481" s="245">
        <v>3872.3775000000001</v>
      </c>
      <c r="W481" s="245">
        <v>2055.48</v>
      </c>
    </row>
    <row r="482" spans="1:23">
      <c r="A482" s="253">
        <v>66</v>
      </c>
      <c r="B482" s="253">
        <v>66</v>
      </c>
      <c r="C482" s="245">
        <v>31139</v>
      </c>
      <c r="D482" s="245">
        <v>16425.822499999998</v>
      </c>
      <c r="E482" s="245">
        <v>8718.92</v>
      </c>
      <c r="F482" s="245">
        <v>27976</v>
      </c>
      <c r="G482" s="245">
        <v>14757.34</v>
      </c>
      <c r="H482" s="245">
        <v>7833.28</v>
      </c>
      <c r="I482" s="245">
        <v>23259</v>
      </c>
      <c r="J482" s="245">
        <v>12269.122499999999</v>
      </c>
      <c r="K482" s="245">
        <v>6512.52</v>
      </c>
      <c r="L482" s="245">
        <v>15780</v>
      </c>
      <c r="M482" s="245">
        <v>8323.9500000000007</v>
      </c>
      <c r="N482" s="245">
        <v>4418.3999999999996</v>
      </c>
      <c r="O482" s="245">
        <v>13950</v>
      </c>
      <c r="P482" s="245">
        <v>7358.625</v>
      </c>
      <c r="Q482" s="245">
        <v>3906</v>
      </c>
      <c r="R482" s="245">
        <v>11844</v>
      </c>
      <c r="S482" s="245">
        <v>6247.71</v>
      </c>
      <c r="T482" s="245">
        <v>3316.32</v>
      </c>
      <c r="U482" s="245">
        <v>8528</v>
      </c>
      <c r="V482" s="245">
        <v>4498.5200000000004</v>
      </c>
      <c r="W482" s="245">
        <v>2387.84</v>
      </c>
    </row>
    <row r="483" spans="1:23">
      <c r="A483" s="253">
        <v>67</v>
      </c>
      <c r="B483" s="253">
        <v>67</v>
      </c>
      <c r="C483" s="245">
        <v>33992</v>
      </c>
      <c r="D483" s="245">
        <v>17930.78</v>
      </c>
      <c r="E483" s="245">
        <v>9517.76</v>
      </c>
      <c r="F483" s="245">
        <v>30556</v>
      </c>
      <c r="G483" s="245">
        <v>16118.29</v>
      </c>
      <c r="H483" s="245">
        <v>8555.68</v>
      </c>
      <c r="I483" s="245">
        <v>25400</v>
      </c>
      <c r="J483" s="245">
        <v>13398.5</v>
      </c>
      <c r="K483" s="245">
        <v>7112</v>
      </c>
      <c r="L483" s="245">
        <v>17233</v>
      </c>
      <c r="M483" s="245">
        <v>9090.4074999999993</v>
      </c>
      <c r="N483" s="245">
        <v>4825.24</v>
      </c>
      <c r="O483" s="245">
        <v>15231</v>
      </c>
      <c r="P483" s="245">
        <v>8034.3525</v>
      </c>
      <c r="Q483" s="245">
        <v>4264.68</v>
      </c>
      <c r="R483" s="245">
        <v>12936</v>
      </c>
      <c r="S483" s="245">
        <v>6823.74</v>
      </c>
      <c r="T483" s="245">
        <v>3622.08</v>
      </c>
      <c r="U483" s="245">
        <v>9315</v>
      </c>
      <c r="V483" s="245">
        <v>4913.6625000000004</v>
      </c>
      <c r="W483" s="245">
        <v>2608.1999999999998</v>
      </c>
    </row>
    <row r="484" spans="1:23">
      <c r="A484" s="253">
        <v>68</v>
      </c>
      <c r="B484" s="253">
        <v>68</v>
      </c>
      <c r="C484" s="245">
        <v>37628</v>
      </c>
      <c r="D484" s="245">
        <v>19848.77</v>
      </c>
      <c r="E484" s="245">
        <v>10535.84</v>
      </c>
      <c r="F484" s="245">
        <v>33834</v>
      </c>
      <c r="G484" s="245">
        <v>17847.435000000001</v>
      </c>
      <c r="H484" s="245">
        <v>9473.52</v>
      </c>
      <c r="I484" s="245">
        <v>28125</v>
      </c>
      <c r="J484" s="245">
        <v>14835.9375</v>
      </c>
      <c r="K484" s="245">
        <v>7875</v>
      </c>
      <c r="L484" s="245">
        <v>19084</v>
      </c>
      <c r="M484" s="245">
        <v>10066.81</v>
      </c>
      <c r="N484" s="245">
        <v>5343.52</v>
      </c>
      <c r="O484" s="245">
        <v>16867</v>
      </c>
      <c r="P484" s="245">
        <v>8897.3425000000007</v>
      </c>
      <c r="Q484" s="245">
        <v>4722.76</v>
      </c>
      <c r="R484" s="245">
        <v>14324</v>
      </c>
      <c r="S484" s="245">
        <v>7555.91</v>
      </c>
      <c r="T484" s="245">
        <v>4010.72</v>
      </c>
      <c r="U484" s="245">
        <v>10313</v>
      </c>
      <c r="V484" s="245">
        <v>5440.1075000000001</v>
      </c>
      <c r="W484" s="245">
        <v>2887.64</v>
      </c>
    </row>
    <row r="485" spans="1:23">
      <c r="A485" s="253">
        <v>69</v>
      </c>
      <c r="B485" s="253">
        <v>69</v>
      </c>
      <c r="C485" s="245">
        <v>41387</v>
      </c>
      <c r="D485" s="245">
        <v>21831.642500000002</v>
      </c>
      <c r="E485" s="245">
        <v>11588.36</v>
      </c>
      <c r="F485" s="245">
        <v>37221</v>
      </c>
      <c r="G485" s="245">
        <v>19634.077499999999</v>
      </c>
      <c r="H485" s="245">
        <v>10421.879999999999</v>
      </c>
      <c r="I485" s="245">
        <v>30936</v>
      </c>
      <c r="J485" s="245">
        <v>16318.74</v>
      </c>
      <c r="K485" s="245">
        <v>8662.08</v>
      </c>
      <c r="L485" s="245">
        <v>20990</v>
      </c>
      <c r="M485" s="245">
        <v>11072.225</v>
      </c>
      <c r="N485" s="245">
        <v>5877.2</v>
      </c>
      <c r="O485" s="245">
        <v>18553</v>
      </c>
      <c r="P485" s="245">
        <v>9786.7075000000004</v>
      </c>
      <c r="Q485" s="245">
        <v>5194.84</v>
      </c>
      <c r="R485" s="245">
        <v>15758</v>
      </c>
      <c r="S485" s="245">
        <v>8312.3449999999993</v>
      </c>
      <c r="T485" s="245">
        <v>4412.24</v>
      </c>
      <c r="U485" s="245">
        <v>11345</v>
      </c>
      <c r="V485" s="245">
        <v>5984.4875000000002</v>
      </c>
      <c r="W485" s="245">
        <v>3176.6</v>
      </c>
    </row>
    <row r="486" spans="1:23">
      <c r="A486" s="253">
        <v>70</v>
      </c>
      <c r="B486" s="253">
        <v>70</v>
      </c>
      <c r="C486" s="245">
        <v>48971</v>
      </c>
      <c r="D486" s="245">
        <v>25832.202499999999</v>
      </c>
      <c r="E486" s="245">
        <v>13711.88</v>
      </c>
      <c r="F486" s="245">
        <v>45805</v>
      </c>
      <c r="G486" s="245">
        <v>24162.137500000001</v>
      </c>
      <c r="H486" s="245">
        <v>12825.4</v>
      </c>
      <c r="I486" s="245">
        <v>37665</v>
      </c>
      <c r="J486" s="245">
        <v>19868.287499999999</v>
      </c>
      <c r="K486" s="245">
        <v>10546.2</v>
      </c>
      <c r="L486" s="245">
        <v>24706</v>
      </c>
      <c r="M486" s="245">
        <v>13032.415000000001</v>
      </c>
      <c r="N486" s="245">
        <v>6917.68</v>
      </c>
      <c r="O486" s="245">
        <v>21618</v>
      </c>
      <c r="P486" s="245">
        <v>11403.495000000001</v>
      </c>
      <c r="Q486" s="245">
        <v>6053.04</v>
      </c>
      <c r="R486" s="245">
        <v>18531</v>
      </c>
      <c r="S486" s="245">
        <v>9775.1025000000009</v>
      </c>
      <c r="T486" s="245">
        <v>5188.68</v>
      </c>
      <c r="U486" s="245">
        <v>13343</v>
      </c>
      <c r="V486" s="245">
        <v>7038.4324999999999</v>
      </c>
      <c r="W486" s="245">
        <v>3736.04</v>
      </c>
    </row>
    <row r="487" spans="1:23">
      <c r="A487" s="253">
        <v>71</v>
      </c>
      <c r="B487" s="253">
        <v>71</v>
      </c>
      <c r="C487" s="245">
        <v>50888</v>
      </c>
      <c r="D487" s="245">
        <v>26843.42</v>
      </c>
      <c r="E487" s="245">
        <v>14248.64</v>
      </c>
      <c r="F487" s="245">
        <v>47599</v>
      </c>
      <c r="G487" s="245">
        <v>25108.4725</v>
      </c>
      <c r="H487" s="245">
        <v>13327.72</v>
      </c>
      <c r="I487" s="245">
        <v>39144</v>
      </c>
      <c r="J487" s="245">
        <v>20648.46</v>
      </c>
      <c r="K487" s="245">
        <v>10960.32</v>
      </c>
      <c r="L487" s="245">
        <v>25681</v>
      </c>
      <c r="M487" s="245">
        <v>13546.727500000001</v>
      </c>
      <c r="N487" s="245">
        <v>7190.68</v>
      </c>
      <c r="O487" s="245">
        <v>22464</v>
      </c>
      <c r="P487" s="245">
        <v>11849.76</v>
      </c>
      <c r="Q487" s="245">
        <v>6289.92</v>
      </c>
      <c r="R487" s="245">
        <v>19257</v>
      </c>
      <c r="S487" s="245">
        <v>10158.067499999999</v>
      </c>
      <c r="T487" s="245">
        <v>5391.96</v>
      </c>
      <c r="U487" s="245">
        <v>13865</v>
      </c>
      <c r="V487" s="245">
        <v>7313.7875000000004</v>
      </c>
      <c r="W487" s="245">
        <v>3882.2</v>
      </c>
    </row>
    <row r="488" spans="1:23">
      <c r="A488" s="253">
        <v>72</v>
      </c>
      <c r="B488" s="253">
        <v>72</v>
      </c>
      <c r="C488" s="245">
        <v>52324</v>
      </c>
      <c r="D488" s="245">
        <v>27600.91</v>
      </c>
      <c r="E488" s="245">
        <v>14650.72</v>
      </c>
      <c r="F488" s="245">
        <v>48947</v>
      </c>
      <c r="G488" s="245">
        <v>25819.5425</v>
      </c>
      <c r="H488" s="245">
        <v>13705.16</v>
      </c>
      <c r="I488" s="245">
        <v>40249</v>
      </c>
      <c r="J488" s="245">
        <v>21231.3475</v>
      </c>
      <c r="K488" s="245">
        <v>11269.72</v>
      </c>
      <c r="L488" s="245">
        <v>26404</v>
      </c>
      <c r="M488" s="245">
        <v>13928.11</v>
      </c>
      <c r="N488" s="245">
        <v>7393.12</v>
      </c>
      <c r="O488" s="245">
        <v>23102</v>
      </c>
      <c r="P488" s="245">
        <v>12186.305</v>
      </c>
      <c r="Q488" s="245">
        <v>6468.5599999999995</v>
      </c>
      <c r="R488" s="245">
        <v>19800</v>
      </c>
      <c r="S488" s="245">
        <v>10444.5</v>
      </c>
      <c r="T488" s="245">
        <v>5544</v>
      </c>
      <c r="U488" s="245">
        <v>14257</v>
      </c>
      <c r="V488" s="245">
        <v>7520.5675000000001</v>
      </c>
      <c r="W488" s="245">
        <v>3991.96</v>
      </c>
    </row>
    <row r="489" spans="1:23">
      <c r="A489" s="253">
        <v>73</v>
      </c>
      <c r="B489" s="253">
        <v>73</v>
      </c>
      <c r="C489" s="245">
        <v>54241</v>
      </c>
      <c r="D489" s="245">
        <v>28612.127499999999</v>
      </c>
      <c r="E489" s="245">
        <v>15187.48</v>
      </c>
      <c r="F489" s="245">
        <v>50748</v>
      </c>
      <c r="G489" s="245">
        <v>26769.57</v>
      </c>
      <c r="H489" s="245">
        <v>14209.44</v>
      </c>
      <c r="I489" s="245">
        <v>41729</v>
      </c>
      <c r="J489" s="245">
        <v>22012.047500000001</v>
      </c>
      <c r="K489" s="245">
        <v>11684.119999999999</v>
      </c>
      <c r="L489" s="245">
        <v>27373</v>
      </c>
      <c r="M489" s="245">
        <v>14439.2575</v>
      </c>
      <c r="N489" s="245">
        <v>7664.44</v>
      </c>
      <c r="O489" s="245">
        <v>23950</v>
      </c>
      <c r="P489" s="245">
        <v>12633.625</v>
      </c>
      <c r="Q489" s="245">
        <v>6706</v>
      </c>
      <c r="R489" s="245">
        <v>20533</v>
      </c>
      <c r="S489" s="245">
        <v>10831.157499999999</v>
      </c>
      <c r="T489" s="245">
        <v>5749.24</v>
      </c>
      <c r="U489" s="245">
        <v>14783</v>
      </c>
      <c r="V489" s="245">
        <v>7798.0325000000003</v>
      </c>
      <c r="W489" s="245">
        <v>4139.24</v>
      </c>
    </row>
    <row r="490" spans="1:23">
      <c r="A490" s="253">
        <v>74</v>
      </c>
      <c r="B490" s="253">
        <v>74</v>
      </c>
      <c r="C490" s="245">
        <v>55200</v>
      </c>
      <c r="D490" s="245">
        <v>29118</v>
      </c>
      <c r="E490" s="245">
        <v>15456</v>
      </c>
      <c r="F490" s="245">
        <v>51642</v>
      </c>
      <c r="G490" s="245">
        <v>27241.154999999999</v>
      </c>
      <c r="H490" s="245">
        <v>14459.76</v>
      </c>
      <c r="I490" s="245">
        <v>42465</v>
      </c>
      <c r="J490" s="245">
        <v>22400.287499999999</v>
      </c>
      <c r="K490" s="245">
        <v>11890.2</v>
      </c>
      <c r="L490" s="245">
        <v>27858</v>
      </c>
      <c r="M490" s="245">
        <v>14695.094999999999</v>
      </c>
      <c r="N490" s="245">
        <v>7800.24</v>
      </c>
      <c r="O490" s="245">
        <v>24372</v>
      </c>
      <c r="P490" s="245">
        <v>12856.23</v>
      </c>
      <c r="Q490" s="245">
        <v>6824.16</v>
      </c>
      <c r="R490" s="245">
        <v>20894</v>
      </c>
      <c r="S490" s="245">
        <v>11021.584999999999</v>
      </c>
      <c r="T490" s="245">
        <v>5850.32</v>
      </c>
      <c r="U490" s="245">
        <v>15046</v>
      </c>
      <c r="V490" s="245">
        <v>7936.7650000000003</v>
      </c>
      <c r="W490" s="245">
        <v>4212.88</v>
      </c>
    </row>
    <row r="491" spans="1:23">
      <c r="A491" s="253">
        <v>75</v>
      </c>
      <c r="B491" s="253">
        <v>99</v>
      </c>
      <c r="C491" s="245">
        <v>57597</v>
      </c>
      <c r="D491" s="245">
        <v>30382.4175</v>
      </c>
      <c r="E491" s="245">
        <v>16127.16</v>
      </c>
      <c r="F491" s="245">
        <v>53889</v>
      </c>
      <c r="G491" s="245">
        <v>28426.447499999998</v>
      </c>
      <c r="H491" s="245">
        <v>15088.92</v>
      </c>
      <c r="I491" s="245">
        <v>44315</v>
      </c>
      <c r="J491" s="245">
        <v>23376.162499999999</v>
      </c>
      <c r="K491" s="245">
        <v>12408.2</v>
      </c>
      <c r="L491" s="245">
        <v>29071</v>
      </c>
      <c r="M491" s="245">
        <v>15334.952499999999</v>
      </c>
      <c r="N491" s="245">
        <v>8139.88</v>
      </c>
      <c r="O491" s="245">
        <v>25435</v>
      </c>
      <c r="P491" s="245">
        <v>13416.9625</v>
      </c>
      <c r="Q491" s="245">
        <v>7121.8</v>
      </c>
      <c r="R491" s="245">
        <v>21803</v>
      </c>
      <c r="S491" s="245">
        <v>11501.0825</v>
      </c>
      <c r="T491" s="245">
        <v>6104.84</v>
      </c>
      <c r="U491" s="245">
        <v>15698</v>
      </c>
      <c r="V491" s="245">
        <v>8280.6949999999997</v>
      </c>
      <c r="W491" s="245">
        <v>4395.4399999999996</v>
      </c>
    </row>
    <row r="493" spans="1:23">
      <c r="A493" s="253">
        <v>1</v>
      </c>
      <c r="C493" s="245">
        <v>3082</v>
      </c>
      <c r="D493" s="245">
        <v>1625.7550000000001</v>
      </c>
      <c r="E493" s="245">
        <v>862.96</v>
      </c>
      <c r="F493" s="245">
        <v>1957</v>
      </c>
      <c r="G493" s="245">
        <v>1032.3175000000001</v>
      </c>
      <c r="H493" s="245">
        <v>547.96</v>
      </c>
      <c r="I493" s="245">
        <v>1680</v>
      </c>
      <c r="J493" s="245">
        <v>886.2</v>
      </c>
      <c r="K493" s="245">
        <v>470.4</v>
      </c>
      <c r="L493" s="245">
        <v>1162</v>
      </c>
      <c r="M493" s="245">
        <v>612.95500000000004</v>
      </c>
      <c r="N493" s="245">
        <v>325.36</v>
      </c>
      <c r="O493" s="245">
        <v>951</v>
      </c>
      <c r="P493" s="245">
        <v>501.65249999999997</v>
      </c>
      <c r="Q493" s="245">
        <v>266.27999999999997</v>
      </c>
      <c r="R493" s="245">
        <v>703</v>
      </c>
      <c r="S493" s="245">
        <v>370.83249999999998</v>
      </c>
      <c r="T493" s="245">
        <v>196.84</v>
      </c>
      <c r="U493" s="245">
        <v>505</v>
      </c>
      <c r="V493" s="245">
        <v>266.38749999999999</v>
      </c>
      <c r="W493" s="245">
        <v>141.4</v>
      </c>
    </row>
    <row r="494" spans="1:23">
      <c r="A494" s="253">
        <v>2</v>
      </c>
      <c r="C494" s="245">
        <v>4837</v>
      </c>
      <c r="D494" s="245">
        <v>2551.5174999999999</v>
      </c>
      <c r="E494" s="245">
        <v>1354.36</v>
      </c>
      <c r="F494" s="245">
        <v>3122</v>
      </c>
      <c r="G494" s="245">
        <v>1646.855</v>
      </c>
      <c r="H494" s="245">
        <v>874.16</v>
      </c>
      <c r="I494" s="245">
        <v>2679</v>
      </c>
      <c r="J494" s="245">
        <v>1413.1724999999999</v>
      </c>
      <c r="K494" s="245">
        <v>750.12</v>
      </c>
      <c r="L494" s="245">
        <v>1857</v>
      </c>
      <c r="M494" s="245">
        <v>979.5675</v>
      </c>
      <c r="N494" s="245">
        <v>519.96</v>
      </c>
      <c r="O494" s="245">
        <v>1519</v>
      </c>
      <c r="P494" s="245">
        <v>801.27250000000004</v>
      </c>
      <c r="Q494" s="245">
        <v>425.32</v>
      </c>
      <c r="R494" s="245">
        <v>1127</v>
      </c>
      <c r="S494" s="245">
        <v>594.49249999999995</v>
      </c>
      <c r="T494" s="245">
        <v>315.56</v>
      </c>
      <c r="U494" s="245">
        <v>811</v>
      </c>
      <c r="V494" s="245">
        <v>427.80250000000001</v>
      </c>
      <c r="W494" s="245">
        <v>227.07999999999998</v>
      </c>
    </row>
    <row r="495" spans="1:23">
      <c r="A495" s="253">
        <v>3</v>
      </c>
      <c r="C495" s="245">
        <v>7038</v>
      </c>
      <c r="D495" s="245">
        <v>3712.5450000000001</v>
      </c>
      <c r="E495" s="245">
        <v>1970.6399999999999</v>
      </c>
      <c r="F495" s="245">
        <v>4566</v>
      </c>
      <c r="G495" s="245">
        <v>2408.5650000000001</v>
      </c>
      <c r="H495" s="245">
        <v>1278.48</v>
      </c>
      <c r="I495" s="245">
        <v>3933</v>
      </c>
      <c r="J495" s="245">
        <v>2074.6574999999998</v>
      </c>
      <c r="K495" s="245">
        <v>1101.24</v>
      </c>
      <c r="L495" s="245">
        <v>2725</v>
      </c>
      <c r="M495" s="245">
        <v>1437.4375</v>
      </c>
      <c r="N495" s="245">
        <v>763</v>
      </c>
      <c r="O495" s="245">
        <v>2231</v>
      </c>
      <c r="P495" s="245">
        <v>1176.8525</v>
      </c>
      <c r="Q495" s="245">
        <v>624.67999999999995</v>
      </c>
      <c r="R495" s="245">
        <v>1651</v>
      </c>
      <c r="S495" s="245">
        <v>870.90250000000003</v>
      </c>
      <c r="T495" s="245">
        <v>462.28</v>
      </c>
      <c r="U495" s="245">
        <v>1189</v>
      </c>
      <c r="V495" s="245">
        <v>627.19749999999999</v>
      </c>
      <c r="W495" s="245">
        <v>332.92</v>
      </c>
    </row>
    <row r="497" spans="1:24">
      <c r="A497" s="253" t="s">
        <v>672</v>
      </c>
      <c r="C497" s="245" t="s">
        <v>635</v>
      </c>
      <c r="F497" s="245" t="s">
        <v>636</v>
      </c>
      <c r="I497" s="245" t="s">
        <v>637</v>
      </c>
      <c r="L497" s="245" t="s">
        <v>638</v>
      </c>
      <c r="O497" s="245" t="s">
        <v>639</v>
      </c>
      <c r="R497" s="245" t="s">
        <v>640</v>
      </c>
      <c r="U497" s="245" t="s">
        <v>641</v>
      </c>
    </row>
    <row r="498" spans="1:24">
      <c r="C498" s="245" t="s">
        <v>642</v>
      </c>
      <c r="D498" s="245" t="s">
        <v>643</v>
      </c>
      <c r="F498" s="245" t="s">
        <v>642</v>
      </c>
      <c r="G498" s="245" t="s">
        <v>643</v>
      </c>
      <c r="I498" s="245" t="s">
        <v>642</v>
      </c>
      <c r="J498" s="245" t="s">
        <v>643</v>
      </c>
      <c r="L498" s="245" t="s">
        <v>642</v>
      </c>
      <c r="M498" s="245" t="s">
        <v>643</v>
      </c>
      <c r="O498" s="245" t="s">
        <v>642</v>
      </c>
      <c r="P498" s="245" t="s">
        <v>643</v>
      </c>
      <c r="R498" s="245" t="s">
        <v>642</v>
      </c>
      <c r="S498" s="245" t="s">
        <v>643</v>
      </c>
      <c r="U498" s="245" t="s">
        <v>642</v>
      </c>
      <c r="V498" s="245" t="s">
        <v>643</v>
      </c>
    </row>
    <row r="499" spans="1:24">
      <c r="A499" s="253" t="s">
        <v>651</v>
      </c>
      <c r="C499" s="245">
        <v>1000</v>
      </c>
      <c r="D499" s="245">
        <v>500</v>
      </c>
      <c r="F499" s="245">
        <v>2000</v>
      </c>
      <c r="G499" s="245">
        <v>1000</v>
      </c>
      <c r="I499" s="245">
        <v>3000</v>
      </c>
      <c r="J499" s="245">
        <v>2000</v>
      </c>
      <c r="L499" s="245">
        <v>5000</v>
      </c>
      <c r="M499" s="245">
        <v>5000</v>
      </c>
      <c r="O499" s="245">
        <v>10000</v>
      </c>
      <c r="P499" s="245">
        <v>10000</v>
      </c>
      <c r="R499" s="245">
        <v>20000</v>
      </c>
      <c r="S499" s="245">
        <v>20000</v>
      </c>
      <c r="U499" s="245">
        <v>50000</v>
      </c>
      <c r="V499" s="245">
        <v>50000</v>
      </c>
    </row>
    <row r="500" spans="1:24">
      <c r="A500" s="253" t="s">
        <v>653</v>
      </c>
      <c r="B500" s="253" t="s">
        <v>654</v>
      </c>
      <c r="C500" s="245" t="s">
        <v>652</v>
      </c>
      <c r="D500" s="245" t="s">
        <v>655</v>
      </c>
      <c r="E500" s="245" t="s">
        <v>656</v>
      </c>
      <c r="F500" s="245" t="s">
        <v>652</v>
      </c>
      <c r="G500" s="245" t="s">
        <v>655</v>
      </c>
      <c r="H500" s="245" t="s">
        <v>656</v>
      </c>
      <c r="I500" s="245" t="s">
        <v>652</v>
      </c>
      <c r="J500" s="245" t="s">
        <v>655</v>
      </c>
      <c r="K500" s="245" t="s">
        <v>656</v>
      </c>
      <c r="L500" s="245" t="s">
        <v>652</v>
      </c>
      <c r="M500" s="245" t="s">
        <v>655</v>
      </c>
      <c r="N500" s="245" t="s">
        <v>656</v>
      </c>
      <c r="O500" s="245" t="s">
        <v>652</v>
      </c>
      <c r="P500" s="245" t="s">
        <v>655</v>
      </c>
      <c r="Q500" s="245" t="s">
        <v>656</v>
      </c>
      <c r="R500" s="245" t="s">
        <v>652</v>
      </c>
      <c r="S500" s="245" t="s">
        <v>655</v>
      </c>
      <c r="T500" s="245" t="s">
        <v>656</v>
      </c>
      <c r="U500" s="245" t="s">
        <v>652</v>
      </c>
      <c r="V500" s="245" t="s">
        <v>655</v>
      </c>
      <c r="W500" s="245" t="s">
        <v>656</v>
      </c>
      <c r="X500" s="245">
        <v>16</v>
      </c>
    </row>
    <row r="501" spans="1:24">
      <c r="A501" s="253">
        <v>18</v>
      </c>
      <c r="B501" s="253">
        <v>24</v>
      </c>
      <c r="C501" s="245">
        <v>10209</v>
      </c>
      <c r="D501" s="245">
        <v>5385.2475000000004</v>
      </c>
      <c r="E501" s="245">
        <v>2858.52</v>
      </c>
      <c r="F501" s="245">
        <v>6214</v>
      </c>
      <c r="G501" s="245">
        <v>3277.8850000000002</v>
      </c>
      <c r="H501" s="245">
        <v>1739.92</v>
      </c>
      <c r="I501" s="245">
        <v>6030</v>
      </c>
      <c r="J501" s="245">
        <v>3180.8249999999998</v>
      </c>
      <c r="K501" s="245">
        <v>1688.4</v>
      </c>
      <c r="L501" s="245">
        <v>3045</v>
      </c>
      <c r="M501" s="245">
        <v>1606.2375</v>
      </c>
      <c r="N501" s="245">
        <v>852.6</v>
      </c>
      <c r="O501" s="245">
        <v>2105</v>
      </c>
      <c r="P501" s="245">
        <v>1110.3875</v>
      </c>
      <c r="Q501" s="245">
        <v>589.4</v>
      </c>
      <c r="R501" s="245">
        <v>1611</v>
      </c>
      <c r="S501" s="245">
        <v>849.80250000000001</v>
      </c>
      <c r="T501" s="245">
        <v>451.08</v>
      </c>
      <c r="U501" s="245">
        <v>1370</v>
      </c>
      <c r="V501" s="245">
        <v>722.67499999999995</v>
      </c>
      <c r="W501" s="245">
        <v>383.6</v>
      </c>
    </row>
    <row r="502" spans="1:24">
      <c r="A502" s="253">
        <v>25</v>
      </c>
      <c r="B502" s="253">
        <v>29</v>
      </c>
      <c r="C502" s="245">
        <v>10712</v>
      </c>
      <c r="D502" s="245">
        <v>5650.58</v>
      </c>
      <c r="E502" s="245">
        <v>2999.36</v>
      </c>
      <c r="F502" s="245">
        <v>6521</v>
      </c>
      <c r="G502" s="245">
        <v>3439.8274999999999</v>
      </c>
      <c r="H502" s="245">
        <v>1825.88</v>
      </c>
      <c r="I502" s="245">
        <v>6264</v>
      </c>
      <c r="J502" s="245">
        <v>3304.26</v>
      </c>
      <c r="K502" s="245">
        <v>1753.92</v>
      </c>
      <c r="L502" s="245">
        <v>3371</v>
      </c>
      <c r="M502" s="245">
        <v>1778.2025000000001</v>
      </c>
      <c r="N502" s="245">
        <v>943.88</v>
      </c>
      <c r="O502" s="245">
        <v>2332</v>
      </c>
      <c r="P502" s="245">
        <v>1230.1300000000001</v>
      </c>
      <c r="Q502" s="245">
        <v>652.96</v>
      </c>
      <c r="R502" s="245">
        <v>1780</v>
      </c>
      <c r="S502" s="245">
        <v>938.95</v>
      </c>
      <c r="T502" s="245">
        <v>498.4</v>
      </c>
      <c r="U502" s="245">
        <v>1514</v>
      </c>
      <c r="V502" s="245">
        <v>798.63499999999999</v>
      </c>
      <c r="W502" s="245">
        <v>423.92</v>
      </c>
    </row>
    <row r="503" spans="1:24">
      <c r="A503" s="253">
        <v>30</v>
      </c>
      <c r="B503" s="253">
        <v>34</v>
      </c>
      <c r="C503" s="245">
        <v>11177</v>
      </c>
      <c r="D503" s="245">
        <v>5895.8675000000003</v>
      </c>
      <c r="E503" s="245">
        <v>3129.56</v>
      </c>
      <c r="F503" s="245">
        <v>6811</v>
      </c>
      <c r="G503" s="245">
        <v>3592.8024999999998</v>
      </c>
      <c r="H503" s="245">
        <v>1907.08</v>
      </c>
      <c r="I503" s="245">
        <v>6705</v>
      </c>
      <c r="J503" s="245">
        <v>3536.8874999999998</v>
      </c>
      <c r="K503" s="245">
        <v>1877.4</v>
      </c>
      <c r="L503" s="245">
        <v>3780</v>
      </c>
      <c r="M503" s="245">
        <v>1993.95</v>
      </c>
      <c r="N503" s="245">
        <v>1058.4000000000001</v>
      </c>
      <c r="O503" s="245">
        <v>2817</v>
      </c>
      <c r="P503" s="245">
        <v>1485.9675</v>
      </c>
      <c r="Q503" s="245">
        <v>788.76</v>
      </c>
      <c r="R503" s="245">
        <v>2156</v>
      </c>
      <c r="S503" s="245">
        <v>1137.29</v>
      </c>
      <c r="T503" s="245">
        <v>603.67999999999995</v>
      </c>
      <c r="U503" s="245">
        <v>1831</v>
      </c>
      <c r="V503" s="245">
        <v>965.85249999999996</v>
      </c>
      <c r="W503" s="245">
        <v>512.67999999999995</v>
      </c>
    </row>
    <row r="504" spans="1:24">
      <c r="A504" s="253">
        <v>35</v>
      </c>
      <c r="B504" s="253">
        <v>39</v>
      </c>
      <c r="C504" s="245">
        <v>12494</v>
      </c>
      <c r="D504" s="245">
        <v>6590.585</v>
      </c>
      <c r="E504" s="245">
        <v>3498.32</v>
      </c>
      <c r="F504" s="245">
        <v>7621</v>
      </c>
      <c r="G504" s="245">
        <v>4020.0774999999999</v>
      </c>
      <c r="H504" s="245">
        <v>2133.88</v>
      </c>
      <c r="I504" s="245">
        <v>7500</v>
      </c>
      <c r="J504" s="245">
        <v>3956.25</v>
      </c>
      <c r="K504" s="245">
        <v>2100</v>
      </c>
      <c r="L504" s="245">
        <v>4230</v>
      </c>
      <c r="M504" s="245">
        <v>2231.3249999999998</v>
      </c>
      <c r="N504" s="245">
        <v>1184.4000000000001</v>
      </c>
      <c r="O504" s="245">
        <v>3154</v>
      </c>
      <c r="P504" s="245">
        <v>1663.7349999999999</v>
      </c>
      <c r="Q504" s="245">
        <v>883.12</v>
      </c>
      <c r="R504" s="245">
        <v>2413</v>
      </c>
      <c r="S504" s="245">
        <v>1272.8575000000001</v>
      </c>
      <c r="T504" s="245">
        <v>675.64</v>
      </c>
      <c r="U504" s="245">
        <v>2050</v>
      </c>
      <c r="V504" s="245">
        <v>1081.375</v>
      </c>
      <c r="W504" s="245">
        <v>574</v>
      </c>
    </row>
    <row r="505" spans="1:24">
      <c r="A505" s="253">
        <v>40</v>
      </c>
      <c r="B505" s="253">
        <v>44</v>
      </c>
      <c r="C505" s="245">
        <v>14149</v>
      </c>
      <c r="D505" s="245">
        <v>7463.5974999999999</v>
      </c>
      <c r="E505" s="245">
        <v>3961.72</v>
      </c>
      <c r="F505" s="245">
        <v>8817</v>
      </c>
      <c r="G505" s="245">
        <v>4650.9674999999997</v>
      </c>
      <c r="H505" s="245">
        <v>2468.7600000000002</v>
      </c>
      <c r="I505" s="245">
        <v>8748</v>
      </c>
      <c r="J505" s="245">
        <v>4614.57</v>
      </c>
      <c r="K505" s="245">
        <v>2449.44</v>
      </c>
      <c r="L505" s="245">
        <v>4702</v>
      </c>
      <c r="M505" s="245">
        <v>2480.3049999999998</v>
      </c>
      <c r="N505" s="245">
        <v>1316.56</v>
      </c>
      <c r="O505" s="245">
        <v>3477</v>
      </c>
      <c r="P505" s="245">
        <v>1834.1175000000001</v>
      </c>
      <c r="Q505" s="245">
        <v>973.56</v>
      </c>
      <c r="R505" s="245">
        <v>2660</v>
      </c>
      <c r="S505" s="245">
        <v>1403.15</v>
      </c>
      <c r="T505" s="245">
        <v>744.8</v>
      </c>
      <c r="U505" s="245">
        <v>2260</v>
      </c>
      <c r="V505" s="245">
        <v>1192.1500000000001</v>
      </c>
      <c r="W505" s="245">
        <v>632.79999999999995</v>
      </c>
    </row>
    <row r="506" spans="1:24">
      <c r="A506" s="253">
        <v>45</v>
      </c>
      <c r="B506" s="253">
        <v>49</v>
      </c>
      <c r="C506" s="245">
        <v>15793</v>
      </c>
      <c r="D506" s="245">
        <v>8330.8075000000008</v>
      </c>
      <c r="E506" s="245">
        <v>4422.04</v>
      </c>
      <c r="F506" s="245">
        <v>9852</v>
      </c>
      <c r="G506" s="245">
        <v>5196.93</v>
      </c>
      <c r="H506" s="245">
        <v>2758.56</v>
      </c>
      <c r="I506" s="245">
        <v>9775</v>
      </c>
      <c r="J506" s="245">
        <v>5156.3125</v>
      </c>
      <c r="K506" s="245">
        <v>2737</v>
      </c>
      <c r="L506" s="245">
        <v>5260</v>
      </c>
      <c r="M506" s="245">
        <v>2774.65</v>
      </c>
      <c r="N506" s="245">
        <v>1472.8</v>
      </c>
      <c r="O506" s="245">
        <v>3881</v>
      </c>
      <c r="P506" s="245">
        <v>2047.2275</v>
      </c>
      <c r="Q506" s="245">
        <v>1086.68</v>
      </c>
      <c r="R506" s="245">
        <v>2970</v>
      </c>
      <c r="S506" s="245">
        <v>1566.675</v>
      </c>
      <c r="T506" s="245">
        <v>831.6</v>
      </c>
      <c r="U506" s="245">
        <v>2526</v>
      </c>
      <c r="V506" s="245">
        <v>1332.4649999999999</v>
      </c>
      <c r="W506" s="245">
        <v>707.28</v>
      </c>
    </row>
    <row r="507" spans="1:24">
      <c r="A507" s="253">
        <v>50</v>
      </c>
      <c r="B507" s="253">
        <v>54</v>
      </c>
      <c r="C507" s="245">
        <v>20835</v>
      </c>
      <c r="D507" s="245">
        <v>10990.4625</v>
      </c>
      <c r="E507" s="245">
        <v>5833.8</v>
      </c>
      <c r="F507" s="245">
        <v>12868</v>
      </c>
      <c r="G507" s="245">
        <v>6787.87</v>
      </c>
      <c r="H507" s="245">
        <v>3603.04</v>
      </c>
      <c r="I507" s="245">
        <v>12089</v>
      </c>
      <c r="J507" s="245">
        <v>6376.9475000000002</v>
      </c>
      <c r="K507" s="245">
        <v>3384.92</v>
      </c>
      <c r="L507" s="245">
        <v>6891</v>
      </c>
      <c r="M507" s="245">
        <v>3635.0025000000001</v>
      </c>
      <c r="N507" s="245">
        <v>1929.48</v>
      </c>
      <c r="O507" s="245">
        <v>5536</v>
      </c>
      <c r="P507" s="245">
        <v>2920.24</v>
      </c>
      <c r="Q507" s="245">
        <v>1550.08</v>
      </c>
      <c r="R507" s="245">
        <v>4232</v>
      </c>
      <c r="S507" s="245">
        <v>2232.38</v>
      </c>
      <c r="T507" s="245">
        <v>1184.96</v>
      </c>
      <c r="U507" s="245">
        <v>3597</v>
      </c>
      <c r="V507" s="245">
        <v>1897.4175</v>
      </c>
      <c r="W507" s="245">
        <v>1007.16</v>
      </c>
    </row>
    <row r="508" spans="1:24">
      <c r="A508" s="253">
        <v>55</v>
      </c>
      <c r="B508" s="253">
        <v>59</v>
      </c>
      <c r="C508" s="245">
        <v>22154</v>
      </c>
      <c r="D508" s="245">
        <v>11686.235000000001</v>
      </c>
      <c r="E508" s="245">
        <v>6203.12</v>
      </c>
      <c r="F508" s="245">
        <v>13692</v>
      </c>
      <c r="G508" s="245">
        <v>7222.53</v>
      </c>
      <c r="H508" s="245">
        <v>3833.76</v>
      </c>
      <c r="I508" s="245">
        <v>12863</v>
      </c>
      <c r="J508" s="245">
        <v>6785.2325000000001</v>
      </c>
      <c r="K508" s="245">
        <v>3601.64</v>
      </c>
      <c r="L508" s="245">
        <v>7334</v>
      </c>
      <c r="M508" s="245">
        <v>3868.6849999999999</v>
      </c>
      <c r="N508" s="245">
        <v>2053.52</v>
      </c>
      <c r="O508" s="245">
        <v>5885</v>
      </c>
      <c r="P508" s="245">
        <v>3104.3375000000001</v>
      </c>
      <c r="Q508" s="245">
        <v>1647.8</v>
      </c>
      <c r="R508" s="245">
        <v>4505</v>
      </c>
      <c r="S508" s="245">
        <v>2376.3874999999998</v>
      </c>
      <c r="T508" s="245">
        <v>1261.4000000000001</v>
      </c>
      <c r="U508" s="245">
        <v>3831</v>
      </c>
      <c r="V508" s="245">
        <v>2020.8525</v>
      </c>
      <c r="W508" s="245">
        <v>1072.68</v>
      </c>
    </row>
    <row r="509" spans="1:24">
      <c r="A509" s="253">
        <v>60</v>
      </c>
      <c r="B509" s="253">
        <v>60</v>
      </c>
      <c r="C509" s="245">
        <v>23513</v>
      </c>
      <c r="D509" s="245">
        <v>12403.1075</v>
      </c>
      <c r="E509" s="245">
        <v>6583.64</v>
      </c>
      <c r="F509" s="245">
        <v>14904</v>
      </c>
      <c r="G509" s="245">
        <v>7861.86</v>
      </c>
      <c r="H509" s="245">
        <v>4173.12</v>
      </c>
      <c r="I509" s="245">
        <v>13968</v>
      </c>
      <c r="J509" s="245">
        <v>7368.12</v>
      </c>
      <c r="K509" s="245">
        <v>3911.04</v>
      </c>
      <c r="L509" s="245">
        <v>8343</v>
      </c>
      <c r="M509" s="245">
        <v>4400.9324999999999</v>
      </c>
      <c r="N509" s="245">
        <v>2336.04</v>
      </c>
      <c r="O509" s="245">
        <v>6998</v>
      </c>
      <c r="P509" s="245">
        <v>3691.4450000000002</v>
      </c>
      <c r="Q509" s="245">
        <v>1959.44</v>
      </c>
      <c r="R509" s="245">
        <v>5624</v>
      </c>
      <c r="S509" s="245">
        <v>2966.66</v>
      </c>
      <c r="T509" s="245">
        <v>1574.72</v>
      </c>
      <c r="U509" s="245">
        <v>4781</v>
      </c>
      <c r="V509" s="245">
        <v>2521.9775</v>
      </c>
      <c r="W509" s="245">
        <v>1338.68</v>
      </c>
    </row>
    <row r="510" spans="1:24">
      <c r="A510" s="253">
        <v>61</v>
      </c>
      <c r="B510" s="253">
        <v>61</v>
      </c>
      <c r="C510" s="245">
        <v>25252</v>
      </c>
      <c r="D510" s="245">
        <v>13320.43</v>
      </c>
      <c r="E510" s="245">
        <v>7070.5599999999995</v>
      </c>
      <c r="F510" s="245">
        <v>16008</v>
      </c>
      <c r="G510" s="245">
        <v>8444.2199999999993</v>
      </c>
      <c r="H510" s="245">
        <v>4482.24</v>
      </c>
      <c r="I510" s="245">
        <v>15001</v>
      </c>
      <c r="J510" s="245">
        <v>7913.0275000000001</v>
      </c>
      <c r="K510" s="245">
        <v>4200.28</v>
      </c>
      <c r="L510" s="245">
        <v>8961</v>
      </c>
      <c r="M510" s="245">
        <v>4726.9274999999998</v>
      </c>
      <c r="N510" s="245">
        <v>2509.08</v>
      </c>
      <c r="O510" s="245">
        <v>7520</v>
      </c>
      <c r="P510" s="245">
        <v>3966.8</v>
      </c>
      <c r="Q510" s="245">
        <v>2105.6</v>
      </c>
      <c r="R510" s="245">
        <v>6039</v>
      </c>
      <c r="S510" s="245">
        <v>3185.5725000000002</v>
      </c>
      <c r="T510" s="245">
        <v>1690.92</v>
      </c>
      <c r="U510" s="245">
        <v>5134</v>
      </c>
      <c r="V510" s="245">
        <v>2708.1849999999999</v>
      </c>
      <c r="W510" s="245">
        <v>1437.52</v>
      </c>
    </row>
    <row r="511" spans="1:24">
      <c r="A511" s="253">
        <v>62</v>
      </c>
      <c r="B511" s="253">
        <v>62</v>
      </c>
      <c r="C511" s="245">
        <v>27628</v>
      </c>
      <c r="D511" s="245">
        <v>14573.77</v>
      </c>
      <c r="E511" s="245">
        <v>7735.84</v>
      </c>
      <c r="F511" s="245">
        <v>17522</v>
      </c>
      <c r="G511" s="245">
        <v>9242.8549999999996</v>
      </c>
      <c r="H511" s="245">
        <v>4906.16</v>
      </c>
      <c r="I511" s="245">
        <v>16429</v>
      </c>
      <c r="J511" s="245">
        <v>8666.2975000000006</v>
      </c>
      <c r="K511" s="245">
        <v>4600.12</v>
      </c>
      <c r="L511" s="245">
        <v>9813</v>
      </c>
      <c r="M511" s="245">
        <v>5176.3575000000001</v>
      </c>
      <c r="N511" s="245">
        <v>2747.64</v>
      </c>
      <c r="O511" s="245">
        <v>8231</v>
      </c>
      <c r="P511" s="245">
        <v>4341.8525</v>
      </c>
      <c r="Q511" s="245">
        <v>2304.6799999999998</v>
      </c>
      <c r="R511" s="245">
        <v>6609</v>
      </c>
      <c r="S511" s="245">
        <v>3486.2474999999999</v>
      </c>
      <c r="T511" s="245">
        <v>1850.52</v>
      </c>
      <c r="U511" s="245">
        <v>5618</v>
      </c>
      <c r="V511" s="245">
        <v>2963.4949999999999</v>
      </c>
      <c r="W511" s="245">
        <v>1573.04</v>
      </c>
    </row>
    <row r="512" spans="1:24">
      <c r="A512" s="253">
        <v>63</v>
      </c>
      <c r="B512" s="253">
        <v>63</v>
      </c>
      <c r="C512" s="245">
        <v>29361</v>
      </c>
      <c r="D512" s="245">
        <v>15487.9275</v>
      </c>
      <c r="E512" s="245">
        <v>8221.08</v>
      </c>
      <c r="F512" s="245">
        <v>18630</v>
      </c>
      <c r="G512" s="245">
        <v>9827.3250000000007</v>
      </c>
      <c r="H512" s="245">
        <v>5216.3999999999996</v>
      </c>
      <c r="I512" s="245">
        <v>17460</v>
      </c>
      <c r="J512" s="245">
        <v>9210.15</v>
      </c>
      <c r="K512" s="245">
        <v>4888.8</v>
      </c>
      <c r="L512" s="245">
        <v>10427</v>
      </c>
      <c r="M512" s="245">
        <v>5500.2425000000003</v>
      </c>
      <c r="N512" s="245">
        <v>2919.56</v>
      </c>
      <c r="O512" s="245">
        <v>8748</v>
      </c>
      <c r="P512" s="245">
        <v>4614.57</v>
      </c>
      <c r="Q512" s="245">
        <v>2449.44</v>
      </c>
      <c r="R512" s="245">
        <v>7030</v>
      </c>
      <c r="S512" s="245">
        <v>3708.3249999999998</v>
      </c>
      <c r="T512" s="245">
        <v>1968.4</v>
      </c>
      <c r="U512" s="245">
        <v>5975</v>
      </c>
      <c r="V512" s="245">
        <v>3151.8125</v>
      </c>
      <c r="W512" s="245">
        <v>1673</v>
      </c>
    </row>
    <row r="513" spans="1:23">
      <c r="A513" s="253">
        <v>64</v>
      </c>
      <c r="B513" s="253">
        <v>64</v>
      </c>
      <c r="C513" s="245">
        <v>31751</v>
      </c>
      <c r="D513" s="245">
        <v>16748.6525</v>
      </c>
      <c r="E513" s="245">
        <v>8890.2800000000007</v>
      </c>
      <c r="F513" s="245">
        <v>20147</v>
      </c>
      <c r="G513" s="245">
        <v>10627.5425</v>
      </c>
      <c r="H513" s="245">
        <v>5641.16</v>
      </c>
      <c r="I513" s="245">
        <v>18884</v>
      </c>
      <c r="J513" s="245">
        <v>9961.31</v>
      </c>
      <c r="K513" s="245">
        <v>5287.52</v>
      </c>
      <c r="L513" s="245">
        <v>11281</v>
      </c>
      <c r="M513" s="245">
        <v>5950.7275</v>
      </c>
      <c r="N513" s="245">
        <v>3158.68</v>
      </c>
      <c r="O513" s="245">
        <v>9458</v>
      </c>
      <c r="P513" s="245">
        <v>4989.0950000000003</v>
      </c>
      <c r="Q513" s="245">
        <v>2648.24</v>
      </c>
      <c r="R513" s="245">
        <v>7603</v>
      </c>
      <c r="S513" s="245">
        <v>4010.5825</v>
      </c>
      <c r="T513" s="245">
        <v>2128.84</v>
      </c>
      <c r="U513" s="245">
        <v>6462</v>
      </c>
      <c r="V513" s="245">
        <v>3408.7049999999999</v>
      </c>
      <c r="W513" s="245">
        <v>1809.36</v>
      </c>
    </row>
    <row r="514" spans="1:23">
      <c r="A514" s="253">
        <v>65</v>
      </c>
      <c r="B514" s="253">
        <v>65</v>
      </c>
      <c r="C514" s="245">
        <v>33260</v>
      </c>
      <c r="D514" s="245">
        <v>17544.650000000001</v>
      </c>
      <c r="E514" s="245">
        <v>9312.7999999999993</v>
      </c>
      <c r="F514" s="245">
        <v>26333</v>
      </c>
      <c r="G514" s="245">
        <v>13890.657499999999</v>
      </c>
      <c r="H514" s="245">
        <v>7373.24</v>
      </c>
      <c r="I514" s="245">
        <v>24626</v>
      </c>
      <c r="J514" s="245">
        <v>12990.215</v>
      </c>
      <c r="K514" s="245">
        <v>6895.28</v>
      </c>
      <c r="L514" s="245">
        <v>14258</v>
      </c>
      <c r="M514" s="245">
        <v>7521.0950000000003</v>
      </c>
      <c r="N514" s="245">
        <v>3992.24</v>
      </c>
      <c r="O514" s="245">
        <v>12609</v>
      </c>
      <c r="P514" s="245">
        <v>6651.2475000000004</v>
      </c>
      <c r="Q514" s="245">
        <v>3530.52</v>
      </c>
      <c r="R514" s="245">
        <v>10711</v>
      </c>
      <c r="S514" s="245">
        <v>5650.0524999999998</v>
      </c>
      <c r="T514" s="245">
        <v>2999.08</v>
      </c>
      <c r="U514" s="245">
        <v>9105</v>
      </c>
      <c r="V514" s="245">
        <v>4802.8874999999998</v>
      </c>
      <c r="W514" s="245">
        <v>2549.4</v>
      </c>
    </row>
    <row r="515" spans="1:23">
      <c r="A515" s="253">
        <v>66</v>
      </c>
      <c r="B515" s="253">
        <v>66</v>
      </c>
      <c r="C515" s="245">
        <v>34778</v>
      </c>
      <c r="D515" s="245">
        <v>18345.395</v>
      </c>
      <c r="E515" s="245">
        <v>9737.84</v>
      </c>
      <c r="F515" s="245">
        <v>30586</v>
      </c>
      <c r="G515" s="245">
        <v>16134.115</v>
      </c>
      <c r="H515" s="245">
        <v>8564.08</v>
      </c>
      <c r="I515" s="245">
        <v>28603</v>
      </c>
      <c r="J515" s="245">
        <v>15088.0825</v>
      </c>
      <c r="K515" s="245">
        <v>8008.84</v>
      </c>
      <c r="L515" s="245">
        <v>16561</v>
      </c>
      <c r="M515" s="245">
        <v>8735.9274999999998</v>
      </c>
      <c r="N515" s="245">
        <v>4637.08</v>
      </c>
      <c r="O515" s="245">
        <v>14650</v>
      </c>
      <c r="P515" s="245">
        <v>7727.875</v>
      </c>
      <c r="Q515" s="245">
        <v>4102</v>
      </c>
      <c r="R515" s="245">
        <v>12440</v>
      </c>
      <c r="S515" s="245">
        <v>6562.1</v>
      </c>
      <c r="T515" s="245">
        <v>3483.2</v>
      </c>
      <c r="U515" s="245">
        <v>10575</v>
      </c>
      <c r="V515" s="245">
        <v>5578.3125</v>
      </c>
      <c r="W515" s="245">
        <v>2961</v>
      </c>
    </row>
    <row r="516" spans="1:23">
      <c r="A516" s="253">
        <v>67</v>
      </c>
      <c r="B516" s="253">
        <v>67</v>
      </c>
      <c r="C516" s="245">
        <v>37962</v>
      </c>
      <c r="D516" s="245">
        <v>20024.955000000002</v>
      </c>
      <c r="E516" s="245">
        <v>10629.36</v>
      </c>
      <c r="F516" s="245">
        <v>33407</v>
      </c>
      <c r="G516" s="245">
        <v>17622.192500000001</v>
      </c>
      <c r="H516" s="245">
        <v>9353.9599999999991</v>
      </c>
      <c r="I516" s="245">
        <v>31241</v>
      </c>
      <c r="J516" s="245">
        <v>16479.627499999999</v>
      </c>
      <c r="K516" s="245">
        <v>8747.48</v>
      </c>
      <c r="L516" s="245">
        <v>18087</v>
      </c>
      <c r="M516" s="245">
        <v>9540.8924999999999</v>
      </c>
      <c r="N516" s="245">
        <v>5064.3599999999997</v>
      </c>
      <c r="O516" s="245">
        <v>15994</v>
      </c>
      <c r="P516" s="245">
        <v>8436.8349999999991</v>
      </c>
      <c r="Q516" s="245">
        <v>4478.32</v>
      </c>
      <c r="R516" s="245">
        <v>13590</v>
      </c>
      <c r="S516" s="245">
        <v>7168.7250000000004</v>
      </c>
      <c r="T516" s="245">
        <v>3805.2</v>
      </c>
      <c r="U516" s="245">
        <v>11553</v>
      </c>
      <c r="V516" s="245">
        <v>6094.2075000000004</v>
      </c>
      <c r="W516" s="245">
        <v>3234.84</v>
      </c>
    </row>
    <row r="517" spans="1:23">
      <c r="A517" s="253">
        <v>68</v>
      </c>
      <c r="B517" s="253">
        <v>68</v>
      </c>
      <c r="C517" s="245">
        <v>42024</v>
      </c>
      <c r="D517" s="245">
        <v>22167.66</v>
      </c>
      <c r="E517" s="245">
        <v>11766.72</v>
      </c>
      <c r="F517" s="245">
        <v>36989</v>
      </c>
      <c r="G517" s="245">
        <v>19511.697499999998</v>
      </c>
      <c r="H517" s="245">
        <v>10356.92</v>
      </c>
      <c r="I517" s="245">
        <v>34586</v>
      </c>
      <c r="J517" s="245">
        <v>18244.115000000002</v>
      </c>
      <c r="K517" s="245">
        <v>9684.08</v>
      </c>
      <c r="L517" s="245">
        <v>20029</v>
      </c>
      <c r="M517" s="245">
        <v>10565.297500000001</v>
      </c>
      <c r="N517" s="245">
        <v>5608.12</v>
      </c>
      <c r="O517" s="245">
        <v>17718</v>
      </c>
      <c r="P517" s="245">
        <v>9346.2450000000008</v>
      </c>
      <c r="Q517" s="245">
        <v>4961.04</v>
      </c>
      <c r="R517" s="245">
        <v>15042</v>
      </c>
      <c r="S517" s="245">
        <v>7934.6549999999997</v>
      </c>
      <c r="T517" s="245">
        <v>4211.76</v>
      </c>
      <c r="U517" s="245">
        <v>12787</v>
      </c>
      <c r="V517" s="245">
        <v>6745.1424999999999</v>
      </c>
      <c r="W517" s="245">
        <v>3580.36</v>
      </c>
    </row>
    <row r="518" spans="1:23">
      <c r="A518" s="253">
        <v>69</v>
      </c>
      <c r="B518" s="253">
        <v>69</v>
      </c>
      <c r="C518" s="245">
        <v>46213</v>
      </c>
      <c r="D518" s="245">
        <v>24377.357499999998</v>
      </c>
      <c r="E518" s="245">
        <v>12939.64</v>
      </c>
      <c r="F518" s="245">
        <v>40689</v>
      </c>
      <c r="G518" s="245">
        <v>21463.447499999998</v>
      </c>
      <c r="H518" s="245">
        <v>11392.92</v>
      </c>
      <c r="I518" s="245">
        <v>38044</v>
      </c>
      <c r="J518" s="245">
        <v>20068.21</v>
      </c>
      <c r="K518" s="245">
        <v>10652.32</v>
      </c>
      <c r="L518" s="245">
        <v>22029</v>
      </c>
      <c r="M518" s="245">
        <v>11620.297500000001</v>
      </c>
      <c r="N518" s="245">
        <v>6168.12</v>
      </c>
      <c r="O518" s="245">
        <v>19484</v>
      </c>
      <c r="P518" s="245">
        <v>10277.81</v>
      </c>
      <c r="Q518" s="245">
        <v>5455.52</v>
      </c>
      <c r="R518" s="245">
        <v>16550</v>
      </c>
      <c r="S518" s="245">
        <v>8730.125</v>
      </c>
      <c r="T518" s="245">
        <v>4634</v>
      </c>
      <c r="U518" s="245">
        <v>14067</v>
      </c>
      <c r="V518" s="245">
        <v>7420.3424999999997</v>
      </c>
      <c r="W518" s="245">
        <v>3938.76</v>
      </c>
    </row>
    <row r="519" spans="1:23">
      <c r="A519" s="253">
        <v>70</v>
      </c>
      <c r="B519" s="253">
        <v>70</v>
      </c>
      <c r="C519" s="245">
        <v>54682</v>
      </c>
      <c r="D519" s="245">
        <v>28844.755000000001</v>
      </c>
      <c r="E519" s="245">
        <v>15310.96</v>
      </c>
      <c r="F519" s="245">
        <v>50071</v>
      </c>
      <c r="G519" s="245">
        <v>26412.452499999999</v>
      </c>
      <c r="H519" s="245">
        <v>14019.88</v>
      </c>
      <c r="I519" s="245">
        <v>46324</v>
      </c>
      <c r="J519" s="245">
        <v>24435.91</v>
      </c>
      <c r="K519" s="245">
        <v>12970.72</v>
      </c>
      <c r="L519" s="245">
        <v>25927</v>
      </c>
      <c r="M519" s="245">
        <v>13676.4925</v>
      </c>
      <c r="N519" s="245">
        <v>7259.5599999999995</v>
      </c>
      <c r="O519" s="245">
        <v>22701</v>
      </c>
      <c r="P519" s="245">
        <v>11974.7775</v>
      </c>
      <c r="Q519" s="245">
        <v>6356.28</v>
      </c>
      <c r="R519" s="245">
        <v>19463</v>
      </c>
      <c r="S519" s="245">
        <v>10266.7325</v>
      </c>
      <c r="T519" s="245">
        <v>5449.64</v>
      </c>
      <c r="U519" s="245">
        <v>16544</v>
      </c>
      <c r="V519" s="245">
        <v>8726.9599999999991</v>
      </c>
      <c r="W519" s="245">
        <v>4632.32</v>
      </c>
    </row>
    <row r="520" spans="1:23">
      <c r="A520" s="253">
        <v>71</v>
      </c>
      <c r="B520" s="253">
        <v>71</v>
      </c>
      <c r="C520" s="245">
        <v>56824</v>
      </c>
      <c r="D520" s="245">
        <v>29974.66</v>
      </c>
      <c r="E520" s="245">
        <v>15910.72</v>
      </c>
      <c r="F520" s="245">
        <v>52038</v>
      </c>
      <c r="G520" s="245">
        <v>27450.044999999998</v>
      </c>
      <c r="H520" s="245">
        <v>14570.64</v>
      </c>
      <c r="I520" s="245">
        <v>48141</v>
      </c>
      <c r="J520" s="245">
        <v>25394.377499999999</v>
      </c>
      <c r="K520" s="245">
        <v>13479.48</v>
      </c>
      <c r="L520" s="245">
        <v>26943</v>
      </c>
      <c r="M520" s="245">
        <v>14212.432500000001</v>
      </c>
      <c r="N520" s="245">
        <v>7544.04</v>
      </c>
      <c r="O520" s="245">
        <v>23592</v>
      </c>
      <c r="P520" s="245">
        <v>12444.78</v>
      </c>
      <c r="Q520" s="245">
        <v>6605.76</v>
      </c>
      <c r="R520" s="245">
        <v>20229</v>
      </c>
      <c r="S520" s="245">
        <v>10670.797500000001</v>
      </c>
      <c r="T520" s="245">
        <v>5664.12</v>
      </c>
      <c r="U520" s="245">
        <v>17194</v>
      </c>
      <c r="V520" s="245">
        <v>9069.8349999999991</v>
      </c>
      <c r="W520" s="245">
        <v>4814.32</v>
      </c>
    </row>
    <row r="521" spans="1:23">
      <c r="A521" s="253">
        <v>72</v>
      </c>
      <c r="B521" s="253">
        <v>72</v>
      </c>
      <c r="C521" s="245">
        <v>58424</v>
      </c>
      <c r="D521" s="245">
        <v>30818.66</v>
      </c>
      <c r="E521" s="245">
        <v>16358.72</v>
      </c>
      <c r="F521" s="245">
        <v>53507</v>
      </c>
      <c r="G521" s="245">
        <v>28224.942500000001</v>
      </c>
      <c r="H521" s="245">
        <v>14981.96</v>
      </c>
      <c r="I521" s="245">
        <v>49504</v>
      </c>
      <c r="J521" s="245">
        <v>26113.360000000001</v>
      </c>
      <c r="K521" s="245">
        <v>13861.119999999999</v>
      </c>
      <c r="L521" s="245">
        <v>27709</v>
      </c>
      <c r="M521" s="245">
        <v>14616.497499999999</v>
      </c>
      <c r="N521" s="245">
        <v>7758.52</v>
      </c>
      <c r="O521" s="245">
        <v>24260</v>
      </c>
      <c r="P521" s="245">
        <v>12797.15</v>
      </c>
      <c r="Q521" s="245">
        <v>6792.8</v>
      </c>
      <c r="R521" s="245">
        <v>20799</v>
      </c>
      <c r="S521" s="245">
        <v>10971.4725</v>
      </c>
      <c r="T521" s="245">
        <v>5823.72</v>
      </c>
      <c r="U521" s="245">
        <v>17680</v>
      </c>
      <c r="V521" s="245">
        <v>9326.2000000000007</v>
      </c>
      <c r="W521" s="245">
        <v>4950.3999999999996</v>
      </c>
    </row>
    <row r="522" spans="1:23">
      <c r="A522" s="253">
        <v>73</v>
      </c>
      <c r="B522" s="253">
        <v>73</v>
      </c>
      <c r="C522" s="245">
        <v>60572</v>
      </c>
      <c r="D522" s="245">
        <v>31951.73</v>
      </c>
      <c r="E522" s="245">
        <v>16960.16</v>
      </c>
      <c r="F522" s="245">
        <v>55477</v>
      </c>
      <c r="G522" s="245">
        <v>29264.1175</v>
      </c>
      <c r="H522" s="245">
        <v>15533.56</v>
      </c>
      <c r="I522" s="245">
        <v>51317</v>
      </c>
      <c r="J522" s="245">
        <v>27069.717499999999</v>
      </c>
      <c r="K522" s="245">
        <v>14368.76</v>
      </c>
      <c r="L522" s="245">
        <v>28725</v>
      </c>
      <c r="M522" s="245">
        <v>15152.4375</v>
      </c>
      <c r="N522" s="245">
        <v>8043</v>
      </c>
      <c r="O522" s="245">
        <v>25152</v>
      </c>
      <c r="P522" s="245">
        <v>13267.68</v>
      </c>
      <c r="Q522" s="245">
        <v>7042.5599999999995</v>
      </c>
      <c r="R522" s="245">
        <v>21565</v>
      </c>
      <c r="S522" s="245">
        <v>11375.5375</v>
      </c>
      <c r="T522" s="245">
        <v>6038.2</v>
      </c>
      <c r="U522" s="245">
        <v>18330</v>
      </c>
      <c r="V522" s="245">
        <v>9669.0750000000007</v>
      </c>
      <c r="W522" s="245">
        <v>5132.3999999999996</v>
      </c>
    </row>
    <row r="523" spans="1:23">
      <c r="A523" s="253">
        <v>74</v>
      </c>
      <c r="B523" s="253">
        <v>74</v>
      </c>
      <c r="C523" s="245">
        <v>61638</v>
      </c>
      <c r="D523" s="245">
        <v>32514.044999999998</v>
      </c>
      <c r="E523" s="245">
        <v>17258.64</v>
      </c>
      <c r="F523" s="245">
        <v>56452</v>
      </c>
      <c r="G523" s="245">
        <v>29778.43</v>
      </c>
      <c r="H523" s="245">
        <v>15806.56</v>
      </c>
      <c r="I523" s="245">
        <v>52224</v>
      </c>
      <c r="J523" s="245">
        <v>27548.16</v>
      </c>
      <c r="K523" s="245">
        <v>14622.72</v>
      </c>
      <c r="L523" s="245">
        <v>29234</v>
      </c>
      <c r="M523" s="245">
        <v>15420.934999999999</v>
      </c>
      <c r="N523" s="245">
        <v>8185.52</v>
      </c>
      <c r="O523" s="245">
        <v>25599</v>
      </c>
      <c r="P523" s="245">
        <v>13503.4725</v>
      </c>
      <c r="Q523" s="245">
        <v>7167.72</v>
      </c>
      <c r="R523" s="245">
        <v>21943</v>
      </c>
      <c r="S523" s="245">
        <v>11574.932500000001</v>
      </c>
      <c r="T523" s="245">
        <v>6144.04</v>
      </c>
      <c r="U523" s="245">
        <v>18652</v>
      </c>
      <c r="V523" s="245">
        <v>9838.93</v>
      </c>
      <c r="W523" s="245">
        <v>5222.5599999999995</v>
      </c>
    </row>
    <row r="524" spans="1:23">
      <c r="A524" s="253">
        <v>75</v>
      </c>
      <c r="B524" s="253">
        <v>99</v>
      </c>
      <c r="C524" s="245">
        <v>64313</v>
      </c>
      <c r="D524" s="245">
        <v>33925.107499999998</v>
      </c>
      <c r="E524" s="245">
        <v>18007.64</v>
      </c>
      <c r="F524" s="245">
        <v>58913</v>
      </c>
      <c r="G524" s="245">
        <v>31076.607499999998</v>
      </c>
      <c r="H524" s="245">
        <v>16495.64</v>
      </c>
      <c r="I524" s="245">
        <v>54497</v>
      </c>
      <c r="J524" s="245">
        <v>28747.1675</v>
      </c>
      <c r="K524" s="245">
        <v>15259.16</v>
      </c>
      <c r="L524" s="245">
        <v>30505</v>
      </c>
      <c r="M524" s="245">
        <v>16091.387500000001</v>
      </c>
      <c r="N524" s="245">
        <v>8541.4</v>
      </c>
      <c r="O524" s="245">
        <v>26709</v>
      </c>
      <c r="P524" s="245">
        <v>14088.997499999999</v>
      </c>
      <c r="Q524" s="245">
        <v>7478.52</v>
      </c>
      <c r="R524" s="245">
        <v>22896</v>
      </c>
      <c r="S524" s="245">
        <v>12077.64</v>
      </c>
      <c r="T524" s="245">
        <v>6410.88</v>
      </c>
      <c r="U524" s="245">
        <v>19462</v>
      </c>
      <c r="V524" s="245">
        <v>10266.205</v>
      </c>
      <c r="W524" s="245">
        <v>5449.36</v>
      </c>
    </row>
    <row r="526" spans="1:23">
      <c r="A526" s="253">
        <v>1</v>
      </c>
      <c r="C526" s="245">
        <v>3453</v>
      </c>
      <c r="D526" s="245">
        <v>1821.4575</v>
      </c>
      <c r="E526" s="245">
        <v>966.84</v>
      </c>
      <c r="F526" s="245">
        <v>2150</v>
      </c>
      <c r="G526" s="245">
        <v>1134.125</v>
      </c>
      <c r="H526" s="245">
        <v>602</v>
      </c>
      <c r="I526" s="245">
        <v>2078</v>
      </c>
      <c r="J526" s="245">
        <v>1096.145</v>
      </c>
      <c r="K526" s="245">
        <v>581.84</v>
      </c>
      <c r="L526" s="245">
        <v>1233</v>
      </c>
      <c r="M526" s="245">
        <v>650.40750000000003</v>
      </c>
      <c r="N526" s="245">
        <v>345.24</v>
      </c>
      <c r="O526" s="245">
        <v>1011</v>
      </c>
      <c r="P526" s="245">
        <v>533.30250000000001</v>
      </c>
      <c r="Q526" s="245">
        <v>283.08</v>
      </c>
      <c r="R526" s="245">
        <v>747</v>
      </c>
      <c r="S526" s="245">
        <v>394.04250000000002</v>
      </c>
      <c r="T526" s="245">
        <v>209.16</v>
      </c>
      <c r="U526" s="245">
        <v>635</v>
      </c>
      <c r="V526" s="245">
        <v>334.96249999999998</v>
      </c>
      <c r="W526" s="245">
        <v>177.8</v>
      </c>
    </row>
    <row r="527" spans="1:23">
      <c r="A527" s="253">
        <v>2</v>
      </c>
      <c r="C527" s="245">
        <v>5413</v>
      </c>
      <c r="D527" s="245">
        <v>2855.3575000000001</v>
      </c>
      <c r="E527" s="245">
        <v>1515.6399999999999</v>
      </c>
      <c r="F527" s="245">
        <v>3416</v>
      </c>
      <c r="G527" s="245">
        <v>1801.94</v>
      </c>
      <c r="H527" s="245">
        <v>956.48</v>
      </c>
      <c r="I527" s="245">
        <v>3307</v>
      </c>
      <c r="J527" s="245">
        <v>1744.4425000000001</v>
      </c>
      <c r="K527" s="245">
        <v>925.96</v>
      </c>
      <c r="L527" s="245">
        <v>1958</v>
      </c>
      <c r="M527" s="245">
        <v>1032.845</v>
      </c>
      <c r="N527" s="245">
        <v>548.24</v>
      </c>
      <c r="O527" s="245">
        <v>1609</v>
      </c>
      <c r="P527" s="245">
        <v>848.74749999999995</v>
      </c>
      <c r="Q527" s="245">
        <v>450.52</v>
      </c>
      <c r="R527" s="245">
        <v>1190</v>
      </c>
      <c r="S527" s="245">
        <v>627.72500000000002</v>
      </c>
      <c r="T527" s="245">
        <v>333.2</v>
      </c>
      <c r="U527" s="245">
        <v>1010</v>
      </c>
      <c r="V527" s="245">
        <v>532.77499999999998</v>
      </c>
      <c r="W527" s="245">
        <v>282.8</v>
      </c>
    </row>
    <row r="528" spans="1:23">
      <c r="A528" s="253">
        <v>3</v>
      </c>
      <c r="C528" s="245">
        <v>7868</v>
      </c>
      <c r="D528" s="245">
        <v>4150.37</v>
      </c>
      <c r="E528" s="245">
        <v>2203.04</v>
      </c>
      <c r="F528" s="245">
        <v>5005</v>
      </c>
      <c r="G528" s="245">
        <v>2640.1374999999998</v>
      </c>
      <c r="H528" s="245">
        <v>1401.4</v>
      </c>
      <c r="I528" s="245">
        <v>4847</v>
      </c>
      <c r="J528" s="245">
        <v>2556.7925</v>
      </c>
      <c r="K528" s="245">
        <v>1357.16</v>
      </c>
      <c r="L528" s="245">
        <v>2866</v>
      </c>
      <c r="M528" s="245">
        <v>1511.8150000000001</v>
      </c>
      <c r="N528" s="245">
        <v>802.48</v>
      </c>
      <c r="O528" s="245">
        <v>2353</v>
      </c>
      <c r="P528" s="245">
        <v>1241.2075</v>
      </c>
      <c r="Q528" s="245">
        <v>658.84</v>
      </c>
      <c r="R528" s="245">
        <v>1830</v>
      </c>
      <c r="S528" s="245">
        <v>965.32500000000005</v>
      </c>
      <c r="T528" s="245">
        <v>512.4</v>
      </c>
      <c r="U528" s="245">
        <v>1556</v>
      </c>
      <c r="V528" s="245">
        <v>820.79</v>
      </c>
      <c r="W528" s="245">
        <v>435.68</v>
      </c>
    </row>
    <row r="530" spans="1:24">
      <c r="A530" s="253" t="s">
        <v>673</v>
      </c>
      <c r="C530" s="245" t="s">
        <v>635</v>
      </c>
      <c r="F530" s="245" t="s">
        <v>636</v>
      </c>
      <c r="I530" s="245" t="s">
        <v>637</v>
      </c>
      <c r="L530" s="245" t="s">
        <v>638</v>
      </c>
      <c r="O530" s="245" t="s">
        <v>639</v>
      </c>
      <c r="R530" s="245" t="s">
        <v>640</v>
      </c>
      <c r="U530" s="245" t="s">
        <v>641</v>
      </c>
    </row>
    <row r="531" spans="1:24">
      <c r="C531" s="245" t="s">
        <v>642</v>
      </c>
      <c r="D531" s="245" t="s">
        <v>643</v>
      </c>
      <c r="F531" s="245" t="s">
        <v>642</v>
      </c>
      <c r="G531" s="245" t="s">
        <v>643</v>
      </c>
      <c r="I531" s="245" t="s">
        <v>642</v>
      </c>
      <c r="J531" s="245" t="s">
        <v>643</v>
      </c>
      <c r="L531" s="245" t="s">
        <v>642</v>
      </c>
      <c r="M531" s="245" t="s">
        <v>643</v>
      </c>
      <c r="O531" s="245" t="s">
        <v>642</v>
      </c>
      <c r="P531" s="245" t="s">
        <v>643</v>
      </c>
      <c r="R531" s="245" t="s">
        <v>642</v>
      </c>
      <c r="S531" s="245" t="s">
        <v>643</v>
      </c>
      <c r="U531" s="245" t="s">
        <v>642</v>
      </c>
      <c r="V531" s="245" t="s">
        <v>643</v>
      </c>
    </row>
    <row r="532" spans="1:24">
      <c r="A532" s="253" t="s">
        <v>651</v>
      </c>
      <c r="C532" s="245">
        <v>1000</v>
      </c>
      <c r="D532" s="245">
        <v>500</v>
      </c>
      <c r="F532" s="245">
        <v>2000</v>
      </c>
      <c r="G532" s="245">
        <v>1000</v>
      </c>
      <c r="I532" s="245">
        <v>3000</v>
      </c>
      <c r="J532" s="245">
        <v>2000</v>
      </c>
      <c r="L532" s="245">
        <v>5000</v>
      </c>
      <c r="M532" s="245">
        <v>5000</v>
      </c>
      <c r="O532" s="245">
        <v>10000</v>
      </c>
      <c r="P532" s="245">
        <v>10000</v>
      </c>
      <c r="R532" s="245">
        <v>20000</v>
      </c>
      <c r="S532" s="245">
        <v>20000</v>
      </c>
      <c r="U532" s="245">
        <v>50000</v>
      </c>
      <c r="V532" s="245">
        <v>50000</v>
      </c>
    </row>
    <row r="533" spans="1:24">
      <c r="A533" s="253" t="s">
        <v>653</v>
      </c>
      <c r="B533" s="253" t="s">
        <v>654</v>
      </c>
      <c r="C533" s="245" t="s">
        <v>652</v>
      </c>
      <c r="D533" s="245" t="s">
        <v>655</v>
      </c>
      <c r="E533" s="245" t="s">
        <v>656</v>
      </c>
      <c r="F533" s="245" t="s">
        <v>652</v>
      </c>
      <c r="G533" s="245" t="s">
        <v>655</v>
      </c>
      <c r="H533" s="245" t="s">
        <v>656</v>
      </c>
      <c r="I533" s="245" t="s">
        <v>652</v>
      </c>
      <c r="J533" s="245" t="s">
        <v>655</v>
      </c>
      <c r="K533" s="245" t="s">
        <v>656</v>
      </c>
      <c r="L533" s="245" t="s">
        <v>652</v>
      </c>
      <c r="M533" s="245" t="s">
        <v>655</v>
      </c>
      <c r="N533" s="245" t="s">
        <v>656</v>
      </c>
      <c r="O533" s="245" t="s">
        <v>652</v>
      </c>
      <c r="P533" s="245" t="s">
        <v>655</v>
      </c>
      <c r="Q533" s="245" t="s">
        <v>656</v>
      </c>
      <c r="R533" s="245" t="s">
        <v>652</v>
      </c>
      <c r="S533" s="245" t="s">
        <v>655</v>
      </c>
      <c r="T533" s="245" t="s">
        <v>656</v>
      </c>
      <c r="U533" s="245" t="s">
        <v>652</v>
      </c>
      <c r="V533" s="245" t="s">
        <v>655</v>
      </c>
      <c r="W533" s="245" t="s">
        <v>656</v>
      </c>
      <c r="X533" s="245">
        <v>17</v>
      </c>
    </row>
    <row r="534" spans="1:24">
      <c r="A534" s="253">
        <v>18</v>
      </c>
      <c r="B534" s="253">
        <v>24</v>
      </c>
      <c r="C534" s="245">
        <v>13320</v>
      </c>
      <c r="D534" s="245">
        <v>7026.3</v>
      </c>
      <c r="E534" s="245">
        <v>3729.6</v>
      </c>
      <c r="F534" s="245">
        <v>8306</v>
      </c>
      <c r="G534" s="245">
        <v>4381.415</v>
      </c>
      <c r="H534" s="245">
        <v>2325.6799999999998</v>
      </c>
      <c r="I534" s="245">
        <v>6736</v>
      </c>
      <c r="J534" s="245">
        <v>3553.24</v>
      </c>
      <c r="K534" s="245">
        <v>1886.08</v>
      </c>
      <c r="L534" s="245">
        <v>4468</v>
      </c>
      <c r="M534" s="245">
        <v>2356.87</v>
      </c>
      <c r="N534" s="245">
        <v>1251.04</v>
      </c>
      <c r="O534" s="245">
        <v>2896</v>
      </c>
      <c r="P534" s="245">
        <v>1527.64</v>
      </c>
      <c r="Q534" s="245">
        <v>810.88</v>
      </c>
      <c r="R534" s="245">
        <v>2215</v>
      </c>
      <c r="S534" s="245">
        <v>1168.4124999999999</v>
      </c>
      <c r="T534" s="245">
        <v>620.20000000000005</v>
      </c>
      <c r="U534" s="245">
        <v>1596</v>
      </c>
      <c r="V534" s="245">
        <v>841.89</v>
      </c>
      <c r="W534" s="245">
        <v>446.88</v>
      </c>
    </row>
    <row r="535" spans="1:24">
      <c r="A535" s="253">
        <v>25</v>
      </c>
      <c r="B535" s="253">
        <v>29</v>
      </c>
      <c r="C535" s="245">
        <v>13977</v>
      </c>
      <c r="D535" s="245">
        <v>7372.8675000000003</v>
      </c>
      <c r="E535" s="245">
        <v>3913.56</v>
      </c>
      <c r="F535" s="245">
        <v>8710</v>
      </c>
      <c r="G535" s="245">
        <v>4594.5249999999996</v>
      </c>
      <c r="H535" s="245">
        <v>2438.8000000000002</v>
      </c>
      <c r="I535" s="245">
        <v>7443</v>
      </c>
      <c r="J535" s="245">
        <v>3926.1824999999999</v>
      </c>
      <c r="K535" s="245">
        <v>2084.04</v>
      </c>
      <c r="L535" s="245">
        <v>4950</v>
      </c>
      <c r="M535" s="245">
        <v>2611.125</v>
      </c>
      <c r="N535" s="245">
        <v>1386</v>
      </c>
      <c r="O535" s="245">
        <v>3207</v>
      </c>
      <c r="P535" s="245">
        <v>1691.6925000000001</v>
      </c>
      <c r="Q535" s="245">
        <v>897.96</v>
      </c>
      <c r="R535" s="245">
        <v>2445</v>
      </c>
      <c r="S535" s="245">
        <v>1289.7375</v>
      </c>
      <c r="T535" s="245">
        <v>684.6</v>
      </c>
      <c r="U535" s="245">
        <v>1760</v>
      </c>
      <c r="V535" s="245">
        <v>928.4</v>
      </c>
      <c r="W535" s="245">
        <v>492.8</v>
      </c>
    </row>
    <row r="536" spans="1:24">
      <c r="A536" s="253">
        <v>30</v>
      </c>
      <c r="B536" s="253">
        <v>34</v>
      </c>
      <c r="C536" s="245">
        <v>14585</v>
      </c>
      <c r="D536" s="245">
        <v>7693.5874999999996</v>
      </c>
      <c r="E536" s="245">
        <v>4083.8</v>
      </c>
      <c r="F536" s="245">
        <v>9093</v>
      </c>
      <c r="G536" s="245">
        <v>4796.5574999999999</v>
      </c>
      <c r="H536" s="245">
        <v>2546.04</v>
      </c>
      <c r="I536" s="245">
        <v>7966</v>
      </c>
      <c r="J536" s="245">
        <v>4202.0649999999996</v>
      </c>
      <c r="K536" s="245">
        <v>2230.48</v>
      </c>
      <c r="L536" s="245">
        <v>5550</v>
      </c>
      <c r="M536" s="245">
        <v>2927.625</v>
      </c>
      <c r="N536" s="245">
        <v>1554</v>
      </c>
      <c r="O536" s="245">
        <v>3870</v>
      </c>
      <c r="P536" s="245">
        <v>2041.425</v>
      </c>
      <c r="Q536" s="245">
        <v>1083.5999999999999</v>
      </c>
      <c r="R536" s="245">
        <v>2961</v>
      </c>
      <c r="S536" s="245">
        <v>1561.9275</v>
      </c>
      <c r="T536" s="245">
        <v>829.08</v>
      </c>
      <c r="U536" s="245">
        <v>2132</v>
      </c>
      <c r="V536" s="245">
        <v>1124.6300000000001</v>
      </c>
      <c r="W536" s="245">
        <v>596.96</v>
      </c>
    </row>
    <row r="537" spans="1:24">
      <c r="A537" s="253">
        <v>35</v>
      </c>
      <c r="B537" s="253">
        <v>39</v>
      </c>
      <c r="C537" s="245">
        <v>16302</v>
      </c>
      <c r="D537" s="245">
        <v>8599.3050000000003</v>
      </c>
      <c r="E537" s="245">
        <v>4564.5600000000004</v>
      </c>
      <c r="F537" s="245">
        <v>10179</v>
      </c>
      <c r="G537" s="245">
        <v>5369.4224999999997</v>
      </c>
      <c r="H537" s="245">
        <v>2850.12</v>
      </c>
      <c r="I537" s="245">
        <v>8904</v>
      </c>
      <c r="J537" s="245">
        <v>4696.8599999999997</v>
      </c>
      <c r="K537" s="245">
        <v>2493.12</v>
      </c>
      <c r="L537" s="245">
        <v>6206</v>
      </c>
      <c r="M537" s="245">
        <v>3273.665</v>
      </c>
      <c r="N537" s="245">
        <v>1737.68</v>
      </c>
      <c r="O537" s="245">
        <v>4331</v>
      </c>
      <c r="P537" s="245">
        <v>2284.6025</v>
      </c>
      <c r="Q537" s="245">
        <v>1212.68</v>
      </c>
      <c r="R537" s="245">
        <v>3313</v>
      </c>
      <c r="S537" s="245">
        <v>1747.6075000000001</v>
      </c>
      <c r="T537" s="245">
        <v>927.64</v>
      </c>
      <c r="U537" s="245">
        <v>2386</v>
      </c>
      <c r="V537" s="245">
        <v>1258.615</v>
      </c>
      <c r="W537" s="245">
        <v>668.08</v>
      </c>
    </row>
    <row r="538" spans="1:24">
      <c r="A538" s="253">
        <v>40</v>
      </c>
      <c r="B538" s="253">
        <v>44</v>
      </c>
      <c r="C538" s="245">
        <v>18465</v>
      </c>
      <c r="D538" s="245">
        <v>9740.2875000000004</v>
      </c>
      <c r="E538" s="245">
        <v>5170.2</v>
      </c>
      <c r="F538" s="245">
        <v>11770</v>
      </c>
      <c r="G538" s="245">
        <v>6208.6750000000002</v>
      </c>
      <c r="H538" s="245">
        <v>3295.6</v>
      </c>
      <c r="I538" s="245">
        <v>9760</v>
      </c>
      <c r="J538" s="245">
        <v>5148.3999999999996</v>
      </c>
      <c r="K538" s="245">
        <v>2732.8</v>
      </c>
      <c r="L538" s="245">
        <v>6901</v>
      </c>
      <c r="M538" s="245">
        <v>3640.2775000000001</v>
      </c>
      <c r="N538" s="245">
        <v>1932.28</v>
      </c>
      <c r="O538" s="245">
        <v>4770</v>
      </c>
      <c r="P538" s="245">
        <v>2516.1750000000002</v>
      </c>
      <c r="Q538" s="245">
        <v>1335.6</v>
      </c>
      <c r="R538" s="245">
        <v>3649</v>
      </c>
      <c r="S538" s="245">
        <v>1924.8475000000001</v>
      </c>
      <c r="T538" s="245">
        <v>1021.72</v>
      </c>
      <c r="U538" s="245">
        <v>2628</v>
      </c>
      <c r="V538" s="245">
        <v>1386.27</v>
      </c>
      <c r="W538" s="245">
        <v>735.84</v>
      </c>
    </row>
    <row r="539" spans="1:24">
      <c r="A539" s="253">
        <v>45</v>
      </c>
      <c r="B539" s="253">
        <v>49</v>
      </c>
      <c r="C539" s="245">
        <v>20612</v>
      </c>
      <c r="D539" s="245">
        <v>10872.83</v>
      </c>
      <c r="E539" s="245">
        <v>5771.36</v>
      </c>
      <c r="F539" s="245">
        <v>13157</v>
      </c>
      <c r="G539" s="245">
        <v>6940.3175000000001</v>
      </c>
      <c r="H539" s="245">
        <v>3683.96</v>
      </c>
      <c r="I539" s="245">
        <v>10905</v>
      </c>
      <c r="J539" s="245">
        <v>5752.3874999999998</v>
      </c>
      <c r="K539" s="245">
        <v>3053.4</v>
      </c>
      <c r="L539" s="245">
        <v>7710</v>
      </c>
      <c r="M539" s="245">
        <v>4067.0250000000001</v>
      </c>
      <c r="N539" s="245">
        <v>2158.8000000000002</v>
      </c>
      <c r="O539" s="245">
        <v>5328</v>
      </c>
      <c r="P539" s="245">
        <v>2810.52</v>
      </c>
      <c r="Q539" s="245">
        <v>1491.84</v>
      </c>
      <c r="R539" s="245">
        <v>4076</v>
      </c>
      <c r="S539" s="245">
        <v>2150.09</v>
      </c>
      <c r="T539" s="245">
        <v>1141.28</v>
      </c>
      <c r="U539" s="245">
        <v>2936</v>
      </c>
      <c r="V539" s="245">
        <v>1548.74</v>
      </c>
      <c r="W539" s="245">
        <v>822.08</v>
      </c>
    </row>
    <row r="540" spans="1:24">
      <c r="A540" s="253">
        <v>50</v>
      </c>
      <c r="B540" s="253">
        <v>54</v>
      </c>
      <c r="C540" s="245">
        <v>27201</v>
      </c>
      <c r="D540" s="245">
        <v>14348.5275</v>
      </c>
      <c r="E540" s="245">
        <v>7616.28</v>
      </c>
      <c r="F540" s="245">
        <v>17185</v>
      </c>
      <c r="G540" s="245">
        <v>9065.0874999999996</v>
      </c>
      <c r="H540" s="245">
        <v>4811.8</v>
      </c>
      <c r="I540" s="245">
        <v>14359</v>
      </c>
      <c r="J540" s="245">
        <v>7574.3725000000004</v>
      </c>
      <c r="K540" s="245">
        <v>4020.52</v>
      </c>
      <c r="L540" s="245">
        <v>10107</v>
      </c>
      <c r="M540" s="245">
        <v>5331.4425000000001</v>
      </c>
      <c r="N540" s="245">
        <v>2829.96</v>
      </c>
      <c r="O540" s="245">
        <v>7591</v>
      </c>
      <c r="P540" s="245">
        <v>4004.2525000000001</v>
      </c>
      <c r="Q540" s="245">
        <v>2125.48</v>
      </c>
      <c r="R540" s="245">
        <v>5806</v>
      </c>
      <c r="S540" s="245">
        <v>3062.665</v>
      </c>
      <c r="T540" s="245">
        <v>1625.68</v>
      </c>
      <c r="U540" s="245">
        <v>4181</v>
      </c>
      <c r="V540" s="245">
        <v>2205.4775</v>
      </c>
      <c r="W540" s="245">
        <v>1170.68</v>
      </c>
    </row>
    <row r="541" spans="1:24">
      <c r="A541" s="253">
        <v>55</v>
      </c>
      <c r="B541" s="253">
        <v>59</v>
      </c>
      <c r="C541" s="245">
        <v>28932</v>
      </c>
      <c r="D541" s="245">
        <v>15261.63</v>
      </c>
      <c r="E541" s="245">
        <v>8100.96</v>
      </c>
      <c r="F541" s="245">
        <v>18287</v>
      </c>
      <c r="G541" s="245">
        <v>9646.3924999999999</v>
      </c>
      <c r="H541" s="245">
        <v>5120.3599999999997</v>
      </c>
      <c r="I541" s="245">
        <v>15281</v>
      </c>
      <c r="J541" s="245">
        <v>8060.7275</v>
      </c>
      <c r="K541" s="245">
        <v>4278.68</v>
      </c>
      <c r="L541" s="245">
        <v>10754</v>
      </c>
      <c r="M541" s="245">
        <v>5672.7349999999997</v>
      </c>
      <c r="N541" s="245">
        <v>3011.12</v>
      </c>
      <c r="O541" s="245">
        <v>8078</v>
      </c>
      <c r="P541" s="245">
        <v>4261.1450000000004</v>
      </c>
      <c r="Q541" s="245">
        <v>2261.84</v>
      </c>
      <c r="R541" s="245">
        <v>6181</v>
      </c>
      <c r="S541" s="245">
        <v>3260.4775</v>
      </c>
      <c r="T541" s="245">
        <v>1730.68</v>
      </c>
      <c r="U541" s="245">
        <v>4451</v>
      </c>
      <c r="V541" s="245">
        <v>2347.9025000000001</v>
      </c>
      <c r="W541" s="245">
        <v>1246.28</v>
      </c>
    </row>
    <row r="542" spans="1:24">
      <c r="A542" s="253">
        <v>60</v>
      </c>
      <c r="B542" s="253">
        <v>60</v>
      </c>
      <c r="C542" s="245">
        <v>30706</v>
      </c>
      <c r="D542" s="245">
        <v>16197.415000000001</v>
      </c>
      <c r="E542" s="245">
        <v>8597.68</v>
      </c>
      <c r="F542" s="245">
        <v>19906</v>
      </c>
      <c r="G542" s="245">
        <v>10500.415000000001</v>
      </c>
      <c r="H542" s="245">
        <v>5573.68</v>
      </c>
      <c r="I542" s="245">
        <v>16588</v>
      </c>
      <c r="J542" s="245">
        <v>8750.17</v>
      </c>
      <c r="K542" s="245">
        <v>4644.6400000000003</v>
      </c>
      <c r="L542" s="245">
        <v>12230</v>
      </c>
      <c r="M542" s="245">
        <v>6451.3249999999998</v>
      </c>
      <c r="N542" s="245">
        <v>3424.4</v>
      </c>
      <c r="O542" s="245">
        <v>9603</v>
      </c>
      <c r="P542" s="245">
        <v>5065.5825000000004</v>
      </c>
      <c r="Q542" s="245">
        <v>2688.84</v>
      </c>
      <c r="R542" s="245">
        <v>7712</v>
      </c>
      <c r="S542" s="245">
        <v>4068.08</v>
      </c>
      <c r="T542" s="245">
        <v>2159.36</v>
      </c>
      <c r="U542" s="245">
        <v>5553</v>
      </c>
      <c r="V542" s="245">
        <v>2929.2075</v>
      </c>
      <c r="W542" s="245">
        <v>1554.84</v>
      </c>
    </row>
    <row r="543" spans="1:24">
      <c r="A543" s="253">
        <v>61</v>
      </c>
      <c r="B543" s="253">
        <v>61</v>
      </c>
      <c r="C543" s="245">
        <v>32976</v>
      </c>
      <c r="D543" s="245">
        <v>17394.84</v>
      </c>
      <c r="E543" s="245">
        <v>9233.2800000000007</v>
      </c>
      <c r="F543" s="245">
        <v>21387</v>
      </c>
      <c r="G543" s="245">
        <v>11281.6425</v>
      </c>
      <c r="H543" s="245">
        <v>5988.36</v>
      </c>
      <c r="I543" s="245">
        <v>17818</v>
      </c>
      <c r="J543" s="245">
        <v>9398.9950000000008</v>
      </c>
      <c r="K543" s="245">
        <v>4989.04</v>
      </c>
      <c r="L543" s="245">
        <v>13138</v>
      </c>
      <c r="M543" s="245">
        <v>6930.2950000000001</v>
      </c>
      <c r="N543" s="245">
        <v>3678.64</v>
      </c>
      <c r="O543" s="245">
        <v>10311</v>
      </c>
      <c r="P543" s="245">
        <v>5439.0524999999998</v>
      </c>
      <c r="Q543" s="245">
        <v>2887.08</v>
      </c>
      <c r="R543" s="245">
        <v>8283</v>
      </c>
      <c r="S543" s="245">
        <v>4369.2825000000003</v>
      </c>
      <c r="T543" s="245">
        <v>2319.2399999999998</v>
      </c>
      <c r="U543" s="245">
        <v>5965</v>
      </c>
      <c r="V543" s="245">
        <v>3146.5374999999999</v>
      </c>
      <c r="W543" s="245">
        <v>1670.2</v>
      </c>
    </row>
    <row r="544" spans="1:24">
      <c r="A544" s="253">
        <v>62</v>
      </c>
      <c r="B544" s="253">
        <v>62</v>
      </c>
      <c r="C544" s="245">
        <v>36087</v>
      </c>
      <c r="D544" s="245">
        <v>19035.892500000002</v>
      </c>
      <c r="E544" s="245">
        <v>10104.36</v>
      </c>
      <c r="F544" s="245">
        <v>23398</v>
      </c>
      <c r="G544" s="245">
        <v>12342.445</v>
      </c>
      <c r="H544" s="245">
        <v>6551.44</v>
      </c>
      <c r="I544" s="245">
        <v>19511</v>
      </c>
      <c r="J544" s="245">
        <v>10292.0525</v>
      </c>
      <c r="K544" s="245">
        <v>5463.08</v>
      </c>
      <c r="L544" s="245">
        <v>14385</v>
      </c>
      <c r="M544" s="245">
        <v>7588.0874999999996</v>
      </c>
      <c r="N544" s="245">
        <v>4027.8</v>
      </c>
      <c r="O544" s="245">
        <v>11281</v>
      </c>
      <c r="P544" s="245">
        <v>5950.7275</v>
      </c>
      <c r="Q544" s="245">
        <v>3158.68</v>
      </c>
      <c r="R544" s="245">
        <v>9067</v>
      </c>
      <c r="S544" s="245">
        <v>4782.8424999999997</v>
      </c>
      <c r="T544" s="245">
        <v>2538.7600000000002</v>
      </c>
      <c r="U544" s="245">
        <v>6529</v>
      </c>
      <c r="V544" s="245">
        <v>3444.0475000000001</v>
      </c>
      <c r="W544" s="245">
        <v>1828.12</v>
      </c>
    </row>
    <row r="545" spans="1:23">
      <c r="A545" s="253">
        <v>63</v>
      </c>
      <c r="B545" s="253">
        <v>63</v>
      </c>
      <c r="C545" s="245">
        <v>38344</v>
      </c>
      <c r="D545" s="245">
        <v>20226.46</v>
      </c>
      <c r="E545" s="245">
        <v>10736.32</v>
      </c>
      <c r="F545" s="245">
        <v>24877</v>
      </c>
      <c r="G545" s="245">
        <v>13122.6175</v>
      </c>
      <c r="H545" s="245">
        <v>6965.5599999999995</v>
      </c>
      <c r="I545" s="245">
        <v>20741</v>
      </c>
      <c r="J545" s="245">
        <v>10940.877500000001</v>
      </c>
      <c r="K545" s="245">
        <v>5807.48</v>
      </c>
      <c r="L545" s="245">
        <v>15288</v>
      </c>
      <c r="M545" s="245">
        <v>8064.42</v>
      </c>
      <c r="N545" s="245">
        <v>4280.6400000000003</v>
      </c>
      <c r="O545" s="245">
        <v>12000</v>
      </c>
      <c r="P545" s="245">
        <v>6330</v>
      </c>
      <c r="Q545" s="245">
        <v>3360</v>
      </c>
      <c r="R545" s="245">
        <v>9642</v>
      </c>
      <c r="S545" s="245">
        <v>5086.1549999999997</v>
      </c>
      <c r="T545" s="245">
        <v>2699.76</v>
      </c>
      <c r="U545" s="245">
        <v>6943</v>
      </c>
      <c r="V545" s="245">
        <v>3662.4324999999999</v>
      </c>
      <c r="W545" s="245">
        <v>1944.04</v>
      </c>
    </row>
    <row r="546" spans="1:23">
      <c r="A546" s="253">
        <v>64</v>
      </c>
      <c r="B546" s="253">
        <v>64</v>
      </c>
      <c r="C546" s="245">
        <v>41470</v>
      </c>
      <c r="D546" s="245">
        <v>21875.424999999999</v>
      </c>
      <c r="E546" s="245">
        <v>11611.6</v>
      </c>
      <c r="F546" s="245">
        <v>26908</v>
      </c>
      <c r="G546" s="245">
        <v>14193.97</v>
      </c>
      <c r="H546" s="245">
        <v>7534.24</v>
      </c>
      <c r="I546" s="245">
        <v>22437</v>
      </c>
      <c r="J546" s="245">
        <v>11835.5175</v>
      </c>
      <c r="K546" s="245">
        <v>6282.36</v>
      </c>
      <c r="L546" s="245">
        <v>16540</v>
      </c>
      <c r="M546" s="245">
        <v>8724.85</v>
      </c>
      <c r="N546" s="245">
        <v>4631.2</v>
      </c>
      <c r="O546" s="245">
        <v>12974</v>
      </c>
      <c r="P546" s="245">
        <v>6843.7849999999999</v>
      </c>
      <c r="Q546" s="245">
        <v>3632.72</v>
      </c>
      <c r="R546" s="245">
        <v>10430</v>
      </c>
      <c r="S546" s="245">
        <v>5501.8249999999998</v>
      </c>
      <c r="T546" s="245">
        <v>2920.4</v>
      </c>
      <c r="U546" s="245">
        <v>7510</v>
      </c>
      <c r="V546" s="245">
        <v>3961.5250000000001</v>
      </c>
      <c r="W546" s="245">
        <v>2102.8000000000002</v>
      </c>
    </row>
    <row r="547" spans="1:23">
      <c r="A547" s="253">
        <v>65</v>
      </c>
      <c r="B547" s="253">
        <v>65</v>
      </c>
      <c r="C547" s="245">
        <v>43449</v>
      </c>
      <c r="D547" s="245">
        <v>22919.3475</v>
      </c>
      <c r="E547" s="245">
        <v>12165.72</v>
      </c>
      <c r="F547" s="245">
        <v>35157</v>
      </c>
      <c r="G547" s="245">
        <v>18545.317500000001</v>
      </c>
      <c r="H547" s="245">
        <v>9843.9599999999991</v>
      </c>
      <c r="I547" s="245">
        <v>29249</v>
      </c>
      <c r="J547" s="245">
        <v>15428.8475</v>
      </c>
      <c r="K547" s="245">
        <v>8189.72</v>
      </c>
      <c r="L547" s="245">
        <v>20896</v>
      </c>
      <c r="M547" s="245">
        <v>11022.64</v>
      </c>
      <c r="N547" s="245">
        <v>5850.88</v>
      </c>
      <c r="O547" s="245">
        <v>17286</v>
      </c>
      <c r="P547" s="245">
        <v>9118.3649999999998</v>
      </c>
      <c r="Q547" s="245">
        <v>4840.08</v>
      </c>
      <c r="R547" s="245">
        <v>14685</v>
      </c>
      <c r="S547" s="245">
        <v>7746.3374999999996</v>
      </c>
      <c r="T547" s="245">
        <v>4111.8</v>
      </c>
      <c r="U547" s="245">
        <v>10574</v>
      </c>
      <c r="V547" s="245">
        <v>5577.7849999999999</v>
      </c>
      <c r="W547" s="245">
        <v>2960.72</v>
      </c>
    </row>
    <row r="548" spans="1:23">
      <c r="A548" s="253">
        <v>66</v>
      </c>
      <c r="B548" s="253">
        <v>66</v>
      </c>
      <c r="C548" s="245">
        <v>45418</v>
      </c>
      <c r="D548" s="245">
        <v>23957.994999999999</v>
      </c>
      <c r="E548" s="245">
        <v>12717.04</v>
      </c>
      <c r="F548" s="245">
        <v>40837</v>
      </c>
      <c r="G548" s="245">
        <v>21541.517500000002</v>
      </c>
      <c r="H548" s="245">
        <v>11434.36</v>
      </c>
      <c r="I548" s="245">
        <v>33973</v>
      </c>
      <c r="J548" s="245">
        <v>17920.7575</v>
      </c>
      <c r="K548" s="245">
        <v>9512.44</v>
      </c>
      <c r="L548" s="245">
        <v>24276</v>
      </c>
      <c r="M548" s="245">
        <v>12805.59</v>
      </c>
      <c r="N548" s="245">
        <v>6797.28</v>
      </c>
      <c r="O548" s="245">
        <v>20083</v>
      </c>
      <c r="P548" s="245">
        <v>10593.782499999999</v>
      </c>
      <c r="Q548" s="245">
        <v>5623.24</v>
      </c>
      <c r="R548" s="245">
        <v>17060</v>
      </c>
      <c r="S548" s="245">
        <v>8999.15</v>
      </c>
      <c r="T548" s="245">
        <v>4776.8</v>
      </c>
      <c r="U548" s="245">
        <v>12283</v>
      </c>
      <c r="V548" s="245">
        <v>6479.2825000000003</v>
      </c>
      <c r="W548" s="245">
        <v>3439.24</v>
      </c>
    </row>
    <row r="549" spans="1:23">
      <c r="A549" s="253">
        <v>67</v>
      </c>
      <c r="B549" s="253">
        <v>67</v>
      </c>
      <c r="C549" s="245">
        <v>49588</v>
      </c>
      <c r="D549" s="245">
        <v>26157.67</v>
      </c>
      <c r="E549" s="245">
        <v>13884.64</v>
      </c>
      <c r="F549" s="245">
        <v>44740</v>
      </c>
      <c r="G549" s="245">
        <v>23600.35</v>
      </c>
      <c r="H549" s="245">
        <v>12527.2</v>
      </c>
      <c r="I549" s="245">
        <v>37103</v>
      </c>
      <c r="J549" s="245">
        <v>19571.8325</v>
      </c>
      <c r="K549" s="245">
        <v>10388.84</v>
      </c>
      <c r="L549" s="245">
        <v>26505</v>
      </c>
      <c r="M549" s="245">
        <v>13981.387500000001</v>
      </c>
      <c r="N549" s="245">
        <v>7421.4</v>
      </c>
      <c r="O549" s="245">
        <v>21935</v>
      </c>
      <c r="P549" s="245">
        <v>11570.7125</v>
      </c>
      <c r="Q549" s="245">
        <v>6141.8</v>
      </c>
      <c r="R549" s="245">
        <v>18631</v>
      </c>
      <c r="S549" s="245">
        <v>9827.8525000000009</v>
      </c>
      <c r="T549" s="245">
        <v>5216.68</v>
      </c>
      <c r="U549" s="245">
        <v>13415</v>
      </c>
      <c r="V549" s="245">
        <v>7076.4125000000004</v>
      </c>
      <c r="W549" s="245">
        <v>3756.2</v>
      </c>
    </row>
    <row r="550" spans="1:23">
      <c r="A550" s="253">
        <v>68</v>
      </c>
      <c r="B550" s="253">
        <v>68</v>
      </c>
      <c r="C550" s="245">
        <v>54886</v>
      </c>
      <c r="D550" s="245">
        <v>28952.365000000002</v>
      </c>
      <c r="E550" s="245">
        <v>15368.08</v>
      </c>
      <c r="F550" s="245">
        <v>49381</v>
      </c>
      <c r="G550" s="245">
        <v>26048.477500000001</v>
      </c>
      <c r="H550" s="245">
        <v>13826.68</v>
      </c>
      <c r="I550" s="245">
        <v>41071</v>
      </c>
      <c r="J550" s="245">
        <v>21664.952499999999</v>
      </c>
      <c r="K550" s="245">
        <v>11499.88</v>
      </c>
      <c r="L550" s="245">
        <v>29349</v>
      </c>
      <c r="M550" s="245">
        <v>15481.5975</v>
      </c>
      <c r="N550" s="245">
        <v>8217.7199999999993</v>
      </c>
      <c r="O550" s="245">
        <v>24286</v>
      </c>
      <c r="P550" s="245">
        <v>12810.865</v>
      </c>
      <c r="Q550" s="245">
        <v>6800.08</v>
      </c>
      <c r="R550" s="245">
        <v>20630</v>
      </c>
      <c r="S550" s="245">
        <v>10882.325000000001</v>
      </c>
      <c r="T550" s="245">
        <v>5776.4</v>
      </c>
      <c r="U550" s="245">
        <v>14854</v>
      </c>
      <c r="V550" s="245">
        <v>7835.4849999999997</v>
      </c>
      <c r="W550" s="245">
        <v>4159.12</v>
      </c>
    </row>
    <row r="551" spans="1:23">
      <c r="A551" s="253">
        <v>69</v>
      </c>
      <c r="B551" s="253">
        <v>69</v>
      </c>
      <c r="C551" s="245">
        <v>60379</v>
      </c>
      <c r="D551" s="245">
        <v>31849.922500000001</v>
      </c>
      <c r="E551" s="245">
        <v>16906.12</v>
      </c>
      <c r="F551" s="245">
        <v>54325</v>
      </c>
      <c r="G551" s="245">
        <v>28656.4375</v>
      </c>
      <c r="H551" s="245">
        <v>15211</v>
      </c>
      <c r="I551" s="245">
        <v>45181</v>
      </c>
      <c r="J551" s="245">
        <v>23832.977500000001</v>
      </c>
      <c r="K551" s="245">
        <v>12650.68</v>
      </c>
      <c r="L551" s="245">
        <v>32285</v>
      </c>
      <c r="M551" s="245">
        <v>17030.337500000001</v>
      </c>
      <c r="N551" s="245">
        <v>9039.7999999999993</v>
      </c>
      <c r="O551" s="245">
        <v>26711</v>
      </c>
      <c r="P551" s="245">
        <v>14090.0525</v>
      </c>
      <c r="Q551" s="245">
        <v>7479.08</v>
      </c>
      <c r="R551" s="245">
        <v>22690</v>
      </c>
      <c r="S551" s="245">
        <v>11968.975</v>
      </c>
      <c r="T551" s="245">
        <v>6353.2</v>
      </c>
      <c r="U551" s="245">
        <v>16337</v>
      </c>
      <c r="V551" s="245">
        <v>8617.7674999999999</v>
      </c>
      <c r="W551" s="245">
        <v>4574.3599999999997</v>
      </c>
    </row>
    <row r="552" spans="1:23">
      <c r="A552" s="253">
        <v>70</v>
      </c>
      <c r="B552" s="253">
        <v>70</v>
      </c>
      <c r="C552" s="245">
        <v>82156</v>
      </c>
      <c r="D552" s="245">
        <v>43337.29</v>
      </c>
      <c r="E552" s="245">
        <v>23003.68</v>
      </c>
      <c r="F552" s="245">
        <v>76875</v>
      </c>
      <c r="G552" s="245">
        <v>40551.5625</v>
      </c>
      <c r="H552" s="245">
        <v>21525</v>
      </c>
      <c r="I552" s="245">
        <v>63254</v>
      </c>
      <c r="J552" s="245">
        <v>33366.485000000001</v>
      </c>
      <c r="K552" s="245">
        <v>17711.12</v>
      </c>
      <c r="L552" s="245">
        <v>43693</v>
      </c>
      <c r="M552" s="245">
        <v>23048.057499999999</v>
      </c>
      <c r="N552" s="245">
        <v>12234.04</v>
      </c>
      <c r="O552" s="245">
        <v>35789</v>
      </c>
      <c r="P552" s="245">
        <v>18878.697499999998</v>
      </c>
      <c r="Q552" s="245">
        <v>10020.92</v>
      </c>
      <c r="R552" s="245">
        <v>30685</v>
      </c>
      <c r="S552" s="245">
        <v>16186.3375</v>
      </c>
      <c r="T552" s="245">
        <v>8591.7999999999993</v>
      </c>
      <c r="U552" s="245">
        <v>22094</v>
      </c>
      <c r="V552" s="245">
        <v>11654.584999999999</v>
      </c>
      <c r="W552" s="245">
        <v>6186.32</v>
      </c>
    </row>
    <row r="553" spans="1:23">
      <c r="A553" s="253">
        <v>71</v>
      </c>
      <c r="B553" s="253">
        <v>71</v>
      </c>
      <c r="C553" s="245">
        <v>85370</v>
      </c>
      <c r="D553" s="245">
        <v>45032.675000000003</v>
      </c>
      <c r="E553" s="245">
        <v>23903.599999999999</v>
      </c>
      <c r="F553" s="245">
        <v>79892</v>
      </c>
      <c r="G553" s="245">
        <v>42143.03</v>
      </c>
      <c r="H553" s="245">
        <v>22369.759999999998</v>
      </c>
      <c r="I553" s="245">
        <v>65737</v>
      </c>
      <c r="J553" s="245">
        <v>34676.267500000002</v>
      </c>
      <c r="K553" s="245">
        <v>18406.36</v>
      </c>
      <c r="L553" s="245">
        <v>45407</v>
      </c>
      <c r="M553" s="245">
        <v>23952.192500000001</v>
      </c>
      <c r="N553" s="245">
        <v>12713.96</v>
      </c>
      <c r="O553" s="245">
        <v>37193</v>
      </c>
      <c r="P553" s="245">
        <v>19619.307499999999</v>
      </c>
      <c r="Q553" s="245">
        <v>10414.040000000001</v>
      </c>
      <c r="R553" s="245">
        <v>31888</v>
      </c>
      <c r="S553" s="245">
        <v>16820.919999999998</v>
      </c>
      <c r="T553" s="245">
        <v>8928.64</v>
      </c>
      <c r="U553" s="245">
        <v>22960</v>
      </c>
      <c r="V553" s="245">
        <v>12111.4</v>
      </c>
      <c r="W553" s="245">
        <v>6428.8</v>
      </c>
    </row>
    <row r="554" spans="1:23">
      <c r="A554" s="253">
        <v>72</v>
      </c>
      <c r="B554" s="253">
        <v>72</v>
      </c>
      <c r="C554" s="245">
        <v>87783</v>
      </c>
      <c r="D554" s="245">
        <v>46305.532500000001</v>
      </c>
      <c r="E554" s="245">
        <v>24579.239999999998</v>
      </c>
      <c r="F554" s="245">
        <v>82150</v>
      </c>
      <c r="G554" s="245">
        <v>43334.125</v>
      </c>
      <c r="H554" s="245">
        <v>23002</v>
      </c>
      <c r="I554" s="245">
        <v>67605</v>
      </c>
      <c r="J554" s="245">
        <v>35661.637499999997</v>
      </c>
      <c r="K554" s="245">
        <v>18929.400000000001</v>
      </c>
      <c r="L554" s="245">
        <v>46693</v>
      </c>
      <c r="M554" s="245">
        <v>24630.557499999999</v>
      </c>
      <c r="N554" s="245">
        <v>13074.04</v>
      </c>
      <c r="O554" s="245">
        <v>38245</v>
      </c>
      <c r="P554" s="245">
        <v>20174.237499999999</v>
      </c>
      <c r="Q554" s="245">
        <v>10708.6</v>
      </c>
      <c r="R554" s="245">
        <v>32792</v>
      </c>
      <c r="S554" s="245">
        <v>17297.78</v>
      </c>
      <c r="T554" s="245">
        <v>9181.76</v>
      </c>
      <c r="U554" s="245">
        <v>23610</v>
      </c>
      <c r="V554" s="245">
        <v>12454.275</v>
      </c>
      <c r="W554" s="245">
        <v>6610.8</v>
      </c>
    </row>
    <row r="555" spans="1:23">
      <c r="A555" s="253">
        <v>73</v>
      </c>
      <c r="B555" s="253">
        <v>73</v>
      </c>
      <c r="C555" s="245">
        <v>90998</v>
      </c>
      <c r="D555" s="245">
        <v>48001.445</v>
      </c>
      <c r="E555" s="245">
        <v>25479.439999999999</v>
      </c>
      <c r="F555" s="245">
        <v>85172</v>
      </c>
      <c r="G555" s="245">
        <v>44928.23</v>
      </c>
      <c r="H555" s="245">
        <v>23848.16</v>
      </c>
      <c r="I555" s="245">
        <v>70080</v>
      </c>
      <c r="J555" s="245">
        <v>36967.199999999997</v>
      </c>
      <c r="K555" s="245">
        <v>19622.400000000001</v>
      </c>
      <c r="L555" s="245">
        <v>48405</v>
      </c>
      <c r="M555" s="245">
        <v>25533.637500000001</v>
      </c>
      <c r="N555" s="245">
        <v>13553.4</v>
      </c>
      <c r="O555" s="245">
        <v>39652</v>
      </c>
      <c r="P555" s="245">
        <v>20916.43</v>
      </c>
      <c r="Q555" s="245">
        <v>11102.56</v>
      </c>
      <c r="R555" s="245">
        <v>33993</v>
      </c>
      <c r="S555" s="245">
        <v>17931.307499999999</v>
      </c>
      <c r="T555" s="245">
        <v>9518.0400000000009</v>
      </c>
      <c r="U555" s="245">
        <v>24474</v>
      </c>
      <c r="V555" s="245">
        <v>12910.035</v>
      </c>
      <c r="W555" s="245">
        <v>6852.72</v>
      </c>
    </row>
    <row r="556" spans="1:23">
      <c r="A556" s="253">
        <v>74</v>
      </c>
      <c r="B556" s="253">
        <v>74</v>
      </c>
      <c r="C556" s="245">
        <v>92606</v>
      </c>
      <c r="D556" s="245">
        <v>48849.665000000001</v>
      </c>
      <c r="E556" s="245">
        <v>25929.68</v>
      </c>
      <c r="F556" s="245">
        <v>86675</v>
      </c>
      <c r="G556" s="245">
        <v>45721.0625</v>
      </c>
      <c r="H556" s="245">
        <v>24269</v>
      </c>
      <c r="I556" s="245">
        <v>71316</v>
      </c>
      <c r="J556" s="245">
        <v>37619.19</v>
      </c>
      <c r="K556" s="245">
        <v>19968.48</v>
      </c>
      <c r="L556" s="245">
        <v>49264</v>
      </c>
      <c r="M556" s="245">
        <v>25986.76</v>
      </c>
      <c r="N556" s="245">
        <v>13793.92</v>
      </c>
      <c r="O556" s="245">
        <v>40352</v>
      </c>
      <c r="P556" s="245">
        <v>21285.68</v>
      </c>
      <c r="Q556" s="245">
        <v>11298.56</v>
      </c>
      <c r="R556" s="245">
        <v>34594</v>
      </c>
      <c r="S556" s="245">
        <v>18248.334999999999</v>
      </c>
      <c r="T556" s="245">
        <v>9686.32</v>
      </c>
      <c r="U556" s="245">
        <v>24909</v>
      </c>
      <c r="V556" s="245">
        <v>13139.497499999999</v>
      </c>
      <c r="W556" s="245">
        <v>6974.52</v>
      </c>
    </row>
    <row r="557" spans="1:23">
      <c r="A557" s="253">
        <v>75</v>
      </c>
      <c r="B557" s="253">
        <v>99</v>
      </c>
      <c r="C557" s="245">
        <v>96623</v>
      </c>
      <c r="D557" s="245">
        <v>50968.6325</v>
      </c>
      <c r="E557" s="245">
        <v>27054.44</v>
      </c>
      <c r="F557" s="245">
        <v>90448</v>
      </c>
      <c r="G557" s="245">
        <v>47711.32</v>
      </c>
      <c r="H557" s="245">
        <v>25325.439999999999</v>
      </c>
      <c r="I557" s="245">
        <v>74416</v>
      </c>
      <c r="J557" s="245">
        <v>39254.44</v>
      </c>
      <c r="K557" s="245">
        <v>20836.48</v>
      </c>
      <c r="L557" s="245">
        <v>51408</v>
      </c>
      <c r="M557" s="245">
        <v>27117.72</v>
      </c>
      <c r="N557" s="245">
        <v>14394.24</v>
      </c>
      <c r="O557" s="245">
        <v>42103</v>
      </c>
      <c r="P557" s="245">
        <v>22209.3325</v>
      </c>
      <c r="Q557" s="245">
        <v>11788.84</v>
      </c>
      <c r="R557" s="245">
        <v>36101</v>
      </c>
      <c r="S557" s="245">
        <v>19043.2775</v>
      </c>
      <c r="T557" s="245">
        <v>10108.280000000001</v>
      </c>
      <c r="U557" s="245">
        <v>25992</v>
      </c>
      <c r="V557" s="245">
        <v>13710.78</v>
      </c>
      <c r="W557" s="245">
        <v>7277.76</v>
      </c>
    </row>
    <row r="559" spans="1:23">
      <c r="A559" s="253">
        <v>1</v>
      </c>
      <c r="C559" s="245">
        <v>4477</v>
      </c>
      <c r="D559" s="245">
        <v>2361.6174999999998</v>
      </c>
      <c r="E559" s="245">
        <v>1253.56</v>
      </c>
      <c r="F559" s="245">
        <v>2870</v>
      </c>
      <c r="G559" s="245">
        <v>1513.925</v>
      </c>
      <c r="H559" s="245">
        <v>803.6</v>
      </c>
      <c r="I559" s="245">
        <v>2471</v>
      </c>
      <c r="J559" s="245">
        <v>1303.4525000000001</v>
      </c>
      <c r="K559" s="245">
        <v>691.88</v>
      </c>
      <c r="L559" s="245">
        <v>1806</v>
      </c>
      <c r="M559" s="245">
        <v>952.66499999999996</v>
      </c>
      <c r="N559" s="245">
        <v>505.68</v>
      </c>
      <c r="O559" s="245">
        <v>1458</v>
      </c>
      <c r="P559" s="245">
        <v>769.09500000000003</v>
      </c>
      <c r="Q559" s="245">
        <v>408.24</v>
      </c>
      <c r="R559" s="245">
        <v>1081</v>
      </c>
      <c r="S559" s="245">
        <v>570.22749999999996</v>
      </c>
      <c r="T559" s="245">
        <v>302.68</v>
      </c>
      <c r="U559" s="245">
        <v>779</v>
      </c>
      <c r="V559" s="245">
        <v>410.92250000000001</v>
      </c>
      <c r="W559" s="245">
        <v>218.12</v>
      </c>
    </row>
    <row r="560" spans="1:23">
      <c r="A560" s="253">
        <v>2</v>
      </c>
      <c r="C560" s="245">
        <v>7044</v>
      </c>
      <c r="D560" s="245">
        <v>3715.71</v>
      </c>
      <c r="E560" s="245">
        <v>1972.32</v>
      </c>
      <c r="F560" s="245">
        <v>4558</v>
      </c>
      <c r="G560" s="245">
        <v>2404.3449999999998</v>
      </c>
      <c r="H560" s="245">
        <v>1276.24</v>
      </c>
      <c r="I560" s="245">
        <v>3926</v>
      </c>
      <c r="J560" s="245">
        <v>2070.9650000000001</v>
      </c>
      <c r="K560" s="245">
        <v>1099.28</v>
      </c>
      <c r="L560" s="245">
        <v>2874</v>
      </c>
      <c r="M560" s="245">
        <v>1516.0350000000001</v>
      </c>
      <c r="N560" s="245">
        <v>804.72</v>
      </c>
      <c r="O560" s="245">
        <v>2312</v>
      </c>
      <c r="P560" s="245">
        <v>1219.58</v>
      </c>
      <c r="Q560" s="245">
        <v>647.36</v>
      </c>
      <c r="R560" s="245">
        <v>1716</v>
      </c>
      <c r="S560" s="245">
        <v>905.19</v>
      </c>
      <c r="T560" s="245">
        <v>480.48</v>
      </c>
      <c r="U560" s="245">
        <v>1236</v>
      </c>
      <c r="V560" s="245">
        <v>651.99</v>
      </c>
      <c r="W560" s="245">
        <v>346.08</v>
      </c>
    </row>
    <row r="561" spans="1:24">
      <c r="A561" s="253">
        <v>3</v>
      </c>
      <c r="C561" s="245">
        <v>10249</v>
      </c>
      <c r="D561" s="245">
        <v>5406.3474999999999</v>
      </c>
      <c r="E561" s="245">
        <v>2869.72</v>
      </c>
      <c r="F561" s="245">
        <v>6679</v>
      </c>
      <c r="G561" s="245">
        <v>3523.1725000000001</v>
      </c>
      <c r="H561" s="245">
        <v>1870.12</v>
      </c>
      <c r="I561" s="245">
        <v>5747</v>
      </c>
      <c r="J561" s="245">
        <v>3031.5425</v>
      </c>
      <c r="K561" s="245">
        <v>1609.16</v>
      </c>
      <c r="L561" s="245">
        <v>4204</v>
      </c>
      <c r="M561" s="245">
        <v>2217.61</v>
      </c>
      <c r="N561" s="245">
        <v>1177.1199999999999</v>
      </c>
      <c r="O561" s="245">
        <v>3392</v>
      </c>
      <c r="P561" s="245">
        <v>1789.28</v>
      </c>
      <c r="Q561" s="245">
        <v>949.76</v>
      </c>
      <c r="R561" s="245">
        <v>2512</v>
      </c>
      <c r="S561" s="245">
        <v>1325.08</v>
      </c>
      <c r="T561" s="245">
        <v>703.36</v>
      </c>
      <c r="U561" s="245">
        <v>1808</v>
      </c>
      <c r="V561" s="245">
        <v>953.72</v>
      </c>
      <c r="W561" s="245">
        <v>506.24</v>
      </c>
    </row>
    <row r="563" spans="1:24">
      <c r="A563" s="253" t="s">
        <v>674</v>
      </c>
      <c r="C563" s="245" t="s">
        <v>635</v>
      </c>
      <c r="F563" s="245" t="s">
        <v>636</v>
      </c>
      <c r="I563" s="245" t="s">
        <v>637</v>
      </c>
      <c r="L563" s="245" t="s">
        <v>638</v>
      </c>
      <c r="O563" s="245" t="s">
        <v>639</v>
      </c>
      <c r="R563" s="245" t="s">
        <v>640</v>
      </c>
      <c r="U563" s="245" t="s">
        <v>641</v>
      </c>
    </row>
    <row r="564" spans="1:24">
      <c r="C564" s="245" t="s">
        <v>642</v>
      </c>
      <c r="D564" s="245" t="s">
        <v>643</v>
      </c>
      <c r="F564" s="245" t="s">
        <v>642</v>
      </c>
      <c r="G564" s="245" t="s">
        <v>643</v>
      </c>
      <c r="I564" s="245" t="s">
        <v>642</v>
      </c>
      <c r="J564" s="245" t="s">
        <v>643</v>
      </c>
      <c r="L564" s="245" t="s">
        <v>642</v>
      </c>
      <c r="M564" s="245" t="s">
        <v>643</v>
      </c>
      <c r="O564" s="245" t="s">
        <v>642</v>
      </c>
      <c r="P564" s="245" t="s">
        <v>643</v>
      </c>
      <c r="R564" s="245" t="s">
        <v>642</v>
      </c>
      <c r="S564" s="245" t="s">
        <v>643</v>
      </c>
      <c r="U564" s="245" t="s">
        <v>642</v>
      </c>
      <c r="V564" s="245" t="s">
        <v>643</v>
      </c>
    </row>
    <row r="565" spans="1:24">
      <c r="A565" s="253" t="s">
        <v>651</v>
      </c>
      <c r="C565" s="245">
        <v>1000</v>
      </c>
      <c r="D565" s="245">
        <v>500</v>
      </c>
      <c r="F565" s="245">
        <v>2000</v>
      </c>
      <c r="G565" s="245">
        <v>1000</v>
      </c>
      <c r="I565" s="245">
        <v>3000</v>
      </c>
      <c r="J565" s="245">
        <v>2000</v>
      </c>
      <c r="L565" s="245">
        <v>5000</v>
      </c>
      <c r="M565" s="245">
        <v>5000</v>
      </c>
      <c r="O565" s="245">
        <v>10000</v>
      </c>
      <c r="P565" s="245">
        <v>10000</v>
      </c>
      <c r="R565" s="245">
        <v>20000</v>
      </c>
      <c r="S565" s="245">
        <v>20000</v>
      </c>
      <c r="U565" s="245">
        <v>50000</v>
      </c>
      <c r="V565" s="245">
        <v>50000</v>
      </c>
    </row>
    <row r="566" spans="1:24">
      <c r="A566" s="253" t="s">
        <v>653</v>
      </c>
      <c r="B566" s="253" t="s">
        <v>654</v>
      </c>
      <c r="C566" s="245" t="s">
        <v>652</v>
      </c>
      <c r="D566" s="245" t="s">
        <v>655</v>
      </c>
      <c r="E566" s="245" t="s">
        <v>656</v>
      </c>
      <c r="F566" s="245" t="s">
        <v>652</v>
      </c>
      <c r="G566" s="245" t="s">
        <v>655</v>
      </c>
      <c r="H566" s="245" t="s">
        <v>656</v>
      </c>
      <c r="I566" s="245" t="s">
        <v>652</v>
      </c>
      <c r="J566" s="245" t="s">
        <v>655</v>
      </c>
      <c r="K566" s="245" t="s">
        <v>656</v>
      </c>
      <c r="L566" s="245" t="s">
        <v>652</v>
      </c>
      <c r="M566" s="245" t="s">
        <v>655</v>
      </c>
      <c r="N566" s="245" t="s">
        <v>656</v>
      </c>
      <c r="O566" s="245" t="s">
        <v>652</v>
      </c>
      <c r="P566" s="245" t="s">
        <v>655</v>
      </c>
      <c r="Q566" s="245" t="s">
        <v>656</v>
      </c>
      <c r="R566" s="245" t="s">
        <v>652</v>
      </c>
      <c r="S566" s="245" t="s">
        <v>655</v>
      </c>
      <c r="T566" s="245" t="s">
        <v>656</v>
      </c>
      <c r="U566" s="245" t="s">
        <v>652</v>
      </c>
      <c r="V566" s="245" t="s">
        <v>655</v>
      </c>
      <c r="W566" s="245" t="s">
        <v>656</v>
      </c>
      <c r="X566" s="245">
        <v>18</v>
      </c>
    </row>
    <row r="567" spans="1:24">
      <c r="A567" s="253">
        <v>18</v>
      </c>
      <c r="B567" s="253">
        <v>24</v>
      </c>
      <c r="C567" s="245">
        <v>28023</v>
      </c>
      <c r="D567" s="245">
        <v>14782.1325</v>
      </c>
      <c r="E567" s="245">
        <v>7846.44</v>
      </c>
      <c r="F567" s="245">
        <v>17443</v>
      </c>
      <c r="G567" s="245">
        <v>9201.1825000000008</v>
      </c>
      <c r="H567" s="245">
        <v>4884.04</v>
      </c>
      <c r="I567" s="245">
        <v>15623</v>
      </c>
      <c r="J567" s="245">
        <v>8241.1324999999997</v>
      </c>
      <c r="K567" s="245">
        <v>4374.4399999999996</v>
      </c>
      <c r="L567" s="245">
        <v>9033</v>
      </c>
      <c r="M567" s="245">
        <v>4764.9075000000003</v>
      </c>
      <c r="N567" s="245">
        <v>2529.2399999999998</v>
      </c>
      <c r="O567" s="245">
        <v>5863</v>
      </c>
      <c r="P567" s="245">
        <v>3092.7325000000001</v>
      </c>
      <c r="Q567" s="245">
        <v>1641.6399999999999</v>
      </c>
      <c r="R567" s="245">
        <v>4313</v>
      </c>
      <c r="S567" s="245">
        <v>2275.1075000000001</v>
      </c>
      <c r="T567" s="245">
        <v>1207.6399999999999</v>
      </c>
      <c r="U567" s="245">
        <v>3104</v>
      </c>
      <c r="V567" s="245">
        <v>1637.36</v>
      </c>
      <c r="W567" s="245">
        <v>869.12</v>
      </c>
    </row>
    <row r="568" spans="1:24">
      <c r="A568" s="253">
        <v>25</v>
      </c>
      <c r="B568" s="253">
        <v>29</v>
      </c>
      <c r="C568" s="245">
        <v>29343</v>
      </c>
      <c r="D568" s="245">
        <v>15478.432500000001</v>
      </c>
      <c r="E568" s="245">
        <v>8216.0400000000009</v>
      </c>
      <c r="F568" s="245">
        <v>18248</v>
      </c>
      <c r="G568" s="245">
        <v>9625.82</v>
      </c>
      <c r="H568" s="245">
        <v>5109.4399999999996</v>
      </c>
      <c r="I568" s="245">
        <v>17229</v>
      </c>
      <c r="J568" s="245">
        <v>9088.2975000000006</v>
      </c>
      <c r="K568" s="245">
        <v>4824.12</v>
      </c>
      <c r="L568" s="245">
        <v>9913</v>
      </c>
      <c r="M568" s="245">
        <v>5229.1075000000001</v>
      </c>
      <c r="N568" s="245">
        <v>2775.64</v>
      </c>
      <c r="O568" s="245">
        <v>6480</v>
      </c>
      <c r="P568" s="245">
        <v>3418.2</v>
      </c>
      <c r="Q568" s="245">
        <v>1814.4</v>
      </c>
      <c r="R568" s="245">
        <v>4755</v>
      </c>
      <c r="S568" s="245">
        <v>2508.2624999999998</v>
      </c>
      <c r="T568" s="245">
        <v>1331.4</v>
      </c>
      <c r="U568" s="245">
        <v>3424</v>
      </c>
      <c r="V568" s="245">
        <v>1806.16</v>
      </c>
      <c r="W568" s="245">
        <v>958.72</v>
      </c>
    </row>
    <row r="569" spans="1:24">
      <c r="A569" s="253">
        <v>30</v>
      </c>
      <c r="B569" s="253">
        <v>34</v>
      </c>
      <c r="C569" s="245">
        <v>32764</v>
      </c>
      <c r="D569" s="245">
        <v>17283.009999999998</v>
      </c>
      <c r="E569" s="245">
        <v>9173.92</v>
      </c>
      <c r="F569" s="245">
        <v>20413</v>
      </c>
      <c r="G569" s="245">
        <v>10767.8575</v>
      </c>
      <c r="H569" s="245">
        <v>5715.64</v>
      </c>
      <c r="I569" s="245">
        <v>19722</v>
      </c>
      <c r="J569" s="245">
        <v>10403.355</v>
      </c>
      <c r="K569" s="245">
        <v>5522.16</v>
      </c>
      <c r="L569" s="245">
        <v>10925</v>
      </c>
      <c r="M569" s="245">
        <v>5762.9375</v>
      </c>
      <c r="N569" s="245">
        <v>3059</v>
      </c>
      <c r="O569" s="245">
        <v>7439</v>
      </c>
      <c r="P569" s="245">
        <v>3924.0725000000002</v>
      </c>
      <c r="Q569" s="245">
        <v>2082.92</v>
      </c>
      <c r="R569" s="245">
        <v>5477</v>
      </c>
      <c r="S569" s="245">
        <v>2889.1174999999998</v>
      </c>
      <c r="T569" s="245">
        <v>1533.56</v>
      </c>
      <c r="U569" s="245">
        <v>3945</v>
      </c>
      <c r="V569" s="245">
        <v>2080.9875000000002</v>
      </c>
      <c r="W569" s="245">
        <v>1104.5999999999999</v>
      </c>
    </row>
    <row r="570" spans="1:24">
      <c r="A570" s="253">
        <v>35</v>
      </c>
      <c r="B570" s="253">
        <v>39</v>
      </c>
      <c r="C570" s="245">
        <v>35440</v>
      </c>
      <c r="D570" s="245">
        <v>18694.599999999999</v>
      </c>
      <c r="E570" s="245">
        <v>9923.2000000000007</v>
      </c>
      <c r="F570" s="245">
        <v>22100</v>
      </c>
      <c r="G570" s="245">
        <v>11657.75</v>
      </c>
      <c r="H570" s="245">
        <v>6188</v>
      </c>
      <c r="I570" s="245">
        <v>21357</v>
      </c>
      <c r="J570" s="245">
        <v>11265.817499999999</v>
      </c>
      <c r="K570" s="245">
        <v>5979.96</v>
      </c>
      <c r="L570" s="245">
        <v>12002</v>
      </c>
      <c r="M570" s="245">
        <v>6331.0550000000003</v>
      </c>
      <c r="N570" s="245">
        <v>3360.56</v>
      </c>
      <c r="O570" s="245">
        <v>8523</v>
      </c>
      <c r="P570" s="245">
        <v>4495.8824999999997</v>
      </c>
      <c r="Q570" s="245">
        <v>2386.44</v>
      </c>
      <c r="R570" s="245">
        <v>6312</v>
      </c>
      <c r="S570" s="245">
        <v>3329.58</v>
      </c>
      <c r="T570" s="245">
        <v>1767.36</v>
      </c>
      <c r="U570" s="245">
        <v>4544</v>
      </c>
      <c r="V570" s="245">
        <v>2396.96</v>
      </c>
      <c r="W570" s="245">
        <v>1272.32</v>
      </c>
    </row>
    <row r="571" spans="1:24">
      <c r="A571" s="253">
        <v>40</v>
      </c>
      <c r="B571" s="253">
        <v>44</v>
      </c>
      <c r="C571" s="245">
        <v>40897</v>
      </c>
      <c r="D571" s="245">
        <v>21573.1675</v>
      </c>
      <c r="E571" s="245">
        <v>11451.16</v>
      </c>
      <c r="F571" s="245">
        <v>26062</v>
      </c>
      <c r="G571" s="245">
        <v>13747.705</v>
      </c>
      <c r="H571" s="245">
        <v>7297.36</v>
      </c>
      <c r="I571" s="245">
        <v>23850</v>
      </c>
      <c r="J571" s="245">
        <v>12580.875</v>
      </c>
      <c r="K571" s="245">
        <v>6678</v>
      </c>
      <c r="L571" s="245">
        <v>13949</v>
      </c>
      <c r="M571" s="245">
        <v>7358.0974999999999</v>
      </c>
      <c r="N571" s="245">
        <v>3905.72</v>
      </c>
      <c r="O571" s="245">
        <v>9808</v>
      </c>
      <c r="P571" s="245">
        <v>5173.72</v>
      </c>
      <c r="Q571" s="245">
        <v>2746.24</v>
      </c>
      <c r="R571" s="245">
        <v>7246</v>
      </c>
      <c r="S571" s="245">
        <v>3822.2649999999999</v>
      </c>
      <c r="T571" s="245">
        <v>2028.88</v>
      </c>
      <c r="U571" s="245">
        <v>5217</v>
      </c>
      <c r="V571" s="245">
        <v>2751.9675000000002</v>
      </c>
      <c r="W571" s="245">
        <v>1460.76</v>
      </c>
    </row>
    <row r="572" spans="1:24">
      <c r="A572" s="253">
        <v>45</v>
      </c>
      <c r="B572" s="253">
        <v>49</v>
      </c>
      <c r="C572" s="245">
        <v>48151</v>
      </c>
      <c r="D572" s="245">
        <v>25399.6525</v>
      </c>
      <c r="E572" s="245">
        <v>13482.28</v>
      </c>
      <c r="F572" s="245">
        <v>30717</v>
      </c>
      <c r="G572" s="245">
        <v>16203.217500000001</v>
      </c>
      <c r="H572" s="245">
        <v>8600.76</v>
      </c>
      <c r="I572" s="245">
        <v>28111</v>
      </c>
      <c r="J572" s="245">
        <v>14828.5525</v>
      </c>
      <c r="K572" s="245">
        <v>7871.08</v>
      </c>
      <c r="L572" s="245">
        <v>16031</v>
      </c>
      <c r="M572" s="245">
        <v>8456.3525000000009</v>
      </c>
      <c r="N572" s="245">
        <v>4488.68</v>
      </c>
      <c r="O572" s="245">
        <v>11521</v>
      </c>
      <c r="P572" s="245">
        <v>6077.3275000000003</v>
      </c>
      <c r="Q572" s="245">
        <v>3225.88</v>
      </c>
      <c r="R572" s="245">
        <v>8470</v>
      </c>
      <c r="S572" s="245">
        <v>4467.9250000000002</v>
      </c>
      <c r="T572" s="245">
        <v>2371.6</v>
      </c>
      <c r="U572" s="245">
        <v>6097</v>
      </c>
      <c r="V572" s="245">
        <v>3216.1675</v>
      </c>
      <c r="W572" s="245">
        <v>1707.16</v>
      </c>
    </row>
    <row r="573" spans="1:24">
      <c r="A573" s="253">
        <v>50</v>
      </c>
      <c r="B573" s="253">
        <v>54</v>
      </c>
      <c r="C573" s="245">
        <v>50827</v>
      </c>
      <c r="D573" s="245">
        <v>26811.2425</v>
      </c>
      <c r="E573" s="245">
        <v>14231.56</v>
      </c>
      <c r="F573" s="245">
        <v>32084</v>
      </c>
      <c r="G573" s="245">
        <v>16924.310000000001</v>
      </c>
      <c r="H573" s="245">
        <v>8983.52</v>
      </c>
      <c r="I573" s="245">
        <v>29633</v>
      </c>
      <c r="J573" s="245">
        <v>15631.407499999999</v>
      </c>
      <c r="K573" s="245">
        <v>8297.24</v>
      </c>
      <c r="L573" s="245">
        <v>19567</v>
      </c>
      <c r="M573" s="245">
        <v>10321.592500000001</v>
      </c>
      <c r="N573" s="245">
        <v>5478.76</v>
      </c>
      <c r="O573" s="245">
        <v>13959</v>
      </c>
      <c r="P573" s="245">
        <v>7363.3725000000004</v>
      </c>
      <c r="Q573" s="245">
        <v>3908.52</v>
      </c>
      <c r="R573" s="245">
        <v>10269</v>
      </c>
      <c r="S573" s="245">
        <v>5416.8975</v>
      </c>
      <c r="T573" s="245">
        <v>2875.32</v>
      </c>
      <c r="U573" s="245">
        <v>7392</v>
      </c>
      <c r="V573" s="245">
        <v>3899.28</v>
      </c>
      <c r="W573" s="245">
        <v>2069.7600000000002</v>
      </c>
    </row>
    <row r="574" spans="1:24">
      <c r="A574" s="253">
        <v>55</v>
      </c>
      <c r="B574" s="253">
        <v>59</v>
      </c>
      <c r="C574" s="245">
        <v>59789</v>
      </c>
      <c r="D574" s="245">
        <v>31538.697499999998</v>
      </c>
      <c r="E574" s="245">
        <v>16740.919999999998</v>
      </c>
      <c r="F574" s="245">
        <v>37747</v>
      </c>
      <c r="G574" s="245">
        <v>19911.5425</v>
      </c>
      <c r="H574" s="245">
        <v>10569.16</v>
      </c>
      <c r="I574" s="245">
        <v>34872</v>
      </c>
      <c r="J574" s="245">
        <v>18394.98</v>
      </c>
      <c r="K574" s="245">
        <v>9764.16</v>
      </c>
      <c r="L574" s="245">
        <v>23383</v>
      </c>
      <c r="M574" s="245">
        <v>12334.532499999999</v>
      </c>
      <c r="N574" s="245">
        <v>6547.24</v>
      </c>
      <c r="O574" s="245">
        <v>15744</v>
      </c>
      <c r="P574" s="245">
        <v>8304.9599999999991</v>
      </c>
      <c r="Q574" s="245">
        <v>4408.32</v>
      </c>
      <c r="R574" s="245">
        <v>11593</v>
      </c>
      <c r="S574" s="245">
        <v>6115.3074999999999</v>
      </c>
      <c r="T574" s="245">
        <v>3246.04</v>
      </c>
      <c r="U574" s="245">
        <v>8345</v>
      </c>
      <c r="V574" s="245">
        <v>4401.9875000000002</v>
      </c>
      <c r="W574" s="245">
        <v>2336.6</v>
      </c>
    </row>
    <row r="575" spans="1:24">
      <c r="A575" s="253">
        <v>60</v>
      </c>
      <c r="B575" s="253">
        <v>60</v>
      </c>
      <c r="C575" s="245">
        <v>60593</v>
      </c>
      <c r="D575" s="245">
        <v>31962.807499999999</v>
      </c>
      <c r="E575" s="245">
        <v>16966.04</v>
      </c>
      <c r="F575" s="245">
        <v>39253</v>
      </c>
      <c r="G575" s="245">
        <v>20705.9575</v>
      </c>
      <c r="H575" s="245">
        <v>10990.84</v>
      </c>
      <c r="I575" s="245">
        <v>36146</v>
      </c>
      <c r="J575" s="245">
        <v>19067.014999999999</v>
      </c>
      <c r="K575" s="245">
        <v>10120.879999999999</v>
      </c>
      <c r="L575" s="245">
        <v>23850</v>
      </c>
      <c r="M575" s="245">
        <v>12580.875</v>
      </c>
      <c r="N575" s="245">
        <v>6678</v>
      </c>
      <c r="O575" s="245">
        <v>17331</v>
      </c>
      <c r="P575" s="245">
        <v>9142.1025000000009</v>
      </c>
      <c r="Q575" s="245">
        <v>4852.68</v>
      </c>
      <c r="R575" s="245">
        <v>12773</v>
      </c>
      <c r="S575" s="245">
        <v>6737.7574999999997</v>
      </c>
      <c r="T575" s="245">
        <v>3576.44</v>
      </c>
      <c r="U575" s="245">
        <v>9197</v>
      </c>
      <c r="V575" s="245">
        <v>4851.4174999999996</v>
      </c>
      <c r="W575" s="245">
        <v>2575.16</v>
      </c>
    </row>
    <row r="576" spans="1:24">
      <c r="A576" s="253">
        <v>61</v>
      </c>
      <c r="B576" s="253">
        <v>61</v>
      </c>
      <c r="C576" s="245">
        <v>62870</v>
      </c>
      <c r="D576" s="245">
        <v>33163.925000000003</v>
      </c>
      <c r="E576" s="245">
        <v>17603.599999999999</v>
      </c>
      <c r="F576" s="245">
        <v>40735</v>
      </c>
      <c r="G576" s="245">
        <v>21487.712500000001</v>
      </c>
      <c r="H576" s="245">
        <v>11405.8</v>
      </c>
      <c r="I576" s="245">
        <v>37511</v>
      </c>
      <c r="J576" s="245">
        <v>19787.052500000002</v>
      </c>
      <c r="K576" s="245">
        <v>10503.08</v>
      </c>
      <c r="L576" s="245">
        <v>25622</v>
      </c>
      <c r="M576" s="245">
        <v>13515.605</v>
      </c>
      <c r="N576" s="245">
        <v>7174.16</v>
      </c>
      <c r="O576" s="245">
        <v>18604</v>
      </c>
      <c r="P576" s="245">
        <v>9813.61</v>
      </c>
      <c r="Q576" s="245">
        <v>5209.12</v>
      </c>
      <c r="R576" s="245">
        <v>13719</v>
      </c>
      <c r="S576" s="245">
        <v>7236.7725</v>
      </c>
      <c r="T576" s="245">
        <v>3841.32</v>
      </c>
      <c r="U576" s="245">
        <v>9878</v>
      </c>
      <c r="V576" s="245">
        <v>5210.6450000000004</v>
      </c>
      <c r="W576" s="245">
        <v>2765.84</v>
      </c>
    </row>
    <row r="577" spans="1:23">
      <c r="A577" s="253">
        <v>62</v>
      </c>
      <c r="B577" s="253">
        <v>62</v>
      </c>
      <c r="C577" s="245">
        <v>68768</v>
      </c>
      <c r="D577" s="245">
        <v>36275.120000000003</v>
      </c>
      <c r="E577" s="245">
        <v>19255.04</v>
      </c>
      <c r="F577" s="245">
        <v>44574</v>
      </c>
      <c r="G577" s="245">
        <v>23512.785</v>
      </c>
      <c r="H577" s="245">
        <v>12480.72</v>
      </c>
      <c r="I577" s="245">
        <v>41070</v>
      </c>
      <c r="J577" s="245">
        <v>21664.424999999999</v>
      </c>
      <c r="K577" s="245">
        <v>11499.6</v>
      </c>
      <c r="L577" s="245">
        <v>28049</v>
      </c>
      <c r="M577" s="245">
        <v>14795.8475</v>
      </c>
      <c r="N577" s="245">
        <v>7853.72</v>
      </c>
      <c r="O577" s="245">
        <v>20371</v>
      </c>
      <c r="P577" s="245">
        <v>10745.702499999999</v>
      </c>
      <c r="Q577" s="245">
        <v>5703.88</v>
      </c>
      <c r="R577" s="245">
        <v>15032</v>
      </c>
      <c r="S577" s="245">
        <v>7929.38</v>
      </c>
      <c r="T577" s="245">
        <v>4208.96</v>
      </c>
      <c r="U577" s="245">
        <v>10822</v>
      </c>
      <c r="V577" s="245">
        <v>5708.6049999999996</v>
      </c>
      <c r="W577" s="245">
        <v>3030.16</v>
      </c>
    </row>
    <row r="578" spans="1:23">
      <c r="A578" s="253">
        <v>63</v>
      </c>
      <c r="B578" s="253">
        <v>63</v>
      </c>
      <c r="C578" s="245">
        <v>73098</v>
      </c>
      <c r="D578" s="245">
        <v>38559.195</v>
      </c>
      <c r="E578" s="245">
        <v>20467.439999999999</v>
      </c>
      <c r="F578" s="245">
        <v>47401</v>
      </c>
      <c r="G578" s="245">
        <v>25004.0275</v>
      </c>
      <c r="H578" s="245">
        <v>13272.28</v>
      </c>
      <c r="I578" s="245">
        <v>43666</v>
      </c>
      <c r="J578" s="245">
        <v>23033.814999999999</v>
      </c>
      <c r="K578" s="245">
        <v>12226.48</v>
      </c>
      <c r="L578" s="245">
        <v>29817</v>
      </c>
      <c r="M578" s="245">
        <v>15728.467500000001</v>
      </c>
      <c r="N578" s="245">
        <v>8348.76</v>
      </c>
      <c r="O578" s="245">
        <v>21659</v>
      </c>
      <c r="P578" s="245">
        <v>11425.122499999999</v>
      </c>
      <c r="Q578" s="245">
        <v>6064.52</v>
      </c>
      <c r="R578" s="245">
        <v>15976</v>
      </c>
      <c r="S578" s="245">
        <v>8427.34</v>
      </c>
      <c r="T578" s="245">
        <v>4473.28</v>
      </c>
      <c r="U578" s="245">
        <v>11502</v>
      </c>
      <c r="V578" s="245">
        <v>6067.3050000000003</v>
      </c>
      <c r="W578" s="245">
        <v>3220.56</v>
      </c>
    </row>
    <row r="579" spans="1:23">
      <c r="A579" s="253">
        <v>64</v>
      </c>
      <c r="B579" s="253">
        <v>64</v>
      </c>
      <c r="C579" s="245">
        <v>73265</v>
      </c>
      <c r="D579" s="245">
        <v>38647.287499999999</v>
      </c>
      <c r="E579" s="245">
        <v>20514.2</v>
      </c>
      <c r="F579" s="245">
        <v>51280</v>
      </c>
      <c r="G579" s="245">
        <v>27050.2</v>
      </c>
      <c r="H579" s="245">
        <v>14358.4</v>
      </c>
      <c r="I579" s="245">
        <v>47236</v>
      </c>
      <c r="J579" s="245">
        <v>24916.99</v>
      </c>
      <c r="K579" s="245">
        <v>13226.08</v>
      </c>
      <c r="L579" s="245">
        <v>32253</v>
      </c>
      <c r="M579" s="245">
        <v>17013.4575</v>
      </c>
      <c r="N579" s="245">
        <v>9030.84</v>
      </c>
      <c r="O579" s="245">
        <v>23427</v>
      </c>
      <c r="P579" s="245">
        <v>12357.7425</v>
      </c>
      <c r="Q579" s="245">
        <v>6559.5599999999995</v>
      </c>
      <c r="R579" s="245">
        <v>17285</v>
      </c>
      <c r="S579" s="245">
        <v>9117.8374999999996</v>
      </c>
      <c r="T579" s="245">
        <v>4839.8</v>
      </c>
      <c r="U579" s="245">
        <v>12447</v>
      </c>
      <c r="V579" s="245">
        <v>6565.7924999999996</v>
      </c>
      <c r="W579" s="245">
        <v>3485.16</v>
      </c>
    </row>
    <row r="580" spans="1:23">
      <c r="A580" s="253">
        <v>65</v>
      </c>
      <c r="B580" s="253">
        <v>65</v>
      </c>
      <c r="C580" s="245">
        <v>73427</v>
      </c>
      <c r="D580" s="245">
        <v>38732.7425</v>
      </c>
      <c r="E580" s="245">
        <v>20559.560000000001</v>
      </c>
      <c r="F580" s="245">
        <v>59414</v>
      </c>
      <c r="G580" s="245">
        <v>31340.884999999998</v>
      </c>
      <c r="H580" s="245">
        <v>16635.919999999998</v>
      </c>
      <c r="I580" s="245">
        <v>54604</v>
      </c>
      <c r="J580" s="245">
        <v>28803.61</v>
      </c>
      <c r="K580" s="245">
        <v>15289.119999999999</v>
      </c>
      <c r="L580" s="245">
        <v>32673</v>
      </c>
      <c r="M580" s="245">
        <v>17235.0075</v>
      </c>
      <c r="N580" s="245">
        <v>9148.44</v>
      </c>
      <c r="O580" s="245">
        <v>24839</v>
      </c>
      <c r="P580" s="245">
        <v>13102.5725</v>
      </c>
      <c r="Q580" s="245">
        <v>6954.92</v>
      </c>
      <c r="R580" s="245">
        <v>18711</v>
      </c>
      <c r="S580" s="245">
        <v>9870.0524999999998</v>
      </c>
      <c r="T580" s="245">
        <v>5239.08</v>
      </c>
      <c r="U580" s="245">
        <v>13470</v>
      </c>
      <c r="V580" s="245">
        <v>7105.4250000000002</v>
      </c>
      <c r="W580" s="245">
        <v>3771.6</v>
      </c>
    </row>
    <row r="581" spans="1:23">
      <c r="A581" s="253">
        <v>66</v>
      </c>
      <c r="B581" s="253">
        <v>66</v>
      </c>
      <c r="C581" s="245">
        <v>76767</v>
      </c>
      <c r="D581" s="245">
        <v>40494.592499999999</v>
      </c>
      <c r="E581" s="245">
        <v>21494.76</v>
      </c>
      <c r="F581" s="245">
        <v>69003</v>
      </c>
      <c r="G581" s="245">
        <v>36399.082499999997</v>
      </c>
      <c r="H581" s="245">
        <v>19320.84</v>
      </c>
      <c r="I581" s="245">
        <v>63431</v>
      </c>
      <c r="J581" s="245">
        <v>33459.852500000001</v>
      </c>
      <c r="K581" s="245">
        <v>17760.68</v>
      </c>
      <c r="L581" s="245">
        <v>37961</v>
      </c>
      <c r="M581" s="245">
        <v>20024.427500000002</v>
      </c>
      <c r="N581" s="245">
        <v>10629.08</v>
      </c>
      <c r="O581" s="245">
        <v>28868</v>
      </c>
      <c r="P581" s="245">
        <v>15227.87</v>
      </c>
      <c r="Q581" s="245">
        <v>8083.04</v>
      </c>
      <c r="R581" s="245">
        <v>21738</v>
      </c>
      <c r="S581" s="245">
        <v>11466.795</v>
      </c>
      <c r="T581" s="245">
        <v>6086.64</v>
      </c>
      <c r="U581" s="245">
        <v>15653</v>
      </c>
      <c r="V581" s="245">
        <v>8256.9575000000004</v>
      </c>
      <c r="W581" s="245">
        <v>4382.84</v>
      </c>
    </row>
    <row r="582" spans="1:23">
      <c r="A582" s="253">
        <v>67</v>
      </c>
      <c r="B582" s="253">
        <v>67</v>
      </c>
      <c r="C582" s="245">
        <v>83812</v>
      </c>
      <c r="D582" s="245">
        <v>44210.83</v>
      </c>
      <c r="E582" s="245">
        <v>23467.360000000001</v>
      </c>
      <c r="F582" s="245">
        <v>75363</v>
      </c>
      <c r="G582" s="245">
        <v>39753.982499999998</v>
      </c>
      <c r="H582" s="245">
        <v>21101.64</v>
      </c>
      <c r="I582" s="245">
        <v>69276</v>
      </c>
      <c r="J582" s="245">
        <v>36543.089999999997</v>
      </c>
      <c r="K582" s="245">
        <v>19397.28</v>
      </c>
      <c r="L582" s="245">
        <v>41463</v>
      </c>
      <c r="M582" s="245">
        <v>21871.732499999998</v>
      </c>
      <c r="N582" s="245">
        <v>11609.64</v>
      </c>
      <c r="O582" s="245">
        <v>31522</v>
      </c>
      <c r="P582" s="245">
        <v>16627.855</v>
      </c>
      <c r="Q582" s="245">
        <v>8826.16</v>
      </c>
      <c r="R582" s="245">
        <v>23740</v>
      </c>
      <c r="S582" s="245">
        <v>12522.85</v>
      </c>
      <c r="T582" s="245">
        <v>6647.2</v>
      </c>
      <c r="U582" s="245">
        <v>17093</v>
      </c>
      <c r="V582" s="245">
        <v>9016.5575000000008</v>
      </c>
      <c r="W582" s="245">
        <v>4786.04</v>
      </c>
    </row>
    <row r="583" spans="1:23">
      <c r="A583" s="253">
        <v>68</v>
      </c>
      <c r="B583" s="253">
        <v>68</v>
      </c>
      <c r="C583" s="245">
        <v>92775</v>
      </c>
      <c r="D583" s="245">
        <v>48938.8125</v>
      </c>
      <c r="E583" s="245">
        <v>25977</v>
      </c>
      <c r="F583" s="245">
        <v>83442</v>
      </c>
      <c r="G583" s="245">
        <v>44015.654999999999</v>
      </c>
      <c r="H583" s="245">
        <v>23363.759999999998</v>
      </c>
      <c r="I583" s="245">
        <v>76693</v>
      </c>
      <c r="J583" s="245">
        <v>40455.557500000003</v>
      </c>
      <c r="K583" s="245">
        <v>21474.04</v>
      </c>
      <c r="L583" s="245">
        <v>45906</v>
      </c>
      <c r="M583" s="245">
        <v>24215.415000000001</v>
      </c>
      <c r="N583" s="245">
        <v>12853.68</v>
      </c>
      <c r="O583" s="245">
        <v>34907</v>
      </c>
      <c r="P583" s="245">
        <v>18413.442500000001</v>
      </c>
      <c r="Q583" s="245">
        <v>9773.9599999999991</v>
      </c>
      <c r="R583" s="245">
        <v>26278</v>
      </c>
      <c r="S583" s="245">
        <v>13861.645</v>
      </c>
      <c r="T583" s="245">
        <v>7357.84</v>
      </c>
      <c r="U583" s="245">
        <v>18921</v>
      </c>
      <c r="V583" s="245">
        <v>9980.8274999999994</v>
      </c>
      <c r="W583" s="245">
        <v>5297.88</v>
      </c>
    </row>
    <row r="584" spans="1:23">
      <c r="A584" s="253">
        <v>69</v>
      </c>
      <c r="B584" s="253">
        <v>69</v>
      </c>
      <c r="C584" s="245">
        <v>102044</v>
      </c>
      <c r="D584" s="245">
        <v>53828.21</v>
      </c>
      <c r="E584" s="245">
        <v>28572.32</v>
      </c>
      <c r="F584" s="245">
        <v>91799</v>
      </c>
      <c r="G584" s="245">
        <v>48423.972500000003</v>
      </c>
      <c r="H584" s="245">
        <v>25703.72</v>
      </c>
      <c r="I584" s="245">
        <v>84372</v>
      </c>
      <c r="J584" s="245">
        <v>44506.23</v>
      </c>
      <c r="K584" s="245">
        <v>23624.16</v>
      </c>
      <c r="L584" s="245">
        <v>50501</v>
      </c>
      <c r="M584" s="245">
        <v>26639.2775</v>
      </c>
      <c r="N584" s="245">
        <v>14140.28</v>
      </c>
      <c r="O584" s="245">
        <v>38399</v>
      </c>
      <c r="P584" s="245">
        <v>20255.4725</v>
      </c>
      <c r="Q584" s="245">
        <v>10751.72</v>
      </c>
      <c r="R584" s="245">
        <v>28920</v>
      </c>
      <c r="S584" s="245">
        <v>15255.3</v>
      </c>
      <c r="T584" s="245">
        <v>8097.6</v>
      </c>
      <c r="U584" s="245">
        <v>20822</v>
      </c>
      <c r="V584" s="245">
        <v>10983.605</v>
      </c>
      <c r="W584" s="245">
        <v>5830.16</v>
      </c>
    </row>
    <row r="585" spans="1:23">
      <c r="A585" s="253">
        <v>70</v>
      </c>
      <c r="B585" s="253">
        <v>70</v>
      </c>
      <c r="C585" s="245">
        <v>110612</v>
      </c>
      <c r="D585" s="245">
        <v>58347.83</v>
      </c>
      <c r="E585" s="245">
        <v>30971.360000000001</v>
      </c>
      <c r="F585" s="245">
        <v>103487</v>
      </c>
      <c r="G585" s="245">
        <v>54589.392500000002</v>
      </c>
      <c r="H585" s="245">
        <v>28976.36</v>
      </c>
      <c r="I585" s="245">
        <v>94103</v>
      </c>
      <c r="J585" s="245">
        <v>49639.332499999997</v>
      </c>
      <c r="K585" s="245">
        <v>26348.84</v>
      </c>
      <c r="L585" s="245">
        <v>52504</v>
      </c>
      <c r="M585" s="245">
        <v>27695.86</v>
      </c>
      <c r="N585" s="245">
        <v>14701.119999999999</v>
      </c>
      <c r="O585" s="245">
        <v>40057</v>
      </c>
      <c r="P585" s="245">
        <v>21130.067500000001</v>
      </c>
      <c r="Q585" s="245">
        <v>11215.96</v>
      </c>
      <c r="R585" s="245">
        <v>32135</v>
      </c>
      <c r="S585" s="245">
        <v>16951.212500000001</v>
      </c>
      <c r="T585" s="245">
        <v>8997.7999999999993</v>
      </c>
      <c r="U585" s="245">
        <v>23139</v>
      </c>
      <c r="V585" s="245">
        <v>12205.8225</v>
      </c>
      <c r="W585" s="245">
        <v>6478.92</v>
      </c>
    </row>
    <row r="586" spans="1:23">
      <c r="A586" s="253">
        <v>71</v>
      </c>
      <c r="B586" s="253">
        <v>71</v>
      </c>
      <c r="C586" s="245">
        <v>114949</v>
      </c>
      <c r="D586" s="245">
        <v>60635.597500000003</v>
      </c>
      <c r="E586" s="245">
        <v>32185.72</v>
      </c>
      <c r="F586" s="245">
        <v>107553</v>
      </c>
      <c r="G586" s="245">
        <v>56734.207499999997</v>
      </c>
      <c r="H586" s="245">
        <v>30114.84</v>
      </c>
      <c r="I586" s="245">
        <v>97796</v>
      </c>
      <c r="J586" s="245">
        <v>51587.39</v>
      </c>
      <c r="K586" s="245">
        <v>27382.880000000001</v>
      </c>
      <c r="L586" s="245">
        <v>54565</v>
      </c>
      <c r="M586" s="245">
        <v>28783.037499999999</v>
      </c>
      <c r="N586" s="245">
        <v>15278.2</v>
      </c>
      <c r="O586" s="245">
        <v>41629</v>
      </c>
      <c r="P586" s="245">
        <v>21959.297500000001</v>
      </c>
      <c r="Q586" s="245">
        <v>11656.119999999999</v>
      </c>
      <c r="R586" s="245">
        <v>33392</v>
      </c>
      <c r="S586" s="245">
        <v>17614.28</v>
      </c>
      <c r="T586" s="245">
        <v>9349.76</v>
      </c>
      <c r="U586" s="245">
        <v>24044</v>
      </c>
      <c r="V586" s="245">
        <v>12683.21</v>
      </c>
      <c r="W586" s="245">
        <v>6732.32</v>
      </c>
    </row>
    <row r="587" spans="1:23">
      <c r="A587" s="253">
        <v>72</v>
      </c>
      <c r="B587" s="253">
        <v>72</v>
      </c>
      <c r="C587" s="245">
        <v>118178</v>
      </c>
      <c r="D587" s="245">
        <v>62338.894999999997</v>
      </c>
      <c r="E587" s="245">
        <v>33089.839999999997</v>
      </c>
      <c r="F587" s="245">
        <v>110596</v>
      </c>
      <c r="G587" s="245">
        <v>58339.39</v>
      </c>
      <c r="H587" s="245">
        <v>30966.880000000001</v>
      </c>
      <c r="I587" s="245">
        <v>100559</v>
      </c>
      <c r="J587" s="245">
        <v>53044.872499999998</v>
      </c>
      <c r="K587" s="245">
        <v>28156.52</v>
      </c>
      <c r="L587" s="245">
        <v>56108</v>
      </c>
      <c r="M587" s="245">
        <v>29596.97</v>
      </c>
      <c r="N587" s="245">
        <v>15710.24</v>
      </c>
      <c r="O587" s="245">
        <v>42805</v>
      </c>
      <c r="P587" s="245">
        <v>22579.637500000001</v>
      </c>
      <c r="Q587" s="245">
        <v>11985.4</v>
      </c>
      <c r="R587" s="245">
        <v>34342</v>
      </c>
      <c r="S587" s="245">
        <v>18115.404999999999</v>
      </c>
      <c r="T587" s="245">
        <v>9615.76</v>
      </c>
      <c r="U587" s="245">
        <v>24726</v>
      </c>
      <c r="V587" s="245">
        <v>13042.965</v>
      </c>
      <c r="W587" s="245">
        <v>6923.28</v>
      </c>
    </row>
    <row r="588" spans="1:23">
      <c r="A588" s="253">
        <v>73</v>
      </c>
      <c r="B588" s="253">
        <v>73</v>
      </c>
      <c r="C588" s="245">
        <v>122528</v>
      </c>
      <c r="D588" s="245">
        <v>64633.52</v>
      </c>
      <c r="E588" s="245">
        <v>34307.839999999997</v>
      </c>
      <c r="F588" s="245">
        <v>114649</v>
      </c>
      <c r="G588" s="245">
        <v>60477.347500000003</v>
      </c>
      <c r="H588" s="245">
        <v>32101.72</v>
      </c>
      <c r="I588" s="245">
        <v>104250</v>
      </c>
      <c r="J588" s="245">
        <v>54991.875</v>
      </c>
      <c r="K588" s="245">
        <v>29190</v>
      </c>
      <c r="L588" s="245">
        <v>58165</v>
      </c>
      <c r="M588" s="245">
        <v>30682.037499999999</v>
      </c>
      <c r="N588" s="245">
        <v>16286.2</v>
      </c>
      <c r="O588" s="245">
        <v>44375</v>
      </c>
      <c r="P588" s="245">
        <v>23407.8125</v>
      </c>
      <c r="Q588" s="245">
        <v>12425</v>
      </c>
      <c r="R588" s="245">
        <v>35604</v>
      </c>
      <c r="S588" s="245">
        <v>18781.11</v>
      </c>
      <c r="T588" s="245">
        <v>9969.119999999999</v>
      </c>
      <c r="U588" s="245">
        <v>25636</v>
      </c>
      <c r="V588" s="245">
        <v>13522.99</v>
      </c>
      <c r="W588" s="245">
        <v>7178.08</v>
      </c>
    </row>
    <row r="589" spans="1:23">
      <c r="A589" s="253">
        <v>74</v>
      </c>
      <c r="B589" s="253">
        <v>74</v>
      </c>
      <c r="C589" s="245">
        <v>124699</v>
      </c>
      <c r="D589" s="245">
        <v>65778.722500000003</v>
      </c>
      <c r="E589" s="245">
        <v>34915.72</v>
      </c>
      <c r="F589" s="245">
        <v>116695</v>
      </c>
      <c r="G589" s="245">
        <v>61556.612500000003</v>
      </c>
      <c r="H589" s="245">
        <v>32674.6</v>
      </c>
      <c r="I589" s="245">
        <v>106102</v>
      </c>
      <c r="J589" s="245">
        <v>55968.805</v>
      </c>
      <c r="K589" s="245">
        <v>29708.560000000001</v>
      </c>
      <c r="L589" s="245">
        <v>59200</v>
      </c>
      <c r="M589" s="245">
        <v>31228</v>
      </c>
      <c r="N589" s="245">
        <v>16576</v>
      </c>
      <c r="O589" s="245">
        <v>45163</v>
      </c>
      <c r="P589" s="245">
        <v>23823.482499999998</v>
      </c>
      <c r="Q589" s="245">
        <v>12645.64</v>
      </c>
      <c r="R589" s="245">
        <v>36223</v>
      </c>
      <c r="S589" s="245">
        <v>19107.6325</v>
      </c>
      <c r="T589" s="245">
        <v>10142.44</v>
      </c>
      <c r="U589" s="245">
        <v>26080</v>
      </c>
      <c r="V589" s="245">
        <v>13757.2</v>
      </c>
      <c r="W589" s="245">
        <v>7302.4</v>
      </c>
    </row>
    <row r="590" spans="1:23">
      <c r="A590" s="253">
        <v>75</v>
      </c>
      <c r="B590" s="253">
        <v>99</v>
      </c>
      <c r="C590" s="245">
        <v>147890</v>
      </c>
      <c r="D590" s="245">
        <v>78011.975000000006</v>
      </c>
      <c r="E590" s="245">
        <v>41409.199999999997</v>
      </c>
      <c r="F590" s="245">
        <v>138414</v>
      </c>
      <c r="G590" s="245">
        <v>73013.384999999995</v>
      </c>
      <c r="H590" s="245">
        <v>38755.919999999998</v>
      </c>
      <c r="I590" s="245">
        <v>125853</v>
      </c>
      <c r="J590" s="245">
        <v>66387.457500000004</v>
      </c>
      <c r="K590" s="245">
        <v>35238.839999999997</v>
      </c>
      <c r="L590" s="245">
        <v>73509</v>
      </c>
      <c r="M590" s="245">
        <v>38775.997499999998</v>
      </c>
      <c r="N590" s="245">
        <v>20582.52</v>
      </c>
      <c r="O590" s="245">
        <v>53507</v>
      </c>
      <c r="P590" s="245">
        <v>28224.942500000001</v>
      </c>
      <c r="Q590" s="245">
        <v>14981.96</v>
      </c>
      <c r="R590" s="245">
        <v>44974</v>
      </c>
      <c r="S590" s="245">
        <v>23723.785</v>
      </c>
      <c r="T590" s="245">
        <v>12592.72</v>
      </c>
      <c r="U590" s="245">
        <v>32380</v>
      </c>
      <c r="V590" s="245">
        <v>17080.45</v>
      </c>
      <c r="W590" s="245">
        <v>9066.4</v>
      </c>
    </row>
    <row r="592" spans="1:23">
      <c r="A592" s="253">
        <v>1</v>
      </c>
      <c r="C592" s="245">
        <v>9062</v>
      </c>
      <c r="D592" s="245">
        <v>4780.2049999999999</v>
      </c>
      <c r="E592" s="245">
        <v>2537.36</v>
      </c>
      <c r="F592" s="245">
        <v>5773</v>
      </c>
      <c r="G592" s="245">
        <v>3045.2575000000002</v>
      </c>
      <c r="H592" s="245">
        <v>1616.44</v>
      </c>
      <c r="I592" s="245">
        <v>5496</v>
      </c>
      <c r="J592" s="245">
        <v>2899.14</v>
      </c>
      <c r="K592" s="245">
        <v>1538.88</v>
      </c>
      <c r="L592" s="245">
        <v>3335</v>
      </c>
      <c r="M592" s="245">
        <v>1759.2125000000001</v>
      </c>
      <c r="N592" s="245">
        <v>933.8</v>
      </c>
      <c r="O592" s="245">
        <v>2819</v>
      </c>
      <c r="P592" s="245">
        <v>1487.0225</v>
      </c>
      <c r="Q592" s="245">
        <v>789.31999999999994</v>
      </c>
      <c r="R592" s="245">
        <v>2055</v>
      </c>
      <c r="S592" s="245">
        <v>1084.0125</v>
      </c>
      <c r="T592" s="245">
        <v>575.4</v>
      </c>
      <c r="U592" s="245">
        <v>1481</v>
      </c>
      <c r="V592" s="245">
        <v>781.22749999999996</v>
      </c>
      <c r="W592" s="245">
        <v>414.68</v>
      </c>
    </row>
    <row r="593" spans="1:24">
      <c r="A593" s="253">
        <v>2</v>
      </c>
      <c r="C593" s="245">
        <v>14041</v>
      </c>
      <c r="D593" s="245">
        <v>7406.6274999999996</v>
      </c>
      <c r="E593" s="245">
        <v>3931.48</v>
      </c>
      <c r="F593" s="245">
        <v>9076</v>
      </c>
      <c r="G593" s="245">
        <v>4787.59</v>
      </c>
      <c r="H593" s="245">
        <v>2541.2799999999997</v>
      </c>
      <c r="I593" s="245">
        <v>8638</v>
      </c>
      <c r="J593" s="245">
        <v>4556.5450000000001</v>
      </c>
      <c r="K593" s="245">
        <v>2418.64</v>
      </c>
      <c r="L593" s="245">
        <v>5236</v>
      </c>
      <c r="M593" s="245">
        <v>2761.99</v>
      </c>
      <c r="N593" s="245">
        <v>1466.08</v>
      </c>
      <c r="O593" s="245">
        <v>4430</v>
      </c>
      <c r="P593" s="245">
        <v>2336.8249999999998</v>
      </c>
      <c r="Q593" s="245">
        <v>1240.4000000000001</v>
      </c>
      <c r="R593" s="245">
        <v>2986</v>
      </c>
      <c r="S593" s="245">
        <v>1575.115</v>
      </c>
      <c r="T593" s="245">
        <v>836.08</v>
      </c>
      <c r="U593" s="245">
        <v>2151</v>
      </c>
      <c r="V593" s="245">
        <v>1134.6524999999999</v>
      </c>
      <c r="W593" s="245">
        <v>602.28</v>
      </c>
    </row>
    <row r="594" spans="1:24">
      <c r="A594" s="253">
        <v>3</v>
      </c>
      <c r="C594" s="245">
        <v>20283</v>
      </c>
      <c r="D594" s="245">
        <v>10699.282499999999</v>
      </c>
      <c r="E594" s="245">
        <v>5679.24</v>
      </c>
      <c r="F594" s="245">
        <v>13201</v>
      </c>
      <c r="G594" s="245">
        <v>6963.5275000000001</v>
      </c>
      <c r="H594" s="245">
        <v>3696.2799999999997</v>
      </c>
      <c r="I594" s="245">
        <v>12554</v>
      </c>
      <c r="J594" s="245">
        <v>6622.2349999999997</v>
      </c>
      <c r="K594" s="245">
        <v>3515.12</v>
      </c>
      <c r="L594" s="245">
        <v>7600</v>
      </c>
      <c r="M594" s="245">
        <v>4009</v>
      </c>
      <c r="N594" s="245">
        <v>2128</v>
      </c>
      <c r="O594" s="245">
        <v>6387</v>
      </c>
      <c r="P594" s="245">
        <v>3369.1424999999999</v>
      </c>
      <c r="Q594" s="245">
        <v>1788.36</v>
      </c>
      <c r="R594" s="245">
        <v>4535</v>
      </c>
      <c r="S594" s="245">
        <v>2392.2125000000001</v>
      </c>
      <c r="T594" s="245">
        <v>1269.8</v>
      </c>
      <c r="U594" s="245">
        <v>3265</v>
      </c>
      <c r="V594" s="245">
        <v>1722.2874999999999</v>
      </c>
      <c r="W594" s="245">
        <v>914.2</v>
      </c>
    </row>
    <row r="596" spans="1:24">
      <c r="A596" s="253" t="s">
        <v>675</v>
      </c>
      <c r="C596" s="245" t="s">
        <v>635</v>
      </c>
      <c r="F596" s="245" t="s">
        <v>636</v>
      </c>
      <c r="I596" s="245" t="s">
        <v>637</v>
      </c>
      <c r="L596" s="245" t="s">
        <v>638</v>
      </c>
      <c r="O596" s="245" t="s">
        <v>639</v>
      </c>
      <c r="R596" s="245" t="s">
        <v>640</v>
      </c>
      <c r="U596" s="245" t="s">
        <v>641</v>
      </c>
    </row>
    <row r="597" spans="1:24">
      <c r="C597" s="245" t="s">
        <v>642</v>
      </c>
      <c r="D597" s="245" t="s">
        <v>643</v>
      </c>
      <c r="F597" s="245" t="s">
        <v>642</v>
      </c>
      <c r="G597" s="245" t="s">
        <v>643</v>
      </c>
      <c r="I597" s="245" t="s">
        <v>642</v>
      </c>
      <c r="J597" s="245" t="s">
        <v>643</v>
      </c>
      <c r="L597" s="245" t="s">
        <v>642</v>
      </c>
      <c r="M597" s="245" t="s">
        <v>643</v>
      </c>
      <c r="O597" s="245" t="s">
        <v>642</v>
      </c>
      <c r="P597" s="245" t="s">
        <v>643</v>
      </c>
      <c r="R597" s="245" t="s">
        <v>642</v>
      </c>
      <c r="S597" s="245" t="s">
        <v>643</v>
      </c>
      <c r="U597" s="245" t="s">
        <v>642</v>
      </c>
      <c r="V597" s="245" t="s">
        <v>643</v>
      </c>
    </row>
    <row r="598" spans="1:24">
      <c r="A598" s="253" t="s">
        <v>651</v>
      </c>
      <c r="C598" s="245">
        <v>1000</v>
      </c>
      <c r="D598" s="245">
        <v>500</v>
      </c>
      <c r="F598" s="245">
        <v>2000</v>
      </c>
      <c r="G598" s="245">
        <v>1000</v>
      </c>
      <c r="I598" s="245">
        <v>3000</v>
      </c>
      <c r="J598" s="245">
        <v>2000</v>
      </c>
      <c r="L598" s="245">
        <v>5000</v>
      </c>
      <c r="M598" s="245">
        <v>5000</v>
      </c>
      <c r="O598" s="245">
        <v>10000</v>
      </c>
      <c r="P598" s="245">
        <v>10000</v>
      </c>
      <c r="R598" s="245">
        <v>20000</v>
      </c>
      <c r="S598" s="245">
        <v>20000</v>
      </c>
      <c r="U598" s="245">
        <v>50000</v>
      </c>
      <c r="V598" s="245">
        <v>50000</v>
      </c>
    </row>
    <row r="599" spans="1:24">
      <c r="A599" s="253" t="s">
        <v>653</v>
      </c>
      <c r="B599" s="253" t="s">
        <v>654</v>
      </c>
      <c r="C599" s="245" t="s">
        <v>652</v>
      </c>
      <c r="D599" s="245" t="s">
        <v>655</v>
      </c>
      <c r="E599" s="245" t="s">
        <v>656</v>
      </c>
      <c r="F599" s="245" t="s">
        <v>652</v>
      </c>
      <c r="G599" s="245" t="s">
        <v>655</v>
      </c>
      <c r="H599" s="245" t="s">
        <v>656</v>
      </c>
      <c r="I599" s="245" t="s">
        <v>652</v>
      </c>
      <c r="J599" s="245" t="s">
        <v>655</v>
      </c>
      <c r="K599" s="245" t="s">
        <v>656</v>
      </c>
      <c r="L599" s="245" t="s">
        <v>652</v>
      </c>
      <c r="M599" s="245" t="s">
        <v>655</v>
      </c>
      <c r="N599" s="245" t="s">
        <v>656</v>
      </c>
      <c r="O599" s="245" t="s">
        <v>652</v>
      </c>
      <c r="P599" s="245" t="s">
        <v>655</v>
      </c>
      <c r="Q599" s="245" t="s">
        <v>656</v>
      </c>
      <c r="R599" s="245" t="s">
        <v>652</v>
      </c>
      <c r="S599" s="245" t="s">
        <v>655</v>
      </c>
      <c r="T599" s="245" t="s">
        <v>656</v>
      </c>
      <c r="U599" s="245" t="s">
        <v>652</v>
      </c>
      <c r="V599" s="245" t="s">
        <v>655</v>
      </c>
      <c r="W599" s="245" t="s">
        <v>656</v>
      </c>
      <c r="X599" s="245">
        <v>19</v>
      </c>
    </row>
    <row r="600" spans="1:24">
      <c r="A600" s="253">
        <v>18</v>
      </c>
      <c r="B600" s="253">
        <v>24</v>
      </c>
      <c r="C600" s="245">
        <f>+C567</f>
        <v>28023</v>
      </c>
      <c r="D600" s="245">
        <f t="shared" ref="D600:W600" si="39">+D567</f>
        <v>14782.1325</v>
      </c>
      <c r="E600" s="245">
        <f t="shared" si="39"/>
        <v>7846.44</v>
      </c>
      <c r="F600" s="245">
        <f t="shared" si="39"/>
        <v>17443</v>
      </c>
      <c r="G600" s="245">
        <f t="shared" si="39"/>
        <v>9201.1825000000008</v>
      </c>
      <c r="H600" s="245">
        <f t="shared" si="39"/>
        <v>4884.04</v>
      </c>
      <c r="I600" s="245">
        <f t="shared" si="39"/>
        <v>15623</v>
      </c>
      <c r="J600" s="245">
        <f t="shared" si="39"/>
        <v>8241.1324999999997</v>
      </c>
      <c r="K600" s="245">
        <f t="shared" si="39"/>
        <v>4374.4399999999996</v>
      </c>
      <c r="L600" s="245">
        <f t="shared" si="39"/>
        <v>9033</v>
      </c>
      <c r="M600" s="245">
        <f t="shared" si="39"/>
        <v>4764.9075000000003</v>
      </c>
      <c r="N600" s="245">
        <f t="shared" si="39"/>
        <v>2529.2399999999998</v>
      </c>
      <c r="O600" s="245">
        <f t="shared" si="39"/>
        <v>5863</v>
      </c>
      <c r="P600" s="245">
        <f t="shared" si="39"/>
        <v>3092.7325000000001</v>
      </c>
      <c r="Q600" s="245">
        <f t="shared" si="39"/>
        <v>1641.6399999999999</v>
      </c>
      <c r="R600" s="245">
        <f t="shared" si="39"/>
        <v>4313</v>
      </c>
      <c r="S600" s="245">
        <f t="shared" si="39"/>
        <v>2275.1075000000001</v>
      </c>
      <c r="T600" s="245">
        <f t="shared" si="39"/>
        <v>1207.6399999999999</v>
      </c>
      <c r="U600" s="245">
        <f t="shared" si="39"/>
        <v>3104</v>
      </c>
      <c r="V600" s="245">
        <f t="shared" si="39"/>
        <v>1637.36</v>
      </c>
      <c r="W600" s="245">
        <f t="shared" si="39"/>
        <v>869.12</v>
      </c>
    </row>
    <row r="601" spans="1:24">
      <c r="A601" s="253">
        <v>25</v>
      </c>
      <c r="B601" s="253">
        <v>29</v>
      </c>
      <c r="C601" s="245">
        <f t="shared" ref="C601:W601" si="40">+C568</f>
        <v>29343</v>
      </c>
      <c r="D601" s="245">
        <f t="shared" si="40"/>
        <v>15478.432500000001</v>
      </c>
      <c r="E601" s="245">
        <f t="shared" si="40"/>
        <v>8216.0400000000009</v>
      </c>
      <c r="F601" s="245">
        <f t="shared" si="40"/>
        <v>18248</v>
      </c>
      <c r="G601" s="245">
        <f t="shared" si="40"/>
        <v>9625.82</v>
      </c>
      <c r="H601" s="245">
        <f t="shared" si="40"/>
        <v>5109.4399999999996</v>
      </c>
      <c r="I601" s="245">
        <f t="shared" si="40"/>
        <v>17229</v>
      </c>
      <c r="J601" s="245">
        <f t="shared" si="40"/>
        <v>9088.2975000000006</v>
      </c>
      <c r="K601" s="245">
        <f t="shared" si="40"/>
        <v>4824.12</v>
      </c>
      <c r="L601" s="245">
        <f t="shared" si="40"/>
        <v>9913</v>
      </c>
      <c r="M601" s="245">
        <f t="shared" si="40"/>
        <v>5229.1075000000001</v>
      </c>
      <c r="N601" s="245">
        <f t="shared" si="40"/>
        <v>2775.64</v>
      </c>
      <c r="O601" s="245">
        <f t="shared" si="40"/>
        <v>6480</v>
      </c>
      <c r="P601" s="245">
        <f t="shared" si="40"/>
        <v>3418.2</v>
      </c>
      <c r="Q601" s="245">
        <f t="shared" si="40"/>
        <v>1814.4</v>
      </c>
      <c r="R601" s="245">
        <f t="shared" si="40"/>
        <v>4755</v>
      </c>
      <c r="S601" s="245">
        <f t="shared" si="40"/>
        <v>2508.2624999999998</v>
      </c>
      <c r="T601" s="245">
        <f t="shared" si="40"/>
        <v>1331.4</v>
      </c>
      <c r="U601" s="245">
        <f t="shared" si="40"/>
        <v>3424</v>
      </c>
      <c r="V601" s="245">
        <f t="shared" si="40"/>
        <v>1806.16</v>
      </c>
      <c r="W601" s="245">
        <f t="shared" si="40"/>
        <v>958.72</v>
      </c>
    </row>
    <row r="602" spans="1:24">
      <c r="A602" s="253">
        <v>30</v>
      </c>
      <c r="B602" s="253">
        <v>34</v>
      </c>
      <c r="C602" s="245">
        <f t="shared" ref="C602:W602" si="41">+C569</f>
        <v>32764</v>
      </c>
      <c r="D602" s="245">
        <f t="shared" si="41"/>
        <v>17283.009999999998</v>
      </c>
      <c r="E602" s="245">
        <f t="shared" si="41"/>
        <v>9173.92</v>
      </c>
      <c r="F602" s="245">
        <f t="shared" si="41"/>
        <v>20413</v>
      </c>
      <c r="G602" s="245">
        <f t="shared" si="41"/>
        <v>10767.8575</v>
      </c>
      <c r="H602" s="245">
        <f t="shared" si="41"/>
        <v>5715.64</v>
      </c>
      <c r="I602" s="245">
        <f t="shared" si="41"/>
        <v>19722</v>
      </c>
      <c r="J602" s="245">
        <f t="shared" si="41"/>
        <v>10403.355</v>
      </c>
      <c r="K602" s="245">
        <f t="shared" si="41"/>
        <v>5522.16</v>
      </c>
      <c r="L602" s="245">
        <f t="shared" si="41"/>
        <v>10925</v>
      </c>
      <c r="M602" s="245">
        <f t="shared" si="41"/>
        <v>5762.9375</v>
      </c>
      <c r="N602" s="245">
        <f t="shared" si="41"/>
        <v>3059</v>
      </c>
      <c r="O602" s="245">
        <f t="shared" si="41"/>
        <v>7439</v>
      </c>
      <c r="P602" s="245">
        <f t="shared" si="41"/>
        <v>3924.0725000000002</v>
      </c>
      <c r="Q602" s="245">
        <f t="shared" si="41"/>
        <v>2082.92</v>
      </c>
      <c r="R602" s="245">
        <f t="shared" si="41"/>
        <v>5477</v>
      </c>
      <c r="S602" s="245">
        <f t="shared" si="41"/>
        <v>2889.1174999999998</v>
      </c>
      <c r="T602" s="245">
        <f t="shared" si="41"/>
        <v>1533.56</v>
      </c>
      <c r="U602" s="245">
        <f t="shared" si="41"/>
        <v>3945</v>
      </c>
      <c r="V602" s="245">
        <f t="shared" si="41"/>
        <v>2080.9875000000002</v>
      </c>
      <c r="W602" s="245">
        <f t="shared" si="41"/>
        <v>1104.5999999999999</v>
      </c>
    </row>
    <row r="603" spans="1:24">
      <c r="A603" s="253">
        <v>35</v>
      </c>
      <c r="B603" s="253">
        <v>39</v>
      </c>
      <c r="C603" s="245">
        <f t="shared" ref="C603:W603" si="42">+C570</f>
        <v>35440</v>
      </c>
      <c r="D603" s="245">
        <f t="shared" si="42"/>
        <v>18694.599999999999</v>
      </c>
      <c r="E603" s="245">
        <f t="shared" si="42"/>
        <v>9923.2000000000007</v>
      </c>
      <c r="F603" s="245">
        <f t="shared" si="42"/>
        <v>22100</v>
      </c>
      <c r="G603" s="245">
        <f t="shared" si="42"/>
        <v>11657.75</v>
      </c>
      <c r="H603" s="245">
        <f t="shared" si="42"/>
        <v>6188</v>
      </c>
      <c r="I603" s="245">
        <f t="shared" si="42"/>
        <v>21357</v>
      </c>
      <c r="J603" s="245">
        <f t="shared" si="42"/>
        <v>11265.817499999999</v>
      </c>
      <c r="K603" s="245">
        <f t="shared" si="42"/>
        <v>5979.96</v>
      </c>
      <c r="L603" s="245">
        <f t="shared" si="42"/>
        <v>12002</v>
      </c>
      <c r="M603" s="245">
        <f t="shared" si="42"/>
        <v>6331.0550000000003</v>
      </c>
      <c r="N603" s="245">
        <f t="shared" si="42"/>
        <v>3360.56</v>
      </c>
      <c r="O603" s="245">
        <f t="shared" si="42"/>
        <v>8523</v>
      </c>
      <c r="P603" s="245">
        <f t="shared" si="42"/>
        <v>4495.8824999999997</v>
      </c>
      <c r="Q603" s="245">
        <f t="shared" si="42"/>
        <v>2386.44</v>
      </c>
      <c r="R603" s="245">
        <f t="shared" si="42"/>
        <v>6312</v>
      </c>
      <c r="S603" s="245">
        <f t="shared" si="42"/>
        <v>3329.58</v>
      </c>
      <c r="T603" s="245">
        <f t="shared" si="42"/>
        <v>1767.36</v>
      </c>
      <c r="U603" s="245">
        <f t="shared" si="42"/>
        <v>4544</v>
      </c>
      <c r="V603" s="245">
        <f t="shared" si="42"/>
        <v>2396.96</v>
      </c>
      <c r="W603" s="245">
        <f t="shared" si="42"/>
        <v>1272.32</v>
      </c>
    </row>
    <row r="604" spans="1:24">
      <c r="A604" s="253">
        <v>40</v>
      </c>
      <c r="B604" s="253">
        <v>44</v>
      </c>
      <c r="C604" s="245">
        <f t="shared" ref="C604:W604" si="43">+C571</f>
        <v>40897</v>
      </c>
      <c r="D604" s="245">
        <f t="shared" si="43"/>
        <v>21573.1675</v>
      </c>
      <c r="E604" s="245">
        <f t="shared" si="43"/>
        <v>11451.16</v>
      </c>
      <c r="F604" s="245">
        <f t="shared" si="43"/>
        <v>26062</v>
      </c>
      <c r="G604" s="245">
        <f t="shared" si="43"/>
        <v>13747.705</v>
      </c>
      <c r="H604" s="245">
        <f t="shared" si="43"/>
        <v>7297.36</v>
      </c>
      <c r="I604" s="245">
        <f t="shared" si="43"/>
        <v>23850</v>
      </c>
      <c r="J604" s="245">
        <f t="shared" si="43"/>
        <v>12580.875</v>
      </c>
      <c r="K604" s="245">
        <f t="shared" si="43"/>
        <v>6678</v>
      </c>
      <c r="L604" s="245">
        <f t="shared" si="43"/>
        <v>13949</v>
      </c>
      <c r="M604" s="245">
        <f t="shared" si="43"/>
        <v>7358.0974999999999</v>
      </c>
      <c r="N604" s="245">
        <f t="shared" si="43"/>
        <v>3905.72</v>
      </c>
      <c r="O604" s="245">
        <f t="shared" si="43"/>
        <v>9808</v>
      </c>
      <c r="P604" s="245">
        <f t="shared" si="43"/>
        <v>5173.72</v>
      </c>
      <c r="Q604" s="245">
        <f t="shared" si="43"/>
        <v>2746.24</v>
      </c>
      <c r="R604" s="245">
        <f t="shared" si="43"/>
        <v>7246</v>
      </c>
      <c r="S604" s="245">
        <f t="shared" si="43"/>
        <v>3822.2649999999999</v>
      </c>
      <c r="T604" s="245">
        <f t="shared" si="43"/>
        <v>2028.88</v>
      </c>
      <c r="U604" s="245">
        <f t="shared" si="43"/>
        <v>5217</v>
      </c>
      <c r="V604" s="245">
        <f t="shared" si="43"/>
        <v>2751.9675000000002</v>
      </c>
      <c r="W604" s="245">
        <f t="shared" si="43"/>
        <v>1460.76</v>
      </c>
    </row>
    <row r="605" spans="1:24">
      <c r="A605" s="253">
        <v>45</v>
      </c>
      <c r="B605" s="253">
        <v>49</v>
      </c>
      <c r="C605" s="245">
        <f t="shared" ref="C605:W605" si="44">+C572</f>
        <v>48151</v>
      </c>
      <c r="D605" s="245">
        <f t="shared" si="44"/>
        <v>25399.6525</v>
      </c>
      <c r="E605" s="245">
        <f t="shared" si="44"/>
        <v>13482.28</v>
      </c>
      <c r="F605" s="245">
        <f t="shared" si="44"/>
        <v>30717</v>
      </c>
      <c r="G605" s="245">
        <f t="shared" si="44"/>
        <v>16203.217500000001</v>
      </c>
      <c r="H605" s="245">
        <f t="shared" si="44"/>
        <v>8600.76</v>
      </c>
      <c r="I605" s="245">
        <f t="shared" si="44"/>
        <v>28111</v>
      </c>
      <c r="J605" s="245">
        <f t="shared" si="44"/>
        <v>14828.5525</v>
      </c>
      <c r="K605" s="245">
        <f t="shared" si="44"/>
        <v>7871.08</v>
      </c>
      <c r="L605" s="245">
        <f t="shared" si="44"/>
        <v>16031</v>
      </c>
      <c r="M605" s="245">
        <f t="shared" si="44"/>
        <v>8456.3525000000009</v>
      </c>
      <c r="N605" s="245">
        <f t="shared" si="44"/>
        <v>4488.68</v>
      </c>
      <c r="O605" s="245">
        <f t="shared" si="44"/>
        <v>11521</v>
      </c>
      <c r="P605" s="245">
        <f t="shared" si="44"/>
        <v>6077.3275000000003</v>
      </c>
      <c r="Q605" s="245">
        <f t="shared" si="44"/>
        <v>3225.88</v>
      </c>
      <c r="R605" s="245">
        <f t="shared" si="44"/>
        <v>8470</v>
      </c>
      <c r="S605" s="245">
        <f t="shared" si="44"/>
        <v>4467.9250000000002</v>
      </c>
      <c r="T605" s="245">
        <f t="shared" si="44"/>
        <v>2371.6</v>
      </c>
      <c r="U605" s="245">
        <f t="shared" si="44"/>
        <v>6097</v>
      </c>
      <c r="V605" s="245">
        <f t="shared" si="44"/>
        <v>3216.1675</v>
      </c>
      <c r="W605" s="245">
        <f t="shared" si="44"/>
        <v>1707.16</v>
      </c>
    </row>
    <row r="606" spans="1:24">
      <c r="A606" s="253">
        <v>50</v>
      </c>
      <c r="B606" s="253">
        <v>54</v>
      </c>
      <c r="C606" s="245">
        <f t="shared" ref="C606:W606" si="45">+C573</f>
        <v>50827</v>
      </c>
      <c r="D606" s="245">
        <f t="shared" si="45"/>
        <v>26811.2425</v>
      </c>
      <c r="E606" s="245">
        <f t="shared" si="45"/>
        <v>14231.56</v>
      </c>
      <c r="F606" s="245">
        <f t="shared" si="45"/>
        <v>32084</v>
      </c>
      <c r="G606" s="245">
        <f t="shared" si="45"/>
        <v>16924.310000000001</v>
      </c>
      <c r="H606" s="245">
        <f t="shared" si="45"/>
        <v>8983.52</v>
      </c>
      <c r="I606" s="245">
        <f t="shared" si="45"/>
        <v>29633</v>
      </c>
      <c r="J606" s="245">
        <f t="shared" si="45"/>
        <v>15631.407499999999</v>
      </c>
      <c r="K606" s="245">
        <f t="shared" si="45"/>
        <v>8297.24</v>
      </c>
      <c r="L606" s="245">
        <f t="shared" si="45"/>
        <v>19567</v>
      </c>
      <c r="M606" s="245">
        <f t="shared" si="45"/>
        <v>10321.592500000001</v>
      </c>
      <c r="N606" s="245">
        <f t="shared" si="45"/>
        <v>5478.76</v>
      </c>
      <c r="O606" s="245">
        <f t="shared" si="45"/>
        <v>13959</v>
      </c>
      <c r="P606" s="245">
        <f t="shared" si="45"/>
        <v>7363.3725000000004</v>
      </c>
      <c r="Q606" s="245">
        <f t="shared" si="45"/>
        <v>3908.52</v>
      </c>
      <c r="R606" s="245">
        <f t="shared" si="45"/>
        <v>10269</v>
      </c>
      <c r="S606" s="245">
        <f t="shared" si="45"/>
        <v>5416.8975</v>
      </c>
      <c r="T606" s="245">
        <f t="shared" si="45"/>
        <v>2875.32</v>
      </c>
      <c r="U606" s="245">
        <f t="shared" si="45"/>
        <v>7392</v>
      </c>
      <c r="V606" s="245">
        <f t="shared" si="45"/>
        <v>3899.28</v>
      </c>
      <c r="W606" s="245">
        <f t="shared" si="45"/>
        <v>2069.7600000000002</v>
      </c>
    </row>
    <row r="607" spans="1:24">
      <c r="A607" s="253">
        <v>55</v>
      </c>
      <c r="B607" s="253">
        <v>59</v>
      </c>
      <c r="C607" s="245">
        <f t="shared" ref="C607:W607" si="46">+C574</f>
        <v>59789</v>
      </c>
      <c r="D607" s="245">
        <f t="shared" si="46"/>
        <v>31538.697499999998</v>
      </c>
      <c r="E607" s="245">
        <f t="shared" si="46"/>
        <v>16740.919999999998</v>
      </c>
      <c r="F607" s="245">
        <f t="shared" si="46"/>
        <v>37747</v>
      </c>
      <c r="G607" s="245">
        <f t="shared" si="46"/>
        <v>19911.5425</v>
      </c>
      <c r="H607" s="245">
        <f t="shared" si="46"/>
        <v>10569.16</v>
      </c>
      <c r="I607" s="245">
        <f t="shared" si="46"/>
        <v>34872</v>
      </c>
      <c r="J607" s="245">
        <f t="shared" si="46"/>
        <v>18394.98</v>
      </c>
      <c r="K607" s="245">
        <f t="shared" si="46"/>
        <v>9764.16</v>
      </c>
      <c r="L607" s="245">
        <f t="shared" si="46"/>
        <v>23383</v>
      </c>
      <c r="M607" s="245">
        <f t="shared" si="46"/>
        <v>12334.532499999999</v>
      </c>
      <c r="N607" s="245">
        <f t="shared" si="46"/>
        <v>6547.24</v>
      </c>
      <c r="O607" s="245">
        <f t="shared" si="46"/>
        <v>15744</v>
      </c>
      <c r="P607" s="245">
        <f t="shared" si="46"/>
        <v>8304.9599999999991</v>
      </c>
      <c r="Q607" s="245">
        <f t="shared" si="46"/>
        <v>4408.32</v>
      </c>
      <c r="R607" s="245">
        <f t="shared" si="46"/>
        <v>11593</v>
      </c>
      <c r="S607" s="245">
        <f t="shared" si="46"/>
        <v>6115.3074999999999</v>
      </c>
      <c r="T607" s="245">
        <f t="shared" si="46"/>
        <v>3246.04</v>
      </c>
      <c r="U607" s="245">
        <f t="shared" si="46"/>
        <v>8345</v>
      </c>
      <c r="V607" s="245">
        <f t="shared" si="46"/>
        <v>4401.9875000000002</v>
      </c>
      <c r="W607" s="245">
        <f t="shared" si="46"/>
        <v>2336.6</v>
      </c>
    </row>
    <row r="608" spans="1:24">
      <c r="A608" s="253">
        <v>60</v>
      </c>
      <c r="B608" s="253">
        <v>60</v>
      </c>
      <c r="C608" s="245">
        <f t="shared" ref="C608:W608" si="47">+C575</f>
        <v>60593</v>
      </c>
      <c r="D608" s="245">
        <f t="shared" si="47"/>
        <v>31962.807499999999</v>
      </c>
      <c r="E608" s="245">
        <f t="shared" si="47"/>
        <v>16966.04</v>
      </c>
      <c r="F608" s="245">
        <f t="shared" si="47"/>
        <v>39253</v>
      </c>
      <c r="G608" s="245">
        <f t="shared" si="47"/>
        <v>20705.9575</v>
      </c>
      <c r="H608" s="245">
        <f t="shared" si="47"/>
        <v>10990.84</v>
      </c>
      <c r="I608" s="245">
        <f t="shared" si="47"/>
        <v>36146</v>
      </c>
      <c r="J608" s="245">
        <f t="shared" si="47"/>
        <v>19067.014999999999</v>
      </c>
      <c r="K608" s="245">
        <f t="shared" si="47"/>
        <v>10120.879999999999</v>
      </c>
      <c r="L608" s="245">
        <f t="shared" si="47"/>
        <v>23850</v>
      </c>
      <c r="M608" s="245">
        <f t="shared" si="47"/>
        <v>12580.875</v>
      </c>
      <c r="N608" s="245">
        <f t="shared" si="47"/>
        <v>6678</v>
      </c>
      <c r="O608" s="245">
        <f t="shared" si="47"/>
        <v>17331</v>
      </c>
      <c r="P608" s="245">
        <f t="shared" si="47"/>
        <v>9142.1025000000009</v>
      </c>
      <c r="Q608" s="245">
        <f t="shared" si="47"/>
        <v>4852.68</v>
      </c>
      <c r="R608" s="245">
        <f t="shared" si="47"/>
        <v>12773</v>
      </c>
      <c r="S608" s="245">
        <f t="shared" si="47"/>
        <v>6737.7574999999997</v>
      </c>
      <c r="T608" s="245">
        <f t="shared" si="47"/>
        <v>3576.44</v>
      </c>
      <c r="U608" s="245">
        <f t="shared" si="47"/>
        <v>9197</v>
      </c>
      <c r="V608" s="245">
        <f t="shared" si="47"/>
        <v>4851.4174999999996</v>
      </c>
      <c r="W608" s="245">
        <f t="shared" si="47"/>
        <v>2575.16</v>
      </c>
    </row>
    <row r="609" spans="1:23">
      <c r="A609" s="253">
        <v>61</v>
      </c>
      <c r="B609" s="253">
        <v>61</v>
      </c>
      <c r="C609" s="245">
        <f t="shared" ref="C609:W609" si="48">+C576</f>
        <v>62870</v>
      </c>
      <c r="D609" s="245">
        <f t="shared" si="48"/>
        <v>33163.925000000003</v>
      </c>
      <c r="E609" s="245">
        <f t="shared" si="48"/>
        <v>17603.599999999999</v>
      </c>
      <c r="F609" s="245">
        <f t="shared" si="48"/>
        <v>40735</v>
      </c>
      <c r="G609" s="245">
        <f t="shared" si="48"/>
        <v>21487.712500000001</v>
      </c>
      <c r="H609" s="245">
        <f t="shared" si="48"/>
        <v>11405.8</v>
      </c>
      <c r="I609" s="245">
        <f t="shared" si="48"/>
        <v>37511</v>
      </c>
      <c r="J609" s="245">
        <f t="shared" si="48"/>
        <v>19787.052500000002</v>
      </c>
      <c r="K609" s="245">
        <f t="shared" si="48"/>
        <v>10503.08</v>
      </c>
      <c r="L609" s="245">
        <f t="shared" si="48"/>
        <v>25622</v>
      </c>
      <c r="M609" s="245">
        <f t="shared" si="48"/>
        <v>13515.605</v>
      </c>
      <c r="N609" s="245">
        <f t="shared" si="48"/>
        <v>7174.16</v>
      </c>
      <c r="O609" s="245">
        <f t="shared" si="48"/>
        <v>18604</v>
      </c>
      <c r="P609" s="245">
        <f t="shared" si="48"/>
        <v>9813.61</v>
      </c>
      <c r="Q609" s="245">
        <f t="shared" si="48"/>
        <v>5209.12</v>
      </c>
      <c r="R609" s="245">
        <f t="shared" si="48"/>
        <v>13719</v>
      </c>
      <c r="S609" s="245">
        <f t="shared" si="48"/>
        <v>7236.7725</v>
      </c>
      <c r="T609" s="245">
        <f t="shared" si="48"/>
        <v>3841.32</v>
      </c>
      <c r="U609" s="245">
        <f t="shared" si="48"/>
        <v>9878</v>
      </c>
      <c r="V609" s="245">
        <f t="shared" si="48"/>
        <v>5210.6450000000004</v>
      </c>
      <c r="W609" s="245">
        <f t="shared" si="48"/>
        <v>2765.84</v>
      </c>
    </row>
    <row r="610" spans="1:23">
      <c r="A610" s="253">
        <v>62</v>
      </c>
      <c r="B610" s="253">
        <v>62</v>
      </c>
      <c r="C610" s="245">
        <f t="shared" ref="C610:W610" si="49">+C577</f>
        <v>68768</v>
      </c>
      <c r="D610" s="245">
        <f t="shared" si="49"/>
        <v>36275.120000000003</v>
      </c>
      <c r="E610" s="245">
        <f t="shared" si="49"/>
        <v>19255.04</v>
      </c>
      <c r="F610" s="245">
        <f t="shared" si="49"/>
        <v>44574</v>
      </c>
      <c r="G610" s="245">
        <f t="shared" si="49"/>
        <v>23512.785</v>
      </c>
      <c r="H610" s="245">
        <f t="shared" si="49"/>
        <v>12480.72</v>
      </c>
      <c r="I610" s="245">
        <f t="shared" si="49"/>
        <v>41070</v>
      </c>
      <c r="J610" s="245">
        <f t="shared" si="49"/>
        <v>21664.424999999999</v>
      </c>
      <c r="K610" s="245">
        <f t="shared" si="49"/>
        <v>11499.6</v>
      </c>
      <c r="L610" s="245">
        <f t="shared" si="49"/>
        <v>28049</v>
      </c>
      <c r="M610" s="245">
        <f t="shared" si="49"/>
        <v>14795.8475</v>
      </c>
      <c r="N610" s="245">
        <f t="shared" si="49"/>
        <v>7853.72</v>
      </c>
      <c r="O610" s="245">
        <f t="shared" si="49"/>
        <v>20371</v>
      </c>
      <c r="P610" s="245">
        <f t="shared" si="49"/>
        <v>10745.702499999999</v>
      </c>
      <c r="Q610" s="245">
        <f t="shared" si="49"/>
        <v>5703.88</v>
      </c>
      <c r="R610" s="245">
        <f t="shared" si="49"/>
        <v>15032</v>
      </c>
      <c r="S610" s="245">
        <f t="shared" si="49"/>
        <v>7929.38</v>
      </c>
      <c r="T610" s="245">
        <f t="shared" si="49"/>
        <v>4208.96</v>
      </c>
      <c r="U610" s="245">
        <f t="shared" si="49"/>
        <v>10822</v>
      </c>
      <c r="V610" s="245">
        <f t="shared" si="49"/>
        <v>5708.6049999999996</v>
      </c>
      <c r="W610" s="245">
        <f t="shared" si="49"/>
        <v>3030.16</v>
      </c>
    </row>
    <row r="611" spans="1:23">
      <c r="A611" s="253">
        <v>63</v>
      </c>
      <c r="B611" s="253">
        <v>63</v>
      </c>
      <c r="C611" s="245">
        <f t="shared" ref="C611:W611" si="50">+C578</f>
        <v>73098</v>
      </c>
      <c r="D611" s="245">
        <f t="shared" si="50"/>
        <v>38559.195</v>
      </c>
      <c r="E611" s="245">
        <f t="shared" si="50"/>
        <v>20467.439999999999</v>
      </c>
      <c r="F611" s="245">
        <f t="shared" si="50"/>
        <v>47401</v>
      </c>
      <c r="G611" s="245">
        <f t="shared" si="50"/>
        <v>25004.0275</v>
      </c>
      <c r="H611" s="245">
        <f t="shared" si="50"/>
        <v>13272.28</v>
      </c>
      <c r="I611" s="245">
        <f t="shared" si="50"/>
        <v>43666</v>
      </c>
      <c r="J611" s="245">
        <f t="shared" si="50"/>
        <v>23033.814999999999</v>
      </c>
      <c r="K611" s="245">
        <f t="shared" si="50"/>
        <v>12226.48</v>
      </c>
      <c r="L611" s="245">
        <f t="shared" si="50"/>
        <v>29817</v>
      </c>
      <c r="M611" s="245">
        <f t="shared" si="50"/>
        <v>15728.467500000001</v>
      </c>
      <c r="N611" s="245">
        <f t="shared" si="50"/>
        <v>8348.76</v>
      </c>
      <c r="O611" s="245">
        <f t="shared" si="50"/>
        <v>21659</v>
      </c>
      <c r="P611" s="245">
        <f t="shared" si="50"/>
        <v>11425.122499999999</v>
      </c>
      <c r="Q611" s="245">
        <f t="shared" si="50"/>
        <v>6064.52</v>
      </c>
      <c r="R611" s="245">
        <f t="shared" si="50"/>
        <v>15976</v>
      </c>
      <c r="S611" s="245">
        <f t="shared" si="50"/>
        <v>8427.34</v>
      </c>
      <c r="T611" s="245">
        <f t="shared" si="50"/>
        <v>4473.28</v>
      </c>
      <c r="U611" s="245">
        <f t="shared" si="50"/>
        <v>11502</v>
      </c>
      <c r="V611" s="245">
        <f t="shared" si="50"/>
        <v>6067.3050000000003</v>
      </c>
      <c r="W611" s="245">
        <f t="shared" si="50"/>
        <v>3220.56</v>
      </c>
    </row>
    <row r="612" spans="1:23">
      <c r="A612" s="253">
        <v>64</v>
      </c>
      <c r="B612" s="253">
        <v>64</v>
      </c>
      <c r="C612" s="245">
        <f t="shared" ref="C612:W612" si="51">+C579</f>
        <v>73265</v>
      </c>
      <c r="D612" s="245">
        <f t="shared" si="51"/>
        <v>38647.287499999999</v>
      </c>
      <c r="E612" s="245">
        <f t="shared" si="51"/>
        <v>20514.2</v>
      </c>
      <c r="F612" s="245">
        <f t="shared" si="51"/>
        <v>51280</v>
      </c>
      <c r="G612" s="245">
        <f t="shared" si="51"/>
        <v>27050.2</v>
      </c>
      <c r="H612" s="245">
        <f t="shared" si="51"/>
        <v>14358.4</v>
      </c>
      <c r="I612" s="245">
        <f t="shared" si="51"/>
        <v>47236</v>
      </c>
      <c r="J612" s="245">
        <f t="shared" si="51"/>
        <v>24916.99</v>
      </c>
      <c r="K612" s="245">
        <f t="shared" si="51"/>
        <v>13226.08</v>
      </c>
      <c r="L612" s="245">
        <f t="shared" si="51"/>
        <v>32253</v>
      </c>
      <c r="M612" s="245">
        <f t="shared" si="51"/>
        <v>17013.4575</v>
      </c>
      <c r="N612" s="245">
        <f t="shared" si="51"/>
        <v>9030.84</v>
      </c>
      <c r="O612" s="245">
        <f t="shared" si="51"/>
        <v>23427</v>
      </c>
      <c r="P612" s="245">
        <f t="shared" si="51"/>
        <v>12357.7425</v>
      </c>
      <c r="Q612" s="245">
        <f t="shared" si="51"/>
        <v>6559.5599999999995</v>
      </c>
      <c r="R612" s="245">
        <f t="shared" si="51"/>
        <v>17285</v>
      </c>
      <c r="S612" s="245">
        <f t="shared" si="51"/>
        <v>9117.8374999999996</v>
      </c>
      <c r="T612" s="245">
        <f t="shared" si="51"/>
        <v>4839.8</v>
      </c>
      <c r="U612" s="245">
        <f t="shared" si="51"/>
        <v>12447</v>
      </c>
      <c r="V612" s="245">
        <f t="shared" si="51"/>
        <v>6565.7924999999996</v>
      </c>
      <c r="W612" s="245">
        <f t="shared" si="51"/>
        <v>3485.16</v>
      </c>
    </row>
    <row r="613" spans="1:23">
      <c r="A613" s="253">
        <v>65</v>
      </c>
      <c r="B613" s="253">
        <v>65</v>
      </c>
      <c r="C613" s="245">
        <f t="shared" ref="C613:W613" si="52">+C580</f>
        <v>73427</v>
      </c>
      <c r="D613" s="245">
        <f t="shared" si="52"/>
        <v>38732.7425</v>
      </c>
      <c r="E613" s="245">
        <f t="shared" si="52"/>
        <v>20559.560000000001</v>
      </c>
      <c r="F613" s="245">
        <f t="shared" si="52"/>
        <v>59414</v>
      </c>
      <c r="G613" s="245">
        <f t="shared" si="52"/>
        <v>31340.884999999998</v>
      </c>
      <c r="H613" s="245">
        <f t="shared" si="52"/>
        <v>16635.919999999998</v>
      </c>
      <c r="I613" s="245">
        <f t="shared" si="52"/>
        <v>54604</v>
      </c>
      <c r="J613" s="245">
        <f t="shared" si="52"/>
        <v>28803.61</v>
      </c>
      <c r="K613" s="245">
        <f t="shared" si="52"/>
        <v>15289.119999999999</v>
      </c>
      <c r="L613" s="245">
        <f t="shared" si="52"/>
        <v>32673</v>
      </c>
      <c r="M613" s="245">
        <f t="shared" si="52"/>
        <v>17235.0075</v>
      </c>
      <c r="N613" s="245">
        <f t="shared" si="52"/>
        <v>9148.44</v>
      </c>
      <c r="O613" s="245">
        <f t="shared" si="52"/>
        <v>24839</v>
      </c>
      <c r="P613" s="245">
        <f t="shared" si="52"/>
        <v>13102.5725</v>
      </c>
      <c r="Q613" s="245">
        <f t="shared" si="52"/>
        <v>6954.92</v>
      </c>
      <c r="R613" s="245">
        <f t="shared" si="52"/>
        <v>18711</v>
      </c>
      <c r="S613" s="245">
        <f t="shared" si="52"/>
        <v>9870.0524999999998</v>
      </c>
      <c r="T613" s="245">
        <f t="shared" si="52"/>
        <v>5239.08</v>
      </c>
      <c r="U613" s="245">
        <f t="shared" si="52"/>
        <v>13470</v>
      </c>
      <c r="V613" s="245">
        <f t="shared" si="52"/>
        <v>7105.4250000000002</v>
      </c>
      <c r="W613" s="245">
        <f t="shared" si="52"/>
        <v>3771.6</v>
      </c>
    </row>
    <row r="614" spans="1:23">
      <c r="A614" s="253">
        <v>66</v>
      </c>
      <c r="B614" s="253">
        <v>66</v>
      </c>
      <c r="C614" s="245">
        <f t="shared" ref="C614:W614" si="53">+C581</f>
        <v>76767</v>
      </c>
      <c r="D614" s="245">
        <f t="shared" si="53"/>
        <v>40494.592499999999</v>
      </c>
      <c r="E614" s="245">
        <f t="shared" si="53"/>
        <v>21494.76</v>
      </c>
      <c r="F614" s="245">
        <f t="shared" si="53"/>
        <v>69003</v>
      </c>
      <c r="G614" s="245">
        <f t="shared" si="53"/>
        <v>36399.082499999997</v>
      </c>
      <c r="H614" s="245">
        <f t="shared" si="53"/>
        <v>19320.84</v>
      </c>
      <c r="I614" s="245">
        <f t="shared" si="53"/>
        <v>63431</v>
      </c>
      <c r="J614" s="245">
        <f t="shared" si="53"/>
        <v>33459.852500000001</v>
      </c>
      <c r="K614" s="245">
        <f t="shared" si="53"/>
        <v>17760.68</v>
      </c>
      <c r="L614" s="245">
        <f t="shared" si="53"/>
        <v>37961</v>
      </c>
      <c r="M614" s="245">
        <f t="shared" si="53"/>
        <v>20024.427500000002</v>
      </c>
      <c r="N614" s="245">
        <f t="shared" si="53"/>
        <v>10629.08</v>
      </c>
      <c r="O614" s="245">
        <f t="shared" si="53"/>
        <v>28868</v>
      </c>
      <c r="P614" s="245">
        <f t="shared" si="53"/>
        <v>15227.87</v>
      </c>
      <c r="Q614" s="245">
        <f t="shared" si="53"/>
        <v>8083.04</v>
      </c>
      <c r="R614" s="245">
        <f t="shared" si="53"/>
        <v>21738</v>
      </c>
      <c r="S614" s="245">
        <f t="shared" si="53"/>
        <v>11466.795</v>
      </c>
      <c r="T614" s="245">
        <f t="shared" si="53"/>
        <v>6086.64</v>
      </c>
      <c r="U614" s="245">
        <f t="shared" si="53"/>
        <v>15653</v>
      </c>
      <c r="V614" s="245">
        <f t="shared" si="53"/>
        <v>8256.9575000000004</v>
      </c>
      <c r="W614" s="245">
        <f t="shared" si="53"/>
        <v>4382.84</v>
      </c>
    </row>
    <row r="615" spans="1:23">
      <c r="A615" s="253">
        <v>67</v>
      </c>
      <c r="B615" s="253">
        <v>67</v>
      </c>
      <c r="C615" s="245">
        <f t="shared" ref="C615:W615" si="54">+C582</f>
        <v>83812</v>
      </c>
      <c r="D615" s="245">
        <f t="shared" si="54"/>
        <v>44210.83</v>
      </c>
      <c r="E615" s="245">
        <f t="shared" si="54"/>
        <v>23467.360000000001</v>
      </c>
      <c r="F615" s="245">
        <f t="shared" si="54"/>
        <v>75363</v>
      </c>
      <c r="G615" s="245">
        <f t="shared" si="54"/>
        <v>39753.982499999998</v>
      </c>
      <c r="H615" s="245">
        <f t="shared" si="54"/>
        <v>21101.64</v>
      </c>
      <c r="I615" s="245">
        <f t="shared" si="54"/>
        <v>69276</v>
      </c>
      <c r="J615" s="245">
        <f t="shared" si="54"/>
        <v>36543.089999999997</v>
      </c>
      <c r="K615" s="245">
        <f t="shared" si="54"/>
        <v>19397.28</v>
      </c>
      <c r="L615" s="245">
        <f t="shared" si="54"/>
        <v>41463</v>
      </c>
      <c r="M615" s="245">
        <f t="shared" si="54"/>
        <v>21871.732499999998</v>
      </c>
      <c r="N615" s="245">
        <f t="shared" si="54"/>
        <v>11609.64</v>
      </c>
      <c r="O615" s="245">
        <f t="shared" si="54"/>
        <v>31522</v>
      </c>
      <c r="P615" s="245">
        <f t="shared" si="54"/>
        <v>16627.855</v>
      </c>
      <c r="Q615" s="245">
        <f t="shared" si="54"/>
        <v>8826.16</v>
      </c>
      <c r="R615" s="245">
        <f t="shared" si="54"/>
        <v>23740</v>
      </c>
      <c r="S615" s="245">
        <f t="shared" si="54"/>
        <v>12522.85</v>
      </c>
      <c r="T615" s="245">
        <f t="shared" si="54"/>
        <v>6647.2</v>
      </c>
      <c r="U615" s="245">
        <f t="shared" si="54"/>
        <v>17093</v>
      </c>
      <c r="V615" s="245">
        <f t="shared" si="54"/>
        <v>9016.5575000000008</v>
      </c>
      <c r="W615" s="245">
        <f t="shared" si="54"/>
        <v>4786.04</v>
      </c>
    </row>
    <row r="616" spans="1:23">
      <c r="A616" s="253">
        <v>68</v>
      </c>
      <c r="B616" s="253">
        <v>68</v>
      </c>
      <c r="C616" s="245">
        <f t="shared" ref="C616:W616" si="55">+C583</f>
        <v>92775</v>
      </c>
      <c r="D616" s="245">
        <f t="shared" si="55"/>
        <v>48938.8125</v>
      </c>
      <c r="E616" s="245">
        <f t="shared" si="55"/>
        <v>25977</v>
      </c>
      <c r="F616" s="245">
        <f t="shared" si="55"/>
        <v>83442</v>
      </c>
      <c r="G616" s="245">
        <f t="shared" si="55"/>
        <v>44015.654999999999</v>
      </c>
      <c r="H616" s="245">
        <f t="shared" si="55"/>
        <v>23363.759999999998</v>
      </c>
      <c r="I616" s="245">
        <f t="shared" si="55"/>
        <v>76693</v>
      </c>
      <c r="J616" s="245">
        <f t="shared" si="55"/>
        <v>40455.557500000003</v>
      </c>
      <c r="K616" s="245">
        <f t="shared" si="55"/>
        <v>21474.04</v>
      </c>
      <c r="L616" s="245">
        <f t="shared" si="55"/>
        <v>45906</v>
      </c>
      <c r="M616" s="245">
        <f t="shared" si="55"/>
        <v>24215.415000000001</v>
      </c>
      <c r="N616" s="245">
        <f t="shared" si="55"/>
        <v>12853.68</v>
      </c>
      <c r="O616" s="245">
        <f t="shared" si="55"/>
        <v>34907</v>
      </c>
      <c r="P616" s="245">
        <f t="shared" si="55"/>
        <v>18413.442500000001</v>
      </c>
      <c r="Q616" s="245">
        <f t="shared" si="55"/>
        <v>9773.9599999999991</v>
      </c>
      <c r="R616" s="245">
        <f t="shared" si="55"/>
        <v>26278</v>
      </c>
      <c r="S616" s="245">
        <f t="shared" si="55"/>
        <v>13861.645</v>
      </c>
      <c r="T616" s="245">
        <f t="shared" si="55"/>
        <v>7357.84</v>
      </c>
      <c r="U616" s="245">
        <f t="shared" si="55"/>
        <v>18921</v>
      </c>
      <c r="V616" s="245">
        <f t="shared" si="55"/>
        <v>9980.8274999999994</v>
      </c>
      <c r="W616" s="245">
        <f t="shared" si="55"/>
        <v>5297.88</v>
      </c>
    </row>
    <row r="617" spans="1:23">
      <c r="A617" s="253">
        <v>69</v>
      </c>
      <c r="B617" s="253">
        <v>69</v>
      </c>
      <c r="C617" s="245">
        <f t="shared" ref="C617:W617" si="56">+C584</f>
        <v>102044</v>
      </c>
      <c r="D617" s="245">
        <f t="shared" si="56"/>
        <v>53828.21</v>
      </c>
      <c r="E617" s="245">
        <f t="shared" si="56"/>
        <v>28572.32</v>
      </c>
      <c r="F617" s="245">
        <f t="shared" si="56"/>
        <v>91799</v>
      </c>
      <c r="G617" s="245">
        <f t="shared" si="56"/>
        <v>48423.972500000003</v>
      </c>
      <c r="H617" s="245">
        <f t="shared" si="56"/>
        <v>25703.72</v>
      </c>
      <c r="I617" s="245">
        <f t="shared" si="56"/>
        <v>84372</v>
      </c>
      <c r="J617" s="245">
        <f t="shared" si="56"/>
        <v>44506.23</v>
      </c>
      <c r="K617" s="245">
        <f t="shared" si="56"/>
        <v>23624.16</v>
      </c>
      <c r="L617" s="245">
        <f t="shared" si="56"/>
        <v>50501</v>
      </c>
      <c r="M617" s="245">
        <f t="shared" si="56"/>
        <v>26639.2775</v>
      </c>
      <c r="N617" s="245">
        <f t="shared" si="56"/>
        <v>14140.28</v>
      </c>
      <c r="O617" s="245">
        <f t="shared" si="56"/>
        <v>38399</v>
      </c>
      <c r="P617" s="245">
        <f t="shared" si="56"/>
        <v>20255.4725</v>
      </c>
      <c r="Q617" s="245">
        <f t="shared" si="56"/>
        <v>10751.72</v>
      </c>
      <c r="R617" s="245">
        <f t="shared" si="56"/>
        <v>28920</v>
      </c>
      <c r="S617" s="245">
        <f t="shared" si="56"/>
        <v>15255.3</v>
      </c>
      <c r="T617" s="245">
        <f t="shared" si="56"/>
        <v>8097.6</v>
      </c>
      <c r="U617" s="245">
        <f t="shared" si="56"/>
        <v>20822</v>
      </c>
      <c r="V617" s="245">
        <f t="shared" si="56"/>
        <v>10983.605</v>
      </c>
      <c r="W617" s="245">
        <f t="shared" si="56"/>
        <v>5830.16</v>
      </c>
    </row>
    <row r="618" spans="1:23">
      <c r="A618" s="253">
        <v>70</v>
      </c>
      <c r="B618" s="253">
        <v>70</v>
      </c>
      <c r="C618" s="245">
        <f t="shared" ref="C618:W618" si="57">+C585</f>
        <v>110612</v>
      </c>
      <c r="D618" s="245">
        <f t="shared" si="57"/>
        <v>58347.83</v>
      </c>
      <c r="E618" s="245">
        <f t="shared" si="57"/>
        <v>30971.360000000001</v>
      </c>
      <c r="F618" s="245">
        <f t="shared" si="57"/>
        <v>103487</v>
      </c>
      <c r="G618" s="245">
        <f t="shared" si="57"/>
        <v>54589.392500000002</v>
      </c>
      <c r="H618" s="245">
        <f t="shared" si="57"/>
        <v>28976.36</v>
      </c>
      <c r="I618" s="245">
        <f t="shared" si="57"/>
        <v>94103</v>
      </c>
      <c r="J618" s="245">
        <f t="shared" si="57"/>
        <v>49639.332499999997</v>
      </c>
      <c r="K618" s="245">
        <f t="shared" si="57"/>
        <v>26348.84</v>
      </c>
      <c r="L618" s="245">
        <f t="shared" si="57"/>
        <v>52504</v>
      </c>
      <c r="M618" s="245">
        <f t="shared" si="57"/>
        <v>27695.86</v>
      </c>
      <c r="N618" s="245">
        <f t="shared" si="57"/>
        <v>14701.119999999999</v>
      </c>
      <c r="O618" s="245">
        <f t="shared" si="57"/>
        <v>40057</v>
      </c>
      <c r="P618" s="245">
        <f t="shared" si="57"/>
        <v>21130.067500000001</v>
      </c>
      <c r="Q618" s="245">
        <f t="shared" si="57"/>
        <v>11215.96</v>
      </c>
      <c r="R618" s="245">
        <f t="shared" si="57"/>
        <v>32135</v>
      </c>
      <c r="S618" s="245">
        <f t="shared" si="57"/>
        <v>16951.212500000001</v>
      </c>
      <c r="T618" s="245">
        <f t="shared" si="57"/>
        <v>8997.7999999999993</v>
      </c>
      <c r="U618" s="245">
        <f t="shared" si="57"/>
        <v>23139</v>
      </c>
      <c r="V618" s="245">
        <f t="shared" si="57"/>
        <v>12205.8225</v>
      </c>
      <c r="W618" s="245">
        <f t="shared" si="57"/>
        <v>6478.92</v>
      </c>
    </row>
    <row r="619" spans="1:23">
      <c r="A619" s="253">
        <v>71</v>
      </c>
      <c r="B619" s="253">
        <v>71</v>
      </c>
      <c r="C619" s="245">
        <f t="shared" ref="C619:W619" si="58">+C586</f>
        <v>114949</v>
      </c>
      <c r="D619" s="245">
        <f t="shared" si="58"/>
        <v>60635.597500000003</v>
      </c>
      <c r="E619" s="245">
        <f t="shared" si="58"/>
        <v>32185.72</v>
      </c>
      <c r="F619" s="245">
        <f t="shared" si="58"/>
        <v>107553</v>
      </c>
      <c r="G619" s="245">
        <f t="shared" si="58"/>
        <v>56734.207499999997</v>
      </c>
      <c r="H619" s="245">
        <f t="shared" si="58"/>
        <v>30114.84</v>
      </c>
      <c r="I619" s="245">
        <f t="shared" si="58"/>
        <v>97796</v>
      </c>
      <c r="J619" s="245">
        <f t="shared" si="58"/>
        <v>51587.39</v>
      </c>
      <c r="K619" s="245">
        <f t="shared" si="58"/>
        <v>27382.880000000001</v>
      </c>
      <c r="L619" s="245">
        <f t="shared" si="58"/>
        <v>54565</v>
      </c>
      <c r="M619" s="245">
        <f t="shared" si="58"/>
        <v>28783.037499999999</v>
      </c>
      <c r="N619" s="245">
        <f t="shared" si="58"/>
        <v>15278.2</v>
      </c>
      <c r="O619" s="245">
        <f t="shared" si="58"/>
        <v>41629</v>
      </c>
      <c r="P619" s="245">
        <f t="shared" si="58"/>
        <v>21959.297500000001</v>
      </c>
      <c r="Q619" s="245">
        <f t="shared" si="58"/>
        <v>11656.119999999999</v>
      </c>
      <c r="R619" s="245">
        <f t="shared" si="58"/>
        <v>33392</v>
      </c>
      <c r="S619" s="245">
        <f t="shared" si="58"/>
        <v>17614.28</v>
      </c>
      <c r="T619" s="245">
        <f t="shared" si="58"/>
        <v>9349.76</v>
      </c>
      <c r="U619" s="245">
        <f t="shared" si="58"/>
        <v>24044</v>
      </c>
      <c r="V619" s="245">
        <f t="shared" si="58"/>
        <v>12683.21</v>
      </c>
      <c r="W619" s="245">
        <f t="shared" si="58"/>
        <v>6732.32</v>
      </c>
    </row>
    <row r="620" spans="1:23">
      <c r="A620" s="253">
        <v>72</v>
      </c>
      <c r="B620" s="253">
        <v>72</v>
      </c>
      <c r="C620" s="245">
        <f t="shared" ref="C620:W620" si="59">+C587</f>
        <v>118178</v>
      </c>
      <c r="D620" s="245">
        <f t="shared" si="59"/>
        <v>62338.894999999997</v>
      </c>
      <c r="E620" s="245">
        <f t="shared" si="59"/>
        <v>33089.839999999997</v>
      </c>
      <c r="F620" s="245">
        <f t="shared" si="59"/>
        <v>110596</v>
      </c>
      <c r="G620" s="245">
        <f t="shared" si="59"/>
        <v>58339.39</v>
      </c>
      <c r="H620" s="245">
        <f t="shared" si="59"/>
        <v>30966.880000000001</v>
      </c>
      <c r="I620" s="245">
        <f t="shared" si="59"/>
        <v>100559</v>
      </c>
      <c r="J620" s="245">
        <f t="shared" si="59"/>
        <v>53044.872499999998</v>
      </c>
      <c r="K620" s="245">
        <f t="shared" si="59"/>
        <v>28156.52</v>
      </c>
      <c r="L620" s="245">
        <f t="shared" si="59"/>
        <v>56108</v>
      </c>
      <c r="M620" s="245">
        <f t="shared" si="59"/>
        <v>29596.97</v>
      </c>
      <c r="N620" s="245">
        <f t="shared" si="59"/>
        <v>15710.24</v>
      </c>
      <c r="O620" s="245">
        <f t="shared" si="59"/>
        <v>42805</v>
      </c>
      <c r="P620" s="245">
        <f t="shared" si="59"/>
        <v>22579.637500000001</v>
      </c>
      <c r="Q620" s="245">
        <f t="shared" si="59"/>
        <v>11985.4</v>
      </c>
      <c r="R620" s="245">
        <f t="shared" si="59"/>
        <v>34342</v>
      </c>
      <c r="S620" s="245">
        <f t="shared" si="59"/>
        <v>18115.404999999999</v>
      </c>
      <c r="T620" s="245">
        <f t="shared" si="59"/>
        <v>9615.76</v>
      </c>
      <c r="U620" s="245">
        <f t="shared" si="59"/>
        <v>24726</v>
      </c>
      <c r="V620" s="245">
        <f t="shared" si="59"/>
        <v>13042.965</v>
      </c>
      <c r="W620" s="245">
        <f t="shared" si="59"/>
        <v>6923.28</v>
      </c>
    </row>
    <row r="621" spans="1:23">
      <c r="A621" s="253">
        <v>73</v>
      </c>
      <c r="B621" s="253">
        <v>73</v>
      </c>
      <c r="C621" s="245">
        <f t="shared" ref="C621:W621" si="60">+C588</f>
        <v>122528</v>
      </c>
      <c r="D621" s="245">
        <f t="shared" si="60"/>
        <v>64633.52</v>
      </c>
      <c r="E621" s="245">
        <f t="shared" si="60"/>
        <v>34307.839999999997</v>
      </c>
      <c r="F621" s="245">
        <f t="shared" si="60"/>
        <v>114649</v>
      </c>
      <c r="G621" s="245">
        <f t="shared" si="60"/>
        <v>60477.347500000003</v>
      </c>
      <c r="H621" s="245">
        <f t="shared" si="60"/>
        <v>32101.72</v>
      </c>
      <c r="I621" s="245">
        <f t="shared" si="60"/>
        <v>104250</v>
      </c>
      <c r="J621" s="245">
        <f t="shared" si="60"/>
        <v>54991.875</v>
      </c>
      <c r="K621" s="245">
        <f t="shared" si="60"/>
        <v>29190</v>
      </c>
      <c r="L621" s="245">
        <f t="shared" si="60"/>
        <v>58165</v>
      </c>
      <c r="M621" s="245">
        <f t="shared" si="60"/>
        <v>30682.037499999999</v>
      </c>
      <c r="N621" s="245">
        <f t="shared" si="60"/>
        <v>16286.2</v>
      </c>
      <c r="O621" s="245">
        <f t="shared" si="60"/>
        <v>44375</v>
      </c>
      <c r="P621" s="245">
        <f t="shared" si="60"/>
        <v>23407.8125</v>
      </c>
      <c r="Q621" s="245">
        <f t="shared" si="60"/>
        <v>12425</v>
      </c>
      <c r="R621" s="245">
        <f t="shared" si="60"/>
        <v>35604</v>
      </c>
      <c r="S621" s="245">
        <f t="shared" si="60"/>
        <v>18781.11</v>
      </c>
      <c r="T621" s="245">
        <f t="shared" si="60"/>
        <v>9969.119999999999</v>
      </c>
      <c r="U621" s="245">
        <f t="shared" si="60"/>
        <v>25636</v>
      </c>
      <c r="V621" s="245">
        <f t="shared" si="60"/>
        <v>13522.99</v>
      </c>
      <c r="W621" s="245">
        <f t="shared" si="60"/>
        <v>7178.08</v>
      </c>
    </row>
    <row r="622" spans="1:23">
      <c r="A622" s="253">
        <v>74</v>
      </c>
      <c r="B622" s="253">
        <v>74</v>
      </c>
      <c r="C622" s="245">
        <f t="shared" ref="C622:W622" si="61">+C589</f>
        <v>124699</v>
      </c>
      <c r="D622" s="245">
        <f t="shared" si="61"/>
        <v>65778.722500000003</v>
      </c>
      <c r="E622" s="245">
        <f t="shared" si="61"/>
        <v>34915.72</v>
      </c>
      <c r="F622" s="245">
        <f t="shared" si="61"/>
        <v>116695</v>
      </c>
      <c r="G622" s="245">
        <f t="shared" si="61"/>
        <v>61556.612500000003</v>
      </c>
      <c r="H622" s="245">
        <f t="shared" si="61"/>
        <v>32674.6</v>
      </c>
      <c r="I622" s="245">
        <f t="shared" si="61"/>
        <v>106102</v>
      </c>
      <c r="J622" s="245">
        <f t="shared" si="61"/>
        <v>55968.805</v>
      </c>
      <c r="K622" s="245">
        <f t="shared" si="61"/>
        <v>29708.560000000001</v>
      </c>
      <c r="L622" s="245">
        <f t="shared" si="61"/>
        <v>59200</v>
      </c>
      <c r="M622" s="245">
        <f t="shared" si="61"/>
        <v>31228</v>
      </c>
      <c r="N622" s="245">
        <f t="shared" si="61"/>
        <v>16576</v>
      </c>
      <c r="O622" s="245">
        <f t="shared" si="61"/>
        <v>45163</v>
      </c>
      <c r="P622" s="245">
        <f t="shared" si="61"/>
        <v>23823.482499999998</v>
      </c>
      <c r="Q622" s="245">
        <f t="shared" si="61"/>
        <v>12645.64</v>
      </c>
      <c r="R622" s="245">
        <f t="shared" si="61"/>
        <v>36223</v>
      </c>
      <c r="S622" s="245">
        <f t="shared" si="61"/>
        <v>19107.6325</v>
      </c>
      <c r="T622" s="245">
        <f t="shared" si="61"/>
        <v>10142.44</v>
      </c>
      <c r="U622" s="245">
        <f t="shared" si="61"/>
        <v>26080</v>
      </c>
      <c r="V622" s="245">
        <f t="shared" si="61"/>
        <v>13757.2</v>
      </c>
      <c r="W622" s="245">
        <f t="shared" si="61"/>
        <v>7302.4</v>
      </c>
    </row>
    <row r="623" spans="1:23">
      <c r="A623" s="253">
        <v>75</v>
      </c>
      <c r="B623" s="253">
        <v>99</v>
      </c>
      <c r="C623" s="245">
        <f t="shared" ref="C623:W623" si="62">+C590</f>
        <v>147890</v>
      </c>
      <c r="D623" s="245">
        <f t="shared" si="62"/>
        <v>78011.975000000006</v>
      </c>
      <c r="E623" s="245">
        <f t="shared" si="62"/>
        <v>41409.199999999997</v>
      </c>
      <c r="F623" s="245">
        <f t="shared" si="62"/>
        <v>138414</v>
      </c>
      <c r="G623" s="245">
        <f t="shared" si="62"/>
        <v>73013.384999999995</v>
      </c>
      <c r="H623" s="245">
        <f t="shared" si="62"/>
        <v>38755.919999999998</v>
      </c>
      <c r="I623" s="245">
        <f t="shared" si="62"/>
        <v>125853</v>
      </c>
      <c r="J623" s="245">
        <f t="shared" si="62"/>
        <v>66387.457500000004</v>
      </c>
      <c r="K623" s="245">
        <f t="shared" si="62"/>
        <v>35238.839999999997</v>
      </c>
      <c r="L623" s="245">
        <f t="shared" si="62"/>
        <v>73509</v>
      </c>
      <c r="M623" s="245">
        <f t="shared" si="62"/>
        <v>38775.997499999998</v>
      </c>
      <c r="N623" s="245">
        <f t="shared" si="62"/>
        <v>20582.52</v>
      </c>
      <c r="O623" s="245">
        <f t="shared" si="62"/>
        <v>53507</v>
      </c>
      <c r="P623" s="245">
        <f t="shared" si="62"/>
        <v>28224.942500000001</v>
      </c>
      <c r="Q623" s="245">
        <f t="shared" si="62"/>
        <v>14981.96</v>
      </c>
      <c r="R623" s="245">
        <f t="shared" si="62"/>
        <v>44974</v>
      </c>
      <c r="S623" s="245">
        <f t="shared" si="62"/>
        <v>23723.785</v>
      </c>
      <c r="T623" s="245">
        <f t="shared" si="62"/>
        <v>12592.72</v>
      </c>
      <c r="U623" s="245">
        <f t="shared" si="62"/>
        <v>32380</v>
      </c>
      <c r="V623" s="245">
        <f t="shared" si="62"/>
        <v>17080.45</v>
      </c>
      <c r="W623" s="245">
        <f t="shared" si="62"/>
        <v>9066.4</v>
      </c>
    </row>
    <row r="625" spans="1:23">
      <c r="A625" s="253">
        <v>1</v>
      </c>
      <c r="C625" s="245">
        <f t="shared" ref="C625:W625" si="63">+C592</f>
        <v>9062</v>
      </c>
      <c r="D625" s="245">
        <f t="shared" si="63"/>
        <v>4780.2049999999999</v>
      </c>
      <c r="E625" s="245">
        <f t="shared" si="63"/>
        <v>2537.36</v>
      </c>
      <c r="F625" s="245">
        <f t="shared" si="63"/>
        <v>5773</v>
      </c>
      <c r="G625" s="245">
        <f t="shared" si="63"/>
        <v>3045.2575000000002</v>
      </c>
      <c r="H625" s="245">
        <f t="shared" si="63"/>
        <v>1616.44</v>
      </c>
      <c r="I625" s="245">
        <f t="shared" si="63"/>
        <v>5496</v>
      </c>
      <c r="J625" s="245">
        <f t="shared" si="63"/>
        <v>2899.14</v>
      </c>
      <c r="K625" s="245">
        <f t="shared" si="63"/>
        <v>1538.88</v>
      </c>
      <c r="L625" s="245">
        <f t="shared" si="63"/>
        <v>3335</v>
      </c>
      <c r="M625" s="245">
        <f t="shared" si="63"/>
        <v>1759.2125000000001</v>
      </c>
      <c r="N625" s="245">
        <f t="shared" si="63"/>
        <v>933.8</v>
      </c>
      <c r="O625" s="245">
        <f t="shared" si="63"/>
        <v>2819</v>
      </c>
      <c r="P625" s="245">
        <f t="shared" si="63"/>
        <v>1487.0225</v>
      </c>
      <c r="Q625" s="245">
        <f t="shared" si="63"/>
        <v>789.31999999999994</v>
      </c>
      <c r="R625" s="245">
        <f t="shared" si="63"/>
        <v>2055</v>
      </c>
      <c r="S625" s="245">
        <f t="shared" si="63"/>
        <v>1084.0125</v>
      </c>
      <c r="T625" s="245">
        <f t="shared" si="63"/>
        <v>575.4</v>
      </c>
      <c r="U625" s="245">
        <f t="shared" si="63"/>
        <v>1481</v>
      </c>
      <c r="V625" s="245">
        <f t="shared" si="63"/>
        <v>781.22749999999996</v>
      </c>
      <c r="W625" s="245">
        <f t="shared" si="63"/>
        <v>414.68</v>
      </c>
    </row>
    <row r="626" spans="1:23">
      <c r="A626" s="253">
        <v>2</v>
      </c>
      <c r="C626" s="245">
        <f t="shared" ref="C626:W626" si="64">+C593</f>
        <v>14041</v>
      </c>
      <c r="D626" s="245">
        <f t="shared" si="64"/>
        <v>7406.6274999999996</v>
      </c>
      <c r="E626" s="245">
        <f t="shared" si="64"/>
        <v>3931.48</v>
      </c>
      <c r="F626" s="245">
        <f t="shared" si="64"/>
        <v>9076</v>
      </c>
      <c r="G626" s="245">
        <f t="shared" si="64"/>
        <v>4787.59</v>
      </c>
      <c r="H626" s="245">
        <f t="shared" si="64"/>
        <v>2541.2799999999997</v>
      </c>
      <c r="I626" s="245">
        <f t="shared" si="64"/>
        <v>8638</v>
      </c>
      <c r="J626" s="245">
        <f t="shared" si="64"/>
        <v>4556.5450000000001</v>
      </c>
      <c r="K626" s="245">
        <f t="shared" si="64"/>
        <v>2418.64</v>
      </c>
      <c r="L626" s="245">
        <f t="shared" si="64"/>
        <v>5236</v>
      </c>
      <c r="M626" s="245">
        <f t="shared" si="64"/>
        <v>2761.99</v>
      </c>
      <c r="N626" s="245">
        <f t="shared" si="64"/>
        <v>1466.08</v>
      </c>
      <c r="O626" s="245">
        <f t="shared" si="64"/>
        <v>4430</v>
      </c>
      <c r="P626" s="245">
        <f t="shared" si="64"/>
        <v>2336.8249999999998</v>
      </c>
      <c r="Q626" s="245">
        <f t="shared" si="64"/>
        <v>1240.4000000000001</v>
      </c>
      <c r="R626" s="245">
        <f t="shared" si="64"/>
        <v>2986</v>
      </c>
      <c r="S626" s="245">
        <f t="shared" si="64"/>
        <v>1575.115</v>
      </c>
      <c r="T626" s="245">
        <f t="shared" si="64"/>
        <v>836.08</v>
      </c>
      <c r="U626" s="245">
        <f t="shared" si="64"/>
        <v>2151</v>
      </c>
      <c r="V626" s="245">
        <f t="shared" si="64"/>
        <v>1134.6524999999999</v>
      </c>
      <c r="W626" s="245">
        <f t="shared" si="64"/>
        <v>602.28</v>
      </c>
    </row>
    <row r="627" spans="1:23">
      <c r="A627" s="253">
        <v>3</v>
      </c>
      <c r="C627" s="245">
        <f t="shared" ref="C627:W627" si="65">+C594</f>
        <v>20283</v>
      </c>
      <c r="D627" s="245">
        <f t="shared" si="65"/>
        <v>10699.282499999999</v>
      </c>
      <c r="E627" s="245">
        <f t="shared" si="65"/>
        <v>5679.24</v>
      </c>
      <c r="F627" s="245">
        <f t="shared" si="65"/>
        <v>13201</v>
      </c>
      <c r="G627" s="245">
        <f t="shared" si="65"/>
        <v>6963.5275000000001</v>
      </c>
      <c r="H627" s="245">
        <f t="shared" si="65"/>
        <v>3696.2799999999997</v>
      </c>
      <c r="I627" s="245">
        <f t="shared" si="65"/>
        <v>12554</v>
      </c>
      <c r="J627" s="245">
        <f t="shared" si="65"/>
        <v>6622.2349999999997</v>
      </c>
      <c r="K627" s="245">
        <f t="shared" si="65"/>
        <v>3515.12</v>
      </c>
      <c r="L627" s="245">
        <f t="shared" si="65"/>
        <v>7600</v>
      </c>
      <c r="M627" s="245">
        <f t="shared" si="65"/>
        <v>4009</v>
      </c>
      <c r="N627" s="245">
        <f t="shared" si="65"/>
        <v>2128</v>
      </c>
      <c r="O627" s="245">
        <f t="shared" si="65"/>
        <v>6387</v>
      </c>
      <c r="P627" s="245">
        <f t="shared" si="65"/>
        <v>3369.1424999999999</v>
      </c>
      <c r="Q627" s="245">
        <f t="shared" si="65"/>
        <v>1788.36</v>
      </c>
      <c r="R627" s="245">
        <f t="shared" si="65"/>
        <v>4535</v>
      </c>
      <c r="S627" s="245">
        <f t="shared" si="65"/>
        <v>2392.2125000000001</v>
      </c>
      <c r="T627" s="245">
        <f t="shared" si="65"/>
        <v>1269.8</v>
      </c>
      <c r="U627" s="245">
        <f t="shared" si="65"/>
        <v>3265</v>
      </c>
      <c r="V627" s="245">
        <f t="shared" si="65"/>
        <v>1722.2874999999999</v>
      </c>
      <c r="W627" s="245">
        <f t="shared" si="65"/>
        <v>914.2</v>
      </c>
    </row>
  </sheetData>
  <sheetProtection selectLockedCells="1" selectUnlockedCells="1"/>
  <customSheetViews>
    <customSheetView guid="{C4916916-8F8A-452F-B573-8C827836FB40}" scale="85" state="hidden">
      <selection activeCell="B22" sqref="B22"/>
      <pageMargins left="0" right="0" top="0" bottom="0" header="0" footer="0"/>
    </customSheetView>
  </customSheetViews>
  <phoneticPr fontId="38" type="noConversion"/>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D1CB2-6D1A-41D7-8098-C6C12F6816C2}">
  <sheetPr codeName="Hoja79"/>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RItTLLiGCwUdglzgfTSwPCFBwyJBUbqCHLRceC66xpGdbUPrL5OiTUJSqlBYiarEjFVSUPqmB8P/8zBtLYOsPA==" saltValue="pjRyl1vLDK7QJElZ7IKaFg=="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09000-E342-4D42-B998-1E741AEA5701}">
  <sheetPr codeName="Hoja3">
    <tabColor rgb="FF17545B"/>
  </sheetPr>
  <dimension ref="A1:XFD150"/>
  <sheetViews>
    <sheetView showGridLines="0" showRuler="0" topLeftCell="A13" zoomScale="80" zoomScaleNormal="80" zoomScaleSheetLayoutView="40" workbookViewId="0">
      <selection activeCell="A62" sqref="A62"/>
    </sheetView>
  </sheetViews>
  <sheetFormatPr defaultColWidth="0" defaultRowHeight="19.2" zeroHeight="1"/>
  <cols>
    <col min="1" max="1" width="41" style="403" customWidth="1"/>
    <col min="2" max="2" width="18.59765625" style="404" bestFit="1" customWidth="1"/>
    <col min="3" max="3" width="13.3984375" style="404" customWidth="1"/>
    <col min="4" max="4" width="13.3984375" style="404" bestFit="1" customWidth="1"/>
    <col min="5" max="5" width="13.8984375" style="404" bestFit="1" customWidth="1"/>
    <col min="6" max="6" width="12.5" style="404" bestFit="1" customWidth="1"/>
    <col min="7" max="7" width="13.59765625" style="404" customWidth="1"/>
    <col min="8" max="8" width="1.19921875" style="404" customWidth="1"/>
    <col min="9" max="9" width="15.69921875" style="432" customWidth="1"/>
    <col min="10" max="10" width="0.5" style="355" customWidth="1"/>
    <col min="11" max="12" width="8" style="356" hidden="1" customWidth="1"/>
    <col min="13" max="16384" width="11" style="356" hidden="1"/>
  </cols>
  <sheetData>
    <row r="1" spans="1:10">
      <c r="A1" s="382"/>
      <c r="B1" s="356"/>
      <c r="C1" s="356"/>
      <c r="D1" s="356"/>
      <c r="E1" s="356"/>
      <c r="F1" s="356"/>
      <c r="G1" s="356"/>
      <c r="H1" s="355"/>
      <c r="I1" s="337"/>
    </row>
    <row r="2" spans="1:10">
      <c r="A2" s="382"/>
      <c r="B2" s="356"/>
      <c r="C2" s="356"/>
      <c r="D2" s="356"/>
      <c r="E2" s="356"/>
      <c r="F2" s="356"/>
      <c r="G2" s="356"/>
      <c r="H2" s="355"/>
      <c r="I2" s="337"/>
    </row>
    <row r="3" spans="1:10">
      <c r="A3" s="382"/>
      <c r="B3" s="356"/>
      <c r="C3" s="356"/>
      <c r="D3" s="356"/>
      <c r="E3" s="356"/>
      <c r="F3" s="356"/>
      <c r="G3" s="356"/>
      <c r="H3" s="355"/>
      <c r="I3" s="337"/>
    </row>
    <row r="4" spans="1:10">
      <c r="A4" s="382"/>
      <c r="B4" s="356"/>
      <c r="C4" s="356"/>
      <c r="D4" s="356"/>
      <c r="E4" s="356"/>
      <c r="F4" s="356"/>
      <c r="G4" s="356"/>
      <c r="H4" s="355"/>
      <c r="I4" s="337"/>
    </row>
    <row r="5" spans="1:10">
      <c r="A5" s="382"/>
      <c r="B5" s="356"/>
      <c r="C5" s="356"/>
      <c r="D5" s="356"/>
      <c r="E5" s="356"/>
      <c r="F5" s="356"/>
      <c r="G5" s="356"/>
      <c r="H5" s="355"/>
      <c r="I5" s="337"/>
    </row>
    <row r="6" spans="1:10">
      <c r="A6" s="382"/>
      <c r="B6" s="356"/>
      <c r="C6" s="356"/>
      <c r="D6" s="356"/>
      <c r="E6" s="356"/>
      <c r="F6" s="356"/>
      <c r="G6" s="356"/>
      <c r="H6" s="355"/>
      <c r="I6" s="337"/>
    </row>
    <row r="7" spans="1:10" hidden="1">
      <c r="A7" s="382"/>
      <c r="B7" s="356"/>
      <c r="C7" s="356"/>
      <c r="D7" s="356"/>
      <c r="E7" s="356"/>
      <c r="F7" s="356"/>
      <c r="G7" s="356"/>
      <c r="H7" s="355"/>
      <c r="I7" s="337"/>
    </row>
    <row r="8" spans="1:10" ht="25.2">
      <c r="A8" s="813" t="str">
        <f>+EVEREST!A1</f>
        <v>INFORMACIÓN DEL SOLICITANTE</v>
      </c>
      <c r="B8" s="813"/>
      <c r="C8" s="813"/>
      <c r="D8" s="813"/>
      <c r="E8" s="813"/>
      <c r="F8" s="813"/>
      <c r="G8" s="813"/>
      <c r="H8" s="813"/>
      <c r="I8" s="813"/>
      <c r="J8" s="813"/>
    </row>
    <row r="9" spans="1:10" s="361" customFormat="1">
      <c r="A9" s="361" t="str">
        <f>+EVEREST!A2</f>
        <v>Nombre del solicitante:</v>
      </c>
      <c r="B9" s="405" t="str">
        <f>+EVEREST!B2</f>
        <v/>
      </c>
      <c r="D9" s="405"/>
      <c r="G9" s="393" t="str">
        <f ca="1">+EVEREST!H2</f>
        <v>Dia:</v>
      </c>
      <c r="I9" s="413">
        <f ca="1">TODAY()</f>
        <v>46246</v>
      </c>
      <c r="J9" s="362"/>
    </row>
    <row r="10" spans="1:10" s="361" customFormat="1">
      <c r="A10" s="358" t="str">
        <f>+EVEREST!A3</f>
        <v>Nombre del agente:</v>
      </c>
      <c r="B10" s="360" t="str">
        <f>+EVEREST!B3</f>
        <v>Pepe</v>
      </c>
      <c r="C10" s="358"/>
      <c r="D10" s="360"/>
      <c r="E10" s="360"/>
      <c r="F10" s="360"/>
      <c r="G10" s="360"/>
      <c r="I10" s="430"/>
      <c r="J10" s="363"/>
    </row>
    <row r="11" spans="1:10" s="361" customFormat="1">
      <c r="A11" s="358" t="str">
        <f>+EVEREST!A4</f>
        <v>Zona:</v>
      </c>
      <c r="B11" s="360" t="str">
        <f>Country</f>
        <v>Zona 2</v>
      </c>
      <c r="C11" s="358"/>
      <c r="D11" s="364"/>
      <c r="E11" s="364"/>
      <c r="F11" s="364"/>
      <c r="G11" s="364"/>
      <c r="I11" s="430"/>
      <c r="J11" s="363"/>
    </row>
    <row r="12" spans="1:10" s="361" customFormat="1">
      <c r="A12" s="358"/>
      <c r="B12" s="358"/>
      <c r="C12" s="358"/>
      <c r="D12" s="358"/>
      <c r="E12" s="358"/>
      <c r="F12" s="358"/>
      <c r="G12" s="358"/>
      <c r="I12" s="430"/>
      <c r="J12" s="363"/>
    </row>
    <row r="13" spans="1:10" s="361" customFormat="1">
      <c r="A13" s="358" t="str">
        <f>+EVEREST!A6</f>
        <v>* Edad del solicitante:</v>
      </c>
      <c r="B13" s="364">
        <f>+EVEREST!B6</f>
        <v>43</v>
      </c>
      <c r="C13" s="358"/>
      <c r="D13" s="344"/>
      <c r="E13" s="364"/>
      <c r="F13" s="358"/>
      <c r="G13" s="344"/>
      <c r="I13" s="430"/>
      <c r="J13" s="363"/>
    </row>
    <row r="14" spans="1:10" s="361" customFormat="1">
      <c r="A14" s="358" t="str">
        <f>+EVEREST!A7</f>
        <v>* Edad del cónyuge:</v>
      </c>
      <c r="B14" s="364" t="str">
        <f>+EVEREST!B7</f>
        <v>N/A</v>
      </c>
      <c r="C14" s="358"/>
      <c r="D14" s="344"/>
      <c r="E14" s="364"/>
      <c r="F14" s="397"/>
      <c r="G14" s="397"/>
      <c r="I14" s="430"/>
      <c r="J14" s="363"/>
    </row>
    <row r="15" spans="1:10" s="361" customFormat="1">
      <c r="A15" s="358" t="str">
        <f>+EVEREST!A8</f>
        <v>Número de hijos &lt; 24 años:</v>
      </c>
      <c r="B15" s="364">
        <f>IF(NumChild="","",NumChild)</f>
        <v>1</v>
      </c>
      <c r="C15" s="358"/>
      <c r="D15" s="344"/>
      <c r="E15" s="364"/>
      <c r="F15" s="397"/>
      <c r="G15" s="397"/>
      <c r="I15" s="430"/>
      <c r="J15" s="363"/>
    </row>
    <row r="16" spans="1:10" s="361" customFormat="1" hidden="1">
      <c r="A16" s="358"/>
      <c r="B16" s="364"/>
      <c r="C16" s="358"/>
      <c r="D16" s="344"/>
      <c r="E16" s="364"/>
      <c r="F16" s="397"/>
      <c r="G16" s="397"/>
      <c r="I16" s="430"/>
      <c r="J16" s="363"/>
    </row>
    <row r="17" spans="1:10" s="361" customFormat="1">
      <c r="A17" s="398"/>
      <c r="B17" s="364"/>
      <c r="C17" s="358"/>
      <c r="D17" s="344"/>
      <c r="E17" s="364"/>
      <c r="F17" s="358"/>
      <c r="G17" s="358"/>
      <c r="I17" s="430"/>
      <c r="J17" s="363"/>
    </row>
    <row r="18" spans="1:10" s="380" customFormat="1">
      <c r="A18" s="817" t="s">
        <v>386</v>
      </c>
      <c r="B18" s="817"/>
      <c r="C18" s="817"/>
      <c r="D18" s="817"/>
      <c r="E18" s="817"/>
      <c r="F18" s="817"/>
      <c r="G18" s="817"/>
      <c r="H18" s="817"/>
      <c r="I18" s="817"/>
      <c r="J18" s="355"/>
    </row>
    <row r="19" spans="1:10">
      <c r="A19" s="356"/>
      <c r="B19" s="356"/>
      <c r="C19" s="356"/>
      <c r="E19" s="389">
        <v>5000</v>
      </c>
      <c r="F19" s="389">
        <v>10000</v>
      </c>
      <c r="G19" s="535">
        <v>15000</v>
      </c>
      <c r="H19" s="543"/>
      <c r="I19" s="389">
        <v>20000</v>
      </c>
    </row>
    <row r="20" spans="1:10">
      <c r="A20" s="356"/>
      <c r="B20" s="356"/>
      <c r="C20" s="356"/>
      <c r="E20" s="390"/>
      <c r="F20" s="390"/>
      <c r="G20" s="535"/>
      <c r="H20" s="543"/>
      <c r="I20" s="390"/>
    </row>
    <row r="21" spans="1:10" s="392" customFormat="1">
      <c r="A21" s="391" t="str">
        <f>+EVEREST!A18</f>
        <v>ANUAL</v>
      </c>
      <c r="B21" s="388"/>
      <c r="C21" s="388"/>
      <c r="D21" s="387"/>
      <c r="E21" s="387"/>
      <c r="F21" s="387"/>
      <c r="G21" s="387"/>
      <c r="H21" s="388"/>
      <c r="I21" s="387"/>
      <c r="J21" s="377"/>
    </row>
    <row r="22" spans="1:10">
      <c r="A22" s="818" t="str">
        <f>+EVEREST!A19</f>
        <v>Titular</v>
      </c>
      <c r="B22" s="819"/>
      <c r="C22" s="819"/>
      <c r="E22" s="371">
        <f>IFERROR('Tarifas EverLite'!AB24,"N/A")</f>
        <v>504</v>
      </c>
      <c r="F22" s="371">
        <f>IFERROR('Tarifas EverLite'!AC24,"N/A")</f>
        <v>349</v>
      </c>
      <c r="G22" s="529">
        <f>IFERROR('Tarifas EverLite'!AD24,"N/A")</f>
        <v>287</v>
      </c>
      <c r="H22" s="537"/>
      <c r="I22" s="371">
        <f>IFERROR('Tarifas EverLite'!AE24,"N/A")</f>
        <v>262</v>
      </c>
    </row>
    <row r="23" spans="1:10">
      <c r="A23" s="818" t="str">
        <f>+EVEREST!A20</f>
        <v>Cónyuge</v>
      </c>
      <c r="B23" s="819"/>
      <c r="C23" s="819"/>
      <c r="D23" s="427"/>
      <c r="E23" s="371" t="str">
        <f>IFERROR('Tarifas EverLite'!AB50,"N/A")</f>
        <v>N/A</v>
      </c>
      <c r="F23" s="371" t="str">
        <f>IFERROR('Tarifas EverLite'!AC50,"N/A")</f>
        <v>N/A</v>
      </c>
      <c r="G23" s="529" t="str">
        <f>IFERROR('Tarifas EverLite'!AD50,"N/A")</f>
        <v>N/A</v>
      </c>
      <c r="H23" s="537"/>
      <c r="I23" s="371" t="str">
        <f>IFERROR('Tarifas EverLite'!AE50,"N/A")</f>
        <v>N/A</v>
      </c>
    </row>
    <row r="24" spans="1:10">
      <c r="A24" s="818" t="str">
        <f>+EVEREST!A21</f>
        <v>Niño(s)</v>
      </c>
      <c r="B24" s="819"/>
      <c r="C24" s="819"/>
      <c r="E24" s="371">
        <f>IFERROR('Tarifas EverLite'!AB77,"N/A")</f>
        <v>122</v>
      </c>
      <c r="F24" s="371">
        <f>IFERROR('Tarifas EverLite'!AC77,"N/A")</f>
        <v>83</v>
      </c>
      <c r="G24" s="529">
        <f>IFERROR('Tarifas EverLite'!AD77,"N/A")</f>
        <v>68</v>
      </c>
      <c r="H24" s="537"/>
      <c r="I24" s="371">
        <f>IFERROR('Tarifas EverLite'!AE77,"N/A")</f>
        <v>62</v>
      </c>
    </row>
    <row r="25" spans="1:10">
      <c r="A25" s="818" t="s">
        <v>388</v>
      </c>
      <c r="B25" s="819"/>
      <c r="C25" s="819"/>
      <c r="D25" s="427"/>
      <c r="E25" s="371">
        <f>SUM(E22:E24)*0.005</f>
        <v>3.13</v>
      </c>
      <c r="F25" s="370">
        <f>SUM(F22:F24)*0.005</f>
        <v>2.16</v>
      </c>
      <c r="G25" s="529">
        <f>SUM(G22:G24)*0.005</f>
        <v>1.7750000000000001</v>
      </c>
      <c r="H25" s="694"/>
      <c r="I25" s="370">
        <f>SUM(I22:I24)*0.005</f>
        <v>1.62</v>
      </c>
    </row>
    <row r="26" spans="1:10">
      <c r="A26" s="414" t="s">
        <v>121</v>
      </c>
      <c r="B26" s="415"/>
      <c r="C26" s="541"/>
      <c r="D26" s="542"/>
      <c r="E26" s="372">
        <f>IF(E22="N/A","N/A",SUM(E22:E25))</f>
        <v>629.13</v>
      </c>
      <c r="F26" s="372">
        <f>IF(F22="N/A","N/A",SUM(F22:F25))</f>
        <v>434.16</v>
      </c>
      <c r="G26" s="718">
        <f>IF(G22="N/A","N/A",SUM(G22:G25))</f>
        <v>356.77499999999998</v>
      </c>
      <c r="H26" s="714"/>
      <c r="I26" s="372">
        <f>IF(I22="N/A","N/A",SUM(I22:I25))</f>
        <v>325.62</v>
      </c>
    </row>
    <row r="27" spans="1:10" s="380" customFormat="1">
      <c r="A27" s="391" t="str">
        <f>+EVEREST!A25</f>
        <v>SEMI-ANUAL</v>
      </c>
      <c r="B27" s="388"/>
      <c r="D27" s="387"/>
      <c r="E27" s="387"/>
      <c r="F27" s="387"/>
      <c r="G27" s="387"/>
      <c r="H27" s="388"/>
      <c r="I27" s="387"/>
      <c r="J27" s="355"/>
    </row>
    <row r="28" spans="1:10">
      <c r="A28" s="818" t="str">
        <f>+EVEREST!A26</f>
        <v>Titular</v>
      </c>
      <c r="B28" s="819"/>
      <c r="C28" s="819"/>
      <c r="E28" s="371">
        <f>IFERROR((E22/2*1.055),"N/A")</f>
        <v>265.85999999999996</v>
      </c>
      <c r="F28" s="371">
        <f t="shared" ref="E28:G30" si="0">IFERROR((F22/2*1.055),"N/A")</f>
        <v>184.0975</v>
      </c>
      <c r="G28" s="529">
        <f t="shared" si="0"/>
        <v>151.39249999999998</v>
      </c>
      <c r="H28" s="537"/>
      <c r="I28" s="371">
        <f>IFERROR((I22/2*1.055),"N/A")</f>
        <v>138.20499999999998</v>
      </c>
    </row>
    <row r="29" spans="1:10">
      <c r="A29" s="818" t="str">
        <f>+EVEREST!A27</f>
        <v>Cónyuge</v>
      </c>
      <c r="B29" s="819"/>
      <c r="C29" s="819"/>
      <c r="E29" s="371" t="str">
        <f t="shared" si="0"/>
        <v>N/A</v>
      </c>
      <c r="F29" s="371" t="str">
        <f t="shared" si="0"/>
        <v>N/A</v>
      </c>
      <c r="G29" s="529" t="str">
        <f t="shared" si="0"/>
        <v>N/A</v>
      </c>
      <c r="H29" s="537"/>
      <c r="I29" s="371" t="str">
        <f>IFERROR((I23/2*1.055),"N/A")</f>
        <v>N/A</v>
      </c>
    </row>
    <row r="30" spans="1:10">
      <c r="A30" s="818" t="str">
        <f>+EVEREST!A28</f>
        <v>Niño(s)</v>
      </c>
      <c r="B30" s="819"/>
      <c r="C30" s="819"/>
      <c r="E30" s="371">
        <f t="shared" si="0"/>
        <v>64.35499999999999</v>
      </c>
      <c r="F30" s="371">
        <f t="shared" si="0"/>
        <v>43.782499999999999</v>
      </c>
      <c r="G30" s="529">
        <f t="shared" si="0"/>
        <v>35.869999999999997</v>
      </c>
      <c r="H30" s="537"/>
      <c r="I30" s="371">
        <f>IFERROR((I24/2*1.055),"N/A")</f>
        <v>32.704999999999998</v>
      </c>
    </row>
    <row r="31" spans="1:10">
      <c r="A31" s="818" t="s">
        <v>388</v>
      </c>
      <c r="B31" s="819"/>
      <c r="C31" s="819"/>
      <c r="D31" s="427"/>
      <c r="E31" s="371">
        <f>SUM(E28:E30)*0.005</f>
        <v>1.6510749999999996</v>
      </c>
      <c r="F31" s="370">
        <f>SUM(F28:F30)*0.005</f>
        <v>1.1394</v>
      </c>
      <c r="G31" s="529">
        <f>SUM(G28:G30)*0.005</f>
        <v>0.93631249999999999</v>
      </c>
      <c r="H31" s="694"/>
      <c r="I31" s="370">
        <f>SUM(I28:I30)*0.005</f>
        <v>0.85454999999999981</v>
      </c>
    </row>
    <row r="32" spans="1:10">
      <c r="A32" s="538" t="str">
        <f>+EVEREST!A31</f>
        <v>Primer pago</v>
      </c>
      <c r="B32" s="539"/>
      <c r="C32" s="539"/>
      <c r="D32" s="540"/>
      <c r="E32" s="379">
        <f>IF(E22="N/A","N/A",SUM(E28:E31))</f>
        <v>331.86607499999991</v>
      </c>
      <c r="F32" s="379">
        <f>IF(F22="N/A","N/A",SUM(F28:F31))</f>
        <v>229.01939999999999</v>
      </c>
      <c r="G32" s="718">
        <f>IF(G22="N/A","N/A",SUM(G28:G31))</f>
        <v>188.1988125</v>
      </c>
      <c r="H32" s="714"/>
      <c r="I32" s="379">
        <f>IF(I22="N/A","N/A",SUM(I28:I31))</f>
        <v>171.76454999999996</v>
      </c>
    </row>
    <row r="33" spans="1:10">
      <c r="A33" s="538" t="str">
        <f>+EVEREST!A32</f>
        <v>Segundo pago</v>
      </c>
      <c r="B33" s="539"/>
      <c r="C33" s="539"/>
      <c r="D33" s="540"/>
      <c r="E33" s="379">
        <f>IF(E$22="N/A","N/A",SUM(E$28:E$28,E$29,E$30,E31))</f>
        <v>331.86607499999991</v>
      </c>
      <c r="F33" s="379">
        <f>IF(F$22="N/A","N/A",SUM(F$28:F$28,F$29,F$30,F31))</f>
        <v>229.01939999999999</v>
      </c>
      <c r="G33" s="718">
        <f>IF(G$22="N/A","N/A",SUM(G$28:G$28,G$29,G$30,G31))</f>
        <v>188.1988125</v>
      </c>
      <c r="H33" s="714"/>
      <c r="I33" s="372">
        <f>IF(I$22="N/A","N/A",SUM(I$28:I$28,I$29,I$30,I31))</f>
        <v>171.76454999999996</v>
      </c>
    </row>
    <row r="34" spans="1:10" s="380" customFormat="1">
      <c r="A34" s="391" t="str">
        <f>+EVEREST!A33</f>
        <v>TRIMESTRAL</v>
      </c>
      <c r="B34" s="388"/>
      <c r="D34" s="387"/>
      <c r="E34" s="387"/>
      <c r="F34" s="387"/>
      <c r="G34" s="387"/>
      <c r="H34" s="388"/>
      <c r="I34" s="387"/>
      <c r="J34" s="355"/>
    </row>
    <row r="35" spans="1:10">
      <c r="A35" s="818" t="str">
        <f>+EVEREST!A34</f>
        <v>Titular</v>
      </c>
      <c r="B35" s="819"/>
      <c r="C35" s="819"/>
      <c r="E35" s="371">
        <f t="shared" ref="E35:G37" si="1">IFERROR((E22/4*1.12),"N/A")</f>
        <v>141.12</v>
      </c>
      <c r="F35" s="371">
        <f t="shared" si="1"/>
        <v>97.720000000000013</v>
      </c>
      <c r="G35" s="529">
        <f t="shared" si="1"/>
        <v>80.360000000000014</v>
      </c>
      <c r="H35" s="537"/>
      <c r="I35" s="371">
        <f>IFERROR((I22/4*1.12),"N/A")</f>
        <v>73.360000000000014</v>
      </c>
    </row>
    <row r="36" spans="1:10">
      <c r="A36" s="818" t="str">
        <f>+EVEREST!A35</f>
        <v>Cónyuge</v>
      </c>
      <c r="B36" s="819"/>
      <c r="C36" s="819"/>
      <c r="E36" s="371" t="str">
        <f t="shared" si="1"/>
        <v>N/A</v>
      </c>
      <c r="F36" s="371" t="str">
        <f t="shared" si="1"/>
        <v>N/A</v>
      </c>
      <c r="G36" s="529" t="str">
        <f t="shared" si="1"/>
        <v>N/A</v>
      </c>
      <c r="H36" s="537"/>
      <c r="I36" s="371" t="str">
        <f>IFERROR((I23/4*1.12),"N/A")</f>
        <v>N/A</v>
      </c>
    </row>
    <row r="37" spans="1:10">
      <c r="A37" s="818" t="str">
        <f>+EVEREST!A36</f>
        <v>Niño(s)</v>
      </c>
      <c r="B37" s="819"/>
      <c r="C37" s="819"/>
      <c r="E37" s="371">
        <f t="shared" si="1"/>
        <v>34.160000000000004</v>
      </c>
      <c r="F37" s="371">
        <f t="shared" si="1"/>
        <v>23.240000000000002</v>
      </c>
      <c r="G37" s="529">
        <f t="shared" si="1"/>
        <v>19.040000000000003</v>
      </c>
      <c r="H37" s="537"/>
      <c r="I37" s="371">
        <f>IFERROR((I24/4*1.12),"N/A")</f>
        <v>17.360000000000003</v>
      </c>
    </row>
    <row r="38" spans="1:10">
      <c r="A38" s="818" t="s">
        <v>388</v>
      </c>
      <c r="B38" s="819"/>
      <c r="C38" s="819"/>
      <c r="E38" s="371">
        <f>SUM(E35:E37)*0.005</f>
        <v>0.87640000000000007</v>
      </c>
      <c r="F38" s="370">
        <f>SUM(F35:F37)*0.005</f>
        <v>0.6048</v>
      </c>
      <c r="G38" s="529">
        <f>SUM(G35:G37)*0.005</f>
        <v>0.49700000000000011</v>
      </c>
      <c r="H38" s="694"/>
      <c r="I38" s="370">
        <f>SUM(I35:I37)*0.005</f>
        <v>0.45360000000000006</v>
      </c>
    </row>
    <row r="39" spans="1:10">
      <c r="A39" s="538" t="str">
        <f>+EVEREST!A39</f>
        <v>Primer pago</v>
      </c>
      <c r="B39" s="539"/>
      <c r="C39" s="539"/>
      <c r="D39" s="540"/>
      <c r="E39" s="379">
        <f>IF(E22="N/A","N/A",SUM(E35:E38))</f>
        <v>176.15639999999999</v>
      </c>
      <c r="F39" s="379">
        <f>IF(F22="N/A","N/A",SUM(F35:F38))</f>
        <v>121.56480000000001</v>
      </c>
      <c r="G39" s="718">
        <f>IF(G22="N/A","N/A",SUM(G35:G38))</f>
        <v>99.89700000000002</v>
      </c>
      <c r="H39" s="714"/>
      <c r="I39" s="379">
        <f>IF(I22="N/A","N/A",SUM(I35:I38))</f>
        <v>91.173600000000008</v>
      </c>
    </row>
    <row r="40" spans="1:10">
      <c r="A40" s="538" t="str">
        <f>+EVEREST!A40</f>
        <v>2do, 3er &amp; 4to pago</v>
      </c>
      <c r="B40" s="539"/>
      <c r="C40" s="539"/>
      <c r="D40" s="539"/>
      <c r="E40" s="428">
        <f>IF(E22="N/A","N/A",SUM(E$35:E$35,E$36:E$36,E$37:E$37,E38))</f>
        <v>176.15639999999999</v>
      </c>
      <c r="F40" s="428">
        <f>IF(F22="N/A","N/A",SUM(F$35:F$35,F$36:F$36,F$37:F$37,F38))</f>
        <v>121.56480000000001</v>
      </c>
      <c r="G40" s="718">
        <f>IF(G22="N/A","N/A",SUM(G$35:G$35,G$36:G$36,G$37:G$37,G38))</f>
        <v>99.89700000000002</v>
      </c>
      <c r="H40" s="714"/>
      <c r="I40" s="379">
        <f>IF(I22="N/A","N/A",SUM(I$35:I$35,I$36:I$36,I$37:I$37,I38))</f>
        <v>91.173600000000008</v>
      </c>
    </row>
    <row r="41" spans="1:10" s="380" customFormat="1">
      <c r="A41" s="391" t="s">
        <v>808</v>
      </c>
      <c r="B41" s="388"/>
      <c r="D41" s="387"/>
      <c r="E41" s="387"/>
      <c r="F41" s="387"/>
      <c r="G41" s="387"/>
      <c r="H41" s="388"/>
      <c r="I41" s="387"/>
      <c r="J41" s="355"/>
    </row>
    <row r="42" spans="1:10">
      <c r="A42" s="818" t="s">
        <v>111</v>
      </c>
      <c r="B42" s="819"/>
      <c r="C42" s="819"/>
      <c r="E42" s="371">
        <f t="shared" ref="E42:G44" si="2">IFERROR((E22*0.09625),"N/A")</f>
        <v>48.51</v>
      </c>
      <c r="F42" s="371">
        <f t="shared" si="2"/>
        <v>33.591250000000002</v>
      </c>
      <c r="G42" s="529">
        <f t="shared" si="2"/>
        <v>27.623750000000001</v>
      </c>
      <c r="H42" s="537"/>
      <c r="I42" s="371">
        <f>IFERROR((I22*0.09625),"N/A")</f>
        <v>25.217500000000001</v>
      </c>
    </row>
    <row r="43" spans="1:10">
      <c r="A43" s="818" t="s">
        <v>114</v>
      </c>
      <c r="B43" s="819"/>
      <c r="C43" s="819"/>
      <c r="E43" s="371" t="str">
        <f t="shared" si="2"/>
        <v>N/A</v>
      </c>
      <c r="F43" s="371" t="str">
        <f t="shared" si="2"/>
        <v>N/A</v>
      </c>
      <c r="G43" s="529" t="str">
        <f t="shared" si="2"/>
        <v>N/A</v>
      </c>
      <c r="H43" s="537"/>
      <c r="I43" s="371" t="str">
        <f>IFERROR((I23*0.09625),"N/A")</f>
        <v>N/A</v>
      </c>
    </row>
    <row r="44" spans="1:10">
      <c r="A44" s="818" t="s">
        <v>116</v>
      </c>
      <c r="B44" s="819"/>
      <c r="C44" s="819"/>
      <c r="E44" s="371">
        <f t="shared" si="2"/>
        <v>11.7425</v>
      </c>
      <c r="F44" s="371">
        <f t="shared" si="2"/>
        <v>7.9887500000000005</v>
      </c>
      <c r="G44" s="529">
        <f t="shared" si="2"/>
        <v>6.5449999999999999</v>
      </c>
      <c r="H44" s="537"/>
      <c r="I44" s="371">
        <f>IFERROR((I24*0.09625),"N/A")</f>
        <v>5.9675000000000002</v>
      </c>
    </row>
    <row r="45" spans="1:10">
      <c r="A45" s="818" t="s">
        <v>388</v>
      </c>
      <c r="B45" s="819"/>
      <c r="C45" s="819"/>
      <c r="E45" s="371">
        <f>SUM(E42:E44)*0.005</f>
        <v>0.30126249999999999</v>
      </c>
      <c r="F45" s="370">
        <f>SUM(F42:F44)*0.005</f>
        <v>0.20790000000000003</v>
      </c>
      <c r="G45" s="529">
        <f>SUM(G42:G44)*0.005</f>
        <v>0.17084375000000002</v>
      </c>
      <c r="H45" s="694"/>
      <c r="I45" s="370">
        <f>SUM(I42:I44)*0.005</f>
        <v>0.15592500000000001</v>
      </c>
    </row>
    <row r="46" spans="1:10">
      <c r="A46" s="538" t="s">
        <v>126</v>
      </c>
      <c r="B46" s="539"/>
      <c r="C46" s="539"/>
      <c r="D46" s="540"/>
      <c r="E46" s="379">
        <f>IF(E22="N/A","N/A",SUM(E42:E45))</f>
        <v>60.553762499999998</v>
      </c>
      <c r="F46" s="379">
        <f>IF(F22="N/A","N/A",SUM(F42:F45))</f>
        <v>41.787900000000008</v>
      </c>
      <c r="G46" s="718">
        <f>IF(G22="N/A","N/A",SUM(G42:G45))</f>
        <v>34.339593750000006</v>
      </c>
      <c r="H46" s="714"/>
      <c r="I46" s="379">
        <f>IF(I22="N/A","N/A",SUM(I42:I45))</f>
        <v>31.340925000000002</v>
      </c>
    </row>
    <row r="47" spans="1:10">
      <c r="A47" s="538" t="s">
        <v>807</v>
      </c>
      <c r="B47" s="539"/>
      <c r="C47" s="539"/>
      <c r="D47" s="539"/>
      <c r="E47" s="428">
        <f>IF(E22="N/A","N/A",SUM(E42,E43,E44,(SUM(E42,E43,E44)*0.005)))</f>
        <v>60.553762499999998</v>
      </c>
      <c r="F47" s="428">
        <f>IF(F22="N/A","N/A",SUM(F42,F43,F44,(SUM(F42,F43,F44)*0.005)))</f>
        <v>41.787900000000008</v>
      </c>
      <c r="G47" s="718">
        <f>IF(G22="N/A","N/A",SUM(G42,G43,G44,(SUM(G42,G43,G44)*0.005)))</f>
        <v>34.339593750000006</v>
      </c>
      <c r="H47" s="714"/>
      <c r="I47" s="379">
        <f>IF(I22="N/A","N/A",SUM(I42,I43,I44,(SUM(I42,I43,I44)*0.005)))</f>
        <v>31.340925000000002</v>
      </c>
    </row>
    <row r="48" spans="1:10" ht="46.5" customHeight="1">
      <c r="A48" s="814" t="s">
        <v>676</v>
      </c>
      <c r="B48" s="815"/>
      <c r="C48" s="815"/>
      <c r="D48" s="815"/>
      <c r="E48" s="815"/>
      <c r="F48" s="815"/>
      <c r="G48" s="815"/>
      <c r="H48" s="815"/>
      <c r="I48" s="816"/>
    </row>
    <row r="49" spans="1:10" s="338" customFormat="1" ht="16.8">
      <c r="I49" s="431"/>
    </row>
    <row r="50" spans="1:10">
      <c r="A50" s="840" t="s">
        <v>677</v>
      </c>
      <c r="B50" s="840"/>
      <c r="C50" s="840"/>
      <c r="D50" s="840"/>
      <c r="E50" s="840"/>
      <c r="F50" s="840"/>
      <c r="G50" s="840"/>
      <c r="H50" s="840"/>
      <c r="I50" s="841"/>
      <c r="J50" s="381"/>
    </row>
    <row r="51" spans="1:10">
      <c r="A51" s="842" t="s">
        <v>810</v>
      </c>
      <c r="B51" s="805"/>
      <c r="C51" s="805"/>
      <c r="D51" s="805"/>
      <c r="E51" s="805"/>
      <c r="F51" s="805"/>
      <c r="G51" s="805"/>
      <c r="H51" s="805"/>
      <c r="I51" s="843"/>
      <c r="J51" s="381"/>
    </row>
    <row r="52" spans="1:10">
      <c r="A52" s="793" t="s">
        <v>390</v>
      </c>
      <c r="B52" s="794"/>
      <c r="C52" s="844" t="s">
        <v>678</v>
      </c>
      <c r="D52" s="845"/>
      <c r="E52" s="845"/>
      <c r="F52" s="845"/>
      <c r="G52" s="845"/>
      <c r="H52" s="845"/>
      <c r="I52" s="846"/>
      <c r="J52" s="381"/>
    </row>
    <row r="53" spans="1:10">
      <c r="A53" s="788" t="s">
        <v>391</v>
      </c>
      <c r="B53" s="790"/>
      <c r="C53" s="793" t="s">
        <v>392</v>
      </c>
      <c r="D53" s="811"/>
      <c r="E53" s="811"/>
      <c r="F53" s="811"/>
      <c r="G53" s="811"/>
      <c r="H53" s="811"/>
      <c r="I53" s="794"/>
    </row>
    <row r="54" spans="1:10" ht="129" customHeight="1">
      <c r="A54" s="788" t="s">
        <v>393</v>
      </c>
      <c r="B54" s="790"/>
      <c r="C54" s="847" t="s">
        <v>791</v>
      </c>
      <c r="D54" s="848"/>
      <c r="E54" s="848"/>
      <c r="F54" s="848"/>
      <c r="G54" s="848"/>
      <c r="H54" s="848"/>
      <c r="I54" s="849"/>
    </row>
    <row r="55" spans="1:10">
      <c r="A55" s="788" t="s">
        <v>394</v>
      </c>
      <c r="B55" s="790"/>
      <c r="C55" s="793" t="s">
        <v>485</v>
      </c>
      <c r="D55" s="811"/>
      <c r="E55" s="811"/>
      <c r="F55" s="811"/>
      <c r="G55" s="811"/>
      <c r="H55" s="811"/>
      <c r="I55" s="794"/>
    </row>
    <row r="56" spans="1:10" ht="36.75" customHeight="1">
      <c r="A56" s="788" t="s">
        <v>679</v>
      </c>
      <c r="B56" s="790"/>
      <c r="C56" s="793" t="s">
        <v>680</v>
      </c>
      <c r="D56" s="811"/>
      <c r="E56" s="811"/>
      <c r="F56" s="811"/>
      <c r="G56" s="811"/>
      <c r="H56" s="811"/>
      <c r="I56" s="794"/>
    </row>
    <row r="57" spans="1:10">
      <c r="A57" s="788" t="s">
        <v>681</v>
      </c>
      <c r="B57" s="790"/>
      <c r="C57" s="793" t="s">
        <v>682</v>
      </c>
      <c r="D57" s="811"/>
      <c r="E57" s="811"/>
      <c r="F57" s="811"/>
      <c r="G57" s="811"/>
      <c r="H57" s="811"/>
      <c r="I57" s="794"/>
    </row>
    <row r="58" spans="1:10" ht="46.5" customHeight="1">
      <c r="A58" s="788" t="s">
        <v>397</v>
      </c>
      <c r="B58" s="790"/>
      <c r="C58" s="793" t="s">
        <v>683</v>
      </c>
      <c r="D58" s="811"/>
      <c r="E58" s="811"/>
      <c r="F58" s="811"/>
      <c r="G58" s="811"/>
      <c r="H58" s="811"/>
      <c r="I58" s="794"/>
    </row>
    <row r="59" spans="1:10">
      <c r="A59" s="823" t="s">
        <v>398</v>
      </c>
      <c r="B59" s="824"/>
      <c r="C59" s="793" t="s">
        <v>399</v>
      </c>
      <c r="D59" s="811"/>
      <c r="E59" s="811"/>
      <c r="F59" s="811"/>
      <c r="G59" s="811"/>
      <c r="H59" s="811"/>
      <c r="I59" s="794"/>
    </row>
    <row r="60" spans="1:10">
      <c r="A60" s="825"/>
      <c r="B60" s="826"/>
      <c r="C60" s="827" t="s">
        <v>401</v>
      </c>
      <c r="D60" s="828"/>
      <c r="E60" s="828"/>
      <c r="F60" s="828"/>
      <c r="G60" s="828"/>
      <c r="H60" s="828"/>
      <c r="I60" s="829"/>
    </row>
    <row r="61" spans="1:10">
      <c r="A61" s="830" t="s">
        <v>684</v>
      </c>
      <c r="B61" s="830"/>
      <c r="C61" s="830"/>
      <c r="D61" s="830"/>
      <c r="E61" s="830"/>
      <c r="F61" s="830"/>
      <c r="G61" s="830"/>
      <c r="H61" s="830"/>
      <c r="I61" s="830"/>
    </row>
    <row r="62" spans="1:10">
      <c r="A62" s="399"/>
      <c r="B62" s="832" t="s">
        <v>685</v>
      </c>
      <c r="C62" s="832"/>
      <c r="D62" s="833" t="s">
        <v>686</v>
      </c>
      <c r="E62" s="833"/>
      <c r="F62" s="831" t="s">
        <v>687</v>
      </c>
      <c r="G62" s="831"/>
      <c r="H62" s="836" t="s">
        <v>688</v>
      </c>
      <c r="I62" s="836"/>
    </row>
    <row r="63" spans="1:10">
      <c r="A63" s="399"/>
      <c r="B63" s="827" t="s">
        <v>246</v>
      </c>
      <c r="C63" s="829"/>
      <c r="D63" s="827" t="s">
        <v>405</v>
      </c>
      <c r="E63" s="829"/>
      <c r="F63" s="827" t="s">
        <v>419</v>
      </c>
      <c r="G63" s="829"/>
      <c r="H63" s="827" t="s">
        <v>406</v>
      </c>
      <c r="I63" s="829"/>
    </row>
    <row r="64" spans="1:10">
      <c r="A64" s="830" t="s">
        <v>689</v>
      </c>
      <c r="B64" s="830"/>
      <c r="C64" s="830"/>
      <c r="D64" s="830"/>
      <c r="E64" s="830"/>
      <c r="F64" s="830"/>
      <c r="G64" s="830"/>
      <c r="H64" s="830"/>
      <c r="I64" s="830"/>
    </row>
    <row r="65" spans="1:9">
      <c r="A65" s="830" t="s">
        <v>690</v>
      </c>
      <c r="B65" s="830"/>
      <c r="C65" s="830"/>
      <c r="D65" s="830"/>
      <c r="E65" s="830"/>
      <c r="F65" s="830"/>
      <c r="G65" s="830"/>
      <c r="H65" s="830"/>
      <c r="I65" s="830"/>
    </row>
    <row r="66" spans="1:9">
      <c r="A66" s="837" t="s">
        <v>691</v>
      </c>
      <c r="B66" s="830"/>
      <c r="C66" s="830"/>
      <c r="D66" s="830"/>
      <c r="E66" s="830"/>
      <c r="F66" s="830"/>
      <c r="G66" s="830"/>
      <c r="H66" s="830"/>
      <c r="I66" s="830"/>
    </row>
    <row r="67" spans="1:9" ht="72" customHeight="1">
      <c r="A67" s="837" t="s">
        <v>409</v>
      </c>
      <c r="B67" s="830"/>
      <c r="C67" s="830"/>
      <c r="D67" s="830"/>
      <c r="E67" s="830"/>
      <c r="F67" s="830"/>
      <c r="G67" s="830"/>
      <c r="H67" s="830"/>
      <c r="I67" s="830"/>
    </row>
    <row r="68" spans="1:9" ht="69" customHeight="1">
      <c r="A68" s="837" t="s">
        <v>410</v>
      </c>
      <c r="B68" s="830"/>
      <c r="C68" s="830"/>
      <c r="D68" s="830"/>
      <c r="E68" s="830"/>
      <c r="F68" s="830"/>
      <c r="G68" s="830"/>
      <c r="H68" s="830"/>
      <c r="I68" s="830"/>
    </row>
    <row r="69" spans="1:9">
      <c r="A69" s="834" t="s">
        <v>508</v>
      </c>
      <c r="B69" s="835"/>
      <c r="C69" s="835"/>
      <c r="D69" s="835"/>
      <c r="E69" s="835"/>
      <c r="F69" s="835"/>
      <c r="G69" s="835"/>
      <c r="H69" s="835"/>
      <c r="I69" s="835"/>
    </row>
    <row r="70" spans="1:9" ht="39.75" customHeight="1">
      <c r="A70" s="804" t="s">
        <v>692</v>
      </c>
      <c r="B70" s="805"/>
      <c r="C70" s="805"/>
      <c r="D70" s="806"/>
      <c r="E70" s="807" t="s">
        <v>693</v>
      </c>
      <c r="F70" s="808"/>
      <c r="G70" s="809" t="s">
        <v>694</v>
      </c>
      <c r="H70" s="810"/>
      <c r="I70" s="400" t="s">
        <v>695</v>
      </c>
    </row>
    <row r="71" spans="1:9">
      <c r="A71" s="788" t="s">
        <v>411</v>
      </c>
      <c r="B71" s="789"/>
      <c r="C71" s="789"/>
      <c r="D71" s="790"/>
      <c r="E71" s="791">
        <v>0</v>
      </c>
      <c r="F71" s="792"/>
      <c r="G71" s="793" t="s">
        <v>680</v>
      </c>
      <c r="H71" s="794"/>
      <c r="I71" s="401" t="s">
        <v>193</v>
      </c>
    </row>
    <row r="72" spans="1:9">
      <c r="A72" s="788" t="s">
        <v>412</v>
      </c>
      <c r="B72" s="789"/>
      <c r="C72" s="789"/>
      <c r="D72" s="790"/>
      <c r="E72" s="791">
        <v>0</v>
      </c>
      <c r="F72" s="792"/>
      <c r="G72" s="793" t="s">
        <v>680</v>
      </c>
      <c r="H72" s="794"/>
      <c r="I72" s="401" t="s">
        <v>193</v>
      </c>
    </row>
    <row r="73" spans="1:9">
      <c r="A73" s="788" t="s">
        <v>413</v>
      </c>
      <c r="B73" s="789"/>
      <c r="C73" s="789"/>
      <c r="D73" s="790"/>
      <c r="E73" s="791">
        <v>0</v>
      </c>
      <c r="F73" s="792"/>
      <c r="G73" s="793" t="s">
        <v>680</v>
      </c>
      <c r="H73" s="794"/>
      <c r="I73" s="401" t="s">
        <v>193</v>
      </c>
    </row>
    <row r="74" spans="1:9" ht="36">
      <c r="A74" s="436" t="s">
        <v>365</v>
      </c>
      <c r="B74" s="437"/>
      <c r="C74" s="437"/>
      <c r="D74" s="438"/>
      <c r="E74" s="791">
        <v>0</v>
      </c>
      <c r="F74" s="792"/>
      <c r="G74" s="793" t="s">
        <v>696</v>
      </c>
      <c r="H74" s="794"/>
      <c r="I74" s="401" t="s">
        <v>36</v>
      </c>
    </row>
    <row r="75" spans="1:9">
      <c r="A75" s="788" t="s">
        <v>414</v>
      </c>
      <c r="B75" s="789"/>
      <c r="C75" s="789"/>
      <c r="D75" s="790"/>
      <c r="E75" s="791">
        <v>0</v>
      </c>
      <c r="F75" s="792"/>
      <c r="G75" s="793" t="s">
        <v>408</v>
      </c>
      <c r="H75" s="794"/>
      <c r="I75" s="401" t="s">
        <v>193</v>
      </c>
    </row>
    <row r="76" spans="1:9" ht="56.25" customHeight="1">
      <c r="A76" s="788" t="s">
        <v>416</v>
      </c>
      <c r="B76" s="789"/>
      <c r="C76" s="789"/>
      <c r="D76" s="790"/>
      <c r="E76" s="791">
        <v>0</v>
      </c>
      <c r="F76" s="792"/>
      <c r="G76" s="793" t="s">
        <v>697</v>
      </c>
      <c r="H76" s="794"/>
      <c r="I76" s="401" t="s">
        <v>193</v>
      </c>
    </row>
    <row r="77" spans="1:9">
      <c r="A77" s="788" t="s">
        <v>418</v>
      </c>
      <c r="B77" s="789"/>
      <c r="C77" s="789"/>
      <c r="D77" s="790"/>
      <c r="E77" s="791">
        <v>0</v>
      </c>
      <c r="F77" s="792"/>
      <c r="G77" s="793" t="s">
        <v>680</v>
      </c>
      <c r="H77" s="794"/>
      <c r="I77" s="401" t="s">
        <v>193</v>
      </c>
    </row>
    <row r="78" spans="1:9" ht="36.75" customHeight="1">
      <c r="A78" s="788" t="s">
        <v>420</v>
      </c>
      <c r="B78" s="789"/>
      <c r="C78" s="789"/>
      <c r="D78" s="790"/>
      <c r="E78" s="791">
        <v>0</v>
      </c>
      <c r="F78" s="792"/>
      <c r="G78" s="793" t="s">
        <v>680</v>
      </c>
      <c r="H78" s="794"/>
      <c r="I78" s="401" t="s">
        <v>193</v>
      </c>
    </row>
    <row r="79" spans="1:9" ht="18.75" customHeight="1">
      <c r="A79" s="802" t="s">
        <v>508</v>
      </c>
      <c r="B79" s="803"/>
      <c r="C79" s="803"/>
      <c r="D79" s="803"/>
      <c r="E79" s="803"/>
      <c r="F79" s="803"/>
      <c r="G79" s="803"/>
      <c r="H79" s="803"/>
      <c r="I79" s="803"/>
    </row>
    <row r="80" spans="1:9" ht="33.75" customHeight="1">
      <c r="A80" s="804" t="s">
        <v>692</v>
      </c>
      <c r="B80" s="805"/>
      <c r="C80" s="805"/>
      <c r="D80" s="806"/>
      <c r="E80" s="807" t="s">
        <v>693</v>
      </c>
      <c r="F80" s="808"/>
      <c r="G80" s="809" t="s">
        <v>694</v>
      </c>
      <c r="H80" s="810"/>
      <c r="I80" s="400" t="s">
        <v>695</v>
      </c>
    </row>
    <row r="81" spans="1:9">
      <c r="A81" s="788" t="s">
        <v>421</v>
      </c>
      <c r="B81" s="789"/>
      <c r="C81" s="789"/>
      <c r="D81" s="790"/>
      <c r="E81" s="791">
        <v>0</v>
      </c>
      <c r="F81" s="792"/>
      <c r="G81" s="793" t="s">
        <v>680</v>
      </c>
      <c r="H81" s="794"/>
      <c r="I81" s="401" t="s">
        <v>193</v>
      </c>
    </row>
    <row r="82" spans="1:9" ht="99" customHeight="1">
      <c r="A82" s="788" t="s">
        <v>422</v>
      </c>
      <c r="B82" s="789"/>
      <c r="C82" s="789"/>
      <c r="D82" s="790"/>
      <c r="E82" s="791">
        <v>0</v>
      </c>
      <c r="F82" s="792"/>
      <c r="G82" s="821" t="s">
        <v>698</v>
      </c>
      <c r="H82" s="820"/>
      <c r="I82" s="401" t="s">
        <v>193</v>
      </c>
    </row>
    <row r="83" spans="1:9" ht="48.75" customHeight="1">
      <c r="A83" s="788" t="s">
        <v>699</v>
      </c>
      <c r="B83" s="789"/>
      <c r="C83" s="789"/>
      <c r="D83" s="790"/>
      <c r="E83" s="791">
        <v>0</v>
      </c>
      <c r="F83" s="792"/>
      <c r="G83" s="793" t="s">
        <v>680</v>
      </c>
      <c r="H83" s="794"/>
      <c r="I83" s="401" t="s">
        <v>193</v>
      </c>
    </row>
    <row r="84" spans="1:9" ht="41.25" customHeight="1">
      <c r="A84" s="795" t="s">
        <v>700</v>
      </c>
      <c r="B84" s="796"/>
      <c r="C84" s="796"/>
      <c r="D84" s="797"/>
      <c r="E84" s="798" t="s">
        <v>693</v>
      </c>
      <c r="F84" s="799"/>
      <c r="G84" s="798" t="s">
        <v>701</v>
      </c>
      <c r="H84" s="799"/>
      <c r="I84" s="490" t="s">
        <v>695</v>
      </c>
    </row>
    <row r="85" spans="1:9" ht="136.5" customHeight="1">
      <c r="A85" s="788" t="s">
        <v>702</v>
      </c>
      <c r="B85" s="789"/>
      <c r="C85" s="789"/>
      <c r="D85" s="790"/>
      <c r="E85" s="791">
        <v>0</v>
      </c>
      <c r="F85" s="792"/>
      <c r="G85" s="793" t="s">
        <v>415</v>
      </c>
      <c r="H85" s="811"/>
      <c r="I85" s="484" t="s">
        <v>835</v>
      </c>
    </row>
    <row r="86" spans="1:9" ht="115.2">
      <c r="A86" s="788" t="s">
        <v>339</v>
      </c>
      <c r="B86" s="789"/>
      <c r="C86" s="789"/>
      <c r="D86" s="790"/>
      <c r="E86" s="791">
        <v>0</v>
      </c>
      <c r="F86" s="792"/>
      <c r="G86" s="793" t="s">
        <v>442</v>
      </c>
      <c r="H86" s="811"/>
      <c r="I86" s="489" t="s">
        <v>867</v>
      </c>
    </row>
    <row r="87" spans="1:9" ht="115.2">
      <c r="A87" s="788" t="s">
        <v>424</v>
      </c>
      <c r="B87" s="789"/>
      <c r="C87" s="789"/>
      <c r="D87" s="790"/>
      <c r="E87" s="791">
        <v>0</v>
      </c>
      <c r="F87" s="792"/>
      <c r="G87" s="793" t="s">
        <v>442</v>
      </c>
      <c r="H87" s="811"/>
      <c r="I87" s="489" t="s">
        <v>867</v>
      </c>
    </row>
    <row r="88" spans="1:9" ht="41.25" customHeight="1">
      <c r="A88" s="795" t="s">
        <v>703</v>
      </c>
      <c r="B88" s="796"/>
      <c r="C88" s="796"/>
      <c r="D88" s="797"/>
      <c r="E88" s="798" t="s">
        <v>693</v>
      </c>
      <c r="F88" s="799"/>
      <c r="G88" s="800" t="s">
        <v>694</v>
      </c>
      <c r="H88" s="801"/>
      <c r="I88" s="483" t="s">
        <v>695</v>
      </c>
    </row>
    <row r="89" spans="1:9" ht="48.75" customHeight="1">
      <c r="A89" s="788" t="s">
        <v>426</v>
      </c>
      <c r="B89" s="789"/>
      <c r="C89" s="789"/>
      <c r="D89" s="790"/>
      <c r="E89" s="791">
        <v>0</v>
      </c>
      <c r="F89" s="792"/>
      <c r="G89" s="793" t="s">
        <v>680</v>
      </c>
      <c r="H89" s="811"/>
      <c r="I89" s="489" t="s">
        <v>868</v>
      </c>
    </row>
    <row r="90" spans="1:9" ht="232.5" customHeight="1">
      <c r="A90" s="788" t="s">
        <v>427</v>
      </c>
      <c r="B90" s="789"/>
      <c r="C90" s="789"/>
      <c r="D90" s="790"/>
      <c r="E90" s="791">
        <v>0</v>
      </c>
      <c r="F90" s="792"/>
      <c r="G90" s="788" t="s">
        <v>704</v>
      </c>
      <c r="H90" s="822"/>
      <c r="I90" s="489" t="s">
        <v>868</v>
      </c>
    </row>
    <row r="91" spans="1:9">
      <c r="A91" s="788" t="s">
        <v>428</v>
      </c>
      <c r="B91" s="789"/>
      <c r="C91" s="789"/>
      <c r="D91" s="790"/>
      <c r="E91" s="791">
        <v>0</v>
      </c>
      <c r="F91" s="792"/>
      <c r="G91" s="793" t="s">
        <v>680</v>
      </c>
      <c r="H91" s="811"/>
      <c r="I91" s="489" t="s">
        <v>868</v>
      </c>
    </row>
    <row r="92" spans="1:9" ht="150.75" customHeight="1">
      <c r="A92" s="788" t="s">
        <v>705</v>
      </c>
      <c r="B92" s="789"/>
      <c r="C92" s="789"/>
      <c r="D92" s="790"/>
      <c r="E92" s="791">
        <v>0</v>
      </c>
      <c r="F92" s="792"/>
      <c r="G92" s="821" t="s">
        <v>706</v>
      </c>
      <c r="H92" s="822"/>
      <c r="I92" s="489" t="s">
        <v>868</v>
      </c>
    </row>
    <row r="93" spans="1:9">
      <c r="A93" s="788" t="s">
        <v>430</v>
      </c>
      <c r="B93" s="789"/>
      <c r="C93" s="789"/>
      <c r="D93" s="790"/>
      <c r="E93" s="791">
        <v>0</v>
      </c>
      <c r="F93" s="792"/>
      <c r="G93" s="793" t="s">
        <v>680</v>
      </c>
      <c r="H93" s="811"/>
      <c r="I93" s="489" t="s">
        <v>868</v>
      </c>
    </row>
    <row r="94" spans="1:9" ht="60" customHeight="1">
      <c r="A94" s="788" t="s">
        <v>431</v>
      </c>
      <c r="B94" s="789"/>
      <c r="C94" s="789"/>
      <c r="D94" s="790"/>
      <c r="E94" s="791">
        <v>0</v>
      </c>
      <c r="F94" s="792"/>
      <c r="G94" s="793" t="s">
        <v>707</v>
      </c>
      <c r="H94" s="811"/>
      <c r="I94" s="489" t="s">
        <v>868</v>
      </c>
    </row>
    <row r="95" spans="1:9" ht="31.5" customHeight="1">
      <c r="A95" s="788" t="s">
        <v>708</v>
      </c>
      <c r="B95" s="789"/>
      <c r="C95" s="789"/>
      <c r="D95" s="790"/>
      <c r="E95" s="791">
        <v>0</v>
      </c>
      <c r="F95" s="792"/>
      <c r="G95" s="793" t="s">
        <v>680</v>
      </c>
      <c r="H95" s="811"/>
      <c r="I95" s="489" t="s">
        <v>868</v>
      </c>
    </row>
    <row r="96" spans="1:9" ht="47.25" customHeight="1">
      <c r="A96" s="788" t="s">
        <v>434</v>
      </c>
      <c r="B96" s="789"/>
      <c r="C96" s="789"/>
      <c r="D96" s="790"/>
      <c r="E96" s="791">
        <v>0</v>
      </c>
      <c r="F96" s="792"/>
      <c r="G96" s="433" t="s">
        <v>680</v>
      </c>
      <c r="H96" s="452"/>
      <c r="I96" s="489" t="s">
        <v>868</v>
      </c>
    </row>
    <row r="97" spans="1:12" ht="31.5" customHeight="1">
      <c r="A97" s="795" t="s">
        <v>709</v>
      </c>
      <c r="B97" s="796"/>
      <c r="C97" s="796"/>
      <c r="D97" s="797"/>
      <c r="E97" s="798" t="s">
        <v>693</v>
      </c>
      <c r="F97" s="799"/>
      <c r="G97" s="800" t="s">
        <v>694</v>
      </c>
      <c r="H97" s="801"/>
      <c r="I97" s="480" t="s">
        <v>869</v>
      </c>
    </row>
    <row r="98" spans="1:12" ht="95.25" customHeight="1">
      <c r="A98" s="788" t="s">
        <v>710</v>
      </c>
      <c r="B98" s="789"/>
      <c r="C98" s="789"/>
      <c r="D98" s="790"/>
      <c r="E98" s="791">
        <v>0</v>
      </c>
      <c r="F98" s="792"/>
      <c r="G98" s="433" t="s">
        <v>680</v>
      </c>
      <c r="H98" s="434"/>
      <c r="I98" s="339" t="s">
        <v>436</v>
      </c>
    </row>
    <row r="99" spans="1:12" ht="18.75" customHeight="1">
      <c r="A99" s="802" t="s">
        <v>508</v>
      </c>
      <c r="B99" s="803"/>
      <c r="C99" s="803"/>
      <c r="D99" s="803"/>
      <c r="E99" s="803"/>
      <c r="F99" s="803"/>
      <c r="G99" s="803"/>
      <c r="H99" s="803"/>
      <c r="I99" s="803"/>
    </row>
    <row r="100" spans="1:12" ht="28.5" customHeight="1">
      <c r="A100" s="804" t="s">
        <v>709</v>
      </c>
      <c r="B100" s="805"/>
      <c r="C100" s="805"/>
      <c r="D100" s="806"/>
      <c r="E100" s="807" t="s">
        <v>693</v>
      </c>
      <c r="F100" s="808"/>
      <c r="G100" s="809" t="s">
        <v>694</v>
      </c>
      <c r="H100" s="810"/>
      <c r="I100" s="400" t="s">
        <v>695</v>
      </c>
    </row>
    <row r="101" spans="1:12" ht="162.75" customHeight="1">
      <c r="A101" s="788" t="s">
        <v>711</v>
      </c>
      <c r="B101" s="789"/>
      <c r="C101" s="789"/>
      <c r="D101" s="790"/>
      <c r="E101" s="791">
        <v>0</v>
      </c>
      <c r="F101" s="792"/>
      <c r="G101" s="788" t="s">
        <v>790</v>
      </c>
      <c r="H101" s="820"/>
      <c r="I101" s="401" t="s">
        <v>436</v>
      </c>
    </row>
    <row r="102" spans="1:12">
      <c r="A102" s="788" t="s">
        <v>712</v>
      </c>
      <c r="B102" s="789"/>
      <c r="C102" s="789"/>
      <c r="D102" s="790"/>
      <c r="E102" s="791">
        <v>0</v>
      </c>
      <c r="F102" s="792"/>
      <c r="G102" s="793" t="s">
        <v>713</v>
      </c>
      <c r="H102" s="794"/>
      <c r="I102" s="401" t="s">
        <v>436</v>
      </c>
    </row>
    <row r="103" spans="1:12" ht="33.75" customHeight="1">
      <c r="A103" s="795" t="s">
        <v>714</v>
      </c>
      <c r="B103" s="796"/>
      <c r="C103" s="796"/>
      <c r="D103" s="797"/>
      <c r="E103" s="798" t="s">
        <v>693</v>
      </c>
      <c r="F103" s="799"/>
      <c r="G103" s="800" t="s">
        <v>694</v>
      </c>
      <c r="H103" s="801"/>
      <c r="I103" s="402" t="s">
        <v>695</v>
      </c>
    </row>
    <row r="104" spans="1:12">
      <c r="A104" s="788" t="s">
        <v>439</v>
      </c>
      <c r="B104" s="789"/>
      <c r="C104" s="789"/>
      <c r="D104" s="790"/>
      <c r="E104" s="791">
        <v>0</v>
      </c>
      <c r="F104" s="792"/>
      <c r="G104" s="793" t="s">
        <v>680</v>
      </c>
      <c r="H104" s="794"/>
      <c r="I104" s="401" t="s">
        <v>440</v>
      </c>
    </row>
    <row r="105" spans="1:12">
      <c r="A105" s="788" t="s">
        <v>715</v>
      </c>
      <c r="B105" s="789"/>
      <c r="C105" s="789"/>
      <c r="D105" s="790"/>
      <c r="E105" s="791">
        <v>0</v>
      </c>
      <c r="F105" s="792"/>
      <c r="G105" s="793" t="s">
        <v>680</v>
      </c>
      <c r="H105" s="794"/>
      <c r="I105" s="401" t="s">
        <v>193</v>
      </c>
    </row>
    <row r="106" spans="1:12" ht="42.75" customHeight="1">
      <c r="A106" s="788" t="s">
        <v>716</v>
      </c>
      <c r="B106" s="789"/>
      <c r="C106" s="789"/>
      <c r="D106" s="790"/>
      <c r="E106" s="791">
        <v>0</v>
      </c>
      <c r="F106" s="792"/>
      <c r="G106" s="793" t="s">
        <v>403</v>
      </c>
      <c r="H106" s="794"/>
      <c r="I106" s="401" t="s">
        <v>193</v>
      </c>
    </row>
    <row r="107" spans="1:12" ht="33" customHeight="1">
      <c r="A107" s="795" t="s">
        <v>717</v>
      </c>
      <c r="B107" s="796"/>
      <c r="C107" s="796"/>
      <c r="D107" s="797"/>
      <c r="E107" s="798" t="s">
        <v>693</v>
      </c>
      <c r="F107" s="799"/>
      <c r="G107" s="800" t="s">
        <v>694</v>
      </c>
      <c r="H107" s="801"/>
      <c r="I107" s="402" t="s">
        <v>695</v>
      </c>
    </row>
    <row r="108" spans="1:12">
      <c r="A108" s="788" t="s">
        <v>444</v>
      </c>
      <c r="B108" s="789"/>
      <c r="C108" s="789"/>
      <c r="D108" s="790"/>
      <c r="E108" s="791">
        <v>0</v>
      </c>
      <c r="F108" s="792"/>
      <c r="G108" s="793" t="s">
        <v>445</v>
      </c>
      <c r="H108" s="794"/>
      <c r="I108" s="485" t="s">
        <v>193</v>
      </c>
    </row>
    <row r="109" spans="1:12" ht="81.75" customHeight="1">
      <c r="A109" s="788" t="s">
        <v>448</v>
      </c>
      <c r="B109" s="789"/>
      <c r="C109" s="789"/>
      <c r="D109" s="790"/>
      <c r="E109" s="791">
        <v>0</v>
      </c>
      <c r="F109" s="792"/>
      <c r="G109" s="793" t="s">
        <v>405</v>
      </c>
      <c r="H109" s="811"/>
      <c r="I109" s="487" t="s">
        <v>866</v>
      </c>
      <c r="J109" s="487"/>
      <c r="K109" s="487"/>
      <c r="L109" s="487"/>
    </row>
    <row r="110" spans="1:12" ht="71.25" customHeight="1">
      <c r="A110" s="788" t="s">
        <v>718</v>
      </c>
      <c r="B110" s="789"/>
      <c r="C110" s="789"/>
      <c r="D110" s="790"/>
      <c r="E110" s="791">
        <v>0</v>
      </c>
      <c r="F110" s="792"/>
      <c r="G110" s="793" t="s">
        <v>415</v>
      </c>
      <c r="H110" s="812"/>
      <c r="I110" s="488" t="s">
        <v>193</v>
      </c>
    </row>
    <row r="111" spans="1:12" ht="92.25" customHeight="1">
      <c r="A111" s="788" t="s">
        <v>719</v>
      </c>
      <c r="B111" s="789"/>
      <c r="C111" s="789"/>
      <c r="D111" s="790"/>
      <c r="E111" s="791">
        <v>0</v>
      </c>
      <c r="F111" s="792"/>
      <c r="G111" s="793" t="s">
        <v>680</v>
      </c>
      <c r="H111" s="811"/>
      <c r="I111" s="487" t="s">
        <v>866</v>
      </c>
      <c r="J111" s="477"/>
      <c r="K111" s="477"/>
      <c r="L111" s="478"/>
    </row>
    <row r="112" spans="1:12" ht="75" customHeight="1">
      <c r="A112" s="788" t="s">
        <v>720</v>
      </c>
      <c r="B112" s="789"/>
      <c r="C112" s="789"/>
      <c r="D112" s="790"/>
      <c r="E112" s="791">
        <v>0</v>
      </c>
      <c r="F112" s="792"/>
      <c r="G112" s="793" t="s">
        <v>403</v>
      </c>
      <c r="H112" s="794"/>
      <c r="I112" s="486" t="s">
        <v>193</v>
      </c>
    </row>
    <row r="113" spans="1:12" ht="60" customHeight="1">
      <c r="A113" s="788" t="s">
        <v>721</v>
      </c>
      <c r="B113" s="789"/>
      <c r="C113" s="789"/>
      <c r="D113" s="790"/>
      <c r="E113" s="791">
        <v>0</v>
      </c>
      <c r="F113" s="792"/>
      <c r="G113" s="793" t="s">
        <v>680</v>
      </c>
      <c r="H113" s="794"/>
      <c r="I113" s="401" t="s">
        <v>440</v>
      </c>
    </row>
    <row r="114" spans="1:12" ht="96.75" customHeight="1">
      <c r="A114" s="821" t="s">
        <v>722</v>
      </c>
      <c r="B114" s="822"/>
      <c r="C114" s="822"/>
      <c r="D114" s="820"/>
      <c r="E114" s="791">
        <v>0</v>
      </c>
      <c r="F114" s="792"/>
      <c r="G114" s="793" t="s">
        <v>403</v>
      </c>
      <c r="H114" s="794"/>
      <c r="I114" s="401" t="s">
        <v>193</v>
      </c>
    </row>
    <row r="115" spans="1:12" ht="75" customHeight="1">
      <c r="A115" s="788" t="s">
        <v>723</v>
      </c>
      <c r="B115" s="789"/>
      <c r="C115" s="789"/>
      <c r="D115" s="790"/>
      <c r="E115" s="791">
        <v>0</v>
      </c>
      <c r="F115" s="792"/>
      <c r="G115" s="793" t="s">
        <v>724</v>
      </c>
      <c r="H115" s="794"/>
      <c r="I115" s="401" t="s">
        <v>193</v>
      </c>
    </row>
    <row r="116" spans="1:12" ht="18.75" customHeight="1">
      <c r="A116" s="802" t="s">
        <v>508</v>
      </c>
      <c r="B116" s="803"/>
      <c r="C116" s="803"/>
      <c r="D116" s="803"/>
      <c r="E116" s="803"/>
      <c r="F116" s="803"/>
      <c r="G116" s="803"/>
      <c r="H116" s="803"/>
      <c r="I116" s="803"/>
    </row>
    <row r="117" spans="1:12" ht="36" customHeight="1">
      <c r="A117" s="804" t="s">
        <v>725</v>
      </c>
      <c r="B117" s="805"/>
      <c r="C117" s="805"/>
      <c r="D117" s="806"/>
      <c r="E117" s="807" t="s">
        <v>693</v>
      </c>
      <c r="F117" s="808"/>
      <c r="G117" s="809" t="s">
        <v>694</v>
      </c>
      <c r="H117" s="810"/>
      <c r="I117" s="400" t="s">
        <v>695</v>
      </c>
    </row>
    <row r="118" spans="1:12" ht="57" customHeight="1">
      <c r="A118" s="788" t="s">
        <v>726</v>
      </c>
      <c r="B118" s="789"/>
      <c r="C118" s="789"/>
      <c r="D118" s="790"/>
      <c r="E118" s="791">
        <v>0</v>
      </c>
      <c r="F118" s="792"/>
      <c r="G118" s="793" t="s">
        <v>476</v>
      </c>
      <c r="H118" s="794"/>
      <c r="I118" s="401" t="s">
        <v>477</v>
      </c>
    </row>
    <row r="119" spans="1:12">
      <c r="A119" s="821" t="s">
        <v>727</v>
      </c>
      <c r="B119" s="822"/>
      <c r="C119" s="822"/>
      <c r="D119" s="820"/>
      <c r="E119" s="791">
        <v>0</v>
      </c>
      <c r="F119" s="792"/>
      <c r="G119" s="793" t="s">
        <v>476</v>
      </c>
      <c r="H119" s="794"/>
      <c r="I119" s="401" t="s">
        <v>502</v>
      </c>
    </row>
    <row r="120" spans="1:12" ht="40.5" customHeight="1">
      <c r="A120" s="795" t="s">
        <v>728</v>
      </c>
      <c r="B120" s="796"/>
      <c r="C120" s="796"/>
      <c r="D120" s="797"/>
      <c r="E120" s="798" t="s">
        <v>693</v>
      </c>
      <c r="F120" s="799"/>
      <c r="G120" s="800" t="s">
        <v>694</v>
      </c>
      <c r="H120" s="801"/>
      <c r="I120" s="490" t="s">
        <v>695</v>
      </c>
    </row>
    <row r="121" spans="1:12" ht="107.25" customHeight="1">
      <c r="A121" s="821" t="s">
        <v>729</v>
      </c>
      <c r="B121" s="822"/>
      <c r="C121" s="822"/>
      <c r="D121" s="820"/>
      <c r="E121" s="791">
        <v>0</v>
      </c>
      <c r="F121" s="792"/>
      <c r="G121" s="793" t="s">
        <v>730</v>
      </c>
      <c r="H121" s="811"/>
      <c r="I121" s="493" t="s">
        <v>865</v>
      </c>
      <c r="J121" s="491"/>
      <c r="K121" s="491"/>
      <c r="L121" s="492"/>
    </row>
    <row r="122" spans="1:12" ht="82.5" customHeight="1">
      <c r="A122" s="821" t="s">
        <v>731</v>
      </c>
      <c r="B122" s="822"/>
      <c r="C122" s="822"/>
      <c r="D122" s="820"/>
      <c r="E122" s="791">
        <v>0</v>
      </c>
      <c r="F122" s="792"/>
      <c r="G122" s="793" t="s">
        <v>680</v>
      </c>
      <c r="H122" s="811"/>
      <c r="I122" s="493" t="s">
        <v>865</v>
      </c>
      <c r="J122" s="491"/>
      <c r="K122" s="491"/>
      <c r="L122" s="492"/>
    </row>
    <row r="123" spans="1:12" ht="48.75" customHeight="1">
      <c r="A123" s="788" t="s">
        <v>463</v>
      </c>
      <c r="B123" s="789"/>
      <c r="C123" s="789"/>
      <c r="D123" s="790"/>
      <c r="E123" s="791">
        <v>0</v>
      </c>
      <c r="F123" s="792"/>
      <c r="G123" s="793" t="s">
        <v>680</v>
      </c>
      <c r="H123" s="811"/>
      <c r="I123" s="493" t="s">
        <v>865</v>
      </c>
      <c r="J123" s="491"/>
      <c r="K123" s="491"/>
      <c r="L123" s="492"/>
    </row>
    <row r="124" spans="1:12" ht="86.25" customHeight="1">
      <c r="A124" s="788" t="s">
        <v>732</v>
      </c>
      <c r="B124" s="789"/>
      <c r="C124" s="789"/>
      <c r="D124" s="790"/>
      <c r="E124" s="791">
        <v>0</v>
      </c>
      <c r="F124" s="792"/>
      <c r="G124" s="793" t="s">
        <v>509</v>
      </c>
      <c r="H124" s="811"/>
      <c r="I124" s="493" t="s">
        <v>865</v>
      </c>
      <c r="J124" s="491"/>
      <c r="K124" s="491"/>
      <c r="L124" s="492"/>
    </row>
    <row r="125" spans="1:12" ht="31.5" customHeight="1">
      <c r="A125" s="795" t="s">
        <v>733</v>
      </c>
      <c r="B125" s="796"/>
      <c r="C125" s="796"/>
      <c r="D125" s="797"/>
      <c r="E125" s="798" t="s">
        <v>693</v>
      </c>
      <c r="F125" s="799"/>
      <c r="G125" s="800" t="s">
        <v>694</v>
      </c>
      <c r="H125" s="801"/>
      <c r="I125" s="400" t="s">
        <v>695</v>
      </c>
    </row>
    <row r="126" spans="1:12">
      <c r="A126" s="788" t="s">
        <v>734</v>
      </c>
      <c r="B126" s="822"/>
      <c r="C126" s="822"/>
      <c r="D126" s="820"/>
      <c r="E126" s="791">
        <v>0</v>
      </c>
      <c r="F126" s="792"/>
      <c r="G126" s="793" t="s">
        <v>680</v>
      </c>
      <c r="H126" s="794"/>
      <c r="I126" s="401" t="s">
        <v>193</v>
      </c>
    </row>
    <row r="127" spans="1:12">
      <c r="A127" s="788" t="s">
        <v>735</v>
      </c>
      <c r="B127" s="789"/>
      <c r="C127" s="789"/>
      <c r="D127" s="790"/>
      <c r="E127" s="791">
        <v>0</v>
      </c>
      <c r="F127" s="792"/>
      <c r="G127" s="793" t="s">
        <v>680</v>
      </c>
      <c r="H127" s="794"/>
      <c r="I127" s="401" t="s">
        <v>193</v>
      </c>
    </row>
    <row r="128" spans="1:12">
      <c r="A128" s="788" t="s">
        <v>736</v>
      </c>
      <c r="B128" s="789"/>
      <c r="C128" s="789"/>
      <c r="D128" s="790"/>
      <c r="E128" s="791">
        <v>0</v>
      </c>
      <c r="F128" s="792"/>
      <c r="G128" s="793" t="s">
        <v>680</v>
      </c>
      <c r="H128" s="794"/>
      <c r="I128" s="401" t="s">
        <v>193</v>
      </c>
    </row>
    <row r="129" spans="1:16384">
      <c r="A129" s="788" t="s">
        <v>475</v>
      </c>
      <c r="B129" s="789"/>
      <c r="C129" s="789"/>
      <c r="D129" s="790"/>
      <c r="E129" s="838">
        <v>0</v>
      </c>
      <c r="F129" s="839"/>
      <c r="G129" s="793" t="s">
        <v>680</v>
      </c>
      <c r="H129" s="794"/>
      <c r="I129" s="485" t="s">
        <v>193</v>
      </c>
    </row>
    <row r="130" spans="1:16384">
      <c r="A130" s="863" t="s">
        <v>871</v>
      </c>
      <c r="B130" s="864"/>
      <c r="C130" s="864"/>
      <c r="D130" s="864"/>
      <c r="E130" s="798" t="s">
        <v>693</v>
      </c>
      <c r="F130" s="799"/>
      <c r="G130" s="876" t="s">
        <v>694</v>
      </c>
      <c r="H130" s="876"/>
      <c r="I130" s="499" t="s">
        <v>878</v>
      </c>
      <c r="J130" s="496"/>
      <c r="K130" s="494" t="s">
        <v>872</v>
      </c>
    </row>
    <row r="131" spans="1:16384">
      <c r="A131" s="865" t="s">
        <v>873</v>
      </c>
      <c r="B131" s="866"/>
      <c r="C131" s="866"/>
      <c r="D131" s="866"/>
      <c r="E131" s="871" t="s">
        <v>36</v>
      </c>
      <c r="F131" s="872"/>
      <c r="G131" s="861" t="s">
        <v>36</v>
      </c>
      <c r="H131" s="862"/>
      <c r="I131" s="500" t="s">
        <v>36</v>
      </c>
      <c r="J131" s="497"/>
      <c r="K131" s="495" t="s">
        <v>36</v>
      </c>
    </row>
    <row r="132" spans="1:16384">
      <c r="A132" s="867" t="s">
        <v>874</v>
      </c>
      <c r="B132" s="867"/>
      <c r="C132" s="867"/>
      <c r="D132" s="867"/>
      <c r="E132" s="873" t="s">
        <v>36</v>
      </c>
      <c r="F132" s="874"/>
      <c r="G132" s="861" t="s">
        <v>36</v>
      </c>
      <c r="H132" s="862"/>
      <c r="I132" s="500" t="s">
        <v>36</v>
      </c>
      <c r="J132" s="498"/>
      <c r="K132" s="495" t="s">
        <v>36</v>
      </c>
    </row>
    <row r="133" spans="1:16384">
      <c r="A133" s="867" t="s">
        <v>785</v>
      </c>
      <c r="B133" s="867"/>
      <c r="C133" s="867"/>
      <c r="D133" s="867"/>
      <c r="E133" s="873" t="s">
        <v>36</v>
      </c>
      <c r="F133" s="874"/>
      <c r="G133" s="861" t="s">
        <v>36</v>
      </c>
      <c r="H133" s="862"/>
      <c r="I133" s="500" t="s">
        <v>36</v>
      </c>
      <c r="J133" s="498"/>
      <c r="K133" s="495" t="s">
        <v>36</v>
      </c>
    </row>
    <row r="134" spans="1:16384">
      <c r="A134" s="867" t="s">
        <v>875</v>
      </c>
      <c r="B134" s="867"/>
      <c r="C134" s="867"/>
      <c r="D134" s="867"/>
      <c r="E134" s="873" t="s">
        <v>36</v>
      </c>
      <c r="F134" s="874"/>
      <c r="G134" s="861" t="s">
        <v>36</v>
      </c>
      <c r="H134" s="862"/>
      <c r="I134" s="500" t="s">
        <v>36</v>
      </c>
      <c r="J134" s="498"/>
      <c r="K134" s="495" t="s">
        <v>36</v>
      </c>
    </row>
    <row r="135" spans="1:16384">
      <c r="A135" s="867" t="s">
        <v>876</v>
      </c>
      <c r="B135" s="867"/>
      <c r="C135" s="867"/>
      <c r="D135" s="867"/>
      <c r="E135" s="873" t="s">
        <v>36</v>
      </c>
      <c r="F135" s="874"/>
      <c r="G135" s="861" t="s">
        <v>36</v>
      </c>
      <c r="H135" s="862"/>
      <c r="I135" s="500" t="s">
        <v>36</v>
      </c>
      <c r="J135" s="498"/>
      <c r="K135" s="495" t="s">
        <v>36</v>
      </c>
    </row>
    <row r="136" spans="1:16384">
      <c r="A136" s="868" t="s">
        <v>877</v>
      </c>
      <c r="B136" s="869"/>
      <c r="C136" s="869"/>
      <c r="D136" s="870"/>
      <c r="E136" s="873" t="s">
        <v>36</v>
      </c>
      <c r="F136" s="874"/>
      <c r="G136" s="861" t="s">
        <v>36</v>
      </c>
      <c r="H136" s="862"/>
      <c r="I136" s="500" t="s">
        <v>36</v>
      </c>
      <c r="J136" s="498"/>
      <c r="K136" s="495" t="s">
        <v>36</v>
      </c>
    </row>
    <row r="137" spans="1:16384">
      <c r="A137" s="875"/>
      <c r="B137" s="875"/>
      <c r="C137" s="875"/>
      <c r="D137" s="875"/>
      <c r="E137" s="875"/>
      <c r="F137" s="875"/>
      <c r="G137" s="875"/>
      <c r="H137" s="875"/>
      <c r="I137" s="875"/>
      <c r="J137" s="875"/>
    </row>
    <row r="138" spans="1:16384">
      <c r="A138" s="853" t="s">
        <v>805</v>
      </c>
      <c r="B138" s="854"/>
      <c r="C138" s="854"/>
      <c r="D138" s="854"/>
      <c r="E138" s="854"/>
      <c r="F138" s="854"/>
      <c r="G138" s="854"/>
      <c r="H138" s="854"/>
      <c r="I138" s="854"/>
      <c r="J138" s="854"/>
      <c r="K138" s="854"/>
    </row>
    <row r="139" spans="1:16384" s="356" customFormat="1">
      <c r="A139" s="855" t="s">
        <v>792</v>
      </c>
      <c r="B139" s="856"/>
      <c r="C139" s="856"/>
      <c r="D139" s="856"/>
      <c r="E139" s="857" t="s">
        <v>793</v>
      </c>
      <c r="F139" s="857"/>
      <c r="G139" s="857"/>
      <c r="H139" s="857"/>
      <c r="I139" s="857"/>
      <c r="J139" s="857"/>
      <c r="K139" s="857"/>
    </row>
    <row r="140" spans="1:16384" s="501" customFormat="1">
      <c r="A140" s="850" t="s">
        <v>794</v>
      </c>
      <c r="B140" s="850"/>
      <c r="C140" s="850"/>
      <c r="D140" s="850"/>
      <c r="E140" s="858">
        <v>50000</v>
      </c>
      <c r="F140" s="851"/>
      <c r="G140" s="851"/>
      <c r="H140" s="851"/>
      <c r="I140" s="851"/>
      <c r="J140" s="851"/>
      <c r="K140" s="851"/>
    </row>
    <row r="141" spans="1:16384" s="851" customFormat="1">
      <c r="A141" s="850" t="s">
        <v>795</v>
      </c>
      <c r="B141" s="850"/>
      <c r="C141" s="850"/>
      <c r="D141" s="850"/>
      <c r="E141" s="858" t="s">
        <v>880</v>
      </c>
      <c r="F141" s="858"/>
      <c r="G141" s="858"/>
      <c r="H141" s="851" t="s">
        <v>796</v>
      </c>
    </row>
    <row r="142" spans="1:16384" s="502" customFormat="1">
      <c r="A142" s="850"/>
      <c r="B142" s="850"/>
      <c r="C142" s="850"/>
      <c r="D142" s="850"/>
      <c r="E142" s="858" t="s">
        <v>881</v>
      </c>
      <c r="F142" s="858"/>
      <c r="G142" s="858"/>
      <c r="H142" s="858">
        <v>150</v>
      </c>
      <c r="I142" s="851"/>
      <c r="J142" s="851"/>
      <c r="K142" s="851"/>
      <c r="L142" s="851"/>
      <c r="M142" s="851"/>
      <c r="N142" s="851"/>
      <c r="O142" s="858"/>
      <c r="P142" s="851"/>
      <c r="Q142" s="851"/>
      <c r="R142" s="851"/>
      <c r="S142" s="851"/>
      <c r="T142" s="851"/>
      <c r="U142" s="851"/>
      <c r="V142" s="858"/>
      <c r="W142" s="851"/>
      <c r="X142" s="851"/>
      <c r="Y142" s="851"/>
      <c r="Z142" s="851"/>
      <c r="AA142" s="851"/>
      <c r="AB142" s="851"/>
      <c r="AC142" s="858"/>
      <c r="AD142" s="851"/>
      <c r="AE142" s="851"/>
      <c r="AF142" s="851"/>
      <c r="AG142" s="851"/>
      <c r="AH142" s="851"/>
      <c r="AI142" s="851"/>
      <c r="AJ142" s="858"/>
      <c r="AK142" s="851"/>
      <c r="AL142" s="851"/>
      <c r="AM142" s="851"/>
      <c r="AN142" s="851"/>
      <c r="AO142" s="851"/>
      <c r="AP142" s="851"/>
      <c r="AQ142" s="858"/>
      <c r="AR142" s="851"/>
      <c r="AS142" s="851"/>
      <c r="AT142" s="851"/>
      <c r="AU142" s="851"/>
      <c r="AV142" s="851"/>
      <c r="AW142" s="851"/>
      <c r="AX142" s="858"/>
      <c r="AY142" s="851"/>
      <c r="AZ142" s="851"/>
      <c r="BA142" s="851"/>
      <c r="BB142" s="851"/>
      <c r="BC142" s="851"/>
      <c r="BD142" s="851"/>
      <c r="BE142" s="858"/>
      <c r="BF142" s="851"/>
      <c r="BG142" s="851"/>
      <c r="BH142" s="851"/>
      <c r="BI142" s="851"/>
      <c r="BJ142" s="851"/>
      <c r="BK142" s="851"/>
      <c r="BL142" s="858"/>
      <c r="BM142" s="851"/>
      <c r="BN142" s="851"/>
      <c r="BO142" s="851"/>
      <c r="BP142" s="851"/>
      <c r="BQ142" s="851"/>
      <c r="BR142" s="851"/>
      <c r="BS142" s="858"/>
      <c r="BT142" s="851"/>
      <c r="BU142" s="851"/>
      <c r="BV142" s="851"/>
      <c r="BW142" s="851"/>
      <c r="BX142" s="851"/>
      <c r="BY142" s="851"/>
      <c r="BZ142" s="858"/>
      <c r="CA142" s="851"/>
      <c r="CB142" s="851"/>
      <c r="CC142" s="851"/>
      <c r="CD142" s="851"/>
      <c r="CE142" s="851"/>
      <c r="CF142" s="851"/>
      <c r="CG142" s="858"/>
      <c r="CH142" s="851"/>
      <c r="CI142" s="851"/>
      <c r="CJ142" s="851"/>
      <c r="CK142" s="851"/>
      <c r="CL142" s="851"/>
      <c r="CM142" s="851"/>
      <c r="CN142" s="858"/>
      <c r="CO142" s="851"/>
      <c r="CP142" s="851"/>
      <c r="CQ142" s="851"/>
      <c r="CR142" s="851"/>
      <c r="CS142" s="851"/>
      <c r="CT142" s="851"/>
      <c r="CU142" s="858"/>
      <c r="CV142" s="851"/>
      <c r="CW142" s="851"/>
      <c r="CX142" s="851"/>
      <c r="CY142" s="851"/>
      <c r="CZ142" s="851"/>
      <c r="DA142" s="851"/>
      <c r="DB142" s="858"/>
      <c r="DC142" s="851"/>
      <c r="DD142" s="851"/>
      <c r="DE142" s="851"/>
      <c r="DF142" s="851"/>
      <c r="DG142" s="851"/>
      <c r="DH142" s="851"/>
      <c r="DI142" s="858"/>
      <c r="DJ142" s="851"/>
      <c r="DK142" s="851"/>
      <c r="DL142" s="851"/>
      <c r="DM142" s="851"/>
      <c r="DN142" s="851"/>
      <c r="DO142" s="851"/>
      <c r="DP142" s="858"/>
      <c r="DQ142" s="851"/>
      <c r="DR142" s="851"/>
      <c r="DS142" s="851"/>
      <c r="DT142" s="851"/>
      <c r="DU142" s="851"/>
      <c r="DV142" s="851"/>
      <c r="DW142" s="858"/>
      <c r="DX142" s="851"/>
      <c r="DY142" s="851"/>
      <c r="DZ142" s="851"/>
      <c r="EA142" s="851"/>
      <c r="EB142" s="851"/>
      <c r="EC142" s="851"/>
      <c r="ED142" s="858"/>
      <c r="EE142" s="851"/>
      <c r="EF142" s="851"/>
      <c r="EG142" s="851"/>
      <c r="EH142" s="851"/>
      <c r="EI142" s="851"/>
      <c r="EJ142" s="851"/>
      <c r="EK142" s="858"/>
      <c r="EL142" s="851"/>
      <c r="EM142" s="851"/>
      <c r="EN142" s="851"/>
      <c r="EO142" s="851"/>
      <c r="EP142" s="851"/>
      <c r="EQ142" s="851"/>
      <c r="ER142" s="858"/>
      <c r="ES142" s="851"/>
      <c r="ET142" s="851"/>
      <c r="EU142" s="851"/>
      <c r="EV142" s="851"/>
      <c r="EW142" s="851"/>
      <c r="EX142" s="851"/>
      <c r="EY142" s="858"/>
      <c r="EZ142" s="851"/>
      <c r="FA142" s="851"/>
      <c r="FB142" s="851"/>
      <c r="FC142" s="851"/>
      <c r="FD142" s="851"/>
      <c r="FE142" s="851"/>
      <c r="FF142" s="858"/>
      <c r="FG142" s="851"/>
      <c r="FH142" s="851"/>
      <c r="FI142" s="851"/>
      <c r="FJ142" s="851"/>
      <c r="FK142" s="851"/>
      <c r="FL142" s="851"/>
      <c r="FM142" s="858"/>
      <c r="FN142" s="851"/>
      <c r="FO142" s="851"/>
      <c r="FP142" s="851"/>
      <c r="FQ142" s="851"/>
      <c r="FR142" s="851"/>
      <c r="FS142" s="851"/>
      <c r="FT142" s="858"/>
      <c r="FU142" s="851"/>
      <c r="FV142" s="851"/>
      <c r="FW142" s="851"/>
      <c r="FX142" s="851"/>
      <c r="FY142" s="851"/>
      <c r="FZ142" s="851"/>
      <c r="GA142" s="858"/>
      <c r="GB142" s="851"/>
      <c r="GC142" s="851"/>
      <c r="GD142" s="851"/>
      <c r="GE142" s="851"/>
      <c r="GF142" s="851"/>
      <c r="GG142" s="851"/>
      <c r="GH142" s="858"/>
      <c r="GI142" s="851"/>
      <c r="GJ142" s="851"/>
      <c r="GK142" s="851"/>
      <c r="GL142" s="851"/>
      <c r="GM142" s="851"/>
      <c r="GN142" s="851"/>
      <c r="GO142" s="858"/>
      <c r="GP142" s="851"/>
      <c r="GQ142" s="851"/>
      <c r="GR142" s="851"/>
      <c r="GS142" s="851"/>
      <c r="GT142" s="851"/>
      <c r="GU142" s="851"/>
      <c r="GV142" s="858"/>
      <c r="GW142" s="851"/>
      <c r="GX142" s="851"/>
      <c r="GY142" s="851"/>
      <c r="GZ142" s="851"/>
      <c r="HA142" s="851"/>
      <c r="HB142" s="851"/>
      <c r="HC142" s="858"/>
      <c r="HD142" s="851"/>
      <c r="HE142" s="851"/>
      <c r="HF142" s="851"/>
      <c r="HG142" s="851"/>
      <c r="HH142" s="851"/>
      <c r="HI142" s="851"/>
      <c r="HJ142" s="858"/>
      <c r="HK142" s="851"/>
      <c r="HL142" s="851"/>
      <c r="HM142" s="851"/>
      <c r="HN142" s="851"/>
      <c r="HO142" s="851"/>
      <c r="HP142" s="851"/>
      <c r="HQ142" s="858"/>
      <c r="HR142" s="851"/>
      <c r="HS142" s="851"/>
      <c r="HT142" s="851"/>
      <c r="HU142" s="851"/>
      <c r="HV142" s="851"/>
      <c r="HW142" s="851"/>
      <c r="HX142" s="858"/>
      <c r="HY142" s="851"/>
      <c r="HZ142" s="851"/>
      <c r="IA142" s="851"/>
      <c r="IB142" s="851"/>
      <c r="IC142" s="851"/>
      <c r="ID142" s="851"/>
      <c r="IE142" s="858"/>
      <c r="IF142" s="851"/>
      <c r="IG142" s="851"/>
      <c r="IH142" s="851"/>
      <c r="II142" s="851"/>
      <c r="IJ142" s="851"/>
      <c r="IK142" s="851"/>
      <c r="IL142" s="858"/>
      <c r="IM142" s="851"/>
      <c r="IN142" s="851"/>
      <c r="IO142" s="851"/>
      <c r="IP142" s="851"/>
      <c r="IQ142" s="851"/>
      <c r="IR142" s="851"/>
      <c r="IS142" s="858"/>
      <c r="IT142" s="851"/>
      <c r="IU142" s="851"/>
      <c r="IV142" s="851"/>
      <c r="IW142" s="851"/>
      <c r="IX142" s="851"/>
      <c r="IY142" s="851"/>
      <c r="IZ142" s="858"/>
      <c r="JA142" s="851"/>
      <c r="JB142" s="851"/>
      <c r="JC142" s="851"/>
      <c r="JD142" s="851"/>
      <c r="JE142" s="851"/>
      <c r="JF142" s="851"/>
      <c r="JG142" s="858"/>
      <c r="JH142" s="851"/>
      <c r="JI142" s="851"/>
      <c r="JJ142" s="851"/>
      <c r="JK142" s="851"/>
      <c r="JL142" s="851"/>
      <c r="JM142" s="851"/>
      <c r="JN142" s="858"/>
      <c r="JO142" s="851"/>
      <c r="JP142" s="851"/>
      <c r="JQ142" s="851"/>
      <c r="JR142" s="851"/>
      <c r="JS142" s="851"/>
      <c r="JT142" s="851"/>
      <c r="JU142" s="858"/>
      <c r="JV142" s="851"/>
      <c r="JW142" s="851"/>
      <c r="JX142" s="851"/>
      <c r="JY142" s="851"/>
      <c r="JZ142" s="851"/>
      <c r="KA142" s="851"/>
      <c r="KB142" s="858"/>
      <c r="KC142" s="851"/>
      <c r="KD142" s="851"/>
      <c r="KE142" s="851"/>
      <c r="KF142" s="851"/>
      <c r="KG142" s="851"/>
      <c r="KH142" s="851"/>
      <c r="KI142" s="858"/>
      <c r="KJ142" s="851"/>
      <c r="KK142" s="851"/>
      <c r="KL142" s="851"/>
      <c r="KM142" s="851"/>
      <c r="KN142" s="851"/>
      <c r="KO142" s="851"/>
      <c r="KP142" s="858"/>
      <c r="KQ142" s="851"/>
      <c r="KR142" s="851"/>
      <c r="KS142" s="851"/>
      <c r="KT142" s="851"/>
      <c r="KU142" s="851"/>
      <c r="KV142" s="851"/>
      <c r="KW142" s="858"/>
      <c r="KX142" s="851"/>
      <c r="KY142" s="851"/>
      <c r="KZ142" s="851"/>
      <c r="LA142" s="851"/>
      <c r="LB142" s="851"/>
      <c r="LC142" s="851"/>
      <c r="LD142" s="858"/>
      <c r="LE142" s="851"/>
      <c r="LF142" s="851"/>
      <c r="LG142" s="851"/>
      <c r="LH142" s="851"/>
      <c r="LI142" s="851"/>
      <c r="LJ142" s="851"/>
      <c r="LK142" s="858"/>
      <c r="LL142" s="851"/>
      <c r="LM142" s="851"/>
      <c r="LN142" s="851"/>
      <c r="LO142" s="851"/>
      <c r="LP142" s="851"/>
      <c r="LQ142" s="851"/>
      <c r="LR142" s="858"/>
      <c r="LS142" s="851"/>
      <c r="LT142" s="851"/>
      <c r="LU142" s="851"/>
      <c r="LV142" s="851"/>
      <c r="LW142" s="851"/>
      <c r="LX142" s="851"/>
      <c r="LY142" s="858"/>
      <c r="LZ142" s="851"/>
      <c r="MA142" s="851"/>
      <c r="MB142" s="851"/>
      <c r="MC142" s="851"/>
      <c r="MD142" s="851"/>
      <c r="ME142" s="851"/>
      <c r="MF142" s="858"/>
      <c r="MG142" s="851"/>
      <c r="MH142" s="851"/>
      <c r="MI142" s="851"/>
      <c r="MJ142" s="851"/>
      <c r="MK142" s="851"/>
      <c r="ML142" s="851"/>
      <c r="MM142" s="858"/>
      <c r="MN142" s="851"/>
      <c r="MO142" s="851"/>
      <c r="MP142" s="851"/>
      <c r="MQ142" s="851"/>
      <c r="MR142" s="851"/>
      <c r="MS142" s="851"/>
      <c r="MT142" s="858"/>
      <c r="MU142" s="851"/>
      <c r="MV142" s="851"/>
      <c r="MW142" s="851"/>
      <c r="MX142" s="851"/>
      <c r="MY142" s="851"/>
      <c r="MZ142" s="851"/>
      <c r="NA142" s="858"/>
      <c r="NB142" s="851"/>
      <c r="NC142" s="851"/>
      <c r="ND142" s="851"/>
      <c r="NE142" s="851"/>
      <c r="NF142" s="851"/>
      <c r="NG142" s="851"/>
      <c r="NH142" s="858"/>
      <c r="NI142" s="851"/>
      <c r="NJ142" s="851"/>
      <c r="NK142" s="851"/>
      <c r="NL142" s="851"/>
      <c r="NM142" s="851"/>
      <c r="NN142" s="851"/>
      <c r="NO142" s="858"/>
      <c r="NP142" s="851"/>
      <c r="NQ142" s="851"/>
      <c r="NR142" s="851"/>
      <c r="NS142" s="851"/>
      <c r="NT142" s="851"/>
      <c r="NU142" s="851"/>
      <c r="NV142" s="858"/>
      <c r="NW142" s="851"/>
      <c r="NX142" s="851"/>
      <c r="NY142" s="851"/>
      <c r="NZ142" s="851"/>
      <c r="OA142" s="851"/>
      <c r="OB142" s="851"/>
      <c r="OC142" s="858"/>
      <c r="OD142" s="851"/>
      <c r="OE142" s="851"/>
      <c r="OF142" s="851"/>
      <c r="OG142" s="851"/>
      <c r="OH142" s="851"/>
      <c r="OI142" s="851"/>
      <c r="OJ142" s="858"/>
      <c r="OK142" s="851"/>
      <c r="OL142" s="851"/>
      <c r="OM142" s="851"/>
      <c r="ON142" s="851"/>
      <c r="OO142" s="851"/>
      <c r="OP142" s="851"/>
      <c r="OQ142" s="858"/>
      <c r="OR142" s="851"/>
      <c r="OS142" s="851"/>
      <c r="OT142" s="851"/>
      <c r="OU142" s="851"/>
      <c r="OV142" s="851"/>
      <c r="OW142" s="851"/>
      <c r="OX142" s="858"/>
      <c r="OY142" s="851"/>
      <c r="OZ142" s="851"/>
      <c r="PA142" s="851"/>
      <c r="PB142" s="851"/>
      <c r="PC142" s="851"/>
      <c r="PD142" s="851"/>
      <c r="PE142" s="858"/>
      <c r="PF142" s="851"/>
      <c r="PG142" s="851"/>
      <c r="PH142" s="851"/>
      <c r="PI142" s="851"/>
      <c r="PJ142" s="851"/>
      <c r="PK142" s="851"/>
      <c r="PL142" s="858"/>
      <c r="PM142" s="851"/>
      <c r="PN142" s="851"/>
      <c r="PO142" s="851"/>
      <c r="PP142" s="851"/>
      <c r="PQ142" s="851"/>
      <c r="PR142" s="851"/>
      <c r="PS142" s="858"/>
      <c r="PT142" s="851"/>
      <c r="PU142" s="851"/>
      <c r="PV142" s="851"/>
      <c r="PW142" s="851"/>
      <c r="PX142" s="851"/>
      <c r="PY142" s="851"/>
      <c r="PZ142" s="858"/>
      <c r="QA142" s="851"/>
      <c r="QB142" s="851"/>
      <c r="QC142" s="851"/>
      <c r="QD142" s="851"/>
      <c r="QE142" s="851"/>
      <c r="QF142" s="851"/>
      <c r="QG142" s="858"/>
      <c r="QH142" s="851"/>
      <c r="QI142" s="851"/>
      <c r="QJ142" s="851"/>
      <c r="QK142" s="851"/>
      <c r="QL142" s="851"/>
      <c r="QM142" s="851"/>
      <c r="QN142" s="858"/>
      <c r="QO142" s="851"/>
      <c r="QP142" s="851"/>
      <c r="QQ142" s="851"/>
      <c r="QR142" s="851"/>
      <c r="QS142" s="851"/>
      <c r="QT142" s="851"/>
      <c r="QU142" s="858"/>
      <c r="QV142" s="851"/>
      <c r="QW142" s="851"/>
      <c r="QX142" s="851"/>
      <c r="QY142" s="851"/>
      <c r="QZ142" s="851"/>
      <c r="RA142" s="851"/>
      <c r="RB142" s="858"/>
      <c r="RC142" s="851"/>
      <c r="RD142" s="851"/>
      <c r="RE142" s="851"/>
      <c r="RF142" s="851"/>
      <c r="RG142" s="851"/>
      <c r="RH142" s="851"/>
      <c r="RI142" s="858"/>
      <c r="RJ142" s="851"/>
      <c r="RK142" s="851"/>
      <c r="RL142" s="851"/>
      <c r="RM142" s="851"/>
      <c r="RN142" s="851"/>
      <c r="RO142" s="851"/>
      <c r="RP142" s="858"/>
      <c r="RQ142" s="851"/>
      <c r="RR142" s="851"/>
      <c r="RS142" s="851"/>
      <c r="RT142" s="851"/>
      <c r="RU142" s="851"/>
      <c r="RV142" s="851"/>
      <c r="RW142" s="858"/>
      <c r="RX142" s="851"/>
      <c r="RY142" s="851"/>
      <c r="RZ142" s="851"/>
      <c r="SA142" s="851"/>
      <c r="SB142" s="851"/>
      <c r="SC142" s="851"/>
      <c r="SD142" s="858"/>
      <c r="SE142" s="851"/>
      <c r="SF142" s="851"/>
      <c r="SG142" s="851"/>
      <c r="SH142" s="851"/>
      <c r="SI142" s="851"/>
      <c r="SJ142" s="851"/>
      <c r="SK142" s="858"/>
      <c r="SL142" s="851"/>
      <c r="SM142" s="851"/>
      <c r="SN142" s="851"/>
      <c r="SO142" s="851"/>
      <c r="SP142" s="851"/>
      <c r="SQ142" s="851"/>
      <c r="SR142" s="858"/>
      <c r="SS142" s="851"/>
      <c r="ST142" s="851"/>
      <c r="SU142" s="851"/>
      <c r="SV142" s="851"/>
      <c r="SW142" s="851"/>
      <c r="SX142" s="851"/>
      <c r="SY142" s="858"/>
      <c r="SZ142" s="851"/>
      <c r="TA142" s="851"/>
      <c r="TB142" s="851"/>
      <c r="TC142" s="851"/>
      <c r="TD142" s="851"/>
      <c r="TE142" s="851"/>
      <c r="TF142" s="858"/>
      <c r="TG142" s="851"/>
      <c r="TH142" s="851"/>
      <c r="TI142" s="851"/>
      <c r="TJ142" s="851"/>
      <c r="TK142" s="851"/>
      <c r="TL142" s="851"/>
      <c r="TM142" s="858"/>
      <c r="TN142" s="851"/>
      <c r="TO142" s="851"/>
      <c r="TP142" s="851"/>
      <c r="TQ142" s="851"/>
      <c r="TR142" s="851"/>
      <c r="TS142" s="851"/>
      <c r="TT142" s="858"/>
      <c r="TU142" s="851"/>
      <c r="TV142" s="851"/>
      <c r="TW142" s="851"/>
      <c r="TX142" s="851"/>
      <c r="TY142" s="851"/>
      <c r="TZ142" s="851"/>
      <c r="UA142" s="858"/>
      <c r="UB142" s="851"/>
      <c r="UC142" s="851"/>
      <c r="UD142" s="851"/>
      <c r="UE142" s="851"/>
      <c r="UF142" s="851"/>
      <c r="UG142" s="851"/>
      <c r="UH142" s="858"/>
      <c r="UI142" s="851"/>
      <c r="UJ142" s="851"/>
      <c r="UK142" s="851"/>
      <c r="UL142" s="851"/>
      <c r="UM142" s="851"/>
      <c r="UN142" s="851"/>
      <c r="UO142" s="858"/>
      <c r="UP142" s="851"/>
      <c r="UQ142" s="851"/>
      <c r="UR142" s="851"/>
      <c r="US142" s="851"/>
      <c r="UT142" s="851"/>
      <c r="UU142" s="851"/>
      <c r="UV142" s="858"/>
      <c r="UW142" s="851"/>
      <c r="UX142" s="851"/>
      <c r="UY142" s="851"/>
      <c r="UZ142" s="851"/>
      <c r="VA142" s="851"/>
      <c r="VB142" s="851"/>
      <c r="VC142" s="858"/>
      <c r="VD142" s="851"/>
      <c r="VE142" s="851"/>
      <c r="VF142" s="851"/>
      <c r="VG142" s="851"/>
      <c r="VH142" s="851"/>
      <c r="VI142" s="851"/>
      <c r="VJ142" s="858"/>
      <c r="VK142" s="851"/>
      <c r="VL142" s="851"/>
      <c r="VM142" s="851"/>
      <c r="VN142" s="851"/>
      <c r="VO142" s="851"/>
      <c r="VP142" s="851"/>
      <c r="VQ142" s="858"/>
      <c r="VR142" s="851"/>
      <c r="VS142" s="851"/>
      <c r="VT142" s="851"/>
      <c r="VU142" s="851"/>
      <c r="VV142" s="851"/>
      <c r="VW142" s="851"/>
      <c r="VX142" s="858"/>
      <c r="VY142" s="851"/>
      <c r="VZ142" s="851"/>
      <c r="WA142" s="851"/>
      <c r="WB142" s="851"/>
      <c r="WC142" s="851"/>
      <c r="WD142" s="851"/>
      <c r="WE142" s="858"/>
      <c r="WF142" s="851"/>
      <c r="WG142" s="851"/>
      <c r="WH142" s="851"/>
      <c r="WI142" s="851"/>
      <c r="WJ142" s="851"/>
      <c r="WK142" s="851"/>
      <c r="WL142" s="858"/>
      <c r="WM142" s="851"/>
      <c r="WN142" s="851"/>
      <c r="WO142" s="851"/>
      <c r="WP142" s="851"/>
      <c r="WQ142" s="851"/>
      <c r="WR142" s="851"/>
      <c r="WS142" s="858"/>
      <c r="WT142" s="851"/>
      <c r="WU142" s="851"/>
      <c r="WV142" s="851"/>
      <c r="WW142" s="851"/>
      <c r="WX142" s="851"/>
      <c r="WY142" s="851"/>
      <c r="WZ142" s="858"/>
      <c r="XA142" s="851"/>
      <c r="XB142" s="851"/>
      <c r="XC142" s="851"/>
      <c r="XD142" s="851"/>
      <c r="XE142" s="851"/>
      <c r="XF142" s="851"/>
      <c r="XG142" s="858"/>
      <c r="XH142" s="851"/>
      <c r="XI142" s="851"/>
      <c r="XJ142" s="851"/>
      <c r="XK142" s="851"/>
      <c r="XL142" s="851"/>
      <c r="XM142" s="851"/>
      <c r="XN142" s="858"/>
      <c r="XO142" s="851"/>
      <c r="XP142" s="851"/>
      <c r="XQ142" s="851"/>
      <c r="XR142" s="851"/>
      <c r="XS142" s="851"/>
      <c r="XT142" s="851"/>
      <c r="XU142" s="858"/>
      <c r="XV142" s="851"/>
      <c r="XW142" s="851"/>
      <c r="XX142" s="851"/>
      <c r="XY142" s="851"/>
      <c r="XZ142" s="851"/>
      <c r="YA142" s="851"/>
      <c r="YB142" s="858"/>
      <c r="YC142" s="851"/>
      <c r="YD142" s="851"/>
      <c r="YE142" s="851"/>
      <c r="YF142" s="851"/>
      <c r="YG142" s="851"/>
      <c r="YH142" s="851"/>
      <c r="YI142" s="858"/>
      <c r="YJ142" s="851"/>
      <c r="YK142" s="851"/>
      <c r="YL142" s="851"/>
      <c r="YM142" s="851"/>
      <c r="YN142" s="851"/>
      <c r="YO142" s="851"/>
      <c r="YP142" s="858"/>
      <c r="YQ142" s="851"/>
      <c r="YR142" s="851"/>
      <c r="YS142" s="851"/>
      <c r="YT142" s="851"/>
      <c r="YU142" s="851"/>
      <c r="YV142" s="851"/>
      <c r="YW142" s="858"/>
      <c r="YX142" s="851"/>
      <c r="YY142" s="851"/>
      <c r="YZ142" s="851"/>
      <c r="ZA142" s="851"/>
      <c r="ZB142" s="851"/>
      <c r="ZC142" s="851"/>
      <c r="ZD142" s="858"/>
      <c r="ZE142" s="851"/>
      <c r="ZF142" s="851"/>
      <c r="ZG142" s="851"/>
      <c r="ZH142" s="851"/>
      <c r="ZI142" s="851"/>
      <c r="ZJ142" s="851"/>
      <c r="ZK142" s="858"/>
      <c r="ZL142" s="851"/>
      <c r="ZM142" s="851"/>
      <c r="ZN142" s="851"/>
      <c r="ZO142" s="851"/>
      <c r="ZP142" s="851"/>
      <c r="ZQ142" s="851"/>
      <c r="ZR142" s="858"/>
      <c r="ZS142" s="851"/>
      <c r="ZT142" s="851"/>
      <c r="ZU142" s="851"/>
      <c r="ZV142" s="851"/>
      <c r="ZW142" s="851"/>
      <c r="ZX142" s="851"/>
      <c r="ZY142" s="858"/>
      <c r="ZZ142" s="851"/>
      <c r="AAA142" s="851"/>
      <c r="AAB142" s="851"/>
      <c r="AAC142" s="851"/>
      <c r="AAD142" s="851"/>
      <c r="AAE142" s="851"/>
      <c r="AAF142" s="858"/>
      <c r="AAG142" s="851"/>
      <c r="AAH142" s="851"/>
      <c r="AAI142" s="851"/>
      <c r="AAJ142" s="851"/>
      <c r="AAK142" s="851"/>
      <c r="AAL142" s="851"/>
      <c r="AAM142" s="858"/>
      <c r="AAN142" s="851"/>
      <c r="AAO142" s="851"/>
      <c r="AAP142" s="851"/>
      <c r="AAQ142" s="851"/>
      <c r="AAR142" s="851"/>
      <c r="AAS142" s="851"/>
      <c r="AAT142" s="858"/>
      <c r="AAU142" s="851"/>
      <c r="AAV142" s="851"/>
      <c r="AAW142" s="851"/>
      <c r="AAX142" s="851"/>
      <c r="AAY142" s="851"/>
      <c r="AAZ142" s="851"/>
      <c r="ABA142" s="858"/>
      <c r="ABB142" s="851"/>
      <c r="ABC142" s="851"/>
      <c r="ABD142" s="851"/>
      <c r="ABE142" s="851"/>
      <c r="ABF142" s="851"/>
      <c r="ABG142" s="851"/>
      <c r="ABH142" s="858"/>
      <c r="ABI142" s="851"/>
      <c r="ABJ142" s="851"/>
      <c r="ABK142" s="851"/>
      <c r="ABL142" s="851"/>
      <c r="ABM142" s="851"/>
      <c r="ABN142" s="851"/>
      <c r="ABO142" s="858"/>
      <c r="ABP142" s="851"/>
      <c r="ABQ142" s="851"/>
      <c r="ABR142" s="851"/>
      <c r="ABS142" s="851"/>
      <c r="ABT142" s="851"/>
      <c r="ABU142" s="851"/>
      <c r="ABV142" s="858"/>
      <c r="ABW142" s="851"/>
      <c r="ABX142" s="851"/>
      <c r="ABY142" s="851"/>
      <c r="ABZ142" s="851"/>
      <c r="ACA142" s="851"/>
      <c r="ACB142" s="851"/>
      <c r="ACC142" s="858"/>
      <c r="ACD142" s="851"/>
      <c r="ACE142" s="851"/>
      <c r="ACF142" s="851"/>
      <c r="ACG142" s="851"/>
      <c r="ACH142" s="851"/>
      <c r="ACI142" s="851"/>
      <c r="ACJ142" s="858"/>
      <c r="ACK142" s="851"/>
      <c r="ACL142" s="851"/>
      <c r="ACM142" s="851"/>
      <c r="ACN142" s="851"/>
      <c r="ACO142" s="851"/>
      <c r="ACP142" s="851"/>
      <c r="ACQ142" s="858"/>
      <c r="ACR142" s="851"/>
      <c r="ACS142" s="851"/>
      <c r="ACT142" s="851"/>
      <c r="ACU142" s="851"/>
      <c r="ACV142" s="851"/>
      <c r="ACW142" s="851"/>
      <c r="ACX142" s="858"/>
      <c r="ACY142" s="851"/>
      <c r="ACZ142" s="851"/>
      <c r="ADA142" s="851"/>
      <c r="ADB142" s="851"/>
      <c r="ADC142" s="851"/>
      <c r="ADD142" s="851"/>
      <c r="ADE142" s="858"/>
      <c r="ADF142" s="851"/>
      <c r="ADG142" s="851"/>
      <c r="ADH142" s="851"/>
      <c r="ADI142" s="851"/>
      <c r="ADJ142" s="851"/>
      <c r="ADK142" s="851"/>
      <c r="ADL142" s="858"/>
      <c r="ADM142" s="851"/>
      <c r="ADN142" s="851"/>
      <c r="ADO142" s="851"/>
      <c r="ADP142" s="851"/>
      <c r="ADQ142" s="851"/>
      <c r="ADR142" s="851"/>
      <c r="ADS142" s="858"/>
      <c r="ADT142" s="851"/>
      <c r="ADU142" s="851"/>
      <c r="ADV142" s="851"/>
      <c r="ADW142" s="851"/>
      <c r="ADX142" s="851"/>
      <c r="ADY142" s="851"/>
      <c r="ADZ142" s="858"/>
      <c r="AEA142" s="851"/>
      <c r="AEB142" s="851"/>
      <c r="AEC142" s="851"/>
      <c r="AED142" s="851"/>
      <c r="AEE142" s="851"/>
      <c r="AEF142" s="851"/>
      <c r="AEG142" s="858"/>
      <c r="AEH142" s="851"/>
      <c r="AEI142" s="851"/>
      <c r="AEJ142" s="851"/>
      <c r="AEK142" s="851"/>
      <c r="AEL142" s="851"/>
      <c r="AEM142" s="851"/>
      <c r="AEN142" s="858"/>
      <c r="AEO142" s="851"/>
      <c r="AEP142" s="851"/>
      <c r="AEQ142" s="851"/>
      <c r="AER142" s="851"/>
      <c r="AES142" s="851"/>
      <c r="AET142" s="851"/>
      <c r="AEU142" s="858"/>
      <c r="AEV142" s="851"/>
      <c r="AEW142" s="851"/>
      <c r="AEX142" s="851"/>
      <c r="AEY142" s="851"/>
      <c r="AEZ142" s="851"/>
      <c r="AFA142" s="851"/>
      <c r="AFB142" s="858"/>
      <c r="AFC142" s="851"/>
      <c r="AFD142" s="851"/>
      <c r="AFE142" s="851"/>
      <c r="AFF142" s="851"/>
      <c r="AFG142" s="851"/>
      <c r="AFH142" s="851"/>
      <c r="AFI142" s="858"/>
      <c r="AFJ142" s="851"/>
      <c r="AFK142" s="851"/>
      <c r="AFL142" s="851"/>
      <c r="AFM142" s="851"/>
      <c r="AFN142" s="851"/>
      <c r="AFO142" s="851"/>
      <c r="AFP142" s="858"/>
      <c r="AFQ142" s="851"/>
      <c r="AFR142" s="851"/>
      <c r="AFS142" s="851"/>
      <c r="AFT142" s="851"/>
      <c r="AFU142" s="851"/>
      <c r="AFV142" s="851"/>
      <c r="AFW142" s="858"/>
      <c r="AFX142" s="851"/>
      <c r="AFY142" s="851"/>
      <c r="AFZ142" s="851"/>
      <c r="AGA142" s="851"/>
      <c r="AGB142" s="851"/>
      <c r="AGC142" s="851"/>
      <c r="AGD142" s="858"/>
      <c r="AGE142" s="851"/>
      <c r="AGF142" s="851"/>
      <c r="AGG142" s="851"/>
      <c r="AGH142" s="851"/>
      <c r="AGI142" s="851"/>
      <c r="AGJ142" s="851"/>
      <c r="AGK142" s="858"/>
      <c r="AGL142" s="851"/>
      <c r="AGM142" s="851"/>
      <c r="AGN142" s="851"/>
      <c r="AGO142" s="851"/>
      <c r="AGP142" s="851"/>
      <c r="AGQ142" s="851"/>
      <c r="AGR142" s="858"/>
      <c r="AGS142" s="851"/>
      <c r="AGT142" s="851"/>
      <c r="AGU142" s="851"/>
      <c r="AGV142" s="851"/>
      <c r="AGW142" s="851"/>
      <c r="AGX142" s="851"/>
      <c r="AGY142" s="858"/>
      <c r="AGZ142" s="851"/>
      <c r="AHA142" s="851"/>
      <c r="AHB142" s="851"/>
      <c r="AHC142" s="851"/>
      <c r="AHD142" s="851"/>
      <c r="AHE142" s="851"/>
      <c r="AHF142" s="858"/>
      <c r="AHG142" s="851"/>
      <c r="AHH142" s="851"/>
      <c r="AHI142" s="851"/>
      <c r="AHJ142" s="851"/>
      <c r="AHK142" s="851"/>
      <c r="AHL142" s="851"/>
      <c r="AHM142" s="858"/>
      <c r="AHN142" s="851"/>
      <c r="AHO142" s="851"/>
      <c r="AHP142" s="851"/>
      <c r="AHQ142" s="851"/>
      <c r="AHR142" s="851"/>
      <c r="AHS142" s="851"/>
      <c r="AHT142" s="858"/>
      <c r="AHU142" s="851"/>
      <c r="AHV142" s="851"/>
      <c r="AHW142" s="851"/>
      <c r="AHX142" s="851"/>
      <c r="AHY142" s="851"/>
      <c r="AHZ142" s="851"/>
      <c r="AIA142" s="858"/>
      <c r="AIB142" s="851"/>
      <c r="AIC142" s="851"/>
      <c r="AID142" s="851"/>
      <c r="AIE142" s="851"/>
      <c r="AIF142" s="851"/>
      <c r="AIG142" s="851"/>
      <c r="AIH142" s="858"/>
      <c r="AII142" s="851"/>
      <c r="AIJ142" s="851"/>
      <c r="AIK142" s="851"/>
      <c r="AIL142" s="851"/>
      <c r="AIM142" s="851"/>
      <c r="AIN142" s="851"/>
      <c r="AIO142" s="858"/>
      <c r="AIP142" s="851"/>
      <c r="AIQ142" s="851"/>
      <c r="AIR142" s="851"/>
      <c r="AIS142" s="851"/>
      <c r="AIT142" s="851"/>
      <c r="AIU142" s="851"/>
      <c r="AIV142" s="858"/>
      <c r="AIW142" s="851"/>
      <c r="AIX142" s="851"/>
      <c r="AIY142" s="851"/>
      <c r="AIZ142" s="851"/>
      <c r="AJA142" s="851"/>
      <c r="AJB142" s="851"/>
      <c r="AJC142" s="858"/>
      <c r="AJD142" s="851"/>
      <c r="AJE142" s="851"/>
      <c r="AJF142" s="851"/>
      <c r="AJG142" s="851"/>
      <c r="AJH142" s="851"/>
      <c r="AJI142" s="851"/>
      <c r="AJJ142" s="858"/>
      <c r="AJK142" s="851"/>
      <c r="AJL142" s="851"/>
      <c r="AJM142" s="851"/>
      <c r="AJN142" s="851"/>
      <c r="AJO142" s="851"/>
      <c r="AJP142" s="851"/>
      <c r="AJQ142" s="858"/>
      <c r="AJR142" s="851"/>
      <c r="AJS142" s="851"/>
      <c r="AJT142" s="851"/>
      <c r="AJU142" s="851"/>
      <c r="AJV142" s="851"/>
      <c r="AJW142" s="851"/>
      <c r="AJX142" s="858"/>
      <c r="AJY142" s="851"/>
      <c r="AJZ142" s="851"/>
      <c r="AKA142" s="851"/>
      <c r="AKB142" s="851"/>
      <c r="AKC142" s="851"/>
      <c r="AKD142" s="851"/>
      <c r="AKE142" s="858"/>
      <c r="AKF142" s="851"/>
      <c r="AKG142" s="851"/>
      <c r="AKH142" s="851"/>
      <c r="AKI142" s="851"/>
      <c r="AKJ142" s="851"/>
      <c r="AKK142" s="851"/>
      <c r="AKL142" s="858"/>
      <c r="AKM142" s="851"/>
      <c r="AKN142" s="851"/>
      <c r="AKO142" s="851"/>
      <c r="AKP142" s="851"/>
      <c r="AKQ142" s="851"/>
      <c r="AKR142" s="851"/>
      <c r="AKS142" s="858"/>
      <c r="AKT142" s="851"/>
      <c r="AKU142" s="851"/>
      <c r="AKV142" s="851"/>
      <c r="AKW142" s="851"/>
      <c r="AKX142" s="851"/>
      <c r="AKY142" s="851"/>
      <c r="AKZ142" s="858"/>
      <c r="ALA142" s="851"/>
      <c r="ALB142" s="851"/>
      <c r="ALC142" s="851"/>
      <c r="ALD142" s="851"/>
      <c r="ALE142" s="851"/>
      <c r="ALF142" s="851"/>
      <c r="ALG142" s="858"/>
      <c r="ALH142" s="851"/>
      <c r="ALI142" s="851"/>
      <c r="ALJ142" s="851"/>
      <c r="ALK142" s="851"/>
      <c r="ALL142" s="851"/>
      <c r="ALM142" s="851"/>
      <c r="ALN142" s="858"/>
      <c r="ALO142" s="851"/>
      <c r="ALP142" s="851"/>
      <c r="ALQ142" s="851"/>
      <c r="ALR142" s="851"/>
      <c r="ALS142" s="851"/>
      <c r="ALT142" s="851"/>
      <c r="ALU142" s="858"/>
      <c r="ALV142" s="851"/>
      <c r="ALW142" s="851"/>
      <c r="ALX142" s="851"/>
      <c r="ALY142" s="851"/>
      <c r="ALZ142" s="851"/>
      <c r="AMA142" s="851"/>
      <c r="AMB142" s="858"/>
      <c r="AMC142" s="851"/>
      <c r="AMD142" s="851"/>
      <c r="AME142" s="851"/>
      <c r="AMF142" s="851"/>
      <c r="AMG142" s="851"/>
      <c r="AMH142" s="851"/>
      <c r="AMI142" s="858"/>
      <c r="AMJ142" s="851"/>
      <c r="AMK142" s="851"/>
      <c r="AML142" s="851"/>
      <c r="AMM142" s="851"/>
      <c r="AMN142" s="851"/>
      <c r="AMO142" s="851"/>
      <c r="AMP142" s="858"/>
      <c r="AMQ142" s="851"/>
      <c r="AMR142" s="851"/>
      <c r="AMS142" s="851"/>
      <c r="AMT142" s="851"/>
      <c r="AMU142" s="851"/>
      <c r="AMV142" s="851"/>
      <c r="AMW142" s="858"/>
      <c r="AMX142" s="851"/>
      <c r="AMY142" s="851"/>
      <c r="AMZ142" s="851"/>
      <c r="ANA142" s="851"/>
      <c r="ANB142" s="851"/>
      <c r="ANC142" s="851"/>
      <c r="AND142" s="858"/>
      <c r="ANE142" s="851"/>
      <c r="ANF142" s="851"/>
      <c r="ANG142" s="851"/>
      <c r="ANH142" s="851"/>
      <c r="ANI142" s="851"/>
      <c r="ANJ142" s="851"/>
      <c r="ANK142" s="858"/>
      <c r="ANL142" s="851"/>
      <c r="ANM142" s="851"/>
      <c r="ANN142" s="851"/>
      <c r="ANO142" s="851"/>
      <c r="ANP142" s="851"/>
      <c r="ANQ142" s="851"/>
      <c r="ANR142" s="858"/>
      <c r="ANS142" s="851"/>
      <c r="ANT142" s="851"/>
      <c r="ANU142" s="851"/>
      <c r="ANV142" s="851"/>
      <c r="ANW142" s="851"/>
      <c r="ANX142" s="851"/>
      <c r="ANY142" s="858"/>
      <c r="ANZ142" s="851"/>
      <c r="AOA142" s="851"/>
      <c r="AOB142" s="851"/>
      <c r="AOC142" s="851"/>
      <c r="AOD142" s="851"/>
      <c r="AOE142" s="851"/>
      <c r="AOF142" s="858"/>
      <c r="AOG142" s="851"/>
      <c r="AOH142" s="851"/>
      <c r="AOI142" s="851"/>
      <c r="AOJ142" s="851"/>
      <c r="AOK142" s="851"/>
      <c r="AOL142" s="851"/>
      <c r="AOM142" s="858"/>
      <c r="AON142" s="851"/>
      <c r="AOO142" s="851"/>
      <c r="AOP142" s="851"/>
      <c r="AOQ142" s="851"/>
      <c r="AOR142" s="851"/>
      <c r="AOS142" s="851"/>
      <c r="AOT142" s="858"/>
      <c r="AOU142" s="851"/>
      <c r="AOV142" s="851"/>
      <c r="AOW142" s="851"/>
      <c r="AOX142" s="851"/>
      <c r="AOY142" s="851"/>
      <c r="AOZ142" s="851"/>
      <c r="APA142" s="858"/>
      <c r="APB142" s="851"/>
      <c r="APC142" s="851"/>
      <c r="APD142" s="851"/>
      <c r="APE142" s="851"/>
      <c r="APF142" s="851"/>
      <c r="APG142" s="851"/>
      <c r="APH142" s="858"/>
      <c r="API142" s="851"/>
      <c r="APJ142" s="851"/>
      <c r="APK142" s="851"/>
      <c r="APL142" s="851"/>
      <c r="APM142" s="851"/>
      <c r="APN142" s="851"/>
      <c r="APO142" s="858"/>
      <c r="APP142" s="851"/>
      <c r="APQ142" s="851"/>
      <c r="APR142" s="851"/>
      <c r="APS142" s="851"/>
      <c r="APT142" s="851"/>
      <c r="APU142" s="851"/>
      <c r="APV142" s="858"/>
      <c r="APW142" s="851"/>
      <c r="APX142" s="851"/>
      <c r="APY142" s="851"/>
      <c r="APZ142" s="851"/>
      <c r="AQA142" s="851"/>
      <c r="AQB142" s="851"/>
      <c r="AQC142" s="858"/>
      <c r="AQD142" s="851"/>
      <c r="AQE142" s="851"/>
      <c r="AQF142" s="851"/>
      <c r="AQG142" s="851"/>
      <c r="AQH142" s="851"/>
      <c r="AQI142" s="851"/>
      <c r="AQJ142" s="858"/>
      <c r="AQK142" s="851"/>
      <c r="AQL142" s="851"/>
      <c r="AQM142" s="851"/>
      <c r="AQN142" s="851"/>
      <c r="AQO142" s="851"/>
      <c r="AQP142" s="851"/>
      <c r="AQQ142" s="858"/>
      <c r="AQR142" s="851"/>
      <c r="AQS142" s="851"/>
      <c r="AQT142" s="851"/>
      <c r="AQU142" s="851"/>
      <c r="AQV142" s="851"/>
      <c r="AQW142" s="851"/>
      <c r="AQX142" s="858"/>
      <c r="AQY142" s="851"/>
      <c r="AQZ142" s="851"/>
      <c r="ARA142" s="851"/>
      <c r="ARB142" s="851"/>
      <c r="ARC142" s="851"/>
      <c r="ARD142" s="851"/>
      <c r="ARE142" s="858"/>
      <c r="ARF142" s="851"/>
      <c r="ARG142" s="851"/>
      <c r="ARH142" s="851"/>
      <c r="ARI142" s="851"/>
      <c r="ARJ142" s="851"/>
      <c r="ARK142" s="851"/>
      <c r="ARL142" s="858"/>
      <c r="ARM142" s="851"/>
      <c r="ARN142" s="851"/>
      <c r="ARO142" s="851"/>
      <c r="ARP142" s="851"/>
      <c r="ARQ142" s="851"/>
      <c r="ARR142" s="851"/>
      <c r="ARS142" s="858"/>
      <c r="ART142" s="851"/>
      <c r="ARU142" s="851"/>
      <c r="ARV142" s="851"/>
      <c r="ARW142" s="851"/>
      <c r="ARX142" s="851"/>
      <c r="ARY142" s="851"/>
      <c r="ARZ142" s="858"/>
      <c r="ASA142" s="851"/>
      <c r="ASB142" s="851"/>
      <c r="ASC142" s="851"/>
      <c r="ASD142" s="851"/>
      <c r="ASE142" s="851"/>
      <c r="ASF142" s="851"/>
      <c r="ASG142" s="858"/>
      <c r="ASH142" s="851"/>
      <c r="ASI142" s="851"/>
      <c r="ASJ142" s="851"/>
      <c r="ASK142" s="851"/>
      <c r="ASL142" s="851"/>
      <c r="ASM142" s="851"/>
      <c r="ASN142" s="858"/>
      <c r="ASO142" s="851"/>
      <c r="ASP142" s="851"/>
      <c r="ASQ142" s="851"/>
      <c r="ASR142" s="851"/>
      <c r="ASS142" s="851"/>
      <c r="AST142" s="851"/>
      <c r="ASU142" s="858"/>
      <c r="ASV142" s="851"/>
      <c r="ASW142" s="851"/>
      <c r="ASX142" s="851"/>
      <c r="ASY142" s="851"/>
      <c r="ASZ142" s="851"/>
      <c r="ATA142" s="851"/>
      <c r="ATB142" s="858"/>
      <c r="ATC142" s="851"/>
      <c r="ATD142" s="851"/>
      <c r="ATE142" s="851"/>
      <c r="ATF142" s="851"/>
      <c r="ATG142" s="851"/>
      <c r="ATH142" s="851"/>
      <c r="ATI142" s="858"/>
      <c r="ATJ142" s="851"/>
      <c r="ATK142" s="851"/>
      <c r="ATL142" s="851"/>
      <c r="ATM142" s="851"/>
      <c r="ATN142" s="851"/>
      <c r="ATO142" s="851"/>
      <c r="ATP142" s="858"/>
      <c r="ATQ142" s="851"/>
      <c r="ATR142" s="851"/>
      <c r="ATS142" s="851"/>
      <c r="ATT142" s="851"/>
      <c r="ATU142" s="851"/>
      <c r="ATV142" s="851"/>
      <c r="ATW142" s="858"/>
      <c r="ATX142" s="851"/>
      <c r="ATY142" s="851"/>
      <c r="ATZ142" s="851"/>
      <c r="AUA142" s="851"/>
      <c r="AUB142" s="851"/>
      <c r="AUC142" s="851"/>
      <c r="AUD142" s="858"/>
      <c r="AUE142" s="851"/>
      <c r="AUF142" s="851"/>
      <c r="AUG142" s="851"/>
      <c r="AUH142" s="851"/>
      <c r="AUI142" s="851"/>
      <c r="AUJ142" s="851"/>
      <c r="AUK142" s="858"/>
      <c r="AUL142" s="851"/>
      <c r="AUM142" s="851"/>
      <c r="AUN142" s="851"/>
      <c r="AUO142" s="851"/>
      <c r="AUP142" s="851"/>
      <c r="AUQ142" s="851"/>
      <c r="AUR142" s="858"/>
      <c r="AUS142" s="851"/>
      <c r="AUT142" s="851"/>
      <c r="AUU142" s="851"/>
      <c r="AUV142" s="851"/>
      <c r="AUW142" s="851"/>
      <c r="AUX142" s="851"/>
      <c r="AUY142" s="858"/>
      <c r="AUZ142" s="851"/>
      <c r="AVA142" s="851"/>
      <c r="AVB142" s="851"/>
      <c r="AVC142" s="851"/>
      <c r="AVD142" s="851"/>
      <c r="AVE142" s="851"/>
      <c r="AVF142" s="858"/>
      <c r="AVG142" s="851"/>
      <c r="AVH142" s="851"/>
      <c r="AVI142" s="851"/>
      <c r="AVJ142" s="851"/>
      <c r="AVK142" s="851"/>
      <c r="AVL142" s="851"/>
      <c r="AVM142" s="858"/>
      <c r="AVN142" s="851"/>
      <c r="AVO142" s="851"/>
      <c r="AVP142" s="851"/>
      <c r="AVQ142" s="851"/>
      <c r="AVR142" s="851"/>
      <c r="AVS142" s="851"/>
      <c r="AVT142" s="858"/>
      <c r="AVU142" s="851"/>
      <c r="AVV142" s="851"/>
      <c r="AVW142" s="851"/>
      <c r="AVX142" s="851"/>
      <c r="AVY142" s="851"/>
      <c r="AVZ142" s="851"/>
      <c r="AWA142" s="858"/>
      <c r="AWB142" s="851"/>
      <c r="AWC142" s="851"/>
      <c r="AWD142" s="851"/>
      <c r="AWE142" s="851"/>
      <c r="AWF142" s="851"/>
      <c r="AWG142" s="851"/>
      <c r="AWH142" s="858"/>
      <c r="AWI142" s="851"/>
      <c r="AWJ142" s="851"/>
      <c r="AWK142" s="851"/>
      <c r="AWL142" s="851"/>
      <c r="AWM142" s="851"/>
      <c r="AWN142" s="851"/>
      <c r="AWO142" s="858"/>
      <c r="AWP142" s="851"/>
      <c r="AWQ142" s="851"/>
      <c r="AWR142" s="851"/>
      <c r="AWS142" s="851"/>
      <c r="AWT142" s="851"/>
      <c r="AWU142" s="851"/>
      <c r="AWV142" s="858"/>
      <c r="AWW142" s="851"/>
      <c r="AWX142" s="851"/>
      <c r="AWY142" s="851"/>
      <c r="AWZ142" s="851"/>
      <c r="AXA142" s="851"/>
      <c r="AXB142" s="851"/>
      <c r="AXC142" s="858"/>
      <c r="AXD142" s="851"/>
      <c r="AXE142" s="851"/>
      <c r="AXF142" s="851"/>
      <c r="AXG142" s="851"/>
      <c r="AXH142" s="851"/>
      <c r="AXI142" s="851"/>
      <c r="AXJ142" s="858"/>
      <c r="AXK142" s="851"/>
      <c r="AXL142" s="851"/>
      <c r="AXM142" s="851"/>
      <c r="AXN142" s="851"/>
      <c r="AXO142" s="851"/>
      <c r="AXP142" s="851"/>
      <c r="AXQ142" s="858"/>
      <c r="AXR142" s="851"/>
      <c r="AXS142" s="851"/>
      <c r="AXT142" s="851"/>
      <c r="AXU142" s="851"/>
      <c r="AXV142" s="851"/>
      <c r="AXW142" s="851"/>
      <c r="AXX142" s="858"/>
      <c r="AXY142" s="851"/>
      <c r="AXZ142" s="851"/>
      <c r="AYA142" s="851"/>
      <c r="AYB142" s="851"/>
      <c r="AYC142" s="851"/>
      <c r="AYD142" s="851"/>
      <c r="AYE142" s="858"/>
      <c r="AYF142" s="851"/>
      <c r="AYG142" s="851"/>
      <c r="AYH142" s="851"/>
      <c r="AYI142" s="851"/>
      <c r="AYJ142" s="851"/>
      <c r="AYK142" s="851"/>
      <c r="AYL142" s="858"/>
      <c r="AYM142" s="851"/>
      <c r="AYN142" s="851"/>
      <c r="AYO142" s="851"/>
      <c r="AYP142" s="851"/>
      <c r="AYQ142" s="851"/>
      <c r="AYR142" s="851"/>
      <c r="AYS142" s="858"/>
      <c r="AYT142" s="851"/>
      <c r="AYU142" s="851"/>
      <c r="AYV142" s="851"/>
      <c r="AYW142" s="851"/>
      <c r="AYX142" s="851"/>
      <c r="AYY142" s="851"/>
      <c r="AYZ142" s="858"/>
      <c r="AZA142" s="851"/>
      <c r="AZB142" s="851"/>
      <c r="AZC142" s="851"/>
      <c r="AZD142" s="851"/>
      <c r="AZE142" s="851"/>
      <c r="AZF142" s="851"/>
      <c r="AZG142" s="858"/>
      <c r="AZH142" s="851"/>
      <c r="AZI142" s="851"/>
      <c r="AZJ142" s="851"/>
      <c r="AZK142" s="851"/>
      <c r="AZL142" s="851"/>
      <c r="AZM142" s="851"/>
      <c r="AZN142" s="858"/>
      <c r="AZO142" s="851"/>
      <c r="AZP142" s="851"/>
      <c r="AZQ142" s="851"/>
      <c r="AZR142" s="851"/>
      <c r="AZS142" s="851"/>
      <c r="AZT142" s="851"/>
      <c r="AZU142" s="858"/>
      <c r="AZV142" s="851"/>
      <c r="AZW142" s="851"/>
      <c r="AZX142" s="851"/>
      <c r="AZY142" s="851"/>
      <c r="AZZ142" s="851"/>
      <c r="BAA142" s="851"/>
      <c r="BAB142" s="858"/>
      <c r="BAC142" s="851"/>
      <c r="BAD142" s="851"/>
      <c r="BAE142" s="851"/>
      <c r="BAF142" s="851"/>
      <c r="BAG142" s="851"/>
      <c r="BAH142" s="851"/>
      <c r="BAI142" s="858"/>
      <c r="BAJ142" s="851"/>
      <c r="BAK142" s="851"/>
      <c r="BAL142" s="851"/>
      <c r="BAM142" s="851"/>
      <c r="BAN142" s="851"/>
      <c r="BAO142" s="851"/>
      <c r="BAP142" s="858"/>
      <c r="BAQ142" s="851"/>
      <c r="BAR142" s="851"/>
      <c r="BAS142" s="851"/>
      <c r="BAT142" s="851"/>
      <c r="BAU142" s="851"/>
      <c r="BAV142" s="851"/>
      <c r="BAW142" s="858"/>
      <c r="BAX142" s="851"/>
      <c r="BAY142" s="851"/>
      <c r="BAZ142" s="851"/>
      <c r="BBA142" s="851"/>
      <c r="BBB142" s="851"/>
      <c r="BBC142" s="851"/>
      <c r="BBD142" s="858"/>
      <c r="BBE142" s="851"/>
      <c r="BBF142" s="851"/>
      <c r="BBG142" s="851"/>
      <c r="BBH142" s="851"/>
      <c r="BBI142" s="851"/>
      <c r="BBJ142" s="851"/>
      <c r="BBK142" s="858"/>
      <c r="BBL142" s="851"/>
      <c r="BBM142" s="851"/>
      <c r="BBN142" s="851"/>
      <c r="BBO142" s="851"/>
      <c r="BBP142" s="851"/>
      <c r="BBQ142" s="851"/>
      <c r="BBR142" s="858"/>
      <c r="BBS142" s="851"/>
      <c r="BBT142" s="851"/>
      <c r="BBU142" s="851"/>
      <c r="BBV142" s="851"/>
      <c r="BBW142" s="851"/>
      <c r="BBX142" s="851"/>
      <c r="BBY142" s="858"/>
      <c r="BBZ142" s="851"/>
      <c r="BCA142" s="851"/>
      <c r="BCB142" s="851"/>
      <c r="BCC142" s="851"/>
      <c r="BCD142" s="851"/>
      <c r="BCE142" s="851"/>
      <c r="BCF142" s="858"/>
      <c r="BCG142" s="851"/>
      <c r="BCH142" s="851"/>
      <c r="BCI142" s="851"/>
      <c r="BCJ142" s="851"/>
      <c r="BCK142" s="851"/>
      <c r="BCL142" s="851"/>
      <c r="BCM142" s="858"/>
      <c r="BCN142" s="851"/>
      <c r="BCO142" s="851"/>
      <c r="BCP142" s="851"/>
      <c r="BCQ142" s="851"/>
      <c r="BCR142" s="851"/>
      <c r="BCS142" s="851"/>
      <c r="BCT142" s="858"/>
      <c r="BCU142" s="851"/>
      <c r="BCV142" s="851"/>
      <c r="BCW142" s="851"/>
      <c r="BCX142" s="851"/>
      <c r="BCY142" s="851"/>
      <c r="BCZ142" s="851"/>
      <c r="BDA142" s="858"/>
      <c r="BDB142" s="851"/>
      <c r="BDC142" s="851"/>
      <c r="BDD142" s="851"/>
      <c r="BDE142" s="851"/>
      <c r="BDF142" s="851"/>
      <c r="BDG142" s="851"/>
      <c r="BDH142" s="858"/>
      <c r="BDI142" s="851"/>
      <c r="BDJ142" s="851"/>
      <c r="BDK142" s="851"/>
      <c r="BDL142" s="851"/>
      <c r="BDM142" s="851"/>
      <c r="BDN142" s="851"/>
      <c r="BDO142" s="858"/>
      <c r="BDP142" s="851"/>
      <c r="BDQ142" s="851"/>
      <c r="BDR142" s="851"/>
      <c r="BDS142" s="851"/>
      <c r="BDT142" s="851"/>
      <c r="BDU142" s="851"/>
      <c r="BDV142" s="858"/>
      <c r="BDW142" s="851"/>
      <c r="BDX142" s="851"/>
      <c r="BDY142" s="851"/>
      <c r="BDZ142" s="851"/>
      <c r="BEA142" s="851"/>
      <c r="BEB142" s="851"/>
      <c r="BEC142" s="858"/>
      <c r="BED142" s="851"/>
      <c r="BEE142" s="851"/>
      <c r="BEF142" s="851"/>
      <c r="BEG142" s="851"/>
      <c r="BEH142" s="851"/>
      <c r="BEI142" s="851"/>
      <c r="BEJ142" s="858"/>
      <c r="BEK142" s="851"/>
      <c r="BEL142" s="851"/>
      <c r="BEM142" s="851"/>
      <c r="BEN142" s="851"/>
      <c r="BEO142" s="851"/>
      <c r="BEP142" s="851"/>
      <c r="BEQ142" s="858"/>
      <c r="BER142" s="851"/>
      <c r="BES142" s="851"/>
      <c r="BET142" s="851"/>
      <c r="BEU142" s="851"/>
      <c r="BEV142" s="851"/>
      <c r="BEW142" s="851"/>
      <c r="BEX142" s="858"/>
      <c r="BEY142" s="851"/>
      <c r="BEZ142" s="851"/>
      <c r="BFA142" s="851"/>
      <c r="BFB142" s="851"/>
      <c r="BFC142" s="851"/>
      <c r="BFD142" s="851"/>
      <c r="BFE142" s="858"/>
      <c r="BFF142" s="851"/>
      <c r="BFG142" s="851"/>
      <c r="BFH142" s="851"/>
      <c r="BFI142" s="851"/>
      <c r="BFJ142" s="851"/>
      <c r="BFK142" s="851"/>
      <c r="BFL142" s="858"/>
      <c r="BFM142" s="851"/>
      <c r="BFN142" s="851"/>
      <c r="BFO142" s="851"/>
      <c r="BFP142" s="851"/>
      <c r="BFQ142" s="851"/>
      <c r="BFR142" s="851"/>
      <c r="BFS142" s="858"/>
      <c r="BFT142" s="851"/>
      <c r="BFU142" s="851"/>
      <c r="BFV142" s="851"/>
      <c r="BFW142" s="851"/>
      <c r="BFX142" s="851"/>
      <c r="BFY142" s="851"/>
      <c r="BFZ142" s="858"/>
      <c r="BGA142" s="851"/>
      <c r="BGB142" s="851"/>
      <c r="BGC142" s="851"/>
      <c r="BGD142" s="851"/>
      <c r="BGE142" s="851"/>
      <c r="BGF142" s="851"/>
      <c r="BGG142" s="858"/>
      <c r="BGH142" s="851"/>
      <c r="BGI142" s="851"/>
      <c r="BGJ142" s="851"/>
      <c r="BGK142" s="851"/>
      <c r="BGL142" s="851"/>
      <c r="BGM142" s="851"/>
      <c r="BGN142" s="858"/>
      <c r="BGO142" s="851"/>
      <c r="BGP142" s="851"/>
      <c r="BGQ142" s="851"/>
      <c r="BGR142" s="851"/>
      <c r="BGS142" s="851"/>
      <c r="BGT142" s="851"/>
      <c r="BGU142" s="858"/>
      <c r="BGV142" s="851"/>
      <c r="BGW142" s="851"/>
      <c r="BGX142" s="851"/>
      <c r="BGY142" s="851"/>
      <c r="BGZ142" s="851"/>
      <c r="BHA142" s="851"/>
      <c r="BHB142" s="858"/>
      <c r="BHC142" s="851"/>
      <c r="BHD142" s="851"/>
      <c r="BHE142" s="851"/>
      <c r="BHF142" s="851"/>
      <c r="BHG142" s="851"/>
      <c r="BHH142" s="851"/>
      <c r="BHI142" s="858"/>
      <c r="BHJ142" s="851"/>
      <c r="BHK142" s="851"/>
      <c r="BHL142" s="851"/>
      <c r="BHM142" s="851"/>
      <c r="BHN142" s="851"/>
      <c r="BHO142" s="851"/>
      <c r="BHP142" s="858"/>
      <c r="BHQ142" s="851"/>
      <c r="BHR142" s="851"/>
      <c r="BHS142" s="851"/>
      <c r="BHT142" s="851"/>
      <c r="BHU142" s="851"/>
      <c r="BHV142" s="851"/>
      <c r="BHW142" s="858"/>
      <c r="BHX142" s="851"/>
      <c r="BHY142" s="851"/>
      <c r="BHZ142" s="851"/>
      <c r="BIA142" s="851"/>
      <c r="BIB142" s="851"/>
      <c r="BIC142" s="851"/>
      <c r="BID142" s="858"/>
      <c r="BIE142" s="851"/>
      <c r="BIF142" s="851"/>
      <c r="BIG142" s="851"/>
      <c r="BIH142" s="851"/>
      <c r="BII142" s="851"/>
      <c r="BIJ142" s="851"/>
      <c r="BIK142" s="858"/>
      <c r="BIL142" s="851"/>
      <c r="BIM142" s="851"/>
      <c r="BIN142" s="851"/>
      <c r="BIO142" s="851"/>
      <c r="BIP142" s="851"/>
      <c r="BIQ142" s="851"/>
      <c r="BIR142" s="858"/>
      <c r="BIS142" s="851"/>
      <c r="BIT142" s="851"/>
      <c r="BIU142" s="851"/>
      <c r="BIV142" s="851"/>
      <c r="BIW142" s="851"/>
      <c r="BIX142" s="851"/>
      <c r="BIY142" s="858"/>
      <c r="BIZ142" s="851"/>
      <c r="BJA142" s="851"/>
      <c r="BJB142" s="851"/>
      <c r="BJC142" s="851"/>
      <c r="BJD142" s="851"/>
      <c r="BJE142" s="851"/>
      <c r="BJF142" s="858"/>
      <c r="BJG142" s="851"/>
      <c r="BJH142" s="851"/>
      <c r="BJI142" s="851"/>
      <c r="BJJ142" s="851"/>
      <c r="BJK142" s="851"/>
      <c r="BJL142" s="851"/>
      <c r="BJM142" s="858"/>
      <c r="BJN142" s="851"/>
      <c r="BJO142" s="851"/>
      <c r="BJP142" s="851"/>
      <c r="BJQ142" s="851"/>
      <c r="BJR142" s="851"/>
      <c r="BJS142" s="851"/>
      <c r="BJT142" s="858"/>
      <c r="BJU142" s="851"/>
      <c r="BJV142" s="851"/>
      <c r="BJW142" s="851"/>
      <c r="BJX142" s="851"/>
      <c r="BJY142" s="851"/>
      <c r="BJZ142" s="851"/>
      <c r="BKA142" s="858"/>
      <c r="BKB142" s="851"/>
      <c r="BKC142" s="851"/>
      <c r="BKD142" s="851"/>
      <c r="BKE142" s="851"/>
      <c r="BKF142" s="851"/>
      <c r="BKG142" s="851"/>
      <c r="BKH142" s="858"/>
      <c r="BKI142" s="851"/>
      <c r="BKJ142" s="851"/>
      <c r="BKK142" s="851"/>
      <c r="BKL142" s="851"/>
      <c r="BKM142" s="851"/>
      <c r="BKN142" s="851"/>
      <c r="BKO142" s="858"/>
      <c r="BKP142" s="851"/>
      <c r="BKQ142" s="851"/>
      <c r="BKR142" s="851"/>
      <c r="BKS142" s="851"/>
      <c r="BKT142" s="851"/>
      <c r="BKU142" s="851"/>
      <c r="BKV142" s="858"/>
      <c r="BKW142" s="851"/>
      <c r="BKX142" s="851"/>
      <c r="BKY142" s="851"/>
      <c r="BKZ142" s="851"/>
      <c r="BLA142" s="851"/>
      <c r="BLB142" s="851"/>
      <c r="BLC142" s="858"/>
      <c r="BLD142" s="851"/>
      <c r="BLE142" s="851"/>
      <c r="BLF142" s="851"/>
      <c r="BLG142" s="851"/>
      <c r="BLH142" s="851"/>
      <c r="BLI142" s="851"/>
      <c r="BLJ142" s="858"/>
      <c r="BLK142" s="851"/>
      <c r="BLL142" s="851"/>
      <c r="BLM142" s="851"/>
      <c r="BLN142" s="851"/>
      <c r="BLO142" s="851"/>
      <c r="BLP142" s="851"/>
      <c r="BLQ142" s="858"/>
      <c r="BLR142" s="851"/>
      <c r="BLS142" s="851"/>
      <c r="BLT142" s="851"/>
      <c r="BLU142" s="851"/>
      <c r="BLV142" s="851"/>
      <c r="BLW142" s="851"/>
      <c r="BLX142" s="858"/>
      <c r="BLY142" s="851"/>
      <c r="BLZ142" s="851"/>
      <c r="BMA142" s="851"/>
      <c r="BMB142" s="851"/>
      <c r="BMC142" s="851"/>
      <c r="BMD142" s="851"/>
      <c r="BME142" s="858"/>
      <c r="BMF142" s="851"/>
      <c r="BMG142" s="851"/>
      <c r="BMH142" s="851"/>
      <c r="BMI142" s="851"/>
      <c r="BMJ142" s="851"/>
      <c r="BMK142" s="851"/>
      <c r="BML142" s="858"/>
      <c r="BMM142" s="851"/>
      <c r="BMN142" s="851"/>
      <c r="BMO142" s="851"/>
      <c r="BMP142" s="851"/>
      <c r="BMQ142" s="851"/>
      <c r="BMR142" s="851"/>
      <c r="BMS142" s="858"/>
      <c r="BMT142" s="851"/>
      <c r="BMU142" s="851"/>
      <c r="BMV142" s="851"/>
      <c r="BMW142" s="851"/>
      <c r="BMX142" s="851"/>
      <c r="BMY142" s="851"/>
      <c r="BMZ142" s="858"/>
      <c r="BNA142" s="851"/>
      <c r="BNB142" s="851"/>
      <c r="BNC142" s="851"/>
      <c r="BND142" s="851"/>
      <c r="BNE142" s="851"/>
      <c r="BNF142" s="851"/>
      <c r="BNG142" s="858"/>
      <c r="BNH142" s="851"/>
      <c r="BNI142" s="851"/>
      <c r="BNJ142" s="851"/>
      <c r="BNK142" s="851"/>
      <c r="BNL142" s="851"/>
      <c r="BNM142" s="851"/>
      <c r="BNN142" s="858"/>
      <c r="BNO142" s="851"/>
      <c r="BNP142" s="851"/>
      <c r="BNQ142" s="851"/>
      <c r="BNR142" s="851"/>
      <c r="BNS142" s="851"/>
      <c r="BNT142" s="851"/>
      <c r="BNU142" s="858"/>
      <c r="BNV142" s="851"/>
      <c r="BNW142" s="851"/>
      <c r="BNX142" s="851"/>
      <c r="BNY142" s="851"/>
      <c r="BNZ142" s="851"/>
      <c r="BOA142" s="851"/>
      <c r="BOB142" s="858"/>
      <c r="BOC142" s="851"/>
      <c r="BOD142" s="851"/>
      <c r="BOE142" s="851"/>
      <c r="BOF142" s="851"/>
      <c r="BOG142" s="851"/>
      <c r="BOH142" s="851"/>
      <c r="BOI142" s="858"/>
      <c r="BOJ142" s="851"/>
      <c r="BOK142" s="851"/>
      <c r="BOL142" s="851"/>
      <c r="BOM142" s="851"/>
      <c r="BON142" s="851"/>
      <c r="BOO142" s="851"/>
      <c r="BOP142" s="858"/>
      <c r="BOQ142" s="851"/>
      <c r="BOR142" s="851"/>
      <c r="BOS142" s="851"/>
      <c r="BOT142" s="851"/>
      <c r="BOU142" s="851"/>
      <c r="BOV142" s="851"/>
      <c r="BOW142" s="858"/>
      <c r="BOX142" s="851"/>
      <c r="BOY142" s="851"/>
      <c r="BOZ142" s="851"/>
      <c r="BPA142" s="851"/>
      <c r="BPB142" s="851"/>
      <c r="BPC142" s="851"/>
      <c r="BPD142" s="858"/>
      <c r="BPE142" s="851"/>
      <c r="BPF142" s="851"/>
      <c r="BPG142" s="851"/>
      <c r="BPH142" s="851"/>
      <c r="BPI142" s="851"/>
      <c r="BPJ142" s="851"/>
      <c r="BPK142" s="858"/>
      <c r="BPL142" s="851"/>
      <c r="BPM142" s="851"/>
      <c r="BPN142" s="851"/>
      <c r="BPO142" s="851"/>
      <c r="BPP142" s="851"/>
      <c r="BPQ142" s="851"/>
      <c r="BPR142" s="858"/>
      <c r="BPS142" s="851"/>
      <c r="BPT142" s="851"/>
      <c r="BPU142" s="851"/>
      <c r="BPV142" s="851"/>
      <c r="BPW142" s="851"/>
      <c r="BPX142" s="851"/>
      <c r="BPY142" s="858"/>
      <c r="BPZ142" s="851"/>
      <c r="BQA142" s="851"/>
      <c r="BQB142" s="851"/>
      <c r="BQC142" s="851"/>
      <c r="BQD142" s="851"/>
      <c r="BQE142" s="851"/>
      <c r="BQF142" s="858"/>
      <c r="BQG142" s="851"/>
      <c r="BQH142" s="851"/>
      <c r="BQI142" s="851"/>
      <c r="BQJ142" s="851"/>
      <c r="BQK142" s="851"/>
      <c r="BQL142" s="851"/>
      <c r="BQM142" s="858"/>
      <c r="BQN142" s="851"/>
      <c r="BQO142" s="851"/>
      <c r="BQP142" s="851"/>
      <c r="BQQ142" s="851"/>
      <c r="BQR142" s="851"/>
      <c r="BQS142" s="851"/>
      <c r="BQT142" s="858"/>
      <c r="BQU142" s="851"/>
      <c r="BQV142" s="851"/>
      <c r="BQW142" s="851"/>
      <c r="BQX142" s="851"/>
      <c r="BQY142" s="851"/>
      <c r="BQZ142" s="851"/>
      <c r="BRA142" s="858"/>
      <c r="BRB142" s="851"/>
      <c r="BRC142" s="851"/>
      <c r="BRD142" s="851"/>
      <c r="BRE142" s="851"/>
      <c r="BRF142" s="851"/>
      <c r="BRG142" s="851"/>
      <c r="BRH142" s="858"/>
      <c r="BRI142" s="851"/>
      <c r="BRJ142" s="851"/>
      <c r="BRK142" s="851"/>
      <c r="BRL142" s="851"/>
      <c r="BRM142" s="851"/>
      <c r="BRN142" s="851"/>
      <c r="BRO142" s="858"/>
      <c r="BRP142" s="851"/>
      <c r="BRQ142" s="851"/>
      <c r="BRR142" s="851"/>
      <c r="BRS142" s="851"/>
      <c r="BRT142" s="851"/>
      <c r="BRU142" s="851"/>
      <c r="BRV142" s="858"/>
      <c r="BRW142" s="851"/>
      <c r="BRX142" s="851"/>
      <c r="BRY142" s="851"/>
      <c r="BRZ142" s="851"/>
      <c r="BSA142" s="851"/>
      <c r="BSB142" s="851"/>
      <c r="BSC142" s="858"/>
      <c r="BSD142" s="851"/>
      <c r="BSE142" s="851"/>
      <c r="BSF142" s="851"/>
      <c r="BSG142" s="851"/>
      <c r="BSH142" s="851"/>
      <c r="BSI142" s="851"/>
      <c r="BSJ142" s="858"/>
      <c r="BSK142" s="851"/>
      <c r="BSL142" s="851"/>
      <c r="BSM142" s="851"/>
      <c r="BSN142" s="851"/>
      <c r="BSO142" s="851"/>
      <c r="BSP142" s="851"/>
      <c r="BSQ142" s="858"/>
      <c r="BSR142" s="851"/>
      <c r="BSS142" s="851"/>
      <c r="BST142" s="851"/>
      <c r="BSU142" s="851"/>
      <c r="BSV142" s="851"/>
      <c r="BSW142" s="851"/>
      <c r="BSX142" s="858"/>
      <c r="BSY142" s="851"/>
      <c r="BSZ142" s="851"/>
      <c r="BTA142" s="851"/>
      <c r="BTB142" s="851"/>
      <c r="BTC142" s="851"/>
      <c r="BTD142" s="851"/>
      <c r="BTE142" s="858"/>
      <c r="BTF142" s="851"/>
      <c r="BTG142" s="851"/>
      <c r="BTH142" s="851"/>
      <c r="BTI142" s="851"/>
      <c r="BTJ142" s="851"/>
      <c r="BTK142" s="851"/>
      <c r="BTL142" s="858"/>
      <c r="BTM142" s="851"/>
      <c r="BTN142" s="851"/>
      <c r="BTO142" s="851"/>
      <c r="BTP142" s="851"/>
      <c r="BTQ142" s="851"/>
      <c r="BTR142" s="851"/>
      <c r="BTS142" s="858"/>
      <c r="BTT142" s="851"/>
      <c r="BTU142" s="851"/>
      <c r="BTV142" s="851"/>
      <c r="BTW142" s="851"/>
      <c r="BTX142" s="851"/>
      <c r="BTY142" s="851"/>
      <c r="BTZ142" s="858"/>
      <c r="BUA142" s="851"/>
      <c r="BUB142" s="851"/>
      <c r="BUC142" s="851"/>
      <c r="BUD142" s="851"/>
      <c r="BUE142" s="851"/>
      <c r="BUF142" s="851"/>
      <c r="BUG142" s="858"/>
      <c r="BUH142" s="851"/>
      <c r="BUI142" s="851"/>
      <c r="BUJ142" s="851"/>
      <c r="BUK142" s="851"/>
      <c r="BUL142" s="851"/>
      <c r="BUM142" s="851"/>
      <c r="BUN142" s="858"/>
      <c r="BUO142" s="851"/>
      <c r="BUP142" s="851"/>
      <c r="BUQ142" s="851"/>
      <c r="BUR142" s="851"/>
      <c r="BUS142" s="851"/>
      <c r="BUT142" s="851"/>
      <c r="BUU142" s="858"/>
      <c r="BUV142" s="851"/>
      <c r="BUW142" s="851"/>
      <c r="BUX142" s="851"/>
      <c r="BUY142" s="851"/>
      <c r="BUZ142" s="851"/>
      <c r="BVA142" s="851"/>
      <c r="BVB142" s="858"/>
      <c r="BVC142" s="851"/>
      <c r="BVD142" s="851"/>
      <c r="BVE142" s="851"/>
      <c r="BVF142" s="851"/>
      <c r="BVG142" s="851"/>
      <c r="BVH142" s="851"/>
      <c r="BVI142" s="858"/>
      <c r="BVJ142" s="851"/>
      <c r="BVK142" s="851"/>
      <c r="BVL142" s="851"/>
      <c r="BVM142" s="851"/>
      <c r="BVN142" s="851"/>
      <c r="BVO142" s="851"/>
      <c r="BVP142" s="858"/>
      <c r="BVQ142" s="851"/>
      <c r="BVR142" s="851"/>
      <c r="BVS142" s="851"/>
      <c r="BVT142" s="851"/>
      <c r="BVU142" s="851"/>
      <c r="BVV142" s="851"/>
      <c r="BVW142" s="858"/>
      <c r="BVX142" s="851"/>
      <c r="BVY142" s="851"/>
      <c r="BVZ142" s="851"/>
      <c r="BWA142" s="851"/>
      <c r="BWB142" s="851"/>
      <c r="BWC142" s="851"/>
      <c r="BWD142" s="858"/>
      <c r="BWE142" s="851"/>
      <c r="BWF142" s="851"/>
      <c r="BWG142" s="851"/>
      <c r="BWH142" s="851"/>
      <c r="BWI142" s="851"/>
      <c r="BWJ142" s="851"/>
      <c r="BWK142" s="858"/>
      <c r="BWL142" s="851"/>
      <c r="BWM142" s="851"/>
      <c r="BWN142" s="851"/>
      <c r="BWO142" s="851"/>
      <c r="BWP142" s="851"/>
      <c r="BWQ142" s="851"/>
      <c r="BWR142" s="858"/>
      <c r="BWS142" s="851"/>
      <c r="BWT142" s="851"/>
      <c r="BWU142" s="851"/>
      <c r="BWV142" s="851"/>
      <c r="BWW142" s="851"/>
      <c r="BWX142" s="851"/>
      <c r="BWY142" s="858"/>
      <c r="BWZ142" s="851"/>
      <c r="BXA142" s="851"/>
      <c r="BXB142" s="851"/>
      <c r="BXC142" s="851"/>
      <c r="BXD142" s="851"/>
      <c r="BXE142" s="851"/>
      <c r="BXF142" s="858"/>
      <c r="BXG142" s="851"/>
      <c r="BXH142" s="851"/>
      <c r="BXI142" s="851"/>
      <c r="BXJ142" s="851"/>
      <c r="BXK142" s="851"/>
      <c r="BXL142" s="851"/>
      <c r="BXM142" s="858"/>
      <c r="BXN142" s="851"/>
      <c r="BXO142" s="851"/>
      <c r="BXP142" s="851"/>
      <c r="BXQ142" s="851"/>
      <c r="BXR142" s="851"/>
      <c r="BXS142" s="851"/>
      <c r="BXT142" s="858"/>
      <c r="BXU142" s="851"/>
      <c r="BXV142" s="851"/>
      <c r="BXW142" s="851"/>
      <c r="BXX142" s="851"/>
      <c r="BXY142" s="851"/>
      <c r="BXZ142" s="851"/>
      <c r="BYA142" s="858"/>
      <c r="BYB142" s="851"/>
      <c r="BYC142" s="851"/>
      <c r="BYD142" s="851"/>
      <c r="BYE142" s="851"/>
      <c r="BYF142" s="851"/>
      <c r="BYG142" s="851"/>
      <c r="BYH142" s="858"/>
      <c r="BYI142" s="851"/>
      <c r="BYJ142" s="851"/>
      <c r="BYK142" s="851"/>
      <c r="BYL142" s="851"/>
      <c r="BYM142" s="851"/>
      <c r="BYN142" s="851"/>
      <c r="BYO142" s="858"/>
      <c r="BYP142" s="851"/>
      <c r="BYQ142" s="851"/>
      <c r="BYR142" s="851"/>
      <c r="BYS142" s="851"/>
      <c r="BYT142" s="851"/>
      <c r="BYU142" s="851"/>
      <c r="BYV142" s="858"/>
      <c r="BYW142" s="851"/>
      <c r="BYX142" s="851"/>
      <c r="BYY142" s="851"/>
      <c r="BYZ142" s="851"/>
      <c r="BZA142" s="851"/>
      <c r="BZB142" s="851"/>
      <c r="BZC142" s="858"/>
      <c r="BZD142" s="851"/>
      <c r="BZE142" s="851"/>
      <c r="BZF142" s="851"/>
      <c r="BZG142" s="851"/>
      <c r="BZH142" s="851"/>
      <c r="BZI142" s="851"/>
      <c r="BZJ142" s="858"/>
      <c r="BZK142" s="851"/>
      <c r="BZL142" s="851"/>
      <c r="BZM142" s="851"/>
      <c r="BZN142" s="851"/>
      <c r="BZO142" s="851"/>
      <c r="BZP142" s="851"/>
      <c r="BZQ142" s="858"/>
      <c r="BZR142" s="851"/>
      <c r="BZS142" s="851"/>
      <c r="BZT142" s="851"/>
      <c r="BZU142" s="851"/>
      <c r="BZV142" s="851"/>
      <c r="BZW142" s="851"/>
      <c r="BZX142" s="858"/>
      <c r="BZY142" s="851"/>
      <c r="BZZ142" s="851"/>
      <c r="CAA142" s="851"/>
      <c r="CAB142" s="851"/>
      <c r="CAC142" s="851"/>
      <c r="CAD142" s="851"/>
      <c r="CAE142" s="858"/>
      <c r="CAF142" s="851"/>
      <c r="CAG142" s="851"/>
      <c r="CAH142" s="851"/>
      <c r="CAI142" s="851"/>
      <c r="CAJ142" s="851"/>
      <c r="CAK142" s="851"/>
      <c r="CAL142" s="858"/>
      <c r="CAM142" s="851"/>
      <c r="CAN142" s="851"/>
      <c r="CAO142" s="851"/>
      <c r="CAP142" s="851"/>
      <c r="CAQ142" s="851"/>
      <c r="CAR142" s="851"/>
      <c r="CAS142" s="858"/>
      <c r="CAT142" s="851"/>
      <c r="CAU142" s="851"/>
      <c r="CAV142" s="851"/>
      <c r="CAW142" s="851"/>
      <c r="CAX142" s="851"/>
      <c r="CAY142" s="851"/>
      <c r="CAZ142" s="858"/>
      <c r="CBA142" s="851"/>
      <c r="CBB142" s="851"/>
      <c r="CBC142" s="851"/>
      <c r="CBD142" s="851"/>
      <c r="CBE142" s="851"/>
      <c r="CBF142" s="851"/>
      <c r="CBG142" s="858"/>
      <c r="CBH142" s="851"/>
      <c r="CBI142" s="851"/>
      <c r="CBJ142" s="851"/>
      <c r="CBK142" s="851"/>
      <c r="CBL142" s="851"/>
      <c r="CBM142" s="851"/>
      <c r="CBN142" s="858"/>
      <c r="CBO142" s="851"/>
      <c r="CBP142" s="851"/>
      <c r="CBQ142" s="851"/>
      <c r="CBR142" s="851"/>
      <c r="CBS142" s="851"/>
      <c r="CBT142" s="851"/>
      <c r="CBU142" s="858"/>
      <c r="CBV142" s="851"/>
      <c r="CBW142" s="851"/>
      <c r="CBX142" s="851"/>
      <c r="CBY142" s="851"/>
      <c r="CBZ142" s="851"/>
      <c r="CCA142" s="851"/>
      <c r="CCB142" s="858"/>
      <c r="CCC142" s="851"/>
      <c r="CCD142" s="851"/>
      <c r="CCE142" s="851"/>
      <c r="CCF142" s="851"/>
      <c r="CCG142" s="851"/>
      <c r="CCH142" s="851"/>
      <c r="CCI142" s="858"/>
      <c r="CCJ142" s="851"/>
      <c r="CCK142" s="851"/>
      <c r="CCL142" s="851"/>
      <c r="CCM142" s="851"/>
      <c r="CCN142" s="851"/>
      <c r="CCO142" s="851"/>
      <c r="CCP142" s="858"/>
      <c r="CCQ142" s="851"/>
      <c r="CCR142" s="851"/>
      <c r="CCS142" s="851"/>
      <c r="CCT142" s="851"/>
      <c r="CCU142" s="851"/>
      <c r="CCV142" s="851"/>
      <c r="CCW142" s="858"/>
      <c r="CCX142" s="851"/>
      <c r="CCY142" s="851"/>
      <c r="CCZ142" s="851"/>
      <c r="CDA142" s="851"/>
      <c r="CDB142" s="851"/>
      <c r="CDC142" s="851"/>
      <c r="CDD142" s="858"/>
      <c r="CDE142" s="851"/>
      <c r="CDF142" s="851"/>
      <c r="CDG142" s="851"/>
      <c r="CDH142" s="851"/>
      <c r="CDI142" s="851"/>
      <c r="CDJ142" s="851"/>
      <c r="CDK142" s="858"/>
      <c r="CDL142" s="851"/>
      <c r="CDM142" s="851"/>
      <c r="CDN142" s="851"/>
      <c r="CDO142" s="851"/>
      <c r="CDP142" s="851"/>
      <c r="CDQ142" s="851"/>
      <c r="CDR142" s="858"/>
      <c r="CDS142" s="851"/>
      <c r="CDT142" s="851"/>
      <c r="CDU142" s="851"/>
      <c r="CDV142" s="851"/>
      <c r="CDW142" s="851"/>
      <c r="CDX142" s="851"/>
      <c r="CDY142" s="858"/>
      <c r="CDZ142" s="851"/>
      <c r="CEA142" s="851"/>
      <c r="CEB142" s="851"/>
      <c r="CEC142" s="851"/>
      <c r="CED142" s="851"/>
      <c r="CEE142" s="851"/>
      <c r="CEF142" s="858"/>
      <c r="CEG142" s="851"/>
      <c r="CEH142" s="851"/>
      <c r="CEI142" s="851"/>
      <c r="CEJ142" s="851"/>
      <c r="CEK142" s="851"/>
      <c r="CEL142" s="851"/>
      <c r="CEM142" s="858"/>
      <c r="CEN142" s="851"/>
      <c r="CEO142" s="851"/>
      <c r="CEP142" s="851"/>
      <c r="CEQ142" s="851"/>
      <c r="CER142" s="851"/>
      <c r="CES142" s="851"/>
      <c r="CET142" s="858"/>
      <c r="CEU142" s="851"/>
      <c r="CEV142" s="851"/>
      <c r="CEW142" s="851"/>
      <c r="CEX142" s="851"/>
      <c r="CEY142" s="851"/>
      <c r="CEZ142" s="851"/>
      <c r="CFA142" s="858"/>
      <c r="CFB142" s="851"/>
      <c r="CFC142" s="851"/>
      <c r="CFD142" s="851"/>
      <c r="CFE142" s="851"/>
      <c r="CFF142" s="851"/>
      <c r="CFG142" s="851"/>
      <c r="CFH142" s="858"/>
      <c r="CFI142" s="851"/>
      <c r="CFJ142" s="851"/>
      <c r="CFK142" s="851"/>
      <c r="CFL142" s="851"/>
      <c r="CFM142" s="851"/>
      <c r="CFN142" s="851"/>
      <c r="CFO142" s="858"/>
      <c r="CFP142" s="851"/>
      <c r="CFQ142" s="851"/>
      <c r="CFR142" s="851"/>
      <c r="CFS142" s="851"/>
      <c r="CFT142" s="851"/>
      <c r="CFU142" s="851"/>
      <c r="CFV142" s="858"/>
      <c r="CFW142" s="851"/>
      <c r="CFX142" s="851"/>
      <c r="CFY142" s="851"/>
      <c r="CFZ142" s="851"/>
      <c r="CGA142" s="851"/>
      <c r="CGB142" s="851"/>
      <c r="CGC142" s="858"/>
      <c r="CGD142" s="851"/>
      <c r="CGE142" s="851"/>
      <c r="CGF142" s="851"/>
      <c r="CGG142" s="851"/>
      <c r="CGH142" s="851"/>
      <c r="CGI142" s="851"/>
      <c r="CGJ142" s="858"/>
      <c r="CGK142" s="851"/>
      <c r="CGL142" s="851"/>
      <c r="CGM142" s="851"/>
      <c r="CGN142" s="851"/>
      <c r="CGO142" s="851"/>
      <c r="CGP142" s="851"/>
      <c r="CGQ142" s="858"/>
      <c r="CGR142" s="851"/>
      <c r="CGS142" s="851"/>
      <c r="CGT142" s="851"/>
      <c r="CGU142" s="851"/>
      <c r="CGV142" s="851"/>
      <c r="CGW142" s="851"/>
      <c r="CGX142" s="858"/>
      <c r="CGY142" s="851"/>
      <c r="CGZ142" s="851"/>
      <c r="CHA142" s="851"/>
      <c r="CHB142" s="851"/>
      <c r="CHC142" s="851"/>
      <c r="CHD142" s="851"/>
      <c r="CHE142" s="858"/>
      <c r="CHF142" s="851"/>
      <c r="CHG142" s="851"/>
      <c r="CHH142" s="851"/>
      <c r="CHI142" s="851"/>
      <c r="CHJ142" s="851"/>
      <c r="CHK142" s="851"/>
      <c r="CHL142" s="858"/>
      <c r="CHM142" s="851"/>
      <c r="CHN142" s="851"/>
      <c r="CHO142" s="851"/>
      <c r="CHP142" s="851"/>
      <c r="CHQ142" s="851"/>
      <c r="CHR142" s="851"/>
      <c r="CHS142" s="858"/>
      <c r="CHT142" s="851"/>
      <c r="CHU142" s="851"/>
      <c r="CHV142" s="851"/>
      <c r="CHW142" s="851"/>
      <c r="CHX142" s="851"/>
      <c r="CHY142" s="851"/>
      <c r="CHZ142" s="858"/>
      <c r="CIA142" s="851"/>
      <c r="CIB142" s="851"/>
      <c r="CIC142" s="851"/>
      <c r="CID142" s="851"/>
      <c r="CIE142" s="851"/>
      <c r="CIF142" s="851"/>
      <c r="CIG142" s="858"/>
      <c r="CIH142" s="851"/>
      <c r="CII142" s="851"/>
      <c r="CIJ142" s="851"/>
      <c r="CIK142" s="851"/>
      <c r="CIL142" s="851"/>
      <c r="CIM142" s="851"/>
      <c r="CIN142" s="858"/>
      <c r="CIO142" s="851"/>
      <c r="CIP142" s="851"/>
      <c r="CIQ142" s="851"/>
      <c r="CIR142" s="851"/>
      <c r="CIS142" s="851"/>
      <c r="CIT142" s="851"/>
      <c r="CIU142" s="858"/>
      <c r="CIV142" s="851"/>
      <c r="CIW142" s="851"/>
      <c r="CIX142" s="851"/>
      <c r="CIY142" s="851"/>
      <c r="CIZ142" s="851"/>
      <c r="CJA142" s="851"/>
      <c r="CJB142" s="858"/>
      <c r="CJC142" s="851"/>
      <c r="CJD142" s="851"/>
      <c r="CJE142" s="851"/>
      <c r="CJF142" s="851"/>
      <c r="CJG142" s="851"/>
      <c r="CJH142" s="851"/>
      <c r="CJI142" s="858"/>
      <c r="CJJ142" s="851"/>
      <c r="CJK142" s="851"/>
      <c r="CJL142" s="851"/>
      <c r="CJM142" s="851"/>
      <c r="CJN142" s="851"/>
      <c r="CJO142" s="851"/>
      <c r="CJP142" s="858"/>
      <c r="CJQ142" s="851"/>
      <c r="CJR142" s="851"/>
      <c r="CJS142" s="851"/>
      <c r="CJT142" s="851"/>
      <c r="CJU142" s="851"/>
      <c r="CJV142" s="851"/>
      <c r="CJW142" s="858"/>
      <c r="CJX142" s="851"/>
      <c r="CJY142" s="851"/>
      <c r="CJZ142" s="851"/>
      <c r="CKA142" s="851"/>
      <c r="CKB142" s="851"/>
      <c r="CKC142" s="851"/>
      <c r="CKD142" s="858"/>
      <c r="CKE142" s="851"/>
      <c r="CKF142" s="851"/>
      <c r="CKG142" s="851"/>
      <c r="CKH142" s="851"/>
      <c r="CKI142" s="851"/>
      <c r="CKJ142" s="851"/>
      <c r="CKK142" s="858"/>
      <c r="CKL142" s="851"/>
      <c r="CKM142" s="851"/>
      <c r="CKN142" s="851"/>
      <c r="CKO142" s="851"/>
      <c r="CKP142" s="851"/>
      <c r="CKQ142" s="851"/>
      <c r="CKR142" s="858"/>
      <c r="CKS142" s="851"/>
      <c r="CKT142" s="851"/>
      <c r="CKU142" s="851"/>
      <c r="CKV142" s="851"/>
      <c r="CKW142" s="851"/>
      <c r="CKX142" s="851"/>
      <c r="CKY142" s="858"/>
      <c r="CKZ142" s="851"/>
      <c r="CLA142" s="851"/>
      <c r="CLB142" s="851"/>
      <c r="CLC142" s="851"/>
      <c r="CLD142" s="851"/>
      <c r="CLE142" s="851"/>
      <c r="CLF142" s="858"/>
      <c r="CLG142" s="851"/>
      <c r="CLH142" s="851"/>
      <c r="CLI142" s="851"/>
      <c r="CLJ142" s="851"/>
      <c r="CLK142" s="851"/>
      <c r="CLL142" s="851"/>
      <c r="CLM142" s="858"/>
      <c r="CLN142" s="851"/>
      <c r="CLO142" s="851"/>
      <c r="CLP142" s="851"/>
      <c r="CLQ142" s="851"/>
      <c r="CLR142" s="851"/>
      <c r="CLS142" s="851"/>
      <c r="CLT142" s="858"/>
      <c r="CLU142" s="851"/>
      <c r="CLV142" s="851"/>
      <c r="CLW142" s="851"/>
      <c r="CLX142" s="851"/>
      <c r="CLY142" s="851"/>
      <c r="CLZ142" s="851"/>
      <c r="CMA142" s="858"/>
      <c r="CMB142" s="851"/>
      <c r="CMC142" s="851"/>
      <c r="CMD142" s="851"/>
      <c r="CME142" s="851"/>
      <c r="CMF142" s="851"/>
      <c r="CMG142" s="851"/>
      <c r="CMH142" s="858"/>
      <c r="CMI142" s="851"/>
      <c r="CMJ142" s="851"/>
      <c r="CMK142" s="851"/>
      <c r="CML142" s="851"/>
      <c r="CMM142" s="851"/>
      <c r="CMN142" s="851"/>
      <c r="CMO142" s="858"/>
      <c r="CMP142" s="851"/>
      <c r="CMQ142" s="851"/>
      <c r="CMR142" s="851"/>
      <c r="CMS142" s="851"/>
      <c r="CMT142" s="851"/>
      <c r="CMU142" s="851"/>
      <c r="CMV142" s="858"/>
      <c r="CMW142" s="851"/>
      <c r="CMX142" s="851"/>
      <c r="CMY142" s="851"/>
      <c r="CMZ142" s="851"/>
      <c r="CNA142" s="851"/>
      <c r="CNB142" s="851"/>
      <c r="CNC142" s="858"/>
      <c r="CND142" s="851"/>
      <c r="CNE142" s="851"/>
      <c r="CNF142" s="851"/>
      <c r="CNG142" s="851"/>
      <c r="CNH142" s="851"/>
      <c r="CNI142" s="851"/>
      <c r="CNJ142" s="858"/>
      <c r="CNK142" s="851"/>
      <c r="CNL142" s="851"/>
      <c r="CNM142" s="851"/>
      <c r="CNN142" s="851"/>
      <c r="CNO142" s="851"/>
      <c r="CNP142" s="851"/>
      <c r="CNQ142" s="858"/>
      <c r="CNR142" s="851"/>
      <c r="CNS142" s="851"/>
      <c r="CNT142" s="851"/>
      <c r="CNU142" s="851"/>
      <c r="CNV142" s="851"/>
      <c r="CNW142" s="851"/>
      <c r="CNX142" s="858"/>
      <c r="CNY142" s="851"/>
      <c r="CNZ142" s="851"/>
      <c r="COA142" s="851"/>
      <c r="COB142" s="851"/>
      <c r="COC142" s="851"/>
      <c r="COD142" s="851"/>
      <c r="COE142" s="858"/>
      <c r="COF142" s="851"/>
      <c r="COG142" s="851"/>
      <c r="COH142" s="851"/>
      <c r="COI142" s="851"/>
      <c r="COJ142" s="851"/>
      <c r="COK142" s="851"/>
      <c r="COL142" s="858"/>
      <c r="COM142" s="851"/>
      <c r="CON142" s="851"/>
      <c r="COO142" s="851"/>
      <c r="COP142" s="851"/>
      <c r="COQ142" s="851"/>
      <c r="COR142" s="851"/>
      <c r="COS142" s="858"/>
      <c r="COT142" s="851"/>
      <c r="COU142" s="851"/>
      <c r="COV142" s="851"/>
      <c r="COW142" s="851"/>
      <c r="COX142" s="851"/>
      <c r="COY142" s="851"/>
      <c r="COZ142" s="858"/>
      <c r="CPA142" s="851"/>
      <c r="CPB142" s="851"/>
      <c r="CPC142" s="851"/>
      <c r="CPD142" s="851"/>
      <c r="CPE142" s="851"/>
      <c r="CPF142" s="851"/>
      <c r="CPG142" s="858"/>
      <c r="CPH142" s="851"/>
      <c r="CPI142" s="851"/>
      <c r="CPJ142" s="851"/>
      <c r="CPK142" s="851"/>
      <c r="CPL142" s="851"/>
      <c r="CPM142" s="851"/>
      <c r="CPN142" s="858"/>
      <c r="CPO142" s="851"/>
      <c r="CPP142" s="851"/>
      <c r="CPQ142" s="851"/>
      <c r="CPR142" s="851"/>
      <c r="CPS142" s="851"/>
      <c r="CPT142" s="851"/>
      <c r="CPU142" s="858"/>
      <c r="CPV142" s="851"/>
      <c r="CPW142" s="851"/>
      <c r="CPX142" s="851"/>
      <c r="CPY142" s="851"/>
      <c r="CPZ142" s="851"/>
      <c r="CQA142" s="851"/>
      <c r="CQB142" s="858"/>
      <c r="CQC142" s="851"/>
      <c r="CQD142" s="851"/>
      <c r="CQE142" s="851"/>
      <c r="CQF142" s="851"/>
      <c r="CQG142" s="851"/>
      <c r="CQH142" s="851"/>
      <c r="CQI142" s="858"/>
      <c r="CQJ142" s="851"/>
      <c r="CQK142" s="851"/>
      <c r="CQL142" s="851"/>
      <c r="CQM142" s="851"/>
      <c r="CQN142" s="851"/>
      <c r="CQO142" s="851"/>
      <c r="CQP142" s="858"/>
      <c r="CQQ142" s="851"/>
      <c r="CQR142" s="851"/>
      <c r="CQS142" s="851"/>
      <c r="CQT142" s="851"/>
      <c r="CQU142" s="851"/>
      <c r="CQV142" s="851"/>
      <c r="CQW142" s="858"/>
      <c r="CQX142" s="851"/>
      <c r="CQY142" s="851"/>
      <c r="CQZ142" s="851"/>
      <c r="CRA142" s="851"/>
      <c r="CRB142" s="851"/>
      <c r="CRC142" s="851"/>
      <c r="CRD142" s="858"/>
      <c r="CRE142" s="851"/>
      <c r="CRF142" s="851"/>
      <c r="CRG142" s="851"/>
      <c r="CRH142" s="851"/>
      <c r="CRI142" s="851"/>
      <c r="CRJ142" s="851"/>
      <c r="CRK142" s="858"/>
      <c r="CRL142" s="851"/>
      <c r="CRM142" s="851"/>
      <c r="CRN142" s="851"/>
      <c r="CRO142" s="851"/>
      <c r="CRP142" s="851"/>
      <c r="CRQ142" s="851"/>
      <c r="CRR142" s="858"/>
      <c r="CRS142" s="851"/>
      <c r="CRT142" s="851"/>
      <c r="CRU142" s="851"/>
      <c r="CRV142" s="851"/>
      <c r="CRW142" s="851"/>
      <c r="CRX142" s="851"/>
      <c r="CRY142" s="858"/>
      <c r="CRZ142" s="851"/>
      <c r="CSA142" s="851"/>
      <c r="CSB142" s="851"/>
      <c r="CSC142" s="851"/>
      <c r="CSD142" s="851"/>
      <c r="CSE142" s="851"/>
      <c r="CSF142" s="858"/>
      <c r="CSG142" s="851"/>
      <c r="CSH142" s="851"/>
      <c r="CSI142" s="851"/>
      <c r="CSJ142" s="851"/>
      <c r="CSK142" s="851"/>
      <c r="CSL142" s="851"/>
      <c r="CSM142" s="858"/>
      <c r="CSN142" s="851"/>
      <c r="CSO142" s="851"/>
      <c r="CSP142" s="851"/>
      <c r="CSQ142" s="851"/>
      <c r="CSR142" s="851"/>
      <c r="CSS142" s="851"/>
      <c r="CST142" s="858"/>
      <c r="CSU142" s="851"/>
      <c r="CSV142" s="851"/>
      <c r="CSW142" s="851"/>
      <c r="CSX142" s="851"/>
      <c r="CSY142" s="851"/>
      <c r="CSZ142" s="851"/>
      <c r="CTA142" s="858"/>
      <c r="CTB142" s="851"/>
      <c r="CTC142" s="851"/>
      <c r="CTD142" s="851"/>
      <c r="CTE142" s="851"/>
      <c r="CTF142" s="851"/>
      <c r="CTG142" s="851"/>
      <c r="CTH142" s="858"/>
      <c r="CTI142" s="851"/>
      <c r="CTJ142" s="851"/>
      <c r="CTK142" s="851"/>
      <c r="CTL142" s="851"/>
      <c r="CTM142" s="851"/>
      <c r="CTN142" s="851"/>
      <c r="CTO142" s="858"/>
      <c r="CTP142" s="851"/>
      <c r="CTQ142" s="851"/>
      <c r="CTR142" s="851"/>
      <c r="CTS142" s="851"/>
      <c r="CTT142" s="851"/>
      <c r="CTU142" s="851"/>
      <c r="CTV142" s="858"/>
      <c r="CTW142" s="851"/>
      <c r="CTX142" s="851"/>
      <c r="CTY142" s="851"/>
      <c r="CTZ142" s="851"/>
      <c r="CUA142" s="851"/>
      <c r="CUB142" s="851"/>
      <c r="CUC142" s="858"/>
      <c r="CUD142" s="851"/>
      <c r="CUE142" s="851"/>
      <c r="CUF142" s="851"/>
      <c r="CUG142" s="851"/>
      <c r="CUH142" s="851"/>
      <c r="CUI142" s="851"/>
      <c r="CUJ142" s="858"/>
      <c r="CUK142" s="851"/>
      <c r="CUL142" s="851"/>
      <c r="CUM142" s="851"/>
      <c r="CUN142" s="851"/>
      <c r="CUO142" s="851"/>
      <c r="CUP142" s="851"/>
      <c r="CUQ142" s="858"/>
      <c r="CUR142" s="851"/>
      <c r="CUS142" s="851"/>
      <c r="CUT142" s="851"/>
      <c r="CUU142" s="851"/>
      <c r="CUV142" s="851"/>
      <c r="CUW142" s="851"/>
      <c r="CUX142" s="858"/>
      <c r="CUY142" s="851"/>
      <c r="CUZ142" s="851"/>
      <c r="CVA142" s="851"/>
      <c r="CVB142" s="851"/>
      <c r="CVC142" s="851"/>
      <c r="CVD142" s="851"/>
      <c r="CVE142" s="858"/>
      <c r="CVF142" s="851"/>
      <c r="CVG142" s="851"/>
      <c r="CVH142" s="851"/>
      <c r="CVI142" s="851"/>
      <c r="CVJ142" s="851"/>
      <c r="CVK142" s="851"/>
      <c r="CVL142" s="858"/>
      <c r="CVM142" s="851"/>
      <c r="CVN142" s="851"/>
      <c r="CVO142" s="851"/>
      <c r="CVP142" s="851"/>
      <c r="CVQ142" s="851"/>
      <c r="CVR142" s="851"/>
      <c r="CVS142" s="858"/>
      <c r="CVT142" s="851"/>
      <c r="CVU142" s="851"/>
      <c r="CVV142" s="851"/>
      <c r="CVW142" s="851"/>
      <c r="CVX142" s="851"/>
      <c r="CVY142" s="851"/>
      <c r="CVZ142" s="858"/>
      <c r="CWA142" s="851"/>
      <c r="CWB142" s="851"/>
      <c r="CWC142" s="851"/>
      <c r="CWD142" s="851"/>
      <c r="CWE142" s="851"/>
      <c r="CWF142" s="851"/>
      <c r="CWG142" s="858"/>
      <c r="CWH142" s="851"/>
      <c r="CWI142" s="851"/>
      <c r="CWJ142" s="851"/>
      <c r="CWK142" s="851"/>
      <c r="CWL142" s="851"/>
      <c r="CWM142" s="851"/>
      <c r="CWN142" s="858"/>
      <c r="CWO142" s="851"/>
      <c r="CWP142" s="851"/>
      <c r="CWQ142" s="851"/>
      <c r="CWR142" s="851"/>
      <c r="CWS142" s="851"/>
      <c r="CWT142" s="851"/>
      <c r="CWU142" s="858"/>
      <c r="CWV142" s="851"/>
      <c r="CWW142" s="851"/>
      <c r="CWX142" s="851"/>
      <c r="CWY142" s="851"/>
      <c r="CWZ142" s="851"/>
      <c r="CXA142" s="851"/>
      <c r="CXB142" s="858"/>
      <c r="CXC142" s="851"/>
      <c r="CXD142" s="851"/>
      <c r="CXE142" s="851"/>
      <c r="CXF142" s="851"/>
      <c r="CXG142" s="851"/>
      <c r="CXH142" s="851"/>
      <c r="CXI142" s="858"/>
      <c r="CXJ142" s="851"/>
      <c r="CXK142" s="851"/>
      <c r="CXL142" s="851"/>
      <c r="CXM142" s="851"/>
      <c r="CXN142" s="851"/>
      <c r="CXO142" s="851"/>
      <c r="CXP142" s="858"/>
      <c r="CXQ142" s="851"/>
      <c r="CXR142" s="851"/>
      <c r="CXS142" s="851"/>
      <c r="CXT142" s="851"/>
      <c r="CXU142" s="851"/>
      <c r="CXV142" s="851"/>
      <c r="CXW142" s="858"/>
      <c r="CXX142" s="851"/>
      <c r="CXY142" s="851"/>
      <c r="CXZ142" s="851"/>
      <c r="CYA142" s="851"/>
      <c r="CYB142" s="851"/>
      <c r="CYC142" s="851"/>
      <c r="CYD142" s="858"/>
      <c r="CYE142" s="851"/>
      <c r="CYF142" s="851"/>
      <c r="CYG142" s="851"/>
      <c r="CYH142" s="851"/>
      <c r="CYI142" s="851"/>
      <c r="CYJ142" s="851"/>
      <c r="CYK142" s="858"/>
      <c r="CYL142" s="851"/>
      <c r="CYM142" s="851"/>
      <c r="CYN142" s="851"/>
      <c r="CYO142" s="851"/>
      <c r="CYP142" s="851"/>
      <c r="CYQ142" s="851"/>
      <c r="CYR142" s="858"/>
      <c r="CYS142" s="851"/>
      <c r="CYT142" s="851"/>
      <c r="CYU142" s="851"/>
      <c r="CYV142" s="851"/>
      <c r="CYW142" s="851"/>
      <c r="CYX142" s="851"/>
      <c r="CYY142" s="858"/>
      <c r="CYZ142" s="851"/>
      <c r="CZA142" s="851"/>
      <c r="CZB142" s="851"/>
      <c r="CZC142" s="851"/>
      <c r="CZD142" s="851"/>
      <c r="CZE142" s="851"/>
      <c r="CZF142" s="858"/>
      <c r="CZG142" s="851"/>
      <c r="CZH142" s="851"/>
      <c r="CZI142" s="851"/>
      <c r="CZJ142" s="851"/>
      <c r="CZK142" s="851"/>
      <c r="CZL142" s="851"/>
      <c r="CZM142" s="858"/>
      <c r="CZN142" s="851"/>
      <c r="CZO142" s="851"/>
      <c r="CZP142" s="851"/>
      <c r="CZQ142" s="851"/>
      <c r="CZR142" s="851"/>
      <c r="CZS142" s="851"/>
      <c r="CZT142" s="858"/>
      <c r="CZU142" s="851"/>
      <c r="CZV142" s="851"/>
      <c r="CZW142" s="851"/>
      <c r="CZX142" s="851"/>
      <c r="CZY142" s="851"/>
      <c r="CZZ142" s="851"/>
      <c r="DAA142" s="858"/>
      <c r="DAB142" s="851"/>
      <c r="DAC142" s="851"/>
      <c r="DAD142" s="851"/>
      <c r="DAE142" s="851"/>
      <c r="DAF142" s="851"/>
      <c r="DAG142" s="851"/>
      <c r="DAH142" s="858"/>
      <c r="DAI142" s="851"/>
      <c r="DAJ142" s="851"/>
      <c r="DAK142" s="851"/>
      <c r="DAL142" s="851"/>
      <c r="DAM142" s="851"/>
      <c r="DAN142" s="851"/>
      <c r="DAO142" s="858"/>
      <c r="DAP142" s="851"/>
      <c r="DAQ142" s="851"/>
      <c r="DAR142" s="851"/>
      <c r="DAS142" s="851"/>
      <c r="DAT142" s="851"/>
      <c r="DAU142" s="851"/>
      <c r="DAV142" s="858"/>
      <c r="DAW142" s="851"/>
      <c r="DAX142" s="851"/>
      <c r="DAY142" s="851"/>
      <c r="DAZ142" s="851"/>
      <c r="DBA142" s="851"/>
      <c r="DBB142" s="851"/>
      <c r="DBC142" s="858"/>
      <c r="DBD142" s="851"/>
      <c r="DBE142" s="851"/>
      <c r="DBF142" s="851"/>
      <c r="DBG142" s="851"/>
      <c r="DBH142" s="851"/>
      <c r="DBI142" s="851"/>
      <c r="DBJ142" s="858"/>
      <c r="DBK142" s="851"/>
      <c r="DBL142" s="851"/>
      <c r="DBM142" s="851"/>
      <c r="DBN142" s="851"/>
      <c r="DBO142" s="851"/>
      <c r="DBP142" s="851"/>
      <c r="DBQ142" s="858"/>
      <c r="DBR142" s="851"/>
      <c r="DBS142" s="851"/>
      <c r="DBT142" s="851"/>
      <c r="DBU142" s="851"/>
      <c r="DBV142" s="851"/>
      <c r="DBW142" s="851"/>
      <c r="DBX142" s="858"/>
      <c r="DBY142" s="851"/>
      <c r="DBZ142" s="851"/>
      <c r="DCA142" s="851"/>
      <c r="DCB142" s="851"/>
      <c r="DCC142" s="851"/>
      <c r="DCD142" s="851"/>
      <c r="DCE142" s="858"/>
      <c r="DCF142" s="851"/>
      <c r="DCG142" s="851"/>
      <c r="DCH142" s="851"/>
      <c r="DCI142" s="851"/>
      <c r="DCJ142" s="851"/>
      <c r="DCK142" s="851"/>
      <c r="DCL142" s="858"/>
      <c r="DCM142" s="851"/>
      <c r="DCN142" s="851"/>
      <c r="DCO142" s="851"/>
      <c r="DCP142" s="851"/>
      <c r="DCQ142" s="851"/>
      <c r="DCR142" s="851"/>
      <c r="DCS142" s="858"/>
      <c r="DCT142" s="851"/>
      <c r="DCU142" s="851"/>
      <c r="DCV142" s="851"/>
      <c r="DCW142" s="851"/>
      <c r="DCX142" s="851"/>
      <c r="DCY142" s="851"/>
      <c r="DCZ142" s="858"/>
      <c r="DDA142" s="851"/>
      <c r="DDB142" s="851"/>
      <c r="DDC142" s="851"/>
      <c r="DDD142" s="851"/>
      <c r="DDE142" s="851"/>
      <c r="DDF142" s="851"/>
      <c r="DDG142" s="858"/>
      <c r="DDH142" s="851"/>
      <c r="DDI142" s="851"/>
      <c r="DDJ142" s="851"/>
      <c r="DDK142" s="851"/>
      <c r="DDL142" s="851"/>
      <c r="DDM142" s="851"/>
      <c r="DDN142" s="858"/>
      <c r="DDO142" s="851"/>
      <c r="DDP142" s="851"/>
      <c r="DDQ142" s="851"/>
      <c r="DDR142" s="851"/>
      <c r="DDS142" s="851"/>
      <c r="DDT142" s="851"/>
      <c r="DDU142" s="858"/>
      <c r="DDV142" s="851"/>
      <c r="DDW142" s="851"/>
      <c r="DDX142" s="851"/>
      <c r="DDY142" s="851"/>
      <c r="DDZ142" s="851"/>
      <c r="DEA142" s="851"/>
      <c r="DEB142" s="858"/>
      <c r="DEC142" s="851"/>
      <c r="DED142" s="851"/>
      <c r="DEE142" s="851"/>
      <c r="DEF142" s="851"/>
      <c r="DEG142" s="851"/>
      <c r="DEH142" s="851"/>
      <c r="DEI142" s="858"/>
      <c r="DEJ142" s="851"/>
      <c r="DEK142" s="851"/>
      <c r="DEL142" s="851"/>
      <c r="DEM142" s="851"/>
      <c r="DEN142" s="851"/>
      <c r="DEO142" s="851"/>
      <c r="DEP142" s="858"/>
      <c r="DEQ142" s="851"/>
      <c r="DER142" s="851"/>
      <c r="DES142" s="851"/>
      <c r="DET142" s="851"/>
      <c r="DEU142" s="851"/>
      <c r="DEV142" s="851"/>
      <c r="DEW142" s="858"/>
      <c r="DEX142" s="851"/>
      <c r="DEY142" s="851"/>
      <c r="DEZ142" s="851"/>
      <c r="DFA142" s="851"/>
      <c r="DFB142" s="851"/>
      <c r="DFC142" s="851"/>
      <c r="DFD142" s="858"/>
      <c r="DFE142" s="851"/>
      <c r="DFF142" s="851"/>
      <c r="DFG142" s="851"/>
      <c r="DFH142" s="851"/>
      <c r="DFI142" s="851"/>
      <c r="DFJ142" s="851"/>
      <c r="DFK142" s="858"/>
      <c r="DFL142" s="851"/>
      <c r="DFM142" s="851"/>
      <c r="DFN142" s="851"/>
      <c r="DFO142" s="851"/>
      <c r="DFP142" s="851"/>
      <c r="DFQ142" s="851"/>
      <c r="DFR142" s="858"/>
      <c r="DFS142" s="851"/>
      <c r="DFT142" s="851"/>
      <c r="DFU142" s="851"/>
      <c r="DFV142" s="851"/>
      <c r="DFW142" s="851"/>
      <c r="DFX142" s="851"/>
      <c r="DFY142" s="858"/>
      <c r="DFZ142" s="851"/>
      <c r="DGA142" s="851"/>
      <c r="DGB142" s="851"/>
      <c r="DGC142" s="851"/>
      <c r="DGD142" s="851"/>
      <c r="DGE142" s="851"/>
      <c r="DGF142" s="858"/>
      <c r="DGG142" s="851"/>
      <c r="DGH142" s="851"/>
      <c r="DGI142" s="851"/>
      <c r="DGJ142" s="851"/>
      <c r="DGK142" s="851"/>
      <c r="DGL142" s="851"/>
      <c r="DGM142" s="858"/>
      <c r="DGN142" s="851"/>
      <c r="DGO142" s="851"/>
      <c r="DGP142" s="851"/>
      <c r="DGQ142" s="851"/>
      <c r="DGR142" s="851"/>
      <c r="DGS142" s="851"/>
      <c r="DGT142" s="858"/>
      <c r="DGU142" s="851"/>
      <c r="DGV142" s="851"/>
      <c r="DGW142" s="851"/>
      <c r="DGX142" s="851"/>
      <c r="DGY142" s="851"/>
      <c r="DGZ142" s="851"/>
      <c r="DHA142" s="858"/>
      <c r="DHB142" s="851"/>
      <c r="DHC142" s="851"/>
      <c r="DHD142" s="851"/>
      <c r="DHE142" s="851"/>
      <c r="DHF142" s="851"/>
      <c r="DHG142" s="851"/>
      <c r="DHH142" s="858"/>
      <c r="DHI142" s="851"/>
      <c r="DHJ142" s="851"/>
      <c r="DHK142" s="851"/>
      <c r="DHL142" s="851"/>
      <c r="DHM142" s="851"/>
      <c r="DHN142" s="851"/>
      <c r="DHO142" s="858"/>
      <c r="DHP142" s="851"/>
      <c r="DHQ142" s="851"/>
      <c r="DHR142" s="851"/>
      <c r="DHS142" s="851"/>
      <c r="DHT142" s="851"/>
      <c r="DHU142" s="851"/>
      <c r="DHV142" s="858"/>
      <c r="DHW142" s="851"/>
      <c r="DHX142" s="851"/>
      <c r="DHY142" s="851"/>
      <c r="DHZ142" s="851"/>
      <c r="DIA142" s="851"/>
      <c r="DIB142" s="851"/>
      <c r="DIC142" s="858"/>
      <c r="DID142" s="851"/>
      <c r="DIE142" s="851"/>
      <c r="DIF142" s="851"/>
      <c r="DIG142" s="851"/>
      <c r="DIH142" s="851"/>
      <c r="DII142" s="851"/>
      <c r="DIJ142" s="858"/>
      <c r="DIK142" s="851"/>
      <c r="DIL142" s="851"/>
      <c r="DIM142" s="851"/>
      <c r="DIN142" s="851"/>
      <c r="DIO142" s="851"/>
      <c r="DIP142" s="851"/>
      <c r="DIQ142" s="858"/>
      <c r="DIR142" s="851"/>
      <c r="DIS142" s="851"/>
      <c r="DIT142" s="851"/>
      <c r="DIU142" s="851"/>
      <c r="DIV142" s="851"/>
      <c r="DIW142" s="851"/>
      <c r="DIX142" s="858"/>
      <c r="DIY142" s="851"/>
      <c r="DIZ142" s="851"/>
      <c r="DJA142" s="851"/>
      <c r="DJB142" s="851"/>
      <c r="DJC142" s="851"/>
      <c r="DJD142" s="851"/>
      <c r="DJE142" s="858"/>
      <c r="DJF142" s="851"/>
      <c r="DJG142" s="851"/>
      <c r="DJH142" s="851"/>
      <c r="DJI142" s="851"/>
      <c r="DJJ142" s="851"/>
      <c r="DJK142" s="851"/>
      <c r="DJL142" s="858"/>
      <c r="DJM142" s="851"/>
      <c r="DJN142" s="851"/>
      <c r="DJO142" s="851"/>
      <c r="DJP142" s="851"/>
      <c r="DJQ142" s="851"/>
      <c r="DJR142" s="851"/>
      <c r="DJS142" s="858"/>
      <c r="DJT142" s="851"/>
      <c r="DJU142" s="851"/>
      <c r="DJV142" s="851"/>
      <c r="DJW142" s="851"/>
      <c r="DJX142" s="851"/>
      <c r="DJY142" s="851"/>
      <c r="DJZ142" s="858"/>
      <c r="DKA142" s="851"/>
      <c r="DKB142" s="851"/>
      <c r="DKC142" s="851"/>
      <c r="DKD142" s="851"/>
      <c r="DKE142" s="851"/>
      <c r="DKF142" s="851"/>
      <c r="DKG142" s="858"/>
      <c r="DKH142" s="851"/>
      <c r="DKI142" s="851"/>
      <c r="DKJ142" s="851"/>
      <c r="DKK142" s="851"/>
      <c r="DKL142" s="851"/>
      <c r="DKM142" s="851"/>
      <c r="DKN142" s="858"/>
      <c r="DKO142" s="851"/>
      <c r="DKP142" s="851"/>
      <c r="DKQ142" s="851"/>
      <c r="DKR142" s="851"/>
      <c r="DKS142" s="851"/>
      <c r="DKT142" s="851"/>
      <c r="DKU142" s="858"/>
      <c r="DKV142" s="851"/>
      <c r="DKW142" s="851"/>
      <c r="DKX142" s="851"/>
      <c r="DKY142" s="851"/>
      <c r="DKZ142" s="851"/>
      <c r="DLA142" s="851"/>
      <c r="DLB142" s="858"/>
      <c r="DLC142" s="851"/>
      <c r="DLD142" s="851"/>
      <c r="DLE142" s="851"/>
      <c r="DLF142" s="851"/>
      <c r="DLG142" s="851"/>
      <c r="DLH142" s="851"/>
      <c r="DLI142" s="858"/>
      <c r="DLJ142" s="851"/>
      <c r="DLK142" s="851"/>
      <c r="DLL142" s="851"/>
      <c r="DLM142" s="851"/>
      <c r="DLN142" s="851"/>
      <c r="DLO142" s="851"/>
      <c r="DLP142" s="858"/>
      <c r="DLQ142" s="851"/>
      <c r="DLR142" s="851"/>
      <c r="DLS142" s="851"/>
      <c r="DLT142" s="851"/>
      <c r="DLU142" s="851"/>
      <c r="DLV142" s="851"/>
      <c r="DLW142" s="858"/>
      <c r="DLX142" s="851"/>
      <c r="DLY142" s="851"/>
      <c r="DLZ142" s="851"/>
      <c r="DMA142" s="851"/>
      <c r="DMB142" s="851"/>
      <c r="DMC142" s="851"/>
      <c r="DMD142" s="858"/>
      <c r="DME142" s="851"/>
      <c r="DMF142" s="851"/>
      <c r="DMG142" s="851"/>
      <c r="DMH142" s="851"/>
      <c r="DMI142" s="851"/>
      <c r="DMJ142" s="851"/>
      <c r="DMK142" s="858"/>
      <c r="DML142" s="851"/>
      <c r="DMM142" s="851"/>
      <c r="DMN142" s="851"/>
      <c r="DMO142" s="851"/>
      <c r="DMP142" s="851"/>
      <c r="DMQ142" s="851"/>
      <c r="DMR142" s="858"/>
      <c r="DMS142" s="851"/>
      <c r="DMT142" s="851"/>
      <c r="DMU142" s="851"/>
      <c r="DMV142" s="851"/>
      <c r="DMW142" s="851"/>
      <c r="DMX142" s="851"/>
      <c r="DMY142" s="858"/>
      <c r="DMZ142" s="851"/>
      <c r="DNA142" s="851"/>
      <c r="DNB142" s="851"/>
      <c r="DNC142" s="851"/>
      <c r="DND142" s="851"/>
      <c r="DNE142" s="851"/>
      <c r="DNF142" s="858"/>
      <c r="DNG142" s="851"/>
      <c r="DNH142" s="851"/>
      <c r="DNI142" s="851"/>
      <c r="DNJ142" s="851"/>
      <c r="DNK142" s="851"/>
      <c r="DNL142" s="851"/>
      <c r="DNM142" s="858"/>
      <c r="DNN142" s="851"/>
      <c r="DNO142" s="851"/>
      <c r="DNP142" s="851"/>
      <c r="DNQ142" s="851"/>
      <c r="DNR142" s="851"/>
      <c r="DNS142" s="851"/>
      <c r="DNT142" s="858"/>
      <c r="DNU142" s="851"/>
      <c r="DNV142" s="851"/>
      <c r="DNW142" s="851"/>
      <c r="DNX142" s="851"/>
      <c r="DNY142" s="851"/>
      <c r="DNZ142" s="851"/>
      <c r="DOA142" s="858"/>
      <c r="DOB142" s="851"/>
      <c r="DOC142" s="851"/>
      <c r="DOD142" s="851"/>
      <c r="DOE142" s="851"/>
      <c r="DOF142" s="851"/>
      <c r="DOG142" s="851"/>
      <c r="DOH142" s="858"/>
      <c r="DOI142" s="851"/>
      <c r="DOJ142" s="851"/>
      <c r="DOK142" s="851"/>
      <c r="DOL142" s="851"/>
      <c r="DOM142" s="851"/>
      <c r="DON142" s="851"/>
      <c r="DOO142" s="858"/>
      <c r="DOP142" s="851"/>
      <c r="DOQ142" s="851"/>
      <c r="DOR142" s="851"/>
      <c r="DOS142" s="851"/>
      <c r="DOT142" s="851"/>
      <c r="DOU142" s="851"/>
      <c r="DOV142" s="858"/>
      <c r="DOW142" s="851"/>
      <c r="DOX142" s="851"/>
      <c r="DOY142" s="851"/>
      <c r="DOZ142" s="851"/>
      <c r="DPA142" s="851"/>
      <c r="DPB142" s="851"/>
      <c r="DPC142" s="858"/>
      <c r="DPD142" s="851"/>
      <c r="DPE142" s="851"/>
      <c r="DPF142" s="851"/>
      <c r="DPG142" s="851"/>
      <c r="DPH142" s="851"/>
      <c r="DPI142" s="851"/>
      <c r="DPJ142" s="858"/>
      <c r="DPK142" s="851"/>
      <c r="DPL142" s="851"/>
      <c r="DPM142" s="851"/>
      <c r="DPN142" s="851"/>
      <c r="DPO142" s="851"/>
      <c r="DPP142" s="851"/>
      <c r="DPQ142" s="858"/>
      <c r="DPR142" s="851"/>
      <c r="DPS142" s="851"/>
      <c r="DPT142" s="851"/>
      <c r="DPU142" s="851"/>
      <c r="DPV142" s="851"/>
      <c r="DPW142" s="851"/>
      <c r="DPX142" s="858"/>
      <c r="DPY142" s="851"/>
      <c r="DPZ142" s="851"/>
      <c r="DQA142" s="851"/>
      <c r="DQB142" s="851"/>
      <c r="DQC142" s="851"/>
      <c r="DQD142" s="851"/>
      <c r="DQE142" s="858"/>
      <c r="DQF142" s="851"/>
      <c r="DQG142" s="851"/>
      <c r="DQH142" s="851"/>
      <c r="DQI142" s="851"/>
      <c r="DQJ142" s="851"/>
      <c r="DQK142" s="851"/>
      <c r="DQL142" s="858"/>
      <c r="DQM142" s="851"/>
      <c r="DQN142" s="851"/>
      <c r="DQO142" s="851"/>
      <c r="DQP142" s="851"/>
      <c r="DQQ142" s="851"/>
      <c r="DQR142" s="851"/>
      <c r="DQS142" s="858"/>
      <c r="DQT142" s="851"/>
      <c r="DQU142" s="851"/>
      <c r="DQV142" s="851"/>
      <c r="DQW142" s="851"/>
      <c r="DQX142" s="851"/>
      <c r="DQY142" s="851"/>
      <c r="DQZ142" s="858"/>
      <c r="DRA142" s="851"/>
      <c r="DRB142" s="851"/>
      <c r="DRC142" s="851"/>
      <c r="DRD142" s="851"/>
      <c r="DRE142" s="851"/>
      <c r="DRF142" s="851"/>
      <c r="DRG142" s="858"/>
      <c r="DRH142" s="851"/>
      <c r="DRI142" s="851"/>
      <c r="DRJ142" s="851"/>
      <c r="DRK142" s="851"/>
      <c r="DRL142" s="851"/>
      <c r="DRM142" s="851"/>
      <c r="DRN142" s="858"/>
      <c r="DRO142" s="851"/>
      <c r="DRP142" s="851"/>
      <c r="DRQ142" s="851"/>
      <c r="DRR142" s="851"/>
      <c r="DRS142" s="851"/>
      <c r="DRT142" s="851"/>
      <c r="DRU142" s="858"/>
      <c r="DRV142" s="851"/>
      <c r="DRW142" s="851"/>
      <c r="DRX142" s="851"/>
      <c r="DRY142" s="851"/>
      <c r="DRZ142" s="851"/>
      <c r="DSA142" s="851"/>
      <c r="DSB142" s="858"/>
      <c r="DSC142" s="851"/>
      <c r="DSD142" s="851"/>
      <c r="DSE142" s="851"/>
      <c r="DSF142" s="851"/>
      <c r="DSG142" s="851"/>
      <c r="DSH142" s="851"/>
      <c r="DSI142" s="858"/>
      <c r="DSJ142" s="851"/>
      <c r="DSK142" s="851"/>
      <c r="DSL142" s="851"/>
      <c r="DSM142" s="851"/>
      <c r="DSN142" s="851"/>
      <c r="DSO142" s="851"/>
      <c r="DSP142" s="858"/>
      <c r="DSQ142" s="851"/>
      <c r="DSR142" s="851"/>
      <c r="DSS142" s="851"/>
      <c r="DST142" s="851"/>
      <c r="DSU142" s="851"/>
      <c r="DSV142" s="851"/>
      <c r="DSW142" s="858"/>
      <c r="DSX142" s="851"/>
      <c r="DSY142" s="851"/>
      <c r="DSZ142" s="851"/>
      <c r="DTA142" s="851"/>
      <c r="DTB142" s="851"/>
      <c r="DTC142" s="851"/>
      <c r="DTD142" s="858"/>
      <c r="DTE142" s="851"/>
      <c r="DTF142" s="851"/>
      <c r="DTG142" s="851"/>
      <c r="DTH142" s="851"/>
      <c r="DTI142" s="851"/>
      <c r="DTJ142" s="851"/>
      <c r="DTK142" s="858"/>
      <c r="DTL142" s="851"/>
      <c r="DTM142" s="851"/>
      <c r="DTN142" s="851"/>
      <c r="DTO142" s="851"/>
      <c r="DTP142" s="851"/>
      <c r="DTQ142" s="851"/>
      <c r="DTR142" s="858"/>
      <c r="DTS142" s="851"/>
      <c r="DTT142" s="851"/>
      <c r="DTU142" s="851"/>
      <c r="DTV142" s="851"/>
      <c r="DTW142" s="851"/>
      <c r="DTX142" s="851"/>
      <c r="DTY142" s="858"/>
      <c r="DTZ142" s="851"/>
      <c r="DUA142" s="851"/>
      <c r="DUB142" s="851"/>
      <c r="DUC142" s="851"/>
      <c r="DUD142" s="851"/>
      <c r="DUE142" s="851"/>
      <c r="DUF142" s="858"/>
      <c r="DUG142" s="851"/>
      <c r="DUH142" s="851"/>
      <c r="DUI142" s="851"/>
      <c r="DUJ142" s="851"/>
      <c r="DUK142" s="851"/>
      <c r="DUL142" s="851"/>
      <c r="DUM142" s="858"/>
      <c r="DUN142" s="851"/>
      <c r="DUO142" s="851"/>
      <c r="DUP142" s="851"/>
      <c r="DUQ142" s="851"/>
      <c r="DUR142" s="851"/>
      <c r="DUS142" s="851"/>
      <c r="DUT142" s="858"/>
      <c r="DUU142" s="851"/>
      <c r="DUV142" s="851"/>
      <c r="DUW142" s="851"/>
      <c r="DUX142" s="851"/>
      <c r="DUY142" s="851"/>
      <c r="DUZ142" s="851"/>
      <c r="DVA142" s="858"/>
      <c r="DVB142" s="851"/>
      <c r="DVC142" s="851"/>
      <c r="DVD142" s="851"/>
      <c r="DVE142" s="851"/>
      <c r="DVF142" s="851"/>
      <c r="DVG142" s="851"/>
      <c r="DVH142" s="858"/>
      <c r="DVI142" s="851"/>
      <c r="DVJ142" s="851"/>
      <c r="DVK142" s="851"/>
      <c r="DVL142" s="851"/>
      <c r="DVM142" s="851"/>
      <c r="DVN142" s="851"/>
      <c r="DVO142" s="858"/>
      <c r="DVP142" s="851"/>
      <c r="DVQ142" s="851"/>
      <c r="DVR142" s="851"/>
      <c r="DVS142" s="851"/>
      <c r="DVT142" s="851"/>
      <c r="DVU142" s="851"/>
      <c r="DVV142" s="858"/>
      <c r="DVW142" s="851"/>
      <c r="DVX142" s="851"/>
      <c r="DVY142" s="851"/>
      <c r="DVZ142" s="851"/>
      <c r="DWA142" s="851"/>
      <c r="DWB142" s="851"/>
      <c r="DWC142" s="858"/>
      <c r="DWD142" s="851"/>
      <c r="DWE142" s="851"/>
      <c r="DWF142" s="851"/>
      <c r="DWG142" s="851"/>
      <c r="DWH142" s="851"/>
      <c r="DWI142" s="851"/>
      <c r="DWJ142" s="858"/>
      <c r="DWK142" s="851"/>
      <c r="DWL142" s="851"/>
      <c r="DWM142" s="851"/>
      <c r="DWN142" s="851"/>
      <c r="DWO142" s="851"/>
      <c r="DWP142" s="851"/>
      <c r="DWQ142" s="858"/>
      <c r="DWR142" s="851"/>
      <c r="DWS142" s="851"/>
      <c r="DWT142" s="851"/>
      <c r="DWU142" s="851"/>
      <c r="DWV142" s="851"/>
      <c r="DWW142" s="851"/>
      <c r="DWX142" s="858"/>
      <c r="DWY142" s="851"/>
      <c r="DWZ142" s="851"/>
      <c r="DXA142" s="851"/>
      <c r="DXB142" s="851"/>
      <c r="DXC142" s="851"/>
      <c r="DXD142" s="851"/>
      <c r="DXE142" s="858"/>
      <c r="DXF142" s="851"/>
      <c r="DXG142" s="851"/>
      <c r="DXH142" s="851"/>
      <c r="DXI142" s="851"/>
      <c r="DXJ142" s="851"/>
      <c r="DXK142" s="851"/>
      <c r="DXL142" s="858"/>
      <c r="DXM142" s="851"/>
      <c r="DXN142" s="851"/>
      <c r="DXO142" s="851"/>
      <c r="DXP142" s="851"/>
      <c r="DXQ142" s="851"/>
      <c r="DXR142" s="851"/>
      <c r="DXS142" s="858"/>
      <c r="DXT142" s="851"/>
      <c r="DXU142" s="851"/>
      <c r="DXV142" s="851"/>
      <c r="DXW142" s="851"/>
      <c r="DXX142" s="851"/>
      <c r="DXY142" s="851"/>
      <c r="DXZ142" s="858"/>
      <c r="DYA142" s="851"/>
      <c r="DYB142" s="851"/>
      <c r="DYC142" s="851"/>
      <c r="DYD142" s="851"/>
      <c r="DYE142" s="851"/>
      <c r="DYF142" s="851"/>
      <c r="DYG142" s="858"/>
      <c r="DYH142" s="851"/>
      <c r="DYI142" s="851"/>
      <c r="DYJ142" s="851"/>
      <c r="DYK142" s="851"/>
      <c r="DYL142" s="851"/>
      <c r="DYM142" s="851"/>
      <c r="DYN142" s="858"/>
      <c r="DYO142" s="851"/>
      <c r="DYP142" s="851"/>
      <c r="DYQ142" s="851"/>
      <c r="DYR142" s="851"/>
      <c r="DYS142" s="851"/>
      <c r="DYT142" s="851"/>
      <c r="DYU142" s="858"/>
      <c r="DYV142" s="851"/>
      <c r="DYW142" s="851"/>
      <c r="DYX142" s="851"/>
      <c r="DYY142" s="851"/>
      <c r="DYZ142" s="851"/>
      <c r="DZA142" s="851"/>
      <c r="DZB142" s="858"/>
      <c r="DZC142" s="851"/>
      <c r="DZD142" s="851"/>
      <c r="DZE142" s="851"/>
      <c r="DZF142" s="851"/>
      <c r="DZG142" s="851"/>
      <c r="DZH142" s="851"/>
      <c r="DZI142" s="858"/>
      <c r="DZJ142" s="851"/>
      <c r="DZK142" s="851"/>
      <c r="DZL142" s="851"/>
      <c r="DZM142" s="851"/>
      <c r="DZN142" s="851"/>
      <c r="DZO142" s="851"/>
      <c r="DZP142" s="858"/>
      <c r="DZQ142" s="851"/>
      <c r="DZR142" s="851"/>
      <c r="DZS142" s="851"/>
      <c r="DZT142" s="851"/>
      <c r="DZU142" s="851"/>
      <c r="DZV142" s="851"/>
      <c r="DZW142" s="858"/>
      <c r="DZX142" s="851"/>
      <c r="DZY142" s="851"/>
      <c r="DZZ142" s="851"/>
      <c r="EAA142" s="851"/>
      <c r="EAB142" s="851"/>
      <c r="EAC142" s="851"/>
      <c r="EAD142" s="858"/>
      <c r="EAE142" s="851"/>
      <c r="EAF142" s="851"/>
      <c r="EAG142" s="851"/>
      <c r="EAH142" s="851"/>
      <c r="EAI142" s="851"/>
      <c r="EAJ142" s="851"/>
      <c r="EAK142" s="858"/>
      <c r="EAL142" s="851"/>
      <c r="EAM142" s="851"/>
      <c r="EAN142" s="851"/>
      <c r="EAO142" s="851"/>
      <c r="EAP142" s="851"/>
      <c r="EAQ142" s="851"/>
      <c r="EAR142" s="858"/>
      <c r="EAS142" s="851"/>
      <c r="EAT142" s="851"/>
      <c r="EAU142" s="851"/>
      <c r="EAV142" s="851"/>
      <c r="EAW142" s="851"/>
      <c r="EAX142" s="851"/>
      <c r="EAY142" s="858"/>
      <c r="EAZ142" s="851"/>
      <c r="EBA142" s="851"/>
      <c r="EBB142" s="851"/>
      <c r="EBC142" s="851"/>
      <c r="EBD142" s="851"/>
      <c r="EBE142" s="851"/>
      <c r="EBF142" s="858"/>
      <c r="EBG142" s="851"/>
      <c r="EBH142" s="851"/>
      <c r="EBI142" s="851"/>
      <c r="EBJ142" s="851"/>
      <c r="EBK142" s="851"/>
      <c r="EBL142" s="851"/>
      <c r="EBM142" s="858"/>
      <c r="EBN142" s="851"/>
      <c r="EBO142" s="851"/>
      <c r="EBP142" s="851"/>
      <c r="EBQ142" s="851"/>
      <c r="EBR142" s="851"/>
      <c r="EBS142" s="851"/>
      <c r="EBT142" s="858"/>
      <c r="EBU142" s="851"/>
      <c r="EBV142" s="851"/>
      <c r="EBW142" s="851"/>
      <c r="EBX142" s="851"/>
      <c r="EBY142" s="851"/>
      <c r="EBZ142" s="851"/>
      <c r="ECA142" s="858"/>
      <c r="ECB142" s="851"/>
      <c r="ECC142" s="851"/>
      <c r="ECD142" s="851"/>
      <c r="ECE142" s="851"/>
      <c r="ECF142" s="851"/>
      <c r="ECG142" s="851"/>
      <c r="ECH142" s="858"/>
      <c r="ECI142" s="851"/>
      <c r="ECJ142" s="851"/>
      <c r="ECK142" s="851"/>
      <c r="ECL142" s="851"/>
      <c r="ECM142" s="851"/>
      <c r="ECN142" s="851"/>
      <c r="ECO142" s="858"/>
      <c r="ECP142" s="851"/>
      <c r="ECQ142" s="851"/>
      <c r="ECR142" s="851"/>
      <c r="ECS142" s="851"/>
      <c r="ECT142" s="851"/>
      <c r="ECU142" s="851"/>
      <c r="ECV142" s="858"/>
      <c r="ECW142" s="851"/>
      <c r="ECX142" s="851"/>
      <c r="ECY142" s="851"/>
      <c r="ECZ142" s="851"/>
      <c r="EDA142" s="851"/>
      <c r="EDB142" s="851"/>
      <c r="EDC142" s="858"/>
      <c r="EDD142" s="851"/>
      <c r="EDE142" s="851"/>
      <c r="EDF142" s="851"/>
      <c r="EDG142" s="851"/>
      <c r="EDH142" s="851"/>
      <c r="EDI142" s="851"/>
      <c r="EDJ142" s="858"/>
      <c r="EDK142" s="851"/>
      <c r="EDL142" s="851"/>
      <c r="EDM142" s="851"/>
      <c r="EDN142" s="851"/>
      <c r="EDO142" s="851"/>
      <c r="EDP142" s="851"/>
      <c r="EDQ142" s="858"/>
      <c r="EDR142" s="851"/>
      <c r="EDS142" s="851"/>
      <c r="EDT142" s="851"/>
      <c r="EDU142" s="851"/>
      <c r="EDV142" s="851"/>
      <c r="EDW142" s="851"/>
      <c r="EDX142" s="858"/>
      <c r="EDY142" s="851"/>
      <c r="EDZ142" s="851"/>
      <c r="EEA142" s="851"/>
      <c r="EEB142" s="851"/>
      <c r="EEC142" s="851"/>
      <c r="EED142" s="851"/>
      <c r="EEE142" s="858"/>
      <c r="EEF142" s="851"/>
      <c r="EEG142" s="851"/>
      <c r="EEH142" s="851"/>
      <c r="EEI142" s="851"/>
      <c r="EEJ142" s="851"/>
      <c r="EEK142" s="851"/>
      <c r="EEL142" s="858"/>
      <c r="EEM142" s="851"/>
      <c r="EEN142" s="851"/>
      <c r="EEO142" s="851"/>
      <c r="EEP142" s="851"/>
      <c r="EEQ142" s="851"/>
      <c r="EER142" s="851"/>
      <c r="EES142" s="858"/>
      <c r="EET142" s="851"/>
      <c r="EEU142" s="851"/>
      <c r="EEV142" s="851"/>
      <c r="EEW142" s="851"/>
      <c r="EEX142" s="851"/>
      <c r="EEY142" s="851"/>
      <c r="EEZ142" s="858"/>
      <c r="EFA142" s="851"/>
      <c r="EFB142" s="851"/>
      <c r="EFC142" s="851"/>
      <c r="EFD142" s="851"/>
      <c r="EFE142" s="851"/>
      <c r="EFF142" s="851"/>
      <c r="EFG142" s="858"/>
      <c r="EFH142" s="851"/>
      <c r="EFI142" s="851"/>
      <c r="EFJ142" s="851"/>
      <c r="EFK142" s="851"/>
      <c r="EFL142" s="851"/>
      <c r="EFM142" s="851"/>
      <c r="EFN142" s="858"/>
      <c r="EFO142" s="851"/>
      <c r="EFP142" s="851"/>
      <c r="EFQ142" s="851"/>
      <c r="EFR142" s="851"/>
      <c r="EFS142" s="851"/>
      <c r="EFT142" s="851"/>
      <c r="EFU142" s="858"/>
      <c r="EFV142" s="851"/>
      <c r="EFW142" s="851"/>
      <c r="EFX142" s="851"/>
      <c r="EFY142" s="851"/>
      <c r="EFZ142" s="851"/>
      <c r="EGA142" s="851"/>
      <c r="EGB142" s="858"/>
      <c r="EGC142" s="851"/>
      <c r="EGD142" s="851"/>
      <c r="EGE142" s="851"/>
      <c r="EGF142" s="851"/>
      <c r="EGG142" s="851"/>
      <c r="EGH142" s="851"/>
      <c r="EGI142" s="858"/>
      <c r="EGJ142" s="851"/>
      <c r="EGK142" s="851"/>
      <c r="EGL142" s="851"/>
      <c r="EGM142" s="851"/>
      <c r="EGN142" s="851"/>
      <c r="EGO142" s="851"/>
      <c r="EGP142" s="858"/>
      <c r="EGQ142" s="851"/>
      <c r="EGR142" s="851"/>
      <c r="EGS142" s="851"/>
      <c r="EGT142" s="851"/>
      <c r="EGU142" s="851"/>
      <c r="EGV142" s="851"/>
      <c r="EGW142" s="858"/>
      <c r="EGX142" s="851"/>
      <c r="EGY142" s="851"/>
      <c r="EGZ142" s="851"/>
      <c r="EHA142" s="851"/>
      <c r="EHB142" s="851"/>
      <c r="EHC142" s="851"/>
      <c r="EHD142" s="858"/>
      <c r="EHE142" s="851"/>
      <c r="EHF142" s="851"/>
      <c r="EHG142" s="851"/>
      <c r="EHH142" s="851"/>
      <c r="EHI142" s="851"/>
      <c r="EHJ142" s="851"/>
      <c r="EHK142" s="858"/>
      <c r="EHL142" s="851"/>
      <c r="EHM142" s="851"/>
      <c r="EHN142" s="851"/>
      <c r="EHO142" s="851"/>
      <c r="EHP142" s="851"/>
      <c r="EHQ142" s="851"/>
      <c r="EHR142" s="858"/>
      <c r="EHS142" s="851"/>
      <c r="EHT142" s="851"/>
      <c r="EHU142" s="851"/>
      <c r="EHV142" s="851"/>
      <c r="EHW142" s="851"/>
      <c r="EHX142" s="851"/>
      <c r="EHY142" s="858"/>
      <c r="EHZ142" s="851"/>
      <c r="EIA142" s="851"/>
      <c r="EIB142" s="851"/>
      <c r="EIC142" s="851"/>
      <c r="EID142" s="851"/>
      <c r="EIE142" s="851"/>
      <c r="EIF142" s="858"/>
      <c r="EIG142" s="851"/>
      <c r="EIH142" s="851"/>
      <c r="EII142" s="851"/>
      <c r="EIJ142" s="851"/>
      <c r="EIK142" s="851"/>
      <c r="EIL142" s="851"/>
      <c r="EIM142" s="858"/>
      <c r="EIN142" s="851"/>
      <c r="EIO142" s="851"/>
      <c r="EIP142" s="851"/>
      <c r="EIQ142" s="851"/>
      <c r="EIR142" s="851"/>
      <c r="EIS142" s="851"/>
      <c r="EIT142" s="858"/>
      <c r="EIU142" s="851"/>
      <c r="EIV142" s="851"/>
      <c r="EIW142" s="851"/>
      <c r="EIX142" s="851"/>
      <c r="EIY142" s="851"/>
      <c r="EIZ142" s="851"/>
      <c r="EJA142" s="858"/>
      <c r="EJB142" s="851"/>
      <c r="EJC142" s="851"/>
      <c r="EJD142" s="851"/>
      <c r="EJE142" s="851"/>
      <c r="EJF142" s="851"/>
      <c r="EJG142" s="851"/>
      <c r="EJH142" s="858"/>
      <c r="EJI142" s="851"/>
      <c r="EJJ142" s="851"/>
      <c r="EJK142" s="851"/>
      <c r="EJL142" s="851"/>
      <c r="EJM142" s="851"/>
      <c r="EJN142" s="851"/>
      <c r="EJO142" s="858"/>
      <c r="EJP142" s="851"/>
      <c r="EJQ142" s="851"/>
      <c r="EJR142" s="851"/>
      <c r="EJS142" s="851"/>
      <c r="EJT142" s="851"/>
      <c r="EJU142" s="851"/>
      <c r="EJV142" s="858"/>
      <c r="EJW142" s="851"/>
      <c r="EJX142" s="851"/>
      <c r="EJY142" s="851"/>
      <c r="EJZ142" s="851"/>
      <c r="EKA142" s="851"/>
      <c r="EKB142" s="851"/>
      <c r="EKC142" s="858"/>
      <c r="EKD142" s="851"/>
      <c r="EKE142" s="851"/>
      <c r="EKF142" s="851"/>
      <c r="EKG142" s="851"/>
      <c r="EKH142" s="851"/>
      <c r="EKI142" s="851"/>
      <c r="EKJ142" s="858"/>
      <c r="EKK142" s="851"/>
      <c r="EKL142" s="851"/>
      <c r="EKM142" s="851"/>
      <c r="EKN142" s="851"/>
      <c r="EKO142" s="851"/>
      <c r="EKP142" s="851"/>
      <c r="EKQ142" s="858"/>
      <c r="EKR142" s="851"/>
      <c r="EKS142" s="851"/>
      <c r="EKT142" s="851"/>
      <c r="EKU142" s="851"/>
      <c r="EKV142" s="851"/>
      <c r="EKW142" s="851"/>
      <c r="EKX142" s="858"/>
      <c r="EKY142" s="851"/>
      <c r="EKZ142" s="851"/>
      <c r="ELA142" s="851"/>
      <c r="ELB142" s="851"/>
      <c r="ELC142" s="851"/>
      <c r="ELD142" s="851"/>
      <c r="ELE142" s="858"/>
      <c r="ELF142" s="851"/>
      <c r="ELG142" s="851"/>
      <c r="ELH142" s="851"/>
      <c r="ELI142" s="851"/>
      <c r="ELJ142" s="851"/>
      <c r="ELK142" s="851"/>
      <c r="ELL142" s="858"/>
      <c r="ELM142" s="851"/>
      <c r="ELN142" s="851"/>
      <c r="ELO142" s="851"/>
      <c r="ELP142" s="851"/>
      <c r="ELQ142" s="851"/>
      <c r="ELR142" s="851"/>
      <c r="ELS142" s="858"/>
      <c r="ELT142" s="851"/>
      <c r="ELU142" s="851"/>
      <c r="ELV142" s="851"/>
      <c r="ELW142" s="851"/>
      <c r="ELX142" s="851"/>
      <c r="ELY142" s="851"/>
      <c r="ELZ142" s="858"/>
      <c r="EMA142" s="851"/>
      <c r="EMB142" s="851"/>
      <c r="EMC142" s="851"/>
      <c r="EMD142" s="851"/>
      <c r="EME142" s="851"/>
      <c r="EMF142" s="851"/>
      <c r="EMG142" s="858"/>
      <c r="EMH142" s="851"/>
      <c r="EMI142" s="851"/>
      <c r="EMJ142" s="851"/>
      <c r="EMK142" s="851"/>
      <c r="EML142" s="851"/>
      <c r="EMM142" s="851"/>
      <c r="EMN142" s="858"/>
      <c r="EMO142" s="851"/>
      <c r="EMP142" s="851"/>
      <c r="EMQ142" s="851"/>
      <c r="EMR142" s="851"/>
      <c r="EMS142" s="851"/>
      <c r="EMT142" s="851"/>
      <c r="EMU142" s="858"/>
      <c r="EMV142" s="851"/>
      <c r="EMW142" s="851"/>
      <c r="EMX142" s="851"/>
      <c r="EMY142" s="851"/>
      <c r="EMZ142" s="851"/>
      <c r="ENA142" s="851"/>
      <c r="ENB142" s="858"/>
      <c r="ENC142" s="851"/>
      <c r="END142" s="851"/>
      <c r="ENE142" s="851"/>
      <c r="ENF142" s="851"/>
      <c r="ENG142" s="851"/>
      <c r="ENH142" s="851"/>
      <c r="ENI142" s="858"/>
      <c r="ENJ142" s="851"/>
      <c r="ENK142" s="851"/>
      <c r="ENL142" s="851"/>
      <c r="ENM142" s="851"/>
      <c r="ENN142" s="851"/>
      <c r="ENO142" s="851"/>
      <c r="ENP142" s="858"/>
      <c r="ENQ142" s="851"/>
      <c r="ENR142" s="851"/>
      <c r="ENS142" s="851"/>
      <c r="ENT142" s="851"/>
      <c r="ENU142" s="851"/>
      <c r="ENV142" s="851"/>
      <c r="ENW142" s="858"/>
      <c r="ENX142" s="851"/>
      <c r="ENY142" s="851"/>
      <c r="ENZ142" s="851"/>
      <c r="EOA142" s="851"/>
      <c r="EOB142" s="851"/>
      <c r="EOC142" s="851"/>
      <c r="EOD142" s="858"/>
      <c r="EOE142" s="851"/>
      <c r="EOF142" s="851"/>
      <c r="EOG142" s="851"/>
      <c r="EOH142" s="851"/>
      <c r="EOI142" s="851"/>
      <c r="EOJ142" s="851"/>
      <c r="EOK142" s="858"/>
      <c r="EOL142" s="851"/>
      <c r="EOM142" s="851"/>
      <c r="EON142" s="851"/>
      <c r="EOO142" s="851"/>
      <c r="EOP142" s="851"/>
      <c r="EOQ142" s="851"/>
      <c r="EOR142" s="858"/>
      <c r="EOS142" s="851"/>
      <c r="EOT142" s="851"/>
      <c r="EOU142" s="851"/>
      <c r="EOV142" s="851"/>
      <c r="EOW142" s="851"/>
      <c r="EOX142" s="851"/>
      <c r="EOY142" s="858"/>
      <c r="EOZ142" s="851"/>
      <c r="EPA142" s="851"/>
      <c r="EPB142" s="851"/>
      <c r="EPC142" s="851"/>
      <c r="EPD142" s="851"/>
      <c r="EPE142" s="851"/>
      <c r="EPF142" s="858"/>
      <c r="EPG142" s="851"/>
      <c r="EPH142" s="851"/>
      <c r="EPI142" s="851"/>
      <c r="EPJ142" s="851"/>
      <c r="EPK142" s="851"/>
      <c r="EPL142" s="851"/>
      <c r="EPM142" s="858"/>
      <c r="EPN142" s="851"/>
      <c r="EPO142" s="851"/>
      <c r="EPP142" s="851"/>
      <c r="EPQ142" s="851"/>
      <c r="EPR142" s="851"/>
      <c r="EPS142" s="851"/>
      <c r="EPT142" s="858"/>
      <c r="EPU142" s="851"/>
      <c r="EPV142" s="851"/>
      <c r="EPW142" s="851"/>
      <c r="EPX142" s="851"/>
      <c r="EPY142" s="851"/>
      <c r="EPZ142" s="851"/>
      <c r="EQA142" s="858"/>
      <c r="EQB142" s="851"/>
      <c r="EQC142" s="851"/>
      <c r="EQD142" s="851"/>
      <c r="EQE142" s="851"/>
      <c r="EQF142" s="851"/>
      <c r="EQG142" s="851"/>
      <c r="EQH142" s="858"/>
      <c r="EQI142" s="851"/>
      <c r="EQJ142" s="851"/>
      <c r="EQK142" s="851"/>
      <c r="EQL142" s="851"/>
      <c r="EQM142" s="851"/>
      <c r="EQN142" s="851"/>
      <c r="EQO142" s="858"/>
      <c r="EQP142" s="851"/>
      <c r="EQQ142" s="851"/>
      <c r="EQR142" s="851"/>
      <c r="EQS142" s="851"/>
      <c r="EQT142" s="851"/>
      <c r="EQU142" s="851"/>
      <c r="EQV142" s="858"/>
      <c r="EQW142" s="851"/>
      <c r="EQX142" s="851"/>
      <c r="EQY142" s="851"/>
      <c r="EQZ142" s="851"/>
      <c r="ERA142" s="851"/>
      <c r="ERB142" s="851"/>
      <c r="ERC142" s="858"/>
      <c r="ERD142" s="851"/>
      <c r="ERE142" s="851"/>
      <c r="ERF142" s="851"/>
      <c r="ERG142" s="851"/>
      <c r="ERH142" s="851"/>
      <c r="ERI142" s="851"/>
      <c r="ERJ142" s="858"/>
      <c r="ERK142" s="851"/>
      <c r="ERL142" s="851"/>
      <c r="ERM142" s="851"/>
      <c r="ERN142" s="851"/>
      <c r="ERO142" s="851"/>
      <c r="ERP142" s="851"/>
      <c r="ERQ142" s="858"/>
      <c r="ERR142" s="851"/>
      <c r="ERS142" s="851"/>
      <c r="ERT142" s="851"/>
      <c r="ERU142" s="851"/>
      <c r="ERV142" s="851"/>
      <c r="ERW142" s="851"/>
      <c r="ERX142" s="858"/>
      <c r="ERY142" s="851"/>
      <c r="ERZ142" s="851"/>
      <c r="ESA142" s="851"/>
      <c r="ESB142" s="851"/>
      <c r="ESC142" s="851"/>
      <c r="ESD142" s="851"/>
      <c r="ESE142" s="858"/>
      <c r="ESF142" s="851"/>
      <c r="ESG142" s="851"/>
      <c r="ESH142" s="851"/>
      <c r="ESI142" s="851"/>
      <c r="ESJ142" s="851"/>
      <c r="ESK142" s="851"/>
      <c r="ESL142" s="858"/>
      <c r="ESM142" s="851"/>
      <c r="ESN142" s="851"/>
      <c r="ESO142" s="851"/>
      <c r="ESP142" s="851"/>
      <c r="ESQ142" s="851"/>
      <c r="ESR142" s="851"/>
      <c r="ESS142" s="858"/>
      <c r="EST142" s="851"/>
      <c r="ESU142" s="851"/>
      <c r="ESV142" s="851"/>
      <c r="ESW142" s="851"/>
      <c r="ESX142" s="851"/>
      <c r="ESY142" s="851"/>
      <c r="ESZ142" s="858"/>
      <c r="ETA142" s="851"/>
      <c r="ETB142" s="851"/>
      <c r="ETC142" s="851"/>
      <c r="ETD142" s="851"/>
      <c r="ETE142" s="851"/>
      <c r="ETF142" s="851"/>
      <c r="ETG142" s="858"/>
      <c r="ETH142" s="851"/>
      <c r="ETI142" s="851"/>
      <c r="ETJ142" s="851"/>
      <c r="ETK142" s="851"/>
      <c r="ETL142" s="851"/>
      <c r="ETM142" s="851"/>
      <c r="ETN142" s="858"/>
      <c r="ETO142" s="851"/>
      <c r="ETP142" s="851"/>
      <c r="ETQ142" s="851"/>
      <c r="ETR142" s="851"/>
      <c r="ETS142" s="851"/>
      <c r="ETT142" s="851"/>
      <c r="ETU142" s="858"/>
      <c r="ETV142" s="851"/>
      <c r="ETW142" s="851"/>
      <c r="ETX142" s="851"/>
      <c r="ETY142" s="851"/>
      <c r="ETZ142" s="851"/>
      <c r="EUA142" s="851"/>
      <c r="EUB142" s="858"/>
      <c r="EUC142" s="851"/>
      <c r="EUD142" s="851"/>
      <c r="EUE142" s="851"/>
      <c r="EUF142" s="851"/>
      <c r="EUG142" s="851"/>
      <c r="EUH142" s="851"/>
      <c r="EUI142" s="858"/>
      <c r="EUJ142" s="851"/>
      <c r="EUK142" s="851"/>
      <c r="EUL142" s="851"/>
      <c r="EUM142" s="851"/>
      <c r="EUN142" s="851"/>
      <c r="EUO142" s="851"/>
      <c r="EUP142" s="858"/>
      <c r="EUQ142" s="851"/>
      <c r="EUR142" s="851"/>
      <c r="EUS142" s="851"/>
      <c r="EUT142" s="851"/>
      <c r="EUU142" s="851"/>
      <c r="EUV142" s="851"/>
      <c r="EUW142" s="858"/>
      <c r="EUX142" s="851"/>
      <c r="EUY142" s="851"/>
      <c r="EUZ142" s="851"/>
      <c r="EVA142" s="851"/>
      <c r="EVB142" s="851"/>
      <c r="EVC142" s="851"/>
      <c r="EVD142" s="858"/>
      <c r="EVE142" s="851"/>
      <c r="EVF142" s="851"/>
      <c r="EVG142" s="851"/>
      <c r="EVH142" s="851"/>
      <c r="EVI142" s="851"/>
      <c r="EVJ142" s="851"/>
      <c r="EVK142" s="858"/>
      <c r="EVL142" s="851"/>
      <c r="EVM142" s="851"/>
      <c r="EVN142" s="851"/>
      <c r="EVO142" s="851"/>
      <c r="EVP142" s="851"/>
      <c r="EVQ142" s="851"/>
      <c r="EVR142" s="858"/>
      <c r="EVS142" s="851"/>
      <c r="EVT142" s="851"/>
      <c r="EVU142" s="851"/>
      <c r="EVV142" s="851"/>
      <c r="EVW142" s="851"/>
      <c r="EVX142" s="851"/>
      <c r="EVY142" s="858"/>
      <c r="EVZ142" s="851"/>
      <c r="EWA142" s="851"/>
      <c r="EWB142" s="851"/>
      <c r="EWC142" s="851"/>
      <c r="EWD142" s="851"/>
      <c r="EWE142" s="851"/>
      <c r="EWF142" s="858"/>
      <c r="EWG142" s="851"/>
      <c r="EWH142" s="851"/>
      <c r="EWI142" s="851"/>
      <c r="EWJ142" s="851"/>
      <c r="EWK142" s="851"/>
      <c r="EWL142" s="851"/>
      <c r="EWM142" s="858"/>
      <c r="EWN142" s="851"/>
      <c r="EWO142" s="851"/>
      <c r="EWP142" s="851"/>
      <c r="EWQ142" s="851"/>
      <c r="EWR142" s="851"/>
      <c r="EWS142" s="851"/>
      <c r="EWT142" s="858"/>
      <c r="EWU142" s="851"/>
      <c r="EWV142" s="851"/>
      <c r="EWW142" s="851"/>
      <c r="EWX142" s="851"/>
      <c r="EWY142" s="851"/>
      <c r="EWZ142" s="851"/>
      <c r="EXA142" s="858"/>
      <c r="EXB142" s="851"/>
      <c r="EXC142" s="851"/>
      <c r="EXD142" s="851"/>
      <c r="EXE142" s="851"/>
      <c r="EXF142" s="851"/>
      <c r="EXG142" s="851"/>
      <c r="EXH142" s="858"/>
      <c r="EXI142" s="851"/>
      <c r="EXJ142" s="851"/>
      <c r="EXK142" s="851"/>
      <c r="EXL142" s="851"/>
      <c r="EXM142" s="851"/>
      <c r="EXN142" s="851"/>
      <c r="EXO142" s="858"/>
      <c r="EXP142" s="851"/>
      <c r="EXQ142" s="851"/>
      <c r="EXR142" s="851"/>
      <c r="EXS142" s="851"/>
      <c r="EXT142" s="851"/>
      <c r="EXU142" s="851"/>
      <c r="EXV142" s="858"/>
      <c r="EXW142" s="851"/>
      <c r="EXX142" s="851"/>
      <c r="EXY142" s="851"/>
      <c r="EXZ142" s="851"/>
      <c r="EYA142" s="851"/>
      <c r="EYB142" s="851"/>
      <c r="EYC142" s="858"/>
      <c r="EYD142" s="851"/>
      <c r="EYE142" s="851"/>
      <c r="EYF142" s="851"/>
      <c r="EYG142" s="851"/>
      <c r="EYH142" s="851"/>
      <c r="EYI142" s="851"/>
      <c r="EYJ142" s="858"/>
      <c r="EYK142" s="851"/>
      <c r="EYL142" s="851"/>
      <c r="EYM142" s="851"/>
      <c r="EYN142" s="851"/>
      <c r="EYO142" s="851"/>
      <c r="EYP142" s="851"/>
      <c r="EYQ142" s="858"/>
      <c r="EYR142" s="851"/>
      <c r="EYS142" s="851"/>
      <c r="EYT142" s="851"/>
      <c r="EYU142" s="851"/>
      <c r="EYV142" s="851"/>
      <c r="EYW142" s="851"/>
      <c r="EYX142" s="858"/>
      <c r="EYY142" s="851"/>
      <c r="EYZ142" s="851"/>
      <c r="EZA142" s="851"/>
      <c r="EZB142" s="851"/>
      <c r="EZC142" s="851"/>
      <c r="EZD142" s="851"/>
      <c r="EZE142" s="858"/>
      <c r="EZF142" s="851"/>
      <c r="EZG142" s="851"/>
      <c r="EZH142" s="851"/>
      <c r="EZI142" s="851"/>
      <c r="EZJ142" s="851"/>
      <c r="EZK142" s="851"/>
      <c r="EZL142" s="858"/>
      <c r="EZM142" s="851"/>
      <c r="EZN142" s="851"/>
      <c r="EZO142" s="851"/>
      <c r="EZP142" s="851"/>
      <c r="EZQ142" s="851"/>
      <c r="EZR142" s="851"/>
      <c r="EZS142" s="858"/>
      <c r="EZT142" s="851"/>
      <c r="EZU142" s="851"/>
      <c r="EZV142" s="851"/>
      <c r="EZW142" s="851"/>
      <c r="EZX142" s="851"/>
      <c r="EZY142" s="851"/>
      <c r="EZZ142" s="858"/>
      <c r="FAA142" s="851"/>
      <c r="FAB142" s="851"/>
      <c r="FAC142" s="851"/>
      <c r="FAD142" s="851"/>
      <c r="FAE142" s="851"/>
      <c r="FAF142" s="851"/>
      <c r="FAG142" s="858"/>
      <c r="FAH142" s="851"/>
      <c r="FAI142" s="851"/>
      <c r="FAJ142" s="851"/>
      <c r="FAK142" s="851"/>
      <c r="FAL142" s="851"/>
      <c r="FAM142" s="851"/>
      <c r="FAN142" s="858"/>
      <c r="FAO142" s="851"/>
      <c r="FAP142" s="851"/>
      <c r="FAQ142" s="851"/>
      <c r="FAR142" s="851"/>
      <c r="FAS142" s="851"/>
      <c r="FAT142" s="851"/>
      <c r="FAU142" s="858"/>
      <c r="FAV142" s="851"/>
      <c r="FAW142" s="851"/>
      <c r="FAX142" s="851"/>
      <c r="FAY142" s="851"/>
      <c r="FAZ142" s="851"/>
      <c r="FBA142" s="851"/>
      <c r="FBB142" s="858"/>
      <c r="FBC142" s="851"/>
      <c r="FBD142" s="851"/>
      <c r="FBE142" s="851"/>
      <c r="FBF142" s="851"/>
      <c r="FBG142" s="851"/>
      <c r="FBH142" s="851"/>
      <c r="FBI142" s="858"/>
      <c r="FBJ142" s="851"/>
      <c r="FBK142" s="851"/>
      <c r="FBL142" s="851"/>
      <c r="FBM142" s="851"/>
      <c r="FBN142" s="851"/>
      <c r="FBO142" s="851"/>
      <c r="FBP142" s="858"/>
      <c r="FBQ142" s="851"/>
      <c r="FBR142" s="851"/>
      <c r="FBS142" s="851"/>
      <c r="FBT142" s="851"/>
      <c r="FBU142" s="851"/>
      <c r="FBV142" s="851"/>
      <c r="FBW142" s="858"/>
      <c r="FBX142" s="851"/>
      <c r="FBY142" s="851"/>
      <c r="FBZ142" s="851"/>
      <c r="FCA142" s="851"/>
      <c r="FCB142" s="851"/>
      <c r="FCC142" s="851"/>
      <c r="FCD142" s="858"/>
      <c r="FCE142" s="851"/>
      <c r="FCF142" s="851"/>
      <c r="FCG142" s="851"/>
      <c r="FCH142" s="851"/>
      <c r="FCI142" s="851"/>
      <c r="FCJ142" s="851"/>
      <c r="FCK142" s="858"/>
      <c r="FCL142" s="851"/>
      <c r="FCM142" s="851"/>
      <c r="FCN142" s="851"/>
      <c r="FCO142" s="851"/>
      <c r="FCP142" s="851"/>
      <c r="FCQ142" s="851"/>
      <c r="FCR142" s="858"/>
      <c r="FCS142" s="851"/>
      <c r="FCT142" s="851"/>
      <c r="FCU142" s="851"/>
      <c r="FCV142" s="851"/>
      <c r="FCW142" s="851"/>
      <c r="FCX142" s="851"/>
      <c r="FCY142" s="858"/>
      <c r="FCZ142" s="851"/>
      <c r="FDA142" s="851"/>
      <c r="FDB142" s="851"/>
      <c r="FDC142" s="851"/>
      <c r="FDD142" s="851"/>
      <c r="FDE142" s="851"/>
      <c r="FDF142" s="858"/>
      <c r="FDG142" s="851"/>
      <c r="FDH142" s="851"/>
      <c r="FDI142" s="851"/>
      <c r="FDJ142" s="851"/>
      <c r="FDK142" s="851"/>
      <c r="FDL142" s="851"/>
      <c r="FDM142" s="858"/>
      <c r="FDN142" s="851"/>
      <c r="FDO142" s="851"/>
      <c r="FDP142" s="851"/>
      <c r="FDQ142" s="851"/>
      <c r="FDR142" s="851"/>
      <c r="FDS142" s="851"/>
      <c r="FDT142" s="858"/>
      <c r="FDU142" s="851"/>
      <c r="FDV142" s="851"/>
      <c r="FDW142" s="851"/>
      <c r="FDX142" s="851"/>
      <c r="FDY142" s="851"/>
      <c r="FDZ142" s="851"/>
      <c r="FEA142" s="858"/>
      <c r="FEB142" s="851"/>
      <c r="FEC142" s="851"/>
      <c r="FED142" s="851"/>
      <c r="FEE142" s="851"/>
      <c r="FEF142" s="851"/>
      <c r="FEG142" s="851"/>
      <c r="FEH142" s="858"/>
      <c r="FEI142" s="851"/>
      <c r="FEJ142" s="851"/>
      <c r="FEK142" s="851"/>
      <c r="FEL142" s="851"/>
      <c r="FEM142" s="851"/>
      <c r="FEN142" s="851"/>
      <c r="FEO142" s="858"/>
      <c r="FEP142" s="851"/>
      <c r="FEQ142" s="851"/>
      <c r="FER142" s="851"/>
      <c r="FES142" s="851"/>
      <c r="FET142" s="851"/>
      <c r="FEU142" s="851"/>
      <c r="FEV142" s="858"/>
      <c r="FEW142" s="851"/>
      <c r="FEX142" s="851"/>
      <c r="FEY142" s="851"/>
      <c r="FEZ142" s="851"/>
      <c r="FFA142" s="851"/>
      <c r="FFB142" s="851"/>
      <c r="FFC142" s="858"/>
      <c r="FFD142" s="851"/>
      <c r="FFE142" s="851"/>
      <c r="FFF142" s="851"/>
      <c r="FFG142" s="851"/>
      <c r="FFH142" s="851"/>
      <c r="FFI142" s="851"/>
      <c r="FFJ142" s="858"/>
      <c r="FFK142" s="851"/>
      <c r="FFL142" s="851"/>
      <c r="FFM142" s="851"/>
      <c r="FFN142" s="851"/>
      <c r="FFO142" s="851"/>
      <c r="FFP142" s="851"/>
      <c r="FFQ142" s="858"/>
      <c r="FFR142" s="851"/>
      <c r="FFS142" s="851"/>
      <c r="FFT142" s="851"/>
      <c r="FFU142" s="851"/>
      <c r="FFV142" s="851"/>
      <c r="FFW142" s="851"/>
      <c r="FFX142" s="858"/>
      <c r="FFY142" s="851"/>
      <c r="FFZ142" s="851"/>
      <c r="FGA142" s="851"/>
      <c r="FGB142" s="851"/>
      <c r="FGC142" s="851"/>
      <c r="FGD142" s="851"/>
      <c r="FGE142" s="858"/>
      <c r="FGF142" s="851"/>
      <c r="FGG142" s="851"/>
      <c r="FGH142" s="851"/>
      <c r="FGI142" s="851"/>
      <c r="FGJ142" s="851"/>
      <c r="FGK142" s="851"/>
      <c r="FGL142" s="858"/>
      <c r="FGM142" s="851"/>
      <c r="FGN142" s="851"/>
      <c r="FGO142" s="851"/>
      <c r="FGP142" s="851"/>
      <c r="FGQ142" s="851"/>
      <c r="FGR142" s="851"/>
      <c r="FGS142" s="858"/>
      <c r="FGT142" s="851"/>
      <c r="FGU142" s="851"/>
      <c r="FGV142" s="851"/>
      <c r="FGW142" s="851"/>
      <c r="FGX142" s="851"/>
      <c r="FGY142" s="851"/>
      <c r="FGZ142" s="858"/>
      <c r="FHA142" s="851"/>
      <c r="FHB142" s="851"/>
      <c r="FHC142" s="851"/>
      <c r="FHD142" s="851"/>
      <c r="FHE142" s="851"/>
      <c r="FHF142" s="851"/>
      <c r="FHG142" s="858"/>
      <c r="FHH142" s="851"/>
      <c r="FHI142" s="851"/>
      <c r="FHJ142" s="851"/>
      <c r="FHK142" s="851"/>
      <c r="FHL142" s="851"/>
      <c r="FHM142" s="851"/>
      <c r="FHN142" s="858"/>
      <c r="FHO142" s="851"/>
      <c r="FHP142" s="851"/>
      <c r="FHQ142" s="851"/>
      <c r="FHR142" s="851"/>
      <c r="FHS142" s="851"/>
      <c r="FHT142" s="851"/>
      <c r="FHU142" s="858"/>
      <c r="FHV142" s="851"/>
      <c r="FHW142" s="851"/>
      <c r="FHX142" s="851"/>
      <c r="FHY142" s="851"/>
      <c r="FHZ142" s="851"/>
      <c r="FIA142" s="851"/>
      <c r="FIB142" s="858"/>
      <c r="FIC142" s="851"/>
      <c r="FID142" s="851"/>
      <c r="FIE142" s="851"/>
      <c r="FIF142" s="851"/>
      <c r="FIG142" s="851"/>
      <c r="FIH142" s="851"/>
      <c r="FII142" s="858"/>
      <c r="FIJ142" s="851"/>
      <c r="FIK142" s="851"/>
      <c r="FIL142" s="851"/>
      <c r="FIM142" s="851"/>
      <c r="FIN142" s="851"/>
      <c r="FIO142" s="851"/>
      <c r="FIP142" s="858"/>
      <c r="FIQ142" s="851"/>
      <c r="FIR142" s="851"/>
      <c r="FIS142" s="851"/>
      <c r="FIT142" s="851"/>
      <c r="FIU142" s="851"/>
      <c r="FIV142" s="851"/>
      <c r="FIW142" s="858"/>
      <c r="FIX142" s="851"/>
      <c r="FIY142" s="851"/>
      <c r="FIZ142" s="851"/>
      <c r="FJA142" s="851"/>
      <c r="FJB142" s="851"/>
      <c r="FJC142" s="851"/>
      <c r="FJD142" s="858"/>
      <c r="FJE142" s="851"/>
      <c r="FJF142" s="851"/>
      <c r="FJG142" s="851"/>
      <c r="FJH142" s="851"/>
      <c r="FJI142" s="851"/>
      <c r="FJJ142" s="851"/>
      <c r="FJK142" s="858"/>
      <c r="FJL142" s="851"/>
      <c r="FJM142" s="851"/>
      <c r="FJN142" s="851"/>
      <c r="FJO142" s="851"/>
      <c r="FJP142" s="851"/>
      <c r="FJQ142" s="851"/>
      <c r="FJR142" s="858"/>
      <c r="FJS142" s="851"/>
      <c r="FJT142" s="851"/>
      <c r="FJU142" s="851"/>
      <c r="FJV142" s="851"/>
      <c r="FJW142" s="851"/>
      <c r="FJX142" s="851"/>
      <c r="FJY142" s="858"/>
      <c r="FJZ142" s="851"/>
      <c r="FKA142" s="851"/>
      <c r="FKB142" s="851"/>
      <c r="FKC142" s="851"/>
      <c r="FKD142" s="851"/>
      <c r="FKE142" s="851"/>
      <c r="FKF142" s="858"/>
      <c r="FKG142" s="851"/>
      <c r="FKH142" s="851"/>
      <c r="FKI142" s="851"/>
      <c r="FKJ142" s="851"/>
      <c r="FKK142" s="851"/>
      <c r="FKL142" s="851"/>
      <c r="FKM142" s="858"/>
      <c r="FKN142" s="851"/>
      <c r="FKO142" s="851"/>
      <c r="FKP142" s="851"/>
      <c r="FKQ142" s="851"/>
      <c r="FKR142" s="851"/>
      <c r="FKS142" s="851"/>
      <c r="FKT142" s="858"/>
      <c r="FKU142" s="851"/>
      <c r="FKV142" s="851"/>
      <c r="FKW142" s="851"/>
      <c r="FKX142" s="851"/>
      <c r="FKY142" s="851"/>
      <c r="FKZ142" s="851"/>
      <c r="FLA142" s="858"/>
      <c r="FLB142" s="851"/>
      <c r="FLC142" s="851"/>
      <c r="FLD142" s="851"/>
      <c r="FLE142" s="851"/>
      <c r="FLF142" s="851"/>
      <c r="FLG142" s="851"/>
      <c r="FLH142" s="858"/>
      <c r="FLI142" s="851"/>
      <c r="FLJ142" s="851"/>
      <c r="FLK142" s="851"/>
      <c r="FLL142" s="851"/>
      <c r="FLM142" s="851"/>
      <c r="FLN142" s="851"/>
      <c r="FLO142" s="858"/>
      <c r="FLP142" s="851"/>
      <c r="FLQ142" s="851"/>
      <c r="FLR142" s="851"/>
      <c r="FLS142" s="851"/>
      <c r="FLT142" s="851"/>
      <c r="FLU142" s="851"/>
      <c r="FLV142" s="858"/>
      <c r="FLW142" s="851"/>
      <c r="FLX142" s="851"/>
      <c r="FLY142" s="851"/>
      <c r="FLZ142" s="851"/>
      <c r="FMA142" s="851"/>
      <c r="FMB142" s="851"/>
      <c r="FMC142" s="858"/>
      <c r="FMD142" s="851"/>
      <c r="FME142" s="851"/>
      <c r="FMF142" s="851"/>
      <c r="FMG142" s="851"/>
      <c r="FMH142" s="851"/>
      <c r="FMI142" s="851"/>
      <c r="FMJ142" s="858"/>
      <c r="FMK142" s="851"/>
      <c r="FML142" s="851"/>
      <c r="FMM142" s="851"/>
      <c r="FMN142" s="851"/>
      <c r="FMO142" s="851"/>
      <c r="FMP142" s="851"/>
      <c r="FMQ142" s="858"/>
      <c r="FMR142" s="851"/>
      <c r="FMS142" s="851"/>
      <c r="FMT142" s="851"/>
      <c r="FMU142" s="851"/>
      <c r="FMV142" s="851"/>
      <c r="FMW142" s="851"/>
      <c r="FMX142" s="858"/>
      <c r="FMY142" s="851"/>
      <c r="FMZ142" s="851"/>
      <c r="FNA142" s="851"/>
      <c r="FNB142" s="851"/>
      <c r="FNC142" s="851"/>
      <c r="FND142" s="851"/>
      <c r="FNE142" s="858"/>
      <c r="FNF142" s="851"/>
      <c r="FNG142" s="851"/>
      <c r="FNH142" s="851"/>
      <c r="FNI142" s="851"/>
      <c r="FNJ142" s="851"/>
      <c r="FNK142" s="851"/>
      <c r="FNL142" s="858"/>
      <c r="FNM142" s="851"/>
      <c r="FNN142" s="851"/>
      <c r="FNO142" s="851"/>
      <c r="FNP142" s="851"/>
      <c r="FNQ142" s="851"/>
      <c r="FNR142" s="851"/>
      <c r="FNS142" s="858"/>
      <c r="FNT142" s="851"/>
      <c r="FNU142" s="851"/>
      <c r="FNV142" s="851"/>
      <c r="FNW142" s="851"/>
      <c r="FNX142" s="851"/>
      <c r="FNY142" s="851"/>
      <c r="FNZ142" s="858"/>
      <c r="FOA142" s="851"/>
      <c r="FOB142" s="851"/>
      <c r="FOC142" s="851"/>
      <c r="FOD142" s="851"/>
      <c r="FOE142" s="851"/>
      <c r="FOF142" s="851"/>
      <c r="FOG142" s="858"/>
      <c r="FOH142" s="851"/>
      <c r="FOI142" s="851"/>
      <c r="FOJ142" s="851"/>
      <c r="FOK142" s="851"/>
      <c r="FOL142" s="851"/>
      <c r="FOM142" s="851"/>
      <c r="FON142" s="858"/>
      <c r="FOO142" s="851"/>
      <c r="FOP142" s="851"/>
      <c r="FOQ142" s="851"/>
      <c r="FOR142" s="851"/>
      <c r="FOS142" s="851"/>
      <c r="FOT142" s="851"/>
      <c r="FOU142" s="858"/>
      <c r="FOV142" s="851"/>
      <c r="FOW142" s="851"/>
      <c r="FOX142" s="851"/>
      <c r="FOY142" s="851"/>
      <c r="FOZ142" s="851"/>
      <c r="FPA142" s="851"/>
      <c r="FPB142" s="858"/>
      <c r="FPC142" s="851"/>
      <c r="FPD142" s="851"/>
      <c r="FPE142" s="851"/>
      <c r="FPF142" s="851"/>
      <c r="FPG142" s="851"/>
      <c r="FPH142" s="851"/>
      <c r="FPI142" s="858"/>
      <c r="FPJ142" s="851"/>
      <c r="FPK142" s="851"/>
      <c r="FPL142" s="851"/>
      <c r="FPM142" s="851"/>
      <c r="FPN142" s="851"/>
      <c r="FPO142" s="851"/>
      <c r="FPP142" s="858"/>
      <c r="FPQ142" s="851"/>
      <c r="FPR142" s="851"/>
      <c r="FPS142" s="851"/>
      <c r="FPT142" s="851"/>
      <c r="FPU142" s="851"/>
      <c r="FPV142" s="851"/>
      <c r="FPW142" s="858"/>
      <c r="FPX142" s="851"/>
      <c r="FPY142" s="851"/>
      <c r="FPZ142" s="851"/>
      <c r="FQA142" s="851"/>
      <c r="FQB142" s="851"/>
      <c r="FQC142" s="851"/>
      <c r="FQD142" s="858"/>
      <c r="FQE142" s="851"/>
      <c r="FQF142" s="851"/>
      <c r="FQG142" s="851"/>
      <c r="FQH142" s="851"/>
      <c r="FQI142" s="851"/>
      <c r="FQJ142" s="851"/>
      <c r="FQK142" s="858"/>
      <c r="FQL142" s="851"/>
      <c r="FQM142" s="851"/>
      <c r="FQN142" s="851"/>
      <c r="FQO142" s="851"/>
      <c r="FQP142" s="851"/>
      <c r="FQQ142" s="851"/>
      <c r="FQR142" s="858"/>
      <c r="FQS142" s="851"/>
      <c r="FQT142" s="851"/>
      <c r="FQU142" s="851"/>
      <c r="FQV142" s="851"/>
      <c r="FQW142" s="851"/>
      <c r="FQX142" s="851"/>
      <c r="FQY142" s="858"/>
      <c r="FQZ142" s="851"/>
      <c r="FRA142" s="851"/>
      <c r="FRB142" s="851"/>
      <c r="FRC142" s="851"/>
      <c r="FRD142" s="851"/>
      <c r="FRE142" s="851"/>
      <c r="FRF142" s="858"/>
      <c r="FRG142" s="851"/>
      <c r="FRH142" s="851"/>
      <c r="FRI142" s="851"/>
      <c r="FRJ142" s="851"/>
      <c r="FRK142" s="851"/>
      <c r="FRL142" s="851"/>
      <c r="FRM142" s="858"/>
      <c r="FRN142" s="851"/>
      <c r="FRO142" s="851"/>
      <c r="FRP142" s="851"/>
      <c r="FRQ142" s="851"/>
      <c r="FRR142" s="851"/>
      <c r="FRS142" s="851"/>
      <c r="FRT142" s="858"/>
      <c r="FRU142" s="851"/>
      <c r="FRV142" s="851"/>
      <c r="FRW142" s="851"/>
      <c r="FRX142" s="851"/>
      <c r="FRY142" s="851"/>
      <c r="FRZ142" s="851"/>
      <c r="FSA142" s="858"/>
      <c r="FSB142" s="851"/>
      <c r="FSC142" s="851"/>
      <c r="FSD142" s="851"/>
      <c r="FSE142" s="851"/>
      <c r="FSF142" s="851"/>
      <c r="FSG142" s="851"/>
      <c r="FSH142" s="858"/>
      <c r="FSI142" s="851"/>
      <c r="FSJ142" s="851"/>
      <c r="FSK142" s="851"/>
      <c r="FSL142" s="851"/>
      <c r="FSM142" s="851"/>
      <c r="FSN142" s="851"/>
      <c r="FSO142" s="858"/>
      <c r="FSP142" s="851"/>
      <c r="FSQ142" s="851"/>
      <c r="FSR142" s="851"/>
      <c r="FSS142" s="851"/>
      <c r="FST142" s="851"/>
      <c r="FSU142" s="851"/>
      <c r="FSV142" s="858"/>
      <c r="FSW142" s="851"/>
      <c r="FSX142" s="851"/>
      <c r="FSY142" s="851"/>
      <c r="FSZ142" s="851"/>
      <c r="FTA142" s="851"/>
      <c r="FTB142" s="851"/>
      <c r="FTC142" s="858"/>
      <c r="FTD142" s="851"/>
      <c r="FTE142" s="851"/>
      <c r="FTF142" s="851"/>
      <c r="FTG142" s="851"/>
      <c r="FTH142" s="851"/>
      <c r="FTI142" s="851"/>
      <c r="FTJ142" s="858"/>
      <c r="FTK142" s="851"/>
      <c r="FTL142" s="851"/>
      <c r="FTM142" s="851"/>
      <c r="FTN142" s="851"/>
      <c r="FTO142" s="851"/>
      <c r="FTP142" s="851"/>
      <c r="FTQ142" s="858"/>
      <c r="FTR142" s="851"/>
      <c r="FTS142" s="851"/>
      <c r="FTT142" s="851"/>
      <c r="FTU142" s="851"/>
      <c r="FTV142" s="851"/>
      <c r="FTW142" s="851"/>
      <c r="FTX142" s="858"/>
      <c r="FTY142" s="851"/>
      <c r="FTZ142" s="851"/>
      <c r="FUA142" s="851"/>
      <c r="FUB142" s="851"/>
      <c r="FUC142" s="851"/>
      <c r="FUD142" s="851"/>
      <c r="FUE142" s="858"/>
      <c r="FUF142" s="851"/>
      <c r="FUG142" s="851"/>
      <c r="FUH142" s="851"/>
      <c r="FUI142" s="851"/>
      <c r="FUJ142" s="851"/>
      <c r="FUK142" s="851"/>
      <c r="FUL142" s="858"/>
      <c r="FUM142" s="851"/>
      <c r="FUN142" s="851"/>
      <c r="FUO142" s="851"/>
      <c r="FUP142" s="851"/>
      <c r="FUQ142" s="851"/>
      <c r="FUR142" s="851"/>
      <c r="FUS142" s="858"/>
      <c r="FUT142" s="851"/>
      <c r="FUU142" s="851"/>
      <c r="FUV142" s="851"/>
      <c r="FUW142" s="851"/>
      <c r="FUX142" s="851"/>
      <c r="FUY142" s="851"/>
      <c r="FUZ142" s="858"/>
      <c r="FVA142" s="851"/>
      <c r="FVB142" s="851"/>
      <c r="FVC142" s="851"/>
      <c r="FVD142" s="851"/>
      <c r="FVE142" s="851"/>
      <c r="FVF142" s="851"/>
      <c r="FVG142" s="858"/>
      <c r="FVH142" s="851"/>
      <c r="FVI142" s="851"/>
      <c r="FVJ142" s="851"/>
      <c r="FVK142" s="851"/>
      <c r="FVL142" s="851"/>
      <c r="FVM142" s="851"/>
      <c r="FVN142" s="858"/>
      <c r="FVO142" s="851"/>
      <c r="FVP142" s="851"/>
      <c r="FVQ142" s="851"/>
      <c r="FVR142" s="851"/>
      <c r="FVS142" s="851"/>
      <c r="FVT142" s="851"/>
      <c r="FVU142" s="858"/>
      <c r="FVV142" s="851"/>
      <c r="FVW142" s="851"/>
      <c r="FVX142" s="851"/>
      <c r="FVY142" s="851"/>
      <c r="FVZ142" s="851"/>
      <c r="FWA142" s="851"/>
      <c r="FWB142" s="858"/>
      <c r="FWC142" s="851"/>
      <c r="FWD142" s="851"/>
      <c r="FWE142" s="851"/>
      <c r="FWF142" s="851"/>
      <c r="FWG142" s="851"/>
      <c r="FWH142" s="851"/>
      <c r="FWI142" s="858"/>
      <c r="FWJ142" s="851"/>
      <c r="FWK142" s="851"/>
      <c r="FWL142" s="851"/>
      <c r="FWM142" s="851"/>
      <c r="FWN142" s="851"/>
      <c r="FWO142" s="851"/>
      <c r="FWP142" s="858"/>
      <c r="FWQ142" s="851"/>
      <c r="FWR142" s="851"/>
      <c r="FWS142" s="851"/>
      <c r="FWT142" s="851"/>
      <c r="FWU142" s="851"/>
      <c r="FWV142" s="851"/>
      <c r="FWW142" s="858"/>
      <c r="FWX142" s="851"/>
      <c r="FWY142" s="851"/>
      <c r="FWZ142" s="851"/>
      <c r="FXA142" s="851"/>
      <c r="FXB142" s="851"/>
      <c r="FXC142" s="851"/>
      <c r="FXD142" s="858"/>
      <c r="FXE142" s="851"/>
      <c r="FXF142" s="851"/>
      <c r="FXG142" s="851"/>
      <c r="FXH142" s="851"/>
      <c r="FXI142" s="851"/>
      <c r="FXJ142" s="851"/>
      <c r="FXK142" s="858"/>
      <c r="FXL142" s="851"/>
      <c r="FXM142" s="851"/>
      <c r="FXN142" s="851"/>
      <c r="FXO142" s="851"/>
      <c r="FXP142" s="851"/>
      <c r="FXQ142" s="851"/>
      <c r="FXR142" s="858"/>
      <c r="FXS142" s="851"/>
      <c r="FXT142" s="851"/>
      <c r="FXU142" s="851"/>
      <c r="FXV142" s="851"/>
      <c r="FXW142" s="851"/>
      <c r="FXX142" s="851"/>
      <c r="FXY142" s="858"/>
      <c r="FXZ142" s="851"/>
      <c r="FYA142" s="851"/>
      <c r="FYB142" s="851"/>
      <c r="FYC142" s="851"/>
      <c r="FYD142" s="851"/>
      <c r="FYE142" s="851"/>
      <c r="FYF142" s="858"/>
      <c r="FYG142" s="851"/>
      <c r="FYH142" s="851"/>
      <c r="FYI142" s="851"/>
      <c r="FYJ142" s="851"/>
      <c r="FYK142" s="851"/>
      <c r="FYL142" s="851"/>
      <c r="FYM142" s="858"/>
      <c r="FYN142" s="851"/>
      <c r="FYO142" s="851"/>
      <c r="FYP142" s="851"/>
      <c r="FYQ142" s="851"/>
      <c r="FYR142" s="851"/>
      <c r="FYS142" s="851"/>
      <c r="FYT142" s="858"/>
      <c r="FYU142" s="851"/>
      <c r="FYV142" s="851"/>
      <c r="FYW142" s="851"/>
      <c r="FYX142" s="851"/>
      <c r="FYY142" s="851"/>
      <c r="FYZ142" s="851"/>
      <c r="FZA142" s="858"/>
      <c r="FZB142" s="851"/>
      <c r="FZC142" s="851"/>
      <c r="FZD142" s="851"/>
      <c r="FZE142" s="851"/>
      <c r="FZF142" s="851"/>
      <c r="FZG142" s="851"/>
      <c r="FZH142" s="858"/>
      <c r="FZI142" s="851"/>
      <c r="FZJ142" s="851"/>
      <c r="FZK142" s="851"/>
      <c r="FZL142" s="851"/>
      <c r="FZM142" s="851"/>
      <c r="FZN142" s="851"/>
      <c r="FZO142" s="858"/>
      <c r="FZP142" s="851"/>
      <c r="FZQ142" s="851"/>
      <c r="FZR142" s="851"/>
      <c r="FZS142" s="851"/>
      <c r="FZT142" s="851"/>
      <c r="FZU142" s="851"/>
      <c r="FZV142" s="858"/>
      <c r="FZW142" s="851"/>
      <c r="FZX142" s="851"/>
      <c r="FZY142" s="851"/>
      <c r="FZZ142" s="851"/>
      <c r="GAA142" s="851"/>
      <c r="GAB142" s="851"/>
      <c r="GAC142" s="858"/>
      <c r="GAD142" s="851"/>
      <c r="GAE142" s="851"/>
      <c r="GAF142" s="851"/>
      <c r="GAG142" s="851"/>
      <c r="GAH142" s="851"/>
      <c r="GAI142" s="851"/>
      <c r="GAJ142" s="858"/>
      <c r="GAK142" s="851"/>
      <c r="GAL142" s="851"/>
      <c r="GAM142" s="851"/>
      <c r="GAN142" s="851"/>
      <c r="GAO142" s="851"/>
      <c r="GAP142" s="851"/>
      <c r="GAQ142" s="858"/>
      <c r="GAR142" s="851"/>
      <c r="GAS142" s="851"/>
      <c r="GAT142" s="851"/>
      <c r="GAU142" s="851"/>
      <c r="GAV142" s="851"/>
      <c r="GAW142" s="851"/>
      <c r="GAX142" s="858"/>
      <c r="GAY142" s="851"/>
      <c r="GAZ142" s="851"/>
      <c r="GBA142" s="851"/>
      <c r="GBB142" s="851"/>
      <c r="GBC142" s="851"/>
      <c r="GBD142" s="851"/>
      <c r="GBE142" s="858"/>
      <c r="GBF142" s="851"/>
      <c r="GBG142" s="851"/>
      <c r="GBH142" s="851"/>
      <c r="GBI142" s="851"/>
      <c r="GBJ142" s="851"/>
      <c r="GBK142" s="851"/>
      <c r="GBL142" s="858"/>
      <c r="GBM142" s="851"/>
      <c r="GBN142" s="851"/>
      <c r="GBO142" s="851"/>
      <c r="GBP142" s="851"/>
      <c r="GBQ142" s="851"/>
      <c r="GBR142" s="851"/>
      <c r="GBS142" s="858"/>
      <c r="GBT142" s="851"/>
      <c r="GBU142" s="851"/>
      <c r="GBV142" s="851"/>
      <c r="GBW142" s="851"/>
      <c r="GBX142" s="851"/>
      <c r="GBY142" s="851"/>
      <c r="GBZ142" s="858"/>
      <c r="GCA142" s="851"/>
      <c r="GCB142" s="851"/>
      <c r="GCC142" s="851"/>
      <c r="GCD142" s="851"/>
      <c r="GCE142" s="851"/>
      <c r="GCF142" s="851"/>
      <c r="GCG142" s="858"/>
      <c r="GCH142" s="851"/>
      <c r="GCI142" s="851"/>
      <c r="GCJ142" s="851"/>
      <c r="GCK142" s="851"/>
      <c r="GCL142" s="851"/>
      <c r="GCM142" s="851"/>
      <c r="GCN142" s="858"/>
      <c r="GCO142" s="851"/>
      <c r="GCP142" s="851"/>
      <c r="GCQ142" s="851"/>
      <c r="GCR142" s="851"/>
      <c r="GCS142" s="851"/>
      <c r="GCT142" s="851"/>
      <c r="GCU142" s="858"/>
      <c r="GCV142" s="851"/>
      <c r="GCW142" s="851"/>
      <c r="GCX142" s="851"/>
      <c r="GCY142" s="851"/>
      <c r="GCZ142" s="851"/>
      <c r="GDA142" s="851"/>
      <c r="GDB142" s="858"/>
      <c r="GDC142" s="851"/>
      <c r="GDD142" s="851"/>
      <c r="GDE142" s="851"/>
      <c r="GDF142" s="851"/>
      <c r="GDG142" s="851"/>
      <c r="GDH142" s="851"/>
      <c r="GDI142" s="858"/>
      <c r="GDJ142" s="851"/>
      <c r="GDK142" s="851"/>
      <c r="GDL142" s="851"/>
      <c r="GDM142" s="851"/>
      <c r="GDN142" s="851"/>
      <c r="GDO142" s="851"/>
      <c r="GDP142" s="858"/>
      <c r="GDQ142" s="851"/>
      <c r="GDR142" s="851"/>
      <c r="GDS142" s="851"/>
      <c r="GDT142" s="851"/>
      <c r="GDU142" s="851"/>
      <c r="GDV142" s="851"/>
      <c r="GDW142" s="858"/>
      <c r="GDX142" s="851"/>
      <c r="GDY142" s="851"/>
      <c r="GDZ142" s="851"/>
      <c r="GEA142" s="851"/>
      <c r="GEB142" s="851"/>
      <c r="GEC142" s="851"/>
      <c r="GED142" s="858"/>
      <c r="GEE142" s="851"/>
      <c r="GEF142" s="851"/>
      <c r="GEG142" s="851"/>
      <c r="GEH142" s="851"/>
      <c r="GEI142" s="851"/>
      <c r="GEJ142" s="851"/>
      <c r="GEK142" s="858"/>
      <c r="GEL142" s="851"/>
      <c r="GEM142" s="851"/>
      <c r="GEN142" s="851"/>
      <c r="GEO142" s="851"/>
      <c r="GEP142" s="851"/>
      <c r="GEQ142" s="851"/>
      <c r="GER142" s="858"/>
      <c r="GES142" s="851"/>
      <c r="GET142" s="851"/>
      <c r="GEU142" s="851"/>
      <c r="GEV142" s="851"/>
      <c r="GEW142" s="851"/>
      <c r="GEX142" s="851"/>
      <c r="GEY142" s="858"/>
      <c r="GEZ142" s="851"/>
      <c r="GFA142" s="851"/>
      <c r="GFB142" s="851"/>
      <c r="GFC142" s="851"/>
      <c r="GFD142" s="851"/>
      <c r="GFE142" s="851"/>
      <c r="GFF142" s="858"/>
      <c r="GFG142" s="851"/>
      <c r="GFH142" s="851"/>
      <c r="GFI142" s="851"/>
      <c r="GFJ142" s="851"/>
      <c r="GFK142" s="851"/>
      <c r="GFL142" s="851"/>
      <c r="GFM142" s="858"/>
      <c r="GFN142" s="851"/>
      <c r="GFO142" s="851"/>
      <c r="GFP142" s="851"/>
      <c r="GFQ142" s="851"/>
      <c r="GFR142" s="851"/>
      <c r="GFS142" s="851"/>
      <c r="GFT142" s="858"/>
      <c r="GFU142" s="851"/>
      <c r="GFV142" s="851"/>
      <c r="GFW142" s="851"/>
      <c r="GFX142" s="851"/>
      <c r="GFY142" s="851"/>
      <c r="GFZ142" s="851"/>
      <c r="GGA142" s="858"/>
      <c r="GGB142" s="851"/>
      <c r="GGC142" s="851"/>
      <c r="GGD142" s="851"/>
      <c r="GGE142" s="851"/>
      <c r="GGF142" s="851"/>
      <c r="GGG142" s="851"/>
      <c r="GGH142" s="858"/>
      <c r="GGI142" s="851"/>
      <c r="GGJ142" s="851"/>
      <c r="GGK142" s="851"/>
      <c r="GGL142" s="851"/>
      <c r="GGM142" s="851"/>
      <c r="GGN142" s="851"/>
      <c r="GGO142" s="858"/>
      <c r="GGP142" s="851"/>
      <c r="GGQ142" s="851"/>
      <c r="GGR142" s="851"/>
      <c r="GGS142" s="851"/>
      <c r="GGT142" s="851"/>
      <c r="GGU142" s="851"/>
      <c r="GGV142" s="858"/>
      <c r="GGW142" s="851"/>
      <c r="GGX142" s="851"/>
      <c r="GGY142" s="851"/>
      <c r="GGZ142" s="851"/>
      <c r="GHA142" s="851"/>
      <c r="GHB142" s="851"/>
      <c r="GHC142" s="858"/>
      <c r="GHD142" s="851"/>
      <c r="GHE142" s="851"/>
      <c r="GHF142" s="851"/>
      <c r="GHG142" s="851"/>
      <c r="GHH142" s="851"/>
      <c r="GHI142" s="851"/>
      <c r="GHJ142" s="858"/>
      <c r="GHK142" s="851"/>
      <c r="GHL142" s="851"/>
      <c r="GHM142" s="851"/>
      <c r="GHN142" s="851"/>
      <c r="GHO142" s="851"/>
      <c r="GHP142" s="851"/>
      <c r="GHQ142" s="858"/>
      <c r="GHR142" s="851"/>
      <c r="GHS142" s="851"/>
      <c r="GHT142" s="851"/>
      <c r="GHU142" s="851"/>
      <c r="GHV142" s="851"/>
      <c r="GHW142" s="851"/>
      <c r="GHX142" s="858"/>
      <c r="GHY142" s="851"/>
      <c r="GHZ142" s="851"/>
      <c r="GIA142" s="851"/>
      <c r="GIB142" s="851"/>
      <c r="GIC142" s="851"/>
      <c r="GID142" s="851"/>
      <c r="GIE142" s="858"/>
      <c r="GIF142" s="851"/>
      <c r="GIG142" s="851"/>
      <c r="GIH142" s="851"/>
      <c r="GII142" s="851"/>
      <c r="GIJ142" s="851"/>
      <c r="GIK142" s="851"/>
      <c r="GIL142" s="858"/>
      <c r="GIM142" s="851"/>
      <c r="GIN142" s="851"/>
      <c r="GIO142" s="851"/>
      <c r="GIP142" s="851"/>
      <c r="GIQ142" s="851"/>
      <c r="GIR142" s="851"/>
      <c r="GIS142" s="858"/>
      <c r="GIT142" s="851"/>
      <c r="GIU142" s="851"/>
      <c r="GIV142" s="851"/>
      <c r="GIW142" s="851"/>
      <c r="GIX142" s="851"/>
      <c r="GIY142" s="851"/>
      <c r="GIZ142" s="858"/>
      <c r="GJA142" s="851"/>
      <c r="GJB142" s="851"/>
      <c r="GJC142" s="851"/>
      <c r="GJD142" s="851"/>
      <c r="GJE142" s="851"/>
      <c r="GJF142" s="851"/>
      <c r="GJG142" s="858"/>
      <c r="GJH142" s="851"/>
      <c r="GJI142" s="851"/>
      <c r="GJJ142" s="851"/>
      <c r="GJK142" s="851"/>
      <c r="GJL142" s="851"/>
      <c r="GJM142" s="851"/>
      <c r="GJN142" s="858"/>
      <c r="GJO142" s="851"/>
      <c r="GJP142" s="851"/>
      <c r="GJQ142" s="851"/>
      <c r="GJR142" s="851"/>
      <c r="GJS142" s="851"/>
      <c r="GJT142" s="851"/>
      <c r="GJU142" s="858"/>
      <c r="GJV142" s="851"/>
      <c r="GJW142" s="851"/>
      <c r="GJX142" s="851"/>
      <c r="GJY142" s="851"/>
      <c r="GJZ142" s="851"/>
      <c r="GKA142" s="851"/>
      <c r="GKB142" s="858"/>
      <c r="GKC142" s="851"/>
      <c r="GKD142" s="851"/>
      <c r="GKE142" s="851"/>
      <c r="GKF142" s="851"/>
      <c r="GKG142" s="851"/>
      <c r="GKH142" s="851"/>
      <c r="GKI142" s="858"/>
      <c r="GKJ142" s="851"/>
      <c r="GKK142" s="851"/>
      <c r="GKL142" s="851"/>
      <c r="GKM142" s="851"/>
      <c r="GKN142" s="851"/>
      <c r="GKO142" s="851"/>
      <c r="GKP142" s="858"/>
      <c r="GKQ142" s="851"/>
      <c r="GKR142" s="851"/>
      <c r="GKS142" s="851"/>
      <c r="GKT142" s="851"/>
      <c r="GKU142" s="851"/>
      <c r="GKV142" s="851"/>
      <c r="GKW142" s="858"/>
      <c r="GKX142" s="851"/>
      <c r="GKY142" s="851"/>
      <c r="GKZ142" s="851"/>
      <c r="GLA142" s="851"/>
      <c r="GLB142" s="851"/>
      <c r="GLC142" s="851"/>
      <c r="GLD142" s="858"/>
      <c r="GLE142" s="851"/>
      <c r="GLF142" s="851"/>
      <c r="GLG142" s="851"/>
      <c r="GLH142" s="851"/>
      <c r="GLI142" s="851"/>
      <c r="GLJ142" s="851"/>
      <c r="GLK142" s="858"/>
      <c r="GLL142" s="851"/>
      <c r="GLM142" s="851"/>
      <c r="GLN142" s="851"/>
      <c r="GLO142" s="851"/>
      <c r="GLP142" s="851"/>
      <c r="GLQ142" s="851"/>
      <c r="GLR142" s="858"/>
      <c r="GLS142" s="851"/>
      <c r="GLT142" s="851"/>
      <c r="GLU142" s="851"/>
      <c r="GLV142" s="851"/>
      <c r="GLW142" s="851"/>
      <c r="GLX142" s="851"/>
      <c r="GLY142" s="858"/>
      <c r="GLZ142" s="851"/>
      <c r="GMA142" s="851"/>
      <c r="GMB142" s="851"/>
      <c r="GMC142" s="851"/>
      <c r="GMD142" s="851"/>
      <c r="GME142" s="851"/>
      <c r="GMF142" s="858"/>
      <c r="GMG142" s="851"/>
      <c r="GMH142" s="851"/>
      <c r="GMI142" s="851"/>
      <c r="GMJ142" s="851"/>
      <c r="GMK142" s="851"/>
      <c r="GML142" s="851"/>
      <c r="GMM142" s="858"/>
      <c r="GMN142" s="851"/>
      <c r="GMO142" s="851"/>
      <c r="GMP142" s="851"/>
      <c r="GMQ142" s="851"/>
      <c r="GMR142" s="851"/>
      <c r="GMS142" s="851"/>
      <c r="GMT142" s="858"/>
      <c r="GMU142" s="851"/>
      <c r="GMV142" s="851"/>
      <c r="GMW142" s="851"/>
      <c r="GMX142" s="851"/>
      <c r="GMY142" s="851"/>
      <c r="GMZ142" s="851"/>
      <c r="GNA142" s="858"/>
      <c r="GNB142" s="851"/>
      <c r="GNC142" s="851"/>
      <c r="GND142" s="851"/>
      <c r="GNE142" s="851"/>
      <c r="GNF142" s="851"/>
      <c r="GNG142" s="851"/>
      <c r="GNH142" s="858"/>
      <c r="GNI142" s="851"/>
      <c r="GNJ142" s="851"/>
      <c r="GNK142" s="851"/>
      <c r="GNL142" s="851"/>
      <c r="GNM142" s="851"/>
      <c r="GNN142" s="851"/>
      <c r="GNO142" s="858"/>
      <c r="GNP142" s="851"/>
      <c r="GNQ142" s="851"/>
      <c r="GNR142" s="851"/>
      <c r="GNS142" s="851"/>
      <c r="GNT142" s="851"/>
      <c r="GNU142" s="851"/>
      <c r="GNV142" s="858"/>
      <c r="GNW142" s="851"/>
      <c r="GNX142" s="851"/>
      <c r="GNY142" s="851"/>
      <c r="GNZ142" s="851"/>
      <c r="GOA142" s="851"/>
      <c r="GOB142" s="851"/>
      <c r="GOC142" s="858"/>
      <c r="GOD142" s="851"/>
      <c r="GOE142" s="851"/>
      <c r="GOF142" s="851"/>
      <c r="GOG142" s="851"/>
      <c r="GOH142" s="851"/>
      <c r="GOI142" s="851"/>
      <c r="GOJ142" s="858"/>
      <c r="GOK142" s="851"/>
      <c r="GOL142" s="851"/>
      <c r="GOM142" s="851"/>
      <c r="GON142" s="851"/>
      <c r="GOO142" s="851"/>
      <c r="GOP142" s="851"/>
      <c r="GOQ142" s="858"/>
      <c r="GOR142" s="851"/>
      <c r="GOS142" s="851"/>
      <c r="GOT142" s="851"/>
      <c r="GOU142" s="851"/>
      <c r="GOV142" s="851"/>
      <c r="GOW142" s="851"/>
      <c r="GOX142" s="858"/>
      <c r="GOY142" s="851"/>
      <c r="GOZ142" s="851"/>
      <c r="GPA142" s="851"/>
      <c r="GPB142" s="851"/>
      <c r="GPC142" s="851"/>
      <c r="GPD142" s="851"/>
      <c r="GPE142" s="858"/>
      <c r="GPF142" s="851"/>
      <c r="GPG142" s="851"/>
      <c r="GPH142" s="851"/>
      <c r="GPI142" s="851"/>
      <c r="GPJ142" s="851"/>
      <c r="GPK142" s="851"/>
      <c r="GPL142" s="858"/>
      <c r="GPM142" s="851"/>
      <c r="GPN142" s="851"/>
      <c r="GPO142" s="851"/>
      <c r="GPP142" s="851"/>
      <c r="GPQ142" s="851"/>
      <c r="GPR142" s="851"/>
      <c r="GPS142" s="858"/>
      <c r="GPT142" s="851"/>
      <c r="GPU142" s="851"/>
      <c r="GPV142" s="851"/>
      <c r="GPW142" s="851"/>
      <c r="GPX142" s="851"/>
      <c r="GPY142" s="851"/>
      <c r="GPZ142" s="858"/>
      <c r="GQA142" s="851"/>
      <c r="GQB142" s="851"/>
      <c r="GQC142" s="851"/>
      <c r="GQD142" s="851"/>
      <c r="GQE142" s="851"/>
      <c r="GQF142" s="851"/>
      <c r="GQG142" s="858"/>
      <c r="GQH142" s="851"/>
      <c r="GQI142" s="851"/>
      <c r="GQJ142" s="851"/>
      <c r="GQK142" s="851"/>
      <c r="GQL142" s="851"/>
      <c r="GQM142" s="851"/>
      <c r="GQN142" s="858"/>
      <c r="GQO142" s="851"/>
      <c r="GQP142" s="851"/>
      <c r="GQQ142" s="851"/>
      <c r="GQR142" s="851"/>
      <c r="GQS142" s="851"/>
      <c r="GQT142" s="851"/>
      <c r="GQU142" s="858"/>
      <c r="GQV142" s="851"/>
      <c r="GQW142" s="851"/>
      <c r="GQX142" s="851"/>
      <c r="GQY142" s="851"/>
      <c r="GQZ142" s="851"/>
      <c r="GRA142" s="851"/>
      <c r="GRB142" s="858"/>
      <c r="GRC142" s="851"/>
      <c r="GRD142" s="851"/>
      <c r="GRE142" s="851"/>
      <c r="GRF142" s="851"/>
      <c r="GRG142" s="851"/>
      <c r="GRH142" s="851"/>
      <c r="GRI142" s="858"/>
      <c r="GRJ142" s="851"/>
      <c r="GRK142" s="851"/>
      <c r="GRL142" s="851"/>
      <c r="GRM142" s="851"/>
      <c r="GRN142" s="851"/>
      <c r="GRO142" s="851"/>
      <c r="GRP142" s="858"/>
      <c r="GRQ142" s="851"/>
      <c r="GRR142" s="851"/>
      <c r="GRS142" s="851"/>
      <c r="GRT142" s="851"/>
      <c r="GRU142" s="851"/>
      <c r="GRV142" s="851"/>
      <c r="GRW142" s="858"/>
      <c r="GRX142" s="851"/>
      <c r="GRY142" s="851"/>
      <c r="GRZ142" s="851"/>
      <c r="GSA142" s="851"/>
      <c r="GSB142" s="851"/>
      <c r="GSC142" s="851"/>
      <c r="GSD142" s="858"/>
      <c r="GSE142" s="851"/>
      <c r="GSF142" s="851"/>
      <c r="GSG142" s="851"/>
      <c r="GSH142" s="851"/>
      <c r="GSI142" s="851"/>
      <c r="GSJ142" s="851"/>
      <c r="GSK142" s="858"/>
      <c r="GSL142" s="851"/>
      <c r="GSM142" s="851"/>
      <c r="GSN142" s="851"/>
      <c r="GSO142" s="851"/>
      <c r="GSP142" s="851"/>
      <c r="GSQ142" s="851"/>
      <c r="GSR142" s="858"/>
      <c r="GSS142" s="851"/>
      <c r="GST142" s="851"/>
      <c r="GSU142" s="851"/>
      <c r="GSV142" s="851"/>
      <c r="GSW142" s="851"/>
      <c r="GSX142" s="851"/>
      <c r="GSY142" s="858"/>
      <c r="GSZ142" s="851"/>
      <c r="GTA142" s="851"/>
      <c r="GTB142" s="851"/>
      <c r="GTC142" s="851"/>
      <c r="GTD142" s="851"/>
      <c r="GTE142" s="851"/>
      <c r="GTF142" s="858"/>
      <c r="GTG142" s="851"/>
      <c r="GTH142" s="851"/>
      <c r="GTI142" s="851"/>
      <c r="GTJ142" s="851"/>
      <c r="GTK142" s="851"/>
      <c r="GTL142" s="851"/>
      <c r="GTM142" s="858"/>
      <c r="GTN142" s="851"/>
      <c r="GTO142" s="851"/>
      <c r="GTP142" s="851"/>
      <c r="GTQ142" s="851"/>
      <c r="GTR142" s="851"/>
      <c r="GTS142" s="851"/>
      <c r="GTT142" s="858"/>
      <c r="GTU142" s="851"/>
      <c r="GTV142" s="851"/>
      <c r="GTW142" s="851"/>
      <c r="GTX142" s="851"/>
      <c r="GTY142" s="851"/>
      <c r="GTZ142" s="851"/>
      <c r="GUA142" s="858"/>
      <c r="GUB142" s="851"/>
      <c r="GUC142" s="851"/>
      <c r="GUD142" s="851"/>
      <c r="GUE142" s="851"/>
      <c r="GUF142" s="851"/>
      <c r="GUG142" s="851"/>
      <c r="GUH142" s="858"/>
      <c r="GUI142" s="851"/>
      <c r="GUJ142" s="851"/>
      <c r="GUK142" s="851"/>
      <c r="GUL142" s="851"/>
      <c r="GUM142" s="851"/>
      <c r="GUN142" s="851"/>
      <c r="GUO142" s="858"/>
      <c r="GUP142" s="851"/>
      <c r="GUQ142" s="851"/>
      <c r="GUR142" s="851"/>
      <c r="GUS142" s="851"/>
      <c r="GUT142" s="851"/>
      <c r="GUU142" s="851"/>
      <c r="GUV142" s="858"/>
      <c r="GUW142" s="851"/>
      <c r="GUX142" s="851"/>
      <c r="GUY142" s="851"/>
      <c r="GUZ142" s="851"/>
      <c r="GVA142" s="851"/>
      <c r="GVB142" s="851"/>
      <c r="GVC142" s="858"/>
      <c r="GVD142" s="851"/>
      <c r="GVE142" s="851"/>
      <c r="GVF142" s="851"/>
      <c r="GVG142" s="851"/>
      <c r="GVH142" s="851"/>
      <c r="GVI142" s="851"/>
      <c r="GVJ142" s="858"/>
      <c r="GVK142" s="851"/>
      <c r="GVL142" s="851"/>
      <c r="GVM142" s="851"/>
      <c r="GVN142" s="851"/>
      <c r="GVO142" s="851"/>
      <c r="GVP142" s="851"/>
      <c r="GVQ142" s="858"/>
      <c r="GVR142" s="851"/>
      <c r="GVS142" s="851"/>
      <c r="GVT142" s="851"/>
      <c r="GVU142" s="851"/>
      <c r="GVV142" s="851"/>
      <c r="GVW142" s="851"/>
      <c r="GVX142" s="858"/>
      <c r="GVY142" s="851"/>
      <c r="GVZ142" s="851"/>
      <c r="GWA142" s="851"/>
      <c r="GWB142" s="851"/>
      <c r="GWC142" s="851"/>
      <c r="GWD142" s="851"/>
      <c r="GWE142" s="858"/>
      <c r="GWF142" s="851"/>
      <c r="GWG142" s="851"/>
      <c r="GWH142" s="851"/>
      <c r="GWI142" s="851"/>
      <c r="GWJ142" s="851"/>
      <c r="GWK142" s="851"/>
      <c r="GWL142" s="858"/>
      <c r="GWM142" s="851"/>
      <c r="GWN142" s="851"/>
      <c r="GWO142" s="851"/>
      <c r="GWP142" s="851"/>
      <c r="GWQ142" s="851"/>
      <c r="GWR142" s="851"/>
      <c r="GWS142" s="858"/>
      <c r="GWT142" s="851"/>
      <c r="GWU142" s="851"/>
      <c r="GWV142" s="851"/>
      <c r="GWW142" s="851"/>
      <c r="GWX142" s="851"/>
      <c r="GWY142" s="851"/>
      <c r="GWZ142" s="858"/>
      <c r="GXA142" s="851"/>
      <c r="GXB142" s="851"/>
      <c r="GXC142" s="851"/>
      <c r="GXD142" s="851"/>
      <c r="GXE142" s="851"/>
      <c r="GXF142" s="851"/>
      <c r="GXG142" s="858"/>
      <c r="GXH142" s="851"/>
      <c r="GXI142" s="851"/>
      <c r="GXJ142" s="851"/>
      <c r="GXK142" s="851"/>
      <c r="GXL142" s="851"/>
      <c r="GXM142" s="851"/>
      <c r="GXN142" s="858"/>
      <c r="GXO142" s="851"/>
      <c r="GXP142" s="851"/>
      <c r="GXQ142" s="851"/>
      <c r="GXR142" s="851"/>
      <c r="GXS142" s="851"/>
      <c r="GXT142" s="851"/>
      <c r="GXU142" s="858"/>
      <c r="GXV142" s="851"/>
      <c r="GXW142" s="851"/>
      <c r="GXX142" s="851"/>
      <c r="GXY142" s="851"/>
      <c r="GXZ142" s="851"/>
      <c r="GYA142" s="851"/>
      <c r="GYB142" s="858"/>
      <c r="GYC142" s="851"/>
      <c r="GYD142" s="851"/>
      <c r="GYE142" s="851"/>
      <c r="GYF142" s="851"/>
      <c r="GYG142" s="851"/>
      <c r="GYH142" s="851"/>
      <c r="GYI142" s="858"/>
      <c r="GYJ142" s="851"/>
      <c r="GYK142" s="851"/>
      <c r="GYL142" s="851"/>
      <c r="GYM142" s="851"/>
      <c r="GYN142" s="851"/>
      <c r="GYO142" s="851"/>
      <c r="GYP142" s="858"/>
      <c r="GYQ142" s="851"/>
      <c r="GYR142" s="851"/>
      <c r="GYS142" s="851"/>
      <c r="GYT142" s="851"/>
      <c r="GYU142" s="851"/>
      <c r="GYV142" s="851"/>
      <c r="GYW142" s="858"/>
      <c r="GYX142" s="851"/>
      <c r="GYY142" s="851"/>
      <c r="GYZ142" s="851"/>
      <c r="GZA142" s="851"/>
      <c r="GZB142" s="851"/>
      <c r="GZC142" s="851"/>
      <c r="GZD142" s="858"/>
      <c r="GZE142" s="851"/>
      <c r="GZF142" s="851"/>
      <c r="GZG142" s="851"/>
      <c r="GZH142" s="851"/>
      <c r="GZI142" s="851"/>
      <c r="GZJ142" s="851"/>
      <c r="GZK142" s="858"/>
      <c r="GZL142" s="851"/>
      <c r="GZM142" s="851"/>
      <c r="GZN142" s="851"/>
      <c r="GZO142" s="851"/>
      <c r="GZP142" s="851"/>
      <c r="GZQ142" s="851"/>
      <c r="GZR142" s="858"/>
      <c r="GZS142" s="851"/>
      <c r="GZT142" s="851"/>
      <c r="GZU142" s="851"/>
      <c r="GZV142" s="851"/>
      <c r="GZW142" s="851"/>
      <c r="GZX142" s="851"/>
      <c r="GZY142" s="858"/>
      <c r="GZZ142" s="851"/>
      <c r="HAA142" s="851"/>
      <c r="HAB142" s="851"/>
      <c r="HAC142" s="851"/>
      <c r="HAD142" s="851"/>
      <c r="HAE142" s="851"/>
      <c r="HAF142" s="858"/>
      <c r="HAG142" s="851"/>
      <c r="HAH142" s="851"/>
      <c r="HAI142" s="851"/>
      <c r="HAJ142" s="851"/>
      <c r="HAK142" s="851"/>
      <c r="HAL142" s="851"/>
      <c r="HAM142" s="858"/>
      <c r="HAN142" s="851"/>
      <c r="HAO142" s="851"/>
      <c r="HAP142" s="851"/>
      <c r="HAQ142" s="851"/>
      <c r="HAR142" s="851"/>
      <c r="HAS142" s="851"/>
      <c r="HAT142" s="858"/>
      <c r="HAU142" s="851"/>
      <c r="HAV142" s="851"/>
      <c r="HAW142" s="851"/>
      <c r="HAX142" s="851"/>
      <c r="HAY142" s="851"/>
      <c r="HAZ142" s="851"/>
      <c r="HBA142" s="858"/>
      <c r="HBB142" s="851"/>
      <c r="HBC142" s="851"/>
      <c r="HBD142" s="851"/>
      <c r="HBE142" s="851"/>
      <c r="HBF142" s="851"/>
      <c r="HBG142" s="851"/>
      <c r="HBH142" s="858"/>
      <c r="HBI142" s="851"/>
      <c r="HBJ142" s="851"/>
      <c r="HBK142" s="851"/>
      <c r="HBL142" s="851"/>
      <c r="HBM142" s="851"/>
      <c r="HBN142" s="851"/>
      <c r="HBO142" s="858"/>
      <c r="HBP142" s="851"/>
      <c r="HBQ142" s="851"/>
      <c r="HBR142" s="851"/>
      <c r="HBS142" s="851"/>
      <c r="HBT142" s="851"/>
      <c r="HBU142" s="851"/>
      <c r="HBV142" s="858"/>
      <c r="HBW142" s="851"/>
      <c r="HBX142" s="851"/>
      <c r="HBY142" s="851"/>
      <c r="HBZ142" s="851"/>
      <c r="HCA142" s="851"/>
      <c r="HCB142" s="851"/>
      <c r="HCC142" s="858"/>
      <c r="HCD142" s="851"/>
      <c r="HCE142" s="851"/>
      <c r="HCF142" s="851"/>
      <c r="HCG142" s="851"/>
      <c r="HCH142" s="851"/>
      <c r="HCI142" s="851"/>
      <c r="HCJ142" s="858"/>
      <c r="HCK142" s="851"/>
      <c r="HCL142" s="851"/>
      <c r="HCM142" s="851"/>
      <c r="HCN142" s="851"/>
      <c r="HCO142" s="851"/>
      <c r="HCP142" s="851"/>
      <c r="HCQ142" s="858"/>
      <c r="HCR142" s="851"/>
      <c r="HCS142" s="851"/>
      <c r="HCT142" s="851"/>
      <c r="HCU142" s="851"/>
      <c r="HCV142" s="851"/>
      <c r="HCW142" s="851"/>
      <c r="HCX142" s="858"/>
      <c r="HCY142" s="851"/>
      <c r="HCZ142" s="851"/>
      <c r="HDA142" s="851"/>
      <c r="HDB142" s="851"/>
      <c r="HDC142" s="851"/>
      <c r="HDD142" s="851"/>
      <c r="HDE142" s="858"/>
      <c r="HDF142" s="851"/>
      <c r="HDG142" s="851"/>
      <c r="HDH142" s="851"/>
      <c r="HDI142" s="851"/>
      <c r="HDJ142" s="851"/>
      <c r="HDK142" s="851"/>
      <c r="HDL142" s="858"/>
      <c r="HDM142" s="851"/>
      <c r="HDN142" s="851"/>
      <c r="HDO142" s="851"/>
      <c r="HDP142" s="851"/>
      <c r="HDQ142" s="851"/>
      <c r="HDR142" s="851"/>
      <c r="HDS142" s="858"/>
      <c r="HDT142" s="851"/>
      <c r="HDU142" s="851"/>
      <c r="HDV142" s="851"/>
      <c r="HDW142" s="851"/>
      <c r="HDX142" s="851"/>
      <c r="HDY142" s="851"/>
      <c r="HDZ142" s="858"/>
      <c r="HEA142" s="851"/>
      <c r="HEB142" s="851"/>
      <c r="HEC142" s="851"/>
      <c r="HED142" s="851"/>
      <c r="HEE142" s="851"/>
      <c r="HEF142" s="851"/>
      <c r="HEG142" s="858"/>
      <c r="HEH142" s="851"/>
      <c r="HEI142" s="851"/>
      <c r="HEJ142" s="851"/>
      <c r="HEK142" s="851"/>
      <c r="HEL142" s="851"/>
      <c r="HEM142" s="851"/>
      <c r="HEN142" s="858"/>
      <c r="HEO142" s="851"/>
      <c r="HEP142" s="851"/>
      <c r="HEQ142" s="851"/>
      <c r="HER142" s="851"/>
      <c r="HES142" s="851"/>
      <c r="HET142" s="851"/>
      <c r="HEU142" s="858"/>
      <c r="HEV142" s="851"/>
      <c r="HEW142" s="851"/>
      <c r="HEX142" s="851"/>
      <c r="HEY142" s="851"/>
      <c r="HEZ142" s="851"/>
      <c r="HFA142" s="851"/>
      <c r="HFB142" s="858"/>
      <c r="HFC142" s="851"/>
      <c r="HFD142" s="851"/>
      <c r="HFE142" s="851"/>
      <c r="HFF142" s="851"/>
      <c r="HFG142" s="851"/>
      <c r="HFH142" s="851"/>
      <c r="HFI142" s="858"/>
      <c r="HFJ142" s="851"/>
      <c r="HFK142" s="851"/>
      <c r="HFL142" s="851"/>
      <c r="HFM142" s="851"/>
      <c r="HFN142" s="851"/>
      <c r="HFO142" s="851"/>
      <c r="HFP142" s="858"/>
      <c r="HFQ142" s="851"/>
      <c r="HFR142" s="851"/>
      <c r="HFS142" s="851"/>
      <c r="HFT142" s="851"/>
      <c r="HFU142" s="851"/>
      <c r="HFV142" s="851"/>
      <c r="HFW142" s="858"/>
      <c r="HFX142" s="851"/>
      <c r="HFY142" s="851"/>
      <c r="HFZ142" s="851"/>
      <c r="HGA142" s="851"/>
      <c r="HGB142" s="851"/>
      <c r="HGC142" s="851"/>
      <c r="HGD142" s="858"/>
      <c r="HGE142" s="851"/>
      <c r="HGF142" s="851"/>
      <c r="HGG142" s="851"/>
      <c r="HGH142" s="851"/>
      <c r="HGI142" s="851"/>
      <c r="HGJ142" s="851"/>
      <c r="HGK142" s="858"/>
      <c r="HGL142" s="851"/>
      <c r="HGM142" s="851"/>
      <c r="HGN142" s="851"/>
      <c r="HGO142" s="851"/>
      <c r="HGP142" s="851"/>
      <c r="HGQ142" s="851"/>
      <c r="HGR142" s="858"/>
      <c r="HGS142" s="851"/>
      <c r="HGT142" s="851"/>
      <c r="HGU142" s="851"/>
      <c r="HGV142" s="851"/>
      <c r="HGW142" s="851"/>
      <c r="HGX142" s="851"/>
      <c r="HGY142" s="858"/>
      <c r="HGZ142" s="851"/>
      <c r="HHA142" s="851"/>
      <c r="HHB142" s="851"/>
      <c r="HHC142" s="851"/>
      <c r="HHD142" s="851"/>
      <c r="HHE142" s="851"/>
      <c r="HHF142" s="858"/>
      <c r="HHG142" s="851"/>
      <c r="HHH142" s="851"/>
      <c r="HHI142" s="851"/>
      <c r="HHJ142" s="851"/>
      <c r="HHK142" s="851"/>
      <c r="HHL142" s="851"/>
      <c r="HHM142" s="858"/>
      <c r="HHN142" s="851"/>
      <c r="HHO142" s="851"/>
      <c r="HHP142" s="851"/>
      <c r="HHQ142" s="851"/>
      <c r="HHR142" s="851"/>
      <c r="HHS142" s="851"/>
      <c r="HHT142" s="858"/>
      <c r="HHU142" s="851"/>
      <c r="HHV142" s="851"/>
      <c r="HHW142" s="851"/>
      <c r="HHX142" s="851"/>
      <c r="HHY142" s="851"/>
      <c r="HHZ142" s="851"/>
      <c r="HIA142" s="858"/>
      <c r="HIB142" s="851"/>
      <c r="HIC142" s="851"/>
      <c r="HID142" s="851"/>
      <c r="HIE142" s="851"/>
      <c r="HIF142" s="851"/>
      <c r="HIG142" s="851"/>
      <c r="HIH142" s="858"/>
      <c r="HII142" s="851"/>
      <c r="HIJ142" s="851"/>
      <c r="HIK142" s="851"/>
      <c r="HIL142" s="851"/>
      <c r="HIM142" s="851"/>
      <c r="HIN142" s="851"/>
      <c r="HIO142" s="858"/>
      <c r="HIP142" s="851"/>
      <c r="HIQ142" s="851"/>
      <c r="HIR142" s="851"/>
      <c r="HIS142" s="851"/>
      <c r="HIT142" s="851"/>
      <c r="HIU142" s="851"/>
      <c r="HIV142" s="858"/>
      <c r="HIW142" s="851"/>
      <c r="HIX142" s="851"/>
      <c r="HIY142" s="851"/>
      <c r="HIZ142" s="851"/>
      <c r="HJA142" s="851"/>
      <c r="HJB142" s="851"/>
      <c r="HJC142" s="858"/>
      <c r="HJD142" s="851"/>
      <c r="HJE142" s="851"/>
      <c r="HJF142" s="851"/>
      <c r="HJG142" s="851"/>
      <c r="HJH142" s="851"/>
      <c r="HJI142" s="851"/>
      <c r="HJJ142" s="858"/>
      <c r="HJK142" s="851"/>
      <c r="HJL142" s="851"/>
      <c r="HJM142" s="851"/>
      <c r="HJN142" s="851"/>
      <c r="HJO142" s="851"/>
      <c r="HJP142" s="851"/>
      <c r="HJQ142" s="858"/>
      <c r="HJR142" s="851"/>
      <c r="HJS142" s="851"/>
      <c r="HJT142" s="851"/>
      <c r="HJU142" s="851"/>
      <c r="HJV142" s="851"/>
      <c r="HJW142" s="851"/>
      <c r="HJX142" s="858"/>
      <c r="HJY142" s="851"/>
      <c r="HJZ142" s="851"/>
      <c r="HKA142" s="851"/>
      <c r="HKB142" s="851"/>
      <c r="HKC142" s="851"/>
      <c r="HKD142" s="851"/>
      <c r="HKE142" s="858"/>
      <c r="HKF142" s="851"/>
      <c r="HKG142" s="851"/>
      <c r="HKH142" s="851"/>
      <c r="HKI142" s="851"/>
      <c r="HKJ142" s="851"/>
      <c r="HKK142" s="851"/>
      <c r="HKL142" s="858"/>
      <c r="HKM142" s="851"/>
      <c r="HKN142" s="851"/>
      <c r="HKO142" s="851"/>
      <c r="HKP142" s="851"/>
      <c r="HKQ142" s="851"/>
      <c r="HKR142" s="851"/>
      <c r="HKS142" s="858"/>
      <c r="HKT142" s="851"/>
      <c r="HKU142" s="851"/>
      <c r="HKV142" s="851"/>
      <c r="HKW142" s="851"/>
      <c r="HKX142" s="851"/>
      <c r="HKY142" s="851"/>
      <c r="HKZ142" s="858"/>
      <c r="HLA142" s="851"/>
      <c r="HLB142" s="851"/>
      <c r="HLC142" s="851"/>
      <c r="HLD142" s="851"/>
      <c r="HLE142" s="851"/>
      <c r="HLF142" s="851"/>
      <c r="HLG142" s="858"/>
      <c r="HLH142" s="851"/>
      <c r="HLI142" s="851"/>
      <c r="HLJ142" s="851"/>
      <c r="HLK142" s="851"/>
      <c r="HLL142" s="851"/>
      <c r="HLM142" s="851"/>
      <c r="HLN142" s="858"/>
      <c r="HLO142" s="851"/>
      <c r="HLP142" s="851"/>
      <c r="HLQ142" s="851"/>
      <c r="HLR142" s="851"/>
      <c r="HLS142" s="851"/>
      <c r="HLT142" s="851"/>
      <c r="HLU142" s="858"/>
      <c r="HLV142" s="851"/>
      <c r="HLW142" s="851"/>
      <c r="HLX142" s="851"/>
      <c r="HLY142" s="851"/>
      <c r="HLZ142" s="851"/>
      <c r="HMA142" s="851"/>
      <c r="HMB142" s="858"/>
      <c r="HMC142" s="851"/>
      <c r="HMD142" s="851"/>
      <c r="HME142" s="851"/>
      <c r="HMF142" s="851"/>
      <c r="HMG142" s="851"/>
      <c r="HMH142" s="851"/>
      <c r="HMI142" s="858"/>
      <c r="HMJ142" s="851"/>
      <c r="HMK142" s="851"/>
      <c r="HML142" s="851"/>
      <c r="HMM142" s="851"/>
      <c r="HMN142" s="851"/>
      <c r="HMO142" s="851"/>
      <c r="HMP142" s="858"/>
      <c r="HMQ142" s="851"/>
      <c r="HMR142" s="851"/>
      <c r="HMS142" s="851"/>
      <c r="HMT142" s="851"/>
      <c r="HMU142" s="851"/>
      <c r="HMV142" s="851"/>
      <c r="HMW142" s="858"/>
      <c r="HMX142" s="851"/>
      <c r="HMY142" s="851"/>
      <c r="HMZ142" s="851"/>
      <c r="HNA142" s="851"/>
      <c r="HNB142" s="851"/>
      <c r="HNC142" s="851"/>
      <c r="HND142" s="858"/>
      <c r="HNE142" s="851"/>
      <c r="HNF142" s="851"/>
      <c r="HNG142" s="851"/>
      <c r="HNH142" s="851"/>
      <c r="HNI142" s="851"/>
      <c r="HNJ142" s="851"/>
      <c r="HNK142" s="858"/>
      <c r="HNL142" s="851"/>
      <c r="HNM142" s="851"/>
      <c r="HNN142" s="851"/>
      <c r="HNO142" s="851"/>
      <c r="HNP142" s="851"/>
      <c r="HNQ142" s="851"/>
      <c r="HNR142" s="858"/>
      <c r="HNS142" s="851"/>
      <c r="HNT142" s="851"/>
      <c r="HNU142" s="851"/>
      <c r="HNV142" s="851"/>
      <c r="HNW142" s="851"/>
      <c r="HNX142" s="851"/>
      <c r="HNY142" s="858"/>
      <c r="HNZ142" s="851"/>
      <c r="HOA142" s="851"/>
      <c r="HOB142" s="851"/>
      <c r="HOC142" s="851"/>
      <c r="HOD142" s="851"/>
      <c r="HOE142" s="851"/>
      <c r="HOF142" s="858"/>
      <c r="HOG142" s="851"/>
      <c r="HOH142" s="851"/>
      <c r="HOI142" s="851"/>
      <c r="HOJ142" s="851"/>
      <c r="HOK142" s="851"/>
      <c r="HOL142" s="851"/>
      <c r="HOM142" s="858"/>
      <c r="HON142" s="851"/>
      <c r="HOO142" s="851"/>
      <c r="HOP142" s="851"/>
      <c r="HOQ142" s="851"/>
      <c r="HOR142" s="851"/>
      <c r="HOS142" s="851"/>
      <c r="HOT142" s="858"/>
      <c r="HOU142" s="851"/>
      <c r="HOV142" s="851"/>
      <c r="HOW142" s="851"/>
      <c r="HOX142" s="851"/>
      <c r="HOY142" s="851"/>
      <c r="HOZ142" s="851"/>
      <c r="HPA142" s="858"/>
      <c r="HPB142" s="851"/>
      <c r="HPC142" s="851"/>
      <c r="HPD142" s="851"/>
      <c r="HPE142" s="851"/>
      <c r="HPF142" s="851"/>
      <c r="HPG142" s="851"/>
      <c r="HPH142" s="858"/>
      <c r="HPI142" s="851"/>
      <c r="HPJ142" s="851"/>
      <c r="HPK142" s="851"/>
      <c r="HPL142" s="851"/>
      <c r="HPM142" s="851"/>
      <c r="HPN142" s="851"/>
      <c r="HPO142" s="858"/>
      <c r="HPP142" s="851"/>
      <c r="HPQ142" s="851"/>
      <c r="HPR142" s="851"/>
      <c r="HPS142" s="851"/>
      <c r="HPT142" s="851"/>
      <c r="HPU142" s="851"/>
      <c r="HPV142" s="858"/>
      <c r="HPW142" s="851"/>
      <c r="HPX142" s="851"/>
      <c r="HPY142" s="851"/>
      <c r="HPZ142" s="851"/>
      <c r="HQA142" s="851"/>
      <c r="HQB142" s="851"/>
      <c r="HQC142" s="858"/>
      <c r="HQD142" s="851"/>
      <c r="HQE142" s="851"/>
      <c r="HQF142" s="851"/>
      <c r="HQG142" s="851"/>
      <c r="HQH142" s="851"/>
      <c r="HQI142" s="851"/>
      <c r="HQJ142" s="858"/>
      <c r="HQK142" s="851"/>
      <c r="HQL142" s="851"/>
      <c r="HQM142" s="851"/>
      <c r="HQN142" s="851"/>
      <c r="HQO142" s="851"/>
      <c r="HQP142" s="851"/>
      <c r="HQQ142" s="858"/>
      <c r="HQR142" s="851"/>
      <c r="HQS142" s="851"/>
      <c r="HQT142" s="851"/>
      <c r="HQU142" s="851"/>
      <c r="HQV142" s="851"/>
      <c r="HQW142" s="851"/>
      <c r="HQX142" s="858"/>
      <c r="HQY142" s="851"/>
      <c r="HQZ142" s="851"/>
      <c r="HRA142" s="851"/>
      <c r="HRB142" s="851"/>
      <c r="HRC142" s="851"/>
      <c r="HRD142" s="851"/>
      <c r="HRE142" s="858"/>
      <c r="HRF142" s="851"/>
      <c r="HRG142" s="851"/>
      <c r="HRH142" s="851"/>
      <c r="HRI142" s="851"/>
      <c r="HRJ142" s="851"/>
      <c r="HRK142" s="851"/>
      <c r="HRL142" s="858"/>
      <c r="HRM142" s="851"/>
      <c r="HRN142" s="851"/>
      <c r="HRO142" s="851"/>
      <c r="HRP142" s="851"/>
      <c r="HRQ142" s="851"/>
      <c r="HRR142" s="851"/>
      <c r="HRS142" s="858"/>
      <c r="HRT142" s="851"/>
      <c r="HRU142" s="851"/>
      <c r="HRV142" s="851"/>
      <c r="HRW142" s="851"/>
      <c r="HRX142" s="851"/>
      <c r="HRY142" s="851"/>
      <c r="HRZ142" s="858"/>
      <c r="HSA142" s="851"/>
      <c r="HSB142" s="851"/>
      <c r="HSC142" s="851"/>
      <c r="HSD142" s="851"/>
      <c r="HSE142" s="851"/>
      <c r="HSF142" s="851"/>
      <c r="HSG142" s="858"/>
      <c r="HSH142" s="851"/>
      <c r="HSI142" s="851"/>
      <c r="HSJ142" s="851"/>
      <c r="HSK142" s="851"/>
      <c r="HSL142" s="851"/>
      <c r="HSM142" s="851"/>
      <c r="HSN142" s="858"/>
      <c r="HSO142" s="851"/>
      <c r="HSP142" s="851"/>
      <c r="HSQ142" s="851"/>
      <c r="HSR142" s="851"/>
      <c r="HSS142" s="851"/>
      <c r="HST142" s="851"/>
      <c r="HSU142" s="858"/>
      <c r="HSV142" s="851"/>
      <c r="HSW142" s="851"/>
      <c r="HSX142" s="851"/>
      <c r="HSY142" s="851"/>
      <c r="HSZ142" s="851"/>
      <c r="HTA142" s="851"/>
      <c r="HTB142" s="858"/>
      <c r="HTC142" s="851"/>
      <c r="HTD142" s="851"/>
      <c r="HTE142" s="851"/>
      <c r="HTF142" s="851"/>
      <c r="HTG142" s="851"/>
      <c r="HTH142" s="851"/>
      <c r="HTI142" s="858"/>
      <c r="HTJ142" s="851"/>
      <c r="HTK142" s="851"/>
      <c r="HTL142" s="851"/>
      <c r="HTM142" s="851"/>
      <c r="HTN142" s="851"/>
      <c r="HTO142" s="851"/>
      <c r="HTP142" s="858"/>
      <c r="HTQ142" s="851"/>
      <c r="HTR142" s="851"/>
      <c r="HTS142" s="851"/>
      <c r="HTT142" s="851"/>
      <c r="HTU142" s="851"/>
      <c r="HTV142" s="851"/>
      <c r="HTW142" s="858"/>
      <c r="HTX142" s="851"/>
      <c r="HTY142" s="851"/>
      <c r="HTZ142" s="851"/>
      <c r="HUA142" s="851"/>
      <c r="HUB142" s="851"/>
      <c r="HUC142" s="851"/>
      <c r="HUD142" s="858"/>
      <c r="HUE142" s="851"/>
      <c r="HUF142" s="851"/>
      <c r="HUG142" s="851"/>
      <c r="HUH142" s="851"/>
      <c r="HUI142" s="851"/>
      <c r="HUJ142" s="851"/>
      <c r="HUK142" s="858"/>
      <c r="HUL142" s="851"/>
      <c r="HUM142" s="851"/>
      <c r="HUN142" s="851"/>
      <c r="HUO142" s="851"/>
      <c r="HUP142" s="851"/>
      <c r="HUQ142" s="851"/>
      <c r="HUR142" s="858"/>
      <c r="HUS142" s="851"/>
      <c r="HUT142" s="851"/>
      <c r="HUU142" s="851"/>
      <c r="HUV142" s="851"/>
      <c r="HUW142" s="851"/>
      <c r="HUX142" s="851"/>
      <c r="HUY142" s="858"/>
      <c r="HUZ142" s="851"/>
      <c r="HVA142" s="851"/>
      <c r="HVB142" s="851"/>
      <c r="HVC142" s="851"/>
      <c r="HVD142" s="851"/>
      <c r="HVE142" s="851"/>
      <c r="HVF142" s="858"/>
      <c r="HVG142" s="851"/>
      <c r="HVH142" s="851"/>
      <c r="HVI142" s="851"/>
      <c r="HVJ142" s="851"/>
      <c r="HVK142" s="851"/>
      <c r="HVL142" s="851"/>
      <c r="HVM142" s="858"/>
      <c r="HVN142" s="851"/>
      <c r="HVO142" s="851"/>
      <c r="HVP142" s="851"/>
      <c r="HVQ142" s="851"/>
      <c r="HVR142" s="851"/>
      <c r="HVS142" s="851"/>
      <c r="HVT142" s="858"/>
      <c r="HVU142" s="851"/>
      <c r="HVV142" s="851"/>
      <c r="HVW142" s="851"/>
      <c r="HVX142" s="851"/>
      <c r="HVY142" s="851"/>
      <c r="HVZ142" s="851"/>
      <c r="HWA142" s="858"/>
      <c r="HWB142" s="851"/>
      <c r="HWC142" s="851"/>
      <c r="HWD142" s="851"/>
      <c r="HWE142" s="851"/>
      <c r="HWF142" s="851"/>
      <c r="HWG142" s="851"/>
      <c r="HWH142" s="858"/>
      <c r="HWI142" s="851"/>
      <c r="HWJ142" s="851"/>
      <c r="HWK142" s="851"/>
      <c r="HWL142" s="851"/>
      <c r="HWM142" s="851"/>
      <c r="HWN142" s="851"/>
      <c r="HWO142" s="858"/>
      <c r="HWP142" s="851"/>
      <c r="HWQ142" s="851"/>
      <c r="HWR142" s="851"/>
      <c r="HWS142" s="851"/>
      <c r="HWT142" s="851"/>
      <c r="HWU142" s="851"/>
      <c r="HWV142" s="858"/>
      <c r="HWW142" s="851"/>
      <c r="HWX142" s="851"/>
      <c r="HWY142" s="851"/>
      <c r="HWZ142" s="851"/>
      <c r="HXA142" s="851"/>
      <c r="HXB142" s="851"/>
      <c r="HXC142" s="858"/>
      <c r="HXD142" s="851"/>
      <c r="HXE142" s="851"/>
      <c r="HXF142" s="851"/>
      <c r="HXG142" s="851"/>
      <c r="HXH142" s="851"/>
      <c r="HXI142" s="851"/>
      <c r="HXJ142" s="858"/>
      <c r="HXK142" s="851"/>
      <c r="HXL142" s="851"/>
      <c r="HXM142" s="851"/>
      <c r="HXN142" s="851"/>
      <c r="HXO142" s="851"/>
      <c r="HXP142" s="851"/>
      <c r="HXQ142" s="858"/>
      <c r="HXR142" s="851"/>
      <c r="HXS142" s="851"/>
      <c r="HXT142" s="851"/>
      <c r="HXU142" s="851"/>
      <c r="HXV142" s="851"/>
      <c r="HXW142" s="851"/>
      <c r="HXX142" s="858"/>
      <c r="HXY142" s="851"/>
      <c r="HXZ142" s="851"/>
      <c r="HYA142" s="851"/>
      <c r="HYB142" s="851"/>
      <c r="HYC142" s="851"/>
      <c r="HYD142" s="851"/>
      <c r="HYE142" s="858"/>
      <c r="HYF142" s="851"/>
      <c r="HYG142" s="851"/>
      <c r="HYH142" s="851"/>
      <c r="HYI142" s="851"/>
      <c r="HYJ142" s="851"/>
      <c r="HYK142" s="851"/>
      <c r="HYL142" s="858"/>
      <c r="HYM142" s="851"/>
      <c r="HYN142" s="851"/>
      <c r="HYO142" s="851"/>
      <c r="HYP142" s="851"/>
      <c r="HYQ142" s="851"/>
      <c r="HYR142" s="851"/>
      <c r="HYS142" s="858"/>
      <c r="HYT142" s="851"/>
      <c r="HYU142" s="851"/>
      <c r="HYV142" s="851"/>
      <c r="HYW142" s="851"/>
      <c r="HYX142" s="851"/>
      <c r="HYY142" s="851"/>
      <c r="HYZ142" s="858"/>
      <c r="HZA142" s="851"/>
      <c r="HZB142" s="851"/>
      <c r="HZC142" s="851"/>
      <c r="HZD142" s="851"/>
      <c r="HZE142" s="851"/>
      <c r="HZF142" s="851"/>
      <c r="HZG142" s="858"/>
      <c r="HZH142" s="851"/>
      <c r="HZI142" s="851"/>
      <c r="HZJ142" s="851"/>
      <c r="HZK142" s="851"/>
      <c r="HZL142" s="851"/>
      <c r="HZM142" s="851"/>
      <c r="HZN142" s="858"/>
      <c r="HZO142" s="851"/>
      <c r="HZP142" s="851"/>
      <c r="HZQ142" s="851"/>
      <c r="HZR142" s="851"/>
      <c r="HZS142" s="851"/>
      <c r="HZT142" s="851"/>
      <c r="HZU142" s="858"/>
      <c r="HZV142" s="851"/>
      <c r="HZW142" s="851"/>
      <c r="HZX142" s="851"/>
      <c r="HZY142" s="851"/>
      <c r="HZZ142" s="851"/>
      <c r="IAA142" s="851"/>
      <c r="IAB142" s="858"/>
      <c r="IAC142" s="851"/>
      <c r="IAD142" s="851"/>
      <c r="IAE142" s="851"/>
      <c r="IAF142" s="851"/>
      <c r="IAG142" s="851"/>
      <c r="IAH142" s="851"/>
      <c r="IAI142" s="858"/>
      <c r="IAJ142" s="851"/>
      <c r="IAK142" s="851"/>
      <c r="IAL142" s="851"/>
      <c r="IAM142" s="851"/>
      <c r="IAN142" s="851"/>
      <c r="IAO142" s="851"/>
      <c r="IAP142" s="858"/>
      <c r="IAQ142" s="851"/>
      <c r="IAR142" s="851"/>
      <c r="IAS142" s="851"/>
      <c r="IAT142" s="851"/>
      <c r="IAU142" s="851"/>
      <c r="IAV142" s="851"/>
      <c r="IAW142" s="858"/>
      <c r="IAX142" s="851"/>
      <c r="IAY142" s="851"/>
      <c r="IAZ142" s="851"/>
      <c r="IBA142" s="851"/>
      <c r="IBB142" s="851"/>
      <c r="IBC142" s="851"/>
      <c r="IBD142" s="858"/>
      <c r="IBE142" s="851"/>
      <c r="IBF142" s="851"/>
      <c r="IBG142" s="851"/>
      <c r="IBH142" s="851"/>
      <c r="IBI142" s="851"/>
      <c r="IBJ142" s="851"/>
      <c r="IBK142" s="858"/>
      <c r="IBL142" s="851"/>
      <c r="IBM142" s="851"/>
      <c r="IBN142" s="851"/>
      <c r="IBO142" s="851"/>
      <c r="IBP142" s="851"/>
      <c r="IBQ142" s="851"/>
      <c r="IBR142" s="858"/>
      <c r="IBS142" s="851"/>
      <c r="IBT142" s="851"/>
      <c r="IBU142" s="851"/>
      <c r="IBV142" s="851"/>
      <c r="IBW142" s="851"/>
      <c r="IBX142" s="851"/>
      <c r="IBY142" s="858"/>
      <c r="IBZ142" s="851"/>
      <c r="ICA142" s="851"/>
      <c r="ICB142" s="851"/>
      <c r="ICC142" s="851"/>
      <c r="ICD142" s="851"/>
      <c r="ICE142" s="851"/>
      <c r="ICF142" s="858"/>
      <c r="ICG142" s="851"/>
      <c r="ICH142" s="851"/>
      <c r="ICI142" s="851"/>
      <c r="ICJ142" s="851"/>
      <c r="ICK142" s="851"/>
      <c r="ICL142" s="851"/>
      <c r="ICM142" s="858"/>
      <c r="ICN142" s="851"/>
      <c r="ICO142" s="851"/>
      <c r="ICP142" s="851"/>
      <c r="ICQ142" s="851"/>
      <c r="ICR142" s="851"/>
      <c r="ICS142" s="851"/>
      <c r="ICT142" s="858"/>
      <c r="ICU142" s="851"/>
      <c r="ICV142" s="851"/>
      <c r="ICW142" s="851"/>
      <c r="ICX142" s="851"/>
      <c r="ICY142" s="851"/>
      <c r="ICZ142" s="851"/>
      <c r="IDA142" s="858"/>
      <c r="IDB142" s="851"/>
      <c r="IDC142" s="851"/>
      <c r="IDD142" s="851"/>
      <c r="IDE142" s="851"/>
      <c r="IDF142" s="851"/>
      <c r="IDG142" s="851"/>
      <c r="IDH142" s="858"/>
      <c r="IDI142" s="851"/>
      <c r="IDJ142" s="851"/>
      <c r="IDK142" s="851"/>
      <c r="IDL142" s="851"/>
      <c r="IDM142" s="851"/>
      <c r="IDN142" s="851"/>
      <c r="IDO142" s="858"/>
      <c r="IDP142" s="851"/>
      <c r="IDQ142" s="851"/>
      <c r="IDR142" s="851"/>
      <c r="IDS142" s="851"/>
      <c r="IDT142" s="851"/>
      <c r="IDU142" s="851"/>
      <c r="IDV142" s="858"/>
      <c r="IDW142" s="851"/>
      <c r="IDX142" s="851"/>
      <c r="IDY142" s="851"/>
      <c r="IDZ142" s="851"/>
      <c r="IEA142" s="851"/>
      <c r="IEB142" s="851"/>
      <c r="IEC142" s="858"/>
      <c r="IED142" s="851"/>
      <c r="IEE142" s="851"/>
      <c r="IEF142" s="851"/>
      <c r="IEG142" s="851"/>
      <c r="IEH142" s="851"/>
      <c r="IEI142" s="851"/>
      <c r="IEJ142" s="858"/>
      <c r="IEK142" s="851"/>
      <c r="IEL142" s="851"/>
      <c r="IEM142" s="851"/>
      <c r="IEN142" s="851"/>
      <c r="IEO142" s="851"/>
      <c r="IEP142" s="851"/>
      <c r="IEQ142" s="858"/>
      <c r="IER142" s="851"/>
      <c r="IES142" s="851"/>
      <c r="IET142" s="851"/>
      <c r="IEU142" s="851"/>
      <c r="IEV142" s="851"/>
      <c r="IEW142" s="851"/>
      <c r="IEX142" s="858"/>
      <c r="IEY142" s="851"/>
      <c r="IEZ142" s="851"/>
      <c r="IFA142" s="851"/>
      <c r="IFB142" s="851"/>
      <c r="IFC142" s="851"/>
      <c r="IFD142" s="851"/>
      <c r="IFE142" s="858"/>
      <c r="IFF142" s="851"/>
      <c r="IFG142" s="851"/>
      <c r="IFH142" s="851"/>
      <c r="IFI142" s="851"/>
      <c r="IFJ142" s="851"/>
      <c r="IFK142" s="851"/>
      <c r="IFL142" s="858"/>
      <c r="IFM142" s="851"/>
      <c r="IFN142" s="851"/>
      <c r="IFO142" s="851"/>
      <c r="IFP142" s="851"/>
      <c r="IFQ142" s="851"/>
      <c r="IFR142" s="851"/>
      <c r="IFS142" s="858"/>
      <c r="IFT142" s="851"/>
      <c r="IFU142" s="851"/>
      <c r="IFV142" s="851"/>
      <c r="IFW142" s="851"/>
      <c r="IFX142" s="851"/>
      <c r="IFY142" s="851"/>
      <c r="IFZ142" s="858"/>
      <c r="IGA142" s="851"/>
      <c r="IGB142" s="851"/>
      <c r="IGC142" s="851"/>
      <c r="IGD142" s="851"/>
      <c r="IGE142" s="851"/>
      <c r="IGF142" s="851"/>
      <c r="IGG142" s="858"/>
      <c r="IGH142" s="851"/>
      <c r="IGI142" s="851"/>
      <c r="IGJ142" s="851"/>
      <c r="IGK142" s="851"/>
      <c r="IGL142" s="851"/>
      <c r="IGM142" s="851"/>
      <c r="IGN142" s="858"/>
      <c r="IGO142" s="851"/>
      <c r="IGP142" s="851"/>
      <c r="IGQ142" s="851"/>
      <c r="IGR142" s="851"/>
      <c r="IGS142" s="851"/>
      <c r="IGT142" s="851"/>
      <c r="IGU142" s="858"/>
      <c r="IGV142" s="851"/>
      <c r="IGW142" s="851"/>
      <c r="IGX142" s="851"/>
      <c r="IGY142" s="851"/>
      <c r="IGZ142" s="851"/>
      <c r="IHA142" s="851"/>
      <c r="IHB142" s="858"/>
      <c r="IHC142" s="851"/>
      <c r="IHD142" s="851"/>
      <c r="IHE142" s="851"/>
      <c r="IHF142" s="851"/>
      <c r="IHG142" s="851"/>
      <c r="IHH142" s="851"/>
      <c r="IHI142" s="858"/>
      <c r="IHJ142" s="851"/>
      <c r="IHK142" s="851"/>
      <c r="IHL142" s="851"/>
      <c r="IHM142" s="851"/>
      <c r="IHN142" s="851"/>
      <c r="IHO142" s="851"/>
      <c r="IHP142" s="858"/>
      <c r="IHQ142" s="851"/>
      <c r="IHR142" s="851"/>
      <c r="IHS142" s="851"/>
      <c r="IHT142" s="851"/>
      <c r="IHU142" s="851"/>
      <c r="IHV142" s="851"/>
      <c r="IHW142" s="858"/>
      <c r="IHX142" s="851"/>
      <c r="IHY142" s="851"/>
      <c r="IHZ142" s="851"/>
      <c r="IIA142" s="851"/>
      <c r="IIB142" s="851"/>
      <c r="IIC142" s="851"/>
      <c r="IID142" s="858"/>
      <c r="IIE142" s="851"/>
      <c r="IIF142" s="851"/>
      <c r="IIG142" s="851"/>
      <c r="IIH142" s="851"/>
      <c r="III142" s="851"/>
      <c r="IIJ142" s="851"/>
      <c r="IIK142" s="858"/>
      <c r="IIL142" s="851"/>
      <c r="IIM142" s="851"/>
      <c r="IIN142" s="851"/>
      <c r="IIO142" s="851"/>
      <c r="IIP142" s="851"/>
      <c r="IIQ142" s="851"/>
      <c r="IIR142" s="858"/>
      <c r="IIS142" s="851"/>
      <c r="IIT142" s="851"/>
      <c r="IIU142" s="851"/>
      <c r="IIV142" s="851"/>
      <c r="IIW142" s="851"/>
      <c r="IIX142" s="851"/>
      <c r="IIY142" s="858"/>
      <c r="IIZ142" s="851"/>
      <c r="IJA142" s="851"/>
      <c r="IJB142" s="851"/>
      <c r="IJC142" s="851"/>
      <c r="IJD142" s="851"/>
      <c r="IJE142" s="851"/>
      <c r="IJF142" s="858"/>
      <c r="IJG142" s="851"/>
      <c r="IJH142" s="851"/>
      <c r="IJI142" s="851"/>
      <c r="IJJ142" s="851"/>
      <c r="IJK142" s="851"/>
      <c r="IJL142" s="851"/>
      <c r="IJM142" s="858"/>
      <c r="IJN142" s="851"/>
      <c r="IJO142" s="851"/>
      <c r="IJP142" s="851"/>
      <c r="IJQ142" s="851"/>
      <c r="IJR142" s="851"/>
      <c r="IJS142" s="851"/>
      <c r="IJT142" s="858"/>
      <c r="IJU142" s="851"/>
      <c r="IJV142" s="851"/>
      <c r="IJW142" s="851"/>
      <c r="IJX142" s="851"/>
      <c r="IJY142" s="851"/>
      <c r="IJZ142" s="851"/>
      <c r="IKA142" s="858"/>
      <c r="IKB142" s="851"/>
      <c r="IKC142" s="851"/>
      <c r="IKD142" s="851"/>
      <c r="IKE142" s="851"/>
      <c r="IKF142" s="851"/>
      <c r="IKG142" s="851"/>
      <c r="IKH142" s="858"/>
      <c r="IKI142" s="851"/>
      <c r="IKJ142" s="851"/>
      <c r="IKK142" s="851"/>
      <c r="IKL142" s="851"/>
      <c r="IKM142" s="851"/>
      <c r="IKN142" s="851"/>
      <c r="IKO142" s="858"/>
      <c r="IKP142" s="851"/>
      <c r="IKQ142" s="851"/>
      <c r="IKR142" s="851"/>
      <c r="IKS142" s="851"/>
      <c r="IKT142" s="851"/>
      <c r="IKU142" s="851"/>
      <c r="IKV142" s="858"/>
      <c r="IKW142" s="851"/>
      <c r="IKX142" s="851"/>
      <c r="IKY142" s="851"/>
      <c r="IKZ142" s="851"/>
      <c r="ILA142" s="851"/>
      <c r="ILB142" s="851"/>
      <c r="ILC142" s="858"/>
      <c r="ILD142" s="851"/>
      <c r="ILE142" s="851"/>
      <c r="ILF142" s="851"/>
      <c r="ILG142" s="851"/>
      <c r="ILH142" s="851"/>
      <c r="ILI142" s="851"/>
      <c r="ILJ142" s="858"/>
      <c r="ILK142" s="851"/>
      <c r="ILL142" s="851"/>
      <c r="ILM142" s="851"/>
      <c r="ILN142" s="851"/>
      <c r="ILO142" s="851"/>
      <c r="ILP142" s="851"/>
      <c r="ILQ142" s="858"/>
      <c r="ILR142" s="851"/>
      <c r="ILS142" s="851"/>
      <c r="ILT142" s="851"/>
      <c r="ILU142" s="851"/>
      <c r="ILV142" s="851"/>
      <c r="ILW142" s="851"/>
      <c r="ILX142" s="858"/>
      <c r="ILY142" s="851"/>
      <c r="ILZ142" s="851"/>
      <c r="IMA142" s="851"/>
      <c r="IMB142" s="851"/>
      <c r="IMC142" s="851"/>
      <c r="IMD142" s="851"/>
      <c r="IME142" s="858"/>
      <c r="IMF142" s="851"/>
      <c r="IMG142" s="851"/>
      <c r="IMH142" s="851"/>
      <c r="IMI142" s="851"/>
      <c r="IMJ142" s="851"/>
      <c r="IMK142" s="851"/>
      <c r="IML142" s="858"/>
      <c r="IMM142" s="851"/>
      <c r="IMN142" s="851"/>
      <c r="IMO142" s="851"/>
      <c r="IMP142" s="851"/>
      <c r="IMQ142" s="851"/>
      <c r="IMR142" s="851"/>
      <c r="IMS142" s="858"/>
      <c r="IMT142" s="851"/>
      <c r="IMU142" s="851"/>
      <c r="IMV142" s="851"/>
      <c r="IMW142" s="851"/>
      <c r="IMX142" s="851"/>
      <c r="IMY142" s="851"/>
      <c r="IMZ142" s="858"/>
      <c r="INA142" s="851"/>
      <c r="INB142" s="851"/>
      <c r="INC142" s="851"/>
      <c r="IND142" s="851"/>
      <c r="INE142" s="851"/>
      <c r="INF142" s="851"/>
      <c r="ING142" s="858"/>
      <c r="INH142" s="851"/>
      <c r="INI142" s="851"/>
      <c r="INJ142" s="851"/>
      <c r="INK142" s="851"/>
      <c r="INL142" s="851"/>
      <c r="INM142" s="851"/>
      <c r="INN142" s="858"/>
      <c r="INO142" s="851"/>
      <c r="INP142" s="851"/>
      <c r="INQ142" s="851"/>
      <c r="INR142" s="851"/>
      <c r="INS142" s="851"/>
      <c r="INT142" s="851"/>
      <c r="INU142" s="858"/>
      <c r="INV142" s="851"/>
      <c r="INW142" s="851"/>
      <c r="INX142" s="851"/>
      <c r="INY142" s="851"/>
      <c r="INZ142" s="851"/>
      <c r="IOA142" s="851"/>
      <c r="IOB142" s="858"/>
      <c r="IOC142" s="851"/>
      <c r="IOD142" s="851"/>
      <c r="IOE142" s="851"/>
      <c r="IOF142" s="851"/>
      <c r="IOG142" s="851"/>
      <c r="IOH142" s="851"/>
      <c r="IOI142" s="858"/>
      <c r="IOJ142" s="851"/>
      <c r="IOK142" s="851"/>
      <c r="IOL142" s="851"/>
      <c r="IOM142" s="851"/>
      <c r="ION142" s="851"/>
      <c r="IOO142" s="851"/>
      <c r="IOP142" s="858"/>
      <c r="IOQ142" s="851"/>
      <c r="IOR142" s="851"/>
      <c r="IOS142" s="851"/>
      <c r="IOT142" s="851"/>
      <c r="IOU142" s="851"/>
      <c r="IOV142" s="851"/>
      <c r="IOW142" s="858"/>
      <c r="IOX142" s="851"/>
      <c r="IOY142" s="851"/>
      <c r="IOZ142" s="851"/>
      <c r="IPA142" s="851"/>
      <c r="IPB142" s="851"/>
      <c r="IPC142" s="851"/>
      <c r="IPD142" s="858"/>
      <c r="IPE142" s="851"/>
      <c r="IPF142" s="851"/>
      <c r="IPG142" s="851"/>
      <c r="IPH142" s="851"/>
      <c r="IPI142" s="851"/>
      <c r="IPJ142" s="851"/>
      <c r="IPK142" s="858"/>
      <c r="IPL142" s="851"/>
      <c r="IPM142" s="851"/>
      <c r="IPN142" s="851"/>
      <c r="IPO142" s="851"/>
      <c r="IPP142" s="851"/>
      <c r="IPQ142" s="851"/>
      <c r="IPR142" s="858"/>
      <c r="IPS142" s="851"/>
      <c r="IPT142" s="851"/>
      <c r="IPU142" s="851"/>
      <c r="IPV142" s="851"/>
      <c r="IPW142" s="851"/>
      <c r="IPX142" s="851"/>
      <c r="IPY142" s="858"/>
      <c r="IPZ142" s="851"/>
      <c r="IQA142" s="851"/>
      <c r="IQB142" s="851"/>
      <c r="IQC142" s="851"/>
      <c r="IQD142" s="851"/>
      <c r="IQE142" s="851"/>
      <c r="IQF142" s="858"/>
      <c r="IQG142" s="851"/>
      <c r="IQH142" s="851"/>
      <c r="IQI142" s="851"/>
      <c r="IQJ142" s="851"/>
      <c r="IQK142" s="851"/>
      <c r="IQL142" s="851"/>
      <c r="IQM142" s="858"/>
      <c r="IQN142" s="851"/>
      <c r="IQO142" s="851"/>
      <c r="IQP142" s="851"/>
      <c r="IQQ142" s="851"/>
      <c r="IQR142" s="851"/>
      <c r="IQS142" s="851"/>
      <c r="IQT142" s="858"/>
      <c r="IQU142" s="851"/>
      <c r="IQV142" s="851"/>
      <c r="IQW142" s="851"/>
      <c r="IQX142" s="851"/>
      <c r="IQY142" s="851"/>
      <c r="IQZ142" s="851"/>
      <c r="IRA142" s="858"/>
      <c r="IRB142" s="851"/>
      <c r="IRC142" s="851"/>
      <c r="IRD142" s="851"/>
      <c r="IRE142" s="851"/>
      <c r="IRF142" s="851"/>
      <c r="IRG142" s="851"/>
      <c r="IRH142" s="858"/>
      <c r="IRI142" s="851"/>
      <c r="IRJ142" s="851"/>
      <c r="IRK142" s="851"/>
      <c r="IRL142" s="851"/>
      <c r="IRM142" s="851"/>
      <c r="IRN142" s="851"/>
      <c r="IRO142" s="858"/>
      <c r="IRP142" s="851"/>
      <c r="IRQ142" s="851"/>
      <c r="IRR142" s="851"/>
      <c r="IRS142" s="851"/>
      <c r="IRT142" s="851"/>
      <c r="IRU142" s="851"/>
      <c r="IRV142" s="858"/>
      <c r="IRW142" s="851"/>
      <c r="IRX142" s="851"/>
      <c r="IRY142" s="851"/>
      <c r="IRZ142" s="851"/>
      <c r="ISA142" s="851"/>
      <c r="ISB142" s="851"/>
      <c r="ISC142" s="858"/>
      <c r="ISD142" s="851"/>
      <c r="ISE142" s="851"/>
      <c r="ISF142" s="851"/>
      <c r="ISG142" s="851"/>
      <c r="ISH142" s="851"/>
      <c r="ISI142" s="851"/>
      <c r="ISJ142" s="858"/>
      <c r="ISK142" s="851"/>
      <c r="ISL142" s="851"/>
      <c r="ISM142" s="851"/>
      <c r="ISN142" s="851"/>
      <c r="ISO142" s="851"/>
      <c r="ISP142" s="851"/>
      <c r="ISQ142" s="858"/>
      <c r="ISR142" s="851"/>
      <c r="ISS142" s="851"/>
      <c r="IST142" s="851"/>
      <c r="ISU142" s="851"/>
      <c r="ISV142" s="851"/>
      <c r="ISW142" s="851"/>
      <c r="ISX142" s="858"/>
      <c r="ISY142" s="851"/>
      <c r="ISZ142" s="851"/>
      <c r="ITA142" s="851"/>
      <c r="ITB142" s="851"/>
      <c r="ITC142" s="851"/>
      <c r="ITD142" s="851"/>
      <c r="ITE142" s="858"/>
      <c r="ITF142" s="851"/>
      <c r="ITG142" s="851"/>
      <c r="ITH142" s="851"/>
      <c r="ITI142" s="851"/>
      <c r="ITJ142" s="851"/>
      <c r="ITK142" s="851"/>
      <c r="ITL142" s="858"/>
      <c r="ITM142" s="851"/>
      <c r="ITN142" s="851"/>
      <c r="ITO142" s="851"/>
      <c r="ITP142" s="851"/>
      <c r="ITQ142" s="851"/>
      <c r="ITR142" s="851"/>
      <c r="ITS142" s="858"/>
      <c r="ITT142" s="851"/>
      <c r="ITU142" s="851"/>
      <c r="ITV142" s="851"/>
      <c r="ITW142" s="851"/>
      <c r="ITX142" s="851"/>
      <c r="ITY142" s="851"/>
      <c r="ITZ142" s="858"/>
      <c r="IUA142" s="851"/>
      <c r="IUB142" s="851"/>
      <c r="IUC142" s="851"/>
      <c r="IUD142" s="851"/>
      <c r="IUE142" s="851"/>
      <c r="IUF142" s="851"/>
      <c r="IUG142" s="858"/>
      <c r="IUH142" s="851"/>
      <c r="IUI142" s="851"/>
      <c r="IUJ142" s="851"/>
      <c r="IUK142" s="851"/>
      <c r="IUL142" s="851"/>
      <c r="IUM142" s="851"/>
      <c r="IUN142" s="858"/>
      <c r="IUO142" s="851"/>
      <c r="IUP142" s="851"/>
      <c r="IUQ142" s="851"/>
      <c r="IUR142" s="851"/>
      <c r="IUS142" s="851"/>
      <c r="IUT142" s="851"/>
      <c r="IUU142" s="858"/>
      <c r="IUV142" s="851"/>
      <c r="IUW142" s="851"/>
      <c r="IUX142" s="851"/>
      <c r="IUY142" s="851"/>
      <c r="IUZ142" s="851"/>
      <c r="IVA142" s="851"/>
      <c r="IVB142" s="858"/>
      <c r="IVC142" s="851"/>
      <c r="IVD142" s="851"/>
      <c r="IVE142" s="851"/>
      <c r="IVF142" s="851"/>
      <c r="IVG142" s="851"/>
      <c r="IVH142" s="851"/>
      <c r="IVI142" s="858"/>
      <c r="IVJ142" s="851"/>
      <c r="IVK142" s="851"/>
      <c r="IVL142" s="851"/>
      <c r="IVM142" s="851"/>
      <c r="IVN142" s="851"/>
      <c r="IVO142" s="851"/>
      <c r="IVP142" s="858"/>
      <c r="IVQ142" s="851"/>
      <c r="IVR142" s="851"/>
      <c r="IVS142" s="851"/>
      <c r="IVT142" s="851"/>
      <c r="IVU142" s="851"/>
      <c r="IVV142" s="851"/>
      <c r="IVW142" s="858"/>
      <c r="IVX142" s="851"/>
      <c r="IVY142" s="851"/>
      <c r="IVZ142" s="851"/>
      <c r="IWA142" s="851"/>
      <c r="IWB142" s="851"/>
      <c r="IWC142" s="851"/>
      <c r="IWD142" s="858"/>
      <c r="IWE142" s="851"/>
      <c r="IWF142" s="851"/>
      <c r="IWG142" s="851"/>
      <c r="IWH142" s="851"/>
      <c r="IWI142" s="851"/>
      <c r="IWJ142" s="851"/>
      <c r="IWK142" s="858"/>
      <c r="IWL142" s="851"/>
      <c r="IWM142" s="851"/>
      <c r="IWN142" s="851"/>
      <c r="IWO142" s="851"/>
      <c r="IWP142" s="851"/>
      <c r="IWQ142" s="851"/>
      <c r="IWR142" s="858"/>
      <c r="IWS142" s="851"/>
      <c r="IWT142" s="851"/>
      <c r="IWU142" s="851"/>
      <c r="IWV142" s="851"/>
      <c r="IWW142" s="851"/>
      <c r="IWX142" s="851"/>
      <c r="IWY142" s="858"/>
      <c r="IWZ142" s="851"/>
      <c r="IXA142" s="851"/>
      <c r="IXB142" s="851"/>
      <c r="IXC142" s="851"/>
      <c r="IXD142" s="851"/>
      <c r="IXE142" s="851"/>
      <c r="IXF142" s="858"/>
      <c r="IXG142" s="851"/>
      <c r="IXH142" s="851"/>
      <c r="IXI142" s="851"/>
      <c r="IXJ142" s="851"/>
      <c r="IXK142" s="851"/>
      <c r="IXL142" s="851"/>
      <c r="IXM142" s="858"/>
      <c r="IXN142" s="851"/>
      <c r="IXO142" s="851"/>
      <c r="IXP142" s="851"/>
      <c r="IXQ142" s="851"/>
      <c r="IXR142" s="851"/>
      <c r="IXS142" s="851"/>
      <c r="IXT142" s="858"/>
      <c r="IXU142" s="851"/>
      <c r="IXV142" s="851"/>
      <c r="IXW142" s="851"/>
      <c r="IXX142" s="851"/>
      <c r="IXY142" s="851"/>
      <c r="IXZ142" s="851"/>
      <c r="IYA142" s="858"/>
      <c r="IYB142" s="851"/>
      <c r="IYC142" s="851"/>
      <c r="IYD142" s="851"/>
      <c r="IYE142" s="851"/>
      <c r="IYF142" s="851"/>
      <c r="IYG142" s="851"/>
      <c r="IYH142" s="858"/>
      <c r="IYI142" s="851"/>
      <c r="IYJ142" s="851"/>
      <c r="IYK142" s="851"/>
      <c r="IYL142" s="851"/>
      <c r="IYM142" s="851"/>
      <c r="IYN142" s="851"/>
      <c r="IYO142" s="858"/>
      <c r="IYP142" s="851"/>
      <c r="IYQ142" s="851"/>
      <c r="IYR142" s="851"/>
      <c r="IYS142" s="851"/>
      <c r="IYT142" s="851"/>
      <c r="IYU142" s="851"/>
      <c r="IYV142" s="858"/>
      <c r="IYW142" s="851"/>
      <c r="IYX142" s="851"/>
      <c r="IYY142" s="851"/>
      <c r="IYZ142" s="851"/>
      <c r="IZA142" s="851"/>
      <c r="IZB142" s="851"/>
      <c r="IZC142" s="858"/>
      <c r="IZD142" s="851"/>
      <c r="IZE142" s="851"/>
      <c r="IZF142" s="851"/>
      <c r="IZG142" s="851"/>
      <c r="IZH142" s="851"/>
      <c r="IZI142" s="851"/>
      <c r="IZJ142" s="858"/>
      <c r="IZK142" s="851"/>
      <c r="IZL142" s="851"/>
      <c r="IZM142" s="851"/>
      <c r="IZN142" s="851"/>
      <c r="IZO142" s="851"/>
      <c r="IZP142" s="851"/>
      <c r="IZQ142" s="858"/>
      <c r="IZR142" s="851"/>
      <c r="IZS142" s="851"/>
      <c r="IZT142" s="851"/>
      <c r="IZU142" s="851"/>
      <c r="IZV142" s="851"/>
      <c r="IZW142" s="851"/>
      <c r="IZX142" s="858"/>
      <c r="IZY142" s="851"/>
      <c r="IZZ142" s="851"/>
      <c r="JAA142" s="851"/>
      <c r="JAB142" s="851"/>
      <c r="JAC142" s="851"/>
      <c r="JAD142" s="851"/>
      <c r="JAE142" s="858"/>
      <c r="JAF142" s="851"/>
      <c r="JAG142" s="851"/>
      <c r="JAH142" s="851"/>
      <c r="JAI142" s="851"/>
      <c r="JAJ142" s="851"/>
      <c r="JAK142" s="851"/>
      <c r="JAL142" s="858"/>
      <c r="JAM142" s="851"/>
      <c r="JAN142" s="851"/>
      <c r="JAO142" s="851"/>
      <c r="JAP142" s="851"/>
      <c r="JAQ142" s="851"/>
      <c r="JAR142" s="851"/>
      <c r="JAS142" s="858"/>
      <c r="JAT142" s="851"/>
      <c r="JAU142" s="851"/>
      <c r="JAV142" s="851"/>
      <c r="JAW142" s="851"/>
      <c r="JAX142" s="851"/>
      <c r="JAY142" s="851"/>
      <c r="JAZ142" s="858"/>
      <c r="JBA142" s="851"/>
      <c r="JBB142" s="851"/>
      <c r="JBC142" s="851"/>
      <c r="JBD142" s="851"/>
      <c r="JBE142" s="851"/>
      <c r="JBF142" s="851"/>
      <c r="JBG142" s="858"/>
      <c r="JBH142" s="851"/>
      <c r="JBI142" s="851"/>
      <c r="JBJ142" s="851"/>
      <c r="JBK142" s="851"/>
      <c r="JBL142" s="851"/>
      <c r="JBM142" s="851"/>
      <c r="JBN142" s="858"/>
      <c r="JBO142" s="851"/>
      <c r="JBP142" s="851"/>
      <c r="JBQ142" s="851"/>
      <c r="JBR142" s="851"/>
      <c r="JBS142" s="851"/>
      <c r="JBT142" s="851"/>
      <c r="JBU142" s="858"/>
      <c r="JBV142" s="851"/>
      <c r="JBW142" s="851"/>
      <c r="JBX142" s="851"/>
      <c r="JBY142" s="851"/>
      <c r="JBZ142" s="851"/>
      <c r="JCA142" s="851"/>
      <c r="JCB142" s="858"/>
      <c r="JCC142" s="851"/>
      <c r="JCD142" s="851"/>
      <c r="JCE142" s="851"/>
      <c r="JCF142" s="851"/>
      <c r="JCG142" s="851"/>
      <c r="JCH142" s="851"/>
      <c r="JCI142" s="858"/>
      <c r="JCJ142" s="851"/>
      <c r="JCK142" s="851"/>
      <c r="JCL142" s="851"/>
      <c r="JCM142" s="851"/>
      <c r="JCN142" s="851"/>
      <c r="JCO142" s="851"/>
      <c r="JCP142" s="858"/>
      <c r="JCQ142" s="851"/>
      <c r="JCR142" s="851"/>
      <c r="JCS142" s="851"/>
      <c r="JCT142" s="851"/>
      <c r="JCU142" s="851"/>
      <c r="JCV142" s="851"/>
      <c r="JCW142" s="858"/>
      <c r="JCX142" s="851"/>
      <c r="JCY142" s="851"/>
      <c r="JCZ142" s="851"/>
      <c r="JDA142" s="851"/>
      <c r="JDB142" s="851"/>
      <c r="JDC142" s="851"/>
      <c r="JDD142" s="858"/>
      <c r="JDE142" s="851"/>
      <c r="JDF142" s="851"/>
      <c r="JDG142" s="851"/>
      <c r="JDH142" s="851"/>
      <c r="JDI142" s="851"/>
      <c r="JDJ142" s="851"/>
      <c r="JDK142" s="858"/>
      <c r="JDL142" s="851"/>
      <c r="JDM142" s="851"/>
      <c r="JDN142" s="851"/>
      <c r="JDO142" s="851"/>
      <c r="JDP142" s="851"/>
      <c r="JDQ142" s="851"/>
      <c r="JDR142" s="858"/>
      <c r="JDS142" s="851"/>
      <c r="JDT142" s="851"/>
      <c r="JDU142" s="851"/>
      <c r="JDV142" s="851"/>
      <c r="JDW142" s="851"/>
      <c r="JDX142" s="851"/>
      <c r="JDY142" s="858"/>
      <c r="JDZ142" s="851"/>
      <c r="JEA142" s="851"/>
      <c r="JEB142" s="851"/>
      <c r="JEC142" s="851"/>
      <c r="JED142" s="851"/>
      <c r="JEE142" s="851"/>
      <c r="JEF142" s="858"/>
      <c r="JEG142" s="851"/>
      <c r="JEH142" s="851"/>
      <c r="JEI142" s="851"/>
      <c r="JEJ142" s="851"/>
      <c r="JEK142" s="851"/>
      <c r="JEL142" s="851"/>
      <c r="JEM142" s="858"/>
      <c r="JEN142" s="851"/>
      <c r="JEO142" s="851"/>
      <c r="JEP142" s="851"/>
      <c r="JEQ142" s="851"/>
      <c r="JER142" s="851"/>
      <c r="JES142" s="851"/>
      <c r="JET142" s="858"/>
      <c r="JEU142" s="851"/>
      <c r="JEV142" s="851"/>
      <c r="JEW142" s="851"/>
      <c r="JEX142" s="851"/>
      <c r="JEY142" s="851"/>
      <c r="JEZ142" s="851"/>
      <c r="JFA142" s="858"/>
      <c r="JFB142" s="851"/>
      <c r="JFC142" s="851"/>
      <c r="JFD142" s="851"/>
      <c r="JFE142" s="851"/>
      <c r="JFF142" s="851"/>
      <c r="JFG142" s="851"/>
      <c r="JFH142" s="858"/>
      <c r="JFI142" s="851"/>
      <c r="JFJ142" s="851"/>
      <c r="JFK142" s="851"/>
      <c r="JFL142" s="851"/>
      <c r="JFM142" s="851"/>
      <c r="JFN142" s="851"/>
      <c r="JFO142" s="858"/>
      <c r="JFP142" s="851"/>
      <c r="JFQ142" s="851"/>
      <c r="JFR142" s="851"/>
      <c r="JFS142" s="851"/>
      <c r="JFT142" s="851"/>
      <c r="JFU142" s="851"/>
      <c r="JFV142" s="858"/>
      <c r="JFW142" s="851"/>
      <c r="JFX142" s="851"/>
      <c r="JFY142" s="851"/>
      <c r="JFZ142" s="851"/>
      <c r="JGA142" s="851"/>
      <c r="JGB142" s="851"/>
      <c r="JGC142" s="858"/>
      <c r="JGD142" s="851"/>
      <c r="JGE142" s="851"/>
      <c r="JGF142" s="851"/>
      <c r="JGG142" s="851"/>
      <c r="JGH142" s="851"/>
      <c r="JGI142" s="851"/>
      <c r="JGJ142" s="858"/>
      <c r="JGK142" s="851"/>
      <c r="JGL142" s="851"/>
      <c r="JGM142" s="851"/>
      <c r="JGN142" s="851"/>
      <c r="JGO142" s="851"/>
      <c r="JGP142" s="851"/>
      <c r="JGQ142" s="858"/>
      <c r="JGR142" s="851"/>
      <c r="JGS142" s="851"/>
      <c r="JGT142" s="851"/>
      <c r="JGU142" s="851"/>
      <c r="JGV142" s="851"/>
      <c r="JGW142" s="851"/>
      <c r="JGX142" s="858"/>
      <c r="JGY142" s="851"/>
      <c r="JGZ142" s="851"/>
      <c r="JHA142" s="851"/>
      <c r="JHB142" s="851"/>
      <c r="JHC142" s="851"/>
      <c r="JHD142" s="851"/>
      <c r="JHE142" s="858"/>
      <c r="JHF142" s="851"/>
      <c r="JHG142" s="851"/>
      <c r="JHH142" s="851"/>
      <c r="JHI142" s="851"/>
      <c r="JHJ142" s="851"/>
      <c r="JHK142" s="851"/>
      <c r="JHL142" s="858"/>
      <c r="JHM142" s="851"/>
      <c r="JHN142" s="851"/>
      <c r="JHO142" s="851"/>
      <c r="JHP142" s="851"/>
      <c r="JHQ142" s="851"/>
      <c r="JHR142" s="851"/>
      <c r="JHS142" s="858"/>
      <c r="JHT142" s="851"/>
      <c r="JHU142" s="851"/>
      <c r="JHV142" s="851"/>
      <c r="JHW142" s="851"/>
      <c r="JHX142" s="851"/>
      <c r="JHY142" s="851"/>
      <c r="JHZ142" s="858"/>
      <c r="JIA142" s="851"/>
      <c r="JIB142" s="851"/>
      <c r="JIC142" s="851"/>
      <c r="JID142" s="851"/>
      <c r="JIE142" s="851"/>
      <c r="JIF142" s="851"/>
      <c r="JIG142" s="858"/>
      <c r="JIH142" s="851"/>
      <c r="JII142" s="851"/>
      <c r="JIJ142" s="851"/>
      <c r="JIK142" s="851"/>
      <c r="JIL142" s="851"/>
      <c r="JIM142" s="851"/>
      <c r="JIN142" s="858"/>
      <c r="JIO142" s="851"/>
      <c r="JIP142" s="851"/>
      <c r="JIQ142" s="851"/>
      <c r="JIR142" s="851"/>
      <c r="JIS142" s="851"/>
      <c r="JIT142" s="851"/>
      <c r="JIU142" s="858"/>
      <c r="JIV142" s="851"/>
      <c r="JIW142" s="851"/>
      <c r="JIX142" s="851"/>
      <c r="JIY142" s="851"/>
      <c r="JIZ142" s="851"/>
      <c r="JJA142" s="851"/>
      <c r="JJB142" s="858"/>
      <c r="JJC142" s="851"/>
      <c r="JJD142" s="851"/>
      <c r="JJE142" s="851"/>
      <c r="JJF142" s="851"/>
      <c r="JJG142" s="851"/>
      <c r="JJH142" s="851"/>
      <c r="JJI142" s="858"/>
      <c r="JJJ142" s="851"/>
      <c r="JJK142" s="851"/>
      <c r="JJL142" s="851"/>
      <c r="JJM142" s="851"/>
      <c r="JJN142" s="851"/>
      <c r="JJO142" s="851"/>
      <c r="JJP142" s="858"/>
      <c r="JJQ142" s="851"/>
      <c r="JJR142" s="851"/>
      <c r="JJS142" s="851"/>
      <c r="JJT142" s="851"/>
      <c r="JJU142" s="851"/>
      <c r="JJV142" s="851"/>
      <c r="JJW142" s="858"/>
      <c r="JJX142" s="851"/>
      <c r="JJY142" s="851"/>
      <c r="JJZ142" s="851"/>
      <c r="JKA142" s="851"/>
      <c r="JKB142" s="851"/>
      <c r="JKC142" s="851"/>
      <c r="JKD142" s="858"/>
      <c r="JKE142" s="851"/>
      <c r="JKF142" s="851"/>
      <c r="JKG142" s="851"/>
      <c r="JKH142" s="851"/>
      <c r="JKI142" s="851"/>
      <c r="JKJ142" s="851"/>
      <c r="JKK142" s="858"/>
      <c r="JKL142" s="851"/>
      <c r="JKM142" s="851"/>
      <c r="JKN142" s="851"/>
      <c r="JKO142" s="851"/>
      <c r="JKP142" s="851"/>
      <c r="JKQ142" s="851"/>
      <c r="JKR142" s="858"/>
      <c r="JKS142" s="851"/>
      <c r="JKT142" s="851"/>
      <c r="JKU142" s="851"/>
      <c r="JKV142" s="851"/>
      <c r="JKW142" s="851"/>
      <c r="JKX142" s="851"/>
      <c r="JKY142" s="858"/>
      <c r="JKZ142" s="851"/>
      <c r="JLA142" s="851"/>
      <c r="JLB142" s="851"/>
      <c r="JLC142" s="851"/>
      <c r="JLD142" s="851"/>
      <c r="JLE142" s="851"/>
      <c r="JLF142" s="858"/>
      <c r="JLG142" s="851"/>
      <c r="JLH142" s="851"/>
      <c r="JLI142" s="851"/>
      <c r="JLJ142" s="851"/>
      <c r="JLK142" s="851"/>
      <c r="JLL142" s="851"/>
      <c r="JLM142" s="858"/>
      <c r="JLN142" s="851"/>
      <c r="JLO142" s="851"/>
      <c r="JLP142" s="851"/>
      <c r="JLQ142" s="851"/>
      <c r="JLR142" s="851"/>
      <c r="JLS142" s="851"/>
      <c r="JLT142" s="858"/>
      <c r="JLU142" s="851"/>
      <c r="JLV142" s="851"/>
      <c r="JLW142" s="851"/>
      <c r="JLX142" s="851"/>
      <c r="JLY142" s="851"/>
      <c r="JLZ142" s="851"/>
      <c r="JMA142" s="858"/>
      <c r="JMB142" s="851"/>
      <c r="JMC142" s="851"/>
      <c r="JMD142" s="851"/>
      <c r="JME142" s="851"/>
      <c r="JMF142" s="851"/>
      <c r="JMG142" s="851"/>
      <c r="JMH142" s="858"/>
      <c r="JMI142" s="851"/>
      <c r="JMJ142" s="851"/>
      <c r="JMK142" s="851"/>
      <c r="JML142" s="851"/>
      <c r="JMM142" s="851"/>
      <c r="JMN142" s="851"/>
      <c r="JMO142" s="858"/>
      <c r="JMP142" s="851"/>
      <c r="JMQ142" s="851"/>
      <c r="JMR142" s="851"/>
      <c r="JMS142" s="851"/>
      <c r="JMT142" s="851"/>
      <c r="JMU142" s="851"/>
      <c r="JMV142" s="858"/>
      <c r="JMW142" s="851"/>
      <c r="JMX142" s="851"/>
      <c r="JMY142" s="851"/>
      <c r="JMZ142" s="851"/>
      <c r="JNA142" s="851"/>
      <c r="JNB142" s="851"/>
      <c r="JNC142" s="858"/>
      <c r="JND142" s="851"/>
      <c r="JNE142" s="851"/>
      <c r="JNF142" s="851"/>
      <c r="JNG142" s="851"/>
      <c r="JNH142" s="851"/>
      <c r="JNI142" s="851"/>
      <c r="JNJ142" s="858"/>
      <c r="JNK142" s="851"/>
      <c r="JNL142" s="851"/>
      <c r="JNM142" s="851"/>
      <c r="JNN142" s="851"/>
      <c r="JNO142" s="851"/>
      <c r="JNP142" s="851"/>
      <c r="JNQ142" s="858"/>
      <c r="JNR142" s="851"/>
      <c r="JNS142" s="851"/>
      <c r="JNT142" s="851"/>
      <c r="JNU142" s="851"/>
      <c r="JNV142" s="851"/>
      <c r="JNW142" s="851"/>
      <c r="JNX142" s="858"/>
      <c r="JNY142" s="851"/>
      <c r="JNZ142" s="851"/>
      <c r="JOA142" s="851"/>
      <c r="JOB142" s="851"/>
      <c r="JOC142" s="851"/>
      <c r="JOD142" s="851"/>
      <c r="JOE142" s="858"/>
      <c r="JOF142" s="851"/>
      <c r="JOG142" s="851"/>
      <c r="JOH142" s="851"/>
      <c r="JOI142" s="851"/>
      <c r="JOJ142" s="851"/>
      <c r="JOK142" s="851"/>
      <c r="JOL142" s="858"/>
      <c r="JOM142" s="851"/>
      <c r="JON142" s="851"/>
      <c r="JOO142" s="851"/>
      <c r="JOP142" s="851"/>
      <c r="JOQ142" s="851"/>
      <c r="JOR142" s="851"/>
      <c r="JOS142" s="858"/>
      <c r="JOT142" s="851"/>
      <c r="JOU142" s="851"/>
      <c r="JOV142" s="851"/>
      <c r="JOW142" s="851"/>
      <c r="JOX142" s="851"/>
      <c r="JOY142" s="851"/>
      <c r="JOZ142" s="858"/>
      <c r="JPA142" s="851"/>
      <c r="JPB142" s="851"/>
      <c r="JPC142" s="851"/>
      <c r="JPD142" s="851"/>
      <c r="JPE142" s="851"/>
      <c r="JPF142" s="851"/>
      <c r="JPG142" s="858"/>
      <c r="JPH142" s="851"/>
      <c r="JPI142" s="851"/>
      <c r="JPJ142" s="851"/>
      <c r="JPK142" s="851"/>
      <c r="JPL142" s="851"/>
      <c r="JPM142" s="851"/>
      <c r="JPN142" s="858"/>
      <c r="JPO142" s="851"/>
      <c r="JPP142" s="851"/>
      <c r="JPQ142" s="851"/>
      <c r="JPR142" s="851"/>
      <c r="JPS142" s="851"/>
      <c r="JPT142" s="851"/>
      <c r="JPU142" s="858"/>
      <c r="JPV142" s="851"/>
      <c r="JPW142" s="851"/>
      <c r="JPX142" s="851"/>
      <c r="JPY142" s="851"/>
      <c r="JPZ142" s="851"/>
      <c r="JQA142" s="851"/>
      <c r="JQB142" s="858"/>
      <c r="JQC142" s="851"/>
      <c r="JQD142" s="851"/>
      <c r="JQE142" s="851"/>
      <c r="JQF142" s="851"/>
      <c r="JQG142" s="851"/>
      <c r="JQH142" s="851"/>
      <c r="JQI142" s="858"/>
      <c r="JQJ142" s="851"/>
      <c r="JQK142" s="851"/>
      <c r="JQL142" s="851"/>
      <c r="JQM142" s="851"/>
      <c r="JQN142" s="851"/>
      <c r="JQO142" s="851"/>
      <c r="JQP142" s="858"/>
      <c r="JQQ142" s="851"/>
      <c r="JQR142" s="851"/>
      <c r="JQS142" s="851"/>
      <c r="JQT142" s="851"/>
      <c r="JQU142" s="851"/>
      <c r="JQV142" s="851"/>
      <c r="JQW142" s="858"/>
      <c r="JQX142" s="851"/>
      <c r="JQY142" s="851"/>
      <c r="JQZ142" s="851"/>
      <c r="JRA142" s="851"/>
      <c r="JRB142" s="851"/>
      <c r="JRC142" s="851"/>
      <c r="JRD142" s="858"/>
      <c r="JRE142" s="851"/>
      <c r="JRF142" s="851"/>
      <c r="JRG142" s="851"/>
      <c r="JRH142" s="851"/>
      <c r="JRI142" s="851"/>
      <c r="JRJ142" s="851"/>
      <c r="JRK142" s="858"/>
      <c r="JRL142" s="851"/>
      <c r="JRM142" s="851"/>
      <c r="JRN142" s="851"/>
      <c r="JRO142" s="851"/>
      <c r="JRP142" s="851"/>
      <c r="JRQ142" s="851"/>
      <c r="JRR142" s="858"/>
      <c r="JRS142" s="851"/>
      <c r="JRT142" s="851"/>
      <c r="JRU142" s="851"/>
      <c r="JRV142" s="851"/>
      <c r="JRW142" s="851"/>
      <c r="JRX142" s="851"/>
      <c r="JRY142" s="858"/>
      <c r="JRZ142" s="851"/>
      <c r="JSA142" s="851"/>
      <c r="JSB142" s="851"/>
      <c r="JSC142" s="851"/>
      <c r="JSD142" s="851"/>
      <c r="JSE142" s="851"/>
      <c r="JSF142" s="858"/>
      <c r="JSG142" s="851"/>
      <c r="JSH142" s="851"/>
      <c r="JSI142" s="851"/>
      <c r="JSJ142" s="851"/>
      <c r="JSK142" s="851"/>
      <c r="JSL142" s="851"/>
      <c r="JSM142" s="858"/>
      <c r="JSN142" s="851"/>
      <c r="JSO142" s="851"/>
      <c r="JSP142" s="851"/>
      <c r="JSQ142" s="851"/>
      <c r="JSR142" s="851"/>
      <c r="JSS142" s="851"/>
      <c r="JST142" s="858"/>
      <c r="JSU142" s="851"/>
      <c r="JSV142" s="851"/>
      <c r="JSW142" s="851"/>
      <c r="JSX142" s="851"/>
      <c r="JSY142" s="851"/>
      <c r="JSZ142" s="851"/>
      <c r="JTA142" s="858"/>
      <c r="JTB142" s="851"/>
      <c r="JTC142" s="851"/>
      <c r="JTD142" s="851"/>
      <c r="JTE142" s="851"/>
      <c r="JTF142" s="851"/>
      <c r="JTG142" s="851"/>
      <c r="JTH142" s="858"/>
      <c r="JTI142" s="851"/>
      <c r="JTJ142" s="851"/>
      <c r="JTK142" s="851"/>
      <c r="JTL142" s="851"/>
      <c r="JTM142" s="851"/>
      <c r="JTN142" s="851"/>
      <c r="JTO142" s="858"/>
      <c r="JTP142" s="851"/>
      <c r="JTQ142" s="851"/>
      <c r="JTR142" s="851"/>
      <c r="JTS142" s="851"/>
      <c r="JTT142" s="851"/>
      <c r="JTU142" s="851"/>
      <c r="JTV142" s="858"/>
      <c r="JTW142" s="851"/>
      <c r="JTX142" s="851"/>
      <c r="JTY142" s="851"/>
      <c r="JTZ142" s="851"/>
      <c r="JUA142" s="851"/>
      <c r="JUB142" s="851"/>
      <c r="JUC142" s="858"/>
      <c r="JUD142" s="851"/>
      <c r="JUE142" s="851"/>
      <c r="JUF142" s="851"/>
      <c r="JUG142" s="851"/>
      <c r="JUH142" s="851"/>
      <c r="JUI142" s="851"/>
      <c r="JUJ142" s="858"/>
      <c r="JUK142" s="851"/>
      <c r="JUL142" s="851"/>
      <c r="JUM142" s="851"/>
      <c r="JUN142" s="851"/>
      <c r="JUO142" s="851"/>
      <c r="JUP142" s="851"/>
      <c r="JUQ142" s="858"/>
      <c r="JUR142" s="851"/>
      <c r="JUS142" s="851"/>
      <c r="JUT142" s="851"/>
      <c r="JUU142" s="851"/>
      <c r="JUV142" s="851"/>
      <c r="JUW142" s="851"/>
      <c r="JUX142" s="858"/>
      <c r="JUY142" s="851"/>
      <c r="JUZ142" s="851"/>
      <c r="JVA142" s="851"/>
      <c r="JVB142" s="851"/>
      <c r="JVC142" s="851"/>
      <c r="JVD142" s="851"/>
      <c r="JVE142" s="858"/>
      <c r="JVF142" s="851"/>
      <c r="JVG142" s="851"/>
      <c r="JVH142" s="851"/>
      <c r="JVI142" s="851"/>
      <c r="JVJ142" s="851"/>
      <c r="JVK142" s="851"/>
      <c r="JVL142" s="858"/>
      <c r="JVM142" s="851"/>
      <c r="JVN142" s="851"/>
      <c r="JVO142" s="851"/>
      <c r="JVP142" s="851"/>
      <c r="JVQ142" s="851"/>
      <c r="JVR142" s="851"/>
      <c r="JVS142" s="858"/>
      <c r="JVT142" s="851"/>
      <c r="JVU142" s="851"/>
      <c r="JVV142" s="851"/>
      <c r="JVW142" s="851"/>
      <c r="JVX142" s="851"/>
      <c r="JVY142" s="851"/>
      <c r="JVZ142" s="858"/>
      <c r="JWA142" s="851"/>
      <c r="JWB142" s="851"/>
      <c r="JWC142" s="851"/>
      <c r="JWD142" s="851"/>
      <c r="JWE142" s="851"/>
      <c r="JWF142" s="851"/>
      <c r="JWG142" s="858"/>
      <c r="JWH142" s="851"/>
      <c r="JWI142" s="851"/>
      <c r="JWJ142" s="851"/>
      <c r="JWK142" s="851"/>
      <c r="JWL142" s="851"/>
      <c r="JWM142" s="851"/>
      <c r="JWN142" s="858"/>
      <c r="JWO142" s="851"/>
      <c r="JWP142" s="851"/>
      <c r="JWQ142" s="851"/>
      <c r="JWR142" s="851"/>
      <c r="JWS142" s="851"/>
      <c r="JWT142" s="851"/>
      <c r="JWU142" s="858"/>
      <c r="JWV142" s="851"/>
      <c r="JWW142" s="851"/>
      <c r="JWX142" s="851"/>
      <c r="JWY142" s="851"/>
      <c r="JWZ142" s="851"/>
      <c r="JXA142" s="851"/>
      <c r="JXB142" s="858"/>
      <c r="JXC142" s="851"/>
      <c r="JXD142" s="851"/>
      <c r="JXE142" s="851"/>
      <c r="JXF142" s="851"/>
      <c r="JXG142" s="851"/>
      <c r="JXH142" s="851"/>
      <c r="JXI142" s="858"/>
      <c r="JXJ142" s="851"/>
      <c r="JXK142" s="851"/>
      <c r="JXL142" s="851"/>
      <c r="JXM142" s="851"/>
      <c r="JXN142" s="851"/>
      <c r="JXO142" s="851"/>
      <c r="JXP142" s="858"/>
      <c r="JXQ142" s="851"/>
      <c r="JXR142" s="851"/>
      <c r="JXS142" s="851"/>
      <c r="JXT142" s="851"/>
      <c r="JXU142" s="851"/>
      <c r="JXV142" s="851"/>
      <c r="JXW142" s="858"/>
      <c r="JXX142" s="851"/>
      <c r="JXY142" s="851"/>
      <c r="JXZ142" s="851"/>
      <c r="JYA142" s="851"/>
      <c r="JYB142" s="851"/>
      <c r="JYC142" s="851"/>
      <c r="JYD142" s="858"/>
      <c r="JYE142" s="851"/>
      <c r="JYF142" s="851"/>
      <c r="JYG142" s="851"/>
      <c r="JYH142" s="851"/>
      <c r="JYI142" s="851"/>
      <c r="JYJ142" s="851"/>
      <c r="JYK142" s="858"/>
      <c r="JYL142" s="851"/>
      <c r="JYM142" s="851"/>
      <c r="JYN142" s="851"/>
      <c r="JYO142" s="851"/>
      <c r="JYP142" s="851"/>
      <c r="JYQ142" s="851"/>
      <c r="JYR142" s="858"/>
      <c r="JYS142" s="851"/>
      <c r="JYT142" s="851"/>
      <c r="JYU142" s="851"/>
      <c r="JYV142" s="851"/>
      <c r="JYW142" s="851"/>
      <c r="JYX142" s="851"/>
      <c r="JYY142" s="858"/>
      <c r="JYZ142" s="851"/>
      <c r="JZA142" s="851"/>
      <c r="JZB142" s="851"/>
      <c r="JZC142" s="851"/>
      <c r="JZD142" s="851"/>
      <c r="JZE142" s="851"/>
      <c r="JZF142" s="858"/>
      <c r="JZG142" s="851"/>
      <c r="JZH142" s="851"/>
      <c r="JZI142" s="851"/>
      <c r="JZJ142" s="851"/>
      <c r="JZK142" s="851"/>
      <c r="JZL142" s="851"/>
      <c r="JZM142" s="858"/>
      <c r="JZN142" s="851"/>
      <c r="JZO142" s="851"/>
      <c r="JZP142" s="851"/>
      <c r="JZQ142" s="851"/>
      <c r="JZR142" s="851"/>
      <c r="JZS142" s="851"/>
      <c r="JZT142" s="858"/>
      <c r="JZU142" s="851"/>
      <c r="JZV142" s="851"/>
      <c r="JZW142" s="851"/>
      <c r="JZX142" s="851"/>
      <c r="JZY142" s="851"/>
      <c r="JZZ142" s="851"/>
      <c r="KAA142" s="858"/>
      <c r="KAB142" s="851"/>
      <c r="KAC142" s="851"/>
      <c r="KAD142" s="851"/>
      <c r="KAE142" s="851"/>
      <c r="KAF142" s="851"/>
      <c r="KAG142" s="851"/>
      <c r="KAH142" s="858"/>
      <c r="KAI142" s="851"/>
      <c r="KAJ142" s="851"/>
      <c r="KAK142" s="851"/>
      <c r="KAL142" s="851"/>
      <c r="KAM142" s="851"/>
      <c r="KAN142" s="851"/>
      <c r="KAO142" s="858"/>
      <c r="KAP142" s="851"/>
      <c r="KAQ142" s="851"/>
      <c r="KAR142" s="851"/>
      <c r="KAS142" s="851"/>
      <c r="KAT142" s="851"/>
      <c r="KAU142" s="851"/>
      <c r="KAV142" s="858"/>
      <c r="KAW142" s="851"/>
      <c r="KAX142" s="851"/>
      <c r="KAY142" s="851"/>
      <c r="KAZ142" s="851"/>
      <c r="KBA142" s="851"/>
      <c r="KBB142" s="851"/>
      <c r="KBC142" s="858"/>
      <c r="KBD142" s="851"/>
      <c r="KBE142" s="851"/>
      <c r="KBF142" s="851"/>
      <c r="KBG142" s="851"/>
      <c r="KBH142" s="851"/>
      <c r="KBI142" s="851"/>
      <c r="KBJ142" s="858"/>
      <c r="KBK142" s="851"/>
      <c r="KBL142" s="851"/>
      <c r="KBM142" s="851"/>
      <c r="KBN142" s="851"/>
      <c r="KBO142" s="851"/>
      <c r="KBP142" s="851"/>
      <c r="KBQ142" s="858"/>
      <c r="KBR142" s="851"/>
      <c r="KBS142" s="851"/>
      <c r="KBT142" s="851"/>
      <c r="KBU142" s="851"/>
      <c r="KBV142" s="851"/>
      <c r="KBW142" s="851"/>
      <c r="KBX142" s="858"/>
      <c r="KBY142" s="851"/>
      <c r="KBZ142" s="851"/>
      <c r="KCA142" s="851"/>
      <c r="KCB142" s="851"/>
      <c r="KCC142" s="851"/>
      <c r="KCD142" s="851"/>
      <c r="KCE142" s="858"/>
      <c r="KCF142" s="851"/>
      <c r="KCG142" s="851"/>
      <c r="KCH142" s="851"/>
      <c r="KCI142" s="851"/>
      <c r="KCJ142" s="851"/>
      <c r="KCK142" s="851"/>
      <c r="KCL142" s="858"/>
      <c r="KCM142" s="851"/>
      <c r="KCN142" s="851"/>
      <c r="KCO142" s="851"/>
      <c r="KCP142" s="851"/>
      <c r="KCQ142" s="851"/>
      <c r="KCR142" s="851"/>
      <c r="KCS142" s="858"/>
      <c r="KCT142" s="851"/>
      <c r="KCU142" s="851"/>
      <c r="KCV142" s="851"/>
      <c r="KCW142" s="851"/>
      <c r="KCX142" s="851"/>
      <c r="KCY142" s="851"/>
      <c r="KCZ142" s="858"/>
      <c r="KDA142" s="851"/>
      <c r="KDB142" s="851"/>
      <c r="KDC142" s="851"/>
      <c r="KDD142" s="851"/>
      <c r="KDE142" s="851"/>
      <c r="KDF142" s="851"/>
      <c r="KDG142" s="858"/>
      <c r="KDH142" s="851"/>
      <c r="KDI142" s="851"/>
      <c r="KDJ142" s="851"/>
      <c r="KDK142" s="851"/>
      <c r="KDL142" s="851"/>
      <c r="KDM142" s="851"/>
      <c r="KDN142" s="858"/>
      <c r="KDO142" s="851"/>
      <c r="KDP142" s="851"/>
      <c r="KDQ142" s="851"/>
      <c r="KDR142" s="851"/>
      <c r="KDS142" s="851"/>
      <c r="KDT142" s="851"/>
      <c r="KDU142" s="858"/>
      <c r="KDV142" s="851"/>
      <c r="KDW142" s="851"/>
      <c r="KDX142" s="851"/>
      <c r="KDY142" s="851"/>
      <c r="KDZ142" s="851"/>
      <c r="KEA142" s="851"/>
      <c r="KEB142" s="858"/>
      <c r="KEC142" s="851"/>
      <c r="KED142" s="851"/>
      <c r="KEE142" s="851"/>
      <c r="KEF142" s="851"/>
      <c r="KEG142" s="851"/>
      <c r="KEH142" s="851"/>
      <c r="KEI142" s="858"/>
      <c r="KEJ142" s="851"/>
      <c r="KEK142" s="851"/>
      <c r="KEL142" s="851"/>
      <c r="KEM142" s="851"/>
      <c r="KEN142" s="851"/>
      <c r="KEO142" s="851"/>
      <c r="KEP142" s="858"/>
      <c r="KEQ142" s="851"/>
      <c r="KER142" s="851"/>
      <c r="KES142" s="851"/>
      <c r="KET142" s="851"/>
      <c r="KEU142" s="851"/>
      <c r="KEV142" s="851"/>
      <c r="KEW142" s="858"/>
      <c r="KEX142" s="851"/>
      <c r="KEY142" s="851"/>
      <c r="KEZ142" s="851"/>
      <c r="KFA142" s="851"/>
      <c r="KFB142" s="851"/>
      <c r="KFC142" s="851"/>
      <c r="KFD142" s="858"/>
      <c r="KFE142" s="851"/>
      <c r="KFF142" s="851"/>
      <c r="KFG142" s="851"/>
      <c r="KFH142" s="851"/>
      <c r="KFI142" s="851"/>
      <c r="KFJ142" s="851"/>
      <c r="KFK142" s="858"/>
      <c r="KFL142" s="851"/>
      <c r="KFM142" s="851"/>
      <c r="KFN142" s="851"/>
      <c r="KFO142" s="851"/>
      <c r="KFP142" s="851"/>
      <c r="KFQ142" s="851"/>
      <c r="KFR142" s="858"/>
      <c r="KFS142" s="851"/>
      <c r="KFT142" s="851"/>
      <c r="KFU142" s="851"/>
      <c r="KFV142" s="851"/>
      <c r="KFW142" s="851"/>
      <c r="KFX142" s="851"/>
      <c r="KFY142" s="858"/>
      <c r="KFZ142" s="851"/>
      <c r="KGA142" s="851"/>
      <c r="KGB142" s="851"/>
      <c r="KGC142" s="851"/>
      <c r="KGD142" s="851"/>
      <c r="KGE142" s="851"/>
      <c r="KGF142" s="858"/>
      <c r="KGG142" s="851"/>
      <c r="KGH142" s="851"/>
      <c r="KGI142" s="851"/>
      <c r="KGJ142" s="851"/>
      <c r="KGK142" s="851"/>
      <c r="KGL142" s="851"/>
      <c r="KGM142" s="858"/>
      <c r="KGN142" s="851"/>
      <c r="KGO142" s="851"/>
      <c r="KGP142" s="851"/>
      <c r="KGQ142" s="851"/>
      <c r="KGR142" s="851"/>
      <c r="KGS142" s="851"/>
      <c r="KGT142" s="858"/>
      <c r="KGU142" s="851"/>
      <c r="KGV142" s="851"/>
      <c r="KGW142" s="851"/>
      <c r="KGX142" s="851"/>
      <c r="KGY142" s="851"/>
      <c r="KGZ142" s="851"/>
      <c r="KHA142" s="858"/>
      <c r="KHB142" s="851"/>
      <c r="KHC142" s="851"/>
      <c r="KHD142" s="851"/>
      <c r="KHE142" s="851"/>
      <c r="KHF142" s="851"/>
      <c r="KHG142" s="851"/>
      <c r="KHH142" s="858"/>
      <c r="KHI142" s="851"/>
      <c r="KHJ142" s="851"/>
      <c r="KHK142" s="851"/>
      <c r="KHL142" s="851"/>
      <c r="KHM142" s="851"/>
      <c r="KHN142" s="851"/>
      <c r="KHO142" s="858"/>
      <c r="KHP142" s="851"/>
      <c r="KHQ142" s="851"/>
      <c r="KHR142" s="851"/>
      <c r="KHS142" s="851"/>
      <c r="KHT142" s="851"/>
      <c r="KHU142" s="851"/>
      <c r="KHV142" s="858"/>
      <c r="KHW142" s="851"/>
      <c r="KHX142" s="851"/>
      <c r="KHY142" s="851"/>
      <c r="KHZ142" s="851"/>
      <c r="KIA142" s="851"/>
      <c r="KIB142" s="851"/>
      <c r="KIC142" s="858"/>
      <c r="KID142" s="851"/>
      <c r="KIE142" s="851"/>
      <c r="KIF142" s="851"/>
      <c r="KIG142" s="851"/>
      <c r="KIH142" s="851"/>
      <c r="KII142" s="851"/>
      <c r="KIJ142" s="858"/>
      <c r="KIK142" s="851"/>
      <c r="KIL142" s="851"/>
      <c r="KIM142" s="851"/>
      <c r="KIN142" s="851"/>
      <c r="KIO142" s="851"/>
      <c r="KIP142" s="851"/>
      <c r="KIQ142" s="858"/>
      <c r="KIR142" s="851"/>
      <c r="KIS142" s="851"/>
      <c r="KIT142" s="851"/>
      <c r="KIU142" s="851"/>
      <c r="KIV142" s="851"/>
      <c r="KIW142" s="851"/>
      <c r="KIX142" s="858"/>
      <c r="KIY142" s="851"/>
      <c r="KIZ142" s="851"/>
      <c r="KJA142" s="851"/>
      <c r="KJB142" s="851"/>
      <c r="KJC142" s="851"/>
      <c r="KJD142" s="851"/>
      <c r="KJE142" s="858"/>
      <c r="KJF142" s="851"/>
      <c r="KJG142" s="851"/>
      <c r="KJH142" s="851"/>
      <c r="KJI142" s="851"/>
      <c r="KJJ142" s="851"/>
      <c r="KJK142" s="851"/>
      <c r="KJL142" s="858"/>
      <c r="KJM142" s="851"/>
      <c r="KJN142" s="851"/>
      <c r="KJO142" s="851"/>
      <c r="KJP142" s="851"/>
      <c r="KJQ142" s="851"/>
      <c r="KJR142" s="851"/>
      <c r="KJS142" s="858"/>
      <c r="KJT142" s="851"/>
      <c r="KJU142" s="851"/>
      <c r="KJV142" s="851"/>
      <c r="KJW142" s="851"/>
      <c r="KJX142" s="851"/>
      <c r="KJY142" s="851"/>
      <c r="KJZ142" s="858"/>
      <c r="KKA142" s="851"/>
      <c r="KKB142" s="851"/>
      <c r="KKC142" s="851"/>
      <c r="KKD142" s="851"/>
      <c r="KKE142" s="851"/>
      <c r="KKF142" s="851"/>
      <c r="KKG142" s="858"/>
      <c r="KKH142" s="851"/>
      <c r="KKI142" s="851"/>
      <c r="KKJ142" s="851"/>
      <c r="KKK142" s="851"/>
      <c r="KKL142" s="851"/>
      <c r="KKM142" s="851"/>
      <c r="KKN142" s="858"/>
      <c r="KKO142" s="851"/>
      <c r="KKP142" s="851"/>
      <c r="KKQ142" s="851"/>
      <c r="KKR142" s="851"/>
      <c r="KKS142" s="851"/>
      <c r="KKT142" s="851"/>
      <c r="KKU142" s="858"/>
      <c r="KKV142" s="851"/>
      <c r="KKW142" s="851"/>
      <c r="KKX142" s="851"/>
      <c r="KKY142" s="851"/>
      <c r="KKZ142" s="851"/>
      <c r="KLA142" s="851"/>
      <c r="KLB142" s="858"/>
      <c r="KLC142" s="851"/>
      <c r="KLD142" s="851"/>
      <c r="KLE142" s="851"/>
      <c r="KLF142" s="851"/>
      <c r="KLG142" s="851"/>
      <c r="KLH142" s="851"/>
      <c r="KLI142" s="858"/>
      <c r="KLJ142" s="851"/>
      <c r="KLK142" s="851"/>
      <c r="KLL142" s="851"/>
      <c r="KLM142" s="851"/>
      <c r="KLN142" s="851"/>
      <c r="KLO142" s="851"/>
      <c r="KLP142" s="858"/>
      <c r="KLQ142" s="851"/>
      <c r="KLR142" s="851"/>
      <c r="KLS142" s="851"/>
      <c r="KLT142" s="851"/>
      <c r="KLU142" s="851"/>
      <c r="KLV142" s="851"/>
      <c r="KLW142" s="858"/>
      <c r="KLX142" s="851"/>
      <c r="KLY142" s="851"/>
      <c r="KLZ142" s="851"/>
      <c r="KMA142" s="851"/>
      <c r="KMB142" s="851"/>
      <c r="KMC142" s="851"/>
      <c r="KMD142" s="858"/>
      <c r="KME142" s="851"/>
      <c r="KMF142" s="851"/>
      <c r="KMG142" s="851"/>
      <c r="KMH142" s="851"/>
      <c r="KMI142" s="851"/>
      <c r="KMJ142" s="851"/>
      <c r="KMK142" s="858"/>
      <c r="KML142" s="851"/>
      <c r="KMM142" s="851"/>
      <c r="KMN142" s="851"/>
      <c r="KMO142" s="851"/>
      <c r="KMP142" s="851"/>
      <c r="KMQ142" s="851"/>
      <c r="KMR142" s="858"/>
      <c r="KMS142" s="851"/>
      <c r="KMT142" s="851"/>
      <c r="KMU142" s="851"/>
      <c r="KMV142" s="851"/>
      <c r="KMW142" s="851"/>
      <c r="KMX142" s="851"/>
      <c r="KMY142" s="858"/>
      <c r="KMZ142" s="851"/>
      <c r="KNA142" s="851"/>
      <c r="KNB142" s="851"/>
      <c r="KNC142" s="851"/>
      <c r="KND142" s="851"/>
      <c r="KNE142" s="851"/>
      <c r="KNF142" s="858"/>
      <c r="KNG142" s="851"/>
      <c r="KNH142" s="851"/>
      <c r="KNI142" s="851"/>
      <c r="KNJ142" s="851"/>
      <c r="KNK142" s="851"/>
      <c r="KNL142" s="851"/>
      <c r="KNM142" s="858"/>
      <c r="KNN142" s="851"/>
      <c r="KNO142" s="851"/>
      <c r="KNP142" s="851"/>
      <c r="KNQ142" s="851"/>
      <c r="KNR142" s="851"/>
      <c r="KNS142" s="851"/>
      <c r="KNT142" s="858"/>
      <c r="KNU142" s="851"/>
      <c r="KNV142" s="851"/>
      <c r="KNW142" s="851"/>
      <c r="KNX142" s="851"/>
      <c r="KNY142" s="851"/>
      <c r="KNZ142" s="851"/>
      <c r="KOA142" s="858"/>
      <c r="KOB142" s="851"/>
      <c r="KOC142" s="851"/>
      <c r="KOD142" s="851"/>
      <c r="KOE142" s="851"/>
      <c r="KOF142" s="851"/>
      <c r="KOG142" s="851"/>
      <c r="KOH142" s="858"/>
      <c r="KOI142" s="851"/>
      <c r="KOJ142" s="851"/>
      <c r="KOK142" s="851"/>
      <c r="KOL142" s="851"/>
      <c r="KOM142" s="851"/>
      <c r="KON142" s="851"/>
      <c r="KOO142" s="858"/>
      <c r="KOP142" s="851"/>
      <c r="KOQ142" s="851"/>
      <c r="KOR142" s="851"/>
      <c r="KOS142" s="851"/>
      <c r="KOT142" s="851"/>
      <c r="KOU142" s="851"/>
      <c r="KOV142" s="858"/>
      <c r="KOW142" s="851"/>
      <c r="KOX142" s="851"/>
      <c r="KOY142" s="851"/>
      <c r="KOZ142" s="851"/>
      <c r="KPA142" s="851"/>
      <c r="KPB142" s="851"/>
      <c r="KPC142" s="858"/>
      <c r="KPD142" s="851"/>
      <c r="KPE142" s="851"/>
      <c r="KPF142" s="851"/>
      <c r="KPG142" s="851"/>
      <c r="KPH142" s="851"/>
      <c r="KPI142" s="851"/>
      <c r="KPJ142" s="858"/>
      <c r="KPK142" s="851"/>
      <c r="KPL142" s="851"/>
      <c r="KPM142" s="851"/>
      <c r="KPN142" s="851"/>
      <c r="KPO142" s="851"/>
      <c r="KPP142" s="851"/>
      <c r="KPQ142" s="858"/>
      <c r="KPR142" s="851"/>
      <c r="KPS142" s="851"/>
      <c r="KPT142" s="851"/>
      <c r="KPU142" s="851"/>
      <c r="KPV142" s="851"/>
      <c r="KPW142" s="851"/>
      <c r="KPX142" s="858"/>
      <c r="KPY142" s="851"/>
      <c r="KPZ142" s="851"/>
      <c r="KQA142" s="851"/>
      <c r="KQB142" s="851"/>
      <c r="KQC142" s="851"/>
      <c r="KQD142" s="851"/>
      <c r="KQE142" s="858"/>
      <c r="KQF142" s="851"/>
      <c r="KQG142" s="851"/>
      <c r="KQH142" s="851"/>
      <c r="KQI142" s="851"/>
      <c r="KQJ142" s="851"/>
      <c r="KQK142" s="851"/>
      <c r="KQL142" s="858"/>
      <c r="KQM142" s="851"/>
      <c r="KQN142" s="851"/>
      <c r="KQO142" s="851"/>
      <c r="KQP142" s="851"/>
      <c r="KQQ142" s="851"/>
      <c r="KQR142" s="851"/>
      <c r="KQS142" s="858"/>
      <c r="KQT142" s="851"/>
      <c r="KQU142" s="851"/>
      <c r="KQV142" s="851"/>
      <c r="KQW142" s="851"/>
      <c r="KQX142" s="851"/>
      <c r="KQY142" s="851"/>
      <c r="KQZ142" s="858"/>
      <c r="KRA142" s="851"/>
      <c r="KRB142" s="851"/>
      <c r="KRC142" s="851"/>
      <c r="KRD142" s="851"/>
      <c r="KRE142" s="851"/>
      <c r="KRF142" s="851"/>
      <c r="KRG142" s="858"/>
      <c r="KRH142" s="851"/>
      <c r="KRI142" s="851"/>
      <c r="KRJ142" s="851"/>
      <c r="KRK142" s="851"/>
      <c r="KRL142" s="851"/>
      <c r="KRM142" s="851"/>
      <c r="KRN142" s="858"/>
      <c r="KRO142" s="851"/>
      <c r="KRP142" s="851"/>
      <c r="KRQ142" s="851"/>
      <c r="KRR142" s="851"/>
      <c r="KRS142" s="851"/>
      <c r="KRT142" s="851"/>
      <c r="KRU142" s="858"/>
      <c r="KRV142" s="851"/>
      <c r="KRW142" s="851"/>
      <c r="KRX142" s="851"/>
      <c r="KRY142" s="851"/>
      <c r="KRZ142" s="851"/>
      <c r="KSA142" s="851"/>
      <c r="KSB142" s="858"/>
      <c r="KSC142" s="851"/>
      <c r="KSD142" s="851"/>
      <c r="KSE142" s="851"/>
      <c r="KSF142" s="851"/>
      <c r="KSG142" s="851"/>
      <c r="KSH142" s="851"/>
      <c r="KSI142" s="858"/>
      <c r="KSJ142" s="851"/>
      <c r="KSK142" s="851"/>
      <c r="KSL142" s="851"/>
      <c r="KSM142" s="851"/>
      <c r="KSN142" s="851"/>
      <c r="KSO142" s="851"/>
      <c r="KSP142" s="858"/>
      <c r="KSQ142" s="851"/>
      <c r="KSR142" s="851"/>
      <c r="KSS142" s="851"/>
      <c r="KST142" s="851"/>
      <c r="KSU142" s="851"/>
      <c r="KSV142" s="851"/>
      <c r="KSW142" s="858"/>
      <c r="KSX142" s="851"/>
      <c r="KSY142" s="851"/>
      <c r="KSZ142" s="851"/>
      <c r="KTA142" s="851"/>
      <c r="KTB142" s="851"/>
      <c r="KTC142" s="851"/>
      <c r="KTD142" s="858"/>
      <c r="KTE142" s="851"/>
      <c r="KTF142" s="851"/>
      <c r="KTG142" s="851"/>
      <c r="KTH142" s="851"/>
      <c r="KTI142" s="851"/>
      <c r="KTJ142" s="851"/>
      <c r="KTK142" s="858"/>
      <c r="KTL142" s="851"/>
      <c r="KTM142" s="851"/>
      <c r="KTN142" s="851"/>
      <c r="KTO142" s="851"/>
      <c r="KTP142" s="851"/>
      <c r="KTQ142" s="851"/>
      <c r="KTR142" s="858"/>
      <c r="KTS142" s="851"/>
      <c r="KTT142" s="851"/>
      <c r="KTU142" s="851"/>
      <c r="KTV142" s="851"/>
      <c r="KTW142" s="851"/>
      <c r="KTX142" s="851"/>
      <c r="KTY142" s="858"/>
      <c r="KTZ142" s="851"/>
      <c r="KUA142" s="851"/>
      <c r="KUB142" s="851"/>
      <c r="KUC142" s="851"/>
      <c r="KUD142" s="851"/>
      <c r="KUE142" s="851"/>
      <c r="KUF142" s="858"/>
      <c r="KUG142" s="851"/>
      <c r="KUH142" s="851"/>
      <c r="KUI142" s="851"/>
      <c r="KUJ142" s="851"/>
      <c r="KUK142" s="851"/>
      <c r="KUL142" s="851"/>
      <c r="KUM142" s="858"/>
      <c r="KUN142" s="851"/>
      <c r="KUO142" s="851"/>
      <c r="KUP142" s="851"/>
      <c r="KUQ142" s="851"/>
      <c r="KUR142" s="851"/>
      <c r="KUS142" s="851"/>
      <c r="KUT142" s="858"/>
      <c r="KUU142" s="851"/>
      <c r="KUV142" s="851"/>
      <c r="KUW142" s="851"/>
      <c r="KUX142" s="851"/>
      <c r="KUY142" s="851"/>
      <c r="KUZ142" s="851"/>
      <c r="KVA142" s="858"/>
      <c r="KVB142" s="851"/>
      <c r="KVC142" s="851"/>
      <c r="KVD142" s="851"/>
      <c r="KVE142" s="851"/>
      <c r="KVF142" s="851"/>
      <c r="KVG142" s="851"/>
      <c r="KVH142" s="858"/>
      <c r="KVI142" s="851"/>
      <c r="KVJ142" s="851"/>
      <c r="KVK142" s="851"/>
      <c r="KVL142" s="851"/>
      <c r="KVM142" s="851"/>
      <c r="KVN142" s="851"/>
      <c r="KVO142" s="858"/>
      <c r="KVP142" s="851"/>
      <c r="KVQ142" s="851"/>
      <c r="KVR142" s="851"/>
      <c r="KVS142" s="851"/>
      <c r="KVT142" s="851"/>
      <c r="KVU142" s="851"/>
      <c r="KVV142" s="858"/>
      <c r="KVW142" s="851"/>
      <c r="KVX142" s="851"/>
      <c r="KVY142" s="851"/>
      <c r="KVZ142" s="851"/>
      <c r="KWA142" s="851"/>
      <c r="KWB142" s="851"/>
      <c r="KWC142" s="858"/>
      <c r="KWD142" s="851"/>
      <c r="KWE142" s="851"/>
      <c r="KWF142" s="851"/>
      <c r="KWG142" s="851"/>
      <c r="KWH142" s="851"/>
      <c r="KWI142" s="851"/>
      <c r="KWJ142" s="858"/>
      <c r="KWK142" s="851"/>
      <c r="KWL142" s="851"/>
      <c r="KWM142" s="851"/>
      <c r="KWN142" s="851"/>
      <c r="KWO142" s="851"/>
      <c r="KWP142" s="851"/>
      <c r="KWQ142" s="858"/>
      <c r="KWR142" s="851"/>
      <c r="KWS142" s="851"/>
      <c r="KWT142" s="851"/>
      <c r="KWU142" s="851"/>
      <c r="KWV142" s="851"/>
      <c r="KWW142" s="851"/>
      <c r="KWX142" s="858"/>
      <c r="KWY142" s="851"/>
      <c r="KWZ142" s="851"/>
      <c r="KXA142" s="851"/>
      <c r="KXB142" s="851"/>
      <c r="KXC142" s="851"/>
      <c r="KXD142" s="851"/>
      <c r="KXE142" s="858"/>
      <c r="KXF142" s="851"/>
      <c r="KXG142" s="851"/>
      <c r="KXH142" s="851"/>
      <c r="KXI142" s="851"/>
      <c r="KXJ142" s="851"/>
      <c r="KXK142" s="851"/>
      <c r="KXL142" s="858"/>
      <c r="KXM142" s="851"/>
      <c r="KXN142" s="851"/>
      <c r="KXO142" s="851"/>
      <c r="KXP142" s="851"/>
      <c r="KXQ142" s="851"/>
      <c r="KXR142" s="851"/>
      <c r="KXS142" s="858"/>
      <c r="KXT142" s="851"/>
      <c r="KXU142" s="851"/>
      <c r="KXV142" s="851"/>
      <c r="KXW142" s="851"/>
      <c r="KXX142" s="851"/>
      <c r="KXY142" s="851"/>
      <c r="KXZ142" s="858"/>
      <c r="KYA142" s="851"/>
      <c r="KYB142" s="851"/>
      <c r="KYC142" s="851"/>
      <c r="KYD142" s="851"/>
      <c r="KYE142" s="851"/>
      <c r="KYF142" s="851"/>
      <c r="KYG142" s="858"/>
      <c r="KYH142" s="851"/>
      <c r="KYI142" s="851"/>
      <c r="KYJ142" s="851"/>
      <c r="KYK142" s="851"/>
      <c r="KYL142" s="851"/>
      <c r="KYM142" s="851"/>
      <c r="KYN142" s="858"/>
      <c r="KYO142" s="851"/>
      <c r="KYP142" s="851"/>
      <c r="KYQ142" s="851"/>
      <c r="KYR142" s="851"/>
      <c r="KYS142" s="851"/>
      <c r="KYT142" s="851"/>
      <c r="KYU142" s="858"/>
      <c r="KYV142" s="851"/>
      <c r="KYW142" s="851"/>
      <c r="KYX142" s="851"/>
      <c r="KYY142" s="851"/>
      <c r="KYZ142" s="851"/>
      <c r="KZA142" s="851"/>
      <c r="KZB142" s="858"/>
      <c r="KZC142" s="851"/>
      <c r="KZD142" s="851"/>
      <c r="KZE142" s="851"/>
      <c r="KZF142" s="851"/>
      <c r="KZG142" s="851"/>
      <c r="KZH142" s="851"/>
      <c r="KZI142" s="858"/>
      <c r="KZJ142" s="851"/>
      <c r="KZK142" s="851"/>
      <c r="KZL142" s="851"/>
      <c r="KZM142" s="851"/>
      <c r="KZN142" s="851"/>
      <c r="KZO142" s="851"/>
      <c r="KZP142" s="858"/>
      <c r="KZQ142" s="851"/>
      <c r="KZR142" s="851"/>
      <c r="KZS142" s="851"/>
      <c r="KZT142" s="851"/>
      <c r="KZU142" s="851"/>
      <c r="KZV142" s="851"/>
      <c r="KZW142" s="858"/>
      <c r="KZX142" s="851"/>
      <c r="KZY142" s="851"/>
      <c r="KZZ142" s="851"/>
      <c r="LAA142" s="851"/>
      <c r="LAB142" s="851"/>
      <c r="LAC142" s="851"/>
      <c r="LAD142" s="858"/>
      <c r="LAE142" s="851"/>
      <c r="LAF142" s="851"/>
      <c r="LAG142" s="851"/>
      <c r="LAH142" s="851"/>
      <c r="LAI142" s="851"/>
      <c r="LAJ142" s="851"/>
      <c r="LAK142" s="858"/>
      <c r="LAL142" s="851"/>
      <c r="LAM142" s="851"/>
      <c r="LAN142" s="851"/>
      <c r="LAO142" s="851"/>
      <c r="LAP142" s="851"/>
      <c r="LAQ142" s="851"/>
      <c r="LAR142" s="858"/>
      <c r="LAS142" s="851"/>
      <c r="LAT142" s="851"/>
      <c r="LAU142" s="851"/>
      <c r="LAV142" s="851"/>
      <c r="LAW142" s="851"/>
      <c r="LAX142" s="851"/>
      <c r="LAY142" s="858"/>
      <c r="LAZ142" s="851"/>
      <c r="LBA142" s="851"/>
      <c r="LBB142" s="851"/>
      <c r="LBC142" s="851"/>
      <c r="LBD142" s="851"/>
      <c r="LBE142" s="851"/>
      <c r="LBF142" s="858"/>
      <c r="LBG142" s="851"/>
      <c r="LBH142" s="851"/>
      <c r="LBI142" s="851"/>
      <c r="LBJ142" s="851"/>
      <c r="LBK142" s="851"/>
      <c r="LBL142" s="851"/>
      <c r="LBM142" s="858"/>
      <c r="LBN142" s="851"/>
      <c r="LBO142" s="851"/>
      <c r="LBP142" s="851"/>
      <c r="LBQ142" s="851"/>
      <c r="LBR142" s="851"/>
      <c r="LBS142" s="851"/>
      <c r="LBT142" s="858"/>
      <c r="LBU142" s="851"/>
      <c r="LBV142" s="851"/>
      <c r="LBW142" s="851"/>
      <c r="LBX142" s="851"/>
      <c r="LBY142" s="851"/>
      <c r="LBZ142" s="851"/>
      <c r="LCA142" s="858"/>
      <c r="LCB142" s="851"/>
      <c r="LCC142" s="851"/>
      <c r="LCD142" s="851"/>
      <c r="LCE142" s="851"/>
      <c r="LCF142" s="851"/>
      <c r="LCG142" s="851"/>
      <c r="LCH142" s="858"/>
      <c r="LCI142" s="851"/>
      <c r="LCJ142" s="851"/>
      <c r="LCK142" s="851"/>
      <c r="LCL142" s="851"/>
      <c r="LCM142" s="851"/>
      <c r="LCN142" s="851"/>
      <c r="LCO142" s="858"/>
      <c r="LCP142" s="851"/>
      <c r="LCQ142" s="851"/>
      <c r="LCR142" s="851"/>
      <c r="LCS142" s="851"/>
      <c r="LCT142" s="851"/>
      <c r="LCU142" s="851"/>
      <c r="LCV142" s="858"/>
      <c r="LCW142" s="851"/>
      <c r="LCX142" s="851"/>
      <c r="LCY142" s="851"/>
      <c r="LCZ142" s="851"/>
      <c r="LDA142" s="851"/>
      <c r="LDB142" s="851"/>
      <c r="LDC142" s="858"/>
      <c r="LDD142" s="851"/>
      <c r="LDE142" s="851"/>
      <c r="LDF142" s="851"/>
      <c r="LDG142" s="851"/>
      <c r="LDH142" s="851"/>
      <c r="LDI142" s="851"/>
      <c r="LDJ142" s="858"/>
      <c r="LDK142" s="851"/>
      <c r="LDL142" s="851"/>
      <c r="LDM142" s="851"/>
      <c r="LDN142" s="851"/>
      <c r="LDO142" s="851"/>
      <c r="LDP142" s="851"/>
      <c r="LDQ142" s="858"/>
      <c r="LDR142" s="851"/>
      <c r="LDS142" s="851"/>
      <c r="LDT142" s="851"/>
      <c r="LDU142" s="851"/>
      <c r="LDV142" s="851"/>
      <c r="LDW142" s="851"/>
      <c r="LDX142" s="858"/>
      <c r="LDY142" s="851"/>
      <c r="LDZ142" s="851"/>
      <c r="LEA142" s="851"/>
      <c r="LEB142" s="851"/>
      <c r="LEC142" s="851"/>
      <c r="LED142" s="851"/>
      <c r="LEE142" s="858"/>
      <c r="LEF142" s="851"/>
      <c r="LEG142" s="851"/>
      <c r="LEH142" s="851"/>
      <c r="LEI142" s="851"/>
      <c r="LEJ142" s="851"/>
      <c r="LEK142" s="851"/>
      <c r="LEL142" s="858"/>
      <c r="LEM142" s="851"/>
      <c r="LEN142" s="851"/>
      <c r="LEO142" s="851"/>
      <c r="LEP142" s="851"/>
      <c r="LEQ142" s="851"/>
      <c r="LER142" s="851"/>
      <c r="LES142" s="858"/>
      <c r="LET142" s="851"/>
      <c r="LEU142" s="851"/>
      <c r="LEV142" s="851"/>
      <c r="LEW142" s="851"/>
      <c r="LEX142" s="851"/>
      <c r="LEY142" s="851"/>
      <c r="LEZ142" s="858"/>
      <c r="LFA142" s="851"/>
      <c r="LFB142" s="851"/>
      <c r="LFC142" s="851"/>
      <c r="LFD142" s="851"/>
      <c r="LFE142" s="851"/>
      <c r="LFF142" s="851"/>
      <c r="LFG142" s="858"/>
      <c r="LFH142" s="851"/>
      <c r="LFI142" s="851"/>
      <c r="LFJ142" s="851"/>
      <c r="LFK142" s="851"/>
      <c r="LFL142" s="851"/>
      <c r="LFM142" s="851"/>
      <c r="LFN142" s="858"/>
      <c r="LFO142" s="851"/>
      <c r="LFP142" s="851"/>
      <c r="LFQ142" s="851"/>
      <c r="LFR142" s="851"/>
      <c r="LFS142" s="851"/>
      <c r="LFT142" s="851"/>
      <c r="LFU142" s="858"/>
      <c r="LFV142" s="851"/>
      <c r="LFW142" s="851"/>
      <c r="LFX142" s="851"/>
      <c r="LFY142" s="851"/>
      <c r="LFZ142" s="851"/>
      <c r="LGA142" s="851"/>
      <c r="LGB142" s="858"/>
      <c r="LGC142" s="851"/>
      <c r="LGD142" s="851"/>
      <c r="LGE142" s="851"/>
      <c r="LGF142" s="851"/>
      <c r="LGG142" s="851"/>
      <c r="LGH142" s="851"/>
      <c r="LGI142" s="858"/>
      <c r="LGJ142" s="851"/>
      <c r="LGK142" s="851"/>
      <c r="LGL142" s="851"/>
      <c r="LGM142" s="851"/>
      <c r="LGN142" s="851"/>
      <c r="LGO142" s="851"/>
      <c r="LGP142" s="858"/>
      <c r="LGQ142" s="851"/>
      <c r="LGR142" s="851"/>
      <c r="LGS142" s="851"/>
      <c r="LGT142" s="851"/>
      <c r="LGU142" s="851"/>
      <c r="LGV142" s="851"/>
      <c r="LGW142" s="858"/>
      <c r="LGX142" s="851"/>
      <c r="LGY142" s="851"/>
      <c r="LGZ142" s="851"/>
      <c r="LHA142" s="851"/>
      <c r="LHB142" s="851"/>
      <c r="LHC142" s="851"/>
      <c r="LHD142" s="858"/>
      <c r="LHE142" s="851"/>
      <c r="LHF142" s="851"/>
      <c r="LHG142" s="851"/>
      <c r="LHH142" s="851"/>
      <c r="LHI142" s="851"/>
      <c r="LHJ142" s="851"/>
      <c r="LHK142" s="858"/>
      <c r="LHL142" s="851"/>
      <c r="LHM142" s="851"/>
      <c r="LHN142" s="851"/>
      <c r="LHO142" s="851"/>
      <c r="LHP142" s="851"/>
      <c r="LHQ142" s="851"/>
      <c r="LHR142" s="858"/>
      <c r="LHS142" s="851"/>
      <c r="LHT142" s="851"/>
      <c r="LHU142" s="851"/>
      <c r="LHV142" s="851"/>
      <c r="LHW142" s="851"/>
      <c r="LHX142" s="851"/>
      <c r="LHY142" s="858"/>
      <c r="LHZ142" s="851"/>
      <c r="LIA142" s="851"/>
      <c r="LIB142" s="851"/>
      <c r="LIC142" s="851"/>
      <c r="LID142" s="851"/>
      <c r="LIE142" s="851"/>
      <c r="LIF142" s="858"/>
      <c r="LIG142" s="851"/>
      <c r="LIH142" s="851"/>
      <c r="LII142" s="851"/>
      <c r="LIJ142" s="851"/>
      <c r="LIK142" s="851"/>
      <c r="LIL142" s="851"/>
      <c r="LIM142" s="858"/>
      <c r="LIN142" s="851"/>
      <c r="LIO142" s="851"/>
      <c r="LIP142" s="851"/>
      <c r="LIQ142" s="851"/>
      <c r="LIR142" s="851"/>
      <c r="LIS142" s="851"/>
      <c r="LIT142" s="858"/>
      <c r="LIU142" s="851"/>
      <c r="LIV142" s="851"/>
      <c r="LIW142" s="851"/>
      <c r="LIX142" s="851"/>
      <c r="LIY142" s="851"/>
      <c r="LIZ142" s="851"/>
      <c r="LJA142" s="858"/>
      <c r="LJB142" s="851"/>
      <c r="LJC142" s="851"/>
      <c r="LJD142" s="851"/>
      <c r="LJE142" s="851"/>
      <c r="LJF142" s="851"/>
      <c r="LJG142" s="851"/>
      <c r="LJH142" s="858"/>
      <c r="LJI142" s="851"/>
      <c r="LJJ142" s="851"/>
      <c r="LJK142" s="851"/>
      <c r="LJL142" s="851"/>
      <c r="LJM142" s="851"/>
      <c r="LJN142" s="851"/>
      <c r="LJO142" s="858"/>
      <c r="LJP142" s="851"/>
      <c r="LJQ142" s="851"/>
      <c r="LJR142" s="851"/>
      <c r="LJS142" s="851"/>
      <c r="LJT142" s="851"/>
      <c r="LJU142" s="851"/>
      <c r="LJV142" s="858"/>
      <c r="LJW142" s="851"/>
      <c r="LJX142" s="851"/>
      <c r="LJY142" s="851"/>
      <c r="LJZ142" s="851"/>
      <c r="LKA142" s="851"/>
      <c r="LKB142" s="851"/>
      <c r="LKC142" s="858"/>
      <c r="LKD142" s="851"/>
      <c r="LKE142" s="851"/>
      <c r="LKF142" s="851"/>
      <c r="LKG142" s="851"/>
      <c r="LKH142" s="851"/>
      <c r="LKI142" s="851"/>
      <c r="LKJ142" s="858"/>
      <c r="LKK142" s="851"/>
      <c r="LKL142" s="851"/>
      <c r="LKM142" s="851"/>
      <c r="LKN142" s="851"/>
      <c r="LKO142" s="851"/>
      <c r="LKP142" s="851"/>
      <c r="LKQ142" s="858"/>
      <c r="LKR142" s="851"/>
      <c r="LKS142" s="851"/>
      <c r="LKT142" s="851"/>
      <c r="LKU142" s="851"/>
      <c r="LKV142" s="851"/>
      <c r="LKW142" s="851"/>
      <c r="LKX142" s="858"/>
      <c r="LKY142" s="851"/>
      <c r="LKZ142" s="851"/>
      <c r="LLA142" s="851"/>
      <c r="LLB142" s="851"/>
      <c r="LLC142" s="851"/>
      <c r="LLD142" s="851"/>
      <c r="LLE142" s="858"/>
      <c r="LLF142" s="851"/>
      <c r="LLG142" s="851"/>
      <c r="LLH142" s="851"/>
      <c r="LLI142" s="851"/>
      <c r="LLJ142" s="851"/>
      <c r="LLK142" s="851"/>
      <c r="LLL142" s="858"/>
      <c r="LLM142" s="851"/>
      <c r="LLN142" s="851"/>
      <c r="LLO142" s="851"/>
      <c r="LLP142" s="851"/>
      <c r="LLQ142" s="851"/>
      <c r="LLR142" s="851"/>
      <c r="LLS142" s="858"/>
      <c r="LLT142" s="851"/>
      <c r="LLU142" s="851"/>
      <c r="LLV142" s="851"/>
      <c r="LLW142" s="851"/>
      <c r="LLX142" s="851"/>
      <c r="LLY142" s="851"/>
      <c r="LLZ142" s="858"/>
      <c r="LMA142" s="851"/>
      <c r="LMB142" s="851"/>
      <c r="LMC142" s="851"/>
      <c r="LMD142" s="851"/>
      <c r="LME142" s="851"/>
      <c r="LMF142" s="851"/>
      <c r="LMG142" s="858"/>
      <c r="LMH142" s="851"/>
      <c r="LMI142" s="851"/>
      <c r="LMJ142" s="851"/>
      <c r="LMK142" s="851"/>
      <c r="LML142" s="851"/>
      <c r="LMM142" s="851"/>
      <c r="LMN142" s="858"/>
      <c r="LMO142" s="851"/>
      <c r="LMP142" s="851"/>
      <c r="LMQ142" s="851"/>
      <c r="LMR142" s="851"/>
      <c r="LMS142" s="851"/>
      <c r="LMT142" s="851"/>
      <c r="LMU142" s="858"/>
      <c r="LMV142" s="851"/>
      <c r="LMW142" s="851"/>
      <c r="LMX142" s="851"/>
      <c r="LMY142" s="851"/>
      <c r="LMZ142" s="851"/>
      <c r="LNA142" s="851"/>
      <c r="LNB142" s="858"/>
      <c r="LNC142" s="851"/>
      <c r="LND142" s="851"/>
      <c r="LNE142" s="851"/>
      <c r="LNF142" s="851"/>
      <c r="LNG142" s="851"/>
      <c r="LNH142" s="851"/>
      <c r="LNI142" s="858"/>
      <c r="LNJ142" s="851"/>
      <c r="LNK142" s="851"/>
      <c r="LNL142" s="851"/>
      <c r="LNM142" s="851"/>
      <c r="LNN142" s="851"/>
      <c r="LNO142" s="851"/>
      <c r="LNP142" s="858"/>
      <c r="LNQ142" s="851"/>
      <c r="LNR142" s="851"/>
      <c r="LNS142" s="851"/>
      <c r="LNT142" s="851"/>
      <c r="LNU142" s="851"/>
      <c r="LNV142" s="851"/>
      <c r="LNW142" s="858"/>
      <c r="LNX142" s="851"/>
      <c r="LNY142" s="851"/>
      <c r="LNZ142" s="851"/>
      <c r="LOA142" s="851"/>
      <c r="LOB142" s="851"/>
      <c r="LOC142" s="851"/>
      <c r="LOD142" s="858"/>
      <c r="LOE142" s="851"/>
      <c r="LOF142" s="851"/>
      <c r="LOG142" s="851"/>
      <c r="LOH142" s="851"/>
      <c r="LOI142" s="851"/>
      <c r="LOJ142" s="851"/>
      <c r="LOK142" s="858"/>
      <c r="LOL142" s="851"/>
      <c r="LOM142" s="851"/>
      <c r="LON142" s="851"/>
      <c r="LOO142" s="851"/>
      <c r="LOP142" s="851"/>
      <c r="LOQ142" s="851"/>
      <c r="LOR142" s="858"/>
      <c r="LOS142" s="851"/>
      <c r="LOT142" s="851"/>
      <c r="LOU142" s="851"/>
      <c r="LOV142" s="851"/>
      <c r="LOW142" s="851"/>
      <c r="LOX142" s="851"/>
      <c r="LOY142" s="858"/>
      <c r="LOZ142" s="851"/>
      <c r="LPA142" s="851"/>
      <c r="LPB142" s="851"/>
      <c r="LPC142" s="851"/>
      <c r="LPD142" s="851"/>
      <c r="LPE142" s="851"/>
      <c r="LPF142" s="858"/>
      <c r="LPG142" s="851"/>
      <c r="LPH142" s="851"/>
      <c r="LPI142" s="851"/>
      <c r="LPJ142" s="851"/>
      <c r="LPK142" s="851"/>
      <c r="LPL142" s="851"/>
      <c r="LPM142" s="858"/>
      <c r="LPN142" s="851"/>
      <c r="LPO142" s="851"/>
      <c r="LPP142" s="851"/>
      <c r="LPQ142" s="851"/>
      <c r="LPR142" s="851"/>
      <c r="LPS142" s="851"/>
      <c r="LPT142" s="858"/>
      <c r="LPU142" s="851"/>
      <c r="LPV142" s="851"/>
      <c r="LPW142" s="851"/>
      <c r="LPX142" s="851"/>
      <c r="LPY142" s="851"/>
      <c r="LPZ142" s="851"/>
      <c r="LQA142" s="858"/>
      <c r="LQB142" s="851"/>
      <c r="LQC142" s="851"/>
      <c r="LQD142" s="851"/>
      <c r="LQE142" s="851"/>
      <c r="LQF142" s="851"/>
      <c r="LQG142" s="851"/>
      <c r="LQH142" s="858"/>
      <c r="LQI142" s="851"/>
      <c r="LQJ142" s="851"/>
      <c r="LQK142" s="851"/>
      <c r="LQL142" s="851"/>
      <c r="LQM142" s="851"/>
      <c r="LQN142" s="851"/>
      <c r="LQO142" s="858"/>
      <c r="LQP142" s="851"/>
      <c r="LQQ142" s="851"/>
      <c r="LQR142" s="851"/>
      <c r="LQS142" s="851"/>
      <c r="LQT142" s="851"/>
      <c r="LQU142" s="851"/>
      <c r="LQV142" s="858"/>
      <c r="LQW142" s="851"/>
      <c r="LQX142" s="851"/>
      <c r="LQY142" s="851"/>
      <c r="LQZ142" s="851"/>
      <c r="LRA142" s="851"/>
      <c r="LRB142" s="851"/>
      <c r="LRC142" s="858"/>
      <c r="LRD142" s="851"/>
      <c r="LRE142" s="851"/>
      <c r="LRF142" s="851"/>
      <c r="LRG142" s="851"/>
      <c r="LRH142" s="851"/>
      <c r="LRI142" s="851"/>
      <c r="LRJ142" s="858"/>
      <c r="LRK142" s="851"/>
      <c r="LRL142" s="851"/>
      <c r="LRM142" s="851"/>
      <c r="LRN142" s="851"/>
      <c r="LRO142" s="851"/>
      <c r="LRP142" s="851"/>
      <c r="LRQ142" s="858"/>
      <c r="LRR142" s="851"/>
      <c r="LRS142" s="851"/>
      <c r="LRT142" s="851"/>
      <c r="LRU142" s="851"/>
      <c r="LRV142" s="851"/>
      <c r="LRW142" s="851"/>
      <c r="LRX142" s="858"/>
      <c r="LRY142" s="851"/>
      <c r="LRZ142" s="851"/>
      <c r="LSA142" s="851"/>
      <c r="LSB142" s="851"/>
      <c r="LSC142" s="851"/>
      <c r="LSD142" s="851"/>
      <c r="LSE142" s="858"/>
      <c r="LSF142" s="851"/>
      <c r="LSG142" s="851"/>
      <c r="LSH142" s="851"/>
      <c r="LSI142" s="851"/>
      <c r="LSJ142" s="851"/>
      <c r="LSK142" s="851"/>
      <c r="LSL142" s="858"/>
      <c r="LSM142" s="851"/>
      <c r="LSN142" s="851"/>
      <c r="LSO142" s="851"/>
      <c r="LSP142" s="851"/>
      <c r="LSQ142" s="851"/>
      <c r="LSR142" s="851"/>
      <c r="LSS142" s="858"/>
      <c r="LST142" s="851"/>
      <c r="LSU142" s="851"/>
      <c r="LSV142" s="851"/>
      <c r="LSW142" s="851"/>
      <c r="LSX142" s="851"/>
      <c r="LSY142" s="851"/>
      <c r="LSZ142" s="858"/>
      <c r="LTA142" s="851"/>
      <c r="LTB142" s="851"/>
      <c r="LTC142" s="851"/>
      <c r="LTD142" s="851"/>
      <c r="LTE142" s="851"/>
      <c r="LTF142" s="851"/>
      <c r="LTG142" s="858"/>
      <c r="LTH142" s="851"/>
      <c r="LTI142" s="851"/>
      <c r="LTJ142" s="851"/>
      <c r="LTK142" s="851"/>
      <c r="LTL142" s="851"/>
      <c r="LTM142" s="851"/>
      <c r="LTN142" s="858"/>
      <c r="LTO142" s="851"/>
      <c r="LTP142" s="851"/>
      <c r="LTQ142" s="851"/>
      <c r="LTR142" s="851"/>
      <c r="LTS142" s="851"/>
      <c r="LTT142" s="851"/>
      <c r="LTU142" s="858"/>
      <c r="LTV142" s="851"/>
      <c r="LTW142" s="851"/>
      <c r="LTX142" s="851"/>
      <c r="LTY142" s="851"/>
      <c r="LTZ142" s="851"/>
      <c r="LUA142" s="851"/>
      <c r="LUB142" s="858"/>
      <c r="LUC142" s="851"/>
      <c r="LUD142" s="851"/>
      <c r="LUE142" s="851"/>
      <c r="LUF142" s="851"/>
      <c r="LUG142" s="851"/>
      <c r="LUH142" s="851"/>
      <c r="LUI142" s="858"/>
      <c r="LUJ142" s="851"/>
      <c r="LUK142" s="851"/>
      <c r="LUL142" s="851"/>
      <c r="LUM142" s="851"/>
      <c r="LUN142" s="851"/>
      <c r="LUO142" s="851"/>
      <c r="LUP142" s="858"/>
      <c r="LUQ142" s="851"/>
      <c r="LUR142" s="851"/>
      <c r="LUS142" s="851"/>
      <c r="LUT142" s="851"/>
      <c r="LUU142" s="851"/>
      <c r="LUV142" s="851"/>
      <c r="LUW142" s="858"/>
      <c r="LUX142" s="851"/>
      <c r="LUY142" s="851"/>
      <c r="LUZ142" s="851"/>
      <c r="LVA142" s="851"/>
      <c r="LVB142" s="851"/>
      <c r="LVC142" s="851"/>
      <c r="LVD142" s="858"/>
      <c r="LVE142" s="851"/>
      <c r="LVF142" s="851"/>
      <c r="LVG142" s="851"/>
      <c r="LVH142" s="851"/>
      <c r="LVI142" s="851"/>
      <c r="LVJ142" s="851"/>
      <c r="LVK142" s="858"/>
      <c r="LVL142" s="851"/>
      <c r="LVM142" s="851"/>
      <c r="LVN142" s="851"/>
      <c r="LVO142" s="851"/>
      <c r="LVP142" s="851"/>
      <c r="LVQ142" s="851"/>
      <c r="LVR142" s="858"/>
      <c r="LVS142" s="851"/>
      <c r="LVT142" s="851"/>
      <c r="LVU142" s="851"/>
      <c r="LVV142" s="851"/>
      <c r="LVW142" s="851"/>
      <c r="LVX142" s="851"/>
      <c r="LVY142" s="858"/>
      <c r="LVZ142" s="851"/>
      <c r="LWA142" s="851"/>
      <c r="LWB142" s="851"/>
      <c r="LWC142" s="851"/>
      <c r="LWD142" s="851"/>
      <c r="LWE142" s="851"/>
      <c r="LWF142" s="858"/>
      <c r="LWG142" s="851"/>
      <c r="LWH142" s="851"/>
      <c r="LWI142" s="851"/>
      <c r="LWJ142" s="851"/>
      <c r="LWK142" s="851"/>
      <c r="LWL142" s="851"/>
      <c r="LWM142" s="858"/>
      <c r="LWN142" s="851"/>
      <c r="LWO142" s="851"/>
      <c r="LWP142" s="851"/>
      <c r="LWQ142" s="851"/>
      <c r="LWR142" s="851"/>
      <c r="LWS142" s="851"/>
      <c r="LWT142" s="858"/>
      <c r="LWU142" s="851"/>
      <c r="LWV142" s="851"/>
      <c r="LWW142" s="851"/>
      <c r="LWX142" s="851"/>
      <c r="LWY142" s="851"/>
      <c r="LWZ142" s="851"/>
      <c r="LXA142" s="858"/>
      <c r="LXB142" s="851"/>
      <c r="LXC142" s="851"/>
      <c r="LXD142" s="851"/>
      <c r="LXE142" s="851"/>
      <c r="LXF142" s="851"/>
      <c r="LXG142" s="851"/>
      <c r="LXH142" s="858"/>
      <c r="LXI142" s="851"/>
      <c r="LXJ142" s="851"/>
      <c r="LXK142" s="851"/>
      <c r="LXL142" s="851"/>
      <c r="LXM142" s="851"/>
      <c r="LXN142" s="851"/>
      <c r="LXO142" s="858"/>
      <c r="LXP142" s="851"/>
      <c r="LXQ142" s="851"/>
      <c r="LXR142" s="851"/>
      <c r="LXS142" s="851"/>
      <c r="LXT142" s="851"/>
      <c r="LXU142" s="851"/>
      <c r="LXV142" s="858"/>
      <c r="LXW142" s="851"/>
      <c r="LXX142" s="851"/>
      <c r="LXY142" s="851"/>
      <c r="LXZ142" s="851"/>
      <c r="LYA142" s="851"/>
      <c r="LYB142" s="851"/>
      <c r="LYC142" s="858"/>
      <c r="LYD142" s="851"/>
      <c r="LYE142" s="851"/>
      <c r="LYF142" s="851"/>
      <c r="LYG142" s="851"/>
      <c r="LYH142" s="851"/>
      <c r="LYI142" s="851"/>
      <c r="LYJ142" s="858"/>
      <c r="LYK142" s="851"/>
      <c r="LYL142" s="851"/>
      <c r="LYM142" s="851"/>
      <c r="LYN142" s="851"/>
      <c r="LYO142" s="851"/>
      <c r="LYP142" s="851"/>
      <c r="LYQ142" s="858"/>
      <c r="LYR142" s="851"/>
      <c r="LYS142" s="851"/>
      <c r="LYT142" s="851"/>
      <c r="LYU142" s="851"/>
      <c r="LYV142" s="851"/>
      <c r="LYW142" s="851"/>
      <c r="LYX142" s="858"/>
      <c r="LYY142" s="851"/>
      <c r="LYZ142" s="851"/>
      <c r="LZA142" s="851"/>
      <c r="LZB142" s="851"/>
      <c r="LZC142" s="851"/>
      <c r="LZD142" s="851"/>
      <c r="LZE142" s="858"/>
      <c r="LZF142" s="851"/>
      <c r="LZG142" s="851"/>
      <c r="LZH142" s="851"/>
      <c r="LZI142" s="851"/>
      <c r="LZJ142" s="851"/>
      <c r="LZK142" s="851"/>
      <c r="LZL142" s="858"/>
      <c r="LZM142" s="851"/>
      <c r="LZN142" s="851"/>
      <c r="LZO142" s="851"/>
      <c r="LZP142" s="851"/>
      <c r="LZQ142" s="851"/>
      <c r="LZR142" s="851"/>
      <c r="LZS142" s="858"/>
      <c r="LZT142" s="851"/>
      <c r="LZU142" s="851"/>
      <c r="LZV142" s="851"/>
      <c r="LZW142" s="851"/>
      <c r="LZX142" s="851"/>
      <c r="LZY142" s="851"/>
      <c r="LZZ142" s="858"/>
      <c r="MAA142" s="851"/>
      <c r="MAB142" s="851"/>
      <c r="MAC142" s="851"/>
      <c r="MAD142" s="851"/>
      <c r="MAE142" s="851"/>
      <c r="MAF142" s="851"/>
      <c r="MAG142" s="858"/>
      <c r="MAH142" s="851"/>
      <c r="MAI142" s="851"/>
      <c r="MAJ142" s="851"/>
      <c r="MAK142" s="851"/>
      <c r="MAL142" s="851"/>
      <c r="MAM142" s="851"/>
      <c r="MAN142" s="858"/>
      <c r="MAO142" s="851"/>
      <c r="MAP142" s="851"/>
      <c r="MAQ142" s="851"/>
      <c r="MAR142" s="851"/>
      <c r="MAS142" s="851"/>
      <c r="MAT142" s="851"/>
      <c r="MAU142" s="858"/>
      <c r="MAV142" s="851"/>
      <c r="MAW142" s="851"/>
      <c r="MAX142" s="851"/>
      <c r="MAY142" s="851"/>
      <c r="MAZ142" s="851"/>
      <c r="MBA142" s="851"/>
      <c r="MBB142" s="858"/>
      <c r="MBC142" s="851"/>
      <c r="MBD142" s="851"/>
      <c r="MBE142" s="851"/>
      <c r="MBF142" s="851"/>
      <c r="MBG142" s="851"/>
      <c r="MBH142" s="851"/>
      <c r="MBI142" s="858"/>
      <c r="MBJ142" s="851"/>
      <c r="MBK142" s="851"/>
      <c r="MBL142" s="851"/>
      <c r="MBM142" s="851"/>
      <c r="MBN142" s="851"/>
      <c r="MBO142" s="851"/>
      <c r="MBP142" s="858"/>
      <c r="MBQ142" s="851"/>
      <c r="MBR142" s="851"/>
      <c r="MBS142" s="851"/>
      <c r="MBT142" s="851"/>
      <c r="MBU142" s="851"/>
      <c r="MBV142" s="851"/>
      <c r="MBW142" s="858"/>
      <c r="MBX142" s="851"/>
      <c r="MBY142" s="851"/>
      <c r="MBZ142" s="851"/>
      <c r="MCA142" s="851"/>
      <c r="MCB142" s="851"/>
      <c r="MCC142" s="851"/>
      <c r="MCD142" s="858"/>
      <c r="MCE142" s="851"/>
      <c r="MCF142" s="851"/>
      <c r="MCG142" s="851"/>
      <c r="MCH142" s="851"/>
      <c r="MCI142" s="851"/>
      <c r="MCJ142" s="851"/>
      <c r="MCK142" s="858"/>
      <c r="MCL142" s="851"/>
      <c r="MCM142" s="851"/>
      <c r="MCN142" s="851"/>
      <c r="MCO142" s="851"/>
      <c r="MCP142" s="851"/>
      <c r="MCQ142" s="851"/>
      <c r="MCR142" s="858"/>
      <c r="MCS142" s="851"/>
      <c r="MCT142" s="851"/>
      <c r="MCU142" s="851"/>
      <c r="MCV142" s="851"/>
      <c r="MCW142" s="851"/>
      <c r="MCX142" s="851"/>
      <c r="MCY142" s="858"/>
      <c r="MCZ142" s="851"/>
      <c r="MDA142" s="851"/>
      <c r="MDB142" s="851"/>
      <c r="MDC142" s="851"/>
      <c r="MDD142" s="851"/>
      <c r="MDE142" s="851"/>
      <c r="MDF142" s="858"/>
      <c r="MDG142" s="851"/>
      <c r="MDH142" s="851"/>
      <c r="MDI142" s="851"/>
      <c r="MDJ142" s="851"/>
      <c r="MDK142" s="851"/>
      <c r="MDL142" s="851"/>
      <c r="MDM142" s="858"/>
      <c r="MDN142" s="851"/>
      <c r="MDO142" s="851"/>
      <c r="MDP142" s="851"/>
      <c r="MDQ142" s="851"/>
      <c r="MDR142" s="851"/>
      <c r="MDS142" s="851"/>
      <c r="MDT142" s="858"/>
      <c r="MDU142" s="851"/>
      <c r="MDV142" s="851"/>
      <c r="MDW142" s="851"/>
      <c r="MDX142" s="851"/>
      <c r="MDY142" s="851"/>
      <c r="MDZ142" s="851"/>
      <c r="MEA142" s="858"/>
      <c r="MEB142" s="851"/>
      <c r="MEC142" s="851"/>
      <c r="MED142" s="851"/>
      <c r="MEE142" s="851"/>
      <c r="MEF142" s="851"/>
      <c r="MEG142" s="851"/>
      <c r="MEH142" s="858"/>
      <c r="MEI142" s="851"/>
      <c r="MEJ142" s="851"/>
      <c r="MEK142" s="851"/>
      <c r="MEL142" s="851"/>
      <c r="MEM142" s="851"/>
      <c r="MEN142" s="851"/>
      <c r="MEO142" s="858"/>
      <c r="MEP142" s="851"/>
      <c r="MEQ142" s="851"/>
      <c r="MER142" s="851"/>
      <c r="MES142" s="851"/>
      <c r="MET142" s="851"/>
      <c r="MEU142" s="851"/>
      <c r="MEV142" s="858"/>
      <c r="MEW142" s="851"/>
      <c r="MEX142" s="851"/>
      <c r="MEY142" s="851"/>
      <c r="MEZ142" s="851"/>
      <c r="MFA142" s="851"/>
      <c r="MFB142" s="851"/>
      <c r="MFC142" s="858"/>
      <c r="MFD142" s="851"/>
      <c r="MFE142" s="851"/>
      <c r="MFF142" s="851"/>
      <c r="MFG142" s="851"/>
      <c r="MFH142" s="851"/>
      <c r="MFI142" s="851"/>
      <c r="MFJ142" s="858"/>
      <c r="MFK142" s="851"/>
      <c r="MFL142" s="851"/>
      <c r="MFM142" s="851"/>
      <c r="MFN142" s="851"/>
      <c r="MFO142" s="851"/>
      <c r="MFP142" s="851"/>
      <c r="MFQ142" s="858"/>
      <c r="MFR142" s="851"/>
      <c r="MFS142" s="851"/>
      <c r="MFT142" s="851"/>
      <c r="MFU142" s="851"/>
      <c r="MFV142" s="851"/>
      <c r="MFW142" s="851"/>
      <c r="MFX142" s="858"/>
      <c r="MFY142" s="851"/>
      <c r="MFZ142" s="851"/>
      <c r="MGA142" s="851"/>
      <c r="MGB142" s="851"/>
      <c r="MGC142" s="851"/>
      <c r="MGD142" s="851"/>
      <c r="MGE142" s="858"/>
      <c r="MGF142" s="851"/>
      <c r="MGG142" s="851"/>
      <c r="MGH142" s="851"/>
      <c r="MGI142" s="851"/>
      <c r="MGJ142" s="851"/>
      <c r="MGK142" s="851"/>
      <c r="MGL142" s="858"/>
      <c r="MGM142" s="851"/>
      <c r="MGN142" s="851"/>
      <c r="MGO142" s="851"/>
      <c r="MGP142" s="851"/>
      <c r="MGQ142" s="851"/>
      <c r="MGR142" s="851"/>
      <c r="MGS142" s="858"/>
      <c r="MGT142" s="851"/>
      <c r="MGU142" s="851"/>
      <c r="MGV142" s="851"/>
      <c r="MGW142" s="851"/>
      <c r="MGX142" s="851"/>
      <c r="MGY142" s="851"/>
      <c r="MGZ142" s="858"/>
      <c r="MHA142" s="851"/>
      <c r="MHB142" s="851"/>
      <c r="MHC142" s="851"/>
      <c r="MHD142" s="851"/>
      <c r="MHE142" s="851"/>
      <c r="MHF142" s="851"/>
      <c r="MHG142" s="858"/>
      <c r="MHH142" s="851"/>
      <c r="MHI142" s="851"/>
      <c r="MHJ142" s="851"/>
      <c r="MHK142" s="851"/>
      <c r="MHL142" s="851"/>
      <c r="MHM142" s="851"/>
      <c r="MHN142" s="858"/>
      <c r="MHO142" s="851"/>
      <c r="MHP142" s="851"/>
      <c r="MHQ142" s="851"/>
      <c r="MHR142" s="851"/>
      <c r="MHS142" s="851"/>
      <c r="MHT142" s="851"/>
      <c r="MHU142" s="858"/>
      <c r="MHV142" s="851"/>
      <c r="MHW142" s="851"/>
      <c r="MHX142" s="851"/>
      <c r="MHY142" s="851"/>
      <c r="MHZ142" s="851"/>
      <c r="MIA142" s="851"/>
      <c r="MIB142" s="858"/>
      <c r="MIC142" s="851"/>
      <c r="MID142" s="851"/>
      <c r="MIE142" s="851"/>
      <c r="MIF142" s="851"/>
      <c r="MIG142" s="851"/>
      <c r="MIH142" s="851"/>
      <c r="MII142" s="858"/>
      <c r="MIJ142" s="851"/>
      <c r="MIK142" s="851"/>
      <c r="MIL142" s="851"/>
      <c r="MIM142" s="851"/>
      <c r="MIN142" s="851"/>
      <c r="MIO142" s="851"/>
      <c r="MIP142" s="858"/>
      <c r="MIQ142" s="851"/>
      <c r="MIR142" s="851"/>
      <c r="MIS142" s="851"/>
      <c r="MIT142" s="851"/>
      <c r="MIU142" s="851"/>
      <c r="MIV142" s="851"/>
      <c r="MIW142" s="858"/>
      <c r="MIX142" s="851"/>
      <c r="MIY142" s="851"/>
      <c r="MIZ142" s="851"/>
      <c r="MJA142" s="851"/>
      <c r="MJB142" s="851"/>
      <c r="MJC142" s="851"/>
      <c r="MJD142" s="858"/>
      <c r="MJE142" s="851"/>
      <c r="MJF142" s="851"/>
      <c r="MJG142" s="851"/>
      <c r="MJH142" s="851"/>
      <c r="MJI142" s="851"/>
      <c r="MJJ142" s="851"/>
      <c r="MJK142" s="858"/>
      <c r="MJL142" s="851"/>
      <c r="MJM142" s="851"/>
      <c r="MJN142" s="851"/>
      <c r="MJO142" s="851"/>
      <c r="MJP142" s="851"/>
      <c r="MJQ142" s="851"/>
      <c r="MJR142" s="858"/>
      <c r="MJS142" s="851"/>
      <c r="MJT142" s="851"/>
      <c r="MJU142" s="851"/>
      <c r="MJV142" s="851"/>
      <c r="MJW142" s="851"/>
      <c r="MJX142" s="851"/>
      <c r="MJY142" s="858"/>
      <c r="MJZ142" s="851"/>
      <c r="MKA142" s="851"/>
      <c r="MKB142" s="851"/>
      <c r="MKC142" s="851"/>
      <c r="MKD142" s="851"/>
      <c r="MKE142" s="851"/>
      <c r="MKF142" s="858"/>
      <c r="MKG142" s="851"/>
      <c r="MKH142" s="851"/>
      <c r="MKI142" s="851"/>
      <c r="MKJ142" s="851"/>
      <c r="MKK142" s="851"/>
      <c r="MKL142" s="851"/>
      <c r="MKM142" s="858"/>
      <c r="MKN142" s="851"/>
      <c r="MKO142" s="851"/>
      <c r="MKP142" s="851"/>
      <c r="MKQ142" s="851"/>
      <c r="MKR142" s="851"/>
      <c r="MKS142" s="851"/>
      <c r="MKT142" s="858"/>
      <c r="MKU142" s="851"/>
      <c r="MKV142" s="851"/>
      <c r="MKW142" s="851"/>
      <c r="MKX142" s="851"/>
      <c r="MKY142" s="851"/>
      <c r="MKZ142" s="851"/>
      <c r="MLA142" s="858"/>
      <c r="MLB142" s="851"/>
      <c r="MLC142" s="851"/>
      <c r="MLD142" s="851"/>
      <c r="MLE142" s="851"/>
      <c r="MLF142" s="851"/>
      <c r="MLG142" s="851"/>
      <c r="MLH142" s="858"/>
      <c r="MLI142" s="851"/>
      <c r="MLJ142" s="851"/>
      <c r="MLK142" s="851"/>
      <c r="MLL142" s="851"/>
      <c r="MLM142" s="851"/>
      <c r="MLN142" s="851"/>
      <c r="MLO142" s="858"/>
      <c r="MLP142" s="851"/>
      <c r="MLQ142" s="851"/>
      <c r="MLR142" s="851"/>
      <c r="MLS142" s="851"/>
      <c r="MLT142" s="851"/>
      <c r="MLU142" s="851"/>
      <c r="MLV142" s="858"/>
      <c r="MLW142" s="851"/>
      <c r="MLX142" s="851"/>
      <c r="MLY142" s="851"/>
      <c r="MLZ142" s="851"/>
      <c r="MMA142" s="851"/>
      <c r="MMB142" s="851"/>
      <c r="MMC142" s="858"/>
      <c r="MMD142" s="851"/>
      <c r="MME142" s="851"/>
      <c r="MMF142" s="851"/>
      <c r="MMG142" s="851"/>
      <c r="MMH142" s="851"/>
      <c r="MMI142" s="851"/>
      <c r="MMJ142" s="858"/>
      <c r="MMK142" s="851"/>
      <c r="MML142" s="851"/>
      <c r="MMM142" s="851"/>
      <c r="MMN142" s="851"/>
      <c r="MMO142" s="851"/>
      <c r="MMP142" s="851"/>
      <c r="MMQ142" s="858"/>
      <c r="MMR142" s="851"/>
      <c r="MMS142" s="851"/>
      <c r="MMT142" s="851"/>
      <c r="MMU142" s="851"/>
      <c r="MMV142" s="851"/>
      <c r="MMW142" s="851"/>
      <c r="MMX142" s="858"/>
      <c r="MMY142" s="851"/>
      <c r="MMZ142" s="851"/>
      <c r="MNA142" s="851"/>
      <c r="MNB142" s="851"/>
      <c r="MNC142" s="851"/>
      <c r="MND142" s="851"/>
      <c r="MNE142" s="858"/>
      <c r="MNF142" s="851"/>
      <c r="MNG142" s="851"/>
      <c r="MNH142" s="851"/>
      <c r="MNI142" s="851"/>
      <c r="MNJ142" s="851"/>
      <c r="MNK142" s="851"/>
      <c r="MNL142" s="858"/>
      <c r="MNM142" s="851"/>
      <c r="MNN142" s="851"/>
      <c r="MNO142" s="851"/>
      <c r="MNP142" s="851"/>
      <c r="MNQ142" s="851"/>
      <c r="MNR142" s="851"/>
      <c r="MNS142" s="858"/>
      <c r="MNT142" s="851"/>
      <c r="MNU142" s="851"/>
      <c r="MNV142" s="851"/>
      <c r="MNW142" s="851"/>
      <c r="MNX142" s="851"/>
      <c r="MNY142" s="851"/>
      <c r="MNZ142" s="858"/>
      <c r="MOA142" s="851"/>
      <c r="MOB142" s="851"/>
      <c r="MOC142" s="851"/>
      <c r="MOD142" s="851"/>
      <c r="MOE142" s="851"/>
      <c r="MOF142" s="851"/>
      <c r="MOG142" s="858"/>
      <c r="MOH142" s="851"/>
      <c r="MOI142" s="851"/>
      <c r="MOJ142" s="851"/>
      <c r="MOK142" s="851"/>
      <c r="MOL142" s="851"/>
      <c r="MOM142" s="851"/>
      <c r="MON142" s="858"/>
      <c r="MOO142" s="851"/>
      <c r="MOP142" s="851"/>
      <c r="MOQ142" s="851"/>
      <c r="MOR142" s="851"/>
      <c r="MOS142" s="851"/>
      <c r="MOT142" s="851"/>
      <c r="MOU142" s="858"/>
      <c r="MOV142" s="851"/>
      <c r="MOW142" s="851"/>
      <c r="MOX142" s="851"/>
      <c r="MOY142" s="851"/>
      <c r="MOZ142" s="851"/>
      <c r="MPA142" s="851"/>
      <c r="MPB142" s="858"/>
      <c r="MPC142" s="851"/>
      <c r="MPD142" s="851"/>
      <c r="MPE142" s="851"/>
      <c r="MPF142" s="851"/>
      <c r="MPG142" s="851"/>
      <c r="MPH142" s="851"/>
      <c r="MPI142" s="858"/>
      <c r="MPJ142" s="851"/>
      <c r="MPK142" s="851"/>
      <c r="MPL142" s="851"/>
      <c r="MPM142" s="851"/>
      <c r="MPN142" s="851"/>
      <c r="MPO142" s="851"/>
      <c r="MPP142" s="858"/>
      <c r="MPQ142" s="851"/>
      <c r="MPR142" s="851"/>
      <c r="MPS142" s="851"/>
      <c r="MPT142" s="851"/>
      <c r="MPU142" s="851"/>
      <c r="MPV142" s="851"/>
      <c r="MPW142" s="858"/>
      <c r="MPX142" s="851"/>
      <c r="MPY142" s="851"/>
      <c r="MPZ142" s="851"/>
      <c r="MQA142" s="851"/>
      <c r="MQB142" s="851"/>
      <c r="MQC142" s="851"/>
      <c r="MQD142" s="858"/>
      <c r="MQE142" s="851"/>
      <c r="MQF142" s="851"/>
      <c r="MQG142" s="851"/>
      <c r="MQH142" s="851"/>
      <c r="MQI142" s="851"/>
      <c r="MQJ142" s="851"/>
      <c r="MQK142" s="858"/>
      <c r="MQL142" s="851"/>
      <c r="MQM142" s="851"/>
      <c r="MQN142" s="851"/>
      <c r="MQO142" s="851"/>
      <c r="MQP142" s="851"/>
      <c r="MQQ142" s="851"/>
      <c r="MQR142" s="858"/>
      <c r="MQS142" s="851"/>
      <c r="MQT142" s="851"/>
      <c r="MQU142" s="851"/>
      <c r="MQV142" s="851"/>
      <c r="MQW142" s="851"/>
      <c r="MQX142" s="851"/>
      <c r="MQY142" s="858"/>
      <c r="MQZ142" s="851"/>
      <c r="MRA142" s="851"/>
      <c r="MRB142" s="851"/>
      <c r="MRC142" s="851"/>
      <c r="MRD142" s="851"/>
      <c r="MRE142" s="851"/>
      <c r="MRF142" s="858"/>
      <c r="MRG142" s="851"/>
      <c r="MRH142" s="851"/>
      <c r="MRI142" s="851"/>
      <c r="MRJ142" s="851"/>
      <c r="MRK142" s="851"/>
      <c r="MRL142" s="851"/>
      <c r="MRM142" s="858"/>
      <c r="MRN142" s="851"/>
      <c r="MRO142" s="851"/>
      <c r="MRP142" s="851"/>
      <c r="MRQ142" s="851"/>
      <c r="MRR142" s="851"/>
      <c r="MRS142" s="851"/>
      <c r="MRT142" s="858"/>
      <c r="MRU142" s="851"/>
      <c r="MRV142" s="851"/>
      <c r="MRW142" s="851"/>
      <c r="MRX142" s="851"/>
      <c r="MRY142" s="851"/>
      <c r="MRZ142" s="851"/>
      <c r="MSA142" s="858"/>
      <c r="MSB142" s="851"/>
      <c r="MSC142" s="851"/>
      <c r="MSD142" s="851"/>
      <c r="MSE142" s="851"/>
      <c r="MSF142" s="851"/>
      <c r="MSG142" s="851"/>
      <c r="MSH142" s="858"/>
      <c r="MSI142" s="851"/>
      <c r="MSJ142" s="851"/>
      <c r="MSK142" s="851"/>
      <c r="MSL142" s="851"/>
      <c r="MSM142" s="851"/>
      <c r="MSN142" s="851"/>
      <c r="MSO142" s="858"/>
      <c r="MSP142" s="851"/>
      <c r="MSQ142" s="851"/>
      <c r="MSR142" s="851"/>
      <c r="MSS142" s="851"/>
      <c r="MST142" s="851"/>
      <c r="MSU142" s="851"/>
      <c r="MSV142" s="858"/>
      <c r="MSW142" s="851"/>
      <c r="MSX142" s="851"/>
      <c r="MSY142" s="851"/>
      <c r="MSZ142" s="851"/>
      <c r="MTA142" s="851"/>
      <c r="MTB142" s="851"/>
      <c r="MTC142" s="858"/>
      <c r="MTD142" s="851"/>
      <c r="MTE142" s="851"/>
      <c r="MTF142" s="851"/>
      <c r="MTG142" s="851"/>
      <c r="MTH142" s="851"/>
      <c r="MTI142" s="851"/>
      <c r="MTJ142" s="858"/>
      <c r="MTK142" s="851"/>
      <c r="MTL142" s="851"/>
      <c r="MTM142" s="851"/>
      <c r="MTN142" s="851"/>
      <c r="MTO142" s="851"/>
      <c r="MTP142" s="851"/>
      <c r="MTQ142" s="858"/>
      <c r="MTR142" s="851"/>
      <c r="MTS142" s="851"/>
      <c r="MTT142" s="851"/>
      <c r="MTU142" s="851"/>
      <c r="MTV142" s="851"/>
      <c r="MTW142" s="851"/>
      <c r="MTX142" s="858"/>
      <c r="MTY142" s="851"/>
      <c r="MTZ142" s="851"/>
      <c r="MUA142" s="851"/>
      <c r="MUB142" s="851"/>
      <c r="MUC142" s="851"/>
      <c r="MUD142" s="851"/>
      <c r="MUE142" s="858"/>
      <c r="MUF142" s="851"/>
      <c r="MUG142" s="851"/>
      <c r="MUH142" s="851"/>
      <c r="MUI142" s="851"/>
      <c r="MUJ142" s="851"/>
      <c r="MUK142" s="851"/>
      <c r="MUL142" s="858"/>
      <c r="MUM142" s="851"/>
      <c r="MUN142" s="851"/>
      <c r="MUO142" s="851"/>
      <c r="MUP142" s="851"/>
      <c r="MUQ142" s="851"/>
      <c r="MUR142" s="851"/>
      <c r="MUS142" s="858"/>
      <c r="MUT142" s="851"/>
      <c r="MUU142" s="851"/>
      <c r="MUV142" s="851"/>
      <c r="MUW142" s="851"/>
      <c r="MUX142" s="851"/>
      <c r="MUY142" s="851"/>
      <c r="MUZ142" s="858"/>
      <c r="MVA142" s="851"/>
      <c r="MVB142" s="851"/>
      <c r="MVC142" s="851"/>
      <c r="MVD142" s="851"/>
      <c r="MVE142" s="851"/>
      <c r="MVF142" s="851"/>
      <c r="MVG142" s="858"/>
      <c r="MVH142" s="851"/>
      <c r="MVI142" s="851"/>
      <c r="MVJ142" s="851"/>
      <c r="MVK142" s="851"/>
      <c r="MVL142" s="851"/>
      <c r="MVM142" s="851"/>
      <c r="MVN142" s="858"/>
      <c r="MVO142" s="851"/>
      <c r="MVP142" s="851"/>
      <c r="MVQ142" s="851"/>
      <c r="MVR142" s="851"/>
      <c r="MVS142" s="851"/>
      <c r="MVT142" s="851"/>
      <c r="MVU142" s="858"/>
      <c r="MVV142" s="851"/>
      <c r="MVW142" s="851"/>
      <c r="MVX142" s="851"/>
      <c r="MVY142" s="851"/>
      <c r="MVZ142" s="851"/>
      <c r="MWA142" s="851"/>
      <c r="MWB142" s="858"/>
      <c r="MWC142" s="851"/>
      <c r="MWD142" s="851"/>
      <c r="MWE142" s="851"/>
      <c r="MWF142" s="851"/>
      <c r="MWG142" s="851"/>
      <c r="MWH142" s="851"/>
      <c r="MWI142" s="858"/>
      <c r="MWJ142" s="851"/>
      <c r="MWK142" s="851"/>
      <c r="MWL142" s="851"/>
      <c r="MWM142" s="851"/>
      <c r="MWN142" s="851"/>
      <c r="MWO142" s="851"/>
      <c r="MWP142" s="858"/>
      <c r="MWQ142" s="851"/>
      <c r="MWR142" s="851"/>
      <c r="MWS142" s="851"/>
      <c r="MWT142" s="851"/>
      <c r="MWU142" s="851"/>
      <c r="MWV142" s="851"/>
      <c r="MWW142" s="858"/>
      <c r="MWX142" s="851"/>
      <c r="MWY142" s="851"/>
      <c r="MWZ142" s="851"/>
      <c r="MXA142" s="851"/>
      <c r="MXB142" s="851"/>
      <c r="MXC142" s="851"/>
      <c r="MXD142" s="858"/>
      <c r="MXE142" s="851"/>
      <c r="MXF142" s="851"/>
      <c r="MXG142" s="851"/>
      <c r="MXH142" s="851"/>
      <c r="MXI142" s="851"/>
      <c r="MXJ142" s="851"/>
      <c r="MXK142" s="858"/>
      <c r="MXL142" s="851"/>
      <c r="MXM142" s="851"/>
      <c r="MXN142" s="851"/>
      <c r="MXO142" s="851"/>
      <c r="MXP142" s="851"/>
      <c r="MXQ142" s="851"/>
      <c r="MXR142" s="858"/>
      <c r="MXS142" s="851"/>
      <c r="MXT142" s="851"/>
      <c r="MXU142" s="851"/>
      <c r="MXV142" s="851"/>
      <c r="MXW142" s="851"/>
      <c r="MXX142" s="851"/>
      <c r="MXY142" s="858"/>
      <c r="MXZ142" s="851"/>
      <c r="MYA142" s="851"/>
      <c r="MYB142" s="851"/>
      <c r="MYC142" s="851"/>
      <c r="MYD142" s="851"/>
      <c r="MYE142" s="851"/>
      <c r="MYF142" s="858"/>
      <c r="MYG142" s="851"/>
      <c r="MYH142" s="851"/>
      <c r="MYI142" s="851"/>
      <c r="MYJ142" s="851"/>
      <c r="MYK142" s="851"/>
      <c r="MYL142" s="851"/>
      <c r="MYM142" s="858"/>
      <c r="MYN142" s="851"/>
      <c r="MYO142" s="851"/>
      <c r="MYP142" s="851"/>
      <c r="MYQ142" s="851"/>
      <c r="MYR142" s="851"/>
      <c r="MYS142" s="851"/>
      <c r="MYT142" s="858"/>
      <c r="MYU142" s="851"/>
      <c r="MYV142" s="851"/>
      <c r="MYW142" s="851"/>
      <c r="MYX142" s="851"/>
      <c r="MYY142" s="851"/>
      <c r="MYZ142" s="851"/>
      <c r="MZA142" s="858"/>
      <c r="MZB142" s="851"/>
      <c r="MZC142" s="851"/>
      <c r="MZD142" s="851"/>
      <c r="MZE142" s="851"/>
      <c r="MZF142" s="851"/>
      <c r="MZG142" s="851"/>
      <c r="MZH142" s="858"/>
      <c r="MZI142" s="851"/>
      <c r="MZJ142" s="851"/>
      <c r="MZK142" s="851"/>
      <c r="MZL142" s="851"/>
      <c r="MZM142" s="851"/>
      <c r="MZN142" s="851"/>
      <c r="MZO142" s="858"/>
      <c r="MZP142" s="851"/>
      <c r="MZQ142" s="851"/>
      <c r="MZR142" s="851"/>
      <c r="MZS142" s="851"/>
      <c r="MZT142" s="851"/>
      <c r="MZU142" s="851"/>
      <c r="MZV142" s="858"/>
      <c r="MZW142" s="851"/>
      <c r="MZX142" s="851"/>
      <c r="MZY142" s="851"/>
      <c r="MZZ142" s="851"/>
      <c r="NAA142" s="851"/>
      <c r="NAB142" s="851"/>
      <c r="NAC142" s="858"/>
      <c r="NAD142" s="851"/>
      <c r="NAE142" s="851"/>
      <c r="NAF142" s="851"/>
      <c r="NAG142" s="851"/>
      <c r="NAH142" s="851"/>
      <c r="NAI142" s="851"/>
      <c r="NAJ142" s="858"/>
      <c r="NAK142" s="851"/>
      <c r="NAL142" s="851"/>
      <c r="NAM142" s="851"/>
      <c r="NAN142" s="851"/>
      <c r="NAO142" s="851"/>
      <c r="NAP142" s="851"/>
      <c r="NAQ142" s="858"/>
      <c r="NAR142" s="851"/>
      <c r="NAS142" s="851"/>
      <c r="NAT142" s="851"/>
      <c r="NAU142" s="851"/>
      <c r="NAV142" s="851"/>
      <c r="NAW142" s="851"/>
      <c r="NAX142" s="858"/>
      <c r="NAY142" s="851"/>
      <c r="NAZ142" s="851"/>
      <c r="NBA142" s="851"/>
      <c r="NBB142" s="851"/>
      <c r="NBC142" s="851"/>
      <c r="NBD142" s="851"/>
      <c r="NBE142" s="858"/>
      <c r="NBF142" s="851"/>
      <c r="NBG142" s="851"/>
      <c r="NBH142" s="851"/>
      <c r="NBI142" s="851"/>
      <c r="NBJ142" s="851"/>
      <c r="NBK142" s="851"/>
      <c r="NBL142" s="858"/>
      <c r="NBM142" s="851"/>
      <c r="NBN142" s="851"/>
      <c r="NBO142" s="851"/>
      <c r="NBP142" s="851"/>
      <c r="NBQ142" s="851"/>
      <c r="NBR142" s="851"/>
      <c r="NBS142" s="858"/>
      <c r="NBT142" s="851"/>
      <c r="NBU142" s="851"/>
      <c r="NBV142" s="851"/>
      <c r="NBW142" s="851"/>
      <c r="NBX142" s="851"/>
      <c r="NBY142" s="851"/>
      <c r="NBZ142" s="858"/>
      <c r="NCA142" s="851"/>
      <c r="NCB142" s="851"/>
      <c r="NCC142" s="851"/>
      <c r="NCD142" s="851"/>
      <c r="NCE142" s="851"/>
      <c r="NCF142" s="851"/>
      <c r="NCG142" s="858"/>
      <c r="NCH142" s="851"/>
      <c r="NCI142" s="851"/>
      <c r="NCJ142" s="851"/>
      <c r="NCK142" s="851"/>
      <c r="NCL142" s="851"/>
      <c r="NCM142" s="851"/>
      <c r="NCN142" s="858"/>
      <c r="NCO142" s="851"/>
      <c r="NCP142" s="851"/>
      <c r="NCQ142" s="851"/>
      <c r="NCR142" s="851"/>
      <c r="NCS142" s="851"/>
      <c r="NCT142" s="851"/>
      <c r="NCU142" s="858"/>
      <c r="NCV142" s="851"/>
      <c r="NCW142" s="851"/>
      <c r="NCX142" s="851"/>
      <c r="NCY142" s="851"/>
      <c r="NCZ142" s="851"/>
      <c r="NDA142" s="851"/>
      <c r="NDB142" s="858"/>
      <c r="NDC142" s="851"/>
      <c r="NDD142" s="851"/>
      <c r="NDE142" s="851"/>
      <c r="NDF142" s="851"/>
      <c r="NDG142" s="851"/>
      <c r="NDH142" s="851"/>
      <c r="NDI142" s="858"/>
      <c r="NDJ142" s="851"/>
      <c r="NDK142" s="851"/>
      <c r="NDL142" s="851"/>
      <c r="NDM142" s="851"/>
      <c r="NDN142" s="851"/>
      <c r="NDO142" s="851"/>
      <c r="NDP142" s="858"/>
      <c r="NDQ142" s="851"/>
      <c r="NDR142" s="851"/>
      <c r="NDS142" s="851"/>
      <c r="NDT142" s="851"/>
      <c r="NDU142" s="851"/>
      <c r="NDV142" s="851"/>
      <c r="NDW142" s="858"/>
      <c r="NDX142" s="851"/>
      <c r="NDY142" s="851"/>
      <c r="NDZ142" s="851"/>
      <c r="NEA142" s="851"/>
      <c r="NEB142" s="851"/>
      <c r="NEC142" s="851"/>
      <c r="NED142" s="858"/>
      <c r="NEE142" s="851"/>
      <c r="NEF142" s="851"/>
      <c r="NEG142" s="851"/>
      <c r="NEH142" s="851"/>
      <c r="NEI142" s="851"/>
      <c r="NEJ142" s="851"/>
      <c r="NEK142" s="858"/>
      <c r="NEL142" s="851"/>
      <c r="NEM142" s="851"/>
      <c r="NEN142" s="851"/>
      <c r="NEO142" s="851"/>
      <c r="NEP142" s="851"/>
      <c r="NEQ142" s="851"/>
      <c r="NER142" s="858"/>
      <c r="NES142" s="851"/>
      <c r="NET142" s="851"/>
      <c r="NEU142" s="851"/>
      <c r="NEV142" s="851"/>
      <c r="NEW142" s="851"/>
      <c r="NEX142" s="851"/>
      <c r="NEY142" s="858"/>
      <c r="NEZ142" s="851"/>
      <c r="NFA142" s="851"/>
      <c r="NFB142" s="851"/>
      <c r="NFC142" s="851"/>
      <c r="NFD142" s="851"/>
      <c r="NFE142" s="851"/>
      <c r="NFF142" s="858"/>
      <c r="NFG142" s="851"/>
      <c r="NFH142" s="851"/>
      <c r="NFI142" s="851"/>
      <c r="NFJ142" s="851"/>
      <c r="NFK142" s="851"/>
      <c r="NFL142" s="851"/>
      <c r="NFM142" s="858"/>
      <c r="NFN142" s="851"/>
      <c r="NFO142" s="851"/>
      <c r="NFP142" s="851"/>
      <c r="NFQ142" s="851"/>
      <c r="NFR142" s="851"/>
      <c r="NFS142" s="851"/>
      <c r="NFT142" s="858"/>
      <c r="NFU142" s="851"/>
      <c r="NFV142" s="851"/>
      <c r="NFW142" s="851"/>
      <c r="NFX142" s="851"/>
      <c r="NFY142" s="851"/>
      <c r="NFZ142" s="851"/>
      <c r="NGA142" s="858"/>
      <c r="NGB142" s="851"/>
      <c r="NGC142" s="851"/>
      <c r="NGD142" s="851"/>
      <c r="NGE142" s="851"/>
      <c r="NGF142" s="851"/>
      <c r="NGG142" s="851"/>
      <c r="NGH142" s="858"/>
      <c r="NGI142" s="851"/>
      <c r="NGJ142" s="851"/>
      <c r="NGK142" s="851"/>
      <c r="NGL142" s="851"/>
      <c r="NGM142" s="851"/>
      <c r="NGN142" s="851"/>
      <c r="NGO142" s="858"/>
      <c r="NGP142" s="851"/>
      <c r="NGQ142" s="851"/>
      <c r="NGR142" s="851"/>
      <c r="NGS142" s="851"/>
      <c r="NGT142" s="851"/>
      <c r="NGU142" s="851"/>
      <c r="NGV142" s="858"/>
      <c r="NGW142" s="851"/>
      <c r="NGX142" s="851"/>
      <c r="NGY142" s="851"/>
      <c r="NGZ142" s="851"/>
      <c r="NHA142" s="851"/>
      <c r="NHB142" s="851"/>
      <c r="NHC142" s="858"/>
      <c r="NHD142" s="851"/>
      <c r="NHE142" s="851"/>
      <c r="NHF142" s="851"/>
      <c r="NHG142" s="851"/>
      <c r="NHH142" s="851"/>
      <c r="NHI142" s="851"/>
      <c r="NHJ142" s="858"/>
      <c r="NHK142" s="851"/>
      <c r="NHL142" s="851"/>
      <c r="NHM142" s="851"/>
      <c r="NHN142" s="851"/>
      <c r="NHO142" s="851"/>
      <c r="NHP142" s="851"/>
      <c r="NHQ142" s="858"/>
      <c r="NHR142" s="851"/>
      <c r="NHS142" s="851"/>
      <c r="NHT142" s="851"/>
      <c r="NHU142" s="851"/>
      <c r="NHV142" s="851"/>
      <c r="NHW142" s="851"/>
      <c r="NHX142" s="858"/>
      <c r="NHY142" s="851"/>
      <c r="NHZ142" s="851"/>
      <c r="NIA142" s="851"/>
      <c r="NIB142" s="851"/>
      <c r="NIC142" s="851"/>
      <c r="NID142" s="851"/>
      <c r="NIE142" s="858"/>
      <c r="NIF142" s="851"/>
      <c r="NIG142" s="851"/>
      <c r="NIH142" s="851"/>
      <c r="NII142" s="851"/>
      <c r="NIJ142" s="851"/>
      <c r="NIK142" s="851"/>
      <c r="NIL142" s="858"/>
      <c r="NIM142" s="851"/>
      <c r="NIN142" s="851"/>
      <c r="NIO142" s="851"/>
      <c r="NIP142" s="851"/>
      <c r="NIQ142" s="851"/>
      <c r="NIR142" s="851"/>
      <c r="NIS142" s="858"/>
      <c r="NIT142" s="851"/>
      <c r="NIU142" s="851"/>
      <c r="NIV142" s="851"/>
      <c r="NIW142" s="851"/>
      <c r="NIX142" s="851"/>
      <c r="NIY142" s="851"/>
      <c r="NIZ142" s="858"/>
      <c r="NJA142" s="851"/>
      <c r="NJB142" s="851"/>
      <c r="NJC142" s="851"/>
      <c r="NJD142" s="851"/>
      <c r="NJE142" s="851"/>
      <c r="NJF142" s="851"/>
      <c r="NJG142" s="858"/>
      <c r="NJH142" s="851"/>
      <c r="NJI142" s="851"/>
      <c r="NJJ142" s="851"/>
      <c r="NJK142" s="851"/>
      <c r="NJL142" s="851"/>
      <c r="NJM142" s="851"/>
      <c r="NJN142" s="858"/>
      <c r="NJO142" s="851"/>
      <c r="NJP142" s="851"/>
      <c r="NJQ142" s="851"/>
      <c r="NJR142" s="851"/>
      <c r="NJS142" s="851"/>
      <c r="NJT142" s="851"/>
      <c r="NJU142" s="858"/>
      <c r="NJV142" s="851"/>
      <c r="NJW142" s="851"/>
      <c r="NJX142" s="851"/>
      <c r="NJY142" s="851"/>
      <c r="NJZ142" s="851"/>
      <c r="NKA142" s="851"/>
      <c r="NKB142" s="858"/>
      <c r="NKC142" s="851"/>
      <c r="NKD142" s="851"/>
      <c r="NKE142" s="851"/>
      <c r="NKF142" s="851"/>
      <c r="NKG142" s="851"/>
      <c r="NKH142" s="851"/>
      <c r="NKI142" s="858"/>
      <c r="NKJ142" s="851"/>
      <c r="NKK142" s="851"/>
      <c r="NKL142" s="851"/>
      <c r="NKM142" s="851"/>
      <c r="NKN142" s="851"/>
      <c r="NKO142" s="851"/>
      <c r="NKP142" s="858"/>
      <c r="NKQ142" s="851"/>
      <c r="NKR142" s="851"/>
      <c r="NKS142" s="851"/>
      <c r="NKT142" s="851"/>
      <c r="NKU142" s="851"/>
      <c r="NKV142" s="851"/>
      <c r="NKW142" s="858"/>
      <c r="NKX142" s="851"/>
      <c r="NKY142" s="851"/>
      <c r="NKZ142" s="851"/>
      <c r="NLA142" s="851"/>
      <c r="NLB142" s="851"/>
      <c r="NLC142" s="851"/>
      <c r="NLD142" s="858"/>
      <c r="NLE142" s="851"/>
      <c r="NLF142" s="851"/>
      <c r="NLG142" s="851"/>
      <c r="NLH142" s="851"/>
      <c r="NLI142" s="851"/>
      <c r="NLJ142" s="851"/>
      <c r="NLK142" s="858"/>
      <c r="NLL142" s="851"/>
      <c r="NLM142" s="851"/>
      <c r="NLN142" s="851"/>
      <c r="NLO142" s="851"/>
      <c r="NLP142" s="851"/>
      <c r="NLQ142" s="851"/>
      <c r="NLR142" s="858"/>
      <c r="NLS142" s="851"/>
      <c r="NLT142" s="851"/>
      <c r="NLU142" s="851"/>
      <c r="NLV142" s="851"/>
      <c r="NLW142" s="851"/>
      <c r="NLX142" s="851"/>
      <c r="NLY142" s="858"/>
      <c r="NLZ142" s="851"/>
      <c r="NMA142" s="851"/>
      <c r="NMB142" s="851"/>
      <c r="NMC142" s="851"/>
      <c r="NMD142" s="851"/>
      <c r="NME142" s="851"/>
      <c r="NMF142" s="858"/>
      <c r="NMG142" s="851"/>
      <c r="NMH142" s="851"/>
      <c r="NMI142" s="851"/>
      <c r="NMJ142" s="851"/>
      <c r="NMK142" s="851"/>
      <c r="NML142" s="851"/>
      <c r="NMM142" s="858"/>
      <c r="NMN142" s="851"/>
      <c r="NMO142" s="851"/>
      <c r="NMP142" s="851"/>
      <c r="NMQ142" s="851"/>
      <c r="NMR142" s="851"/>
      <c r="NMS142" s="851"/>
      <c r="NMT142" s="858"/>
      <c r="NMU142" s="851"/>
      <c r="NMV142" s="851"/>
      <c r="NMW142" s="851"/>
      <c r="NMX142" s="851"/>
      <c r="NMY142" s="851"/>
      <c r="NMZ142" s="851"/>
      <c r="NNA142" s="858"/>
      <c r="NNB142" s="851"/>
      <c r="NNC142" s="851"/>
      <c r="NND142" s="851"/>
      <c r="NNE142" s="851"/>
      <c r="NNF142" s="851"/>
      <c r="NNG142" s="851"/>
      <c r="NNH142" s="858"/>
      <c r="NNI142" s="851"/>
      <c r="NNJ142" s="851"/>
      <c r="NNK142" s="851"/>
      <c r="NNL142" s="851"/>
      <c r="NNM142" s="851"/>
      <c r="NNN142" s="851"/>
      <c r="NNO142" s="858"/>
      <c r="NNP142" s="851"/>
      <c r="NNQ142" s="851"/>
      <c r="NNR142" s="851"/>
      <c r="NNS142" s="851"/>
      <c r="NNT142" s="851"/>
      <c r="NNU142" s="851"/>
      <c r="NNV142" s="858"/>
      <c r="NNW142" s="851"/>
      <c r="NNX142" s="851"/>
      <c r="NNY142" s="851"/>
      <c r="NNZ142" s="851"/>
      <c r="NOA142" s="851"/>
      <c r="NOB142" s="851"/>
      <c r="NOC142" s="858"/>
      <c r="NOD142" s="851"/>
      <c r="NOE142" s="851"/>
      <c r="NOF142" s="851"/>
      <c r="NOG142" s="851"/>
      <c r="NOH142" s="851"/>
      <c r="NOI142" s="851"/>
      <c r="NOJ142" s="858"/>
      <c r="NOK142" s="851"/>
      <c r="NOL142" s="851"/>
      <c r="NOM142" s="851"/>
      <c r="NON142" s="851"/>
      <c r="NOO142" s="851"/>
      <c r="NOP142" s="851"/>
      <c r="NOQ142" s="858"/>
      <c r="NOR142" s="851"/>
      <c r="NOS142" s="851"/>
      <c r="NOT142" s="851"/>
      <c r="NOU142" s="851"/>
      <c r="NOV142" s="851"/>
      <c r="NOW142" s="851"/>
      <c r="NOX142" s="858"/>
      <c r="NOY142" s="851"/>
      <c r="NOZ142" s="851"/>
      <c r="NPA142" s="851"/>
      <c r="NPB142" s="851"/>
      <c r="NPC142" s="851"/>
      <c r="NPD142" s="851"/>
      <c r="NPE142" s="858"/>
      <c r="NPF142" s="851"/>
      <c r="NPG142" s="851"/>
      <c r="NPH142" s="851"/>
      <c r="NPI142" s="851"/>
      <c r="NPJ142" s="851"/>
      <c r="NPK142" s="851"/>
      <c r="NPL142" s="858"/>
      <c r="NPM142" s="851"/>
      <c r="NPN142" s="851"/>
      <c r="NPO142" s="851"/>
      <c r="NPP142" s="851"/>
      <c r="NPQ142" s="851"/>
      <c r="NPR142" s="851"/>
      <c r="NPS142" s="858"/>
      <c r="NPT142" s="851"/>
      <c r="NPU142" s="851"/>
      <c r="NPV142" s="851"/>
      <c r="NPW142" s="851"/>
      <c r="NPX142" s="851"/>
      <c r="NPY142" s="851"/>
      <c r="NPZ142" s="858"/>
      <c r="NQA142" s="851"/>
      <c r="NQB142" s="851"/>
      <c r="NQC142" s="851"/>
      <c r="NQD142" s="851"/>
      <c r="NQE142" s="851"/>
      <c r="NQF142" s="851"/>
      <c r="NQG142" s="858"/>
      <c r="NQH142" s="851"/>
      <c r="NQI142" s="851"/>
      <c r="NQJ142" s="851"/>
      <c r="NQK142" s="851"/>
      <c r="NQL142" s="851"/>
      <c r="NQM142" s="851"/>
      <c r="NQN142" s="858"/>
      <c r="NQO142" s="851"/>
      <c r="NQP142" s="851"/>
      <c r="NQQ142" s="851"/>
      <c r="NQR142" s="851"/>
      <c r="NQS142" s="851"/>
      <c r="NQT142" s="851"/>
      <c r="NQU142" s="858"/>
      <c r="NQV142" s="851"/>
      <c r="NQW142" s="851"/>
      <c r="NQX142" s="851"/>
      <c r="NQY142" s="851"/>
      <c r="NQZ142" s="851"/>
      <c r="NRA142" s="851"/>
      <c r="NRB142" s="858"/>
      <c r="NRC142" s="851"/>
      <c r="NRD142" s="851"/>
      <c r="NRE142" s="851"/>
      <c r="NRF142" s="851"/>
      <c r="NRG142" s="851"/>
      <c r="NRH142" s="851"/>
      <c r="NRI142" s="858"/>
      <c r="NRJ142" s="851"/>
      <c r="NRK142" s="851"/>
      <c r="NRL142" s="851"/>
      <c r="NRM142" s="851"/>
      <c r="NRN142" s="851"/>
      <c r="NRO142" s="851"/>
      <c r="NRP142" s="858"/>
      <c r="NRQ142" s="851"/>
      <c r="NRR142" s="851"/>
      <c r="NRS142" s="851"/>
      <c r="NRT142" s="851"/>
      <c r="NRU142" s="851"/>
      <c r="NRV142" s="851"/>
      <c r="NRW142" s="858"/>
      <c r="NRX142" s="851"/>
      <c r="NRY142" s="851"/>
      <c r="NRZ142" s="851"/>
      <c r="NSA142" s="851"/>
      <c r="NSB142" s="851"/>
      <c r="NSC142" s="851"/>
      <c r="NSD142" s="858"/>
      <c r="NSE142" s="851"/>
      <c r="NSF142" s="851"/>
      <c r="NSG142" s="851"/>
      <c r="NSH142" s="851"/>
      <c r="NSI142" s="851"/>
      <c r="NSJ142" s="851"/>
      <c r="NSK142" s="858"/>
      <c r="NSL142" s="851"/>
      <c r="NSM142" s="851"/>
      <c r="NSN142" s="851"/>
      <c r="NSO142" s="851"/>
      <c r="NSP142" s="851"/>
      <c r="NSQ142" s="851"/>
      <c r="NSR142" s="858"/>
      <c r="NSS142" s="851"/>
      <c r="NST142" s="851"/>
      <c r="NSU142" s="851"/>
      <c r="NSV142" s="851"/>
      <c r="NSW142" s="851"/>
      <c r="NSX142" s="851"/>
      <c r="NSY142" s="858"/>
      <c r="NSZ142" s="851"/>
      <c r="NTA142" s="851"/>
      <c r="NTB142" s="851"/>
      <c r="NTC142" s="851"/>
      <c r="NTD142" s="851"/>
      <c r="NTE142" s="851"/>
      <c r="NTF142" s="858"/>
      <c r="NTG142" s="851"/>
      <c r="NTH142" s="851"/>
      <c r="NTI142" s="851"/>
      <c r="NTJ142" s="851"/>
      <c r="NTK142" s="851"/>
      <c r="NTL142" s="851"/>
      <c r="NTM142" s="858"/>
      <c r="NTN142" s="851"/>
      <c r="NTO142" s="851"/>
      <c r="NTP142" s="851"/>
      <c r="NTQ142" s="851"/>
      <c r="NTR142" s="851"/>
      <c r="NTS142" s="851"/>
      <c r="NTT142" s="858"/>
      <c r="NTU142" s="851"/>
      <c r="NTV142" s="851"/>
      <c r="NTW142" s="851"/>
      <c r="NTX142" s="851"/>
      <c r="NTY142" s="851"/>
      <c r="NTZ142" s="851"/>
      <c r="NUA142" s="858"/>
      <c r="NUB142" s="851"/>
      <c r="NUC142" s="851"/>
      <c r="NUD142" s="851"/>
      <c r="NUE142" s="851"/>
      <c r="NUF142" s="851"/>
      <c r="NUG142" s="851"/>
      <c r="NUH142" s="858"/>
      <c r="NUI142" s="851"/>
      <c r="NUJ142" s="851"/>
      <c r="NUK142" s="851"/>
      <c r="NUL142" s="851"/>
      <c r="NUM142" s="851"/>
      <c r="NUN142" s="851"/>
      <c r="NUO142" s="858"/>
      <c r="NUP142" s="851"/>
      <c r="NUQ142" s="851"/>
      <c r="NUR142" s="851"/>
      <c r="NUS142" s="851"/>
      <c r="NUT142" s="851"/>
      <c r="NUU142" s="851"/>
      <c r="NUV142" s="858"/>
      <c r="NUW142" s="851"/>
      <c r="NUX142" s="851"/>
      <c r="NUY142" s="851"/>
      <c r="NUZ142" s="851"/>
      <c r="NVA142" s="851"/>
      <c r="NVB142" s="851"/>
      <c r="NVC142" s="858"/>
      <c r="NVD142" s="851"/>
      <c r="NVE142" s="851"/>
      <c r="NVF142" s="851"/>
      <c r="NVG142" s="851"/>
      <c r="NVH142" s="851"/>
      <c r="NVI142" s="851"/>
      <c r="NVJ142" s="858"/>
      <c r="NVK142" s="851"/>
      <c r="NVL142" s="851"/>
      <c r="NVM142" s="851"/>
      <c r="NVN142" s="851"/>
      <c r="NVO142" s="851"/>
      <c r="NVP142" s="851"/>
      <c r="NVQ142" s="858"/>
      <c r="NVR142" s="851"/>
      <c r="NVS142" s="851"/>
      <c r="NVT142" s="851"/>
      <c r="NVU142" s="851"/>
      <c r="NVV142" s="851"/>
      <c r="NVW142" s="851"/>
      <c r="NVX142" s="858"/>
      <c r="NVY142" s="851"/>
      <c r="NVZ142" s="851"/>
      <c r="NWA142" s="851"/>
      <c r="NWB142" s="851"/>
      <c r="NWC142" s="851"/>
      <c r="NWD142" s="851"/>
      <c r="NWE142" s="858"/>
      <c r="NWF142" s="851"/>
      <c r="NWG142" s="851"/>
      <c r="NWH142" s="851"/>
      <c r="NWI142" s="851"/>
      <c r="NWJ142" s="851"/>
      <c r="NWK142" s="851"/>
      <c r="NWL142" s="858"/>
      <c r="NWM142" s="851"/>
      <c r="NWN142" s="851"/>
      <c r="NWO142" s="851"/>
      <c r="NWP142" s="851"/>
      <c r="NWQ142" s="851"/>
      <c r="NWR142" s="851"/>
      <c r="NWS142" s="858"/>
      <c r="NWT142" s="851"/>
      <c r="NWU142" s="851"/>
      <c r="NWV142" s="851"/>
      <c r="NWW142" s="851"/>
      <c r="NWX142" s="851"/>
      <c r="NWY142" s="851"/>
      <c r="NWZ142" s="858"/>
      <c r="NXA142" s="851"/>
      <c r="NXB142" s="851"/>
      <c r="NXC142" s="851"/>
      <c r="NXD142" s="851"/>
      <c r="NXE142" s="851"/>
      <c r="NXF142" s="851"/>
      <c r="NXG142" s="858"/>
      <c r="NXH142" s="851"/>
      <c r="NXI142" s="851"/>
      <c r="NXJ142" s="851"/>
      <c r="NXK142" s="851"/>
      <c r="NXL142" s="851"/>
      <c r="NXM142" s="851"/>
      <c r="NXN142" s="858"/>
      <c r="NXO142" s="851"/>
      <c r="NXP142" s="851"/>
      <c r="NXQ142" s="851"/>
      <c r="NXR142" s="851"/>
      <c r="NXS142" s="851"/>
      <c r="NXT142" s="851"/>
      <c r="NXU142" s="858"/>
      <c r="NXV142" s="851"/>
      <c r="NXW142" s="851"/>
      <c r="NXX142" s="851"/>
      <c r="NXY142" s="851"/>
      <c r="NXZ142" s="851"/>
      <c r="NYA142" s="851"/>
      <c r="NYB142" s="858"/>
      <c r="NYC142" s="851"/>
      <c r="NYD142" s="851"/>
      <c r="NYE142" s="851"/>
      <c r="NYF142" s="851"/>
      <c r="NYG142" s="851"/>
      <c r="NYH142" s="851"/>
      <c r="NYI142" s="858"/>
      <c r="NYJ142" s="851"/>
      <c r="NYK142" s="851"/>
      <c r="NYL142" s="851"/>
      <c r="NYM142" s="851"/>
      <c r="NYN142" s="851"/>
      <c r="NYO142" s="851"/>
      <c r="NYP142" s="858"/>
      <c r="NYQ142" s="851"/>
      <c r="NYR142" s="851"/>
      <c r="NYS142" s="851"/>
      <c r="NYT142" s="851"/>
      <c r="NYU142" s="851"/>
      <c r="NYV142" s="851"/>
      <c r="NYW142" s="858"/>
      <c r="NYX142" s="851"/>
      <c r="NYY142" s="851"/>
      <c r="NYZ142" s="851"/>
      <c r="NZA142" s="851"/>
      <c r="NZB142" s="851"/>
      <c r="NZC142" s="851"/>
      <c r="NZD142" s="858"/>
      <c r="NZE142" s="851"/>
      <c r="NZF142" s="851"/>
      <c r="NZG142" s="851"/>
      <c r="NZH142" s="851"/>
      <c r="NZI142" s="851"/>
      <c r="NZJ142" s="851"/>
      <c r="NZK142" s="858"/>
      <c r="NZL142" s="851"/>
      <c r="NZM142" s="851"/>
      <c r="NZN142" s="851"/>
      <c r="NZO142" s="851"/>
      <c r="NZP142" s="851"/>
      <c r="NZQ142" s="851"/>
      <c r="NZR142" s="858"/>
      <c r="NZS142" s="851"/>
      <c r="NZT142" s="851"/>
      <c r="NZU142" s="851"/>
      <c r="NZV142" s="851"/>
      <c r="NZW142" s="851"/>
      <c r="NZX142" s="851"/>
      <c r="NZY142" s="858"/>
      <c r="NZZ142" s="851"/>
      <c r="OAA142" s="851"/>
      <c r="OAB142" s="851"/>
      <c r="OAC142" s="851"/>
      <c r="OAD142" s="851"/>
      <c r="OAE142" s="851"/>
      <c r="OAF142" s="858"/>
      <c r="OAG142" s="851"/>
      <c r="OAH142" s="851"/>
      <c r="OAI142" s="851"/>
      <c r="OAJ142" s="851"/>
      <c r="OAK142" s="851"/>
      <c r="OAL142" s="851"/>
      <c r="OAM142" s="858"/>
      <c r="OAN142" s="851"/>
      <c r="OAO142" s="851"/>
      <c r="OAP142" s="851"/>
      <c r="OAQ142" s="851"/>
      <c r="OAR142" s="851"/>
      <c r="OAS142" s="851"/>
      <c r="OAT142" s="858"/>
      <c r="OAU142" s="851"/>
      <c r="OAV142" s="851"/>
      <c r="OAW142" s="851"/>
      <c r="OAX142" s="851"/>
      <c r="OAY142" s="851"/>
      <c r="OAZ142" s="851"/>
      <c r="OBA142" s="858"/>
      <c r="OBB142" s="851"/>
      <c r="OBC142" s="851"/>
      <c r="OBD142" s="851"/>
      <c r="OBE142" s="851"/>
      <c r="OBF142" s="851"/>
      <c r="OBG142" s="851"/>
      <c r="OBH142" s="858"/>
      <c r="OBI142" s="851"/>
      <c r="OBJ142" s="851"/>
      <c r="OBK142" s="851"/>
      <c r="OBL142" s="851"/>
      <c r="OBM142" s="851"/>
      <c r="OBN142" s="851"/>
      <c r="OBO142" s="858"/>
      <c r="OBP142" s="851"/>
      <c r="OBQ142" s="851"/>
      <c r="OBR142" s="851"/>
      <c r="OBS142" s="851"/>
      <c r="OBT142" s="851"/>
      <c r="OBU142" s="851"/>
      <c r="OBV142" s="858"/>
      <c r="OBW142" s="851"/>
      <c r="OBX142" s="851"/>
      <c r="OBY142" s="851"/>
      <c r="OBZ142" s="851"/>
      <c r="OCA142" s="851"/>
      <c r="OCB142" s="851"/>
      <c r="OCC142" s="858"/>
      <c r="OCD142" s="851"/>
      <c r="OCE142" s="851"/>
      <c r="OCF142" s="851"/>
      <c r="OCG142" s="851"/>
      <c r="OCH142" s="851"/>
      <c r="OCI142" s="851"/>
      <c r="OCJ142" s="858"/>
      <c r="OCK142" s="851"/>
      <c r="OCL142" s="851"/>
      <c r="OCM142" s="851"/>
      <c r="OCN142" s="851"/>
      <c r="OCO142" s="851"/>
      <c r="OCP142" s="851"/>
      <c r="OCQ142" s="858"/>
      <c r="OCR142" s="851"/>
      <c r="OCS142" s="851"/>
      <c r="OCT142" s="851"/>
      <c r="OCU142" s="851"/>
      <c r="OCV142" s="851"/>
      <c r="OCW142" s="851"/>
      <c r="OCX142" s="858"/>
      <c r="OCY142" s="851"/>
      <c r="OCZ142" s="851"/>
      <c r="ODA142" s="851"/>
      <c r="ODB142" s="851"/>
      <c r="ODC142" s="851"/>
      <c r="ODD142" s="851"/>
      <c r="ODE142" s="858"/>
      <c r="ODF142" s="851"/>
      <c r="ODG142" s="851"/>
      <c r="ODH142" s="851"/>
      <c r="ODI142" s="851"/>
      <c r="ODJ142" s="851"/>
      <c r="ODK142" s="851"/>
      <c r="ODL142" s="858"/>
      <c r="ODM142" s="851"/>
      <c r="ODN142" s="851"/>
      <c r="ODO142" s="851"/>
      <c r="ODP142" s="851"/>
      <c r="ODQ142" s="851"/>
      <c r="ODR142" s="851"/>
      <c r="ODS142" s="858"/>
      <c r="ODT142" s="851"/>
      <c r="ODU142" s="851"/>
      <c r="ODV142" s="851"/>
      <c r="ODW142" s="851"/>
      <c r="ODX142" s="851"/>
      <c r="ODY142" s="851"/>
      <c r="ODZ142" s="858"/>
      <c r="OEA142" s="851"/>
      <c r="OEB142" s="851"/>
      <c r="OEC142" s="851"/>
      <c r="OED142" s="851"/>
      <c r="OEE142" s="851"/>
      <c r="OEF142" s="851"/>
      <c r="OEG142" s="858"/>
      <c r="OEH142" s="851"/>
      <c r="OEI142" s="851"/>
      <c r="OEJ142" s="851"/>
      <c r="OEK142" s="851"/>
      <c r="OEL142" s="851"/>
      <c r="OEM142" s="851"/>
      <c r="OEN142" s="858"/>
      <c r="OEO142" s="851"/>
      <c r="OEP142" s="851"/>
      <c r="OEQ142" s="851"/>
      <c r="OER142" s="851"/>
      <c r="OES142" s="851"/>
      <c r="OET142" s="851"/>
      <c r="OEU142" s="858"/>
      <c r="OEV142" s="851"/>
      <c r="OEW142" s="851"/>
      <c r="OEX142" s="851"/>
      <c r="OEY142" s="851"/>
      <c r="OEZ142" s="851"/>
      <c r="OFA142" s="851"/>
      <c r="OFB142" s="858"/>
      <c r="OFC142" s="851"/>
      <c r="OFD142" s="851"/>
      <c r="OFE142" s="851"/>
      <c r="OFF142" s="851"/>
      <c r="OFG142" s="851"/>
      <c r="OFH142" s="851"/>
      <c r="OFI142" s="858"/>
      <c r="OFJ142" s="851"/>
      <c r="OFK142" s="851"/>
      <c r="OFL142" s="851"/>
      <c r="OFM142" s="851"/>
      <c r="OFN142" s="851"/>
      <c r="OFO142" s="851"/>
      <c r="OFP142" s="858"/>
      <c r="OFQ142" s="851"/>
      <c r="OFR142" s="851"/>
      <c r="OFS142" s="851"/>
      <c r="OFT142" s="851"/>
      <c r="OFU142" s="851"/>
      <c r="OFV142" s="851"/>
      <c r="OFW142" s="858"/>
      <c r="OFX142" s="851"/>
      <c r="OFY142" s="851"/>
      <c r="OFZ142" s="851"/>
      <c r="OGA142" s="851"/>
      <c r="OGB142" s="851"/>
      <c r="OGC142" s="851"/>
      <c r="OGD142" s="858"/>
      <c r="OGE142" s="851"/>
      <c r="OGF142" s="851"/>
      <c r="OGG142" s="851"/>
      <c r="OGH142" s="851"/>
      <c r="OGI142" s="851"/>
      <c r="OGJ142" s="851"/>
      <c r="OGK142" s="858"/>
      <c r="OGL142" s="851"/>
      <c r="OGM142" s="851"/>
      <c r="OGN142" s="851"/>
      <c r="OGO142" s="851"/>
      <c r="OGP142" s="851"/>
      <c r="OGQ142" s="851"/>
      <c r="OGR142" s="858"/>
      <c r="OGS142" s="851"/>
      <c r="OGT142" s="851"/>
      <c r="OGU142" s="851"/>
      <c r="OGV142" s="851"/>
      <c r="OGW142" s="851"/>
      <c r="OGX142" s="851"/>
      <c r="OGY142" s="858"/>
      <c r="OGZ142" s="851"/>
      <c r="OHA142" s="851"/>
      <c r="OHB142" s="851"/>
      <c r="OHC142" s="851"/>
      <c r="OHD142" s="851"/>
      <c r="OHE142" s="851"/>
      <c r="OHF142" s="858"/>
      <c r="OHG142" s="851"/>
      <c r="OHH142" s="851"/>
      <c r="OHI142" s="851"/>
      <c r="OHJ142" s="851"/>
      <c r="OHK142" s="851"/>
      <c r="OHL142" s="851"/>
      <c r="OHM142" s="858"/>
      <c r="OHN142" s="851"/>
      <c r="OHO142" s="851"/>
      <c r="OHP142" s="851"/>
      <c r="OHQ142" s="851"/>
      <c r="OHR142" s="851"/>
      <c r="OHS142" s="851"/>
      <c r="OHT142" s="858"/>
      <c r="OHU142" s="851"/>
      <c r="OHV142" s="851"/>
      <c r="OHW142" s="851"/>
      <c r="OHX142" s="851"/>
      <c r="OHY142" s="851"/>
      <c r="OHZ142" s="851"/>
      <c r="OIA142" s="858"/>
      <c r="OIB142" s="851"/>
      <c r="OIC142" s="851"/>
      <c r="OID142" s="851"/>
      <c r="OIE142" s="851"/>
      <c r="OIF142" s="851"/>
      <c r="OIG142" s="851"/>
      <c r="OIH142" s="858"/>
      <c r="OII142" s="851"/>
      <c r="OIJ142" s="851"/>
      <c r="OIK142" s="851"/>
      <c r="OIL142" s="851"/>
      <c r="OIM142" s="851"/>
      <c r="OIN142" s="851"/>
      <c r="OIO142" s="858"/>
      <c r="OIP142" s="851"/>
      <c r="OIQ142" s="851"/>
      <c r="OIR142" s="851"/>
      <c r="OIS142" s="851"/>
      <c r="OIT142" s="851"/>
      <c r="OIU142" s="851"/>
      <c r="OIV142" s="858"/>
      <c r="OIW142" s="851"/>
      <c r="OIX142" s="851"/>
      <c r="OIY142" s="851"/>
      <c r="OIZ142" s="851"/>
      <c r="OJA142" s="851"/>
      <c r="OJB142" s="851"/>
      <c r="OJC142" s="858"/>
      <c r="OJD142" s="851"/>
      <c r="OJE142" s="851"/>
      <c r="OJF142" s="851"/>
      <c r="OJG142" s="851"/>
      <c r="OJH142" s="851"/>
      <c r="OJI142" s="851"/>
      <c r="OJJ142" s="858"/>
      <c r="OJK142" s="851"/>
      <c r="OJL142" s="851"/>
      <c r="OJM142" s="851"/>
      <c r="OJN142" s="851"/>
      <c r="OJO142" s="851"/>
      <c r="OJP142" s="851"/>
      <c r="OJQ142" s="858"/>
      <c r="OJR142" s="851"/>
      <c r="OJS142" s="851"/>
      <c r="OJT142" s="851"/>
      <c r="OJU142" s="851"/>
      <c r="OJV142" s="851"/>
      <c r="OJW142" s="851"/>
      <c r="OJX142" s="858"/>
      <c r="OJY142" s="851"/>
      <c r="OJZ142" s="851"/>
      <c r="OKA142" s="851"/>
      <c r="OKB142" s="851"/>
      <c r="OKC142" s="851"/>
      <c r="OKD142" s="851"/>
      <c r="OKE142" s="858"/>
      <c r="OKF142" s="851"/>
      <c r="OKG142" s="851"/>
      <c r="OKH142" s="851"/>
      <c r="OKI142" s="851"/>
      <c r="OKJ142" s="851"/>
      <c r="OKK142" s="851"/>
      <c r="OKL142" s="858"/>
      <c r="OKM142" s="851"/>
      <c r="OKN142" s="851"/>
      <c r="OKO142" s="851"/>
      <c r="OKP142" s="851"/>
      <c r="OKQ142" s="851"/>
      <c r="OKR142" s="851"/>
      <c r="OKS142" s="858"/>
      <c r="OKT142" s="851"/>
      <c r="OKU142" s="851"/>
      <c r="OKV142" s="851"/>
      <c r="OKW142" s="851"/>
      <c r="OKX142" s="851"/>
      <c r="OKY142" s="851"/>
      <c r="OKZ142" s="858"/>
      <c r="OLA142" s="851"/>
      <c r="OLB142" s="851"/>
      <c r="OLC142" s="851"/>
      <c r="OLD142" s="851"/>
      <c r="OLE142" s="851"/>
      <c r="OLF142" s="851"/>
      <c r="OLG142" s="858"/>
      <c r="OLH142" s="851"/>
      <c r="OLI142" s="851"/>
      <c r="OLJ142" s="851"/>
      <c r="OLK142" s="851"/>
      <c r="OLL142" s="851"/>
      <c r="OLM142" s="851"/>
      <c r="OLN142" s="858"/>
      <c r="OLO142" s="851"/>
      <c r="OLP142" s="851"/>
      <c r="OLQ142" s="851"/>
      <c r="OLR142" s="851"/>
      <c r="OLS142" s="851"/>
      <c r="OLT142" s="851"/>
      <c r="OLU142" s="858"/>
      <c r="OLV142" s="851"/>
      <c r="OLW142" s="851"/>
      <c r="OLX142" s="851"/>
      <c r="OLY142" s="851"/>
      <c r="OLZ142" s="851"/>
      <c r="OMA142" s="851"/>
      <c r="OMB142" s="858"/>
      <c r="OMC142" s="851"/>
      <c r="OMD142" s="851"/>
      <c r="OME142" s="851"/>
      <c r="OMF142" s="851"/>
      <c r="OMG142" s="851"/>
      <c r="OMH142" s="851"/>
      <c r="OMI142" s="858"/>
      <c r="OMJ142" s="851"/>
      <c r="OMK142" s="851"/>
      <c r="OML142" s="851"/>
      <c r="OMM142" s="851"/>
      <c r="OMN142" s="851"/>
      <c r="OMO142" s="851"/>
      <c r="OMP142" s="858"/>
      <c r="OMQ142" s="851"/>
      <c r="OMR142" s="851"/>
      <c r="OMS142" s="851"/>
      <c r="OMT142" s="851"/>
      <c r="OMU142" s="851"/>
      <c r="OMV142" s="851"/>
      <c r="OMW142" s="858"/>
      <c r="OMX142" s="851"/>
      <c r="OMY142" s="851"/>
      <c r="OMZ142" s="851"/>
      <c r="ONA142" s="851"/>
      <c r="ONB142" s="851"/>
      <c r="ONC142" s="851"/>
      <c r="OND142" s="858"/>
      <c r="ONE142" s="851"/>
      <c r="ONF142" s="851"/>
      <c r="ONG142" s="851"/>
      <c r="ONH142" s="851"/>
      <c r="ONI142" s="851"/>
      <c r="ONJ142" s="851"/>
      <c r="ONK142" s="858"/>
      <c r="ONL142" s="851"/>
      <c r="ONM142" s="851"/>
      <c r="ONN142" s="851"/>
      <c r="ONO142" s="851"/>
      <c r="ONP142" s="851"/>
      <c r="ONQ142" s="851"/>
      <c r="ONR142" s="858"/>
      <c r="ONS142" s="851"/>
      <c r="ONT142" s="851"/>
      <c r="ONU142" s="851"/>
      <c r="ONV142" s="851"/>
      <c r="ONW142" s="851"/>
      <c r="ONX142" s="851"/>
      <c r="ONY142" s="858"/>
      <c r="ONZ142" s="851"/>
      <c r="OOA142" s="851"/>
      <c r="OOB142" s="851"/>
      <c r="OOC142" s="851"/>
      <c r="OOD142" s="851"/>
      <c r="OOE142" s="851"/>
      <c r="OOF142" s="858"/>
      <c r="OOG142" s="851"/>
      <c r="OOH142" s="851"/>
      <c r="OOI142" s="851"/>
      <c r="OOJ142" s="851"/>
      <c r="OOK142" s="851"/>
      <c r="OOL142" s="851"/>
      <c r="OOM142" s="858"/>
      <c r="OON142" s="851"/>
      <c r="OOO142" s="851"/>
      <c r="OOP142" s="851"/>
      <c r="OOQ142" s="851"/>
      <c r="OOR142" s="851"/>
      <c r="OOS142" s="851"/>
      <c r="OOT142" s="858"/>
      <c r="OOU142" s="851"/>
      <c r="OOV142" s="851"/>
      <c r="OOW142" s="851"/>
      <c r="OOX142" s="851"/>
      <c r="OOY142" s="851"/>
      <c r="OOZ142" s="851"/>
      <c r="OPA142" s="858"/>
      <c r="OPB142" s="851"/>
      <c r="OPC142" s="851"/>
      <c r="OPD142" s="851"/>
      <c r="OPE142" s="851"/>
      <c r="OPF142" s="851"/>
      <c r="OPG142" s="851"/>
      <c r="OPH142" s="858"/>
      <c r="OPI142" s="851"/>
      <c r="OPJ142" s="851"/>
      <c r="OPK142" s="851"/>
      <c r="OPL142" s="851"/>
      <c r="OPM142" s="851"/>
      <c r="OPN142" s="851"/>
      <c r="OPO142" s="858"/>
      <c r="OPP142" s="851"/>
      <c r="OPQ142" s="851"/>
      <c r="OPR142" s="851"/>
      <c r="OPS142" s="851"/>
      <c r="OPT142" s="851"/>
      <c r="OPU142" s="851"/>
      <c r="OPV142" s="858"/>
      <c r="OPW142" s="851"/>
      <c r="OPX142" s="851"/>
      <c r="OPY142" s="851"/>
      <c r="OPZ142" s="851"/>
      <c r="OQA142" s="851"/>
      <c r="OQB142" s="851"/>
      <c r="OQC142" s="858"/>
      <c r="OQD142" s="851"/>
      <c r="OQE142" s="851"/>
      <c r="OQF142" s="851"/>
      <c r="OQG142" s="851"/>
      <c r="OQH142" s="851"/>
      <c r="OQI142" s="851"/>
      <c r="OQJ142" s="858"/>
      <c r="OQK142" s="851"/>
      <c r="OQL142" s="851"/>
      <c r="OQM142" s="851"/>
      <c r="OQN142" s="851"/>
      <c r="OQO142" s="851"/>
      <c r="OQP142" s="851"/>
      <c r="OQQ142" s="858"/>
      <c r="OQR142" s="851"/>
      <c r="OQS142" s="851"/>
      <c r="OQT142" s="851"/>
      <c r="OQU142" s="851"/>
      <c r="OQV142" s="851"/>
      <c r="OQW142" s="851"/>
      <c r="OQX142" s="858"/>
      <c r="OQY142" s="851"/>
      <c r="OQZ142" s="851"/>
      <c r="ORA142" s="851"/>
      <c r="ORB142" s="851"/>
      <c r="ORC142" s="851"/>
      <c r="ORD142" s="851"/>
      <c r="ORE142" s="858"/>
      <c r="ORF142" s="851"/>
      <c r="ORG142" s="851"/>
      <c r="ORH142" s="851"/>
      <c r="ORI142" s="851"/>
      <c r="ORJ142" s="851"/>
      <c r="ORK142" s="851"/>
      <c r="ORL142" s="858"/>
      <c r="ORM142" s="851"/>
      <c r="ORN142" s="851"/>
      <c r="ORO142" s="851"/>
      <c r="ORP142" s="851"/>
      <c r="ORQ142" s="851"/>
      <c r="ORR142" s="851"/>
      <c r="ORS142" s="858"/>
      <c r="ORT142" s="851"/>
      <c r="ORU142" s="851"/>
      <c r="ORV142" s="851"/>
      <c r="ORW142" s="851"/>
      <c r="ORX142" s="851"/>
      <c r="ORY142" s="851"/>
      <c r="ORZ142" s="858"/>
      <c r="OSA142" s="851"/>
      <c r="OSB142" s="851"/>
      <c r="OSC142" s="851"/>
      <c r="OSD142" s="851"/>
      <c r="OSE142" s="851"/>
      <c r="OSF142" s="851"/>
      <c r="OSG142" s="858"/>
      <c r="OSH142" s="851"/>
      <c r="OSI142" s="851"/>
      <c r="OSJ142" s="851"/>
      <c r="OSK142" s="851"/>
      <c r="OSL142" s="851"/>
      <c r="OSM142" s="851"/>
      <c r="OSN142" s="858"/>
      <c r="OSO142" s="851"/>
      <c r="OSP142" s="851"/>
      <c r="OSQ142" s="851"/>
      <c r="OSR142" s="851"/>
      <c r="OSS142" s="851"/>
      <c r="OST142" s="851"/>
      <c r="OSU142" s="858"/>
      <c r="OSV142" s="851"/>
      <c r="OSW142" s="851"/>
      <c r="OSX142" s="851"/>
      <c r="OSY142" s="851"/>
      <c r="OSZ142" s="851"/>
      <c r="OTA142" s="851"/>
      <c r="OTB142" s="858"/>
      <c r="OTC142" s="851"/>
      <c r="OTD142" s="851"/>
      <c r="OTE142" s="851"/>
      <c r="OTF142" s="851"/>
      <c r="OTG142" s="851"/>
      <c r="OTH142" s="851"/>
      <c r="OTI142" s="858"/>
      <c r="OTJ142" s="851"/>
      <c r="OTK142" s="851"/>
      <c r="OTL142" s="851"/>
      <c r="OTM142" s="851"/>
      <c r="OTN142" s="851"/>
      <c r="OTO142" s="851"/>
      <c r="OTP142" s="858"/>
      <c r="OTQ142" s="851"/>
      <c r="OTR142" s="851"/>
      <c r="OTS142" s="851"/>
      <c r="OTT142" s="851"/>
      <c r="OTU142" s="851"/>
      <c r="OTV142" s="851"/>
      <c r="OTW142" s="858"/>
      <c r="OTX142" s="851"/>
      <c r="OTY142" s="851"/>
      <c r="OTZ142" s="851"/>
      <c r="OUA142" s="851"/>
      <c r="OUB142" s="851"/>
      <c r="OUC142" s="851"/>
      <c r="OUD142" s="858"/>
      <c r="OUE142" s="851"/>
      <c r="OUF142" s="851"/>
      <c r="OUG142" s="851"/>
      <c r="OUH142" s="851"/>
      <c r="OUI142" s="851"/>
      <c r="OUJ142" s="851"/>
      <c r="OUK142" s="858"/>
      <c r="OUL142" s="851"/>
      <c r="OUM142" s="851"/>
      <c r="OUN142" s="851"/>
      <c r="OUO142" s="851"/>
      <c r="OUP142" s="851"/>
      <c r="OUQ142" s="851"/>
      <c r="OUR142" s="858"/>
      <c r="OUS142" s="851"/>
      <c r="OUT142" s="851"/>
      <c r="OUU142" s="851"/>
      <c r="OUV142" s="851"/>
      <c r="OUW142" s="851"/>
      <c r="OUX142" s="851"/>
      <c r="OUY142" s="858"/>
      <c r="OUZ142" s="851"/>
      <c r="OVA142" s="851"/>
      <c r="OVB142" s="851"/>
      <c r="OVC142" s="851"/>
      <c r="OVD142" s="851"/>
      <c r="OVE142" s="851"/>
      <c r="OVF142" s="858"/>
      <c r="OVG142" s="851"/>
      <c r="OVH142" s="851"/>
      <c r="OVI142" s="851"/>
      <c r="OVJ142" s="851"/>
      <c r="OVK142" s="851"/>
      <c r="OVL142" s="851"/>
      <c r="OVM142" s="858"/>
      <c r="OVN142" s="851"/>
      <c r="OVO142" s="851"/>
      <c r="OVP142" s="851"/>
      <c r="OVQ142" s="851"/>
      <c r="OVR142" s="851"/>
      <c r="OVS142" s="851"/>
      <c r="OVT142" s="858"/>
      <c r="OVU142" s="851"/>
      <c r="OVV142" s="851"/>
      <c r="OVW142" s="851"/>
      <c r="OVX142" s="851"/>
      <c r="OVY142" s="851"/>
      <c r="OVZ142" s="851"/>
      <c r="OWA142" s="858"/>
      <c r="OWB142" s="851"/>
      <c r="OWC142" s="851"/>
      <c r="OWD142" s="851"/>
      <c r="OWE142" s="851"/>
      <c r="OWF142" s="851"/>
      <c r="OWG142" s="851"/>
      <c r="OWH142" s="858"/>
      <c r="OWI142" s="851"/>
      <c r="OWJ142" s="851"/>
      <c r="OWK142" s="851"/>
      <c r="OWL142" s="851"/>
      <c r="OWM142" s="851"/>
      <c r="OWN142" s="851"/>
      <c r="OWO142" s="858"/>
      <c r="OWP142" s="851"/>
      <c r="OWQ142" s="851"/>
      <c r="OWR142" s="851"/>
      <c r="OWS142" s="851"/>
      <c r="OWT142" s="851"/>
      <c r="OWU142" s="851"/>
      <c r="OWV142" s="858"/>
      <c r="OWW142" s="851"/>
      <c r="OWX142" s="851"/>
      <c r="OWY142" s="851"/>
      <c r="OWZ142" s="851"/>
      <c r="OXA142" s="851"/>
      <c r="OXB142" s="851"/>
      <c r="OXC142" s="858"/>
      <c r="OXD142" s="851"/>
      <c r="OXE142" s="851"/>
      <c r="OXF142" s="851"/>
      <c r="OXG142" s="851"/>
      <c r="OXH142" s="851"/>
      <c r="OXI142" s="851"/>
      <c r="OXJ142" s="858"/>
      <c r="OXK142" s="851"/>
      <c r="OXL142" s="851"/>
      <c r="OXM142" s="851"/>
      <c r="OXN142" s="851"/>
      <c r="OXO142" s="851"/>
      <c r="OXP142" s="851"/>
      <c r="OXQ142" s="858"/>
      <c r="OXR142" s="851"/>
      <c r="OXS142" s="851"/>
      <c r="OXT142" s="851"/>
      <c r="OXU142" s="851"/>
      <c r="OXV142" s="851"/>
      <c r="OXW142" s="851"/>
      <c r="OXX142" s="858"/>
      <c r="OXY142" s="851"/>
      <c r="OXZ142" s="851"/>
      <c r="OYA142" s="851"/>
      <c r="OYB142" s="851"/>
      <c r="OYC142" s="851"/>
      <c r="OYD142" s="851"/>
      <c r="OYE142" s="858"/>
      <c r="OYF142" s="851"/>
      <c r="OYG142" s="851"/>
      <c r="OYH142" s="851"/>
      <c r="OYI142" s="851"/>
      <c r="OYJ142" s="851"/>
      <c r="OYK142" s="851"/>
      <c r="OYL142" s="858"/>
      <c r="OYM142" s="851"/>
      <c r="OYN142" s="851"/>
      <c r="OYO142" s="851"/>
      <c r="OYP142" s="851"/>
      <c r="OYQ142" s="851"/>
      <c r="OYR142" s="851"/>
      <c r="OYS142" s="858"/>
      <c r="OYT142" s="851"/>
      <c r="OYU142" s="851"/>
      <c r="OYV142" s="851"/>
      <c r="OYW142" s="851"/>
      <c r="OYX142" s="851"/>
      <c r="OYY142" s="851"/>
      <c r="OYZ142" s="858"/>
      <c r="OZA142" s="851"/>
      <c r="OZB142" s="851"/>
      <c r="OZC142" s="851"/>
      <c r="OZD142" s="851"/>
      <c r="OZE142" s="851"/>
      <c r="OZF142" s="851"/>
      <c r="OZG142" s="858"/>
      <c r="OZH142" s="851"/>
      <c r="OZI142" s="851"/>
      <c r="OZJ142" s="851"/>
      <c r="OZK142" s="851"/>
      <c r="OZL142" s="851"/>
      <c r="OZM142" s="851"/>
      <c r="OZN142" s="858"/>
      <c r="OZO142" s="851"/>
      <c r="OZP142" s="851"/>
      <c r="OZQ142" s="851"/>
      <c r="OZR142" s="851"/>
      <c r="OZS142" s="851"/>
      <c r="OZT142" s="851"/>
      <c r="OZU142" s="858"/>
      <c r="OZV142" s="851"/>
      <c r="OZW142" s="851"/>
      <c r="OZX142" s="851"/>
      <c r="OZY142" s="851"/>
      <c r="OZZ142" s="851"/>
      <c r="PAA142" s="851"/>
      <c r="PAB142" s="858"/>
      <c r="PAC142" s="851"/>
      <c r="PAD142" s="851"/>
      <c r="PAE142" s="851"/>
      <c r="PAF142" s="851"/>
      <c r="PAG142" s="851"/>
      <c r="PAH142" s="851"/>
      <c r="PAI142" s="858"/>
      <c r="PAJ142" s="851"/>
      <c r="PAK142" s="851"/>
      <c r="PAL142" s="851"/>
      <c r="PAM142" s="851"/>
      <c r="PAN142" s="851"/>
      <c r="PAO142" s="851"/>
      <c r="PAP142" s="858"/>
      <c r="PAQ142" s="851"/>
      <c r="PAR142" s="851"/>
      <c r="PAS142" s="851"/>
      <c r="PAT142" s="851"/>
      <c r="PAU142" s="851"/>
      <c r="PAV142" s="851"/>
      <c r="PAW142" s="858"/>
      <c r="PAX142" s="851"/>
      <c r="PAY142" s="851"/>
      <c r="PAZ142" s="851"/>
      <c r="PBA142" s="851"/>
      <c r="PBB142" s="851"/>
      <c r="PBC142" s="851"/>
      <c r="PBD142" s="858"/>
      <c r="PBE142" s="851"/>
      <c r="PBF142" s="851"/>
      <c r="PBG142" s="851"/>
      <c r="PBH142" s="851"/>
      <c r="PBI142" s="851"/>
      <c r="PBJ142" s="851"/>
      <c r="PBK142" s="858"/>
      <c r="PBL142" s="851"/>
      <c r="PBM142" s="851"/>
      <c r="PBN142" s="851"/>
      <c r="PBO142" s="851"/>
      <c r="PBP142" s="851"/>
      <c r="PBQ142" s="851"/>
      <c r="PBR142" s="858"/>
      <c r="PBS142" s="851"/>
      <c r="PBT142" s="851"/>
      <c r="PBU142" s="851"/>
      <c r="PBV142" s="851"/>
      <c r="PBW142" s="851"/>
      <c r="PBX142" s="851"/>
      <c r="PBY142" s="858"/>
      <c r="PBZ142" s="851"/>
      <c r="PCA142" s="851"/>
      <c r="PCB142" s="851"/>
      <c r="PCC142" s="851"/>
      <c r="PCD142" s="851"/>
      <c r="PCE142" s="851"/>
      <c r="PCF142" s="858"/>
      <c r="PCG142" s="851"/>
      <c r="PCH142" s="851"/>
      <c r="PCI142" s="851"/>
      <c r="PCJ142" s="851"/>
      <c r="PCK142" s="851"/>
      <c r="PCL142" s="851"/>
      <c r="PCM142" s="858"/>
      <c r="PCN142" s="851"/>
      <c r="PCO142" s="851"/>
      <c r="PCP142" s="851"/>
      <c r="PCQ142" s="851"/>
      <c r="PCR142" s="851"/>
      <c r="PCS142" s="851"/>
      <c r="PCT142" s="858"/>
      <c r="PCU142" s="851"/>
      <c r="PCV142" s="851"/>
      <c r="PCW142" s="851"/>
      <c r="PCX142" s="851"/>
      <c r="PCY142" s="851"/>
      <c r="PCZ142" s="851"/>
      <c r="PDA142" s="858"/>
      <c r="PDB142" s="851"/>
      <c r="PDC142" s="851"/>
      <c r="PDD142" s="851"/>
      <c r="PDE142" s="851"/>
      <c r="PDF142" s="851"/>
      <c r="PDG142" s="851"/>
      <c r="PDH142" s="858"/>
      <c r="PDI142" s="851"/>
      <c r="PDJ142" s="851"/>
      <c r="PDK142" s="851"/>
      <c r="PDL142" s="851"/>
      <c r="PDM142" s="851"/>
      <c r="PDN142" s="851"/>
      <c r="PDO142" s="858"/>
      <c r="PDP142" s="851"/>
      <c r="PDQ142" s="851"/>
      <c r="PDR142" s="851"/>
      <c r="PDS142" s="851"/>
      <c r="PDT142" s="851"/>
      <c r="PDU142" s="851"/>
      <c r="PDV142" s="858"/>
      <c r="PDW142" s="851"/>
      <c r="PDX142" s="851"/>
      <c r="PDY142" s="851"/>
      <c r="PDZ142" s="851"/>
      <c r="PEA142" s="851"/>
      <c r="PEB142" s="851"/>
      <c r="PEC142" s="858"/>
      <c r="PED142" s="851"/>
      <c r="PEE142" s="851"/>
      <c r="PEF142" s="851"/>
      <c r="PEG142" s="851"/>
      <c r="PEH142" s="851"/>
      <c r="PEI142" s="851"/>
      <c r="PEJ142" s="858"/>
      <c r="PEK142" s="851"/>
      <c r="PEL142" s="851"/>
      <c r="PEM142" s="851"/>
      <c r="PEN142" s="851"/>
      <c r="PEO142" s="851"/>
      <c r="PEP142" s="851"/>
      <c r="PEQ142" s="858"/>
      <c r="PER142" s="851"/>
      <c r="PES142" s="851"/>
      <c r="PET142" s="851"/>
      <c r="PEU142" s="851"/>
      <c r="PEV142" s="851"/>
      <c r="PEW142" s="851"/>
      <c r="PEX142" s="858"/>
      <c r="PEY142" s="851"/>
      <c r="PEZ142" s="851"/>
      <c r="PFA142" s="851"/>
      <c r="PFB142" s="851"/>
      <c r="PFC142" s="851"/>
      <c r="PFD142" s="851"/>
      <c r="PFE142" s="858"/>
      <c r="PFF142" s="851"/>
      <c r="PFG142" s="851"/>
      <c r="PFH142" s="851"/>
      <c r="PFI142" s="851"/>
      <c r="PFJ142" s="851"/>
      <c r="PFK142" s="851"/>
      <c r="PFL142" s="858"/>
      <c r="PFM142" s="851"/>
      <c r="PFN142" s="851"/>
      <c r="PFO142" s="851"/>
      <c r="PFP142" s="851"/>
      <c r="PFQ142" s="851"/>
      <c r="PFR142" s="851"/>
      <c r="PFS142" s="858"/>
      <c r="PFT142" s="851"/>
      <c r="PFU142" s="851"/>
      <c r="PFV142" s="851"/>
      <c r="PFW142" s="851"/>
      <c r="PFX142" s="851"/>
      <c r="PFY142" s="851"/>
      <c r="PFZ142" s="858"/>
      <c r="PGA142" s="851"/>
      <c r="PGB142" s="851"/>
      <c r="PGC142" s="851"/>
      <c r="PGD142" s="851"/>
      <c r="PGE142" s="851"/>
      <c r="PGF142" s="851"/>
      <c r="PGG142" s="858"/>
      <c r="PGH142" s="851"/>
      <c r="PGI142" s="851"/>
      <c r="PGJ142" s="851"/>
      <c r="PGK142" s="851"/>
      <c r="PGL142" s="851"/>
      <c r="PGM142" s="851"/>
      <c r="PGN142" s="858"/>
      <c r="PGO142" s="851"/>
      <c r="PGP142" s="851"/>
      <c r="PGQ142" s="851"/>
      <c r="PGR142" s="851"/>
      <c r="PGS142" s="851"/>
      <c r="PGT142" s="851"/>
      <c r="PGU142" s="858"/>
      <c r="PGV142" s="851"/>
      <c r="PGW142" s="851"/>
      <c r="PGX142" s="851"/>
      <c r="PGY142" s="851"/>
      <c r="PGZ142" s="851"/>
      <c r="PHA142" s="851"/>
      <c r="PHB142" s="858"/>
      <c r="PHC142" s="851"/>
      <c r="PHD142" s="851"/>
      <c r="PHE142" s="851"/>
      <c r="PHF142" s="851"/>
      <c r="PHG142" s="851"/>
      <c r="PHH142" s="851"/>
      <c r="PHI142" s="858"/>
      <c r="PHJ142" s="851"/>
      <c r="PHK142" s="851"/>
      <c r="PHL142" s="851"/>
      <c r="PHM142" s="851"/>
      <c r="PHN142" s="851"/>
      <c r="PHO142" s="851"/>
      <c r="PHP142" s="858"/>
      <c r="PHQ142" s="851"/>
      <c r="PHR142" s="851"/>
      <c r="PHS142" s="851"/>
      <c r="PHT142" s="851"/>
      <c r="PHU142" s="851"/>
      <c r="PHV142" s="851"/>
      <c r="PHW142" s="858"/>
      <c r="PHX142" s="851"/>
      <c r="PHY142" s="851"/>
      <c r="PHZ142" s="851"/>
      <c r="PIA142" s="851"/>
      <c r="PIB142" s="851"/>
      <c r="PIC142" s="851"/>
      <c r="PID142" s="858"/>
      <c r="PIE142" s="851"/>
      <c r="PIF142" s="851"/>
      <c r="PIG142" s="851"/>
      <c r="PIH142" s="851"/>
      <c r="PII142" s="851"/>
      <c r="PIJ142" s="851"/>
      <c r="PIK142" s="858"/>
      <c r="PIL142" s="851"/>
      <c r="PIM142" s="851"/>
      <c r="PIN142" s="851"/>
      <c r="PIO142" s="851"/>
      <c r="PIP142" s="851"/>
      <c r="PIQ142" s="851"/>
      <c r="PIR142" s="858"/>
      <c r="PIS142" s="851"/>
      <c r="PIT142" s="851"/>
      <c r="PIU142" s="851"/>
      <c r="PIV142" s="851"/>
      <c r="PIW142" s="851"/>
      <c r="PIX142" s="851"/>
      <c r="PIY142" s="858"/>
      <c r="PIZ142" s="851"/>
      <c r="PJA142" s="851"/>
      <c r="PJB142" s="851"/>
      <c r="PJC142" s="851"/>
      <c r="PJD142" s="851"/>
      <c r="PJE142" s="851"/>
      <c r="PJF142" s="858"/>
      <c r="PJG142" s="851"/>
      <c r="PJH142" s="851"/>
      <c r="PJI142" s="851"/>
      <c r="PJJ142" s="851"/>
      <c r="PJK142" s="851"/>
      <c r="PJL142" s="851"/>
      <c r="PJM142" s="858"/>
      <c r="PJN142" s="851"/>
      <c r="PJO142" s="851"/>
      <c r="PJP142" s="851"/>
      <c r="PJQ142" s="851"/>
      <c r="PJR142" s="851"/>
      <c r="PJS142" s="851"/>
      <c r="PJT142" s="858"/>
      <c r="PJU142" s="851"/>
      <c r="PJV142" s="851"/>
      <c r="PJW142" s="851"/>
      <c r="PJX142" s="851"/>
      <c r="PJY142" s="851"/>
      <c r="PJZ142" s="851"/>
      <c r="PKA142" s="858"/>
      <c r="PKB142" s="851"/>
      <c r="PKC142" s="851"/>
      <c r="PKD142" s="851"/>
      <c r="PKE142" s="851"/>
      <c r="PKF142" s="851"/>
      <c r="PKG142" s="851"/>
      <c r="PKH142" s="858"/>
      <c r="PKI142" s="851"/>
      <c r="PKJ142" s="851"/>
      <c r="PKK142" s="851"/>
      <c r="PKL142" s="851"/>
      <c r="PKM142" s="851"/>
      <c r="PKN142" s="851"/>
      <c r="PKO142" s="858"/>
      <c r="PKP142" s="851"/>
      <c r="PKQ142" s="851"/>
      <c r="PKR142" s="851"/>
      <c r="PKS142" s="851"/>
      <c r="PKT142" s="851"/>
      <c r="PKU142" s="851"/>
      <c r="PKV142" s="858"/>
      <c r="PKW142" s="851"/>
      <c r="PKX142" s="851"/>
      <c r="PKY142" s="851"/>
      <c r="PKZ142" s="851"/>
      <c r="PLA142" s="851"/>
      <c r="PLB142" s="851"/>
      <c r="PLC142" s="858"/>
      <c r="PLD142" s="851"/>
      <c r="PLE142" s="851"/>
      <c r="PLF142" s="851"/>
      <c r="PLG142" s="851"/>
      <c r="PLH142" s="851"/>
      <c r="PLI142" s="851"/>
      <c r="PLJ142" s="858"/>
      <c r="PLK142" s="851"/>
      <c r="PLL142" s="851"/>
      <c r="PLM142" s="851"/>
      <c r="PLN142" s="851"/>
      <c r="PLO142" s="851"/>
      <c r="PLP142" s="851"/>
      <c r="PLQ142" s="858"/>
      <c r="PLR142" s="851"/>
      <c r="PLS142" s="851"/>
      <c r="PLT142" s="851"/>
      <c r="PLU142" s="851"/>
      <c r="PLV142" s="851"/>
      <c r="PLW142" s="851"/>
      <c r="PLX142" s="858"/>
      <c r="PLY142" s="851"/>
      <c r="PLZ142" s="851"/>
      <c r="PMA142" s="851"/>
      <c r="PMB142" s="851"/>
      <c r="PMC142" s="851"/>
      <c r="PMD142" s="851"/>
      <c r="PME142" s="858"/>
      <c r="PMF142" s="851"/>
      <c r="PMG142" s="851"/>
      <c r="PMH142" s="851"/>
      <c r="PMI142" s="851"/>
      <c r="PMJ142" s="851"/>
      <c r="PMK142" s="851"/>
      <c r="PML142" s="858"/>
      <c r="PMM142" s="851"/>
      <c r="PMN142" s="851"/>
      <c r="PMO142" s="851"/>
      <c r="PMP142" s="851"/>
      <c r="PMQ142" s="851"/>
      <c r="PMR142" s="851"/>
      <c r="PMS142" s="858"/>
      <c r="PMT142" s="851"/>
      <c r="PMU142" s="851"/>
      <c r="PMV142" s="851"/>
      <c r="PMW142" s="851"/>
      <c r="PMX142" s="851"/>
      <c r="PMY142" s="851"/>
      <c r="PMZ142" s="858"/>
      <c r="PNA142" s="851"/>
      <c r="PNB142" s="851"/>
      <c r="PNC142" s="851"/>
      <c r="PND142" s="851"/>
      <c r="PNE142" s="851"/>
      <c r="PNF142" s="851"/>
      <c r="PNG142" s="858"/>
      <c r="PNH142" s="851"/>
      <c r="PNI142" s="851"/>
      <c r="PNJ142" s="851"/>
      <c r="PNK142" s="851"/>
      <c r="PNL142" s="851"/>
      <c r="PNM142" s="851"/>
      <c r="PNN142" s="858"/>
      <c r="PNO142" s="851"/>
      <c r="PNP142" s="851"/>
      <c r="PNQ142" s="851"/>
      <c r="PNR142" s="851"/>
      <c r="PNS142" s="851"/>
      <c r="PNT142" s="851"/>
      <c r="PNU142" s="858"/>
      <c r="PNV142" s="851"/>
      <c r="PNW142" s="851"/>
      <c r="PNX142" s="851"/>
      <c r="PNY142" s="851"/>
      <c r="PNZ142" s="851"/>
      <c r="POA142" s="851"/>
      <c r="POB142" s="858"/>
      <c r="POC142" s="851"/>
      <c r="POD142" s="851"/>
      <c r="POE142" s="851"/>
      <c r="POF142" s="851"/>
      <c r="POG142" s="851"/>
      <c r="POH142" s="851"/>
      <c r="POI142" s="858"/>
      <c r="POJ142" s="851"/>
      <c r="POK142" s="851"/>
      <c r="POL142" s="851"/>
      <c r="POM142" s="851"/>
      <c r="PON142" s="851"/>
      <c r="POO142" s="851"/>
      <c r="POP142" s="858"/>
      <c r="POQ142" s="851"/>
      <c r="POR142" s="851"/>
      <c r="POS142" s="851"/>
      <c r="POT142" s="851"/>
      <c r="POU142" s="851"/>
      <c r="POV142" s="851"/>
      <c r="POW142" s="858"/>
      <c r="POX142" s="851"/>
      <c r="POY142" s="851"/>
      <c r="POZ142" s="851"/>
      <c r="PPA142" s="851"/>
      <c r="PPB142" s="851"/>
      <c r="PPC142" s="851"/>
      <c r="PPD142" s="858"/>
      <c r="PPE142" s="851"/>
      <c r="PPF142" s="851"/>
      <c r="PPG142" s="851"/>
      <c r="PPH142" s="851"/>
      <c r="PPI142" s="851"/>
      <c r="PPJ142" s="851"/>
      <c r="PPK142" s="858"/>
      <c r="PPL142" s="851"/>
      <c r="PPM142" s="851"/>
      <c r="PPN142" s="851"/>
      <c r="PPO142" s="851"/>
      <c r="PPP142" s="851"/>
      <c r="PPQ142" s="851"/>
      <c r="PPR142" s="858"/>
      <c r="PPS142" s="851"/>
      <c r="PPT142" s="851"/>
      <c r="PPU142" s="851"/>
      <c r="PPV142" s="851"/>
      <c r="PPW142" s="851"/>
      <c r="PPX142" s="851"/>
      <c r="PPY142" s="858"/>
      <c r="PPZ142" s="851"/>
      <c r="PQA142" s="851"/>
      <c r="PQB142" s="851"/>
      <c r="PQC142" s="851"/>
      <c r="PQD142" s="851"/>
      <c r="PQE142" s="851"/>
      <c r="PQF142" s="858"/>
      <c r="PQG142" s="851"/>
      <c r="PQH142" s="851"/>
      <c r="PQI142" s="851"/>
      <c r="PQJ142" s="851"/>
      <c r="PQK142" s="851"/>
      <c r="PQL142" s="851"/>
      <c r="PQM142" s="858"/>
      <c r="PQN142" s="851"/>
      <c r="PQO142" s="851"/>
      <c r="PQP142" s="851"/>
      <c r="PQQ142" s="851"/>
      <c r="PQR142" s="851"/>
      <c r="PQS142" s="851"/>
      <c r="PQT142" s="858"/>
      <c r="PQU142" s="851"/>
      <c r="PQV142" s="851"/>
      <c r="PQW142" s="851"/>
      <c r="PQX142" s="851"/>
      <c r="PQY142" s="851"/>
      <c r="PQZ142" s="851"/>
      <c r="PRA142" s="858"/>
      <c r="PRB142" s="851"/>
      <c r="PRC142" s="851"/>
      <c r="PRD142" s="851"/>
      <c r="PRE142" s="851"/>
      <c r="PRF142" s="851"/>
      <c r="PRG142" s="851"/>
      <c r="PRH142" s="858"/>
      <c r="PRI142" s="851"/>
      <c r="PRJ142" s="851"/>
      <c r="PRK142" s="851"/>
      <c r="PRL142" s="851"/>
      <c r="PRM142" s="851"/>
      <c r="PRN142" s="851"/>
      <c r="PRO142" s="858"/>
      <c r="PRP142" s="851"/>
      <c r="PRQ142" s="851"/>
      <c r="PRR142" s="851"/>
      <c r="PRS142" s="851"/>
      <c r="PRT142" s="851"/>
      <c r="PRU142" s="851"/>
      <c r="PRV142" s="858"/>
      <c r="PRW142" s="851"/>
      <c r="PRX142" s="851"/>
      <c r="PRY142" s="851"/>
      <c r="PRZ142" s="851"/>
      <c r="PSA142" s="851"/>
      <c r="PSB142" s="851"/>
      <c r="PSC142" s="858"/>
      <c r="PSD142" s="851"/>
      <c r="PSE142" s="851"/>
      <c r="PSF142" s="851"/>
      <c r="PSG142" s="851"/>
      <c r="PSH142" s="851"/>
      <c r="PSI142" s="851"/>
      <c r="PSJ142" s="858"/>
      <c r="PSK142" s="851"/>
      <c r="PSL142" s="851"/>
      <c r="PSM142" s="851"/>
      <c r="PSN142" s="851"/>
      <c r="PSO142" s="851"/>
      <c r="PSP142" s="851"/>
      <c r="PSQ142" s="858"/>
      <c r="PSR142" s="851"/>
      <c r="PSS142" s="851"/>
      <c r="PST142" s="851"/>
      <c r="PSU142" s="851"/>
      <c r="PSV142" s="851"/>
      <c r="PSW142" s="851"/>
      <c r="PSX142" s="858"/>
      <c r="PSY142" s="851"/>
      <c r="PSZ142" s="851"/>
      <c r="PTA142" s="851"/>
      <c r="PTB142" s="851"/>
      <c r="PTC142" s="851"/>
      <c r="PTD142" s="851"/>
      <c r="PTE142" s="858"/>
      <c r="PTF142" s="851"/>
      <c r="PTG142" s="851"/>
      <c r="PTH142" s="851"/>
      <c r="PTI142" s="851"/>
      <c r="PTJ142" s="851"/>
      <c r="PTK142" s="851"/>
      <c r="PTL142" s="858"/>
      <c r="PTM142" s="851"/>
      <c r="PTN142" s="851"/>
      <c r="PTO142" s="851"/>
      <c r="PTP142" s="851"/>
      <c r="PTQ142" s="851"/>
      <c r="PTR142" s="851"/>
      <c r="PTS142" s="858"/>
      <c r="PTT142" s="851"/>
      <c r="PTU142" s="851"/>
      <c r="PTV142" s="851"/>
      <c r="PTW142" s="851"/>
      <c r="PTX142" s="851"/>
      <c r="PTY142" s="851"/>
      <c r="PTZ142" s="858"/>
      <c r="PUA142" s="851"/>
      <c r="PUB142" s="851"/>
      <c r="PUC142" s="851"/>
      <c r="PUD142" s="851"/>
      <c r="PUE142" s="851"/>
      <c r="PUF142" s="851"/>
      <c r="PUG142" s="858"/>
      <c r="PUH142" s="851"/>
      <c r="PUI142" s="851"/>
      <c r="PUJ142" s="851"/>
      <c r="PUK142" s="851"/>
      <c r="PUL142" s="851"/>
      <c r="PUM142" s="851"/>
      <c r="PUN142" s="858"/>
      <c r="PUO142" s="851"/>
      <c r="PUP142" s="851"/>
      <c r="PUQ142" s="851"/>
      <c r="PUR142" s="851"/>
      <c r="PUS142" s="851"/>
      <c r="PUT142" s="851"/>
      <c r="PUU142" s="858"/>
      <c r="PUV142" s="851"/>
      <c r="PUW142" s="851"/>
      <c r="PUX142" s="851"/>
      <c r="PUY142" s="851"/>
      <c r="PUZ142" s="851"/>
      <c r="PVA142" s="851"/>
      <c r="PVB142" s="858"/>
      <c r="PVC142" s="851"/>
      <c r="PVD142" s="851"/>
      <c r="PVE142" s="851"/>
      <c r="PVF142" s="851"/>
      <c r="PVG142" s="851"/>
      <c r="PVH142" s="851"/>
      <c r="PVI142" s="858"/>
      <c r="PVJ142" s="851"/>
      <c r="PVK142" s="851"/>
      <c r="PVL142" s="851"/>
      <c r="PVM142" s="851"/>
      <c r="PVN142" s="851"/>
      <c r="PVO142" s="851"/>
      <c r="PVP142" s="858"/>
      <c r="PVQ142" s="851"/>
      <c r="PVR142" s="851"/>
      <c r="PVS142" s="851"/>
      <c r="PVT142" s="851"/>
      <c r="PVU142" s="851"/>
      <c r="PVV142" s="851"/>
      <c r="PVW142" s="858"/>
      <c r="PVX142" s="851"/>
      <c r="PVY142" s="851"/>
      <c r="PVZ142" s="851"/>
      <c r="PWA142" s="851"/>
      <c r="PWB142" s="851"/>
      <c r="PWC142" s="851"/>
      <c r="PWD142" s="858"/>
      <c r="PWE142" s="851"/>
      <c r="PWF142" s="851"/>
      <c r="PWG142" s="851"/>
      <c r="PWH142" s="851"/>
      <c r="PWI142" s="851"/>
      <c r="PWJ142" s="851"/>
      <c r="PWK142" s="858"/>
      <c r="PWL142" s="851"/>
      <c r="PWM142" s="851"/>
      <c r="PWN142" s="851"/>
      <c r="PWO142" s="851"/>
      <c r="PWP142" s="851"/>
      <c r="PWQ142" s="851"/>
      <c r="PWR142" s="858"/>
      <c r="PWS142" s="851"/>
      <c r="PWT142" s="851"/>
      <c r="PWU142" s="851"/>
      <c r="PWV142" s="851"/>
      <c r="PWW142" s="851"/>
      <c r="PWX142" s="851"/>
      <c r="PWY142" s="858"/>
      <c r="PWZ142" s="851"/>
      <c r="PXA142" s="851"/>
      <c r="PXB142" s="851"/>
      <c r="PXC142" s="851"/>
      <c r="PXD142" s="851"/>
      <c r="PXE142" s="851"/>
      <c r="PXF142" s="858"/>
      <c r="PXG142" s="851"/>
      <c r="PXH142" s="851"/>
      <c r="PXI142" s="851"/>
      <c r="PXJ142" s="851"/>
      <c r="PXK142" s="851"/>
      <c r="PXL142" s="851"/>
      <c r="PXM142" s="858"/>
      <c r="PXN142" s="851"/>
      <c r="PXO142" s="851"/>
      <c r="PXP142" s="851"/>
      <c r="PXQ142" s="851"/>
      <c r="PXR142" s="851"/>
      <c r="PXS142" s="851"/>
      <c r="PXT142" s="858"/>
      <c r="PXU142" s="851"/>
      <c r="PXV142" s="851"/>
      <c r="PXW142" s="851"/>
      <c r="PXX142" s="851"/>
      <c r="PXY142" s="851"/>
      <c r="PXZ142" s="851"/>
      <c r="PYA142" s="858"/>
      <c r="PYB142" s="851"/>
      <c r="PYC142" s="851"/>
      <c r="PYD142" s="851"/>
      <c r="PYE142" s="851"/>
      <c r="PYF142" s="851"/>
      <c r="PYG142" s="851"/>
      <c r="PYH142" s="858"/>
      <c r="PYI142" s="851"/>
      <c r="PYJ142" s="851"/>
      <c r="PYK142" s="851"/>
      <c r="PYL142" s="851"/>
      <c r="PYM142" s="851"/>
      <c r="PYN142" s="851"/>
      <c r="PYO142" s="858"/>
      <c r="PYP142" s="851"/>
      <c r="PYQ142" s="851"/>
      <c r="PYR142" s="851"/>
      <c r="PYS142" s="851"/>
      <c r="PYT142" s="851"/>
      <c r="PYU142" s="851"/>
      <c r="PYV142" s="858"/>
      <c r="PYW142" s="851"/>
      <c r="PYX142" s="851"/>
      <c r="PYY142" s="851"/>
      <c r="PYZ142" s="851"/>
      <c r="PZA142" s="851"/>
      <c r="PZB142" s="851"/>
      <c r="PZC142" s="858"/>
      <c r="PZD142" s="851"/>
      <c r="PZE142" s="851"/>
      <c r="PZF142" s="851"/>
      <c r="PZG142" s="851"/>
      <c r="PZH142" s="851"/>
      <c r="PZI142" s="851"/>
      <c r="PZJ142" s="858"/>
      <c r="PZK142" s="851"/>
      <c r="PZL142" s="851"/>
      <c r="PZM142" s="851"/>
      <c r="PZN142" s="851"/>
      <c r="PZO142" s="851"/>
      <c r="PZP142" s="851"/>
      <c r="PZQ142" s="858"/>
      <c r="PZR142" s="851"/>
      <c r="PZS142" s="851"/>
      <c r="PZT142" s="851"/>
      <c r="PZU142" s="851"/>
      <c r="PZV142" s="851"/>
      <c r="PZW142" s="851"/>
      <c r="PZX142" s="858"/>
      <c r="PZY142" s="851"/>
      <c r="PZZ142" s="851"/>
      <c r="QAA142" s="851"/>
      <c r="QAB142" s="851"/>
      <c r="QAC142" s="851"/>
      <c r="QAD142" s="851"/>
      <c r="QAE142" s="858"/>
      <c r="QAF142" s="851"/>
      <c r="QAG142" s="851"/>
      <c r="QAH142" s="851"/>
      <c r="QAI142" s="851"/>
      <c r="QAJ142" s="851"/>
      <c r="QAK142" s="851"/>
      <c r="QAL142" s="858"/>
      <c r="QAM142" s="851"/>
      <c r="QAN142" s="851"/>
      <c r="QAO142" s="851"/>
      <c r="QAP142" s="851"/>
      <c r="QAQ142" s="851"/>
      <c r="QAR142" s="851"/>
      <c r="QAS142" s="858"/>
      <c r="QAT142" s="851"/>
      <c r="QAU142" s="851"/>
      <c r="QAV142" s="851"/>
      <c r="QAW142" s="851"/>
      <c r="QAX142" s="851"/>
      <c r="QAY142" s="851"/>
      <c r="QAZ142" s="858"/>
      <c r="QBA142" s="851"/>
      <c r="QBB142" s="851"/>
      <c r="QBC142" s="851"/>
      <c r="QBD142" s="851"/>
      <c r="QBE142" s="851"/>
      <c r="QBF142" s="851"/>
      <c r="QBG142" s="858"/>
      <c r="QBH142" s="851"/>
      <c r="QBI142" s="851"/>
      <c r="QBJ142" s="851"/>
      <c r="QBK142" s="851"/>
      <c r="QBL142" s="851"/>
      <c r="QBM142" s="851"/>
      <c r="QBN142" s="858"/>
      <c r="QBO142" s="851"/>
      <c r="QBP142" s="851"/>
      <c r="QBQ142" s="851"/>
      <c r="QBR142" s="851"/>
      <c r="QBS142" s="851"/>
      <c r="QBT142" s="851"/>
      <c r="QBU142" s="858"/>
      <c r="QBV142" s="851"/>
      <c r="QBW142" s="851"/>
      <c r="QBX142" s="851"/>
      <c r="QBY142" s="851"/>
      <c r="QBZ142" s="851"/>
      <c r="QCA142" s="851"/>
      <c r="QCB142" s="858"/>
      <c r="QCC142" s="851"/>
      <c r="QCD142" s="851"/>
      <c r="QCE142" s="851"/>
      <c r="QCF142" s="851"/>
      <c r="QCG142" s="851"/>
      <c r="QCH142" s="851"/>
      <c r="QCI142" s="858"/>
      <c r="QCJ142" s="851"/>
      <c r="QCK142" s="851"/>
      <c r="QCL142" s="851"/>
      <c r="QCM142" s="851"/>
      <c r="QCN142" s="851"/>
      <c r="QCO142" s="851"/>
      <c r="QCP142" s="858"/>
      <c r="QCQ142" s="851"/>
      <c r="QCR142" s="851"/>
      <c r="QCS142" s="851"/>
      <c r="QCT142" s="851"/>
      <c r="QCU142" s="851"/>
      <c r="QCV142" s="851"/>
      <c r="QCW142" s="858"/>
      <c r="QCX142" s="851"/>
      <c r="QCY142" s="851"/>
      <c r="QCZ142" s="851"/>
      <c r="QDA142" s="851"/>
      <c r="QDB142" s="851"/>
      <c r="QDC142" s="851"/>
      <c r="QDD142" s="858"/>
      <c r="QDE142" s="851"/>
      <c r="QDF142" s="851"/>
      <c r="QDG142" s="851"/>
      <c r="QDH142" s="851"/>
      <c r="QDI142" s="851"/>
      <c r="QDJ142" s="851"/>
      <c r="QDK142" s="858"/>
      <c r="QDL142" s="851"/>
      <c r="QDM142" s="851"/>
      <c r="QDN142" s="851"/>
      <c r="QDO142" s="851"/>
      <c r="QDP142" s="851"/>
      <c r="QDQ142" s="851"/>
      <c r="QDR142" s="858"/>
      <c r="QDS142" s="851"/>
      <c r="QDT142" s="851"/>
      <c r="QDU142" s="851"/>
      <c r="QDV142" s="851"/>
      <c r="QDW142" s="851"/>
      <c r="QDX142" s="851"/>
      <c r="QDY142" s="858"/>
      <c r="QDZ142" s="851"/>
      <c r="QEA142" s="851"/>
      <c r="QEB142" s="851"/>
      <c r="QEC142" s="851"/>
      <c r="QED142" s="851"/>
      <c r="QEE142" s="851"/>
      <c r="QEF142" s="858"/>
      <c r="QEG142" s="851"/>
      <c r="QEH142" s="851"/>
      <c r="QEI142" s="851"/>
      <c r="QEJ142" s="851"/>
      <c r="QEK142" s="851"/>
      <c r="QEL142" s="851"/>
      <c r="QEM142" s="858"/>
      <c r="QEN142" s="851"/>
      <c r="QEO142" s="851"/>
      <c r="QEP142" s="851"/>
      <c r="QEQ142" s="851"/>
      <c r="QER142" s="851"/>
      <c r="QES142" s="851"/>
      <c r="QET142" s="858"/>
      <c r="QEU142" s="851"/>
      <c r="QEV142" s="851"/>
      <c r="QEW142" s="851"/>
      <c r="QEX142" s="851"/>
      <c r="QEY142" s="851"/>
      <c r="QEZ142" s="851"/>
      <c r="QFA142" s="858"/>
      <c r="QFB142" s="851"/>
      <c r="QFC142" s="851"/>
      <c r="QFD142" s="851"/>
      <c r="QFE142" s="851"/>
      <c r="QFF142" s="851"/>
      <c r="QFG142" s="851"/>
      <c r="QFH142" s="858"/>
      <c r="QFI142" s="851"/>
      <c r="QFJ142" s="851"/>
      <c r="QFK142" s="851"/>
      <c r="QFL142" s="851"/>
      <c r="QFM142" s="851"/>
      <c r="QFN142" s="851"/>
      <c r="QFO142" s="858"/>
      <c r="QFP142" s="851"/>
      <c r="QFQ142" s="851"/>
      <c r="QFR142" s="851"/>
      <c r="QFS142" s="851"/>
      <c r="QFT142" s="851"/>
      <c r="QFU142" s="851"/>
      <c r="QFV142" s="858"/>
      <c r="QFW142" s="851"/>
      <c r="QFX142" s="851"/>
      <c r="QFY142" s="851"/>
      <c r="QFZ142" s="851"/>
      <c r="QGA142" s="851"/>
      <c r="QGB142" s="851"/>
      <c r="QGC142" s="858"/>
      <c r="QGD142" s="851"/>
      <c r="QGE142" s="851"/>
      <c r="QGF142" s="851"/>
      <c r="QGG142" s="851"/>
      <c r="QGH142" s="851"/>
      <c r="QGI142" s="851"/>
      <c r="QGJ142" s="858"/>
      <c r="QGK142" s="851"/>
      <c r="QGL142" s="851"/>
      <c r="QGM142" s="851"/>
      <c r="QGN142" s="851"/>
      <c r="QGO142" s="851"/>
      <c r="QGP142" s="851"/>
      <c r="QGQ142" s="858"/>
      <c r="QGR142" s="851"/>
      <c r="QGS142" s="851"/>
      <c r="QGT142" s="851"/>
      <c r="QGU142" s="851"/>
      <c r="QGV142" s="851"/>
      <c r="QGW142" s="851"/>
      <c r="QGX142" s="858"/>
      <c r="QGY142" s="851"/>
      <c r="QGZ142" s="851"/>
      <c r="QHA142" s="851"/>
      <c r="QHB142" s="851"/>
      <c r="QHC142" s="851"/>
      <c r="QHD142" s="851"/>
      <c r="QHE142" s="858"/>
      <c r="QHF142" s="851"/>
      <c r="QHG142" s="851"/>
      <c r="QHH142" s="851"/>
      <c r="QHI142" s="851"/>
      <c r="QHJ142" s="851"/>
      <c r="QHK142" s="851"/>
      <c r="QHL142" s="858"/>
      <c r="QHM142" s="851"/>
      <c r="QHN142" s="851"/>
      <c r="QHO142" s="851"/>
      <c r="QHP142" s="851"/>
      <c r="QHQ142" s="851"/>
      <c r="QHR142" s="851"/>
      <c r="QHS142" s="858"/>
      <c r="QHT142" s="851"/>
      <c r="QHU142" s="851"/>
      <c r="QHV142" s="851"/>
      <c r="QHW142" s="851"/>
      <c r="QHX142" s="851"/>
      <c r="QHY142" s="851"/>
      <c r="QHZ142" s="858"/>
      <c r="QIA142" s="851"/>
      <c r="QIB142" s="851"/>
      <c r="QIC142" s="851"/>
      <c r="QID142" s="851"/>
      <c r="QIE142" s="851"/>
      <c r="QIF142" s="851"/>
      <c r="QIG142" s="858"/>
      <c r="QIH142" s="851"/>
      <c r="QII142" s="851"/>
      <c r="QIJ142" s="851"/>
      <c r="QIK142" s="851"/>
      <c r="QIL142" s="851"/>
      <c r="QIM142" s="851"/>
      <c r="QIN142" s="858"/>
      <c r="QIO142" s="851"/>
      <c r="QIP142" s="851"/>
      <c r="QIQ142" s="851"/>
      <c r="QIR142" s="851"/>
      <c r="QIS142" s="851"/>
      <c r="QIT142" s="851"/>
      <c r="QIU142" s="858"/>
      <c r="QIV142" s="851"/>
      <c r="QIW142" s="851"/>
      <c r="QIX142" s="851"/>
      <c r="QIY142" s="851"/>
      <c r="QIZ142" s="851"/>
      <c r="QJA142" s="851"/>
      <c r="QJB142" s="858"/>
      <c r="QJC142" s="851"/>
      <c r="QJD142" s="851"/>
      <c r="QJE142" s="851"/>
      <c r="QJF142" s="851"/>
      <c r="QJG142" s="851"/>
      <c r="QJH142" s="851"/>
      <c r="QJI142" s="858"/>
      <c r="QJJ142" s="851"/>
      <c r="QJK142" s="851"/>
      <c r="QJL142" s="851"/>
      <c r="QJM142" s="851"/>
      <c r="QJN142" s="851"/>
      <c r="QJO142" s="851"/>
      <c r="QJP142" s="858"/>
      <c r="QJQ142" s="851"/>
      <c r="QJR142" s="851"/>
      <c r="QJS142" s="851"/>
      <c r="QJT142" s="851"/>
      <c r="QJU142" s="851"/>
      <c r="QJV142" s="851"/>
      <c r="QJW142" s="858"/>
      <c r="QJX142" s="851"/>
      <c r="QJY142" s="851"/>
      <c r="QJZ142" s="851"/>
      <c r="QKA142" s="851"/>
      <c r="QKB142" s="851"/>
      <c r="QKC142" s="851"/>
      <c r="QKD142" s="858"/>
      <c r="QKE142" s="851"/>
      <c r="QKF142" s="851"/>
      <c r="QKG142" s="851"/>
      <c r="QKH142" s="851"/>
      <c r="QKI142" s="851"/>
      <c r="QKJ142" s="851"/>
      <c r="QKK142" s="858"/>
      <c r="QKL142" s="851"/>
      <c r="QKM142" s="851"/>
      <c r="QKN142" s="851"/>
      <c r="QKO142" s="851"/>
      <c r="QKP142" s="851"/>
      <c r="QKQ142" s="851"/>
      <c r="QKR142" s="858"/>
      <c r="QKS142" s="851"/>
      <c r="QKT142" s="851"/>
      <c r="QKU142" s="851"/>
      <c r="QKV142" s="851"/>
      <c r="QKW142" s="851"/>
      <c r="QKX142" s="851"/>
      <c r="QKY142" s="858"/>
      <c r="QKZ142" s="851"/>
      <c r="QLA142" s="851"/>
      <c r="QLB142" s="851"/>
      <c r="QLC142" s="851"/>
      <c r="QLD142" s="851"/>
      <c r="QLE142" s="851"/>
      <c r="QLF142" s="858"/>
      <c r="QLG142" s="851"/>
      <c r="QLH142" s="851"/>
      <c r="QLI142" s="851"/>
      <c r="QLJ142" s="851"/>
      <c r="QLK142" s="851"/>
      <c r="QLL142" s="851"/>
      <c r="QLM142" s="858"/>
      <c r="QLN142" s="851"/>
      <c r="QLO142" s="851"/>
      <c r="QLP142" s="851"/>
      <c r="QLQ142" s="851"/>
      <c r="QLR142" s="851"/>
      <c r="QLS142" s="851"/>
      <c r="QLT142" s="858"/>
      <c r="QLU142" s="851"/>
      <c r="QLV142" s="851"/>
      <c r="QLW142" s="851"/>
      <c r="QLX142" s="851"/>
      <c r="QLY142" s="851"/>
      <c r="QLZ142" s="851"/>
      <c r="QMA142" s="858"/>
      <c r="QMB142" s="851"/>
      <c r="QMC142" s="851"/>
      <c r="QMD142" s="851"/>
      <c r="QME142" s="851"/>
      <c r="QMF142" s="851"/>
      <c r="QMG142" s="851"/>
      <c r="QMH142" s="858"/>
      <c r="QMI142" s="851"/>
      <c r="QMJ142" s="851"/>
      <c r="QMK142" s="851"/>
      <c r="QML142" s="851"/>
      <c r="QMM142" s="851"/>
      <c r="QMN142" s="851"/>
      <c r="QMO142" s="858"/>
      <c r="QMP142" s="851"/>
      <c r="QMQ142" s="851"/>
      <c r="QMR142" s="851"/>
      <c r="QMS142" s="851"/>
      <c r="QMT142" s="851"/>
      <c r="QMU142" s="851"/>
      <c r="QMV142" s="858"/>
      <c r="QMW142" s="851"/>
      <c r="QMX142" s="851"/>
      <c r="QMY142" s="851"/>
      <c r="QMZ142" s="851"/>
      <c r="QNA142" s="851"/>
      <c r="QNB142" s="851"/>
      <c r="QNC142" s="858"/>
      <c r="QND142" s="851"/>
      <c r="QNE142" s="851"/>
      <c r="QNF142" s="851"/>
      <c r="QNG142" s="851"/>
      <c r="QNH142" s="851"/>
      <c r="QNI142" s="851"/>
      <c r="QNJ142" s="858"/>
      <c r="QNK142" s="851"/>
      <c r="QNL142" s="851"/>
      <c r="QNM142" s="851"/>
      <c r="QNN142" s="851"/>
      <c r="QNO142" s="851"/>
      <c r="QNP142" s="851"/>
      <c r="QNQ142" s="858"/>
      <c r="QNR142" s="851"/>
      <c r="QNS142" s="851"/>
      <c r="QNT142" s="851"/>
      <c r="QNU142" s="851"/>
      <c r="QNV142" s="851"/>
      <c r="QNW142" s="851"/>
      <c r="QNX142" s="858"/>
      <c r="QNY142" s="851"/>
      <c r="QNZ142" s="851"/>
      <c r="QOA142" s="851"/>
      <c r="QOB142" s="851"/>
      <c r="QOC142" s="851"/>
      <c r="QOD142" s="851"/>
      <c r="QOE142" s="858"/>
      <c r="QOF142" s="851"/>
      <c r="QOG142" s="851"/>
      <c r="QOH142" s="851"/>
      <c r="QOI142" s="851"/>
      <c r="QOJ142" s="851"/>
      <c r="QOK142" s="851"/>
      <c r="QOL142" s="858"/>
      <c r="QOM142" s="851"/>
      <c r="QON142" s="851"/>
      <c r="QOO142" s="851"/>
      <c r="QOP142" s="851"/>
      <c r="QOQ142" s="851"/>
      <c r="QOR142" s="851"/>
      <c r="QOS142" s="858"/>
      <c r="QOT142" s="851"/>
      <c r="QOU142" s="851"/>
      <c r="QOV142" s="851"/>
      <c r="QOW142" s="851"/>
      <c r="QOX142" s="851"/>
      <c r="QOY142" s="851"/>
      <c r="QOZ142" s="858"/>
      <c r="QPA142" s="851"/>
      <c r="QPB142" s="851"/>
      <c r="QPC142" s="851"/>
      <c r="QPD142" s="851"/>
      <c r="QPE142" s="851"/>
      <c r="QPF142" s="851"/>
      <c r="QPG142" s="858"/>
      <c r="QPH142" s="851"/>
      <c r="QPI142" s="851"/>
      <c r="QPJ142" s="851"/>
      <c r="QPK142" s="851"/>
      <c r="QPL142" s="851"/>
      <c r="QPM142" s="851"/>
      <c r="QPN142" s="858"/>
      <c r="QPO142" s="851"/>
      <c r="QPP142" s="851"/>
      <c r="QPQ142" s="851"/>
      <c r="QPR142" s="851"/>
      <c r="QPS142" s="851"/>
      <c r="QPT142" s="851"/>
      <c r="QPU142" s="858"/>
      <c r="QPV142" s="851"/>
      <c r="QPW142" s="851"/>
      <c r="QPX142" s="851"/>
      <c r="QPY142" s="851"/>
      <c r="QPZ142" s="851"/>
      <c r="QQA142" s="851"/>
      <c r="QQB142" s="858"/>
      <c r="QQC142" s="851"/>
      <c r="QQD142" s="851"/>
      <c r="QQE142" s="851"/>
      <c r="QQF142" s="851"/>
      <c r="QQG142" s="851"/>
      <c r="QQH142" s="851"/>
      <c r="QQI142" s="858"/>
      <c r="QQJ142" s="851"/>
      <c r="QQK142" s="851"/>
      <c r="QQL142" s="851"/>
      <c r="QQM142" s="851"/>
      <c r="QQN142" s="851"/>
      <c r="QQO142" s="851"/>
      <c r="QQP142" s="858"/>
      <c r="QQQ142" s="851"/>
      <c r="QQR142" s="851"/>
      <c r="QQS142" s="851"/>
      <c r="QQT142" s="851"/>
      <c r="QQU142" s="851"/>
      <c r="QQV142" s="851"/>
      <c r="QQW142" s="858"/>
      <c r="QQX142" s="851"/>
      <c r="QQY142" s="851"/>
      <c r="QQZ142" s="851"/>
      <c r="QRA142" s="851"/>
      <c r="QRB142" s="851"/>
      <c r="QRC142" s="851"/>
      <c r="QRD142" s="858"/>
      <c r="QRE142" s="851"/>
      <c r="QRF142" s="851"/>
      <c r="QRG142" s="851"/>
      <c r="QRH142" s="851"/>
      <c r="QRI142" s="851"/>
      <c r="QRJ142" s="851"/>
      <c r="QRK142" s="858"/>
      <c r="QRL142" s="851"/>
      <c r="QRM142" s="851"/>
      <c r="QRN142" s="851"/>
      <c r="QRO142" s="851"/>
      <c r="QRP142" s="851"/>
      <c r="QRQ142" s="851"/>
      <c r="QRR142" s="858"/>
      <c r="QRS142" s="851"/>
      <c r="QRT142" s="851"/>
      <c r="QRU142" s="851"/>
      <c r="QRV142" s="851"/>
      <c r="QRW142" s="851"/>
      <c r="QRX142" s="851"/>
      <c r="QRY142" s="858"/>
      <c r="QRZ142" s="851"/>
      <c r="QSA142" s="851"/>
      <c r="QSB142" s="851"/>
      <c r="QSC142" s="851"/>
      <c r="QSD142" s="851"/>
      <c r="QSE142" s="851"/>
      <c r="QSF142" s="858"/>
      <c r="QSG142" s="851"/>
      <c r="QSH142" s="851"/>
      <c r="QSI142" s="851"/>
      <c r="QSJ142" s="851"/>
      <c r="QSK142" s="851"/>
      <c r="QSL142" s="851"/>
      <c r="QSM142" s="858"/>
      <c r="QSN142" s="851"/>
      <c r="QSO142" s="851"/>
      <c r="QSP142" s="851"/>
      <c r="QSQ142" s="851"/>
      <c r="QSR142" s="851"/>
      <c r="QSS142" s="851"/>
      <c r="QST142" s="858"/>
      <c r="QSU142" s="851"/>
      <c r="QSV142" s="851"/>
      <c r="QSW142" s="851"/>
      <c r="QSX142" s="851"/>
      <c r="QSY142" s="851"/>
      <c r="QSZ142" s="851"/>
      <c r="QTA142" s="858"/>
      <c r="QTB142" s="851"/>
      <c r="QTC142" s="851"/>
      <c r="QTD142" s="851"/>
      <c r="QTE142" s="851"/>
      <c r="QTF142" s="851"/>
      <c r="QTG142" s="851"/>
      <c r="QTH142" s="858"/>
      <c r="QTI142" s="851"/>
      <c r="QTJ142" s="851"/>
      <c r="QTK142" s="851"/>
      <c r="QTL142" s="851"/>
      <c r="QTM142" s="851"/>
      <c r="QTN142" s="851"/>
      <c r="QTO142" s="858"/>
      <c r="QTP142" s="851"/>
      <c r="QTQ142" s="851"/>
      <c r="QTR142" s="851"/>
      <c r="QTS142" s="851"/>
      <c r="QTT142" s="851"/>
      <c r="QTU142" s="851"/>
      <c r="QTV142" s="858"/>
      <c r="QTW142" s="851"/>
      <c r="QTX142" s="851"/>
      <c r="QTY142" s="851"/>
      <c r="QTZ142" s="851"/>
      <c r="QUA142" s="851"/>
      <c r="QUB142" s="851"/>
      <c r="QUC142" s="858"/>
      <c r="QUD142" s="851"/>
      <c r="QUE142" s="851"/>
      <c r="QUF142" s="851"/>
      <c r="QUG142" s="851"/>
      <c r="QUH142" s="851"/>
      <c r="QUI142" s="851"/>
      <c r="QUJ142" s="858"/>
      <c r="QUK142" s="851"/>
      <c r="QUL142" s="851"/>
      <c r="QUM142" s="851"/>
      <c r="QUN142" s="851"/>
      <c r="QUO142" s="851"/>
      <c r="QUP142" s="851"/>
      <c r="QUQ142" s="858"/>
      <c r="QUR142" s="851"/>
      <c r="QUS142" s="851"/>
      <c r="QUT142" s="851"/>
      <c r="QUU142" s="851"/>
      <c r="QUV142" s="851"/>
      <c r="QUW142" s="851"/>
      <c r="QUX142" s="858"/>
      <c r="QUY142" s="851"/>
      <c r="QUZ142" s="851"/>
      <c r="QVA142" s="851"/>
      <c r="QVB142" s="851"/>
      <c r="QVC142" s="851"/>
      <c r="QVD142" s="851"/>
      <c r="QVE142" s="858"/>
      <c r="QVF142" s="851"/>
      <c r="QVG142" s="851"/>
      <c r="QVH142" s="851"/>
      <c r="QVI142" s="851"/>
      <c r="QVJ142" s="851"/>
      <c r="QVK142" s="851"/>
      <c r="QVL142" s="858"/>
      <c r="QVM142" s="851"/>
      <c r="QVN142" s="851"/>
      <c r="QVO142" s="851"/>
      <c r="QVP142" s="851"/>
      <c r="QVQ142" s="851"/>
      <c r="QVR142" s="851"/>
      <c r="QVS142" s="858"/>
      <c r="QVT142" s="851"/>
      <c r="QVU142" s="851"/>
      <c r="QVV142" s="851"/>
      <c r="QVW142" s="851"/>
      <c r="QVX142" s="851"/>
      <c r="QVY142" s="851"/>
      <c r="QVZ142" s="858"/>
      <c r="QWA142" s="851"/>
      <c r="QWB142" s="851"/>
      <c r="QWC142" s="851"/>
      <c r="QWD142" s="851"/>
      <c r="QWE142" s="851"/>
      <c r="QWF142" s="851"/>
      <c r="QWG142" s="858"/>
      <c r="QWH142" s="851"/>
      <c r="QWI142" s="851"/>
      <c r="QWJ142" s="851"/>
      <c r="QWK142" s="851"/>
      <c r="QWL142" s="851"/>
      <c r="QWM142" s="851"/>
      <c r="QWN142" s="858"/>
      <c r="QWO142" s="851"/>
      <c r="QWP142" s="851"/>
      <c r="QWQ142" s="851"/>
      <c r="QWR142" s="851"/>
      <c r="QWS142" s="851"/>
      <c r="QWT142" s="851"/>
      <c r="QWU142" s="858"/>
      <c r="QWV142" s="851"/>
      <c r="QWW142" s="851"/>
      <c r="QWX142" s="851"/>
      <c r="QWY142" s="851"/>
      <c r="QWZ142" s="851"/>
      <c r="QXA142" s="851"/>
      <c r="QXB142" s="858"/>
      <c r="QXC142" s="851"/>
      <c r="QXD142" s="851"/>
      <c r="QXE142" s="851"/>
      <c r="QXF142" s="851"/>
      <c r="QXG142" s="851"/>
      <c r="QXH142" s="851"/>
      <c r="QXI142" s="858"/>
      <c r="QXJ142" s="851"/>
      <c r="QXK142" s="851"/>
      <c r="QXL142" s="851"/>
      <c r="QXM142" s="851"/>
      <c r="QXN142" s="851"/>
      <c r="QXO142" s="851"/>
      <c r="QXP142" s="858"/>
      <c r="QXQ142" s="851"/>
      <c r="QXR142" s="851"/>
      <c r="QXS142" s="851"/>
      <c r="QXT142" s="851"/>
      <c r="QXU142" s="851"/>
      <c r="QXV142" s="851"/>
      <c r="QXW142" s="858"/>
      <c r="QXX142" s="851"/>
      <c r="QXY142" s="851"/>
      <c r="QXZ142" s="851"/>
      <c r="QYA142" s="851"/>
      <c r="QYB142" s="851"/>
      <c r="QYC142" s="851"/>
      <c r="QYD142" s="858"/>
      <c r="QYE142" s="851"/>
      <c r="QYF142" s="851"/>
      <c r="QYG142" s="851"/>
      <c r="QYH142" s="851"/>
      <c r="QYI142" s="851"/>
      <c r="QYJ142" s="851"/>
      <c r="QYK142" s="858"/>
      <c r="QYL142" s="851"/>
      <c r="QYM142" s="851"/>
      <c r="QYN142" s="851"/>
      <c r="QYO142" s="851"/>
      <c r="QYP142" s="851"/>
      <c r="QYQ142" s="851"/>
      <c r="QYR142" s="858"/>
      <c r="QYS142" s="851"/>
      <c r="QYT142" s="851"/>
      <c r="QYU142" s="851"/>
      <c r="QYV142" s="851"/>
      <c r="QYW142" s="851"/>
      <c r="QYX142" s="851"/>
      <c r="QYY142" s="858"/>
      <c r="QYZ142" s="851"/>
      <c r="QZA142" s="851"/>
      <c r="QZB142" s="851"/>
      <c r="QZC142" s="851"/>
      <c r="QZD142" s="851"/>
      <c r="QZE142" s="851"/>
      <c r="QZF142" s="858"/>
      <c r="QZG142" s="851"/>
      <c r="QZH142" s="851"/>
      <c r="QZI142" s="851"/>
      <c r="QZJ142" s="851"/>
      <c r="QZK142" s="851"/>
      <c r="QZL142" s="851"/>
      <c r="QZM142" s="858"/>
      <c r="QZN142" s="851"/>
      <c r="QZO142" s="851"/>
      <c r="QZP142" s="851"/>
      <c r="QZQ142" s="851"/>
      <c r="QZR142" s="851"/>
      <c r="QZS142" s="851"/>
      <c r="QZT142" s="858"/>
      <c r="QZU142" s="851"/>
      <c r="QZV142" s="851"/>
      <c r="QZW142" s="851"/>
      <c r="QZX142" s="851"/>
      <c r="QZY142" s="851"/>
      <c r="QZZ142" s="851"/>
      <c r="RAA142" s="858"/>
      <c r="RAB142" s="851"/>
      <c r="RAC142" s="851"/>
      <c r="RAD142" s="851"/>
      <c r="RAE142" s="851"/>
      <c r="RAF142" s="851"/>
      <c r="RAG142" s="851"/>
      <c r="RAH142" s="858"/>
      <c r="RAI142" s="851"/>
      <c r="RAJ142" s="851"/>
      <c r="RAK142" s="851"/>
      <c r="RAL142" s="851"/>
      <c r="RAM142" s="851"/>
      <c r="RAN142" s="851"/>
      <c r="RAO142" s="858"/>
      <c r="RAP142" s="851"/>
      <c r="RAQ142" s="851"/>
      <c r="RAR142" s="851"/>
      <c r="RAS142" s="851"/>
      <c r="RAT142" s="851"/>
      <c r="RAU142" s="851"/>
      <c r="RAV142" s="858"/>
      <c r="RAW142" s="851"/>
      <c r="RAX142" s="851"/>
      <c r="RAY142" s="851"/>
      <c r="RAZ142" s="851"/>
      <c r="RBA142" s="851"/>
      <c r="RBB142" s="851"/>
      <c r="RBC142" s="858"/>
      <c r="RBD142" s="851"/>
      <c r="RBE142" s="851"/>
      <c r="RBF142" s="851"/>
      <c r="RBG142" s="851"/>
      <c r="RBH142" s="851"/>
      <c r="RBI142" s="851"/>
      <c r="RBJ142" s="858"/>
      <c r="RBK142" s="851"/>
      <c r="RBL142" s="851"/>
      <c r="RBM142" s="851"/>
      <c r="RBN142" s="851"/>
      <c r="RBO142" s="851"/>
      <c r="RBP142" s="851"/>
      <c r="RBQ142" s="858"/>
      <c r="RBR142" s="851"/>
      <c r="RBS142" s="851"/>
      <c r="RBT142" s="851"/>
      <c r="RBU142" s="851"/>
      <c r="RBV142" s="851"/>
      <c r="RBW142" s="851"/>
      <c r="RBX142" s="858"/>
      <c r="RBY142" s="851"/>
      <c r="RBZ142" s="851"/>
      <c r="RCA142" s="851"/>
      <c r="RCB142" s="851"/>
      <c r="RCC142" s="851"/>
      <c r="RCD142" s="851"/>
      <c r="RCE142" s="858"/>
      <c r="RCF142" s="851"/>
      <c r="RCG142" s="851"/>
      <c r="RCH142" s="851"/>
      <c r="RCI142" s="851"/>
      <c r="RCJ142" s="851"/>
      <c r="RCK142" s="851"/>
      <c r="RCL142" s="858"/>
      <c r="RCM142" s="851"/>
      <c r="RCN142" s="851"/>
      <c r="RCO142" s="851"/>
      <c r="RCP142" s="851"/>
      <c r="RCQ142" s="851"/>
      <c r="RCR142" s="851"/>
      <c r="RCS142" s="858"/>
      <c r="RCT142" s="851"/>
      <c r="RCU142" s="851"/>
      <c r="RCV142" s="851"/>
      <c r="RCW142" s="851"/>
      <c r="RCX142" s="851"/>
      <c r="RCY142" s="851"/>
      <c r="RCZ142" s="858"/>
      <c r="RDA142" s="851"/>
      <c r="RDB142" s="851"/>
      <c r="RDC142" s="851"/>
      <c r="RDD142" s="851"/>
      <c r="RDE142" s="851"/>
      <c r="RDF142" s="851"/>
      <c r="RDG142" s="858"/>
      <c r="RDH142" s="851"/>
      <c r="RDI142" s="851"/>
      <c r="RDJ142" s="851"/>
      <c r="RDK142" s="851"/>
      <c r="RDL142" s="851"/>
      <c r="RDM142" s="851"/>
      <c r="RDN142" s="858"/>
      <c r="RDO142" s="851"/>
      <c r="RDP142" s="851"/>
      <c r="RDQ142" s="851"/>
      <c r="RDR142" s="851"/>
      <c r="RDS142" s="851"/>
      <c r="RDT142" s="851"/>
      <c r="RDU142" s="858"/>
      <c r="RDV142" s="851"/>
      <c r="RDW142" s="851"/>
      <c r="RDX142" s="851"/>
      <c r="RDY142" s="851"/>
      <c r="RDZ142" s="851"/>
      <c r="REA142" s="851"/>
      <c r="REB142" s="858"/>
      <c r="REC142" s="851"/>
      <c r="RED142" s="851"/>
      <c r="REE142" s="851"/>
      <c r="REF142" s="851"/>
      <c r="REG142" s="851"/>
      <c r="REH142" s="851"/>
      <c r="REI142" s="858"/>
      <c r="REJ142" s="851"/>
      <c r="REK142" s="851"/>
      <c r="REL142" s="851"/>
      <c r="REM142" s="851"/>
      <c r="REN142" s="851"/>
      <c r="REO142" s="851"/>
      <c r="REP142" s="858"/>
      <c r="REQ142" s="851"/>
      <c r="RER142" s="851"/>
      <c r="RES142" s="851"/>
      <c r="RET142" s="851"/>
      <c r="REU142" s="851"/>
      <c r="REV142" s="851"/>
      <c r="REW142" s="858"/>
      <c r="REX142" s="851"/>
      <c r="REY142" s="851"/>
      <c r="REZ142" s="851"/>
      <c r="RFA142" s="851"/>
      <c r="RFB142" s="851"/>
      <c r="RFC142" s="851"/>
      <c r="RFD142" s="858"/>
      <c r="RFE142" s="851"/>
      <c r="RFF142" s="851"/>
      <c r="RFG142" s="851"/>
      <c r="RFH142" s="851"/>
      <c r="RFI142" s="851"/>
      <c r="RFJ142" s="851"/>
      <c r="RFK142" s="858"/>
      <c r="RFL142" s="851"/>
      <c r="RFM142" s="851"/>
      <c r="RFN142" s="851"/>
      <c r="RFO142" s="851"/>
      <c r="RFP142" s="851"/>
      <c r="RFQ142" s="851"/>
      <c r="RFR142" s="858"/>
      <c r="RFS142" s="851"/>
      <c r="RFT142" s="851"/>
      <c r="RFU142" s="851"/>
      <c r="RFV142" s="851"/>
      <c r="RFW142" s="851"/>
      <c r="RFX142" s="851"/>
      <c r="RFY142" s="858"/>
      <c r="RFZ142" s="851"/>
      <c r="RGA142" s="851"/>
      <c r="RGB142" s="851"/>
      <c r="RGC142" s="851"/>
      <c r="RGD142" s="851"/>
      <c r="RGE142" s="851"/>
      <c r="RGF142" s="858"/>
      <c r="RGG142" s="851"/>
      <c r="RGH142" s="851"/>
      <c r="RGI142" s="851"/>
      <c r="RGJ142" s="851"/>
      <c r="RGK142" s="851"/>
      <c r="RGL142" s="851"/>
      <c r="RGM142" s="858"/>
      <c r="RGN142" s="851"/>
      <c r="RGO142" s="851"/>
      <c r="RGP142" s="851"/>
      <c r="RGQ142" s="851"/>
      <c r="RGR142" s="851"/>
      <c r="RGS142" s="851"/>
      <c r="RGT142" s="858"/>
      <c r="RGU142" s="851"/>
      <c r="RGV142" s="851"/>
      <c r="RGW142" s="851"/>
      <c r="RGX142" s="851"/>
      <c r="RGY142" s="851"/>
      <c r="RGZ142" s="851"/>
      <c r="RHA142" s="858"/>
      <c r="RHB142" s="851"/>
      <c r="RHC142" s="851"/>
      <c r="RHD142" s="851"/>
      <c r="RHE142" s="851"/>
      <c r="RHF142" s="851"/>
      <c r="RHG142" s="851"/>
      <c r="RHH142" s="858"/>
      <c r="RHI142" s="851"/>
      <c r="RHJ142" s="851"/>
      <c r="RHK142" s="851"/>
      <c r="RHL142" s="851"/>
      <c r="RHM142" s="851"/>
      <c r="RHN142" s="851"/>
      <c r="RHO142" s="858"/>
      <c r="RHP142" s="851"/>
      <c r="RHQ142" s="851"/>
      <c r="RHR142" s="851"/>
      <c r="RHS142" s="851"/>
      <c r="RHT142" s="851"/>
      <c r="RHU142" s="851"/>
      <c r="RHV142" s="858"/>
      <c r="RHW142" s="851"/>
      <c r="RHX142" s="851"/>
      <c r="RHY142" s="851"/>
      <c r="RHZ142" s="851"/>
      <c r="RIA142" s="851"/>
      <c r="RIB142" s="851"/>
      <c r="RIC142" s="858"/>
      <c r="RID142" s="851"/>
      <c r="RIE142" s="851"/>
      <c r="RIF142" s="851"/>
      <c r="RIG142" s="851"/>
      <c r="RIH142" s="851"/>
      <c r="RII142" s="851"/>
      <c r="RIJ142" s="858"/>
      <c r="RIK142" s="851"/>
      <c r="RIL142" s="851"/>
      <c r="RIM142" s="851"/>
      <c r="RIN142" s="851"/>
      <c r="RIO142" s="851"/>
      <c r="RIP142" s="851"/>
      <c r="RIQ142" s="858"/>
      <c r="RIR142" s="851"/>
      <c r="RIS142" s="851"/>
      <c r="RIT142" s="851"/>
      <c r="RIU142" s="851"/>
      <c r="RIV142" s="851"/>
      <c r="RIW142" s="851"/>
      <c r="RIX142" s="858"/>
      <c r="RIY142" s="851"/>
      <c r="RIZ142" s="851"/>
      <c r="RJA142" s="851"/>
      <c r="RJB142" s="851"/>
      <c r="RJC142" s="851"/>
      <c r="RJD142" s="851"/>
      <c r="RJE142" s="858"/>
      <c r="RJF142" s="851"/>
      <c r="RJG142" s="851"/>
      <c r="RJH142" s="851"/>
      <c r="RJI142" s="851"/>
      <c r="RJJ142" s="851"/>
      <c r="RJK142" s="851"/>
      <c r="RJL142" s="858"/>
      <c r="RJM142" s="851"/>
      <c r="RJN142" s="851"/>
      <c r="RJO142" s="851"/>
      <c r="RJP142" s="851"/>
      <c r="RJQ142" s="851"/>
      <c r="RJR142" s="851"/>
      <c r="RJS142" s="858"/>
      <c r="RJT142" s="851"/>
      <c r="RJU142" s="851"/>
      <c r="RJV142" s="851"/>
      <c r="RJW142" s="851"/>
      <c r="RJX142" s="851"/>
      <c r="RJY142" s="851"/>
      <c r="RJZ142" s="858"/>
      <c r="RKA142" s="851"/>
      <c r="RKB142" s="851"/>
      <c r="RKC142" s="851"/>
      <c r="RKD142" s="851"/>
      <c r="RKE142" s="851"/>
      <c r="RKF142" s="851"/>
      <c r="RKG142" s="858"/>
      <c r="RKH142" s="851"/>
      <c r="RKI142" s="851"/>
      <c r="RKJ142" s="851"/>
      <c r="RKK142" s="851"/>
      <c r="RKL142" s="851"/>
      <c r="RKM142" s="851"/>
      <c r="RKN142" s="858"/>
      <c r="RKO142" s="851"/>
      <c r="RKP142" s="851"/>
      <c r="RKQ142" s="851"/>
      <c r="RKR142" s="851"/>
      <c r="RKS142" s="851"/>
      <c r="RKT142" s="851"/>
      <c r="RKU142" s="858"/>
      <c r="RKV142" s="851"/>
      <c r="RKW142" s="851"/>
      <c r="RKX142" s="851"/>
      <c r="RKY142" s="851"/>
      <c r="RKZ142" s="851"/>
      <c r="RLA142" s="851"/>
      <c r="RLB142" s="858"/>
      <c r="RLC142" s="851"/>
      <c r="RLD142" s="851"/>
      <c r="RLE142" s="851"/>
      <c r="RLF142" s="851"/>
      <c r="RLG142" s="851"/>
      <c r="RLH142" s="851"/>
      <c r="RLI142" s="858"/>
      <c r="RLJ142" s="851"/>
      <c r="RLK142" s="851"/>
      <c r="RLL142" s="851"/>
      <c r="RLM142" s="851"/>
      <c r="RLN142" s="851"/>
      <c r="RLO142" s="851"/>
      <c r="RLP142" s="858"/>
      <c r="RLQ142" s="851"/>
      <c r="RLR142" s="851"/>
      <c r="RLS142" s="851"/>
      <c r="RLT142" s="851"/>
      <c r="RLU142" s="851"/>
      <c r="RLV142" s="851"/>
      <c r="RLW142" s="858"/>
      <c r="RLX142" s="851"/>
      <c r="RLY142" s="851"/>
      <c r="RLZ142" s="851"/>
      <c r="RMA142" s="851"/>
      <c r="RMB142" s="851"/>
      <c r="RMC142" s="851"/>
      <c r="RMD142" s="858"/>
      <c r="RME142" s="851"/>
      <c r="RMF142" s="851"/>
      <c r="RMG142" s="851"/>
      <c r="RMH142" s="851"/>
      <c r="RMI142" s="851"/>
      <c r="RMJ142" s="851"/>
      <c r="RMK142" s="858"/>
      <c r="RML142" s="851"/>
      <c r="RMM142" s="851"/>
      <c r="RMN142" s="851"/>
      <c r="RMO142" s="851"/>
      <c r="RMP142" s="851"/>
      <c r="RMQ142" s="851"/>
      <c r="RMR142" s="858"/>
      <c r="RMS142" s="851"/>
      <c r="RMT142" s="851"/>
      <c r="RMU142" s="851"/>
      <c r="RMV142" s="851"/>
      <c r="RMW142" s="851"/>
      <c r="RMX142" s="851"/>
      <c r="RMY142" s="858"/>
      <c r="RMZ142" s="851"/>
      <c r="RNA142" s="851"/>
      <c r="RNB142" s="851"/>
      <c r="RNC142" s="851"/>
      <c r="RND142" s="851"/>
      <c r="RNE142" s="851"/>
      <c r="RNF142" s="858"/>
      <c r="RNG142" s="851"/>
      <c r="RNH142" s="851"/>
      <c r="RNI142" s="851"/>
      <c r="RNJ142" s="851"/>
      <c r="RNK142" s="851"/>
      <c r="RNL142" s="851"/>
      <c r="RNM142" s="858"/>
      <c r="RNN142" s="851"/>
      <c r="RNO142" s="851"/>
      <c r="RNP142" s="851"/>
      <c r="RNQ142" s="851"/>
      <c r="RNR142" s="851"/>
      <c r="RNS142" s="851"/>
      <c r="RNT142" s="858"/>
      <c r="RNU142" s="851"/>
      <c r="RNV142" s="851"/>
      <c r="RNW142" s="851"/>
      <c r="RNX142" s="851"/>
      <c r="RNY142" s="851"/>
      <c r="RNZ142" s="851"/>
      <c r="ROA142" s="858"/>
      <c r="ROB142" s="851"/>
      <c r="ROC142" s="851"/>
      <c r="ROD142" s="851"/>
      <c r="ROE142" s="851"/>
      <c r="ROF142" s="851"/>
      <c r="ROG142" s="851"/>
      <c r="ROH142" s="858"/>
      <c r="ROI142" s="851"/>
      <c r="ROJ142" s="851"/>
      <c r="ROK142" s="851"/>
      <c r="ROL142" s="851"/>
      <c r="ROM142" s="851"/>
      <c r="RON142" s="851"/>
      <c r="ROO142" s="858"/>
      <c r="ROP142" s="851"/>
      <c r="ROQ142" s="851"/>
      <c r="ROR142" s="851"/>
      <c r="ROS142" s="851"/>
      <c r="ROT142" s="851"/>
      <c r="ROU142" s="851"/>
      <c r="ROV142" s="858"/>
      <c r="ROW142" s="851"/>
      <c r="ROX142" s="851"/>
      <c r="ROY142" s="851"/>
      <c r="ROZ142" s="851"/>
      <c r="RPA142" s="851"/>
      <c r="RPB142" s="851"/>
      <c r="RPC142" s="858"/>
      <c r="RPD142" s="851"/>
      <c r="RPE142" s="851"/>
      <c r="RPF142" s="851"/>
      <c r="RPG142" s="851"/>
      <c r="RPH142" s="851"/>
      <c r="RPI142" s="851"/>
      <c r="RPJ142" s="858"/>
      <c r="RPK142" s="851"/>
      <c r="RPL142" s="851"/>
      <c r="RPM142" s="851"/>
      <c r="RPN142" s="851"/>
      <c r="RPO142" s="851"/>
      <c r="RPP142" s="851"/>
      <c r="RPQ142" s="858"/>
      <c r="RPR142" s="851"/>
      <c r="RPS142" s="851"/>
      <c r="RPT142" s="851"/>
      <c r="RPU142" s="851"/>
      <c r="RPV142" s="851"/>
      <c r="RPW142" s="851"/>
      <c r="RPX142" s="858"/>
      <c r="RPY142" s="851"/>
      <c r="RPZ142" s="851"/>
      <c r="RQA142" s="851"/>
      <c r="RQB142" s="851"/>
      <c r="RQC142" s="851"/>
      <c r="RQD142" s="851"/>
      <c r="RQE142" s="858"/>
      <c r="RQF142" s="851"/>
      <c r="RQG142" s="851"/>
      <c r="RQH142" s="851"/>
      <c r="RQI142" s="851"/>
      <c r="RQJ142" s="851"/>
      <c r="RQK142" s="851"/>
      <c r="RQL142" s="858"/>
      <c r="RQM142" s="851"/>
      <c r="RQN142" s="851"/>
      <c r="RQO142" s="851"/>
      <c r="RQP142" s="851"/>
      <c r="RQQ142" s="851"/>
      <c r="RQR142" s="851"/>
      <c r="RQS142" s="858"/>
      <c r="RQT142" s="851"/>
      <c r="RQU142" s="851"/>
      <c r="RQV142" s="851"/>
      <c r="RQW142" s="851"/>
      <c r="RQX142" s="851"/>
      <c r="RQY142" s="851"/>
      <c r="RQZ142" s="858"/>
      <c r="RRA142" s="851"/>
      <c r="RRB142" s="851"/>
      <c r="RRC142" s="851"/>
      <c r="RRD142" s="851"/>
      <c r="RRE142" s="851"/>
      <c r="RRF142" s="851"/>
      <c r="RRG142" s="858"/>
      <c r="RRH142" s="851"/>
      <c r="RRI142" s="851"/>
      <c r="RRJ142" s="851"/>
      <c r="RRK142" s="851"/>
      <c r="RRL142" s="851"/>
      <c r="RRM142" s="851"/>
      <c r="RRN142" s="858"/>
      <c r="RRO142" s="851"/>
      <c r="RRP142" s="851"/>
      <c r="RRQ142" s="851"/>
      <c r="RRR142" s="851"/>
      <c r="RRS142" s="851"/>
      <c r="RRT142" s="851"/>
      <c r="RRU142" s="858"/>
      <c r="RRV142" s="851"/>
      <c r="RRW142" s="851"/>
      <c r="RRX142" s="851"/>
      <c r="RRY142" s="851"/>
      <c r="RRZ142" s="851"/>
      <c r="RSA142" s="851"/>
      <c r="RSB142" s="858"/>
      <c r="RSC142" s="851"/>
      <c r="RSD142" s="851"/>
      <c r="RSE142" s="851"/>
      <c r="RSF142" s="851"/>
      <c r="RSG142" s="851"/>
      <c r="RSH142" s="851"/>
      <c r="RSI142" s="858"/>
      <c r="RSJ142" s="851"/>
      <c r="RSK142" s="851"/>
      <c r="RSL142" s="851"/>
      <c r="RSM142" s="851"/>
      <c r="RSN142" s="851"/>
      <c r="RSO142" s="851"/>
      <c r="RSP142" s="858"/>
      <c r="RSQ142" s="851"/>
      <c r="RSR142" s="851"/>
      <c r="RSS142" s="851"/>
      <c r="RST142" s="851"/>
      <c r="RSU142" s="851"/>
      <c r="RSV142" s="851"/>
      <c r="RSW142" s="858"/>
      <c r="RSX142" s="851"/>
      <c r="RSY142" s="851"/>
      <c r="RSZ142" s="851"/>
      <c r="RTA142" s="851"/>
      <c r="RTB142" s="851"/>
      <c r="RTC142" s="851"/>
      <c r="RTD142" s="858"/>
      <c r="RTE142" s="851"/>
      <c r="RTF142" s="851"/>
      <c r="RTG142" s="851"/>
      <c r="RTH142" s="851"/>
      <c r="RTI142" s="851"/>
      <c r="RTJ142" s="851"/>
      <c r="RTK142" s="858"/>
      <c r="RTL142" s="851"/>
      <c r="RTM142" s="851"/>
      <c r="RTN142" s="851"/>
      <c r="RTO142" s="851"/>
      <c r="RTP142" s="851"/>
      <c r="RTQ142" s="851"/>
      <c r="RTR142" s="858"/>
      <c r="RTS142" s="851"/>
      <c r="RTT142" s="851"/>
      <c r="RTU142" s="851"/>
      <c r="RTV142" s="851"/>
      <c r="RTW142" s="851"/>
      <c r="RTX142" s="851"/>
      <c r="RTY142" s="858"/>
      <c r="RTZ142" s="851"/>
      <c r="RUA142" s="851"/>
      <c r="RUB142" s="851"/>
      <c r="RUC142" s="851"/>
      <c r="RUD142" s="851"/>
      <c r="RUE142" s="851"/>
      <c r="RUF142" s="858"/>
      <c r="RUG142" s="851"/>
      <c r="RUH142" s="851"/>
      <c r="RUI142" s="851"/>
      <c r="RUJ142" s="851"/>
      <c r="RUK142" s="851"/>
      <c r="RUL142" s="851"/>
      <c r="RUM142" s="858"/>
      <c r="RUN142" s="851"/>
      <c r="RUO142" s="851"/>
      <c r="RUP142" s="851"/>
      <c r="RUQ142" s="851"/>
      <c r="RUR142" s="851"/>
      <c r="RUS142" s="851"/>
      <c r="RUT142" s="858"/>
      <c r="RUU142" s="851"/>
      <c r="RUV142" s="851"/>
      <c r="RUW142" s="851"/>
      <c r="RUX142" s="851"/>
      <c r="RUY142" s="851"/>
      <c r="RUZ142" s="851"/>
      <c r="RVA142" s="858"/>
      <c r="RVB142" s="851"/>
      <c r="RVC142" s="851"/>
      <c r="RVD142" s="851"/>
      <c r="RVE142" s="851"/>
      <c r="RVF142" s="851"/>
      <c r="RVG142" s="851"/>
      <c r="RVH142" s="858"/>
      <c r="RVI142" s="851"/>
      <c r="RVJ142" s="851"/>
      <c r="RVK142" s="851"/>
      <c r="RVL142" s="851"/>
      <c r="RVM142" s="851"/>
      <c r="RVN142" s="851"/>
      <c r="RVO142" s="858"/>
      <c r="RVP142" s="851"/>
      <c r="RVQ142" s="851"/>
      <c r="RVR142" s="851"/>
      <c r="RVS142" s="851"/>
      <c r="RVT142" s="851"/>
      <c r="RVU142" s="851"/>
      <c r="RVV142" s="858"/>
      <c r="RVW142" s="851"/>
      <c r="RVX142" s="851"/>
      <c r="RVY142" s="851"/>
      <c r="RVZ142" s="851"/>
      <c r="RWA142" s="851"/>
      <c r="RWB142" s="851"/>
      <c r="RWC142" s="858"/>
      <c r="RWD142" s="851"/>
      <c r="RWE142" s="851"/>
      <c r="RWF142" s="851"/>
      <c r="RWG142" s="851"/>
      <c r="RWH142" s="851"/>
      <c r="RWI142" s="851"/>
      <c r="RWJ142" s="858"/>
      <c r="RWK142" s="851"/>
      <c r="RWL142" s="851"/>
      <c r="RWM142" s="851"/>
      <c r="RWN142" s="851"/>
      <c r="RWO142" s="851"/>
      <c r="RWP142" s="851"/>
      <c r="RWQ142" s="858"/>
      <c r="RWR142" s="851"/>
      <c r="RWS142" s="851"/>
      <c r="RWT142" s="851"/>
      <c r="RWU142" s="851"/>
      <c r="RWV142" s="851"/>
      <c r="RWW142" s="851"/>
      <c r="RWX142" s="858"/>
      <c r="RWY142" s="851"/>
      <c r="RWZ142" s="851"/>
      <c r="RXA142" s="851"/>
      <c r="RXB142" s="851"/>
      <c r="RXC142" s="851"/>
      <c r="RXD142" s="851"/>
      <c r="RXE142" s="858"/>
      <c r="RXF142" s="851"/>
      <c r="RXG142" s="851"/>
      <c r="RXH142" s="851"/>
      <c r="RXI142" s="851"/>
      <c r="RXJ142" s="851"/>
      <c r="RXK142" s="851"/>
      <c r="RXL142" s="858"/>
      <c r="RXM142" s="851"/>
      <c r="RXN142" s="851"/>
      <c r="RXO142" s="851"/>
      <c r="RXP142" s="851"/>
      <c r="RXQ142" s="851"/>
      <c r="RXR142" s="851"/>
      <c r="RXS142" s="858"/>
      <c r="RXT142" s="851"/>
      <c r="RXU142" s="851"/>
      <c r="RXV142" s="851"/>
      <c r="RXW142" s="851"/>
      <c r="RXX142" s="851"/>
      <c r="RXY142" s="851"/>
      <c r="RXZ142" s="858"/>
      <c r="RYA142" s="851"/>
      <c r="RYB142" s="851"/>
      <c r="RYC142" s="851"/>
      <c r="RYD142" s="851"/>
      <c r="RYE142" s="851"/>
      <c r="RYF142" s="851"/>
      <c r="RYG142" s="858"/>
      <c r="RYH142" s="851"/>
      <c r="RYI142" s="851"/>
      <c r="RYJ142" s="851"/>
      <c r="RYK142" s="851"/>
      <c r="RYL142" s="851"/>
      <c r="RYM142" s="851"/>
      <c r="RYN142" s="858"/>
      <c r="RYO142" s="851"/>
      <c r="RYP142" s="851"/>
      <c r="RYQ142" s="851"/>
      <c r="RYR142" s="851"/>
      <c r="RYS142" s="851"/>
      <c r="RYT142" s="851"/>
      <c r="RYU142" s="858"/>
      <c r="RYV142" s="851"/>
      <c r="RYW142" s="851"/>
      <c r="RYX142" s="851"/>
      <c r="RYY142" s="851"/>
      <c r="RYZ142" s="851"/>
      <c r="RZA142" s="851"/>
      <c r="RZB142" s="858"/>
      <c r="RZC142" s="851"/>
      <c r="RZD142" s="851"/>
      <c r="RZE142" s="851"/>
      <c r="RZF142" s="851"/>
      <c r="RZG142" s="851"/>
      <c r="RZH142" s="851"/>
      <c r="RZI142" s="858"/>
      <c r="RZJ142" s="851"/>
      <c r="RZK142" s="851"/>
      <c r="RZL142" s="851"/>
      <c r="RZM142" s="851"/>
      <c r="RZN142" s="851"/>
      <c r="RZO142" s="851"/>
      <c r="RZP142" s="858"/>
      <c r="RZQ142" s="851"/>
      <c r="RZR142" s="851"/>
      <c r="RZS142" s="851"/>
      <c r="RZT142" s="851"/>
      <c r="RZU142" s="851"/>
      <c r="RZV142" s="851"/>
      <c r="RZW142" s="858"/>
      <c r="RZX142" s="851"/>
      <c r="RZY142" s="851"/>
      <c r="RZZ142" s="851"/>
      <c r="SAA142" s="851"/>
      <c r="SAB142" s="851"/>
      <c r="SAC142" s="851"/>
      <c r="SAD142" s="858"/>
      <c r="SAE142" s="851"/>
      <c r="SAF142" s="851"/>
      <c r="SAG142" s="851"/>
      <c r="SAH142" s="851"/>
      <c r="SAI142" s="851"/>
      <c r="SAJ142" s="851"/>
      <c r="SAK142" s="858"/>
      <c r="SAL142" s="851"/>
      <c r="SAM142" s="851"/>
      <c r="SAN142" s="851"/>
      <c r="SAO142" s="851"/>
      <c r="SAP142" s="851"/>
      <c r="SAQ142" s="851"/>
      <c r="SAR142" s="858"/>
      <c r="SAS142" s="851"/>
      <c r="SAT142" s="851"/>
      <c r="SAU142" s="851"/>
      <c r="SAV142" s="851"/>
      <c r="SAW142" s="851"/>
      <c r="SAX142" s="851"/>
      <c r="SAY142" s="858"/>
      <c r="SAZ142" s="851"/>
      <c r="SBA142" s="851"/>
      <c r="SBB142" s="851"/>
      <c r="SBC142" s="851"/>
      <c r="SBD142" s="851"/>
      <c r="SBE142" s="851"/>
      <c r="SBF142" s="858"/>
      <c r="SBG142" s="851"/>
      <c r="SBH142" s="851"/>
      <c r="SBI142" s="851"/>
      <c r="SBJ142" s="851"/>
      <c r="SBK142" s="851"/>
      <c r="SBL142" s="851"/>
      <c r="SBM142" s="858"/>
      <c r="SBN142" s="851"/>
      <c r="SBO142" s="851"/>
      <c r="SBP142" s="851"/>
      <c r="SBQ142" s="851"/>
      <c r="SBR142" s="851"/>
      <c r="SBS142" s="851"/>
      <c r="SBT142" s="858"/>
      <c r="SBU142" s="851"/>
      <c r="SBV142" s="851"/>
      <c r="SBW142" s="851"/>
      <c r="SBX142" s="851"/>
      <c r="SBY142" s="851"/>
      <c r="SBZ142" s="851"/>
      <c r="SCA142" s="858"/>
      <c r="SCB142" s="851"/>
      <c r="SCC142" s="851"/>
      <c r="SCD142" s="851"/>
      <c r="SCE142" s="851"/>
      <c r="SCF142" s="851"/>
      <c r="SCG142" s="851"/>
      <c r="SCH142" s="858"/>
      <c r="SCI142" s="851"/>
      <c r="SCJ142" s="851"/>
      <c r="SCK142" s="851"/>
      <c r="SCL142" s="851"/>
      <c r="SCM142" s="851"/>
      <c r="SCN142" s="851"/>
      <c r="SCO142" s="858"/>
      <c r="SCP142" s="851"/>
      <c r="SCQ142" s="851"/>
      <c r="SCR142" s="851"/>
      <c r="SCS142" s="851"/>
      <c r="SCT142" s="851"/>
      <c r="SCU142" s="851"/>
      <c r="SCV142" s="858"/>
      <c r="SCW142" s="851"/>
      <c r="SCX142" s="851"/>
      <c r="SCY142" s="851"/>
      <c r="SCZ142" s="851"/>
      <c r="SDA142" s="851"/>
      <c r="SDB142" s="851"/>
      <c r="SDC142" s="858"/>
      <c r="SDD142" s="851"/>
      <c r="SDE142" s="851"/>
      <c r="SDF142" s="851"/>
      <c r="SDG142" s="851"/>
      <c r="SDH142" s="851"/>
      <c r="SDI142" s="851"/>
      <c r="SDJ142" s="858"/>
      <c r="SDK142" s="851"/>
      <c r="SDL142" s="851"/>
      <c r="SDM142" s="851"/>
      <c r="SDN142" s="851"/>
      <c r="SDO142" s="851"/>
      <c r="SDP142" s="851"/>
      <c r="SDQ142" s="858"/>
      <c r="SDR142" s="851"/>
      <c r="SDS142" s="851"/>
      <c r="SDT142" s="851"/>
      <c r="SDU142" s="851"/>
      <c r="SDV142" s="851"/>
      <c r="SDW142" s="851"/>
      <c r="SDX142" s="858"/>
      <c r="SDY142" s="851"/>
      <c r="SDZ142" s="851"/>
      <c r="SEA142" s="851"/>
      <c r="SEB142" s="851"/>
      <c r="SEC142" s="851"/>
      <c r="SED142" s="851"/>
      <c r="SEE142" s="858"/>
      <c r="SEF142" s="851"/>
      <c r="SEG142" s="851"/>
      <c r="SEH142" s="851"/>
      <c r="SEI142" s="851"/>
      <c r="SEJ142" s="851"/>
      <c r="SEK142" s="851"/>
      <c r="SEL142" s="858"/>
      <c r="SEM142" s="851"/>
      <c r="SEN142" s="851"/>
      <c r="SEO142" s="851"/>
      <c r="SEP142" s="851"/>
      <c r="SEQ142" s="851"/>
      <c r="SER142" s="851"/>
      <c r="SES142" s="858"/>
      <c r="SET142" s="851"/>
      <c r="SEU142" s="851"/>
      <c r="SEV142" s="851"/>
      <c r="SEW142" s="851"/>
      <c r="SEX142" s="851"/>
      <c r="SEY142" s="851"/>
      <c r="SEZ142" s="858"/>
      <c r="SFA142" s="851"/>
      <c r="SFB142" s="851"/>
      <c r="SFC142" s="851"/>
      <c r="SFD142" s="851"/>
      <c r="SFE142" s="851"/>
      <c r="SFF142" s="851"/>
      <c r="SFG142" s="858"/>
      <c r="SFH142" s="851"/>
      <c r="SFI142" s="851"/>
      <c r="SFJ142" s="851"/>
      <c r="SFK142" s="851"/>
      <c r="SFL142" s="851"/>
      <c r="SFM142" s="851"/>
      <c r="SFN142" s="858"/>
      <c r="SFO142" s="851"/>
      <c r="SFP142" s="851"/>
      <c r="SFQ142" s="851"/>
      <c r="SFR142" s="851"/>
      <c r="SFS142" s="851"/>
      <c r="SFT142" s="851"/>
      <c r="SFU142" s="858"/>
      <c r="SFV142" s="851"/>
      <c r="SFW142" s="851"/>
      <c r="SFX142" s="851"/>
      <c r="SFY142" s="851"/>
      <c r="SFZ142" s="851"/>
      <c r="SGA142" s="851"/>
      <c r="SGB142" s="858"/>
      <c r="SGC142" s="851"/>
      <c r="SGD142" s="851"/>
      <c r="SGE142" s="851"/>
      <c r="SGF142" s="851"/>
      <c r="SGG142" s="851"/>
      <c r="SGH142" s="851"/>
      <c r="SGI142" s="858"/>
      <c r="SGJ142" s="851"/>
      <c r="SGK142" s="851"/>
      <c r="SGL142" s="851"/>
      <c r="SGM142" s="851"/>
      <c r="SGN142" s="851"/>
      <c r="SGO142" s="851"/>
      <c r="SGP142" s="858"/>
      <c r="SGQ142" s="851"/>
      <c r="SGR142" s="851"/>
      <c r="SGS142" s="851"/>
      <c r="SGT142" s="851"/>
      <c r="SGU142" s="851"/>
      <c r="SGV142" s="851"/>
      <c r="SGW142" s="858"/>
      <c r="SGX142" s="851"/>
      <c r="SGY142" s="851"/>
      <c r="SGZ142" s="851"/>
      <c r="SHA142" s="851"/>
      <c r="SHB142" s="851"/>
      <c r="SHC142" s="851"/>
      <c r="SHD142" s="858"/>
      <c r="SHE142" s="851"/>
      <c r="SHF142" s="851"/>
      <c r="SHG142" s="851"/>
      <c r="SHH142" s="851"/>
      <c r="SHI142" s="851"/>
      <c r="SHJ142" s="851"/>
      <c r="SHK142" s="858"/>
      <c r="SHL142" s="851"/>
      <c r="SHM142" s="851"/>
      <c r="SHN142" s="851"/>
      <c r="SHO142" s="851"/>
      <c r="SHP142" s="851"/>
      <c r="SHQ142" s="851"/>
      <c r="SHR142" s="858"/>
      <c r="SHS142" s="851"/>
      <c r="SHT142" s="851"/>
      <c r="SHU142" s="851"/>
      <c r="SHV142" s="851"/>
      <c r="SHW142" s="851"/>
      <c r="SHX142" s="851"/>
      <c r="SHY142" s="858"/>
      <c r="SHZ142" s="851"/>
      <c r="SIA142" s="851"/>
      <c r="SIB142" s="851"/>
      <c r="SIC142" s="851"/>
      <c r="SID142" s="851"/>
      <c r="SIE142" s="851"/>
      <c r="SIF142" s="858"/>
      <c r="SIG142" s="851"/>
      <c r="SIH142" s="851"/>
      <c r="SII142" s="851"/>
      <c r="SIJ142" s="851"/>
      <c r="SIK142" s="851"/>
      <c r="SIL142" s="851"/>
      <c r="SIM142" s="858"/>
      <c r="SIN142" s="851"/>
      <c r="SIO142" s="851"/>
      <c r="SIP142" s="851"/>
      <c r="SIQ142" s="851"/>
      <c r="SIR142" s="851"/>
      <c r="SIS142" s="851"/>
      <c r="SIT142" s="858"/>
      <c r="SIU142" s="851"/>
      <c r="SIV142" s="851"/>
      <c r="SIW142" s="851"/>
      <c r="SIX142" s="851"/>
      <c r="SIY142" s="851"/>
      <c r="SIZ142" s="851"/>
      <c r="SJA142" s="858"/>
      <c r="SJB142" s="851"/>
      <c r="SJC142" s="851"/>
      <c r="SJD142" s="851"/>
      <c r="SJE142" s="851"/>
      <c r="SJF142" s="851"/>
      <c r="SJG142" s="851"/>
      <c r="SJH142" s="858"/>
      <c r="SJI142" s="851"/>
      <c r="SJJ142" s="851"/>
      <c r="SJK142" s="851"/>
      <c r="SJL142" s="851"/>
      <c r="SJM142" s="851"/>
      <c r="SJN142" s="851"/>
      <c r="SJO142" s="858"/>
      <c r="SJP142" s="851"/>
      <c r="SJQ142" s="851"/>
      <c r="SJR142" s="851"/>
      <c r="SJS142" s="851"/>
      <c r="SJT142" s="851"/>
      <c r="SJU142" s="851"/>
      <c r="SJV142" s="858"/>
      <c r="SJW142" s="851"/>
      <c r="SJX142" s="851"/>
      <c r="SJY142" s="851"/>
      <c r="SJZ142" s="851"/>
      <c r="SKA142" s="851"/>
      <c r="SKB142" s="851"/>
      <c r="SKC142" s="858"/>
      <c r="SKD142" s="851"/>
      <c r="SKE142" s="851"/>
      <c r="SKF142" s="851"/>
      <c r="SKG142" s="851"/>
      <c r="SKH142" s="851"/>
      <c r="SKI142" s="851"/>
      <c r="SKJ142" s="858"/>
      <c r="SKK142" s="851"/>
      <c r="SKL142" s="851"/>
      <c r="SKM142" s="851"/>
      <c r="SKN142" s="851"/>
      <c r="SKO142" s="851"/>
      <c r="SKP142" s="851"/>
      <c r="SKQ142" s="858"/>
      <c r="SKR142" s="851"/>
      <c r="SKS142" s="851"/>
      <c r="SKT142" s="851"/>
      <c r="SKU142" s="851"/>
      <c r="SKV142" s="851"/>
      <c r="SKW142" s="851"/>
      <c r="SKX142" s="858"/>
      <c r="SKY142" s="851"/>
      <c r="SKZ142" s="851"/>
      <c r="SLA142" s="851"/>
      <c r="SLB142" s="851"/>
      <c r="SLC142" s="851"/>
      <c r="SLD142" s="851"/>
      <c r="SLE142" s="858"/>
      <c r="SLF142" s="851"/>
      <c r="SLG142" s="851"/>
      <c r="SLH142" s="851"/>
      <c r="SLI142" s="851"/>
      <c r="SLJ142" s="851"/>
      <c r="SLK142" s="851"/>
      <c r="SLL142" s="858"/>
      <c r="SLM142" s="851"/>
      <c r="SLN142" s="851"/>
      <c r="SLO142" s="851"/>
      <c r="SLP142" s="851"/>
      <c r="SLQ142" s="851"/>
      <c r="SLR142" s="851"/>
      <c r="SLS142" s="858"/>
      <c r="SLT142" s="851"/>
      <c r="SLU142" s="851"/>
      <c r="SLV142" s="851"/>
      <c r="SLW142" s="851"/>
      <c r="SLX142" s="851"/>
      <c r="SLY142" s="851"/>
      <c r="SLZ142" s="858"/>
      <c r="SMA142" s="851"/>
      <c r="SMB142" s="851"/>
      <c r="SMC142" s="851"/>
      <c r="SMD142" s="851"/>
      <c r="SME142" s="851"/>
      <c r="SMF142" s="851"/>
      <c r="SMG142" s="858"/>
      <c r="SMH142" s="851"/>
      <c r="SMI142" s="851"/>
      <c r="SMJ142" s="851"/>
      <c r="SMK142" s="851"/>
      <c r="SML142" s="851"/>
      <c r="SMM142" s="851"/>
      <c r="SMN142" s="858"/>
      <c r="SMO142" s="851"/>
      <c r="SMP142" s="851"/>
      <c r="SMQ142" s="851"/>
      <c r="SMR142" s="851"/>
      <c r="SMS142" s="851"/>
      <c r="SMT142" s="851"/>
      <c r="SMU142" s="858"/>
      <c r="SMV142" s="851"/>
      <c r="SMW142" s="851"/>
      <c r="SMX142" s="851"/>
      <c r="SMY142" s="851"/>
      <c r="SMZ142" s="851"/>
      <c r="SNA142" s="851"/>
      <c r="SNB142" s="858"/>
      <c r="SNC142" s="851"/>
      <c r="SND142" s="851"/>
      <c r="SNE142" s="851"/>
      <c r="SNF142" s="851"/>
      <c r="SNG142" s="851"/>
      <c r="SNH142" s="851"/>
      <c r="SNI142" s="858"/>
      <c r="SNJ142" s="851"/>
      <c r="SNK142" s="851"/>
      <c r="SNL142" s="851"/>
      <c r="SNM142" s="851"/>
      <c r="SNN142" s="851"/>
      <c r="SNO142" s="851"/>
      <c r="SNP142" s="858"/>
      <c r="SNQ142" s="851"/>
      <c r="SNR142" s="851"/>
      <c r="SNS142" s="851"/>
      <c r="SNT142" s="851"/>
      <c r="SNU142" s="851"/>
      <c r="SNV142" s="851"/>
      <c r="SNW142" s="858"/>
      <c r="SNX142" s="851"/>
      <c r="SNY142" s="851"/>
      <c r="SNZ142" s="851"/>
      <c r="SOA142" s="851"/>
      <c r="SOB142" s="851"/>
      <c r="SOC142" s="851"/>
      <c r="SOD142" s="858"/>
      <c r="SOE142" s="851"/>
      <c r="SOF142" s="851"/>
      <c r="SOG142" s="851"/>
      <c r="SOH142" s="851"/>
      <c r="SOI142" s="851"/>
      <c r="SOJ142" s="851"/>
      <c r="SOK142" s="858"/>
      <c r="SOL142" s="851"/>
      <c r="SOM142" s="851"/>
      <c r="SON142" s="851"/>
      <c r="SOO142" s="851"/>
      <c r="SOP142" s="851"/>
      <c r="SOQ142" s="851"/>
      <c r="SOR142" s="858"/>
      <c r="SOS142" s="851"/>
      <c r="SOT142" s="851"/>
      <c r="SOU142" s="851"/>
      <c r="SOV142" s="851"/>
      <c r="SOW142" s="851"/>
      <c r="SOX142" s="851"/>
      <c r="SOY142" s="858"/>
      <c r="SOZ142" s="851"/>
      <c r="SPA142" s="851"/>
      <c r="SPB142" s="851"/>
      <c r="SPC142" s="851"/>
      <c r="SPD142" s="851"/>
      <c r="SPE142" s="851"/>
      <c r="SPF142" s="858"/>
      <c r="SPG142" s="851"/>
      <c r="SPH142" s="851"/>
      <c r="SPI142" s="851"/>
      <c r="SPJ142" s="851"/>
      <c r="SPK142" s="851"/>
      <c r="SPL142" s="851"/>
      <c r="SPM142" s="858"/>
      <c r="SPN142" s="851"/>
      <c r="SPO142" s="851"/>
      <c r="SPP142" s="851"/>
      <c r="SPQ142" s="851"/>
      <c r="SPR142" s="851"/>
      <c r="SPS142" s="851"/>
      <c r="SPT142" s="858"/>
      <c r="SPU142" s="851"/>
      <c r="SPV142" s="851"/>
      <c r="SPW142" s="851"/>
      <c r="SPX142" s="851"/>
      <c r="SPY142" s="851"/>
      <c r="SPZ142" s="851"/>
      <c r="SQA142" s="858"/>
      <c r="SQB142" s="851"/>
      <c r="SQC142" s="851"/>
      <c r="SQD142" s="851"/>
      <c r="SQE142" s="851"/>
      <c r="SQF142" s="851"/>
      <c r="SQG142" s="851"/>
      <c r="SQH142" s="858"/>
      <c r="SQI142" s="851"/>
      <c r="SQJ142" s="851"/>
      <c r="SQK142" s="851"/>
      <c r="SQL142" s="851"/>
      <c r="SQM142" s="851"/>
      <c r="SQN142" s="851"/>
      <c r="SQO142" s="858"/>
      <c r="SQP142" s="851"/>
      <c r="SQQ142" s="851"/>
      <c r="SQR142" s="851"/>
      <c r="SQS142" s="851"/>
      <c r="SQT142" s="851"/>
      <c r="SQU142" s="851"/>
      <c r="SQV142" s="858"/>
      <c r="SQW142" s="851"/>
      <c r="SQX142" s="851"/>
      <c r="SQY142" s="851"/>
      <c r="SQZ142" s="851"/>
      <c r="SRA142" s="851"/>
      <c r="SRB142" s="851"/>
      <c r="SRC142" s="858"/>
      <c r="SRD142" s="851"/>
      <c r="SRE142" s="851"/>
      <c r="SRF142" s="851"/>
      <c r="SRG142" s="851"/>
      <c r="SRH142" s="851"/>
      <c r="SRI142" s="851"/>
      <c r="SRJ142" s="858"/>
      <c r="SRK142" s="851"/>
      <c r="SRL142" s="851"/>
      <c r="SRM142" s="851"/>
      <c r="SRN142" s="851"/>
      <c r="SRO142" s="851"/>
      <c r="SRP142" s="851"/>
      <c r="SRQ142" s="858"/>
      <c r="SRR142" s="851"/>
      <c r="SRS142" s="851"/>
      <c r="SRT142" s="851"/>
      <c r="SRU142" s="851"/>
      <c r="SRV142" s="851"/>
      <c r="SRW142" s="851"/>
      <c r="SRX142" s="858"/>
      <c r="SRY142" s="851"/>
      <c r="SRZ142" s="851"/>
      <c r="SSA142" s="851"/>
      <c r="SSB142" s="851"/>
      <c r="SSC142" s="851"/>
      <c r="SSD142" s="851"/>
      <c r="SSE142" s="858"/>
      <c r="SSF142" s="851"/>
      <c r="SSG142" s="851"/>
      <c r="SSH142" s="851"/>
      <c r="SSI142" s="851"/>
      <c r="SSJ142" s="851"/>
      <c r="SSK142" s="851"/>
      <c r="SSL142" s="858"/>
      <c r="SSM142" s="851"/>
      <c r="SSN142" s="851"/>
      <c r="SSO142" s="851"/>
      <c r="SSP142" s="851"/>
      <c r="SSQ142" s="851"/>
      <c r="SSR142" s="851"/>
      <c r="SSS142" s="858"/>
      <c r="SST142" s="851"/>
      <c r="SSU142" s="851"/>
      <c r="SSV142" s="851"/>
      <c r="SSW142" s="851"/>
      <c r="SSX142" s="851"/>
      <c r="SSY142" s="851"/>
      <c r="SSZ142" s="858"/>
      <c r="STA142" s="851"/>
      <c r="STB142" s="851"/>
      <c r="STC142" s="851"/>
      <c r="STD142" s="851"/>
      <c r="STE142" s="851"/>
      <c r="STF142" s="851"/>
      <c r="STG142" s="858"/>
      <c r="STH142" s="851"/>
      <c r="STI142" s="851"/>
      <c r="STJ142" s="851"/>
      <c r="STK142" s="851"/>
      <c r="STL142" s="851"/>
      <c r="STM142" s="851"/>
      <c r="STN142" s="858"/>
      <c r="STO142" s="851"/>
      <c r="STP142" s="851"/>
      <c r="STQ142" s="851"/>
      <c r="STR142" s="851"/>
      <c r="STS142" s="851"/>
      <c r="STT142" s="851"/>
      <c r="STU142" s="858"/>
      <c r="STV142" s="851"/>
      <c r="STW142" s="851"/>
      <c r="STX142" s="851"/>
      <c r="STY142" s="851"/>
      <c r="STZ142" s="851"/>
      <c r="SUA142" s="851"/>
      <c r="SUB142" s="858"/>
      <c r="SUC142" s="851"/>
      <c r="SUD142" s="851"/>
      <c r="SUE142" s="851"/>
      <c r="SUF142" s="851"/>
      <c r="SUG142" s="851"/>
      <c r="SUH142" s="851"/>
      <c r="SUI142" s="858"/>
      <c r="SUJ142" s="851"/>
      <c r="SUK142" s="851"/>
      <c r="SUL142" s="851"/>
      <c r="SUM142" s="851"/>
      <c r="SUN142" s="851"/>
      <c r="SUO142" s="851"/>
      <c r="SUP142" s="858"/>
      <c r="SUQ142" s="851"/>
      <c r="SUR142" s="851"/>
      <c r="SUS142" s="851"/>
      <c r="SUT142" s="851"/>
      <c r="SUU142" s="851"/>
      <c r="SUV142" s="851"/>
      <c r="SUW142" s="858"/>
      <c r="SUX142" s="851"/>
      <c r="SUY142" s="851"/>
      <c r="SUZ142" s="851"/>
      <c r="SVA142" s="851"/>
      <c r="SVB142" s="851"/>
      <c r="SVC142" s="851"/>
      <c r="SVD142" s="858"/>
      <c r="SVE142" s="851"/>
      <c r="SVF142" s="851"/>
      <c r="SVG142" s="851"/>
      <c r="SVH142" s="851"/>
      <c r="SVI142" s="851"/>
      <c r="SVJ142" s="851"/>
      <c r="SVK142" s="858"/>
      <c r="SVL142" s="851"/>
      <c r="SVM142" s="851"/>
      <c r="SVN142" s="851"/>
      <c r="SVO142" s="851"/>
      <c r="SVP142" s="851"/>
      <c r="SVQ142" s="851"/>
      <c r="SVR142" s="858"/>
      <c r="SVS142" s="851"/>
      <c r="SVT142" s="851"/>
      <c r="SVU142" s="851"/>
      <c r="SVV142" s="851"/>
      <c r="SVW142" s="851"/>
      <c r="SVX142" s="851"/>
      <c r="SVY142" s="858"/>
      <c r="SVZ142" s="851"/>
      <c r="SWA142" s="851"/>
      <c r="SWB142" s="851"/>
      <c r="SWC142" s="851"/>
      <c r="SWD142" s="851"/>
      <c r="SWE142" s="851"/>
      <c r="SWF142" s="858"/>
      <c r="SWG142" s="851"/>
      <c r="SWH142" s="851"/>
      <c r="SWI142" s="851"/>
      <c r="SWJ142" s="851"/>
      <c r="SWK142" s="851"/>
      <c r="SWL142" s="851"/>
      <c r="SWM142" s="858"/>
      <c r="SWN142" s="851"/>
      <c r="SWO142" s="851"/>
      <c r="SWP142" s="851"/>
      <c r="SWQ142" s="851"/>
      <c r="SWR142" s="851"/>
      <c r="SWS142" s="851"/>
      <c r="SWT142" s="858"/>
      <c r="SWU142" s="851"/>
      <c r="SWV142" s="851"/>
      <c r="SWW142" s="851"/>
      <c r="SWX142" s="851"/>
      <c r="SWY142" s="851"/>
      <c r="SWZ142" s="851"/>
      <c r="SXA142" s="858"/>
      <c r="SXB142" s="851"/>
      <c r="SXC142" s="851"/>
      <c r="SXD142" s="851"/>
      <c r="SXE142" s="851"/>
      <c r="SXF142" s="851"/>
      <c r="SXG142" s="851"/>
      <c r="SXH142" s="858"/>
      <c r="SXI142" s="851"/>
      <c r="SXJ142" s="851"/>
      <c r="SXK142" s="851"/>
      <c r="SXL142" s="851"/>
      <c r="SXM142" s="851"/>
      <c r="SXN142" s="851"/>
      <c r="SXO142" s="858"/>
      <c r="SXP142" s="851"/>
      <c r="SXQ142" s="851"/>
      <c r="SXR142" s="851"/>
      <c r="SXS142" s="851"/>
      <c r="SXT142" s="851"/>
      <c r="SXU142" s="851"/>
      <c r="SXV142" s="858"/>
      <c r="SXW142" s="851"/>
      <c r="SXX142" s="851"/>
      <c r="SXY142" s="851"/>
      <c r="SXZ142" s="851"/>
      <c r="SYA142" s="851"/>
      <c r="SYB142" s="851"/>
      <c r="SYC142" s="858"/>
      <c r="SYD142" s="851"/>
      <c r="SYE142" s="851"/>
      <c r="SYF142" s="851"/>
      <c r="SYG142" s="851"/>
      <c r="SYH142" s="851"/>
      <c r="SYI142" s="851"/>
      <c r="SYJ142" s="858"/>
      <c r="SYK142" s="851"/>
      <c r="SYL142" s="851"/>
      <c r="SYM142" s="851"/>
      <c r="SYN142" s="851"/>
      <c r="SYO142" s="851"/>
      <c r="SYP142" s="851"/>
      <c r="SYQ142" s="858"/>
      <c r="SYR142" s="851"/>
      <c r="SYS142" s="851"/>
      <c r="SYT142" s="851"/>
      <c r="SYU142" s="851"/>
      <c r="SYV142" s="851"/>
      <c r="SYW142" s="851"/>
      <c r="SYX142" s="858"/>
      <c r="SYY142" s="851"/>
      <c r="SYZ142" s="851"/>
      <c r="SZA142" s="851"/>
      <c r="SZB142" s="851"/>
      <c r="SZC142" s="851"/>
      <c r="SZD142" s="851"/>
      <c r="SZE142" s="858"/>
      <c r="SZF142" s="851"/>
      <c r="SZG142" s="851"/>
      <c r="SZH142" s="851"/>
      <c r="SZI142" s="851"/>
      <c r="SZJ142" s="851"/>
      <c r="SZK142" s="851"/>
      <c r="SZL142" s="858"/>
      <c r="SZM142" s="851"/>
      <c r="SZN142" s="851"/>
      <c r="SZO142" s="851"/>
      <c r="SZP142" s="851"/>
      <c r="SZQ142" s="851"/>
      <c r="SZR142" s="851"/>
      <c r="SZS142" s="858"/>
      <c r="SZT142" s="851"/>
      <c r="SZU142" s="851"/>
      <c r="SZV142" s="851"/>
      <c r="SZW142" s="851"/>
      <c r="SZX142" s="851"/>
      <c r="SZY142" s="851"/>
      <c r="SZZ142" s="858"/>
      <c r="TAA142" s="851"/>
      <c r="TAB142" s="851"/>
      <c r="TAC142" s="851"/>
      <c r="TAD142" s="851"/>
      <c r="TAE142" s="851"/>
      <c r="TAF142" s="851"/>
      <c r="TAG142" s="858"/>
      <c r="TAH142" s="851"/>
      <c r="TAI142" s="851"/>
      <c r="TAJ142" s="851"/>
      <c r="TAK142" s="851"/>
      <c r="TAL142" s="851"/>
      <c r="TAM142" s="851"/>
      <c r="TAN142" s="858"/>
      <c r="TAO142" s="851"/>
      <c r="TAP142" s="851"/>
      <c r="TAQ142" s="851"/>
      <c r="TAR142" s="851"/>
      <c r="TAS142" s="851"/>
      <c r="TAT142" s="851"/>
      <c r="TAU142" s="858"/>
      <c r="TAV142" s="851"/>
      <c r="TAW142" s="851"/>
      <c r="TAX142" s="851"/>
      <c r="TAY142" s="851"/>
      <c r="TAZ142" s="851"/>
      <c r="TBA142" s="851"/>
      <c r="TBB142" s="858"/>
      <c r="TBC142" s="851"/>
      <c r="TBD142" s="851"/>
      <c r="TBE142" s="851"/>
      <c r="TBF142" s="851"/>
      <c r="TBG142" s="851"/>
      <c r="TBH142" s="851"/>
      <c r="TBI142" s="858"/>
      <c r="TBJ142" s="851"/>
      <c r="TBK142" s="851"/>
      <c r="TBL142" s="851"/>
      <c r="TBM142" s="851"/>
      <c r="TBN142" s="851"/>
      <c r="TBO142" s="851"/>
      <c r="TBP142" s="858"/>
      <c r="TBQ142" s="851"/>
      <c r="TBR142" s="851"/>
      <c r="TBS142" s="851"/>
      <c r="TBT142" s="851"/>
      <c r="TBU142" s="851"/>
      <c r="TBV142" s="851"/>
      <c r="TBW142" s="858"/>
      <c r="TBX142" s="851"/>
      <c r="TBY142" s="851"/>
      <c r="TBZ142" s="851"/>
      <c r="TCA142" s="851"/>
      <c r="TCB142" s="851"/>
      <c r="TCC142" s="851"/>
      <c r="TCD142" s="858"/>
      <c r="TCE142" s="851"/>
      <c r="TCF142" s="851"/>
      <c r="TCG142" s="851"/>
      <c r="TCH142" s="851"/>
      <c r="TCI142" s="851"/>
      <c r="TCJ142" s="851"/>
      <c r="TCK142" s="858"/>
      <c r="TCL142" s="851"/>
      <c r="TCM142" s="851"/>
      <c r="TCN142" s="851"/>
      <c r="TCO142" s="851"/>
      <c r="TCP142" s="851"/>
      <c r="TCQ142" s="851"/>
      <c r="TCR142" s="858"/>
      <c r="TCS142" s="851"/>
      <c r="TCT142" s="851"/>
      <c r="TCU142" s="851"/>
      <c r="TCV142" s="851"/>
      <c r="TCW142" s="851"/>
      <c r="TCX142" s="851"/>
      <c r="TCY142" s="858"/>
      <c r="TCZ142" s="851"/>
      <c r="TDA142" s="851"/>
      <c r="TDB142" s="851"/>
      <c r="TDC142" s="851"/>
      <c r="TDD142" s="851"/>
      <c r="TDE142" s="851"/>
      <c r="TDF142" s="858"/>
      <c r="TDG142" s="851"/>
      <c r="TDH142" s="851"/>
      <c r="TDI142" s="851"/>
      <c r="TDJ142" s="851"/>
      <c r="TDK142" s="851"/>
      <c r="TDL142" s="851"/>
      <c r="TDM142" s="858"/>
      <c r="TDN142" s="851"/>
      <c r="TDO142" s="851"/>
      <c r="TDP142" s="851"/>
      <c r="TDQ142" s="851"/>
      <c r="TDR142" s="851"/>
      <c r="TDS142" s="851"/>
      <c r="TDT142" s="858"/>
      <c r="TDU142" s="851"/>
      <c r="TDV142" s="851"/>
      <c r="TDW142" s="851"/>
      <c r="TDX142" s="851"/>
      <c r="TDY142" s="851"/>
      <c r="TDZ142" s="851"/>
      <c r="TEA142" s="858"/>
      <c r="TEB142" s="851"/>
      <c r="TEC142" s="851"/>
      <c r="TED142" s="851"/>
      <c r="TEE142" s="851"/>
      <c r="TEF142" s="851"/>
      <c r="TEG142" s="851"/>
      <c r="TEH142" s="858"/>
      <c r="TEI142" s="851"/>
      <c r="TEJ142" s="851"/>
      <c r="TEK142" s="851"/>
      <c r="TEL142" s="851"/>
      <c r="TEM142" s="851"/>
      <c r="TEN142" s="851"/>
      <c r="TEO142" s="858"/>
      <c r="TEP142" s="851"/>
      <c r="TEQ142" s="851"/>
      <c r="TER142" s="851"/>
      <c r="TES142" s="851"/>
      <c r="TET142" s="851"/>
      <c r="TEU142" s="851"/>
      <c r="TEV142" s="858"/>
      <c r="TEW142" s="851"/>
      <c r="TEX142" s="851"/>
      <c r="TEY142" s="851"/>
      <c r="TEZ142" s="851"/>
      <c r="TFA142" s="851"/>
      <c r="TFB142" s="851"/>
      <c r="TFC142" s="858"/>
      <c r="TFD142" s="851"/>
      <c r="TFE142" s="851"/>
      <c r="TFF142" s="851"/>
      <c r="TFG142" s="851"/>
      <c r="TFH142" s="851"/>
      <c r="TFI142" s="851"/>
      <c r="TFJ142" s="858"/>
      <c r="TFK142" s="851"/>
      <c r="TFL142" s="851"/>
      <c r="TFM142" s="851"/>
      <c r="TFN142" s="851"/>
      <c r="TFO142" s="851"/>
      <c r="TFP142" s="851"/>
      <c r="TFQ142" s="858"/>
      <c r="TFR142" s="851"/>
      <c r="TFS142" s="851"/>
      <c r="TFT142" s="851"/>
      <c r="TFU142" s="851"/>
      <c r="TFV142" s="851"/>
      <c r="TFW142" s="851"/>
      <c r="TFX142" s="858"/>
      <c r="TFY142" s="851"/>
      <c r="TFZ142" s="851"/>
      <c r="TGA142" s="851"/>
      <c r="TGB142" s="851"/>
      <c r="TGC142" s="851"/>
      <c r="TGD142" s="851"/>
      <c r="TGE142" s="858"/>
      <c r="TGF142" s="851"/>
      <c r="TGG142" s="851"/>
      <c r="TGH142" s="851"/>
      <c r="TGI142" s="851"/>
      <c r="TGJ142" s="851"/>
      <c r="TGK142" s="851"/>
      <c r="TGL142" s="858"/>
      <c r="TGM142" s="851"/>
      <c r="TGN142" s="851"/>
      <c r="TGO142" s="851"/>
      <c r="TGP142" s="851"/>
      <c r="TGQ142" s="851"/>
      <c r="TGR142" s="851"/>
      <c r="TGS142" s="858"/>
      <c r="TGT142" s="851"/>
      <c r="TGU142" s="851"/>
      <c r="TGV142" s="851"/>
      <c r="TGW142" s="851"/>
      <c r="TGX142" s="851"/>
      <c r="TGY142" s="851"/>
      <c r="TGZ142" s="858"/>
      <c r="THA142" s="851"/>
      <c r="THB142" s="851"/>
      <c r="THC142" s="851"/>
      <c r="THD142" s="851"/>
      <c r="THE142" s="851"/>
      <c r="THF142" s="851"/>
      <c r="THG142" s="858"/>
      <c r="THH142" s="851"/>
      <c r="THI142" s="851"/>
      <c r="THJ142" s="851"/>
      <c r="THK142" s="851"/>
      <c r="THL142" s="851"/>
      <c r="THM142" s="851"/>
      <c r="THN142" s="858"/>
      <c r="THO142" s="851"/>
      <c r="THP142" s="851"/>
      <c r="THQ142" s="851"/>
      <c r="THR142" s="851"/>
      <c r="THS142" s="851"/>
      <c r="THT142" s="851"/>
      <c r="THU142" s="858"/>
      <c r="THV142" s="851"/>
      <c r="THW142" s="851"/>
      <c r="THX142" s="851"/>
      <c r="THY142" s="851"/>
      <c r="THZ142" s="851"/>
      <c r="TIA142" s="851"/>
      <c r="TIB142" s="858"/>
      <c r="TIC142" s="851"/>
      <c r="TID142" s="851"/>
      <c r="TIE142" s="851"/>
      <c r="TIF142" s="851"/>
      <c r="TIG142" s="851"/>
      <c r="TIH142" s="851"/>
      <c r="TII142" s="858"/>
      <c r="TIJ142" s="851"/>
      <c r="TIK142" s="851"/>
      <c r="TIL142" s="851"/>
      <c r="TIM142" s="851"/>
      <c r="TIN142" s="851"/>
      <c r="TIO142" s="851"/>
      <c r="TIP142" s="858"/>
      <c r="TIQ142" s="851"/>
      <c r="TIR142" s="851"/>
      <c r="TIS142" s="851"/>
      <c r="TIT142" s="851"/>
      <c r="TIU142" s="851"/>
      <c r="TIV142" s="851"/>
      <c r="TIW142" s="858"/>
      <c r="TIX142" s="851"/>
      <c r="TIY142" s="851"/>
      <c r="TIZ142" s="851"/>
      <c r="TJA142" s="851"/>
      <c r="TJB142" s="851"/>
      <c r="TJC142" s="851"/>
      <c r="TJD142" s="858"/>
      <c r="TJE142" s="851"/>
      <c r="TJF142" s="851"/>
      <c r="TJG142" s="851"/>
      <c r="TJH142" s="851"/>
      <c r="TJI142" s="851"/>
      <c r="TJJ142" s="851"/>
      <c r="TJK142" s="858"/>
      <c r="TJL142" s="851"/>
      <c r="TJM142" s="851"/>
      <c r="TJN142" s="851"/>
      <c r="TJO142" s="851"/>
      <c r="TJP142" s="851"/>
      <c r="TJQ142" s="851"/>
      <c r="TJR142" s="858"/>
      <c r="TJS142" s="851"/>
      <c r="TJT142" s="851"/>
      <c r="TJU142" s="851"/>
      <c r="TJV142" s="851"/>
      <c r="TJW142" s="851"/>
      <c r="TJX142" s="851"/>
      <c r="TJY142" s="858"/>
      <c r="TJZ142" s="851"/>
      <c r="TKA142" s="851"/>
      <c r="TKB142" s="851"/>
      <c r="TKC142" s="851"/>
      <c r="TKD142" s="851"/>
      <c r="TKE142" s="851"/>
      <c r="TKF142" s="858"/>
      <c r="TKG142" s="851"/>
      <c r="TKH142" s="851"/>
      <c r="TKI142" s="851"/>
      <c r="TKJ142" s="851"/>
      <c r="TKK142" s="851"/>
      <c r="TKL142" s="851"/>
      <c r="TKM142" s="858"/>
      <c r="TKN142" s="851"/>
      <c r="TKO142" s="851"/>
      <c r="TKP142" s="851"/>
      <c r="TKQ142" s="851"/>
      <c r="TKR142" s="851"/>
      <c r="TKS142" s="851"/>
      <c r="TKT142" s="858"/>
      <c r="TKU142" s="851"/>
      <c r="TKV142" s="851"/>
      <c r="TKW142" s="851"/>
      <c r="TKX142" s="851"/>
      <c r="TKY142" s="851"/>
      <c r="TKZ142" s="851"/>
      <c r="TLA142" s="858"/>
      <c r="TLB142" s="851"/>
      <c r="TLC142" s="851"/>
      <c r="TLD142" s="851"/>
      <c r="TLE142" s="851"/>
      <c r="TLF142" s="851"/>
      <c r="TLG142" s="851"/>
      <c r="TLH142" s="858"/>
      <c r="TLI142" s="851"/>
      <c r="TLJ142" s="851"/>
      <c r="TLK142" s="851"/>
      <c r="TLL142" s="851"/>
      <c r="TLM142" s="851"/>
      <c r="TLN142" s="851"/>
      <c r="TLO142" s="858"/>
      <c r="TLP142" s="851"/>
      <c r="TLQ142" s="851"/>
      <c r="TLR142" s="851"/>
      <c r="TLS142" s="851"/>
      <c r="TLT142" s="851"/>
      <c r="TLU142" s="851"/>
      <c r="TLV142" s="858"/>
      <c r="TLW142" s="851"/>
      <c r="TLX142" s="851"/>
      <c r="TLY142" s="851"/>
      <c r="TLZ142" s="851"/>
      <c r="TMA142" s="851"/>
      <c r="TMB142" s="851"/>
      <c r="TMC142" s="858"/>
      <c r="TMD142" s="851"/>
      <c r="TME142" s="851"/>
      <c r="TMF142" s="851"/>
      <c r="TMG142" s="851"/>
      <c r="TMH142" s="851"/>
      <c r="TMI142" s="851"/>
      <c r="TMJ142" s="858"/>
      <c r="TMK142" s="851"/>
      <c r="TML142" s="851"/>
      <c r="TMM142" s="851"/>
      <c r="TMN142" s="851"/>
      <c r="TMO142" s="851"/>
      <c r="TMP142" s="851"/>
      <c r="TMQ142" s="858"/>
      <c r="TMR142" s="851"/>
      <c r="TMS142" s="851"/>
      <c r="TMT142" s="851"/>
      <c r="TMU142" s="851"/>
      <c r="TMV142" s="851"/>
      <c r="TMW142" s="851"/>
      <c r="TMX142" s="858"/>
      <c r="TMY142" s="851"/>
      <c r="TMZ142" s="851"/>
      <c r="TNA142" s="851"/>
      <c r="TNB142" s="851"/>
      <c r="TNC142" s="851"/>
      <c r="TND142" s="851"/>
      <c r="TNE142" s="858"/>
      <c r="TNF142" s="851"/>
      <c r="TNG142" s="851"/>
      <c r="TNH142" s="851"/>
      <c r="TNI142" s="851"/>
      <c r="TNJ142" s="851"/>
      <c r="TNK142" s="851"/>
      <c r="TNL142" s="858"/>
      <c r="TNM142" s="851"/>
      <c r="TNN142" s="851"/>
      <c r="TNO142" s="851"/>
      <c r="TNP142" s="851"/>
      <c r="TNQ142" s="851"/>
      <c r="TNR142" s="851"/>
      <c r="TNS142" s="858"/>
      <c r="TNT142" s="851"/>
      <c r="TNU142" s="851"/>
      <c r="TNV142" s="851"/>
      <c r="TNW142" s="851"/>
      <c r="TNX142" s="851"/>
      <c r="TNY142" s="851"/>
      <c r="TNZ142" s="858"/>
      <c r="TOA142" s="851"/>
      <c r="TOB142" s="851"/>
      <c r="TOC142" s="851"/>
      <c r="TOD142" s="851"/>
      <c r="TOE142" s="851"/>
      <c r="TOF142" s="851"/>
      <c r="TOG142" s="858"/>
      <c r="TOH142" s="851"/>
      <c r="TOI142" s="851"/>
      <c r="TOJ142" s="851"/>
      <c r="TOK142" s="851"/>
      <c r="TOL142" s="851"/>
      <c r="TOM142" s="851"/>
      <c r="TON142" s="858"/>
      <c r="TOO142" s="851"/>
      <c r="TOP142" s="851"/>
      <c r="TOQ142" s="851"/>
      <c r="TOR142" s="851"/>
      <c r="TOS142" s="851"/>
      <c r="TOT142" s="851"/>
      <c r="TOU142" s="858"/>
      <c r="TOV142" s="851"/>
      <c r="TOW142" s="851"/>
      <c r="TOX142" s="851"/>
      <c r="TOY142" s="851"/>
      <c r="TOZ142" s="851"/>
      <c r="TPA142" s="851"/>
      <c r="TPB142" s="858"/>
      <c r="TPC142" s="851"/>
      <c r="TPD142" s="851"/>
      <c r="TPE142" s="851"/>
      <c r="TPF142" s="851"/>
      <c r="TPG142" s="851"/>
      <c r="TPH142" s="851"/>
      <c r="TPI142" s="858"/>
      <c r="TPJ142" s="851"/>
      <c r="TPK142" s="851"/>
      <c r="TPL142" s="851"/>
      <c r="TPM142" s="851"/>
      <c r="TPN142" s="851"/>
      <c r="TPO142" s="851"/>
      <c r="TPP142" s="858"/>
      <c r="TPQ142" s="851"/>
      <c r="TPR142" s="851"/>
      <c r="TPS142" s="851"/>
      <c r="TPT142" s="851"/>
      <c r="TPU142" s="851"/>
      <c r="TPV142" s="851"/>
      <c r="TPW142" s="858"/>
      <c r="TPX142" s="851"/>
      <c r="TPY142" s="851"/>
      <c r="TPZ142" s="851"/>
      <c r="TQA142" s="851"/>
      <c r="TQB142" s="851"/>
      <c r="TQC142" s="851"/>
      <c r="TQD142" s="858"/>
      <c r="TQE142" s="851"/>
      <c r="TQF142" s="851"/>
      <c r="TQG142" s="851"/>
      <c r="TQH142" s="851"/>
      <c r="TQI142" s="851"/>
      <c r="TQJ142" s="851"/>
      <c r="TQK142" s="858"/>
      <c r="TQL142" s="851"/>
      <c r="TQM142" s="851"/>
      <c r="TQN142" s="851"/>
      <c r="TQO142" s="851"/>
      <c r="TQP142" s="851"/>
      <c r="TQQ142" s="851"/>
      <c r="TQR142" s="858"/>
      <c r="TQS142" s="851"/>
      <c r="TQT142" s="851"/>
      <c r="TQU142" s="851"/>
      <c r="TQV142" s="851"/>
      <c r="TQW142" s="851"/>
      <c r="TQX142" s="851"/>
      <c r="TQY142" s="858"/>
      <c r="TQZ142" s="851"/>
      <c r="TRA142" s="851"/>
      <c r="TRB142" s="851"/>
      <c r="TRC142" s="851"/>
      <c r="TRD142" s="851"/>
      <c r="TRE142" s="851"/>
      <c r="TRF142" s="858"/>
      <c r="TRG142" s="851"/>
      <c r="TRH142" s="851"/>
      <c r="TRI142" s="851"/>
      <c r="TRJ142" s="851"/>
      <c r="TRK142" s="851"/>
      <c r="TRL142" s="851"/>
      <c r="TRM142" s="858"/>
      <c r="TRN142" s="851"/>
      <c r="TRO142" s="851"/>
      <c r="TRP142" s="851"/>
      <c r="TRQ142" s="851"/>
      <c r="TRR142" s="851"/>
      <c r="TRS142" s="851"/>
      <c r="TRT142" s="858"/>
      <c r="TRU142" s="851"/>
      <c r="TRV142" s="851"/>
      <c r="TRW142" s="851"/>
      <c r="TRX142" s="851"/>
      <c r="TRY142" s="851"/>
      <c r="TRZ142" s="851"/>
      <c r="TSA142" s="858"/>
      <c r="TSB142" s="851"/>
      <c r="TSC142" s="851"/>
      <c r="TSD142" s="851"/>
      <c r="TSE142" s="851"/>
      <c r="TSF142" s="851"/>
      <c r="TSG142" s="851"/>
      <c r="TSH142" s="858"/>
      <c r="TSI142" s="851"/>
      <c r="TSJ142" s="851"/>
      <c r="TSK142" s="851"/>
      <c r="TSL142" s="851"/>
      <c r="TSM142" s="851"/>
      <c r="TSN142" s="851"/>
      <c r="TSO142" s="858"/>
      <c r="TSP142" s="851"/>
      <c r="TSQ142" s="851"/>
      <c r="TSR142" s="851"/>
      <c r="TSS142" s="851"/>
      <c r="TST142" s="851"/>
      <c r="TSU142" s="851"/>
      <c r="TSV142" s="858"/>
      <c r="TSW142" s="851"/>
      <c r="TSX142" s="851"/>
      <c r="TSY142" s="851"/>
      <c r="TSZ142" s="851"/>
      <c r="TTA142" s="851"/>
      <c r="TTB142" s="851"/>
      <c r="TTC142" s="858"/>
      <c r="TTD142" s="851"/>
      <c r="TTE142" s="851"/>
      <c r="TTF142" s="851"/>
      <c r="TTG142" s="851"/>
      <c r="TTH142" s="851"/>
      <c r="TTI142" s="851"/>
      <c r="TTJ142" s="858"/>
      <c r="TTK142" s="851"/>
      <c r="TTL142" s="851"/>
      <c r="TTM142" s="851"/>
      <c r="TTN142" s="851"/>
      <c r="TTO142" s="851"/>
      <c r="TTP142" s="851"/>
      <c r="TTQ142" s="858"/>
      <c r="TTR142" s="851"/>
      <c r="TTS142" s="851"/>
      <c r="TTT142" s="851"/>
      <c r="TTU142" s="851"/>
      <c r="TTV142" s="851"/>
      <c r="TTW142" s="851"/>
      <c r="TTX142" s="858"/>
      <c r="TTY142" s="851"/>
      <c r="TTZ142" s="851"/>
      <c r="TUA142" s="851"/>
      <c r="TUB142" s="851"/>
      <c r="TUC142" s="851"/>
      <c r="TUD142" s="851"/>
      <c r="TUE142" s="858"/>
      <c r="TUF142" s="851"/>
      <c r="TUG142" s="851"/>
      <c r="TUH142" s="851"/>
      <c r="TUI142" s="851"/>
      <c r="TUJ142" s="851"/>
      <c r="TUK142" s="851"/>
      <c r="TUL142" s="858"/>
      <c r="TUM142" s="851"/>
      <c r="TUN142" s="851"/>
      <c r="TUO142" s="851"/>
      <c r="TUP142" s="851"/>
      <c r="TUQ142" s="851"/>
      <c r="TUR142" s="851"/>
      <c r="TUS142" s="858"/>
      <c r="TUT142" s="851"/>
      <c r="TUU142" s="851"/>
      <c r="TUV142" s="851"/>
      <c r="TUW142" s="851"/>
      <c r="TUX142" s="851"/>
      <c r="TUY142" s="851"/>
      <c r="TUZ142" s="858"/>
      <c r="TVA142" s="851"/>
      <c r="TVB142" s="851"/>
      <c r="TVC142" s="851"/>
      <c r="TVD142" s="851"/>
      <c r="TVE142" s="851"/>
      <c r="TVF142" s="851"/>
      <c r="TVG142" s="858"/>
      <c r="TVH142" s="851"/>
      <c r="TVI142" s="851"/>
      <c r="TVJ142" s="851"/>
      <c r="TVK142" s="851"/>
      <c r="TVL142" s="851"/>
      <c r="TVM142" s="851"/>
      <c r="TVN142" s="858"/>
      <c r="TVO142" s="851"/>
      <c r="TVP142" s="851"/>
      <c r="TVQ142" s="851"/>
      <c r="TVR142" s="851"/>
      <c r="TVS142" s="851"/>
      <c r="TVT142" s="851"/>
      <c r="TVU142" s="858"/>
      <c r="TVV142" s="851"/>
      <c r="TVW142" s="851"/>
      <c r="TVX142" s="851"/>
      <c r="TVY142" s="851"/>
      <c r="TVZ142" s="851"/>
      <c r="TWA142" s="851"/>
      <c r="TWB142" s="858"/>
      <c r="TWC142" s="851"/>
      <c r="TWD142" s="851"/>
      <c r="TWE142" s="851"/>
      <c r="TWF142" s="851"/>
      <c r="TWG142" s="851"/>
      <c r="TWH142" s="851"/>
      <c r="TWI142" s="858"/>
      <c r="TWJ142" s="851"/>
      <c r="TWK142" s="851"/>
      <c r="TWL142" s="851"/>
      <c r="TWM142" s="851"/>
      <c r="TWN142" s="851"/>
      <c r="TWO142" s="851"/>
      <c r="TWP142" s="858"/>
      <c r="TWQ142" s="851"/>
      <c r="TWR142" s="851"/>
      <c r="TWS142" s="851"/>
      <c r="TWT142" s="851"/>
      <c r="TWU142" s="851"/>
      <c r="TWV142" s="851"/>
      <c r="TWW142" s="858"/>
      <c r="TWX142" s="851"/>
      <c r="TWY142" s="851"/>
      <c r="TWZ142" s="851"/>
      <c r="TXA142" s="851"/>
      <c r="TXB142" s="851"/>
      <c r="TXC142" s="851"/>
      <c r="TXD142" s="858"/>
      <c r="TXE142" s="851"/>
      <c r="TXF142" s="851"/>
      <c r="TXG142" s="851"/>
      <c r="TXH142" s="851"/>
      <c r="TXI142" s="851"/>
      <c r="TXJ142" s="851"/>
      <c r="TXK142" s="858"/>
      <c r="TXL142" s="851"/>
      <c r="TXM142" s="851"/>
      <c r="TXN142" s="851"/>
      <c r="TXO142" s="851"/>
      <c r="TXP142" s="851"/>
      <c r="TXQ142" s="851"/>
      <c r="TXR142" s="858"/>
      <c r="TXS142" s="851"/>
      <c r="TXT142" s="851"/>
      <c r="TXU142" s="851"/>
      <c r="TXV142" s="851"/>
      <c r="TXW142" s="851"/>
      <c r="TXX142" s="851"/>
      <c r="TXY142" s="858"/>
      <c r="TXZ142" s="851"/>
      <c r="TYA142" s="851"/>
      <c r="TYB142" s="851"/>
      <c r="TYC142" s="851"/>
      <c r="TYD142" s="851"/>
      <c r="TYE142" s="851"/>
      <c r="TYF142" s="858"/>
      <c r="TYG142" s="851"/>
      <c r="TYH142" s="851"/>
      <c r="TYI142" s="851"/>
      <c r="TYJ142" s="851"/>
      <c r="TYK142" s="851"/>
      <c r="TYL142" s="851"/>
      <c r="TYM142" s="858"/>
      <c r="TYN142" s="851"/>
      <c r="TYO142" s="851"/>
      <c r="TYP142" s="851"/>
      <c r="TYQ142" s="851"/>
      <c r="TYR142" s="851"/>
      <c r="TYS142" s="851"/>
      <c r="TYT142" s="858"/>
      <c r="TYU142" s="851"/>
      <c r="TYV142" s="851"/>
      <c r="TYW142" s="851"/>
      <c r="TYX142" s="851"/>
      <c r="TYY142" s="851"/>
      <c r="TYZ142" s="851"/>
      <c r="TZA142" s="858"/>
      <c r="TZB142" s="851"/>
      <c r="TZC142" s="851"/>
      <c r="TZD142" s="851"/>
      <c r="TZE142" s="851"/>
      <c r="TZF142" s="851"/>
      <c r="TZG142" s="851"/>
      <c r="TZH142" s="858"/>
      <c r="TZI142" s="851"/>
      <c r="TZJ142" s="851"/>
      <c r="TZK142" s="851"/>
      <c r="TZL142" s="851"/>
      <c r="TZM142" s="851"/>
      <c r="TZN142" s="851"/>
      <c r="TZO142" s="858"/>
      <c r="TZP142" s="851"/>
      <c r="TZQ142" s="851"/>
      <c r="TZR142" s="851"/>
      <c r="TZS142" s="851"/>
      <c r="TZT142" s="851"/>
      <c r="TZU142" s="851"/>
      <c r="TZV142" s="858"/>
      <c r="TZW142" s="851"/>
      <c r="TZX142" s="851"/>
      <c r="TZY142" s="851"/>
      <c r="TZZ142" s="851"/>
      <c r="UAA142" s="851"/>
      <c r="UAB142" s="851"/>
      <c r="UAC142" s="858"/>
      <c r="UAD142" s="851"/>
      <c r="UAE142" s="851"/>
      <c r="UAF142" s="851"/>
      <c r="UAG142" s="851"/>
      <c r="UAH142" s="851"/>
      <c r="UAI142" s="851"/>
      <c r="UAJ142" s="858"/>
      <c r="UAK142" s="851"/>
      <c r="UAL142" s="851"/>
      <c r="UAM142" s="851"/>
      <c r="UAN142" s="851"/>
      <c r="UAO142" s="851"/>
      <c r="UAP142" s="851"/>
      <c r="UAQ142" s="858"/>
      <c r="UAR142" s="851"/>
      <c r="UAS142" s="851"/>
      <c r="UAT142" s="851"/>
      <c r="UAU142" s="851"/>
      <c r="UAV142" s="851"/>
      <c r="UAW142" s="851"/>
      <c r="UAX142" s="858"/>
      <c r="UAY142" s="851"/>
      <c r="UAZ142" s="851"/>
      <c r="UBA142" s="851"/>
      <c r="UBB142" s="851"/>
      <c r="UBC142" s="851"/>
      <c r="UBD142" s="851"/>
      <c r="UBE142" s="858"/>
      <c r="UBF142" s="851"/>
      <c r="UBG142" s="851"/>
      <c r="UBH142" s="851"/>
      <c r="UBI142" s="851"/>
      <c r="UBJ142" s="851"/>
      <c r="UBK142" s="851"/>
      <c r="UBL142" s="858"/>
      <c r="UBM142" s="851"/>
      <c r="UBN142" s="851"/>
      <c r="UBO142" s="851"/>
      <c r="UBP142" s="851"/>
      <c r="UBQ142" s="851"/>
      <c r="UBR142" s="851"/>
      <c r="UBS142" s="858"/>
      <c r="UBT142" s="851"/>
      <c r="UBU142" s="851"/>
      <c r="UBV142" s="851"/>
      <c r="UBW142" s="851"/>
      <c r="UBX142" s="851"/>
      <c r="UBY142" s="851"/>
      <c r="UBZ142" s="858"/>
      <c r="UCA142" s="851"/>
      <c r="UCB142" s="851"/>
      <c r="UCC142" s="851"/>
      <c r="UCD142" s="851"/>
      <c r="UCE142" s="851"/>
      <c r="UCF142" s="851"/>
      <c r="UCG142" s="858"/>
      <c r="UCH142" s="851"/>
      <c r="UCI142" s="851"/>
      <c r="UCJ142" s="851"/>
      <c r="UCK142" s="851"/>
      <c r="UCL142" s="851"/>
      <c r="UCM142" s="851"/>
      <c r="UCN142" s="858"/>
      <c r="UCO142" s="851"/>
      <c r="UCP142" s="851"/>
      <c r="UCQ142" s="851"/>
      <c r="UCR142" s="851"/>
      <c r="UCS142" s="851"/>
      <c r="UCT142" s="851"/>
      <c r="UCU142" s="858"/>
      <c r="UCV142" s="851"/>
      <c r="UCW142" s="851"/>
      <c r="UCX142" s="851"/>
      <c r="UCY142" s="851"/>
      <c r="UCZ142" s="851"/>
      <c r="UDA142" s="851"/>
      <c r="UDB142" s="858"/>
      <c r="UDC142" s="851"/>
      <c r="UDD142" s="851"/>
      <c r="UDE142" s="851"/>
      <c r="UDF142" s="851"/>
      <c r="UDG142" s="851"/>
      <c r="UDH142" s="851"/>
      <c r="UDI142" s="858"/>
      <c r="UDJ142" s="851"/>
      <c r="UDK142" s="851"/>
      <c r="UDL142" s="851"/>
      <c r="UDM142" s="851"/>
      <c r="UDN142" s="851"/>
      <c r="UDO142" s="851"/>
      <c r="UDP142" s="858"/>
      <c r="UDQ142" s="851"/>
      <c r="UDR142" s="851"/>
      <c r="UDS142" s="851"/>
      <c r="UDT142" s="851"/>
      <c r="UDU142" s="851"/>
      <c r="UDV142" s="851"/>
      <c r="UDW142" s="858"/>
      <c r="UDX142" s="851"/>
      <c r="UDY142" s="851"/>
      <c r="UDZ142" s="851"/>
      <c r="UEA142" s="851"/>
      <c r="UEB142" s="851"/>
      <c r="UEC142" s="851"/>
      <c r="UED142" s="858"/>
      <c r="UEE142" s="851"/>
      <c r="UEF142" s="851"/>
      <c r="UEG142" s="851"/>
      <c r="UEH142" s="851"/>
      <c r="UEI142" s="851"/>
      <c r="UEJ142" s="851"/>
      <c r="UEK142" s="858"/>
      <c r="UEL142" s="851"/>
      <c r="UEM142" s="851"/>
      <c r="UEN142" s="851"/>
      <c r="UEO142" s="851"/>
      <c r="UEP142" s="851"/>
      <c r="UEQ142" s="851"/>
      <c r="UER142" s="858"/>
      <c r="UES142" s="851"/>
      <c r="UET142" s="851"/>
      <c r="UEU142" s="851"/>
      <c r="UEV142" s="851"/>
      <c r="UEW142" s="851"/>
      <c r="UEX142" s="851"/>
      <c r="UEY142" s="858"/>
      <c r="UEZ142" s="851"/>
      <c r="UFA142" s="851"/>
      <c r="UFB142" s="851"/>
      <c r="UFC142" s="851"/>
      <c r="UFD142" s="851"/>
      <c r="UFE142" s="851"/>
      <c r="UFF142" s="858"/>
      <c r="UFG142" s="851"/>
      <c r="UFH142" s="851"/>
      <c r="UFI142" s="851"/>
      <c r="UFJ142" s="851"/>
      <c r="UFK142" s="851"/>
      <c r="UFL142" s="851"/>
      <c r="UFM142" s="858"/>
      <c r="UFN142" s="851"/>
      <c r="UFO142" s="851"/>
      <c r="UFP142" s="851"/>
      <c r="UFQ142" s="851"/>
      <c r="UFR142" s="851"/>
      <c r="UFS142" s="851"/>
      <c r="UFT142" s="858"/>
      <c r="UFU142" s="851"/>
      <c r="UFV142" s="851"/>
      <c r="UFW142" s="851"/>
      <c r="UFX142" s="851"/>
      <c r="UFY142" s="851"/>
      <c r="UFZ142" s="851"/>
      <c r="UGA142" s="858"/>
      <c r="UGB142" s="851"/>
      <c r="UGC142" s="851"/>
      <c r="UGD142" s="851"/>
      <c r="UGE142" s="851"/>
      <c r="UGF142" s="851"/>
      <c r="UGG142" s="851"/>
      <c r="UGH142" s="858"/>
      <c r="UGI142" s="851"/>
      <c r="UGJ142" s="851"/>
      <c r="UGK142" s="851"/>
      <c r="UGL142" s="851"/>
      <c r="UGM142" s="851"/>
      <c r="UGN142" s="851"/>
      <c r="UGO142" s="858"/>
      <c r="UGP142" s="851"/>
      <c r="UGQ142" s="851"/>
      <c r="UGR142" s="851"/>
      <c r="UGS142" s="851"/>
      <c r="UGT142" s="851"/>
      <c r="UGU142" s="851"/>
      <c r="UGV142" s="858"/>
      <c r="UGW142" s="851"/>
      <c r="UGX142" s="851"/>
      <c r="UGY142" s="851"/>
      <c r="UGZ142" s="851"/>
      <c r="UHA142" s="851"/>
      <c r="UHB142" s="851"/>
      <c r="UHC142" s="858"/>
      <c r="UHD142" s="851"/>
      <c r="UHE142" s="851"/>
      <c r="UHF142" s="851"/>
      <c r="UHG142" s="851"/>
      <c r="UHH142" s="851"/>
      <c r="UHI142" s="851"/>
      <c r="UHJ142" s="858"/>
      <c r="UHK142" s="851"/>
      <c r="UHL142" s="851"/>
      <c r="UHM142" s="851"/>
      <c r="UHN142" s="851"/>
      <c r="UHO142" s="851"/>
      <c r="UHP142" s="851"/>
      <c r="UHQ142" s="858"/>
      <c r="UHR142" s="851"/>
      <c r="UHS142" s="851"/>
      <c r="UHT142" s="851"/>
      <c r="UHU142" s="851"/>
      <c r="UHV142" s="851"/>
      <c r="UHW142" s="851"/>
      <c r="UHX142" s="858"/>
      <c r="UHY142" s="851"/>
      <c r="UHZ142" s="851"/>
      <c r="UIA142" s="851"/>
      <c r="UIB142" s="851"/>
      <c r="UIC142" s="851"/>
      <c r="UID142" s="851"/>
      <c r="UIE142" s="858"/>
      <c r="UIF142" s="851"/>
      <c r="UIG142" s="851"/>
      <c r="UIH142" s="851"/>
      <c r="UII142" s="851"/>
      <c r="UIJ142" s="851"/>
      <c r="UIK142" s="851"/>
      <c r="UIL142" s="858"/>
      <c r="UIM142" s="851"/>
      <c r="UIN142" s="851"/>
      <c r="UIO142" s="851"/>
      <c r="UIP142" s="851"/>
      <c r="UIQ142" s="851"/>
      <c r="UIR142" s="851"/>
      <c r="UIS142" s="858"/>
      <c r="UIT142" s="851"/>
      <c r="UIU142" s="851"/>
      <c r="UIV142" s="851"/>
      <c r="UIW142" s="851"/>
      <c r="UIX142" s="851"/>
      <c r="UIY142" s="851"/>
      <c r="UIZ142" s="858"/>
      <c r="UJA142" s="851"/>
      <c r="UJB142" s="851"/>
      <c r="UJC142" s="851"/>
      <c r="UJD142" s="851"/>
      <c r="UJE142" s="851"/>
      <c r="UJF142" s="851"/>
      <c r="UJG142" s="858"/>
      <c r="UJH142" s="851"/>
      <c r="UJI142" s="851"/>
      <c r="UJJ142" s="851"/>
      <c r="UJK142" s="851"/>
      <c r="UJL142" s="851"/>
      <c r="UJM142" s="851"/>
      <c r="UJN142" s="858"/>
      <c r="UJO142" s="851"/>
      <c r="UJP142" s="851"/>
      <c r="UJQ142" s="851"/>
      <c r="UJR142" s="851"/>
      <c r="UJS142" s="851"/>
      <c r="UJT142" s="851"/>
      <c r="UJU142" s="858"/>
      <c r="UJV142" s="851"/>
      <c r="UJW142" s="851"/>
      <c r="UJX142" s="851"/>
      <c r="UJY142" s="851"/>
      <c r="UJZ142" s="851"/>
      <c r="UKA142" s="851"/>
      <c r="UKB142" s="858"/>
      <c r="UKC142" s="851"/>
      <c r="UKD142" s="851"/>
      <c r="UKE142" s="851"/>
      <c r="UKF142" s="851"/>
      <c r="UKG142" s="851"/>
      <c r="UKH142" s="851"/>
      <c r="UKI142" s="858"/>
      <c r="UKJ142" s="851"/>
      <c r="UKK142" s="851"/>
      <c r="UKL142" s="851"/>
      <c r="UKM142" s="851"/>
      <c r="UKN142" s="851"/>
      <c r="UKO142" s="851"/>
      <c r="UKP142" s="858"/>
      <c r="UKQ142" s="851"/>
      <c r="UKR142" s="851"/>
      <c r="UKS142" s="851"/>
      <c r="UKT142" s="851"/>
      <c r="UKU142" s="851"/>
      <c r="UKV142" s="851"/>
      <c r="UKW142" s="858"/>
      <c r="UKX142" s="851"/>
      <c r="UKY142" s="851"/>
      <c r="UKZ142" s="851"/>
      <c r="ULA142" s="851"/>
      <c r="ULB142" s="851"/>
      <c r="ULC142" s="851"/>
      <c r="ULD142" s="858"/>
      <c r="ULE142" s="851"/>
      <c r="ULF142" s="851"/>
      <c r="ULG142" s="851"/>
      <c r="ULH142" s="851"/>
      <c r="ULI142" s="851"/>
      <c r="ULJ142" s="851"/>
      <c r="ULK142" s="858"/>
      <c r="ULL142" s="851"/>
      <c r="ULM142" s="851"/>
      <c r="ULN142" s="851"/>
      <c r="ULO142" s="851"/>
      <c r="ULP142" s="851"/>
      <c r="ULQ142" s="851"/>
      <c r="ULR142" s="858"/>
      <c r="ULS142" s="851"/>
      <c r="ULT142" s="851"/>
      <c r="ULU142" s="851"/>
      <c r="ULV142" s="851"/>
      <c r="ULW142" s="851"/>
      <c r="ULX142" s="851"/>
      <c r="ULY142" s="858"/>
      <c r="ULZ142" s="851"/>
      <c r="UMA142" s="851"/>
      <c r="UMB142" s="851"/>
      <c r="UMC142" s="851"/>
      <c r="UMD142" s="851"/>
      <c r="UME142" s="851"/>
      <c r="UMF142" s="858"/>
      <c r="UMG142" s="851"/>
      <c r="UMH142" s="851"/>
      <c r="UMI142" s="851"/>
      <c r="UMJ142" s="851"/>
      <c r="UMK142" s="851"/>
      <c r="UML142" s="851"/>
      <c r="UMM142" s="858"/>
      <c r="UMN142" s="851"/>
      <c r="UMO142" s="851"/>
      <c r="UMP142" s="851"/>
      <c r="UMQ142" s="851"/>
      <c r="UMR142" s="851"/>
      <c r="UMS142" s="851"/>
      <c r="UMT142" s="858"/>
      <c r="UMU142" s="851"/>
      <c r="UMV142" s="851"/>
      <c r="UMW142" s="851"/>
      <c r="UMX142" s="851"/>
      <c r="UMY142" s="851"/>
      <c r="UMZ142" s="851"/>
      <c r="UNA142" s="858"/>
      <c r="UNB142" s="851"/>
      <c r="UNC142" s="851"/>
      <c r="UND142" s="851"/>
      <c r="UNE142" s="851"/>
      <c r="UNF142" s="851"/>
      <c r="UNG142" s="851"/>
      <c r="UNH142" s="858"/>
      <c r="UNI142" s="851"/>
      <c r="UNJ142" s="851"/>
      <c r="UNK142" s="851"/>
      <c r="UNL142" s="851"/>
      <c r="UNM142" s="851"/>
      <c r="UNN142" s="851"/>
      <c r="UNO142" s="858"/>
      <c r="UNP142" s="851"/>
      <c r="UNQ142" s="851"/>
      <c r="UNR142" s="851"/>
      <c r="UNS142" s="851"/>
      <c r="UNT142" s="851"/>
      <c r="UNU142" s="851"/>
      <c r="UNV142" s="858"/>
      <c r="UNW142" s="851"/>
      <c r="UNX142" s="851"/>
      <c r="UNY142" s="851"/>
      <c r="UNZ142" s="851"/>
      <c r="UOA142" s="851"/>
      <c r="UOB142" s="851"/>
      <c r="UOC142" s="858"/>
      <c r="UOD142" s="851"/>
      <c r="UOE142" s="851"/>
      <c r="UOF142" s="851"/>
      <c r="UOG142" s="851"/>
      <c r="UOH142" s="851"/>
      <c r="UOI142" s="851"/>
      <c r="UOJ142" s="858"/>
      <c r="UOK142" s="851"/>
      <c r="UOL142" s="851"/>
      <c r="UOM142" s="851"/>
      <c r="UON142" s="851"/>
      <c r="UOO142" s="851"/>
      <c r="UOP142" s="851"/>
      <c r="UOQ142" s="858"/>
      <c r="UOR142" s="851"/>
      <c r="UOS142" s="851"/>
      <c r="UOT142" s="851"/>
      <c r="UOU142" s="851"/>
      <c r="UOV142" s="851"/>
      <c r="UOW142" s="851"/>
      <c r="UOX142" s="858"/>
      <c r="UOY142" s="851"/>
      <c r="UOZ142" s="851"/>
      <c r="UPA142" s="851"/>
      <c r="UPB142" s="851"/>
      <c r="UPC142" s="851"/>
      <c r="UPD142" s="851"/>
      <c r="UPE142" s="858"/>
      <c r="UPF142" s="851"/>
      <c r="UPG142" s="851"/>
      <c r="UPH142" s="851"/>
      <c r="UPI142" s="851"/>
      <c r="UPJ142" s="851"/>
      <c r="UPK142" s="851"/>
      <c r="UPL142" s="858"/>
      <c r="UPM142" s="851"/>
      <c r="UPN142" s="851"/>
      <c r="UPO142" s="851"/>
      <c r="UPP142" s="851"/>
      <c r="UPQ142" s="851"/>
      <c r="UPR142" s="851"/>
      <c r="UPS142" s="858"/>
      <c r="UPT142" s="851"/>
      <c r="UPU142" s="851"/>
      <c r="UPV142" s="851"/>
      <c r="UPW142" s="851"/>
      <c r="UPX142" s="851"/>
      <c r="UPY142" s="851"/>
      <c r="UPZ142" s="858"/>
      <c r="UQA142" s="851"/>
      <c r="UQB142" s="851"/>
      <c r="UQC142" s="851"/>
      <c r="UQD142" s="851"/>
      <c r="UQE142" s="851"/>
      <c r="UQF142" s="851"/>
      <c r="UQG142" s="858"/>
      <c r="UQH142" s="851"/>
      <c r="UQI142" s="851"/>
      <c r="UQJ142" s="851"/>
      <c r="UQK142" s="851"/>
      <c r="UQL142" s="851"/>
      <c r="UQM142" s="851"/>
      <c r="UQN142" s="858"/>
      <c r="UQO142" s="851"/>
      <c r="UQP142" s="851"/>
      <c r="UQQ142" s="851"/>
      <c r="UQR142" s="851"/>
      <c r="UQS142" s="851"/>
      <c r="UQT142" s="851"/>
      <c r="UQU142" s="858"/>
      <c r="UQV142" s="851"/>
      <c r="UQW142" s="851"/>
      <c r="UQX142" s="851"/>
      <c r="UQY142" s="851"/>
      <c r="UQZ142" s="851"/>
      <c r="URA142" s="851"/>
      <c r="URB142" s="858"/>
      <c r="URC142" s="851"/>
      <c r="URD142" s="851"/>
      <c r="URE142" s="851"/>
      <c r="URF142" s="851"/>
      <c r="URG142" s="851"/>
      <c r="URH142" s="851"/>
      <c r="URI142" s="858"/>
      <c r="URJ142" s="851"/>
      <c r="URK142" s="851"/>
      <c r="URL142" s="851"/>
      <c r="URM142" s="851"/>
      <c r="URN142" s="851"/>
      <c r="URO142" s="851"/>
      <c r="URP142" s="858"/>
      <c r="URQ142" s="851"/>
      <c r="URR142" s="851"/>
      <c r="URS142" s="851"/>
      <c r="URT142" s="851"/>
      <c r="URU142" s="851"/>
      <c r="URV142" s="851"/>
      <c r="URW142" s="858"/>
      <c r="URX142" s="851"/>
      <c r="URY142" s="851"/>
      <c r="URZ142" s="851"/>
      <c r="USA142" s="851"/>
      <c r="USB142" s="851"/>
      <c r="USC142" s="851"/>
      <c r="USD142" s="858"/>
      <c r="USE142" s="851"/>
      <c r="USF142" s="851"/>
      <c r="USG142" s="851"/>
      <c r="USH142" s="851"/>
      <c r="USI142" s="851"/>
      <c r="USJ142" s="851"/>
      <c r="USK142" s="858"/>
      <c r="USL142" s="851"/>
      <c r="USM142" s="851"/>
      <c r="USN142" s="851"/>
      <c r="USO142" s="851"/>
      <c r="USP142" s="851"/>
      <c r="USQ142" s="851"/>
      <c r="USR142" s="858"/>
      <c r="USS142" s="851"/>
      <c r="UST142" s="851"/>
      <c r="USU142" s="851"/>
      <c r="USV142" s="851"/>
      <c r="USW142" s="851"/>
      <c r="USX142" s="851"/>
      <c r="USY142" s="858"/>
      <c r="USZ142" s="851"/>
      <c r="UTA142" s="851"/>
      <c r="UTB142" s="851"/>
      <c r="UTC142" s="851"/>
      <c r="UTD142" s="851"/>
      <c r="UTE142" s="851"/>
      <c r="UTF142" s="858"/>
      <c r="UTG142" s="851"/>
      <c r="UTH142" s="851"/>
      <c r="UTI142" s="851"/>
      <c r="UTJ142" s="851"/>
      <c r="UTK142" s="851"/>
      <c r="UTL142" s="851"/>
      <c r="UTM142" s="858"/>
      <c r="UTN142" s="851"/>
      <c r="UTO142" s="851"/>
      <c r="UTP142" s="851"/>
      <c r="UTQ142" s="851"/>
      <c r="UTR142" s="851"/>
      <c r="UTS142" s="851"/>
      <c r="UTT142" s="858"/>
      <c r="UTU142" s="851"/>
      <c r="UTV142" s="851"/>
      <c r="UTW142" s="851"/>
      <c r="UTX142" s="851"/>
      <c r="UTY142" s="851"/>
      <c r="UTZ142" s="851"/>
      <c r="UUA142" s="858"/>
      <c r="UUB142" s="851"/>
      <c r="UUC142" s="851"/>
      <c r="UUD142" s="851"/>
      <c r="UUE142" s="851"/>
      <c r="UUF142" s="851"/>
      <c r="UUG142" s="851"/>
      <c r="UUH142" s="858"/>
      <c r="UUI142" s="851"/>
      <c r="UUJ142" s="851"/>
      <c r="UUK142" s="851"/>
      <c r="UUL142" s="851"/>
      <c r="UUM142" s="851"/>
      <c r="UUN142" s="851"/>
      <c r="UUO142" s="858"/>
      <c r="UUP142" s="851"/>
      <c r="UUQ142" s="851"/>
      <c r="UUR142" s="851"/>
      <c r="UUS142" s="851"/>
      <c r="UUT142" s="851"/>
      <c r="UUU142" s="851"/>
      <c r="UUV142" s="858"/>
      <c r="UUW142" s="851"/>
      <c r="UUX142" s="851"/>
      <c r="UUY142" s="851"/>
      <c r="UUZ142" s="851"/>
      <c r="UVA142" s="851"/>
      <c r="UVB142" s="851"/>
      <c r="UVC142" s="858"/>
      <c r="UVD142" s="851"/>
      <c r="UVE142" s="851"/>
      <c r="UVF142" s="851"/>
      <c r="UVG142" s="851"/>
      <c r="UVH142" s="851"/>
      <c r="UVI142" s="851"/>
      <c r="UVJ142" s="858"/>
      <c r="UVK142" s="851"/>
      <c r="UVL142" s="851"/>
      <c r="UVM142" s="851"/>
      <c r="UVN142" s="851"/>
      <c r="UVO142" s="851"/>
      <c r="UVP142" s="851"/>
      <c r="UVQ142" s="858"/>
      <c r="UVR142" s="851"/>
      <c r="UVS142" s="851"/>
      <c r="UVT142" s="851"/>
      <c r="UVU142" s="851"/>
      <c r="UVV142" s="851"/>
      <c r="UVW142" s="851"/>
      <c r="UVX142" s="858"/>
      <c r="UVY142" s="851"/>
      <c r="UVZ142" s="851"/>
      <c r="UWA142" s="851"/>
      <c r="UWB142" s="851"/>
      <c r="UWC142" s="851"/>
      <c r="UWD142" s="851"/>
      <c r="UWE142" s="858"/>
      <c r="UWF142" s="851"/>
      <c r="UWG142" s="851"/>
      <c r="UWH142" s="851"/>
      <c r="UWI142" s="851"/>
      <c r="UWJ142" s="851"/>
      <c r="UWK142" s="851"/>
      <c r="UWL142" s="858"/>
      <c r="UWM142" s="851"/>
      <c r="UWN142" s="851"/>
      <c r="UWO142" s="851"/>
      <c r="UWP142" s="851"/>
      <c r="UWQ142" s="851"/>
      <c r="UWR142" s="851"/>
      <c r="UWS142" s="858"/>
      <c r="UWT142" s="851"/>
      <c r="UWU142" s="851"/>
      <c r="UWV142" s="851"/>
      <c r="UWW142" s="851"/>
      <c r="UWX142" s="851"/>
      <c r="UWY142" s="851"/>
      <c r="UWZ142" s="858"/>
      <c r="UXA142" s="851"/>
      <c r="UXB142" s="851"/>
      <c r="UXC142" s="851"/>
      <c r="UXD142" s="851"/>
      <c r="UXE142" s="851"/>
      <c r="UXF142" s="851"/>
      <c r="UXG142" s="858"/>
      <c r="UXH142" s="851"/>
      <c r="UXI142" s="851"/>
      <c r="UXJ142" s="851"/>
      <c r="UXK142" s="851"/>
      <c r="UXL142" s="851"/>
      <c r="UXM142" s="851"/>
      <c r="UXN142" s="858"/>
      <c r="UXO142" s="851"/>
      <c r="UXP142" s="851"/>
      <c r="UXQ142" s="851"/>
      <c r="UXR142" s="851"/>
      <c r="UXS142" s="851"/>
      <c r="UXT142" s="851"/>
      <c r="UXU142" s="858"/>
      <c r="UXV142" s="851"/>
      <c r="UXW142" s="851"/>
      <c r="UXX142" s="851"/>
      <c r="UXY142" s="851"/>
      <c r="UXZ142" s="851"/>
      <c r="UYA142" s="851"/>
      <c r="UYB142" s="858"/>
      <c r="UYC142" s="851"/>
      <c r="UYD142" s="851"/>
      <c r="UYE142" s="851"/>
      <c r="UYF142" s="851"/>
      <c r="UYG142" s="851"/>
      <c r="UYH142" s="851"/>
      <c r="UYI142" s="858"/>
      <c r="UYJ142" s="851"/>
      <c r="UYK142" s="851"/>
      <c r="UYL142" s="851"/>
      <c r="UYM142" s="851"/>
      <c r="UYN142" s="851"/>
      <c r="UYO142" s="851"/>
      <c r="UYP142" s="858"/>
      <c r="UYQ142" s="851"/>
      <c r="UYR142" s="851"/>
      <c r="UYS142" s="851"/>
      <c r="UYT142" s="851"/>
      <c r="UYU142" s="851"/>
      <c r="UYV142" s="851"/>
      <c r="UYW142" s="858"/>
      <c r="UYX142" s="851"/>
      <c r="UYY142" s="851"/>
      <c r="UYZ142" s="851"/>
      <c r="UZA142" s="851"/>
      <c r="UZB142" s="851"/>
      <c r="UZC142" s="851"/>
      <c r="UZD142" s="858"/>
      <c r="UZE142" s="851"/>
      <c r="UZF142" s="851"/>
      <c r="UZG142" s="851"/>
      <c r="UZH142" s="851"/>
      <c r="UZI142" s="851"/>
      <c r="UZJ142" s="851"/>
      <c r="UZK142" s="858"/>
      <c r="UZL142" s="851"/>
      <c r="UZM142" s="851"/>
      <c r="UZN142" s="851"/>
      <c r="UZO142" s="851"/>
      <c r="UZP142" s="851"/>
      <c r="UZQ142" s="851"/>
      <c r="UZR142" s="858"/>
      <c r="UZS142" s="851"/>
      <c r="UZT142" s="851"/>
      <c r="UZU142" s="851"/>
      <c r="UZV142" s="851"/>
      <c r="UZW142" s="851"/>
      <c r="UZX142" s="851"/>
      <c r="UZY142" s="858"/>
      <c r="UZZ142" s="851"/>
      <c r="VAA142" s="851"/>
      <c r="VAB142" s="851"/>
      <c r="VAC142" s="851"/>
      <c r="VAD142" s="851"/>
      <c r="VAE142" s="851"/>
      <c r="VAF142" s="858"/>
      <c r="VAG142" s="851"/>
      <c r="VAH142" s="851"/>
      <c r="VAI142" s="851"/>
      <c r="VAJ142" s="851"/>
      <c r="VAK142" s="851"/>
      <c r="VAL142" s="851"/>
      <c r="VAM142" s="858"/>
      <c r="VAN142" s="851"/>
      <c r="VAO142" s="851"/>
      <c r="VAP142" s="851"/>
      <c r="VAQ142" s="851"/>
      <c r="VAR142" s="851"/>
      <c r="VAS142" s="851"/>
      <c r="VAT142" s="858"/>
      <c r="VAU142" s="851"/>
      <c r="VAV142" s="851"/>
      <c r="VAW142" s="851"/>
      <c r="VAX142" s="851"/>
      <c r="VAY142" s="851"/>
      <c r="VAZ142" s="851"/>
      <c r="VBA142" s="858"/>
      <c r="VBB142" s="851"/>
      <c r="VBC142" s="851"/>
      <c r="VBD142" s="851"/>
      <c r="VBE142" s="851"/>
      <c r="VBF142" s="851"/>
      <c r="VBG142" s="851"/>
      <c r="VBH142" s="858"/>
      <c r="VBI142" s="851"/>
      <c r="VBJ142" s="851"/>
      <c r="VBK142" s="851"/>
      <c r="VBL142" s="851"/>
      <c r="VBM142" s="851"/>
      <c r="VBN142" s="851"/>
      <c r="VBO142" s="858"/>
      <c r="VBP142" s="851"/>
      <c r="VBQ142" s="851"/>
      <c r="VBR142" s="851"/>
      <c r="VBS142" s="851"/>
      <c r="VBT142" s="851"/>
      <c r="VBU142" s="851"/>
      <c r="VBV142" s="858"/>
      <c r="VBW142" s="851"/>
      <c r="VBX142" s="851"/>
      <c r="VBY142" s="851"/>
      <c r="VBZ142" s="851"/>
      <c r="VCA142" s="851"/>
      <c r="VCB142" s="851"/>
      <c r="VCC142" s="858"/>
      <c r="VCD142" s="851"/>
      <c r="VCE142" s="851"/>
      <c r="VCF142" s="851"/>
      <c r="VCG142" s="851"/>
      <c r="VCH142" s="851"/>
      <c r="VCI142" s="851"/>
      <c r="VCJ142" s="858"/>
      <c r="VCK142" s="851"/>
      <c r="VCL142" s="851"/>
      <c r="VCM142" s="851"/>
      <c r="VCN142" s="851"/>
      <c r="VCO142" s="851"/>
      <c r="VCP142" s="851"/>
      <c r="VCQ142" s="858"/>
      <c r="VCR142" s="851"/>
      <c r="VCS142" s="851"/>
      <c r="VCT142" s="851"/>
      <c r="VCU142" s="851"/>
      <c r="VCV142" s="851"/>
      <c r="VCW142" s="851"/>
      <c r="VCX142" s="858"/>
      <c r="VCY142" s="851"/>
      <c r="VCZ142" s="851"/>
      <c r="VDA142" s="851"/>
      <c r="VDB142" s="851"/>
      <c r="VDC142" s="851"/>
      <c r="VDD142" s="851"/>
      <c r="VDE142" s="858"/>
      <c r="VDF142" s="851"/>
      <c r="VDG142" s="851"/>
      <c r="VDH142" s="851"/>
      <c r="VDI142" s="851"/>
      <c r="VDJ142" s="851"/>
      <c r="VDK142" s="851"/>
      <c r="VDL142" s="858"/>
      <c r="VDM142" s="851"/>
      <c r="VDN142" s="851"/>
      <c r="VDO142" s="851"/>
      <c r="VDP142" s="851"/>
      <c r="VDQ142" s="851"/>
      <c r="VDR142" s="851"/>
      <c r="VDS142" s="858"/>
      <c r="VDT142" s="851"/>
      <c r="VDU142" s="851"/>
      <c r="VDV142" s="851"/>
      <c r="VDW142" s="851"/>
      <c r="VDX142" s="851"/>
      <c r="VDY142" s="851"/>
      <c r="VDZ142" s="858"/>
      <c r="VEA142" s="851"/>
      <c r="VEB142" s="851"/>
      <c r="VEC142" s="851"/>
      <c r="VED142" s="851"/>
      <c r="VEE142" s="851"/>
      <c r="VEF142" s="851"/>
      <c r="VEG142" s="858"/>
      <c r="VEH142" s="851"/>
      <c r="VEI142" s="851"/>
      <c r="VEJ142" s="851"/>
      <c r="VEK142" s="851"/>
      <c r="VEL142" s="851"/>
      <c r="VEM142" s="851"/>
      <c r="VEN142" s="858"/>
      <c r="VEO142" s="851"/>
      <c r="VEP142" s="851"/>
      <c r="VEQ142" s="851"/>
      <c r="VER142" s="851"/>
      <c r="VES142" s="851"/>
      <c r="VET142" s="851"/>
      <c r="VEU142" s="858"/>
      <c r="VEV142" s="851"/>
      <c r="VEW142" s="851"/>
      <c r="VEX142" s="851"/>
      <c r="VEY142" s="851"/>
      <c r="VEZ142" s="851"/>
      <c r="VFA142" s="851"/>
      <c r="VFB142" s="858"/>
      <c r="VFC142" s="851"/>
      <c r="VFD142" s="851"/>
      <c r="VFE142" s="851"/>
      <c r="VFF142" s="851"/>
      <c r="VFG142" s="851"/>
      <c r="VFH142" s="851"/>
      <c r="VFI142" s="858"/>
      <c r="VFJ142" s="851"/>
      <c r="VFK142" s="851"/>
      <c r="VFL142" s="851"/>
      <c r="VFM142" s="851"/>
      <c r="VFN142" s="851"/>
      <c r="VFO142" s="851"/>
      <c r="VFP142" s="858"/>
      <c r="VFQ142" s="851"/>
      <c r="VFR142" s="851"/>
      <c r="VFS142" s="851"/>
      <c r="VFT142" s="851"/>
      <c r="VFU142" s="851"/>
      <c r="VFV142" s="851"/>
      <c r="VFW142" s="858"/>
      <c r="VFX142" s="851"/>
      <c r="VFY142" s="851"/>
      <c r="VFZ142" s="851"/>
      <c r="VGA142" s="851"/>
      <c r="VGB142" s="851"/>
      <c r="VGC142" s="851"/>
      <c r="VGD142" s="858"/>
      <c r="VGE142" s="851"/>
      <c r="VGF142" s="851"/>
      <c r="VGG142" s="851"/>
      <c r="VGH142" s="851"/>
      <c r="VGI142" s="851"/>
      <c r="VGJ142" s="851"/>
      <c r="VGK142" s="858"/>
      <c r="VGL142" s="851"/>
      <c r="VGM142" s="851"/>
      <c r="VGN142" s="851"/>
      <c r="VGO142" s="851"/>
      <c r="VGP142" s="851"/>
      <c r="VGQ142" s="851"/>
      <c r="VGR142" s="858"/>
      <c r="VGS142" s="851"/>
      <c r="VGT142" s="851"/>
      <c r="VGU142" s="851"/>
      <c r="VGV142" s="851"/>
      <c r="VGW142" s="851"/>
      <c r="VGX142" s="851"/>
      <c r="VGY142" s="858"/>
      <c r="VGZ142" s="851"/>
      <c r="VHA142" s="851"/>
      <c r="VHB142" s="851"/>
      <c r="VHC142" s="851"/>
      <c r="VHD142" s="851"/>
      <c r="VHE142" s="851"/>
      <c r="VHF142" s="858"/>
      <c r="VHG142" s="851"/>
      <c r="VHH142" s="851"/>
      <c r="VHI142" s="851"/>
      <c r="VHJ142" s="851"/>
      <c r="VHK142" s="851"/>
      <c r="VHL142" s="851"/>
      <c r="VHM142" s="858"/>
      <c r="VHN142" s="851"/>
      <c r="VHO142" s="851"/>
      <c r="VHP142" s="851"/>
      <c r="VHQ142" s="851"/>
      <c r="VHR142" s="851"/>
      <c r="VHS142" s="851"/>
      <c r="VHT142" s="858"/>
      <c r="VHU142" s="851"/>
      <c r="VHV142" s="851"/>
      <c r="VHW142" s="851"/>
      <c r="VHX142" s="851"/>
      <c r="VHY142" s="851"/>
      <c r="VHZ142" s="851"/>
      <c r="VIA142" s="858"/>
      <c r="VIB142" s="851"/>
      <c r="VIC142" s="851"/>
      <c r="VID142" s="851"/>
      <c r="VIE142" s="851"/>
      <c r="VIF142" s="851"/>
      <c r="VIG142" s="851"/>
      <c r="VIH142" s="858"/>
      <c r="VII142" s="851"/>
      <c r="VIJ142" s="851"/>
      <c r="VIK142" s="851"/>
      <c r="VIL142" s="851"/>
      <c r="VIM142" s="851"/>
      <c r="VIN142" s="851"/>
      <c r="VIO142" s="858"/>
      <c r="VIP142" s="851"/>
      <c r="VIQ142" s="851"/>
      <c r="VIR142" s="851"/>
      <c r="VIS142" s="851"/>
      <c r="VIT142" s="851"/>
      <c r="VIU142" s="851"/>
      <c r="VIV142" s="858"/>
      <c r="VIW142" s="851"/>
      <c r="VIX142" s="851"/>
      <c r="VIY142" s="851"/>
      <c r="VIZ142" s="851"/>
      <c r="VJA142" s="851"/>
      <c r="VJB142" s="851"/>
      <c r="VJC142" s="858"/>
      <c r="VJD142" s="851"/>
      <c r="VJE142" s="851"/>
      <c r="VJF142" s="851"/>
      <c r="VJG142" s="851"/>
      <c r="VJH142" s="851"/>
      <c r="VJI142" s="851"/>
      <c r="VJJ142" s="858"/>
      <c r="VJK142" s="851"/>
      <c r="VJL142" s="851"/>
      <c r="VJM142" s="851"/>
      <c r="VJN142" s="851"/>
      <c r="VJO142" s="851"/>
      <c r="VJP142" s="851"/>
      <c r="VJQ142" s="858"/>
      <c r="VJR142" s="851"/>
      <c r="VJS142" s="851"/>
      <c r="VJT142" s="851"/>
      <c r="VJU142" s="851"/>
      <c r="VJV142" s="851"/>
      <c r="VJW142" s="851"/>
      <c r="VJX142" s="858"/>
      <c r="VJY142" s="851"/>
      <c r="VJZ142" s="851"/>
      <c r="VKA142" s="851"/>
      <c r="VKB142" s="851"/>
      <c r="VKC142" s="851"/>
      <c r="VKD142" s="851"/>
      <c r="VKE142" s="858"/>
      <c r="VKF142" s="851"/>
      <c r="VKG142" s="851"/>
      <c r="VKH142" s="851"/>
      <c r="VKI142" s="851"/>
      <c r="VKJ142" s="851"/>
      <c r="VKK142" s="851"/>
      <c r="VKL142" s="858"/>
      <c r="VKM142" s="851"/>
      <c r="VKN142" s="851"/>
      <c r="VKO142" s="851"/>
      <c r="VKP142" s="851"/>
      <c r="VKQ142" s="851"/>
      <c r="VKR142" s="851"/>
      <c r="VKS142" s="858"/>
      <c r="VKT142" s="851"/>
      <c r="VKU142" s="851"/>
      <c r="VKV142" s="851"/>
      <c r="VKW142" s="851"/>
      <c r="VKX142" s="851"/>
      <c r="VKY142" s="851"/>
      <c r="VKZ142" s="858"/>
      <c r="VLA142" s="851"/>
      <c r="VLB142" s="851"/>
      <c r="VLC142" s="851"/>
      <c r="VLD142" s="851"/>
      <c r="VLE142" s="851"/>
      <c r="VLF142" s="851"/>
      <c r="VLG142" s="858"/>
      <c r="VLH142" s="851"/>
      <c r="VLI142" s="851"/>
      <c r="VLJ142" s="851"/>
      <c r="VLK142" s="851"/>
      <c r="VLL142" s="851"/>
      <c r="VLM142" s="851"/>
      <c r="VLN142" s="858"/>
      <c r="VLO142" s="851"/>
      <c r="VLP142" s="851"/>
      <c r="VLQ142" s="851"/>
      <c r="VLR142" s="851"/>
      <c r="VLS142" s="851"/>
      <c r="VLT142" s="851"/>
      <c r="VLU142" s="858"/>
      <c r="VLV142" s="851"/>
      <c r="VLW142" s="851"/>
      <c r="VLX142" s="851"/>
      <c r="VLY142" s="851"/>
      <c r="VLZ142" s="851"/>
      <c r="VMA142" s="851"/>
      <c r="VMB142" s="858"/>
      <c r="VMC142" s="851"/>
      <c r="VMD142" s="851"/>
      <c r="VME142" s="851"/>
      <c r="VMF142" s="851"/>
      <c r="VMG142" s="851"/>
      <c r="VMH142" s="851"/>
      <c r="VMI142" s="858"/>
      <c r="VMJ142" s="851"/>
      <c r="VMK142" s="851"/>
      <c r="VML142" s="851"/>
      <c r="VMM142" s="851"/>
      <c r="VMN142" s="851"/>
      <c r="VMO142" s="851"/>
      <c r="VMP142" s="858"/>
      <c r="VMQ142" s="851"/>
      <c r="VMR142" s="851"/>
      <c r="VMS142" s="851"/>
      <c r="VMT142" s="851"/>
      <c r="VMU142" s="851"/>
      <c r="VMV142" s="851"/>
      <c r="VMW142" s="858"/>
      <c r="VMX142" s="851"/>
      <c r="VMY142" s="851"/>
      <c r="VMZ142" s="851"/>
      <c r="VNA142" s="851"/>
      <c r="VNB142" s="851"/>
      <c r="VNC142" s="851"/>
      <c r="VND142" s="858"/>
      <c r="VNE142" s="851"/>
      <c r="VNF142" s="851"/>
      <c r="VNG142" s="851"/>
      <c r="VNH142" s="851"/>
      <c r="VNI142" s="851"/>
      <c r="VNJ142" s="851"/>
      <c r="VNK142" s="858"/>
      <c r="VNL142" s="851"/>
      <c r="VNM142" s="851"/>
      <c r="VNN142" s="851"/>
      <c r="VNO142" s="851"/>
      <c r="VNP142" s="851"/>
      <c r="VNQ142" s="851"/>
      <c r="VNR142" s="858"/>
      <c r="VNS142" s="851"/>
      <c r="VNT142" s="851"/>
      <c r="VNU142" s="851"/>
      <c r="VNV142" s="851"/>
      <c r="VNW142" s="851"/>
      <c r="VNX142" s="851"/>
      <c r="VNY142" s="858"/>
      <c r="VNZ142" s="851"/>
      <c r="VOA142" s="851"/>
      <c r="VOB142" s="851"/>
      <c r="VOC142" s="851"/>
      <c r="VOD142" s="851"/>
      <c r="VOE142" s="851"/>
      <c r="VOF142" s="858"/>
      <c r="VOG142" s="851"/>
      <c r="VOH142" s="851"/>
      <c r="VOI142" s="851"/>
      <c r="VOJ142" s="851"/>
      <c r="VOK142" s="851"/>
      <c r="VOL142" s="851"/>
      <c r="VOM142" s="858"/>
      <c r="VON142" s="851"/>
      <c r="VOO142" s="851"/>
      <c r="VOP142" s="851"/>
      <c r="VOQ142" s="851"/>
      <c r="VOR142" s="851"/>
      <c r="VOS142" s="851"/>
      <c r="VOT142" s="858"/>
      <c r="VOU142" s="851"/>
      <c r="VOV142" s="851"/>
      <c r="VOW142" s="851"/>
      <c r="VOX142" s="851"/>
      <c r="VOY142" s="851"/>
      <c r="VOZ142" s="851"/>
      <c r="VPA142" s="858"/>
      <c r="VPB142" s="851"/>
      <c r="VPC142" s="851"/>
      <c r="VPD142" s="851"/>
      <c r="VPE142" s="851"/>
      <c r="VPF142" s="851"/>
      <c r="VPG142" s="851"/>
      <c r="VPH142" s="858"/>
      <c r="VPI142" s="851"/>
      <c r="VPJ142" s="851"/>
      <c r="VPK142" s="851"/>
      <c r="VPL142" s="851"/>
      <c r="VPM142" s="851"/>
      <c r="VPN142" s="851"/>
      <c r="VPO142" s="858"/>
      <c r="VPP142" s="851"/>
      <c r="VPQ142" s="851"/>
      <c r="VPR142" s="851"/>
      <c r="VPS142" s="851"/>
      <c r="VPT142" s="851"/>
      <c r="VPU142" s="851"/>
      <c r="VPV142" s="858"/>
      <c r="VPW142" s="851"/>
      <c r="VPX142" s="851"/>
      <c r="VPY142" s="851"/>
      <c r="VPZ142" s="851"/>
      <c r="VQA142" s="851"/>
      <c r="VQB142" s="851"/>
      <c r="VQC142" s="858"/>
      <c r="VQD142" s="851"/>
      <c r="VQE142" s="851"/>
      <c r="VQF142" s="851"/>
      <c r="VQG142" s="851"/>
      <c r="VQH142" s="851"/>
      <c r="VQI142" s="851"/>
      <c r="VQJ142" s="858"/>
      <c r="VQK142" s="851"/>
      <c r="VQL142" s="851"/>
      <c r="VQM142" s="851"/>
      <c r="VQN142" s="851"/>
      <c r="VQO142" s="851"/>
      <c r="VQP142" s="851"/>
      <c r="VQQ142" s="858"/>
      <c r="VQR142" s="851"/>
      <c r="VQS142" s="851"/>
      <c r="VQT142" s="851"/>
      <c r="VQU142" s="851"/>
      <c r="VQV142" s="851"/>
      <c r="VQW142" s="851"/>
      <c r="VQX142" s="858"/>
      <c r="VQY142" s="851"/>
      <c r="VQZ142" s="851"/>
      <c r="VRA142" s="851"/>
      <c r="VRB142" s="851"/>
      <c r="VRC142" s="851"/>
      <c r="VRD142" s="851"/>
      <c r="VRE142" s="858"/>
      <c r="VRF142" s="851"/>
      <c r="VRG142" s="851"/>
      <c r="VRH142" s="851"/>
      <c r="VRI142" s="851"/>
      <c r="VRJ142" s="851"/>
      <c r="VRK142" s="851"/>
      <c r="VRL142" s="858"/>
      <c r="VRM142" s="851"/>
      <c r="VRN142" s="851"/>
      <c r="VRO142" s="851"/>
      <c r="VRP142" s="851"/>
      <c r="VRQ142" s="851"/>
      <c r="VRR142" s="851"/>
      <c r="VRS142" s="858"/>
      <c r="VRT142" s="851"/>
      <c r="VRU142" s="851"/>
      <c r="VRV142" s="851"/>
      <c r="VRW142" s="851"/>
      <c r="VRX142" s="851"/>
      <c r="VRY142" s="851"/>
      <c r="VRZ142" s="858"/>
      <c r="VSA142" s="851"/>
      <c r="VSB142" s="851"/>
      <c r="VSC142" s="851"/>
      <c r="VSD142" s="851"/>
      <c r="VSE142" s="851"/>
      <c r="VSF142" s="851"/>
      <c r="VSG142" s="858"/>
      <c r="VSH142" s="851"/>
      <c r="VSI142" s="851"/>
      <c r="VSJ142" s="851"/>
      <c r="VSK142" s="851"/>
      <c r="VSL142" s="851"/>
      <c r="VSM142" s="851"/>
      <c r="VSN142" s="858"/>
      <c r="VSO142" s="851"/>
      <c r="VSP142" s="851"/>
      <c r="VSQ142" s="851"/>
      <c r="VSR142" s="851"/>
      <c r="VSS142" s="851"/>
      <c r="VST142" s="851"/>
      <c r="VSU142" s="858"/>
      <c r="VSV142" s="851"/>
      <c r="VSW142" s="851"/>
      <c r="VSX142" s="851"/>
      <c r="VSY142" s="851"/>
      <c r="VSZ142" s="851"/>
      <c r="VTA142" s="851"/>
      <c r="VTB142" s="858"/>
      <c r="VTC142" s="851"/>
      <c r="VTD142" s="851"/>
      <c r="VTE142" s="851"/>
      <c r="VTF142" s="851"/>
      <c r="VTG142" s="851"/>
      <c r="VTH142" s="851"/>
      <c r="VTI142" s="858"/>
      <c r="VTJ142" s="851"/>
      <c r="VTK142" s="851"/>
      <c r="VTL142" s="851"/>
      <c r="VTM142" s="851"/>
      <c r="VTN142" s="851"/>
      <c r="VTO142" s="851"/>
      <c r="VTP142" s="858"/>
      <c r="VTQ142" s="851"/>
      <c r="VTR142" s="851"/>
      <c r="VTS142" s="851"/>
      <c r="VTT142" s="851"/>
      <c r="VTU142" s="851"/>
      <c r="VTV142" s="851"/>
      <c r="VTW142" s="858"/>
      <c r="VTX142" s="851"/>
      <c r="VTY142" s="851"/>
      <c r="VTZ142" s="851"/>
      <c r="VUA142" s="851"/>
      <c r="VUB142" s="851"/>
      <c r="VUC142" s="851"/>
      <c r="VUD142" s="858"/>
      <c r="VUE142" s="851"/>
      <c r="VUF142" s="851"/>
      <c r="VUG142" s="851"/>
      <c r="VUH142" s="851"/>
      <c r="VUI142" s="851"/>
      <c r="VUJ142" s="851"/>
      <c r="VUK142" s="858"/>
      <c r="VUL142" s="851"/>
      <c r="VUM142" s="851"/>
      <c r="VUN142" s="851"/>
      <c r="VUO142" s="851"/>
      <c r="VUP142" s="851"/>
      <c r="VUQ142" s="851"/>
      <c r="VUR142" s="858"/>
      <c r="VUS142" s="851"/>
      <c r="VUT142" s="851"/>
      <c r="VUU142" s="851"/>
      <c r="VUV142" s="851"/>
      <c r="VUW142" s="851"/>
      <c r="VUX142" s="851"/>
      <c r="VUY142" s="858"/>
      <c r="VUZ142" s="851"/>
      <c r="VVA142" s="851"/>
      <c r="VVB142" s="851"/>
      <c r="VVC142" s="851"/>
      <c r="VVD142" s="851"/>
      <c r="VVE142" s="851"/>
      <c r="VVF142" s="858"/>
      <c r="VVG142" s="851"/>
      <c r="VVH142" s="851"/>
      <c r="VVI142" s="851"/>
      <c r="VVJ142" s="851"/>
      <c r="VVK142" s="851"/>
      <c r="VVL142" s="851"/>
      <c r="VVM142" s="858"/>
      <c r="VVN142" s="851"/>
      <c r="VVO142" s="851"/>
      <c r="VVP142" s="851"/>
      <c r="VVQ142" s="851"/>
      <c r="VVR142" s="851"/>
      <c r="VVS142" s="851"/>
      <c r="VVT142" s="858"/>
      <c r="VVU142" s="851"/>
      <c r="VVV142" s="851"/>
      <c r="VVW142" s="851"/>
      <c r="VVX142" s="851"/>
      <c r="VVY142" s="851"/>
      <c r="VVZ142" s="851"/>
      <c r="VWA142" s="858"/>
      <c r="VWB142" s="851"/>
      <c r="VWC142" s="851"/>
      <c r="VWD142" s="851"/>
      <c r="VWE142" s="851"/>
      <c r="VWF142" s="851"/>
      <c r="VWG142" s="851"/>
      <c r="VWH142" s="858"/>
      <c r="VWI142" s="851"/>
      <c r="VWJ142" s="851"/>
      <c r="VWK142" s="851"/>
      <c r="VWL142" s="851"/>
      <c r="VWM142" s="851"/>
      <c r="VWN142" s="851"/>
      <c r="VWO142" s="858"/>
      <c r="VWP142" s="851"/>
      <c r="VWQ142" s="851"/>
      <c r="VWR142" s="851"/>
      <c r="VWS142" s="851"/>
      <c r="VWT142" s="851"/>
      <c r="VWU142" s="851"/>
      <c r="VWV142" s="858"/>
      <c r="VWW142" s="851"/>
      <c r="VWX142" s="851"/>
      <c r="VWY142" s="851"/>
      <c r="VWZ142" s="851"/>
      <c r="VXA142" s="851"/>
      <c r="VXB142" s="851"/>
      <c r="VXC142" s="858"/>
      <c r="VXD142" s="851"/>
      <c r="VXE142" s="851"/>
      <c r="VXF142" s="851"/>
      <c r="VXG142" s="851"/>
      <c r="VXH142" s="851"/>
      <c r="VXI142" s="851"/>
      <c r="VXJ142" s="858"/>
      <c r="VXK142" s="851"/>
      <c r="VXL142" s="851"/>
      <c r="VXM142" s="851"/>
      <c r="VXN142" s="851"/>
      <c r="VXO142" s="851"/>
      <c r="VXP142" s="851"/>
      <c r="VXQ142" s="858"/>
      <c r="VXR142" s="851"/>
      <c r="VXS142" s="851"/>
      <c r="VXT142" s="851"/>
      <c r="VXU142" s="851"/>
      <c r="VXV142" s="851"/>
      <c r="VXW142" s="851"/>
      <c r="VXX142" s="858"/>
      <c r="VXY142" s="851"/>
      <c r="VXZ142" s="851"/>
      <c r="VYA142" s="851"/>
      <c r="VYB142" s="851"/>
      <c r="VYC142" s="851"/>
      <c r="VYD142" s="851"/>
      <c r="VYE142" s="858"/>
      <c r="VYF142" s="851"/>
      <c r="VYG142" s="851"/>
      <c r="VYH142" s="851"/>
      <c r="VYI142" s="851"/>
      <c r="VYJ142" s="851"/>
      <c r="VYK142" s="851"/>
      <c r="VYL142" s="858"/>
      <c r="VYM142" s="851"/>
      <c r="VYN142" s="851"/>
      <c r="VYO142" s="851"/>
      <c r="VYP142" s="851"/>
      <c r="VYQ142" s="851"/>
      <c r="VYR142" s="851"/>
      <c r="VYS142" s="858"/>
      <c r="VYT142" s="851"/>
      <c r="VYU142" s="851"/>
      <c r="VYV142" s="851"/>
      <c r="VYW142" s="851"/>
      <c r="VYX142" s="851"/>
      <c r="VYY142" s="851"/>
      <c r="VYZ142" s="858"/>
      <c r="VZA142" s="851"/>
      <c r="VZB142" s="851"/>
      <c r="VZC142" s="851"/>
      <c r="VZD142" s="851"/>
      <c r="VZE142" s="851"/>
      <c r="VZF142" s="851"/>
      <c r="VZG142" s="858"/>
      <c r="VZH142" s="851"/>
      <c r="VZI142" s="851"/>
      <c r="VZJ142" s="851"/>
      <c r="VZK142" s="851"/>
      <c r="VZL142" s="851"/>
      <c r="VZM142" s="851"/>
      <c r="VZN142" s="858"/>
      <c r="VZO142" s="851"/>
      <c r="VZP142" s="851"/>
      <c r="VZQ142" s="851"/>
      <c r="VZR142" s="851"/>
      <c r="VZS142" s="851"/>
      <c r="VZT142" s="851"/>
      <c r="VZU142" s="858"/>
      <c r="VZV142" s="851"/>
      <c r="VZW142" s="851"/>
      <c r="VZX142" s="851"/>
      <c r="VZY142" s="851"/>
      <c r="VZZ142" s="851"/>
      <c r="WAA142" s="851"/>
      <c r="WAB142" s="858"/>
      <c r="WAC142" s="851"/>
      <c r="WAD142" s="851"/>
      <c r="WAE142" s="851"/>
      <c r="WAF142" s="851"/>
      <c r="WAG142" s="851"/>
      <c r="WAH142" s="851"/>
      <c r="WAI142" s="858"/>
      <c r="WAJ142" s="851"/>
      <c r="WAK142" s="851"/>
      <c r="WAL142" s="851"/>
      <c r="WAM142" s="851"/>
      <c r="WAN142" s="851"/>
      <c r="WAO142" s="851"/>
      <c r="WAP142" s="858"/>
      <c r="WAQ142" s="851"/>
      <c r="WAR142" s="851"/>
      <c r="WAS142" s="851"/>
      <c r="WAT142" s="851"/>
      <c r="WAU142" s="851"/>
      <c r="WAV142" s="851"/>
      <c r="WAW142" s="858"/>
      <c r="WAX142" s="851"/>
      <c r="WAY142" s="851"/>
      <c r="WAZ142" s="851"/>
      <c r="WBA142" s="851"/>
      <c r="WBB142" s="851"/>
      <c r="WBC142" s="851"/>
      <c r="WBD142" s="858"/>
      <c r="WBE142" s="851"/>
      <c r="WBF142" s="851"/>
      <c r="WBG142" s="851"/>
      <c r="WBH142" s="851"/>
      <c r="WBI142" s="851"/>
      <c r="WBJ142" s="851"/>
      <c r="WBK142" s="858"/>
      <c r="WBL142" s="851"/>
      <c r="WBM142" s="851"/>
      <c r="WBN142" s="851"/>
      <c r="WBO142" s="851"/>
      <c r="WBP142" s="851"/>
      <c r="WBQ142" s="851"/>
      <c r="WBR142" s="858"/>
      <c r="WBS142" s="851"/>
      <c r="WBT142" s="851"/>
      <c r="WBU142" s="851"/>
      <c r="WBV142" s="851"/>
      <c r="WBW142" s="851"/>
      <c r="WBX142" s="851"/>
      <c r="WBY142" s="858"/>
      <c r="WBZ142" s="851"/>
      <c r="WCA142" s="851"/>
      <c r="WCB142" s="851"/>
      <c r="WCC142" s="851"/>
      <c r="WCD142" s="851"/>
      <c r="WCE142" s="851"/>
      <c r="WCF142" s="858"/>
      <c r="WCG142" s="851"/>
      <c r="WCH142" s="851"/>
      <c r="WCI142" s="851"/>
      <c r="WCJ142" s="851"/>
      <c r="WCK142" s="851"/>
      <c r="WCL142" s="851"/>
      <c r="WCM142" s="858"/>
      <c r="WCN142" s="851"/>
      <c r="WCO142" s="851"/>
      <c r="WCP142" s="851"/>
      <c r="WCQ142" s="851"/>
      <c r="WCR142" s="851"/>
      <c r="WCS142" s="851"/>
      <c r="WCT142" s="858"/>
      <c r="WCU142" s="851"/>
      <c r="WCV142" s="851"/>
      <c r="WCW142" s="851"/>
      <c r="WCX142" s="851"/>
      <c r="WCY142" s="851"/>
      <c r="WCZ142" s="851"/>
      <c r="WDA142" s="858"/>
      <c r="WDB142" s="851"/>
      <c r="WDC142" s="851"/>
      <c r="WDD142" s="851"/>
      <c r="WDE142" s="851"/>
      <c r="WDF142" s="851"/>
      <c r="WDG142" s="851"/>
      <c r="WDH142" s="858"/>
      <c r="WDI142" s="851"/>
      <c r="WDJ142" s="851"/>
      <c r="WDK142" s="851"/>
      <c r="WDL142" s="851"/>
      <c r="WDM142" s="851"/>
      <c r="WDN142" s="851"/>
      <c r="WDO142" s="858"/>
      <c r="WDP142" s="851"/>
      <c r="WDQ142" s="851"/>
      <c r="WDR142" s="851"/>
      <c r="WDS142" s="851"/>
      <c r="WDT142" s="851"/>
      <c r="WDU142" s="851"/>
      <c r="WDV142" s="858"/>
      <c r="WDW142" s="851"/>
      <c r="WDX142" s="851"/>
      <c r="WDY142" s="851"/>
      <c r="WDZ142" s="851"/>
      <c r="WEA142" s="851"/>
      <c r="WEB142" s="851"/>
      <c r="WEC142" s="858"/>
      <c r="WED142" s="851"/>
      <c r="WEE142" s="851"/>
      <c r="WEF142" s="851"/>
      <c r="WEG142" s="851"/>
      <c r="WEH142" s="851"/>
      <c r="WEI142" s="851"/>
      <c r="WEJ142" s="858"/>
      <c r="WEK142" s="851"/>
      <c r="WEL142" s="851"/>
      <c r="WEM142" s="851"/>
      <c r="WEN142" s="851"/>
      <c r="WEO142" s="851"/>
      <c r="WEP142" s="851"/>
      <c r="WEQ142" s="858"/>
      <c r="WER142" s="851"/>
      <c r="WES142" s="851"/>
      <c r="WET142" s="851"/>
      <c r="WEU142" s="851"/>
      <c r="WEV142" s="851"/>
      <c r="WEW142" s="851"/>
      <c r="WEX142" s="858"/>
      <c r="WEY142" s="851"/>
      <c r="WEZ142" s="851"/>
      <c r="WFA142" s="851"/>
      <c r="WFB142" s="851"/>
      <c r="WFC142" s="851"/>
      <c r="WFD142" s="851"/>
      <c r="WFE142" s="858"/>
      <c r="WFF142" s="851"/>
      <c r="WFG142" s="851"/>
      <c r="WFH142" s="851"/>
      <c r="WFI142" s="851"/>
      <c r="WFJ142" s="851"/>
      <c r="WFK142" s="851"/>
      <c r="WFL142" s="858"/>
      <c r="WFM142" s="851"/>
      <c r="WFN142" s="851"/>
      <c r="WFO142" s="851"/>
      <c r="WFP142" s="851"/>
      <c r="WFQ142" s="851"/>
      <c r="WFR142" s="851"/>
      <c r="WFS142" s="858"/>
      <c r="WFT142" s="851"/>
      <c r="WFU142" s="851"/>
      <c r="WFV142" s="851"/>
      <c r="WFW142" s="851"/>
      <c r="WFX142" s="851"/>
      <c r="WFY142" s="851"/>
      <c r="WFZ142" s="858"/>
      <c r="WGA142" s="851"/>
      <c r="WGB142" s="851"/>
      <c r="WGC142" s="851"/>
      <c r="WGD142" s="851"/>
      <c r="WGE142" s="851"/>
      <c r="WGF142" s="851"/>
      <c r="WGG142" s="858"/>
      <c r="WGH142" s="851"/>
      <c r="WGI142" s="851"/>
      <c r="WGJ142" s="851"/>
      <c r="WGK142" s="851"/>
      <c r="WGL142" s="851"/>
      <c r="WGM142" s="851"/>
      <c r="WGN142" s="858"/>
      <c r="WGO142" s="851"/>
      <c r="WGP142" s="851"/>
      <c r="WGQ142" s="851"/>
      <c r="WGR142" s="851"/>
      <c r="WGS142" s="851"/>
      <c r="WGT142" s="851"/>
      <c r="WGU142" s="858"/>
      <c r="WGV142" s="851"/>
      <c r="WGW142" s="851"/>
      <c r="WGX142" s="851"/>
      <c r="WGY142" s="851"/>
      <c r="WGZ142" s="851"/>
      <c r="WHA142" s="851"/>
      <c r="WHB142" s="858"/>
      <c r="WHC142" s="851"/>
      <c r="WHD142" s="851"/>
      <c r="WHE142" s="851"/>
      <c r="WHF142" s="851"/>
      <c r="WHG142" s="851"/>
      <c r="WHH142" s="851"/>
      <c r="WHI142" s="858"/>
      <c r="WHJ142" s="851"/>
      <c r="WHK142" s="851"/>
      <c r="WHL142" s="851"/>
      <c r="WHM142" s="851"/>
      <c r="WHN142" s="851"/>
      <c r="WHO142" s="851"/>
      <c r="WHP142" s="858"/>
      <c r="WHQ142" s="851"/>
      <c r="WHR142" s="851"/>
      <c r="WHS142" s="851"/>
      <c r="WHT142" s="851"/>
      <c r="WHU142" s="851"/>
      <c r="WHV142" s="851"/>
      <c r="WHW142" s="858"/>
      <c r="WHX142" s="851"/>
      <c r="WHY142" s="851"/>
      <c r="WHZ142" s="851"/>
      <c r="WIA142" s="851"/>
      <c r="WIB142" s="851"/>
      <c r="WIC142" s="851"/>
      <c r="WID142" s="858"/>
      <c r="WIE142" s="851"/>
      <c r="WIF142" s="851"/>
      <c r="WIG142" s="851"/>
      <c r="WIH142" s="851"/>
      <c r="WII142" s="851"/>
      <c r="WIJ142" s="851"/>
      <c r="WIK142" s="858"/>
      <c r="WIL142" s="851"/>
      <c r="WIM142" s="851"/>
      <c r="WIN142" s="851"/>
      <c r="WIO142" s="851"/>
      <c r="WIP142" s="851"/>
      <c r="WIQ142" s="851"/>
      <c r="WIR142" s="858"/>
      <c r="WIS142" s="851"/>
      <c r="WIT142" s="851"/>
      <c r="WIU142" s="851"/>
      <c r="WIV142" s="851"/>
      <c r="WIW142" s="851"/>
      <c r="WIX142" s="851"/>
      <c r="WIY142" s="858"/>
      <c r="WIZ142" s="851"/>
      <c r="WJA142" s="851"/>
      <c r="WJB142" s="851"/>
      <c r="WJC142" s="851"/>
      <c r="WJD142" s="851"/>
      <c r="WJE142" s="851"/>
      <c r="WJF142" s="858"/>
      <c r="WJG142" s="851"/>
      <c r="WJH142" s="851"/>
      <c r="WJI142" s="851"/>
      <c r="WJJ142" s="851"/>
      <c r="WJK142" s="851"/>
      <c r="WJL142" s="851"/>
      <c r="WJM142" s="858"/>
      <c r="WJN142" s="851"/>
      <c r="WJO142" s="851"/>
      <c r="WJP142" s="851"/>
      <c r="WJQ142" s="851"/>
      <c r="WJR142" s="851"/>
      <c r="WJS142" s="851"/>
      <c r="WJT142" s="858"/>
      <c r="WJU142" s="851"/>
      <c r="WJV142" s="851"/>
      <c r="WJW142" s="851"/>
      <c r="WJX142" s="851"/>
      <c r="WJY142" s="851"/>
      <c r="WJZ142" s="851"/>
      <c r="WKA142" s="858"/>
      <c r="WKB142" s="851"/>
      <c r="WKC142" s="851"/>
      <c r="WKD142" s="851"/>
      <c r="WKE142" s="851"/>
      <c r="WKF142" s="851"/>
      <c r="WKG142" s="851"/>
      <c r="WKH142" s="858"/>
      <c r="WKI142" s="851"/>
      <c r="WKJ142" s="851"/>
      <c r="WKK142" s="851"/>
      <c r="WKL142" s="851"/>
      <c r="WKM142" s="851"/>
      <c r="WKN142" s="851"/>
      <c r="WKO142" s="858"/>
      <c r="WKP142" s="851"/>
      <c r="WKQ142" s="851"/>
      <c r="WKR142" s="851"/>
      <c r="WKS142" s="851"/>
      <c r="WKT142" s="851"/>
      <c r="WKU142" s="851"/>
      <c r="WKV142" s="858"/>
      <c r="WKW142" s="851"/>
      <c r="WKX142" s="851"/>
      <c r="WKY142" s="851"/>
      <c r="WKZ142" s="851"/>
      <c r="WLA142" s="851"/>
      <c r="WLB142" s="851"/>
      <c r="WLC142" s="858"/>
      <c r="WLD142" s="851"/>
      <c r="WLE142" s="851"/>
      <c r="WLF142" s="851"/>
      <c r="WLG142" s="851"/>
      <c r="WLH142" s="851"/>
      <c r="WLI142" s="851"/>
      <c r="WLJ142" s="858"/>
      <c r="WLK142" s="851"/>
      <c r="WLL142" s="851"/>
      <c r="WLM142" s="851"/>
      <c r="WLN142" s="851"/>
      <c r="WLO142" s="851"/>
      <c r="WLP142" s="851"/>
      <c r="WLQ142" s="858"/>
      <c r="WLR142" s="851"/>
      <c r="WLS142" s="851"/>
      <c r="WLT142" s="851"/>
      <c r="WLU142" s="851"/>
      <c r="WLV142" s="851"/>
      <c r="WLW142" s="851"/>
      <c r="WLX142" s="858"/>
      <c r="WLY142" s="851"/>
      <c r="WLZ142" s="851"/>
      <c r="WMA142" s="851"/>
      <c r="WMB142" s="851"/>
      <c r="WMC142" s="851"/>
      <c r="WMD142" s="851"/>
      <c r="WME142" s="858"/>
      <c r="WMF142" s="851"/>
      <c r="WMG142" s="851"/>
      <c r="WMH142" s="851"/>
      <c r="WMI142" s="851"/>
      <c r="WMJ142" s="851"/>
      <c r="WMK142" s="851"/>
      <c r="WML142" s="858"/>
      <c r="WMM142" s="851"/>
      <c r="WMN142" s="851"/>
      <c r="WMO142" s="851"/>
      <c r="WMP142" s="851"/>
      <c r="WMQ142" s="851"/>
      <c r="WMR142" s="851"/>
      <c r="WMS142" s="858"/>
      <c r="WMT142" s="851"/>
      <c r="WMU142" s="851"/>
      <c r="WMV142" s="851"/>
      <c r="WMW142" s="851"/>
      <c r="WMX142" s="851"/>
      <c r="WMY142" s="851"/>
      <c r="WMZ142" s="858"/>
      <c r="WNA142" s="851"/>
      <c r="WNB142" s="851"/>
      <c r="WNC142" s="851"/>
      <c r="WND142" s="851"/>
      <c r="WNE142" s="851"/>
      <c r="WNF142" s="851"/>
      <c r="WNG142" s="858"/>
      <c r="WNH142" s="851"/>
      <c r="WNI142" s="851"/>
      <c r="WNJ142" s="851"/>
      <c r="WNK142" s="851"/>
      <c r="WNL142" s="851"/>
      <c r="WNM142" s="851"/>
      <c r="WNN142" s="858"/>
      <c r="WNO142" s="851"/>
      <c r="WNP142" s="851"/>
      <c r="WNQ142" s="851"/>
      <c r="WNR142" s="851"/>
      <c r="WNS142" s="851"/>
      <c r="WNT142" s="851"/>
      <c r="WNU142" s="858"/>
      <c r="WNV142" s="851"/>
      <c r="WNW142" s="851"/>
      <c r="WNX142" s="851"/>
      <c r="WNY142" s="851"/>
      <c r="WNZ142" s="851"/>
      <c r="WOA142" s="851"/>
      <c r="WOB142" s="858"/>
      <c r="WOC142" s="851"/>
      <c r="WOD142" s="851"/>
      <c r="WOE142" s="851"/>
      <c r="WOF142" s="851"/>
      <c r="WOG142" s="851"/>
      <c r="WOH142" s="851"/>
      <c r="WOI142" s="858"/>
      <c r="WOJ142" s="851"/>
      <c r="WOK142" s="851"/>
      <c r="WOL142" s="851"/>
      <c r="WOM142" s="851"/>
      <c r="WON142" s="851"/>
      <c r="WOO142" s="851"/>
      <c r="WOP142" s="858"/>
      <c r="WOQ142" s="851"/>
      <c r="WOR142" s="851"/>
      <c r="WOS142" s="851"/>
      <c r="WOT142" s="851"/>
      <c r="WOU142" s="851"/>
      <c r="WOV142" s="851"/>
      <c r="WOW142" s="858"/>
      <c r="WOX142" s="851"/>
      <c r="WOY142" s="851"/>
      <c r="WOZ142" s="851"/>
      <c r="WPA142" s="851"/>
      <c r="WPB142" s="851"/>
      <c r="WPC142" s="851"/>
      <c r="WPD142" s="858"/>
      <c r="WPE142" s="851"/>
      <c r="WPF142" s="851"/>
      <c r="WPG142" s="851"/>
      <c r="WPH142" s="851"/>
      <c r="WPI142" s="851"/>
      <c r="WPJ142" s="851"/>
      <c r="WPK142" s="858"/>
      <c r="WPL142" s="851"/>
      <c r="WPM142" s="851"/>
      <c r="WPN142" s="851"/>
      <c r="WPO142" s="851"/>
      <c r="WPP142" s="851"/>
      <c r="WPQ142" s="851"/>
      <c r="WPR142" s="858"/>
      <c r="WPS142" s="851"/>
      <c r="WPT142" s="851"/>
      <c r="WPU142" s="851"/>
      <c r="WPV142" s="851"/>
      <c r="WPW142" s="851"/>
      <c r="WPX142" s="851"/>
      <c r="WPY142" s="858"/>
      <c r="WPZ142" s="851"/>
      <c r="WQA142" s="851"/>
      <c r="WQB142" s="851"/>
      <c r="WQC142" s="851"/>
      <c r="WQD142" s="851"/>
      <c r="WQE142" s="851"/>
      <c r="WQF142" s="858"/>
      <c r="WQG142" s="851"/>
      <c r="WQH142" s="851"/>
      <c r="WQI142" s="851"/>
      <c r="WQJ142" s="851"/>
      <c r="WQK142" s="851"/>
      <c r="WQL142" s="851"/>
      <c r="WQM142" s="858"/>
      <c r="WQN142" s="851"/>
      <c r="WQO142" s="851"/>
      <c r="WQP142" s="851"/>
      <c r="WQQ142" s="851"/>
      <c r="WQR142" s="851"/>
      <c r="WQS142" s="851"/>
      <c r="WQT142" s="858"/>
      <c r="WQU142" s="851"/>
      <c r="WQV142" s="851"/>
      <c r="WQW142" s="851"/>
      <c r="WQX142" s="851"/>
      <c r="WQY142" s="851"/>
      <c r="WQZ142" s="851"/>
      <c r="WRA142" s="858"/>
      <c r="WRB142" s="851"/>
      <c r="WRC142" s="851"/>
      <c r="WRD142" s="851"/>
      <c r="WRE142" s="851"/>
      <c r="WRF142" s="851"/>
      <c r="WRG142" s="851"/>
      <c r="WRH142" s="858"/>
      <c r="WRI142" s="851"/>
      <c r="WRJ142" s="851"/>
      <c r="WRK142" s="851"/>
      <c r="WRL142" s="851"/>
      <c r="WRM142" s="851"/>
      <c r="WRN142" s="851"/>
      <c r="WRO142" s="858"/>
      <c r="WRP142" s="851"/>
      <c r="WRQ142" s="851"/>
      <c r="WRR142" s="851"/>
      <c r="WRS142" s="851"/>
      <c r="WRT142" s="851"/>
      <c r="WRU142" s="851"/>
      <c r="WRV142" s="858"/>
      <c r="WRW142" s="851"/>
      <c r="WRX142" s="851"/>
      <c r="WRY142" s="851"/>
      <c r="WRZ142" s="851"/>
      <c r="WSA142" s="851"/>
      <c r="WSB142" s="851"/>
      <c r="WSC142" s="858"/>
      <c r="WSD142" s="851"/>
      <c r="WSE142" s="851"/>
      <c r="WSF142" s="851"/>
      <c r="WSG142" s="851"/>
      <c r="WSH142" s="851"/>
      <c r="WSI142" s="851"/>
      <c r="WSJ142" s="858"/>
      <c r="WSK142" s="851"/>
      <c r="WSL142" s="851"/>
      <c r="WSM142" s="851"/>
      <c r="WSN142" s="851"/>
      <c r="WSO142" s="851"/>
      <c r="WSP142" s="851"/>
      <c r="WSQ142" s="858"/>
      <c r="WSR142" s="851"/>
      <c r="WSS142" s="851"/>
      <c r="WST142" s="851"/>
      <c r="WSU142" s="851"/>
      <c r="WSV142" s="851"/>
      <c r="WSW142" s="851"/>
      <c r="WSX142" s="858"/>
      <c r="WSY142" s="851"/>
      <c r="WSZ142" s="851"/>
      <c r="WTA142" s="851"/>
      <c r="WTB142" s="851"/>
      <c r="WTC142" s="851"/>
      <c r="WTD142" s="851"/>
      <c r="WTE142" s="858"/>
      <c r="WTF142" s="851"/>
      <c r="WTG142" s="851"/>
      <c r="WTH142" s="851"/>
      <c r="WTI142" s="851"/>
      <c r="WTJ142" s="851"/>
      <c r="WTK142" s="851"/>
      <c r="WTL142" s="858"/>
      <c r="WTM142" s="851"/>
      <c r="WTN142" s="851"/>
      <c r="WTO142" s="851"/>
      <c r="WTP142" s="851"/>
      <c r="WTQ142" s="851"/>
      <c r="WTR142" s="851"/>
      <c r="WTS142" s="858"/>
      <c r="WTT142" s="851"/>
      <c r="WTU142" s="851"/>
      <c r="WTV142" s="851"/>
      <c r="WTW142" s="851"/>
      <c r="WTX142" s="851"/>
      <c r="WTY142" s="851"/>
      <c r="WTZ142" s="858"/>
      <c r="WUA142" s="851"/>
      <c r="WUB142" s="851"/>
      <c r="WUC142" s="851"/>
      <c r="WUD142" s="851"/>
      <c r="WUE142" s="851"/>
      <c r="WUF142" s="851"/>
      <c r="WUG142" s="858"/>
      <c r="WUH142" s="851"/>
      <c r="WUI142" s="851"/>
      <c r="WUJ142" s="851"/>
      <c r="WUK142" s="851"/>
      <c r="WUL142" s="851"/>
      <c r="WUM142" s="851"/>
      <c r="WUN142" s="858"/>
      <c r="WUO142" s="851"/>
      <c r="WUP142" s="851"/>
      <c r="WUQ142" s="851"/>
      <c r="WUR142" s="851"/>
      <c r="WUS142" s="851"/>
      <c r="WUT142" s="851"/>
      <c r="WUU142" s="858"/>
      <c r="WUV142" s="851"/>
      <c r="WUW142" s="851"/>
      <c r="WUX142" s="851"/>
      <c r="WUY142" s="851"/>
      <c r="WUZ142" s="851"/>
      <c r="WVA142" s="851"/>
      <c r="WVB142" s="858"/>
      <c r="WVC142" s="851"/>
      <c r="WVD142" s="851"/>
      <c r="WVE142" s="851"/>
      <c r="WVF142" s="851"/>
      <c r="WVG142" s="851"/>
      <c r="WVH142" s="851"/>
      <c r="WVI142" s="858"/>
      <c r="WVJ142" s="851"/>
      <c r="WVK142" s="851"/>
      <c r="WVL142" s="851"/>
      <c r="WVM142" s="851"/>
      <c r="WVN142" s="851"/>
      <c r="WVO142" s="851"/>
      <c r="WVP142" s="858"/>
      <c r="WVQ142" s="851"/>
      <c r="WVR142" s="851"/>
      <c r="WVS142" s="851"/>
      <c r="WVT142" s="851"/>
      <c r="WVU142" s="851"/>
      <c r="WVV142" s="851"/>
      <c r="WVW142" s="858"/>
      <c r="WVX142" s="851"/>
      <c r="WVY142" s="851"/>
      <c r="WVZ142" s="851"/>
      <c r="WWA142" s="851"/>
      <c r="WWB142" s="851"/>
      <c r="WWC142" s="851"/>
      <c r="WWD142" s="858"/>
      <c r="WWE142" s="851"/>
      <c r="WWF142" s="851"/>
      <c r="WWG142" s="851"/>
      <c r="WWH142" s="851"/>
      <c r="WWI142" s="851"/>
      <c r="WWJ142" s="851"/>
      <c r="WWK142" s="858"/>
      <c r="WWL142" s="851"/>
      <c r="WWM142" s="851"/>
      <c r="WWN142" s="851"/>
      <c r="WWO142" s="851"/>
      <c r="WWP142" s="851"/>
      <c r="WWQ142" s="851"/>
      <c r="WWR142" s="858"/>
      <c r="WWS142" s="851"/>
      <c r="WWT142" s="851"/>
      <c r="WWU142" s="851"/>
      <c r="WWV142" s="851"/>
      <c r="WWW142" s="851"/>
      <c r="WWX142" s="851"/>
      <c r="WWY142" s="858"/>
      <c r="WWZ142" s="851"/>
      <c r="WXA142" s="851"/>
      <c r="WXB142" s="851"/>
      <c r="WXC142" s="851"/>
      <c r="WXD142" s="851"/>
      <c r="WXE142" s="851"/>
      <c r="WXF142" s="858"/>
      <c r="WXG142" s="851"/>
      <c r="WXH142" s="851"/>
      <c r="WXI142" s="851"/>
      <c r="WXJ142" s="851"/>
      <c r="WXK142" s="851"/>
      <c r="WXL142" s="851"/>
      <c r="WXM142" s="858"/>
      <c r="WXN142" s="851"/>
      <c r="WXO142" s="851"/>
      <c r="WXP142" s="851"/>
      <c r="WXQ142" s="851"/>
      <c r="WXR142" s="851"/>
      <c r="WXS142" s="851"/>
      <c r="WXT142" s="858"/>
      <c r="WXU142" s="851"/>
      <c r="WXV142" s="851"/>
      <c r="WXW142" s="851"/>
      <c r="WXX142" s="851"/>
      <c r="WXY142" s="851"/>
      <c r="WXZ142" s="851"/>
      <c r="WYA142" s="858"/>
      <c r="WYB142" s="851"/>
      <c r="WYC142" s="851"/>
      <c r="WYD142" s="851"/>
      <c r="WYE142" s="851"/>
      <c r="WYF142" s="851"/>
      <c r="WYG142" s="851"/>
      <c r="WYH142" s="858"/>
      <c r="WYI142" s="851"/>
      <c r="WYJ142" s="851"/>
      <c r="WYK142" s="851"/>
      <c r="WYL142" s="851"/>
      <c r="WYM142" s="851"/>
      <c r="WYN142" s="851"/>
      <c r="WYO142" s="858"/>
      <c r="WYP142" s="851"/>
      <c r="WYQ142" s="851"/>
      <c r="WYR142" s="851"/>
      <c r="WYS142" s="851"/>
      <c r="WYT142" s="851"/>
      <c r="WYU142" s="851"/>
      <c r="WYV142" s="858"/>
      <c r="WYW142" s="851"/>
      <c r="WYX142" s="851"/>
      <c r="WYY142" s="851"/>
      <c r="WYZ142" s="851"/>
      <c r="WZA142" s="851"/>
      <c r="WZB142" s="851"/>
      <c r="WZC142" s="858"/>
      <c r="WZD142" s="851"/>
      <c r="WZE142" s="851"/>
      <c r="WZF142" s="851"/>
      <c r="WZG142" s="851"/>
      <c r="WZH142" s="851"/>
      <c r="WZI142" s="851"/>
      <c r="WZJ142" s="858"/>
      <c r="WZK142" s="851"/>
      <c r="WZL142" s="851"/>
      <c r="WZM142" s="851"/>
      <c r="WZN142" s="851"/>
      <c r="WZO142" s="851"/>
      <c r="WZP142" s="851"/>
      <c r="WZQ142" s="858"/>
      <c r="WZR142" s="851"/>
      <c r="WZS142" s="851"/>
      <c r="WZT142" s="851"/>
      <c r="WZU142" s="851"/>
      <c r="WZV142" s="851"/>
      <c r="WZW142" s="851"/>
      <c r="WZX142" s="858"/>
      <c r="WZY142" s="851"/>
      <c r="WZZ142" s="851"/>
      <c r="XAA142" s="851"/>
      <c r="XAB142" s="851"/>
      <c r="XAC142" s="851"/>
      <c r="XAD142" s="851"/>
      <c r="XAE142" s="858"/>
      <c r="XAF142" s="851"/>
      <c r="XAG142" s="851"/>
      <c r="XAH142" s="851"/>
      <c r="XAI142" s="851"/>
      <c r="XAJ142" s="851"/>
      <c r="XAK142" s="851"/>
      <c r="XAL142" s="858"/>
      <c r="XAM142" s="851"/>
      <c r="XAN142" s="851"/>
      <c r="XAO142" s="851"/>
      <c r="XAP142" s="851"/>
      <c r="XAQ142" s="851"/>
      <c r="XAR142" s="851"/>
      <c r="XAS142" s="858"/>
      <c r="XAT142" s="851"/>
      <c r="XAU142" s="851"/>
      <c r="XAV142" s="851"/>
      <c r="XAW142" s="851"/>
      <c r="XAX142" s="851"/>
      <c r="XAY142" s="851"/>
      <c r="XAZ142" s="858"/>
      <c r="XBA142" s="851"/>
      <c r="XBB142" s="851"/>
      <c r="XBC142" s="851"/>
      <c r="XBD142" s="851"/>
      <c r="XBE142" s="851"/>
      <c r="XBF142" s="851"/>
      <c r="XBG142" s="858"/>
      <c r="XBH142" s="851"/>
      <c r="XBI142" s="851"/>
      <c r="XBJ142" s="851"/>
      <c r="XBK142" s="851"/>
      <c r="XBL142" s="851"/>
      <c r="XBM142" s="851"/>
      <c r="XBN142" s="858"/>
      <c r="XBO142" s="851"/>
      <c r="XBP142" s="851"/>
      <c r="XBQ142" s="851"/>
      <c r="XBR142" s="851"/>
      <c r="XBS142" s="851"/>
      <c r="XBT142" s="851"/>
      <c r="XBU142" s="858"/>
      <c r="XBV142" s="851"/>
      <c r="XBW142" s="851"/>
      <c r="XBX142" s="851"/>
      <c r="XBY142" s="851"/>
      <c r="XBZ142" s="851"/>
      <c r="XCA142" s="851"/>
      <c r="XCB142" s="858"/>
      <c r="XCC142" s="851"/>
      <c r="XCD142" s="851"/>
      <c r="XCE142" s="851"/>
      <c r="XCF142" s="851"/>
      <c r="XCG142" s="851"/>
      <c r="XCH142" s="851"/>
      <c r="XCI142" s="858"/>
      <c r="XCJ142" s="851"/>
      <c r="XCK142" s="851"/>
      <c r="XCL142" s="851"/>
      <c r="XCM142" s="851"/>
      <c r="XCN142" s="851"/>
      <c r="XCO142" s="851"/>
      <c r="XCP142" s="858"/>
      <c r="XCQ142" s="851"/>
      <c r="XCR142" s="851"/>
      <c r="XCS142" s="851"/>
      <c r="XCT142" s="851"/>
      <c r="XCU142" s="851"/>
      <c r="XCV142" s="851"/>
      <c r="XCW142" s="858"/>
      <c r="XCX142" s="851"/>
      <c r="XCY142" s="851"/>
      <c r="XCZ142" s="851"/>
      <c r="XDA142" s="851"/>
      <c r="XDB142" s="851"/>
      <c r="XDC142" s="851"/>
      <c r="XDD142" s="858"/>
      <c r="XDE142" s="851"/>
      <c r="XDF142" s="851"/>
      <c r="XDG142" s="851"/>
      <c r="XDH142" s="851"/>
      <c r="XDI142" s="851"/>
      <c r="XDJ142" s="851"/>
      <c r="XDK142" s="858"/>
      <c r="XDL142" s="851"/>
      <c r="XDM142" s="851"/>
      <c r="XDN142" s="851"/>
      <c r="XDO142" s="851"/>
      <c r="XDP142" s="851"/>
      <c r="XDQ142" s="851"/>
      <c r="XDR142" s="858"/>
      <c r="XDS142" s="851"/>
      <c r="XDT142" s="851"/>
      <c r="XDU142" s="851"/>
      <c r="XDV142" s="851"/>
      <c r="XDW142" s="851"/>
      <c r="XDX142" s="851"/>
      <c r="XDY142" s="858"/>
      <c r="XDZ142" s="851"/>
      <c r="XEA142" s="851"/>
      <c r="XEB142" s="851"/>
      <c r="XEC142" s="851"/>
      <c r="XED142" s="851"/>
      <c r="XEE142" s="851"/>
      <c r="XEF142" s="858"/>
      <c r="XEG142" s="851"/>
      <c r="XEH142" s="851"/>
      <c r="XEI142" s="851"/>
      <c r="XEJ142" s="851"/>
      <c r="XEK142" s="851"/>
      <c r="XEL142" s="851"/>
      <c r="XEM142" s="858"/>
      <c r="XEN142" s="851"/>
      <c r="XEO142" s="851"/>
      <c r="XEP142" s="851"/>
      <c r="XEQ142" s="851"/>
      <c r="XER142" s="851"/>
      <c r="XES142" s="851"/>
      <c r="XET142" s="858"/>
      <c r="XEU142" s="851"/>
      <c r="XEV142" s="851"/>
      <c r="XEW142" s="851"/>
      <c r="XEX142" s="851"/>
      <c r="XEY142" s="851"/>
      <c r="XEZ142" s="851"/>
      <c r="XFA142" s="858"/>
      <c r="XFB142" s="851"/>
      <c r="XFC142" s="851"/>
      <c r="XFD142" s="851"/>
    </row>
    <row r="143" spans="1:16384" s="356" customFormat="1" ht="42" customHeight="1">
      <c r="A143" s="859" t="s">
        <v>797</v>
      </c>
      <c r="B143" s="859"/>
      <c r="C143" s="859"/>
      <c r="D143" s="859"/>
      <c r="E143" s="860" t="s">
        <v>879</v>
      </c>
      <c r="F143" s="860"/>
      <c r="G143" s="860"/>
      <c r="H143" s="860"/>
      <c r="I143" s="860"/>
      <c r="J143" s="860"/>
      <c r="K143" s="860"/>
    </row>
    <row r="144" spans="1:16384" hidden="1">
      <c r="A144" s="850" t="s">
        <v>798</v>
      </c>
      <c r="B144" s="850"/>
      <c r="C144" s="850"/>
      <c r="D144" s="850"/>
      <c r="E144" s="852">
        <v>1</v>
      </c>
      <c r="F144" s="852"/>
      <c r="G144" s="852"/>
      <c r="H144" s="852"/>
      <c r="I144" s="852"/>
      <c r="J144" s="852"/>
      <c r="K144" s="852"/>
    </row>
    <row r="145" spans="1:11" hidden="1">
      <c r="A145" s="850" t="s">
        <v>799</v>
      </c>
      <c r="B145" s="850"/>
      <c r="C145" s="850"/>
      <c r="D145" s="850"/>
      <c r="E145" s="851" t="s">
        <v>509</v>
      </c>
      <c r="F145" s="851"/>
      <c r="G145" s="851"/>
      <c r="H145" s="851"/>
      <c r="I145" s="851"/>
      <c r="J145" s="851"/>
      <c r="K145" s="851"/>
    </row>
    <row r="146" spans="1:11" hidden="1">
      <c r="A146" s="850" t="s">
        <v>800</v>
      </c>
      <c r="B146" s="850"/>
      <c r="C146" s="850"/>
      <c r="D146" s="850"/>
      <c r="E146" s="852">
        <v>1</v>
      </c>
      <c r="F146" s="852"/>
      <c r="G146" s="852"/>
      <c r="H146" s="852"/>
      <c r="I146" s="852"/>
      <c r="J146" s="852"/>
      <c r="K146" s="852"/>
    </row>
    <row r="147" spans="1:11" hidden="1">
      <c r="A147" s="850" t="s">
        <v>801</v>
      </c>
      <c r="B147" s="850"/>
      <c r="C147" s="850"/>
      <c r="D147" s="850"/>
      <c r="E147" s="851" t="s">
        <v>408</v>
      </c>
      <c r="F147" s="851"/>
      <c r="G147" s="851"/>
      <c r="H147" s="851"/>
      <c r="I147" s="851"/>
      <c r="J147" s="851"/>
      <c r="K147" s="851"/>
    </row>
    <row r="148" spans="1:11" hidden="1">
      <c r="A148" s="850" t="s">
        <v>802</v>
      </c>
      <c r="B148" s="850"/>
      <c r="C148" s="850"/>
      <c r="D148" s="850"/>
      <c r="E148" s="851" t="s">
        <v>408</v>
      </c>
      <c r="F148" s="851"/>
      <c r="G148" s="851"/>
      <c r="H148" s="851"/>
      <c r="I148" s="851"/>
      <c r="J148" s="851"/>
      <c r="K148" s="851"/>
    </row>
    <row r="149" spans="1:11" hidden="1">
      <c r="A149" s="850" t="s">
        <v>803</v>
      </c>
      <c r="B149" s="850"/>
      <c r="C149" s="850"/>
      <c r="D149" s="850"/>
      <c r="E149" s="851" t="s">
        <v>804</v>
      </c>
      <c r="F149" s="851"/>
      <c r="G149" s="851"/>
      <c r="H149" s="851"/>
      <c r="I149" s="851"/>
      <c r="J149" s="851"/>
      <c r="K149" s="851"/>
    </row>
    <row r="150" spans="1:11" ht="18.75" hidden="1" customHeight="1">
      <c r="A150" s="877" t="s">
        <v>788</v>
      </c>
      <c r="B150" s="877"/>
      <c r="C150" s="877"/>
      <c r="D150" s="877"/>
      <c r="E150" s="877"/>
      <c r="F150" s="877"/>
      <c r="G150" s="877"/>
      <c r="H150" s="877"/>
      <c r="I150" s="877"/>
      <c r="J150" s="877"/>
      <c r="K150" s="877"/>
    </row>
  </sheetData>
  <sheetProtection algorithmName="SHA-512" hashValue="zTPhhcYQsABTA/JZwzygd+RK1HUpQf3oh278/GV3MNIAEknQMNaXY3GK43vY/uZScYNNbbxe9yV8ZnQdQv+zCg==" saltValue="X6ispOFVi0RkMWSwDDu/gg==" spinCount="100000" sheet="1" objects="1" scenarios="1" selectLockedCells="1" selectUnlockedCells="1"/>
  <customSheetViews>
    <customSheetView guid="{C4916916-8F8A-452F-B573-8C827836FB40}" scale="70" showPageBreaks="1" showGridLines="0" fitToPage="1" printArea="1" hiddenRows="1" hiddenColumns="1" view="pageBreakPreview" showRuler="0" topLeftCell="A41">
      <selection activeCell="G112" sqref="G112:H112"/>
      <colBreaks count="1" manualBreakCount="1">
        <brk id="8" max="148" man="1"/>
      </colBreaks>
      <pageMargins left="0" right="0" top="0" bottom="0" header="0" footer="0"/>
      <printOptions horizontalCentered="1"/>
      <pageSetup scale="15" orientation="portrait" horizontalDpi="4294967292" verticalDpi="4294967292" r:id="rId1"/>
    </customSheetView>
  </customSheetViews>
  <mergeCells count="2642">
    <mergeCell ref="XEF142:XEL142"/>
    <mergeCell ref="XEM142:XES142"/>
    <mergeCell ref="XET142:XEZ142"/>
    <mergeCell ref="XFA142:XFD142"/>
    <mergeCell ref="XBU142:XCA142"/>
    <mergeCell ref="XCB142:XCH142"/>
    <mergeCell ref="XCI142:XCO142"/>
    <mergeCell ref="XCP142:XCV142"/>
    <mergeCell ref="XCW142:XDC142"/>
    <mergeCell ref="XDD142:XDJ142"/>
    <mergeCell ref="XDK142:XDQ142"/>
    <mergeCell ref="XDR142:XDX142"/>
    <mergeCell ref="XDY142:XEE142"/>
    <mergeCell ref="WZJ142:WZP142"/>
    <mergeCell ref="WZQ142:WZW142"/>
    <mergeCell ref="WZX142:XAD142"/>
    <mergeCell ref="XAE142:XAK142"/>
    <mergeCell ref="XAL142:XAR142"/>
    <mergeCell ref="XAS142:XAY142"/>
    <mergeCell ref="XAZ142:XBF142"/>
    <mergeCell ref="XBG142:XBM142"/>
    <mergeCell ref="XBN142:XBT142"/>
    <mergeCell ref="WWY142:WXE142"/>
    <mergeCell ref="WXF142:WXL142"/>
    <mergeCell ref="WXM142:WXS142"/>
    <mergeCell ref="WXT142:WXZ142"/>
    <mergeCell ref="WYA142:WYG142"/>
    <mergeCell ref="WYH142:WYN142"/>
    <mergeCell ref="WYO142:WYU142"/>
    <mergeCell ref="WYV142:WZB142"/>
    <mergeCell ref="WZC142:WZI142"/>
    <mergeCell ref="WUN142:WUT142"/>
    <mergeCell ref="WUU142:WVA142"/>
    <mergeCell ref="WVB142:WVH142"/>
    <mergeCell ref="WVI142:WVO142"/>
    <mergeCell ref="WVP142:WVV142"/>
    <mergeCell ref="WVW142:WWC142"/>
    <mergeCell ref="WWD142:WWJ142"/>
    <mergeCell ref="WWK142:WWQ142"/>
    <mergeCell ref="WWR142:WWX142"/>
    <mergeCell ref="WSC142:WSI142"/>
    <mergeCell ref="WSJ142:WSP142"/>
    <mergeCell ref="WSQ142:WSW142"/>
    <mergeCell ref="WSX142:WTD142"/>
    <mergeCell ref="WTE142:WTK142"/>
    <mergeCell ref="WTL142:WTR142"/>
    <mergeCell ref="WTS142:WTY142"/>
    <mergeCell ref="WTZ142:WUF142"/>
    <mergeCell ref="WUG142:WUM142"/>
    <mergeCell ref="WPR142:WPX142"/>
    <mergeCell ref="WPY142:WQE142"/>
    <mergeCell ref="WQF142:WQL142"/>
    <mergeCell ref="WQM142:WQS142"/>
    <mergeCell ref="WQT142:WQZ142"/>
    <mergeCell ref="WRA142:WRG142"/>
    <mergeCell ref="WRH142:WRN142"/>
    <mergeCell ref="WRO142:WRU142"/>
    <mergeCell ref="WRV142:WSB142"/>
    <mergeCell ref="WNG142:WNM142"/>
    <mergeCell ref="WNN142:WNT142"/>
    <mergeCell ref="WNU142:WOA142"/>
    <mergeCell ref="WOB142:WOH142"/>
    <mergeCell ref="WOI142:WOO142"/>
    <mergeCell ref="WOP142:WOV142"/>
    <mergeCell ref="WOW142:WPC142"/>
    <mergeCell ref="WPD142:WPJ142"/>
    <mergeCell ref="WPK142:WPQ142"/>
    <mergeCell ref="WKV142:WLB142"/>
    <mergeCell ref="WLC142:WLI142"/>
    <mergeCell ref="WLJ142:WLP142"/>
    <mergeCell ref="WLQ142:WLW142"/>
    <mergeCell ref="WLX142:WMD142"/>
    <mergeCell ref="WME142:WMK142"/>
    <mergeCell ref="WML142:WMR142"/>
    <mergeCell ref="WMS142:WMY142"/>
    <mergeCell ref="WMZ142:WNF142"/>
    <mergeCell ref="WIK142:WIQ142"/>
    <mergeCell ref="WIR142:WIX142"/>
    <mergeCell ref="WIY142:WJE142"/>
    <mergeCell ref="WJF142:WJL142"/>
    <mergeCell ref="WJM142:WJS142"/>
    <mergeCell ref="WJT142:WJZ142"/>
    <mergeCell ref="WKA142:WKG142"/>
    <mergeCell ref="WKH142:WKN142"/>
    <mergeCell ref="WKO142:WKU142"/>
    <mergeCell ref="WFZ142:WGF142"/>
    <mergeCell ref="WGG142:WGM142"/>
    <mergeCell ref="WGN142:WGT142"/>
    <mergeCell ref="WGU142:WHA142"/>
    <mergeCell ref="WHB142:WHH142"/>
    <mergeCell ref="WHI142:WHO142"/>
    <mergeCell ref="WHP142:WHV142"/>
    <mergeCell ref="WHW142:WIC142"/>
    <mergeCell ref="WID142:WIJ142"/>
    <mergeCell ref="WDO142:WDU142"/>
    <mergeCell ref="WDV142:WEB142"/>
    <mergeCell ref="WEC142:WEI142"/>
    <mergeCell ref="WEJ142:WEP142"/>
    <mergeCell ref="WEQ142:WEW142"/>
    <mergeCell ref="WEX142:WFD142"/>
    <mergeCell ref="WFE142:WFK142"/>
    <mergeCell ref="WFL142:WFR142"/>
    <mergeCell ref="WFS142:WFY142"/>
    <mergeCell ref="WBD142:WBJ142"/>
    <mergeCell ref="WBK142:WBQ142"/>
    <mergeCell ref="WBR142:WBX142"/>
    <mergeCell ref="WBY142:WCE142"/>
    <mergeCell ref="WCF142:WCL142"/>
    <mergeCell ref="WCM142:WCS142"/>
    <mergeCell ref="WCT142:WCZ142"/>
    <mergeCell ref="WDA142:WDG142"/>
    <mergeCell ref="WDH142:WDN142"/>
    <mergeCell ref="VYS142:VYY142"/>
    <mergeCell ref="VYZ142:VZF142"/>
    <mergeCell ref="VZG142:VZM142"/>
    <mergeCell ref="VZN142:VZT142"/>
    <mergeCell ref="VZU142:WAA142"/>
    <mergeCell ref="WAB142:WAH142"/>
    <mergeCell ref="WAI142:WAO142"/>
    <mergeCell ref="WAP142:WAV142"/>
    <mergeCell ref="WAW142:WBC142"/>
    <mergeCell ref="VWH142:VWN142"/>
    <mergeCell ref="VWO142:VWU142"/>
    <mergeCell ref="VWV142:VXB142"/>
    <mergeCell ref="VXC142:VXI142"/>
    <mergeCell ref="VXJ142:VXP142"/>
    <mergeCell ref="VXQ142:VXW142"/>
    <mergeCell ref="VXX142:VYD142"/>
    <mergeCell ref="VYE142:VYK142"/>
    <mergeCell ref="VYL142:VYR142"/>
    <mergeCell ref="VTW142:VUC142"/>
    <mergeCell ref="VUD142:VUJ142"/>
    <mergeCell ref="VUK142:VUQ142"/>
    <mergeCell ref="VUR142:VUX142"/>
    <mergeCell ref="VUY142:VVE142"/>
    <mergeCell ref="VVF142:VVL142"/>
    <mergeCell ref="VVM142:VVS142"/>
    <mergeCell ref="VVT142:VVZ142"/>
    <mergeCell ref="VWA142:VWG142"/>
    <mergeCell ref="VRL142:VRR142"/>
    <mergeCell ref="VRS142:VRY142"/>
    <mergeCell ref="VRZ142:VSF142"/>
    <mergeCell ref="VSG142:VSM142"/>
    <mergeCell ref="VSN142:VST142"/>
    <mergeCell ref="VSU142:VTA142"/>
    <mergeCell ref="VTB142:VTH142"/>
    <mergeCell ref="VTI142:VTO142"/>
    <mergeCell ref="VTP142:VTV142"/>
    <mergeCell ref="VPA142:VPG142"/>
    <mergeCell ref="VPH142:VPN142"/>
    <mergeCell ref="VPO142:VPU142"/>
    <mergeCell ref="VPV142:VQB142"/>
    <mergeCell ref="VQC142:VQI142"/>
    <mergeCell ref="VQJ142:VQP142"/>
    <mergeCell ref="VQQ142:VQW142"/>
    <mergeCell ref="VQX142:VRD142"/>
    <mergeCell ref="VRE142:VRK142"/>
    <mergeCell ref="VMP142:VMV142"/>
    <mergeCell ref="VMW142:VNC142"/>
    <mergeCell ref="VND142:VNJ142"/>
    <mergeCell ref="VNK142:VNQ142"/>
    <mergeCell ref="VNR142:VNX142"/>
    <mergeCell ref="VNY142:VOE142"/>
    <mergeCell ref="VOF142:VOL142"/>
    <mergeCell ref="VOM142:VOS142"/>
    <mergeCell ref="VOT142:VOZ142"/>
    <mergeCell ref="VKE142:VKK142"/>
    <mergeCell ref="VKL142:VKR142"/>
    <mergeCell ref="VKS142:VKY142"/>
    <mergeCell ref="VKZ142:VLF142"/>
    <mergeCell ref="VLG142:VLM142"/>
    <mergeCell ref="VLN142:VLT142"/>
    <mergeCell ref="VLU142:VMA142"/>
    <mergeCell ref="VMB142:VMH142"/>
    <mergeCell ref="VMI142:VMO142"/>
    <mergeCell ref="VHT142:VHZ142"/>
    <mergeCell ref="VIA142:VIG142"/>
    <mergeCell ref="VIH142:VIN142"/>
    <mergeCell ref="VIO142:VIU142"/>
    <mergeCell ref="VIV142:VJB142"/>
    <mergeCell ref="VJC142:VJI142"/>
    <mergeCell ref="VJJ142:VJP142"/>
    <mergeCell ref="VJQ142:VJW142"/>
    <mergeCell ref="VJX142:VKD142"/>
    <mergeCell ref="VFI142:VFO142"/>
    <mergeCell ref="VFP142:VFV142"/>
    <mergeCell ref="VFW142:VGC142"/>
    <mergeCell ref="VGD142:VGJ142"/>
    <mergeCell ref="VGK142:VGQ142"/>
    <mergeCell ref="VGR142:VGX142"/>
    <mergeCell ref="VGY142:VHE142"/>
    <mergeCell ref="VHF142:VHL142"/>
    <mergeCell ref="VHM142:VHS142"/>
    <mergeCell ref="VCX142:VDD142"/>
    <mergeCell ref="VDE142:VDK142"/>
    <mergeCell ref="VDL142:VDR142"/>
    <mergeCell ref="VDS142:VDY142"/>
    <mergeCell ref="VDZ142:VEF142"/>
    <mergeCell ref="VEG142:VEM142"/>
    <mergeCell ref="VEN142:VET142"/>
    <mergeCell ref="VEU142:VFA142"/>
    <mergeCell ref="VFB142:VFH142"/>
    <mergeCell ref="VAM142:VAS142"/>
    <mergeCell ref="VAT142:VAZ142"/>
    <mergeCell ref="VBA142:VBG142"/>
    <mergeCell ref="VBH142:VBN142"/>
    <mergeCell ref="VBO142:VBU142"/>
    <mergeCell ref="VBV142:VCB142"/>
    <mergeCell ref="VCC142:VCI142"/>
    <mergeCell ref="VCJ142:VCP142"/>
    <mergeCell ref="VCQ142:VCW142"/>
    <mergeCell ref="UYB142:UYH142"/>
    <mergeCell ref="UYI142:UYO142"/>
    <mergeCell ref="UYP142:UYV142"/>
    <mergeCell ref="UYW142:UZC142"/>
    <mergeCell ref="UZD142:UZJ142"/>
    <mergeCell ref="UZK142:UZQ142"/>
    <mergeCell ref="UZR142:UZX142"/>
    <mergeCell ref="UZY142:VAE142"/>
    <mergeCell ref="VAF142:VAL142"/>
    <mergeCell ref="UVQ142:UVW142"/>
    <mergeCell ref="UVX142:UWD142"/>
    <mergeCell ref="UWE142:UWK142"/>
    <mergeCell ref="UWL142:UWR142"/>
    <mergeCell ref="UWS142:UWY142"/>
    <mergeCell ref="UWZ142:UXF142"/>
    <mergeCell ref="UXG142:UXM142"/>
    <mergeCell ref="UXN142:UXT142"/>
    <mergeCell ref="UXU142:UYA142"/>
    <mergeCell ref="UTF142:UTL142"/>
    <mergeCell ref="UTM142:UTS142"/>
    <mergeCell ref="UTT142:UTZ142"/>
    <mergeCell ref="UUA142:UUG142"/>
    <mergeCell ref="UUH142:UUN142"/>
    <mergeCell ref="UUO142:UUU142"/>
    <mergeCell ref="UUV142:UVB142"/>
    <mergeCell ref="UVC142:UVI142"/>
    <mergeCell ref="UVJ142:UVP142"/>
    <mergeCell ref="UQU142:URA142"/>
    <mergeCell ref="URB142:URH142"/>
    <mergeCell ref="URI142:URO142"/>
    <mergeCell ref="URP142:URV142"/>
    <mergeCell ref="URW142:USC142"/>
    <mergeCell ref="USD142:USJ142"/>
    <mergeCell ref="USK142:USQ142"/>
    <mergeCell ref="USR142:USX142"/>
    <mergeCell ref="USY142:UTE142"/>
    <mergeCell ref="UOJ142:UOP142"/>
    <mergeCell ref="UOQ142:UOW142"/>
    <mergeCell ref="UOX142:UPD142"/>
    <mergeCell ref="UPE142:UPK142"/>
    <mergeCell ref="UPL142:UPR142"/>
    <mergeCell ref="UPS142:UPY142"/>
    <mergeCell ref="UPZ142:UQF142"/>
    <mergeCell ref="UQG142:UQM142"/>
    <mergeCell ref="UQN142:UQT142"/>
    <mergeCell ref="ULY142:UME142"/>
    <mergeCell ref="UMF142:UML142"/>
    <mergeCell ref="UMM142:UMS142"/>
    <mergeCell ref="UMT142:UMZ142"/>
    <mergeCell ref="UNA142:UNG142"/>
    <mergeCell ref="UNH142:UNN142"/>
    <mergeCell ref="UNO142:UNU142"/>
    <mergeCell ref="UNV142:UOB142"/>
    <mergeCell ref="UOC142:UOI142"/>
    <mergeCell ref="UJN142:UJT142"/>
    <mergeCell ref="UJU142:UKA142"/>
    <mergeCell ref="UKB142:UKH142"/>
    <mergeCell ref="UKI142:UKO142"/>
    <mergeCell ref="UKP142:UKV142"/>
    <mergeCell ref="UKW142:ULC142"/>
    <mergeCell ref="ULD142:ULJ142"/>
    <mergeCell ref="ULK142:ULQ142"/>
    <mergeCell ref="ULR142:ULX142"/>
    <mergeCell ref="UHC142:UHI142"/>
    <mergeCell ref="UHJ142:UHP142"/>
    <mergeCell ref="UHQ142:UHW142"/>
    <mergeCell ref="UHX142:UID142"/>
    <mergeCell ref="UIE142:UIK142"/>
    <mergeCell ref="UIL142:UIR142"/>
    <mergeCell ref="UIS142:UIY142"/>
    <mergeCell ref="UIZ142:UJF142"/>
    <mergeCell ref="UJG142:UJM142"/>
    <mergeCell ref="UER142:UEX142"/>
    <mergeCell ref="UEY142:UFE142"/>
    <mergeCell ref="UFF142:UFL142"/>
    <mergeCell ref="UFM142:UFS142"/>
    <mergeCell ref="UFT142:UFZ142"/>
    <mergeCell ref="UGA142:UGG142"/>
    <mergeCell ref="UGH142:UGN142"/>
    <mergeCell ref="UGO142:UGU142"/>
    <mergeCell ref="UGV142:UHB142"/>
    <mergeCell ref="UCG142:UCM142"/>
    <mergeCell ref="UCN142:UCT142"/>
    <mergeCell ref="UCU142:UDA142"/>
    <mergeCell ref="UDB142:UDH142"/>
    <mergeCell ref="UDI142:UDO142"/>
    <mergeCell ref="UDP142:UDV142"/>
    <mergeCell ref="UDW142:UEC142"/>
    <mergeCell ref="UED142:UEJ142"/>
    <mergeCell ref="UEK142:UEQ142"/>
    <mergeCell ref="TZV142:UAB142"/>
    <mergeCell ref="UAC142:UAI142"/>
    <mergeCell ref="UAJ142:UAP142"/>
    <mergeCell ref="UAQ142:UAW142"/>
    <mergeCell ref="UAX142:UBD142"/>
    <mergeCell ref="UBE142:UBK142"/>
    <mergeCell ref="UBL142:UBR142"/>
    <mergeCell ref="UBS142:UBY142"/>
    <mergeCell ref="UBZ142:UCF142"/>
    <mergeCell ref="TXK142:TXQ142"/>
    <mergeCell ref="TXR142:TXX142"/>
    <mergeCell ref="TXY142:TYE142"/>
    <mergeCell ref="TYF142:TYL142"/>
    <mergeCell ref="TYM142:TYS142"/>
    <mergeCell ref="TYT142:TYZ142"/>
    <mergeCell ref="TZA142:TZG142"/>
    <mergeCell ref="TZH142:TZN142"/>
    <mergeCell ref="TZO142:TZU142"/>
    <mergeCell ref="TUZ142:TVF142"/>
    <mergeCell ref="TVG142:TVM142"/>
    <mergeCell ref="TVN142:TVT142"/>
    <mergeCell ref="TVU142:TWA142"/>
    <mergeCell ref="TWB142:TWH142"/>
    <mergeCell ref="TWI142:TWO142"/>
    <mergeCell ref="TWP142:TWV142"/>
    <mergeCell ref="TWW142:TXC142"/>
    <mergeCell ref="TXD142:TXJ142"/>
    <mergeCell ref="TSO142:TSU142"/>
    <mergeCell ref="TSV142:TTB142"/>
    <mergeCell ref="TTC142:TTI142"/>
    <mergeCell ref="TTJ142:TTP142"/>
    <mergeCell ref="TTQ142:TTW142"/>
    <mergeCell ref="TTX142:TUD142"/>
    <mergeCell ref="TUE142:TUK142"/>
    <mergeCell ref="TUL142:TUR142"/>
    <mergeCell ref="TUS142:TUY142"/>
    <mergeCell ref="TQD142:TQJ142"/>
    <mergeCell ref="TQK142:TQQ142"/>
    <mergeCell ref="TQR142:TQX142"/>
    <mergeCell ref="TQY142:TRE142"/>
    <mergeCell ref="TRF142:TRL142"/>
    <mergeCell ref="TRM142:TRS142"/>
    <mergeCell ref="TRT142:TRZ142"/>
    <mergeCell ref="TSA142:TSG142"/>
    <mergeCell ref="TSH142:TSN142"/>
    <mergeCell ref="TNS142:TNY142"/>
    <mergeCell ref="TNZ142:TOF142"/>
    <mergeCell ref="TOG142:TOM142"/>
    <mergeCell ref="TON142:TOT142"/>
    <mergeCell ref="TOU142:TPA142"/>
    <mergeCell ref="TPB142:TPH142"/>
    <mergeCell ref="TPI142:TPO142"/>
    <mergeCell ref="TPP142:TPV142"/>
    <mergeCell ref="TPW142:TQC142"/>
    <mergeCell ref="TLH142:TLN142"/>
    <mergeCell ref="TLO142:TLU142"/>
    <mergeCell ref="TLV142:TMB142"/>
    <mergeCell ref="TMC142:TMI142"/>
    <mergeCell ref="TMJ142:TMP142"/>
    <mergeCell ref="TMQ142:TMW142"/>
    <mergeCell ref="TMX142:TND142"/>
    <mergeCell ref="TNE142:TNK142"/>
    <mergeCell ref="TNL142:TNR142"/>
    <mergeCell ref="TIW142:TJC142"/>
    <mergeCell ref="TJD142:TJJ142"/>
    <mergeCell ref="TJK142:TJQ142"/>
    <mergeCell ref="TJR142:TJX142"/>
    <mergeCell ref="TJY142:TKE142"/>
    <mergeCell ref="TKF142:TKL142"/>
    <mergeCell ref="TKM142:TKS142"/>
    <mergeCell ref="TKT142:TKZ142"/>
    <mergeCell ref="TLA142:TLG142"/>
    <mergeCell ref="TGL142:TGR142"/>
    <mergeCell ref="TGS142:TGY142"/>
    <mergeCell ref="TGZ142:THF142"/>
    <mergeCell ref="THG142:THM142"/>
    <mergeCell ref="THN142:THT142"/>
    <mergeCell ref="THU142:TIA142"/>
    <mergeCell ref="TIB142:TIH142"/>
    <mergeCell ref="TII142:TIO142"/>
    <mergeCell ref="TIP142:TIV142"/>
    <mergeCell ref="TEA142:TEG142"/>
    <mergeCell ref="TEH142:TEN142"/>
    <mergeCell ref="TEO142:TEU142"/>
    <mergeCell ref="TEV142:TFB142"/>
    <mergeCell ref="TFC142:TFI142"/>
    <mergeCell ref="TFJ142:TFP142"/>
    <mergeCell ref="TFQ142:TFW142"/>
    <mergeCell ref="TFX142:TGD142"/>
    <mergeCell ref="TGE142:TGK142"/>
    <mergeCell ref="TBP142:TBV142"/>
    <mergeCell ref="TBW142:TCC142"/>
    <mergeCell ref="TCD142:TCJ142"/>
    <mergeCell ref="TCK142:TCQ142"/>
    <mergeCell ref="TCR142:TCX142"/>
    <mergeCell ref="TCY142:TDE142"/>
    <mergeCell ref="TDF142:TDL142"/>
    <mergeCell ref="TDM142:TDS142"/>
    <mergeCell ref="TDT142:TDZ142"/>
    <mergeCell ref="SZE142:SZK142"/>
    <mergeCell ref="SZL142:SZR142"/>
    <mergeCell ref="SZS142:SZY142"/>
    <mergeCell ref="SZZ142:TAF142"/>
    <mergeCell ref="TAG142:TAM142"/>
    <mergeCell ref="TAN142:TAT142"/>
    <mergeCell ref="TAU142:TBA142"/>
    <mergeCell ref="TBB142:TBH142"/>
    <mergeCell ref="TBI142:TBO142"/>
    <mergeCell ref="SWT142:SWZ142"/>
    <mergeCell ref="SXA142:SXG142"/>
    <mergeCell ref="SXH142:SXN142"/>
    <mergeCell ref="SXO142:SXU142"/>
    <mergeCell ref="SXV142:SYB142"/>
    <mergeCell ref="SYC142:SYI142"/>
    <mergeCell ref="SYJ142:SYP142"/>
    <mergeCell ref="SYQ142:SYW142"/>
    <mergeCell ref="SYX142:SZD142"/>
    <mergeCell ref="SUI142:SUO142"/>
    <mergeCell ref="SUP142:SUV142"/>
    <mergeCell ref="SUW142:SVC142"/>
    <mergeCell ref="SVD142:SVJ142"/>
    <mergeCell ref="SVK142:SVQ142"/>
    <mergeCell ref="SVR142:SVX142"/>
    <mergeCell ref="SVY142:SWE142"/>
    <mergeCell ref="SWF142:SWL142"/>
    <mergeCell ref="SWM142:SWS142"/>
    <mergeCell ref="SRX142:SSD142"/>
    <mergeCell ref="SSE142:SSK142"/>
    <mergeCell ref="SSL142:SSR142"/>
    <mergeCell ref="SSS142:SSY142"/>
    <mergeCell ref="SSZ142:STF142"/>
    <mergeCell ref="STG142:STM142"/>
    <mergeCell ref="STN142:STT142"/>
    <mergeCell ref="STU142:SUA142"/>
    <mergeCell ref="SUB142:SUH142"/>
    <mergeCell ref="SPM142:SPS142"/>
    <mergeCell ref="SPT142:SPZ142"/>
    <mergeCell ref="SQA142:SQG142"/>
    <mergeCell ref="SQH142:SQN142"/>
    <mergeCell ref="SQO142:SQU142"/>
    <mergeCell ref="SQV142:SRB142"/>
    <mergeCell ref="SRC142:SRI142"/>
    <mergeCell ref="SRJ142:SRP142"/>
    <mergeCell ref="SRQ142:SRW142"/>
    <mergeCell ref="SNB142:SNH142"/>
    <mergeCell ref="SNI142:SNO142"/>
    <mergeCell ref="SNP142:SNV142"/>
    <mergeCell ref="SNW142:SOC142"/>
    <mergeCell ref="SOD142:SOJ142"/>
    <mergeCell ref="SOK142:SOQ142"/>
    <mergeCell ref="SOR142:SOX142"/>
    <mergeCell ref="SOY142:SPE142"/>
    <mergeCell ref="SPF142:SPL142"/>
    <mergeCell ref="SKQ142:SKW142"/>
    <mergeCell ref="SKX142:SLD142"/>
    <mergeCell ref="SLE142:SLK142"/>
    <mergeCell ref="SLL142:SLR142"/>
    <mergeCell ref="SLS142:SLY142"/>
    <mergeCell ref="SLZ142:SMF142"/>
    <mergeCell ref="SMG142:SMM142"/>
    <mergeCell ref="SMN142:SMT142"/>
    <mergeCell ref="SMU142:SNA142"/>
    <mergeCell ref="SIF142:SIL142"/>
    <mergeCell ref="SIM142:SIS142"/>
    <mergeCell ref="SIT142:SIZ142"/>
    <mergeCell ref="SJA142:SJG142"/>
    <mergeCell ref="SJH142:SJN142"/>
    <mergeCell ref="SJO142:SJU142"/>
    <mergeCell ref="SJV142:SKB142"/>
    <mergeCell ref="SKC142:SKI142"/>
    <mergeCell ref="SKJ142:SKP142"/>
    <mergeCell ref="SFU142:SGA142"/>
    <mergeCell ref="SGB142:SGH142"/>
    <mergeCell ref="SGI142:SGO142"/>
    <mergeCell ref="SGP142:SGV142"/>
    <mergeCell ref="SGW142:SHC142"/>
    <mergeCell ref="SHD142:SHJ142"/>
    <mergeCell ref="SHK142:SHQ142"/>
    <mergeCell ref="SHR142:SHX142"/>
    <mergeCell ref="SHY142:SIE142"/>
    <mergeCell ref="SDJ142:SDP142"/>
    <mergeCell ref="SDQ142:SDW142"/>
    <mergeCell ref="SDX142:SED142"/>
    <mergeCell ref="SEE142:SEK142"/>
    <mergeCell ref="SEL142:SER142"/>
    <mergeCell ref="SES142:SEY142"/>
    <mergeCell ref="SEZ142:SFF142"/>
    <mergeCell ref="SFG142:SFM142"/>
    <mergeCell ref="SFN142:SFT142"/>
    <mergeCell ref="SAY142:SBE142"/>
    <mergeCell ref="SBF142:SBL142"/>
    <mergeCell ref="SBM142:SBS142"/>
    <mergeCell ref="SBT142:SBZ142"/>
    <mergeCell ref="SCA142:SCG142"/>
    <mergeCell ref="SCH142:SCN142"/>
    <mergeCell ref="SCO142:SCU142"/>
    <mergeCell ref="SCV142:SDB142"/>
    <mergeCell ref="SDC142:SDI142"/>
    <mergeCell ref="RYN142:RYT142"/>
    <mergeCell ref="RYU142:RZA142"/>
    <mergeCell ref="RZB142:RZH142"/>
    <mergeCell ref="RZI142:RZO142"/>
    <mergeCell ref="RZP142:RZV142"/>
    <mergeCell ref="RZW142:SAC142"/>
    <mergeCell ref="SAD142:SAJ142"/>
    <mergeCell ref="SAK142:SAQ142"/>
    <mergeCell ref="SAR142:SAX142"/>
    <mergeCell ref="RWC142:RWI142"/>
    <mergeCell ref="RWJ142:RWP142"/>
    <mergeCell ref="RWQ142:RWW142"/>
    <mergeCell ref="RWX142:RXD142"/>
    <mergeCell ref="RXE142:RXK142"/>
    <mergeCell ref="RXL142:RXR142"/>
    <mergeCell ref="RXS142:RXY142"/>
    <mergeCell ref="RXZ142:RYF142"/>
    <mergeCell ref="RYG142:RYM142"/>
    <mergeCell ref="RTR142:RTX142"/>
    <mergeCell ref="RTY142:RUE142"/>
    <mergeCell ref="RUF142:RUL142"/>
    <mergeCell ref="RUM142:RUS142"/>
    <mergeCell ref="RUT142:RUZ142"/>
    <mergeCell ref="RVA142:RVG142"/>
    <mergeCell ref="RVH142:RVN142"/>
    <mergeCell ref="RVO142:RVU142"/>
    <mergeCell ref="RVV142:RWB142"/>
    <mergeCell ref="RRG142:RRM142"/>
    <mergeCell ref="RRN142:RRT142"/>
    <mergeCell ref="RRU142:RSA142"/>
    <mergeCell ref="RSB142:RSH142"/>
    <mergeCell ref="RSI142:RSO142"/>
    <mergeCell ref="RSP142:RSV142"/>
    <mergeCell ref="RSW142:RTC142"/>
    <mergeCell ref="RTD142:RTJ142"/>
    <mergeCell ref="RTK142:RTQ142"/>
    <mergeCell ref="ROV142:RPB142"/>
    <mergeCell ref="RPC142:RPI142"/>
    <mergeCell ref="RPJ142:RPP142"/>
    <mergeCell ref="RPQ142:RPW142"/>
    <mergeCell ref="RPX142:RQD142"/>
    <mergeCell ref="RQE142:RQK142"/>
    <mergeCell ref="RQL142:RQR142"/>
    <mergeCell ref="RQS142:RQY142"/>
    <mergeCell ref="RQZ142:RRF142"/>
    <mergeCell ref="RMK142:RMQ142"/>
    <mergeCell ref="RMR142:RMX142"/>
    <mergeCell ref="RMY142:RNE142"/>
    <mergeCell ref="RNF142:RNL142"/>
    <mergeCell ref="RNM142:RNS142"/>
    <mergeCell ref="RNT142:RNZ142"/>
    <mergeCell ref="ROA142:ROG142"/>
    <mergeCell ref="ROH142:RON142"/>
    <mergeCell ref="ROO142:ROU142"/>
    <mergeCell ref="RJZ142:RKF142"/>
    <mergeCell ref="RKG142:RKM142"/>
    <mergeCell ref="RKN142:RKT142"/>
    <mergeCell ref="RKU142:RLA142"/>
    <mergeCell ref="RLB142:RLH142"/>
    <mergeCell ref="RLI142:RLO142"/>
    <mergeCell ref="RLP142:RLV142"/>
    <mergeCell ref="RLW142:RMC142"/>
    <mergeCell ref="RMD142:RMJ142"/>
    <mergeCell ref="RHO142:RHU142"/>
    <mergeCell ref="RHV142:RIB142"/>
    <mergeCell ref="RIC142:RII142"/>
    <mergeCell ref="RIJ142:RIP142"/>
    <mergeCell ref="RIQ142:RIW142"/>
    <mergeCell ref="RIX142:RJD142"/>
    <mergeCell ref="RJE142:RJK142"/>
    <mergeCell ref="RJL142:RJR142"/>
    <mergeCell ref="RJS142:RJY142"/>
    <mergeCell ref="RFD142:RFJ142"/>
    <mergeCell ref="RFK142:RFQ142"/>
    <mergeCell ref="RFR142:RFX142"/>
    <mergeCell ref="RFY142:RGE142"/>
    <mergeCell ref="RGF142:RGL142"/>
    <mergeCell ref="RGM142:RGS142"/>
    <mergeCell ref="RGT142:RGZ142"/>
    <mergeCell ref="RHA142:RHG142"/>
    <mergeCell ref="RHH142:RHN142"/>
    <mergeCell ref="RCS142:RCY142"/>
    <mergeCell ref="RCZ142:RDF142"/>
    <mergeCell ref="RDG142:RDM142"/>
    <mergeCell ref="RDN142:RDT142"/>
    <mergeCell ref="RDU142:REA142"/>
    <mergeCell ref="REB142:REH142"/>
    <mergeCell ref="REI142:REO142"/>
    <mergeCell ref="REP142:REV142"/>
    <mergeCell ref="REW142:RFC142"/>
    <mergeCell ref="RAH142:RAN142"/>
    <mergeCell ref="RAO142:RAU142"/>
    <mergeCell ref="RAV142:RBB142"/>
    <mergeCell ref="RBC142:RBI142"/>
    <mergeCell ref="RBJ142:RBP142"/>
    <mergeCell ref="RBQ142:RBW142"/>
    <mergeCell ref="RBX142:RCD142"/>
    <mergeCell ref="RCE142:RCK142"/>
    <mergeCell ref="RCL142:RCR142"/>
    <mergeCell ref="QXW142:QYC142"/>
    <mergeCell ref="QYD142:QYJ142"/>
    <mergeCell ref="QYK142:QYQ142"/>
    <mergeCell ref="QYR142:QYX142"/>
    <mergeCell ref="QYY142:QZE142"/>
    <mergeCell ref="QZF142:QZL142"/>
    <mergeCell ref="QZM142:QZS142"/>
    <mergeCell ref="QZT142:QZZ142"/>
    <mergeCell ref="RAA142:RAG142"/>
    <mergeCell ref="QVL142:QVR142"/>
    <mergeCell ref="QVS142:QVY142"/>
    <mergeCell ref="QVZ142:QWF142"/>
    <mergeCell ref="QWG142:QWM142"/>
    <mergeCell ref="QWN142:QWT142"/>
    <mergeCell ref="QWU142:QXA142"/>
    <mergeCell ref="QXB142:QXH142"/>
    <mergeCell ref="QXI142:QXO142"/>
    <mergeCell ref="QXP142:QXV142"/>
    <mergeCell ref="QTA142:QTG142"/>
    <mergeCell ref="QTH142:QTN142"/>
    <mergeCell ref="QTO142:QTU142"/>
    <mergeCell ref="QTV142:QUB142"/>
    <mergeCell ref="QUC142:QUI142"/>
    <mergeCell ref="QUJ142:QUP142"/>
    <mergeCell ref="QUQ142:QUW142"/>
    <mergeCell ref="QUX142:QVD142"/>
    <mergeCell ref="QVE142:QVK142"/>
    <mergeCell ref="QQP142:QQV142"/>
    <mergeCell ref="QQW142:QRC142"/>
    <mergeCell ref="QRD142:QRJ142"/>
    <mergeCell ref="QRK142:QRQ142"/>
    <mergeCell ref="QRR142:QRX142"/>
    <mergeCell ref="QRY142:QSE142"/>
    <mergeCell ref="QSF142:QSL142"/>
    <mergeCell ref="QSM142:QSS142"/>
    <mergeCell ref="QST142:QSZ142"/>
    <mergeCell ref="QOE142:QOK142"/>
    <mergeCell ref="QOL142:QOR142"/>
    <mergeCell ref="QOS142:QOY142"/>
    <mergeCell ref="QOZ142:QPF142"/>
    <mergeCell ref="QPG142:QPM142"/>
    <mergeCell ref="QPN142:QPT142"/>
    <mergeCell ref="QPU142:QQA142"/>
    <mergeCell ref="QQB142:QQH142"/>
    <mergeCell ref="QQI142:QQO142"/>
    <mergeCell ref="QLT142:QLZ142"/>
    <mergeCell ref="QMA142:QMG142"/>
    <mergeCell ref="QMH142:QMN142"/>
    <mergeCell ref="QMO142:QMU142"/>
    <mergeCell ref="QMV142:QNB142"/>
    <mergeCell ref="QNC142:QNI142"/>
    <mergeCell ref="QNJ142:QNP142"/>
    <mergeCell ref="QNQ142:QNW142"/>
    <mergeCell ref="QNX142:QOD142"/>
    <mergeCell ref="QJI142:QJO142"/>
    <mergeCell ref="QJP142:QJV142"/>
    <mergeCell ref="QJW142:QKC142"/>
    <mergeCell ref="QKD142:QKJ142"/>
    <mergeCell ref="QKK142:QKQ142"/>
    <mergeCell ref="QKR142:QKX142"/>
    <mergeCell ref="QKY142:QLE142"/>
    <mergeCell ref="QLF142:QLL142"/>
    <mergeCell ref="QLM142:QLS142"/>
    <mergeCell ref="QGX142:QHD142"/>
    <mergeCell ref="QHE142:QHK142"/>
    <mergeCell ref="QHL142:QHR142"/>
    <mergeCell ref="QHS142:QHY142"/>
    <mergeCell ref="QHZ142:QIF142"/>
    <mergeCell ref="QIG142:QIM142"/>
    <mergeCell ref="QIN142:QIT142"/>
    <mergeCell ref="QIU142:QJA142"/>
    <mergeCell ref="QJB142:QJH142"/>
    <mergeCell ref="QEM142:QES142"/>
    <mergeCell ref="QET142:QEZ142"/>
    <mergeCell ref="QFA142:QFG142"/>
    <mergeCell ref="QFH142:QFN142"/>
    <mergeCell ref="QFO142:QFU142"/>
    <mergeCell ref="QFV142:QGB142"/>
    <mergeCell ref="QGC142:QGI142"/>
    <mergeCell ref="QGJ142:QGP142"/>
    <mergeCell ref="QGQ142:QGW142"/>
    <mergeCell ref="QCB142:QCH142"/>
    <mergeCell ref="QCI142:QCO142"/>
    <mergeCell ref="QCP142:QCV142"/>
    <mergeCell ref="QCW142:QDC142"/>
    <mergeCell ref="QDD142:QDJ142"/>
    <mergeCell ref="QDK142:QDQ142"/>
    <mergeCell ref="QDR142:QDX142"/>
    <mergeCell ref="QDY142:QEE142"/>
    <mergeCell ref="QEF142:QEL142"/>
    <mergeCell ref="PZQ142:PZW142"/>
    <mergeCell ref="PZX142:QAD142"/>
    <mergeCell ref="QAE142:QAK142"/>
    <mergeCell ref="QAL142:QAR142"/>
    <mergeCell ref="QAS142:QAY142"/>
    <mergeCell ref="QAZ142:QBF142"/>
    <mergeCell ref="QBG142:QBM142"/>
    <mergeCell ref="QBN142:QBT142"/>
    <mergeCell ref="QBU142:QCA142"/>
    <mergeCell ref="PXF142:PXL142"/>
    <mergeCell ref="PXM142:PXS142"/>
    <mergeCell ref="PXT142:PXZ142"/>
    <mergeCell ref="PYA142:PYG142"/>
    <mergeCell ref="PYH142:PYN142"/>
    <mergeCell ref="PYO142:PYU142"/>
    <mergeCell ref="PYV142:PZB142"/>
    <mergeCell ref="PZC142:PZI142"/>
    <mergeCell ref="PZJ142:PZP142"/>
    <mergeCell ref="PUU142:PVA142"/>
    <mergeCell ref="PVB142:PVH142"/>
    <mergeCell ref="PVI142:PVO142"/>
    <mergeCell ref="PVP142:PVV142"/>
    <mergeCell ref="PVW142:PWC142"/>
    <mergeCell ref="PWD142:PWJ142"/>
    <mergeCell ref="PWK142:PWQ142"/>
    <mergeCell ref="PWR142:PWX142"/>
    <mergeCell ref="PWY142:PXE142"/>
    <mergeCell ref="PSJ142:PSP142"/>
    <mergeCell ref="PSQ142:PSW142"/>
    <mergeCell ref="PSX142:PTD142"/>
    <mergeCell ref="PTE142:PTK142"/>
    <mergeCell ref="PTL142:PTR142"/>
    <mergeCell ref="PTS142:PTY142"/>
    <mergeCell ref="PTZ142:PUF142"/>
    <mergeCell ref="PUG142:PUM142"/>
    <mergeCell ref="PUN142:PUT142"/>
    <mergeCell ref="PPY142:PQE142"/>
    <mergeCell ref="PQF142:PQL142"/>
    <mergeCell ref="PQM142:PQS142"/>
    <mergeCell ref="PQT142:PQZ142"/>
    <mergeCell ref="PRA142:PRG142"/>
    <mergeCell ref="PRH142:PRN142"/>
    <mergeCell ref="PRO142:PRU142"/>
    <mergeCell ref="PRV142:PSB142"/>
    <mergeCell ref="PSC142:PSI142"/>
    <mergeCell ref="PNN142:PNT142"/>
    <mergeCell ref="PNU142:POA142"/>
    <mergeCell ref="POB142:POH142"/>
    <mergeCell ref="POI142:POO142"/>
    <mergeCell ref="POP142:POV142"/>
    <mergeCell ref="POW142:PPC142"/>
    <mergeCell ref="PPD142:PPJ142"/>
    <mergeCell ref="PPK142:PPQ142"/>
    <mergeCell ref="PPR142:PPX142"/>
    <mergeCell ref="PLC142:PLI142"/>
    <mergeCell ref="PLJ142:PLP142"/>
    <mergeCell ref="PLQ142:PLW142"/>
    <mergeCell ref="PLX142:PMD142"/>
    <mergeCell ref="PME142:PMK142"/>
    <mergeCell ref="PML142:PMR142"/>
    <mergeCell ref="PMS142:PMY142"/>
    <mergeCell ref="PMZ142:PNF142"/>
    <mergeCell ref="PNG142:PNM142"/>
    <mergeCell ref="PIR142:PIX142"/>
    <mergeCell ref="PIY142:PJE142"/>
    <mergeCell ref="PJF142:PJL142"/>
    <mergeCell ref="PJM142:PJS142"/>
    <mergeCell ref="PJT142:PJZ142"/>
    <mergeCell ref="PKA142:PKG142"/>
    <mergeCell ref="PKH142:PKN142"/>
    <mergeCell ref="PKO142:PKU142"/>
    <mergeCell ref="PKV142:PLB142"/>
    <mergeCell ref="PGG142:PGM142"/>
    <mergeCell ref="PGN142:PGT142"/>
    <mergeCell ref="PGU142:PHA142"/>
    <mergeCell ref="PHB142:PHH142"/>
    <mergeCell ref="PHI142:PHO142"/>
    <mergeCell ref="PHP142:PHV142"/>
    <mergeCell ref="PHW142:PIC142"/>
    <mergeCell ref="PID142:PIJ142"/>
    <mergeCell ref="PIK142:PIQ142"/>
    <mergeCell ref="PDV142:PEB142"/>
    <mergeCell ref="PEC142:PEI142"/>
    <mergeCell ref="PEJ142:PEP142"/>
    <mergeCell ref="PEQ142:PEW142"/>
    <mergeCell ref="PEX142:PFD142"/>
    <mergeCell ref="PFE142:PFK142"/>
    <mergeCell ref="PFL142:PFR142"/>
    <mergeCell ref="PFS142:PFY142"/>
    <mergeCell ref="PFZ142:PGF142"/>
    <mergeCell ref="PBK142:PBQ142"/>
    <mergeCell ref="PBR142:PBX142"/>
    <mergeCell ref="PBY142:PCE142"/>
    <mergeCell ref="PCF142:PCL142"/>
    <mergeCell ref="PCM142:PCS142"/>
    <mergeCell ref="PCT142:PCZ142"/>
    <mergeCell ref="PDA142:PDG142"/>
    <mergeCell ref="PDH142:PDN142"/>
    <mergeCell ref="PDO142:PDU142"/>
    <mergeCell ref="OYZ142:OZF142"/>
    <mergeCell ref="OZG142:OZM142"/>
    <mergeCell ref="OZN142:OZT142"/>
    <mergeCell ref="OZU142:PAA142"/>
    <mergeCell ref="PAB142:PAH142"/>
    <mergeCell ref="PAI142:PAO142"/>
    <mergeCell ref="PAP142:PAV142"/>
    <mergeCell ref="PAW142:PBC142"/>
    <mergeCell ref="PBD142:PBJ142"/>
    <mergeCell ref="OWO142:OWU142"/>
    <mergeCell ref="OWV142:OXB142"/>
    <mergeCell ref="OXC142:OXI142"/>
    <mergeCell ref="OXJ142:OXP142"/>
    <mergeCell ref="OXQ142:OXW142"/>
    <mergeCell ref="OXX142:OYD142"/>
    <mergeCell ref="OYE142:OYK142"/>
    <mergeCell ref="OYL142:OYR142"/>
    <mergeCell ref="OYS142:OYY142"/>
    <mergeCell ref="OUD142:OUJ142"/>
    <mergeCell ref="OUK142:OUQ142"/>
    <mergeCell ref="OUR142:OUX142"/>
    <mergeCell ref="OUY142:OVE142"/>
    <mergeCell ref="OVF142:OVL142"/>
    <mergeCell ref="OVM142:OVS142"/>
    <mergeCell ref="OVT142:OVZ142"/>
    <mergeCell ref="OWA142:OWG142"/>
    <mergeCell ref="OWH142:OWN142"/>
    <mergeCell ref="ORS142:ORY142"/>
    <mergeCell ref="ORZ142:OSF142"/>
    <mergeCell ref="OSG142:OSM142"/>
    <mergeCell ref="OSN142:OST142"/>
    <mergeCell ref="OSU142:OTA142"/>
    <mergeCell ref="OTB142:OTH142"/>
    <mergeCell ref="OTI142:OTO142"/>
    <mergeCell ref="OTP142:OTV142"/>
    <mergeCell ref="OTW142:OUC142"/>
    <mergeCell ref="OPH142:OPN142"/>
    <mergeCell ref="OPO142:OPU142"/>
    <mergeCell ref="OPV142:OQB142"/>
    <mergeCell ref="OQC142:OQI142"/>
    <mergeCell ref="OQJ142:OQP142"/>
    <mergeCell ref="OQQ142:OQW142"/>
    <mergeCell ref="OQX142:ORD142"/>
    <mergeCell ref="ORE142:ORK142"/>
    <mergeCell ref="ORL142:ORR142"/>
    <mergeCell ref="OMW142:ONC142"/>
    <mergeCell ref="OND142:ONJ142"/>
    <mergeCell ref="ONK142:ONQ142"/>
    <mergeCell ref="ONR142:ONX142"/>
    <mergeCell ref="ONY142:OOE142"/>
    <mergeCell ref="OOF142:OOL142"/>
    <mergeCell ref="OOM142:OOS142"/>
    <mergeCell ref="OOT142:OOZ142"/>
    <mergeCell ref="OPA142:OPG142"/>
    <mergeCell ref="OKL142:OKR142"/>
    <mergeCell ref="OKS142:OKY142"/>
    <mergeCell ref="OKZ142:OLF142"/>
    <mergeCell ref="OLG142:OLM142"/>
    <mergeCell ref="OLN142:OLT142"/>
    <mergeCell ref="OLU142:OMA142"/>
    <mergeCell ref="OMB142:OMH142"/>
    <mergeCell ref="OMI142:OMO142"/>
    <mergeCell ref="OMP142:OMV142"/>
    <mergeCell ref="OIA142:OIG142"/>
    <mergeCell ref="OIH142:OIN142"/>
    <mergeCell ref="OIO142:OIU142"/>
    <mergeCell ref="OIV142:OJB142"/>
    <mergeCell ref="OJC142:OJI142"/>
    <mergeCell ref="OJJ142:OJP142"/>
    <mergeCell ref="OJQ142:OJW142"/>
    <mergeCell ref="OJX142:OKD142"/>
    <mergeCell ref="OKE142:OKK142"/>
    <mergeCell ref="OFP142:OFV142"/>
    <mergeCell ref="OFW142:OGC142"/>
    <mergeCell ref="OGD142:OGJ142"/>
    <mergeCell ref="OGK142:OGQ142"/>
    <mergeCell ref="OGR142:OGX142"/>
    <mergeCell ref="OGY142:OHE142"/>
    <mergeCell ref="OHF142:OHL142"/>
    <mergeCell ref="OHM142:OHS142"/>
    <mergeCell ref="OHT142:OHZ142"/>
    <mergeCell ref="ODE142:ODK142"/>
    <mergeCell ref="ODL142:ODR142"/>
    <mergeCell ref="ODS142:ODY142"/>
    <mergeCell ref="ODZ142:OEF142"/>
    <mergeCell ref="OEG142:OEM142"/>
    <mergeCell ref="OEN142:OET142"/>
    <mergeCell ref="OEU142:OFA142"/>
    <mergeCell ref="OFB142:OFH142"/>
    <mergeCell ref="OFI142:OFO142"/>
    <mergeCell ref="OAT142:OAZ142"/>
    <mergeCell ref="OBA142:OBG142"/>
    <mergeCell ref="OBH142:OBN142"/>
    <mergeCell ref="OBO142:OBU142"/>
    <mergeCell ref="OBV142:OCB142"/>
    <mergeCell ref="OCC142:OCI142"/>
    <mergeCell ref="OCJ142:OCP142"/>
    <mergeCell ref="OCQ142:OCW142"/>
    <mergeCell ref="OCX142:ODD142"/>
    <mergeCell ref="NYI142:NYO142"/>
    <mergeCell ref="NYP142:NYV142"/>
    <mergeCell ref="NYW142:NZC142"/>
    <mergeCell ref="NZD142:NZJ142"/>
    <mergeCell ref="NZK142:NZQ142"/>
    <mergeCell ref="NZR142:NZX142"/>
    <mergeCell ref="NZY142:OAE142"/>
    <mergeCell ref="OAF142:OAL142"/>
    <mergeCell ref="OAM142:OAS142"/>
    <mergeCell ref="NVX142:NWD142"/>
    <mergeCell ref="NWE142:NWK142"/>
    <mergeCell ref="NWL142:NWR142"/>
    <mergeCell ref="NWS142:NWY142"/>
    <mergeCell ref="NWZ142:NXF142"/>
    <mergeCell ref="NXG142:NXM142"/>
    <mergeCell ref="NXN142:NXT142"/>
    <mergeCell ref="NXU142:NYA142"/>
    <mergeCell ref="NYB142:NYH142"/>
    <mergeCell ref="NTM142:NTS142"/>
    <mergeCell ref="NTT142:NTZ142"/>
    <mergeCell ref="NUA142:NUG142"/>
    <mergeCell ref="NUH142:NUN142"/>
    <mergeCell ref="NUO142:NUU142"/>
    <mergeCell ref="NUV142:NVB142"/>
    <mergeCell ref="NVC142:NVI142"/>
    <mergeCell ref="NVJ142:NVP142"/>
    <mergeCell ref="NVQ142:NVW142"/>
    <mergeCell ref="NRB142:NRH142"/>
    <mergeCell ref="NRI142:NRO142"/>
    <mergeCell ref="NRP142:NRV142"/>
    <mergeCell ref="NRW142:NSC142"/>
    <mergeCell ref="NSD142:NSJ142"/>
    <mergeCell ref="NSK142:NSQ142"/>
    <mergeCell ref="NSR142:NSX142"/>
    <mergeCell ref="NSY142:NTE142"/>
    <mergeCell ref="NTF142:NTL142"/>
    <mergeCell ref="NOQ142:NOW142"/>
    <mergeCell ref="NOX142:NPD142"/>
    <mergeCell ref="NPE142:NPK142"/>
    <mergeCell ref="NPL142:NPR142"/>
    <mergeCell ref="NPS142:NPY142"/>
    <mergeCell ref="NPZ142:NQF142"/>
    <mergeCell ref="NQG142:NQM142"/>
    <mergeCell ref="NQN142:NQT142"/>
    <mergeCell ref="NQU142:NRA142"/>
    <mergeCell ref="NMF142:NML142"/>
    <mergeCell ref="NMM142:NMS142"/>
    <mergeCell ref="NMT142:NMZ142"/>
    <mergeCell ref="NNA142:NNG142"/>
    <mergeCell ref="NNH142:NNN142"/>
    <mergeCell ref="NNO142:NNU142"/>
    <mergeCell ref="NNV142:NOB142"/>
    <mergeCell ref="NOC142:NOI142"/>
    <mergeCell ref="NOJ142:NOP142"/>
    <mergeCell ref="NJU142:NKA142"/>
    <mergeCell ref="NKB142:NKH142"/>
    <mergeCell ref="NKI142:NKO142"/>
    <mergeCell ref="NKP142:NKV142"/>
    <mergeCell ref="NKW142:NLC142"/>
    <mergeCell ref="NLD142:NLJ142"/>
    <mergeCell ref="NLK142:NLQ142"/>
    <mergeCell ref="NLR142:NLX142"/>
    <mergeCell ref="NLY142:NME142"/>
    <mergeCell ref="NHJ142:NHP142"/>
    <mergeCell ref="NHQ142:NHW142"/>
    <mergeCell ref="NHX142:NID142"/>
    <mergeCell ref="NIE142:NIK142"/>
    <mergeCell ref="NIL142:NIR142"/>
    <mergeCell ref="NIS142:NIY142"/>
    <mergeCell ref="NIZ142:NJF142"/>
    <mergeCell ref="NJG142:NJM142"/>
    <mergeCell ref="NJN142:NJT142"/>
    <mergeCell ref="NEY142:NFE142"/>
    <mergeCell ref="NFF142:NFL142"/>
    <mergeCell ref="NFM142:NFS142"/>
    <mergeCell ref="NFT142:NFZ142"/>
    <mergeCell ref="NGA142:NGG142"/>
    <mergeCell ref="NGH142:NGN142"/>
    <mergeCell ref="NGO142:NGU142"/>
    <mergeCell ref="NGV142:NHB142"/>
    <mergeCell ref="NHC142:NHI142"/>
    <mergeCell ref="NCN142:NCT142"/>
    <mergeCell ref="NCU142:NDA142"/>
    <mergeCell ref="NDB142:NDH142"/>
    <mergeCell ref="NDI142:NDO142"/>
    <mergeCell ref="NDP142:NDV142"/>
    <mergeCell ref="NDW142:NEC142"/>
    <mergeCell ref="NED142:NEJ142"/>
    <mergeCell ref="NEK142:NEQ142"/>
    <mergeCell ref="NER142:NEX142"/>
    <mergeCell ref="NAC142:NAI142"/>
    <mergeCell ref="NAJ142:NAP142"/>
    <mergeCell ref="NAQ142:NAW142"/>
    <mergeCell ref="NAX142:NBD142"/>
    <mergeCell ref="NBE142:NBK142"/>
    <mergeCell ref="NBL142:NBR142"/>
    <mergeCell ref="NBS142:NBY142"/>
    <mergeCell ref="NBZ142:NCF142"/>
    <mergeCell ref="NCG142:NCM142"/>
    <mergeCell ref="MXR142:MXX142"/>
    <mergeCell ref="MXY142:MYE142"/>
    <mergeCell ref="MYF142:MYL142"/>
    <mergeCell ref="MYM142:MYS142"/>
    <mergeCell ref="MYT142:MYZ142"/>
    <mergeCell ref="MZA142:MZG142"/>
    <mergeCell ref="MZH142:MZN142"/>
    <mergeCell ref="MZO142:MZU142"/>
    <mergeCell ref="MZV142:NAB142"/>
    <mergeCell ref="MVG142:MVM142"/>
    <mergeCell ref="MVN142:MVT142"/>
    <mergeCell ref="MVU142:MWA142"/>
    <mergeCell ref="MWB142:MWH142"/>
    <mergeCell ref="MWI142:MWO142"/>
    <mergeCell ref="MWP142:MWV142"/>
    <mergeCell ref="MWW142:MXC142"/>
    <mergeCell ref="MXD142:MXJ142"/>
    <mergeCell ref="MXK142:MXQ142"/>
    <mergeCell ref="MSV142:MTB142"/>
    <mergeCell ref="MTC142:MTI142"/>
    <mergeCell ref="MTJ142:MTP142"/>
    <mergeCell ref="MTQ142:MTW142"/>
    <mergeCell ref="MTX142:MUD142"/>
    <mergeCell ref="MUE142:MUK142"/>
    <mergeCell ref="MUL142:MUR142"/>
    <mergeCell ref="MUS142:MUY142"/>
    <mergeCell ref="MUZ142:MVF142"/>
    <mergeCell ref="MQK142:MQQ142"/>
    <mergeCell ref="MQR142:MQX142"/>
    <mergeCell ref="MQY142:MRE142"/>
    <mergeCell ref="MRF142:MRL142"/>
    <mergeCell ref="MRM142:MRS142"/>
    <mergeCell ref="MRT142:MRZ142"/>
    <mergeCell ref="MSA142:MSG142"/>
    <mergeCell ref="MSH142:MSN142"/>
    <mergeCell ref="MSO142:MSU142"/>
    <mergeCell ref="MNZ142:MOF142"/>
    <mergeCell ref="MOG142:MOM142"/>
    <mergeCell ref="MON142:MOT142"/>
    <mergeCell ref="MOU142:MPA142"/>
    <mergeCell ref="MPB142:MPH142"/>
    <mergeCell ref="MPI142:MPO142"/>
    <mergeCell ref="MPP142:MPV142"/>
    <mergeCell ref="MPW142:MQC142"/>
    <mergeCell ref="MQD142:MQJ142"/>
    <mergeCell ref="MLO142:MLU142"/>
    <mergeCell ref="MLV142:MMB142"/>
    <mergeCell ref="MMC142:MMI142"/>
    <mergeCell ref="MMJ142:MMP142"/>
    <mergeCell ref="MMQ142:MMW142"/>
    <mergeCell ref="MMX142:MND142"/>
    <mergeCell ref="MNE142:MNK142"/>
    <mergeCell ref="MNL142:MNR142"/>
    <mergeCell ref="MNS142:MNY142"/>
    <mergeCell ref="MJD142:MJJ142"/>
    <mergeCell ref="MJK142:MJQ142"/>
    <mergeCell ref="MJR142:MJX142"/>
    <mergeCell ref="MJY142:MKE142"/>
    <mergeCell ref="MKF142:MKL142"/>
    <mergeCell ref="MKM142:MKS142"/>
    <mergeCell ref="MKT142:MKZ142"/>
    <mergeCell ref="MLA142:MLG142"/>
    <mergeCell ref="MLH142:MLN142"/>
    <mergeCell ref="MGS142:MGY142"/>
    <mergeCell ref="MGZ142:MHF142"/>
    <mergeCell ref="MHG142:MHM142"/>
    <mergeCell ref="MHN142:MHT142"/>
    <mergeCell ref="MHU142:MIA142"/>
    <mergeCell ref="MIB142:MIH142"/>
    <mergeCell ref="MII142:MIO142"/>
    <mergeCell ref="MIP142:MIV142"/>
    <mergeCell ref="MIW142:MJC142"/>
    <mergeCell ref="MEH142:MEN142"/>
    <mergeCell ref="MEO142:MEU142"/>
    <mergeCell ref="MEV142:MFB142"/>
    <mergeCell ref="MFC142:MFI142"/>
    <mergeCell ref="MFJ142:MFP142"/>
    <mergeCell ref="MFQ142:MFW142"/>
    <mergeCell ref="MFX142:MGD142"/>
    <mergeCell ref="MGE142:MGK142"/>
    <mergeCell ref="MGL142:MGR142"/>
    <mergeCell ref="MBW142:MCC142"/>
    <mergeCell ref="MCD142:MCJ142"/>
    <mergeCell ref="MCK142:MCQ142"/>
    <mergeCell ref="MCR142:MCX142"/>
    <mergeCell ref="MCY142:MDE142"/>
    <mergeCell ref="MDF142:MDL142"/>
    <mergeCell ref="MDM142:MDS142"/>
    <mergeCell ref="MDT142:MDZ142"/>
    <mergeCell ref="MEA142:MEG142"/>
    <mergeCell ref="LZL142:LZR142"/>
    <mergeCell ref="LZS142:LZY142"/>
    <mergeCell ref="LZZ142:MAF142"/>
    <mergeCell ref="MAG142:MAM142"/>
    <mergeCell ref="MAN142:MAT142"/>
    <mergeCell ref="MAU142:MBA142"/>
    <mergeCell ref="MBB142:MBH142"/>
    <mergeCell ref="MBI142:MBO142"/>
    <mergeCell ref="MBP142:MBV142"/>
    <mergeCell ref="LXA142:LXG142"/>
    <mergeCell ref="LXH142:LXN142"/>
    <mergeCell ref="LXO142:LXU142"/>
    <mergeCell ref="LXV142:LYB142"/>
    <mergeCell ref="LYC142:LYI142"/>
    <mergeCell ref="LYJ142:LYP142"/>
    <mergeCell ref="LYQ142:LYW142"/>
    <mergeCell ref="LYX142:LZD142"/>
    <mergeCell ref="LZE142:LZK142"/>
    <mergeCell ref="LUP142:LUV142"/>
    <mergeCell ref="LUW142:LVC142"/>
    <mergeCell ref="LVD142:LVJ142"/>
    <mergeCell ref="LVK142:LVQ142"/>
    <mergeCell ref="LVR142:LVX142"/>
    <mergeCell ref="LVY142:LWE142"/>
    <mergeCell ref="LWF142:LWL142"/>
    <mergeCell ref="LWM142:LWS142"/>
    <mergeCell ref="LWT142:LWZ142"/>
    <mergeCell ref="LSE142:LSK142"/>
    <mergeCell ref="LSL142:LSR142"/>
    <mergeCell ref="LSS142:LSY142"/>
    <mergeCell ref="LSZ142:LTF142"/>
    <mergeCell ref="LTG142:LTM142"/>
    <mergeCell ref="LTN142:LTT142"/>
    <mergeCell ref="LTU142:LUA142"/>
    <mergeCell ref="LUB142:LUH142"/>
    <mergeCell ref="LUI142:LUO142"/>
    <mergeCell ref="LPT142:LPZ142"/>
    <mergeCell ref="LQA142:LQG142"/>
    <mergeCell ref="LQH142:LQN142"/>
    <mergeCell ref="LQO142:LQU142"/>
    <mergeCell ref="LQV142:LRB142"/>
    <mergeCell ref="LRC142:LRI142"/>
    <mergeCell ref="LRJ142:LRP142"/>
    <mergeCell ref="LRQ142:LRW142"/>
    <mergeCell ref="LRX142:LSD142"/>
    <mergeCell ref="LNI142:LNO142"/>
    <mergeCell ref="LNP142:LNV142"/>
    <mergeCell ref="LNW142:LOC142"/>
    <mergeCell ref="LOD142:LOJ142"/>
    <mergeCell ref="LOK142:LOQ142"/>
    <mergeCell ref="LOR142:LOX142"/>
    <mergeCell ref="LOY142:LPE142"/>
    <mergeCell ref="LPF142:LPL142"/>
    <mergeCell ref="LPM142:LPS142"/>
    <mergeCell ref="LKX142:LLD142"/>
    <mergeCell ref="LLE142:LLK142"/>
    <mergeCell ref="LLL142:LLR142"/>
    <mergeCell ref="LLS142:LLY142"/>
    <mergeCell ref="LLZ142:LMF142"/>
    <mergeCell ref="LMG142:LMM142"/>
    <mergeCell ref="LMN142:LMT142"/>
    <mergeCell ref="LMU142:LNA142"/>
    <mergeCell ref="LNB142:LNH142"/>
    <mergeCell ref="LIM142:LIS142"/>
    <mergeCell ref="LIT142:LIZ142"/>
    <mergeCell ref="LJA142:LJG142"/>
    <mergeCell ref="LJH142:LJN142"/>
    <mergeCell ref="LJO142:LJU142"/>
    <mergeCell ref="LJV142:LKB142"/>
    <mergeCell ref="LKC142:LKI142"/>
    <mergeCell ref="LKJ142:LKP142"/>
    <mergeCell ref="LKQ142:LKW142"/>
    <mergeCell ref="LGB142:LGH142"/>
    <mergeCell ref="LGI142:LGO142"/>
    <mergeCell ref="LGP142:LGV142"/>
    <mergeCell ref="LGW142:LHC142"/>
    <mergeCell ref="LHD142:LHJ142"/>
    <mergeCell ref="LHK142:LHQ142"/>
    <mergeCell ref="LHR142:LHX142"/>
    <mergeCell ref="LHY142:LIE142"/>
    <mergeCell ref="LIF142:LIL142"/>
    <mergeCell ref="LDQ142:LDW142"/>
    <mergeCell ref="LDX142:LED142"/>
    <mergeCell ref="LEE142:LEK142"/>
    <mergeCell ref="LEL142:LER142"/>
    <mergeCell ref="LES142:LEY142"/>
    <mergeCell ref="LEZ142:LFF142"/>
    <mergeCell ref="LFG142:LFM142"/>
    <mergeCell ref="LFN142:LFT142"/>
    <mergeCell ref="LFU142:LGA142"/>
    <mergeCell ref="LBF142:LBL142"/>
    <mergeCell ref="LBM142:LBS142"/>
    <mergeCell ref="LBT142:LBZ142"/>
    <mergeCell ref="LCA142:LCG142"/>
    <mergeCell ref="LCH142:LCN142"/>
    <mergeCell ref="LCO142:LCU142"/>
    <mergeCell ref="LCV142:LDB142"/>
    <mergeCell ref="LDC142:LDI142"/>
    <mergeCell ref="LDJ142:LDP142"/>
    <mergeCell ref="KYU142:KZA142"/>
    <mergeCell ref="KZB142:KZH142"/>
    <mergeCell ref="KZI142:KZO142"/>
    <mergeCell ref="KZP142:KZV142"/>
    <mergeCell ref="KZW142:LAC142"/>
    <mergeCell ref="LAD142:LAJ142"/>
    <mergeCell ref="LAK142:LAQ142"/>
    <mergeCell ref="LAR142:LAX142"/>
    <mergeCell ref="LAY142:LBE142"/>
    <mergeCell ref="KWJ142:KWP142"/>
    <mergeCell ref="KWQ142:KWW142"/>
    <mergeCell ref="KWX142:KXD142"/>
    <mergeCell ref="KXE142:KXK142"/>
    <mergeCell ref="KXL142:KXR142"/>
    <mergeCell ref="KXS142:KXY142"/>
    <mergeCell ref="KXZ142:KYF142"/>
    <mergeCell ref="KYG142:KYM142"/>
    <mergeCell ref="KYN142:KYT142"/>
    <mergeCell ref="KTY142:KUE142"/>
    <mergeCell ref="KUF142:KUL142"/>
    <mergeCell ref="KUM142:KUS142"/>
    <mergeCell ref="KUT142:KUZ142"/>
    <mergeCell ref="KVA142:KVG142"/>
    <mergeCell ref="KVH142:KVN142"/>
    <mergeCell ref="KVO142:KVU142"/>
    <mergeCell ref="KVV142:KWB142"/>
    <mergeCell ref="KWC142:KWI142"/>
    <mergeCell ref="KRN142:KRT142"/>
    <mergeCell ref="KRU142:KSA142"/>
    <mergeCell ref="KSB142:KSH142"/>
    <mergeCell ref="KSI142:KSO142"/>
    <mergeCell ref="KSP142:KSV142"/>
    <mergeCell ref="KSW142:KTC142"/>
    <mergeCell ref="KTD142:KTJ142"/>
    <mergeCell ref="KTK142:KTQ142"/>
    <mergeCell ref="KTR142:KTX142"/>
    <mergeCell ref="KPC142:KPI142"/>
    <mergeCell ref="KPJ142:KPP142"/>
    <mergeCell ref="KPQ142:KPW142"/>
    <mergeCell ref="KPX142:KQD142"/>
    <mergeCell ref="KQE142:KQK142"/>
    <mergeCell ref="KQL142:KQR142"/>
    <mergeCell ref="KQS142:KQY142"/>
    <mergeCell ref="KQZ142:KRF142"/>
    <mergeCell ref="KRG142:KRM142"/>
    <mergeCell ref="KMR142:KMX142"/>
    <mergeCell ref="KMY142:KNE142"/>
    <mergeCell ref="KNF142:KNL142"/>
    <mergeCell ref="KNM142:KNS142"/>
    <mergeCell ref="KNT142:KNZ142"/>
    <mergeCell ref="KOA142:KOG142"/>
    <mergeCell ref="KOH142:KON142"/>
    <mergeCell ref="KOO142:KOU142"/>
    <mergeCell ref="KOV142:KPB142"/>
    <mergeCell ref="KKG142:KKM142"/>
    <mergeCell ref="KKN142:KKT142"/>
    <mergeCell ref="KKU142:KLA142"/>
    <mergeCell ref="KLB142:KLH142"/>
    <mergeCell ref="KLI142:KLO142"/>
    <mergeCell ref="KLP142:KLV142"/>
    <mergeCell ref="KLW142:KMC142"/>
    <mergeCell ref="KMD142:KMJ142"/>
    <mergeCell ref="KMK142:KMQ142"/>
    <mergeCell ref="KHV142:KIB142"/>
    <mergeCell ref="KIC142:KII142"/>
    <mergeCell ref="KIJ142:KIP142"/>
    <mergeCell ref="KIQ142:KIW142"/>
    <mergeCell ref="KIX142:KJD142"/>
    <mergeCell ref="KJE142:KJK142"/>
    <mergeCell ref="KJL142:KJR142"/>
    <mergeCell ref="KJS142:KJY142"/>
    <mergeCell ref="KJZ142:KKF142"/>
    <mergeCell ref="KFK142:KFQ142"/>
    <mergeCell ref="KFR142:KFX142"/>
    <mergeCell ref="KFY142:KGE142"/>
    <mergeCell ref="KGF142:KGL142"/>
    <mergeCell ref="KGM142:KGS142"/>
    <mergeCell ref="KGT142:KGZ142"/>
    <mergeCell ref="KHA142:KHG142"/>
    <mergeCell ref="KHH142:KHN142"/>
    <mergeCell ref="KHO142:KHU142"/>
    <mergeCell ref="KCZ142:KDF142"/>
    <mergeCell ref="KDG142:KDM142"/>
    <mergeCell ref="KDN142:KDT142"/>
    <mergeCell ref="KDU142:KEA142"/>
    <mergeCell ref="KEB142:KEH142"/>
    <mergeCell ref="KEI142:KEO142"/>
    <mergeCell ref="KEP142:KEV142"/>
    <mergeCell ref="KEW142:KFC142"/>
    <mergeCell ref="KFD142:KFJ142"/>
    <mergeCell ref="KAO142:KAU142"/>
    <mergeCell ref="KAV142:KBB142"/>
    <mergeCell ref="KBC142:KBI142"/>
    <mergeCell ref="KBJ142:KBP142"/>
    <mergeCell ref="KBQ142:KBW142"/>
    <mergeCell ref="KBX142:KCD142"/>
    <mergeCell ref="KCE142:KCK142"/>
    <mergeCell ref="KCL142:KCR142"/>
    <mergeCell ref="KCS142:KCY142"/>
    <mergeCell ref="JYD142:JYJ142"/>
    <mergeCell ref="JYK142:JYQ142"/>
    <mergeCell ref="JYR142:JYX142"/>
    <mergeCell ref="JYY142:JZE142"/>
    <mergeCell ref="JZF142:JZL142"/>
    <mergeCell ref="JZM142:JZS142"/>
    <mergeCell ref="JZT142:JZZ142"/>
    <mergeCell ref="KAA142:KAG142"/>
    <mergeCell ref="KAH142:KAN142"/>
    <mergeCell ref="JVS142:JVY142"/>
    <mergeCell ref="JVZ142:JWF142"/>
    <mergeCell ref="JWG142:JWM142"/>
    <mergeCell ref="JWN142:JWT142"/>
    <mergeCell ref="JWU142:JXA142"/>
    <mergeCell ref="JXB142:JXH142"/>
    <mergeCell ref="JXI142:JXO142"/>
    <mergeCell ref="JXP142:JXV142"/>
    <mergeCell ref="JXW142:JYC142"/>
    <mergeCell ref="JTH142:JTN142"/>
    <mergeCell ref="JTO142:JTU142"/>
    <mergeCell ref="JTV142:JUB142"/>
    <mergeCell ref="JUC142:JUI142"/>
    <mergeCell ref="JUJ142:JUP142"/>
    <mergeCell ref="JUQ142:JUW142"/>
    <mergeCell ref="JUX142:JVD142"/>
    <mergeCell ref="JVE142:JVK142"/>
    <mergeCell ref="JVL142:JVR142"/>
    <mergeCell ref="JQW142:JRC142"/>
    <mergeCell ref="JRD142:JRJ142"/>
    <mergeCell ref="JRK142:JRQ142"/>
    <mergeCell ref="JRR142:JRX142"/>
    <mergeCell ref="JRY142:JSE142"/>
    <mergeCell ref="JSF142:JSL142"/>
    <mergeCell ref="JSM142:JSS142"/>
    <mergeCell ref="JST142:JSZ142"/>
    <mergeCell ref="JTA142:JTG142"/>
    <mergeCell ref="JOL142:JOR142"/>
    <mergeCell ref="JOS142:JOY142"/>
    <mergeCell ref="JOZ142:JPF142"/>
    <mergeCell ref="JPG142:JPM142"/>
    <mergeCell ref="JPN142:JPT142"/>
    <mergeCell ref="JPU142:JQA142"/>
    <mergeCell ref="JQB142:JQH142"/>
    <mergeCell ref="JQI142:JQO142"/>
    <mergeCell ref="JQP142:JQV142"/>
    <mergeCell ref="JMA142:JMG142"/>
    <mergeCell ref="JMH142:JMN142"/>
    <mergeCell ref="JMO142:JMU142"/>
    <mergeCell ref="JMV142:JNB142"/>
    <mergeCell ref="JNC142:JNI142"/>
    <mergeCell ref="JNJ142:JNP142"/>
    <mergeCell ref="JNQ142:JNW142"/>
    <mergeCell ref="JNX142:JOD142"/>
    <mergeCell ref="JOE142:JOK142"/>
    <mergeCell ref="JJP142:JJV142"/>
    <mergeCell ref="JJW142:JKC142"/>
    <mergeCell ref="JKD142:JKJ142"/>
    <mergeCell ref="JKK142:JKQ142"/>
    <mergeCell ref="JKR142:JKX142"/>
    <mergeCell ref="JKY142:JLE142"/>
    <mergeCell ref="JLF142:JLL142"/>
    <mergeCell ref="JLM142:JLS142"/>
    <mergeCell ref="JLT142:JLZ142"/>
    <mergeCell ref="JHE142:JHK142"/>
    <mergeCell ref="JHL142:JHR142"/>
    <mergeCell ref="JHS142:JHY142"/>
    <mergeCell ref="JHZ142:JIF142"/>
    <mergeCell ref="JIG142:JIM142"/>
    <mergeCell ref="JIN142:JIT142"/>
    <mergeCell ref="JIU142:JJA142"/>
    <mergeCell ref="JJB142:JJH142"/>
    <mergeCell ref="JJI142:JJO142"/>
    <mergeCell ref="JET142:JEZ142"/>
    <mergeCell ref="JFA142:JFG142"/>
    <mergeCell ref="JFH142:JFN142"/>
    <mergeCell ref="JFO142:JFU142"/>
    <mergeCell ref="JFV142:JGB142"/>
    <mergeCell ref="JGC142:JGI142"/>
    <mergeCell ref="JGJ142:JGP142"/>
    <mergeCell ref="JGQ142:JGW142"/>
    <mergeCell ref="JGX142:JHD142"/>
    <mergeCell ref="JCI142:JCO142"/>
    <mergeCell ref="JCP142:JCV142"/>
    <mergeCell ref="JCW142:JDC142"/>
    <mergeCell ref="JDD142:JDJ142"/>
    <mergeCell ref="JDK142:JDQ142"/>
    <mergeCell ref="JDR142:JDX142"/>
    <mergeCell ref="JDY142:JEE142"/>
    <mergeCell ref="JEF142:JEL142"/>
    <mergeCell ref="JEM142:JES142"/>
    <mergeCell ref="IZX142:JAD142"/>
    <mergeCell ref="JAE142:JAK142"/>
    <mergeCell ref="JAL142:JAR142"/>
    <mergeCell ref="JAS142:JAY142"/>
    <mergeCell ref="JAZ142:JBF142"/>
    <mergeCell ref="JBG142:JBM142"/>
    <mergeCell ref="JBN142:JBT142"/>
    <mergeCell ref="JBU142:JCA142"/>
    <mergeCell ref="JCB142:JCH142"/>
    <mergeCell ref="IXM142:IXS142"/>
    <mergeCell ref="IXT142:IXZ142"/>
    <mergeCell ref="IYA142:IYG142"/>
    <mergeCell ref="IYH142:IYN142"/>
    <mergeCell ref="IYO142:IYU142"/>
    <mergeCell ref="IYV142:IZB142"/>
    <mergeCell ref="IZC142:IZI142"/>
    <mergeCell ref="IZJ142:IZP142"/>
    <mergeCell ref="IZQ142:IZW142"/>
    <mergeCell ref="IVB142:IVH142"/>
    <mergeCell ref="IVI142:IVO142"/>
    <mergeCell ref="IVP142:IVV142"/>
    <mergeCell ref="IVW142:IWC142"/>
    <mergeCell ref="IWD142:IWJ142"/>
    <mergeCell ref="IWK142:IWQ142"/>
    <mergeCell ref="IWR142:IWX142"/>
    <mergeCell ref="IWY142:IXE142"/>
    <mergeCell ref="IXF142:IXL142"/>
    <mergeCell ref="ISQ142:ISW142"/>
    <mergeCell ref="ISX142:ITD142"/>
    <mergeCell ref="ITE142:ITK142"/>
    <mergeCell ref="ITL142:ITR142"/>
    <mergeCell ref="ITS142:ITY142"/>
    <mergeCell ref="ITZ142:IUF142"/>
    <mergeCell ref="IUG142:IUM142"/>
    <mergeCell ref="IUN142:IUT142"/>
    <mergeCell ref="IUU142:IVA142"/>
    <mergeCell ref="IQF142:IQL142"/>
    <mergeCell ref="IQM142:IQS142"/>
    <mergeCell ref="IQT142:IQZ142"/>
    <mergeCell ref="IRA142:IRG142"/>
    <mergeCell ref="IRH142:IRN142"/>
    <mergeCell ref="IRO142:IRU142"/>
    <mergeCell ref="IRV142:ISB142"/>
    <mergeCell ref="ISC142:ISI142"/>
    <mergeCell ref="ISJ142:ISP142"/>
    <mergeCell ref="INU142:IOA142"/>
    <mergeCell ref="IOB142:IOH142"/>
    <mergeCell ref="IOI142:IOO142"/>
    <mergeCell ref="IOP142:IOV142"/>
    <mergeCell ref="IOW142:IPC142"/>
    <mergeCell ref="IPD142:IPJ142"/>
    <mergeCell ref="IPK142:IPQ142"/>
    <mergeCell ref="IPR142:IPX142"/>
    <mergeCell ref="IPY142:IQE142"/>
    <mergeCell ref="ILJ142:ILP142"/>
    <mergeCell ref="ILQ142:ILW142"/>
    <mergeCell ref="ILX142:IMD142"/>
    <mergeCell ref="IME142:IMK142"/>
    <mergeCell ref="IML142:IMR142"/>
    <mergeCell ref="IMS142:IMY142"/>
    <mergeCell ref="IMZ142:INF142"/>
    <mergeCell ref="ING142:INM142"/>
    <mergeCell ref="INN142:INT142"/>
    <mergeCell ref="IIY142:IJE142"/>
    <mergeCell ref="IJF142:IJL142"/>
    <mergeCell ref="IJM142:IJS142"/>
    <mergeCell ref="IJT142:IJZ142"/>
    <mergeCell ref="IKA142:IKG142"/>
    <mergeCell ref="IKH142:IKN142"/>
    <mergeCell ref="IKO142:IKU142"/>
    <mergeCell ref="IKV142:ILB142"/>
    <mergeCell ref="ILC142:ILI142"/>
    <mergeCell ref="IGN142:IGT142"/>
    <mergeCell ref="IGU142:IHA142"/>
    <mergeCell ref="IHB142:IHH142"/>
    <mergeCell ref="IHI142:IHO142"/>
    <mergeCell ref="IHP142:IHV142"/>
    <mergeCell ref="IHW142:IIC142"/>
    <mergeCell ref="IID142:IIJ142"/>
    <mergeCell ref="IIK142:IIQ142"/>
    <mergeCell ref="IIR142:IIX142"/>
    <mergeCell ref="IEC142:IEI142"/>
    <mergeCell ref="IEJ142:IEP142"/>
    <mergeCell ref="IEQ142:IEW142"/>
    <mergeCell ref="IEX142:IFD142"/>
    <mergeCell ref="IFE142:IFK142"/>
    <mergeCell ref="IFL142:IFR142"/>
    <mergeCell ref="IFS142:IFY142"/>
    <mergeCell ref="IFZ142:IGF142"/>
    <mergeCell ref="IGG142:IGM142"/>
    <mergeCell ref="IBR142:IBX142"/>
    <mergeCell ref="IBY142:ICE142"/>
    <mergeCell ref="ICF142:ICL142"/>
    <mergeCell ref="ICM142:ICS142"/>
    <mergeCell ref="ICT142:ICZ142"/>
    <mergeCell ref="IDA142:IDG142"/>
    <mergeCell ref="IDH142:IDN142"/>
    <mergeCell ref="IDO142:IDU142"/>
    <mergeCell ref="IDV142:IEB142"/>
    <mergeCell ref="HZG142:HZM142"/>
    <mergeCell ref="HZN142:HZT142"/>
    <mergeCell ref="HZU142:IAA142"/>
    <mergeCell ref="IAB142:IAH142"/>
    <mergeCell ref="IAI142:IAO142"/>
    <mergeCell ref="IAP142:IAV142"/>
    <mergeCell ref="IAW142:IBC142"/>
    <mergeCell ref="IBD142:IBJ142"/>
    <mergeCell ref="IBK142:IBQ142"/>
    <mergeCell ref="HWV142:HXB142"/>
    <mergeCell ref="HXC142:HXI142"/>
    <mergeCell ref="HXJ142:HXP142"/>
    <mergeCell ref="HXQ142:HXW142"/>
    <mergeCell ref="HXX142:HYD142"/>
    <mergeCell ref="HYE142:HYK142"/>
    <mergeCell ref="HYL142:HYR142"/>
    <mergeCell ref="HYS142:HYY142"/>
    <mergeCell ref="HYZ142:HZF142"/>
    <mergeCell ref="HUK142:HUQ142"/>
    <mergeCell ref="HUR142:HUX142"/>
    <mergeCell ref="HUY142:HVE142"/>
    <mergeCell ref="HVF142:HVL142"/>
    <mergeCell ref="HVM142:HVS142"/>
    <mergeCell ref="HVT142:HVZ142"/>
    <mergeCell ref="HWA142:HWG142"/>
    <mergeCell ref="HWH142:HWN142"/>
    <mergeCell ref="HWO142:HWU142"/>
    <mergeCell ref="HRZ142:HSF142"/>
    <mergeCell ref="HSG142:HSM142"/>
    <mergeCell ref="HSN142:HST142"/>
    <mergeCell ref="HSU142:HTA142"/>
    <mergeCell ref="HTB142:HTH142"/>
    <mergeCell ref="HTI142:HTO142"/>
    <mergeCell ref="HTP142:HTV142"/>
    <mergeCell ref="HTW142:HUC142"/>
    <mergeCell ref="HUD142:HUJ142"/>
    <mergeCell ref="HPO142:HPU142"/>
    <mergeCell ref="HPV142:HQB142"/>
    <mergeCell ref="HQC142:HQI142"/>
    <mergeCell ref="HQJ142:HQP142"/>
    <mergeCell ref="HQQ142:HQW142"/>
    <mergeCell ref="HQX142:HRD142"/>
    <mergeCell ref="HRE142:HRK142"/>
    <mergeCell ref="HRL142:HRR142"/>
    <mergeCell ref="HRS142:HRY142"/>
    <mergeCell ref="HND142:HNJ142"/>
    <mergeCell ref="HNK142:HNQ142"/>
    <mergeCell ref="HNR142:HNX142"/>
    <mergeCell ref="HNY142:HOE142"/>
    <mergeCell ref="HOF142:HOL142"/>
    <mergeCell ref="HOM142:HOS142"/>
    <mergeCell ref="HOT142:HOZ142"/>
    <mergeCell ref="HPA142:HPG142"/>
    <mergeCell ref="HPH142:HPN142"/>
    <mergeCell ref="HKS142:HKY142"/>
    <mergeCell ref="HKZ142:HLF142"/>
    <mergeCell ref="HLG142:HLM142"/>
    <mergeCell ref="HLN142:HLT142"/>
    <mergeCell ref="HLU142:HMA142"/>
    <mergeCell ref="HMB142:HMH142"/>
    <mergeCell ref="HMI142:HMO142"/>
    <mergeCell ref="HMP142:HMV142"/>
    <mergeCell ref="HMW142:HNC142"/>
    <mergeCell ref="HIH142:HIN142"/>
    <mergeCell ref="HIO142:HIU142"/>
    <mergeCell ref="HIV142:HJB142"/>
    <mergeCell ref="HJC142:HJI142"/>
    <mergeCell ref="HJJ142:HJP142"/>
    <mergeCell ref="HJQ142:HJW142"/>
    <mergeCell ref="HJX142:HKD142"/>
    <mergeCell ref="HKE142:HKK142"/>
    <mergeCell ref="HKL142:HKR142"/>
    <mergeCell ref="HFW142:HGC142"/>
    <mergeCell ref="HGD142:HGJ142"/>
    <mergeCell ref="HGK142:HGQ142"/>
    <mergeCell ref="HGR142:HGX142"/>
    <mergeCell ref="HGY142:HHE142"/>
    <mergeCell ref="HHF142:HHL142"/>
    <mergeCell ref="HHM142:HHS142"/>
    <mergeCell ref="HHT142:HHZ142"/>
    <mergeCell ref="HIA142:HIG142"/>
    <mergeCell ref="HDL142:HDR142"/>
    <mergeCell ref="HDS142:HDY142"/>
    <mergeCell ref="HDZ142:HEF142"/>
    <mergeCell ref="HEG142:HEM142"/>
    <mergeCell ref="HEN142:HET142"/>
    <mergeCell ref="HEU142:HFA142"/>
    <mergeCell ref="HFB142:HFH142"/>
    <mergeCell ref="HFI142:HFO142"/>
    <mergeCell ref="HFP142:HFV142"/>
    <mergeCell ref="HBA142:HBG142"/>
    <mergeCell ref="HBH142:HBN142"/>
    <mergeCell ref="HBO142:HBU142"/>
    <mergeCell ref="HBV142:HCB142"/>
    <mergeCell ref="HCC142:HCI142"/>
    <mergeCell ref="HCJ142:HCP142"/>
    <mergeCell ref="HCQ142:HCW142"/>
    <mergeCell ref="HCX142:HDD142"/>
    <mergeCell ref="HDE142:HDK142"/>
    <mergeCell ref="GYP142:GYV142"/>
    <mergeCell ref="GYW142:GZC142"/>
    <mergeCell ref="GZD142:GZJ142"/>
    <mergeCell ref="GZK142:GZQ142"/>
    <mergeCell ref="GZR142:GZX142"/>
    <mergeCell ref="GZY142:HAE142"/>
    <mergeCell ref="HAF142:HAL142"/>
    <mergeCell ref="HAM142:HAS142"/>
    <mergeCell ref="HAT142:HAZ142"/>
    <mergeCell ref="GWE142:GWK142"/>
    <mergeCell ref="GWL142:GWR142"/>
    <mergeCell ref="GWS142:GWY142"/>
    <mergeCell ref="GWZ142:GXF142"/>
    <mergeCell ref="GXG142:GXM142"/>
    <mergeCell ref="GXN142:GXT142"/>
    <mergeCell ref="GXU142:GYA142"/>
    <mergeCell ref="GYB142:GYH142"/>
    <mergeCell ref="GYI142:GYO142"/>
    <mergeCell ref="GTT142:GTZ142"/>
    <mergeCell ref="GUA142:GUG142"/>
    <mergeCell ref="GUH142:GUN142"/>
    <mergeCell ref="GUO142:GUU142"/>
    <mergeCell ref="GUV142:GVB142"/>
    <mergeCell ref="GVC142:GVI142"/>
    <mergeCell ref="GVJ142:GVP142"/>
    <mergeCell ref="GVQ142:GVW142"/>
    <mergeCell ref="GVX142:GWD142"/>
    <mergeCell ref="GRI142:GRO142"/>
    <mergeCell ref="GRP142:GRV142"/>
    <mergeCell ref="GRW142:GSC142"/>
    <mergeCell ref="GSD142:GSJ142"/>
    <mergeCell ref="GSK142:GSQ142"/>
    <mergeCell ref="GSR142:GSX142"/>
    <mergeCell ref="GSY142:GTE142"/>
    <mergeCell ref="GTF142:GTL142"/>
    <mergeCell ref="GTM142:GTS142"/>
    <mergeCell ref="GOX142:GPD142"/>
    <mergeCell ref="GPE142:GPK142"/>
    <mergeCell ref="GPL142:GPR142"/>
    <mergeCell ref="GPS142:GPY142"/>
    <mergeCell ref="GPZ142:GQF142"/>
    <mergeCell ref="GQG142:GQM142"/>
    <mergeCell ref="GQN142:GQT142"/>
    <mergeCell ref="GQU142:GRA142"/>
    <mergeCell ref="GRB142:GRH142"/>
    <mergeCell ref="GMM142:GMS142"/>
    <mergeCell ref="GMT142:GMZ142"/>
    <mergeCell ref="GNA142:GNG142"/>
    <mergeCell ref="GNH142:GNN142"/>
    <mergeCell ref="GNO142:GNU142"/>
    <mergeCell ref="GNV142:GOB142"/>
    <mergeCell ref="GOC142:GOI142"/>
    <mergeCell ref="GOJ142:GOP142"/>
    <mergeCell ref="GOQ142:GOW142"/>
    <mergeCell ref="GKB142:GKH142"/>
    <mergeCell ref="GKI142:GKO142"/>
    <mergeCell ref="GKP142:GKV142"/>
    <mergeCell ref="GKW142:GLC142"/>
    <mergeCell ref="GLD142:GLJ142"/>
    <mergeCell ref="GLK142:GLQ142"/>
    <mergeCell ref="GLR142:GLX142"/>
    <mergeCell ref="GLY142:GME142"/>
    <mergeCell ref="GMF142:GML142"/>
    <mergeCell ref="GHQ142:GHW142"/>
    <mergeCell ref="GHX142:GID142"/>
    <mergeCell ref="GIE142:GIK142"/>
    <mergeCell ref="GIL142:GIR142"/>
    <mergeCell ref="GIS142:GIY142"/>
    <mergeCell ref="GIZ142:GJF142"/>
    <mergeCell ref="GJG142:GJM142"/>
    <mergeCell ref="GJN142:GJT142"/>
    <mergeCell ref="GJU142:GKA142"/>
    <mergeCell ref="GFF142:GFL142"/>
    <mergeCell ref="GFM142:GFS142"/>
    <mergeCell ref="GFT142:GFZ142"/>
    <mergeCell ref="GGA142:GGG142"/>
    <mergeCell ref="GGH142:GGN142"/>
    <mergeCell ref="GGO142:GGU142"/>
    <mergeCell ref="GGV142:GHB142"/>
    <mergeCell ref="GHC142:GHI142"/>
    <mergeCell ref="GHJ142:GHP142"/>
    <mergeCell ref="GCU142:GDA142"/>
    <mergeCell ref="GDB142:GDH142"/>
    <mergeCell ref="GDI142:GDO142"/>
    <mergeCell ref="GDP142:GDV142"/>
    <mergeCell ref="GDW142:GEC142"/>
    <mergeCell ref="GED142:GEJ142"/>
    <mergeCell ref="GEK142:GEQ142"/>
    <mergeCell ref="GER142:GEX142"/>
    <mergeCell ref="GEY142:GFE142"/>
    <mergeCell ref="GAJ142:GAP142"/>
    <mergeCell ref="GAQ142:GAW142"/>
    <mergeCell ref="GAX142:GBD142"/>
    <mergeCell ref="GBE142:GBK142"/>
    <mergeCell ref="GBL142:GBR142"/>
    <mergeCell ref="GBS142:GBY142"/>
    <mergeCell ref="GBZ142:GCF142"/>
    <mergeCell ref="GCG142:GCM142"/>
    <mergeCell ref="GCN142:GCT142"/>
    <mergeCell ref="FXY142:FYE142"/>
    <mergeCell ref="FYF142:FYL142"/>
    <mergeCell ref="FYM142:FYS142"/>
    <mergeCell ref="FYT142:FYZ142"/>
    <mergeCell ref="FZA142:FZG142"/>
    <mergeCell ref="FZH142:FZN142"/>
    <mergeCell ref="FZO142:FZU142"/>
    <mergeCell ref="FZV142:GAB142"/>
    <mergeCell ref="GAC142:GAI142"/>
    <mergeCell ref="FVN142:FVT142"/>
    <mergeCell ref="FVU142:FWA142"/>
    <mergeCell ref="FWB142:FWH142"/>
    <mergeCell ref="FWI142:FWO142"/>
    <mergeCell ref="FWP142:FWV142"/>
    <mergeCell ref="FWW142:FXC142"/>
    <mergeCell ref="FXD142:FXJ142"/>
    <mergeCell ref="FXK142:FXQ142"/>
    <mergeCell ref="FXR142:FXX142"/>
    <mergeCell ref="FTC142:FTI142"/>
    <mergeCell ref="FTJ142:FTP142"/>
    <mergeCell ref="FTQ142:FTW142"/>
    <mergeCell ref="FTX142:FUD142"/>
    <mergeCell ref="FUE142:FUK142"/>
    <mergeCell ref="FUL142:FUR142"/>
    <mergeCell ref="FUS142:FUY142"/>
    <mergeCell ref="FUZ142:FVF142"/>
    <mergeCell ref="FVG142:FVM142"/>
    <mergeCell ref="FQR142:FQX142"/>
    <mergeCell ref="FQY142:FRE142"/>
    <mergeCell ref="FRF142:FRL142"/>
    <mergeCell ref="FRM142:FRS142"/>
    <mergeCell ref="FRT142:FRZ142"/>
    <mergeCell ref="FSA142:FSG142"/>
    <mergeCell ref="FSH142:FSN142"/>
    <mergeCell ref="FSO142:FSU142"/>
    <mergeCell ref="FSV142:FTB142"/>
    <mergeCell ref="FOG142:FOM142"/>
    <mergeCell ref="FON142:FOT142"/>
    <mergeCell ref="FOU142:FPA142"/>
    <mergeCell ref="FPB142:FPH142"/>
    <mergeCell ref="FPI142:FPO142"/>
    <mergeCell ref="FPP142:FPV142"/>
    <mergeCell ref="FPW142:FQC142"/>
    <mergeCell ref="FQD142:FQJ142"/>
    <mergeCell ref="FQK142:FQQ142"/>
    <mergeCell ref="FLV142:FMB142"/>
    <mergeCell ref="FMC142:FMI142"/>
    <mergeCell ref="FMJ142:FMP142"/>
    <mergeCell ref="FMQ142:FMW142"/>
    <mergeCell ref="FMX142:FND142"/>
    <mergeCell ref="FNE142:FNK142"/>
    <mergeCell ref="FNL142:FNR142"/>
    <mergeCell ref="FNS142:FNY142"/>
    <mergeCell ref="FNZ142:FOF142"/>
    <mergeCell ref="FJK142:FJQ142"/>
    <mergeCell ref="FJR142:FJX142"/>
    <mergeCell ref="FJY142:FKE142"/>
    <mergeCell ref="FKF142:FKL142"/>
    <mergeCell ref="FKM142:FKS142"/>
    <mergeCell ref="FKT142:FKZ142"/>
    <mergeCell ref="FLA142:FLG142"/>
    <mergeCell ref="FLH142:FLN142"/>
    <mergeCell ref="FLO142:FLU142"/>
    <mergeCell ref="FGZ142:FHF142"/>
    <mergeCell ref="FHG142:FHM142"/>
    <mergeCell ref="FHN142:FHT142"/>
    <mergeCell ref="FHU142:FIA142"/>
    <mergeCell ref="FIB142:FIH142"/>
    <mergeCell ref="FII142:FIO142"/>
    <mergeCell ref="FIP142:FIV142"/>
    <mergeCell ref="FIW142:FJC142"/>
    <mergeCell ref="FJD142:FJJ142"/>
    <mergeCell ref="FEO142:FEU142"/>
    <mergeCell ref="FEV142:FFB142"/>
    <mergeCell ref="FFC142:FFI142"/>
    <mergeCell ref="FFJ142:FFP142"/>
    <mergeCell ref="FFQ142:FFW142"/>
    <mergeCell ref="FFX142:FGD142"/>
    <mergeCell ref="FGE142:FGK142"/>
    <mergeCell ref="FGL142:FGR142"/>
    <mergeCell ref="FGS142:FGY142"/>
    <mergeCell ref="FCD142:FCJ142"/>
    <mergeCell ref="FCK142:FCQ142"/>
    <mergeCell ref="FCR142:FCX142"/>
    <mergeCell ref="FCY142:FDE142"/>
    <mergeCell ref="FDF142:FDL142"/>
    <mergeCell ref="FDM142:FDS142"/>
    <mergeCell ref="FDT142:FDZ142"/>
    <mergeCell ref="FEA142:FEG142"/>
    <mergeCell ref="FEH142:FEN142"/>
    <mergeCell ref="EZS142:EZY142"/>
    <mergeCell ref="EZZ142:FAF142"/>
    <mergeCell ref="FAG142:FAM142"/>
    <mergeCell ref="FAN142:FAT142"/>
    <mergeCell ref="FAU142:FBA142"/>
    <mergeCell ref="FBB142:FBH142"/>
    <mergeCell ref="FBI142:FBO142"/>
    <mergeCell ref="FBP142:FBV142"/>
    <mergeCell ref="FBW142:FCC142"/>
    <mergeCell ref="EXH142:EXN142"/>
    <mergeCell ref="EXO142:EXU142"/>
    <mergeCell ref="EXV142:EYB142"/>
    <mergeCell ref="EYC142:EYI142"/>
    <mergeCell ref="EYJ142:EYP142"/>
    <mergeCell ref="EYQ142:EYW142"/>
    <mergeCell ref="EYX142:EZD142"/>
    <mergeCell ref="EZE142:EZK142"/>
    <mergeCell ref="EZL142:EZR142"/>
    <mergeCell ref="EUW142:EVC142"/>
    <mergeCell ref="EVD142:EVJ142"/>
    <mergeCell ref="EVK142:EVQ142"/>
    <mergeCell ref="EVR142:EVX142"/>
    <mergeCell ref="EVY142:EWE142"/>
    <mergeCell ref="EWF142:EWL142"/>
    <mergeCell ref="EWM142:EWS142"/>
    <mergeCell ref="EWT142:EWZ142"/>
    <mergeCell ref="EXA142:EXG142"/>
    <mergeCell ref="ESL142:ESR142"/>
    <mergeCell ref="ESS142:ESY142"/>
    <mergeCell ref="ESZ142:ETF142"/>
    <mergeCell ref="ETG142:ETM142"/>
    <mergeCell ref="ETN142:ETT142"/>
    <mergeCell ref="ETU142:EUA142"/>
    <mergeCell ref="EUB142:EUH142"/>
    <mergeCell ref="EUI142:EUO142"/>
    <mergeCell ref="EUP142:EUV142"/>
    <mergeCell ref="EQA142:EQG142"/>
    <mergeCell ref="EQH142:EQN142"/>
    <mergeCell ref="EQO142:EQU142"/>
    <mergeCell ref="EQV142:ERB142"/>
    <mergeCell ref="ERC142:ERI142"/>
    <mergeCell ref="ERJ142:ERP142"/>
    <mergeCell ref="ERQ142:ERW142"/>
    <mergeCell ref="ERX142:ESD142"/>
    <mergeCell ref="ESE142:ESK142"/>
    <mergeCell ref="ENP142:ENV142"/>
    <mergeCell ref="ENW142:EOC142"/>
    <mergeCell ref="EOD142:EOJ142"/>
    <mergeCell ref="EOK142:EOQ142"/>
    <mergeCell ref="EOR142:EOX142"/>
    <mergeCell ref="EOY142:EPE142"/>
    <mergeCell ref="EPF142:EPL142"/>
    <mergeCell ref="EPM142:EPS142"/>
    <mergeCell ref="EPT142:EPZ142"/>
    <mergeCell ref="ELE142:ELK142"/>
    <mergeCell ref="ELL142:ELR142"/>
    <mergeCell ref="ELS142:ELY142"/>
    <mergeCell ref="ELZ142:EMF142"/>
    <mergeCell ref="EMG142:EMM142"/>
    <mergeCell ref="EMN142:EMT142"/>
    <mergeCell ref="EMU142:ENA142"/>
    <mergeCell ref="ENB142:ENH142"/>
    <mergeCell ref="ENI142:ENO142"/>
    <mergeCell ref="EIT142:EIZ142"/>
    <mergeCell ref="EJA142:EJG142"/>
    <mergeCell ref="EJH142:EJN142"/>
    <mergeCell ref="EJO142:EJU142"/>
    <mergeCell ref="EJV142:EKB142"/>
    <mergeCell ref="EKC142:EKI142"/>
    <mergeCell ref="EKJ142:EKP142"/>
    <mergeCell ref="EKQ142:EKW142"/>
    <mergeCell ref="EKX142:ELD142"/>
    <mergeCell ref="EGI142:EGO142"/>
    <mergeCell ref="EGP142:EGV142"/>
    <mergeCell ref="EGW142:EHC142"/>
    <mergeCell ref="EHD142:EHJ142"/>
    <mergeCell ref="EHK142:EHQ142"/>
    <mergeCell ref="EHR142:EHX142"/>
    <mergeCell ref="EHY142:EIE142"/>
    <mergeCell ref="EIF142:EIL142"/>
    <mergeCell ref="EIM142:EIS142"/>
    <mergeCell ref="EDX142:EED142"/>
    <mergeCell ref="EEE142:EEK142"/>
    <mergeCell ref="EEL142:EER142"/>
    <mergeCell ref="EES142:EEY142"/>
    <mergeCell ref="EEZ142:EFF142"/>
    <mergeCell ref="EFG142:EFM142"/>
    <mergeCell ref="EFN142:EFT142"/>
    <mergeCell ref="EFU142:EGA142"/>
    <mergeCell ref="EGB142:EGH142"/>
    <mergeCell ref="EBM142:EBS142"/>
    <mergeCell ref="EBT142:EBZ142"/>
    <mergeCell ref="ECA142:ECG142"/>
    <mergeCell ref="ECH142:ECN142"/>
    <mergeCell ref="ECO142:ECU142"/>
    <mergeCell ref="ECV142:EDB142"/>
    <mergeCell ref="EDC142:EDI142"/>
    <mergeCell ref="EDJ142:EDP142"/>
    <mergeCell ref="EDQ142:EDW142"/>
    <mergeCell ref="DZB142:DZH142"/>
    <mergeCell ref="DZI142:DZO142"/>
    <mergeCell ref="DZP142:DZV142"/>
    <mergeCell ref="DZW142:EAC142"/>
    <mergeCell ref="EAD142:EAJ142"/>
    <mergeCell ref="EAK142:EAQ142"/>
    <mergeCell ref="EAR142:EAX142"/>
    <mergeCell ref="EAY142:EBE142"/>
    <mergeCell ref="EBF142:EBL142"/>
    <mergeCell ref="DWQ142:DWW142"/>
    <mergeCell ref="DWX142:DXD142"/>
    <mergeCell ref="DXE142:DXK142"/>
    <mergeCell ref="DXL142:DXR142"/>
    <mergeCell ref="DXS142:DXY142"/>
    <mergeCell ref="DXZ142:DYF142"/>
    <mergeCell ref="DYG142:DYM142"/>
    <mergeCell ref="DYN142:DYT142"/>
    <mergeCell ref="DYU142:DZA142"/>
    <mergeCell ref="DUF142:DUL142"/>
    <mergeCell ref="DUM142:DUS142"/>
    <mergeCell ref="DUT142:DUZ142"/>
    <mergeCell ref="DVA142:DVG142"/>
    <mergeCell ref="DVH142:DVN142"/>
    <mergeCell ref="DVO142:DVU142"/>
    <mergeCell ref="DVV142:DWB142"/>
    <mergeCell ref="DWC142:DWI142"/>
    <mergeCell ref="DWJ142:DWP142"/>
    <mergeCell ref="DRU142:DSA142"/>
    <mergeCell ref="DSB142:DSH142"/>
    <mergeCell ref="DSI142:DSO142"/>
    <mergeCell ref="DSP142:DSV142"/>
    <mergeCell ref="DSW142:DTC142"/>
    <mergeCell ref="DTD142:DTJ142"/>
    <mergeCell ref="DTK142:DTQ142"/>
    <mergeCell ref="DTR142:DTX142"/>
    <mergeCell ref="DTY142:DUE142"/>
    <mergeCell ref="DPJ142:DPP142"/>
    <mergeCell ref="DPQ142:DPW142"/>
    <mergeCell ref="DPX142:DQD142"/>
    <mergeCell ref="DQE142:DQK142"/>
    <mergeCell ref="DQL142:DQR142"/>
    <mergeCell ref="DQS142:DQY142"/>
    <mergeCell ref="DQZ142:DRF142"/>
    <mergeCell ref="DRG142:DRM142"/>
    <mergeCell ref="DRN142:DRT142"/>
    <mergeCell ref="DMY142:DNE142"/>
    <mergeCell ref="DNF142:DNL142"/>
    <mergeCell ref="DNM142:DNS142"/>
    <mergeCell ref="DNT142:DNZ142"/>
    <mergeCell ref="DOA142:DOG142"/>
    <mergeCell ref="DOH142:DON142"/>
    <mergeCell ref="DOO142:DOU142"/>
    <mergeCell ref="DOV142:DPB142"/>
    <mergeCell ref="DPC142:DPI142"/>
    <mergeCell ref="DKN142:DKT142"/>
    <mergeCell ref="DKU142:DLA142"/>
    <mergeCell ref="DLB142:DLH142"/>
    <mergeCell ref="DLI142:DLO142"/>
    <mergeCell ref="DLP142:DLV142"/>
    <mergeCell ref="DLW142:DMC142"/>
    <mergeCell ref="DMD142:DMJ142"/>
    <mergeCell ref="DMK142:DMQ142"/>
    <mergeCell ref="DMR142:DMX142"/>
    <mergeCell ref="DIC142:DII142"/>
    <mergeCell ref="DIJ142:DIP142"/>
    <mergeCell ref="DIQ142:DIW142"/>
    <mergeCell ref="DIX142:DJD142"/>
    <mergeCell ref="DJE142:DJK142"/>
    <mergeCell ref="DJL142:DJR142"/>
    <mergeCell ref="DJS142:DJY142"/>
    <mergeCell ref="DJZ142:DKF142"/>
    <mergeCell ref="DKG142:DKM142"/>
    <mergeCell ref="DFR142:DFX142"/>
    <mergeCell ref="DFY142:DGE142"/>
    <mergeCell ref="DGF142:DGL142"/>
    <mergeCell ref="DGM142:DGS142"/>
    <mergeCell ref="DGT142:DGZ142"/>
    <mergeCell ref="DHA142:DHG142"/>
    <mergeCell ref="DHH142:DHN142"/>
    <mergeCell ref="DHO142:DHU142"/>
    <mergeCell ref="DHV142:DIB142"/>
    <mergeCell ref="DDG142:DDM142"/>
    <mergeCell ref="DDN142:DDT142"/>
    <mergeCell ref="DDU142:DEA142"/>
    <mergeCell ref="DEB142:DEH142"/>
    <mergeCell ref="DEI142:DEO142"/>
    <mergeCell ref="DEP142:DEV142"/>
    <mergeCell ref="DEW142:DFC142"/>
    <mergeCell ref="DFD142:DFJ142"/>
    <mergeCell ref="DFK142:DFQ142"/>
    <mergeCell ref="DAV142:DBB142"/>
    <mergeCell ref="DBC142:DBI142"/>
    <mergeCell ref="DBJ142:DBP142"/>
    <mergeCell ref="DBQ142:DBW142"/>
    <mergeCell ref="DBX142:DCD142"/>
    <mergeCell ref="DCE142:DCK142"/>
    <mergeCell ref="DCL142:DCR142"/>
    <mergeCell ref="DCS142:DCY142"/>
    <mergeCell ref="DCZ142:DDF142"/>
    <mergeCell ref="CYK142:CYQ142"/>
    <mergeCell ref="CYR142:CYX142"/>
    <mergeCell ref="CYY142:CZE142"/>
    <mergeCell ref="CZF142:CZL142"/>
    <mergeCell ref="CZM142:CZS142"/>
    <mergeCell ref="CZT142:CZZ142"/>
    <mergeCell ref="DAA142:DAG142"/>
    <mergeCell ref="DAH142:DAN142"/>
    <mergeCell ref="DAO142:DAU142"/>
    <mergeCell ref="CVZ142:CWF142"/>
    <mergeCell ref="CWG142:CWM142"/>
    <mergeCell ref="CWN142:CWT142"/>
    <mergeCell ref="CWU142:CXA142"/>
    <mergeCell ref="CXB142:CXH142"/>
    <mergeCell ref="CXI142:CXO142"/>
    <mergeCell ref="CXP142:CXV142"/>
    <mergeCell ref="CXW142:CYC142"/>
    <mergeCell ref="CYD142:CYJ142"/>
    <mergeCell ref="CTO142:CTU142"/>
    <mergeCell ref="CTV142:CUB142"/>
    <mergeCell ref="CUC142:CUI142"/>
    <mergeCell ref="CUJ142:CUP142"/>
    <mergeCell ref="CUQ142:CUW142"/>
    <mergeCell ref="CUX142:CVD142"/>
    <mergeCell ref="CVE142:CVK142"/>
    <mergeCell ref="CVL142:CVR142"/>
    <mergeCell ref="CVS142:CVY142"/>
    <mergeCell ref="CRD142:CRJ142"/>
    <mergeCell ref="CRK142:CRQ142"/>
    <mergeCell ref="CRR142:CRX142"/>
    <mergeCell ref="CRY142:CSE142"/>
    <mergeCell ref="CSF142:CSL142"/>
    <mergeCell ref="CSM142:CSS142"/>
    <mergeCell ref="CST142:CSZ142"/>
    <mergeCell ref="CTA142:CTG142"/>
    <mergeCell ref="CTH142:CTN142"/>
    <mergeCell ref="COS142:COY142"/>
    <mergeCell ref="COZ142:CPF142"/>
    <mergeCell ref="CPG142:CPM142"/>
    <mergeCell ref="CPN142:CPT142"/>
    <mergeCell ref="CPU142:CQA142"/>
    <mergeCell ref="CQB142:CQH142"/>
    <mergeCell ref="CQI142:CQO142"/>
    <mergeCell ref="CQP142:CQV142"/>
    <mergeCell ref="CQW142:CRC142"/>
    <mergeCell ref="CMH142:CMN142"/>
    <mergeCell ref="CMO142:CMU142"/>
    <mergeCell ref="CMV142:CNB142"/>
    <mergeCell ref="CNC142:CNI142"/>
    <mergeCell ref="CNJ142:CNP142"/>
    <mergeCell ref="CNQ142:CNW142"/>
    <mergeCell ref="CNX142:COD142"/>
    <mergeCell ref="COE142:COK142"/>
    <mergeCell ref="COL142:COR142"/>
    <mergeCell ref="CJW142:CKC142"/>
    <mergeCell ref="CKD142:CKJ142"/>
    <mergeCell ref="CKK142:CKQ142"/>
    <mergeCell ref="CKR142:CKX142"/>
    <mergeCell ref="CKY142:CLE142"/>
    <mergeCell ref="CLF142:CLL142"/>
    <mergeCell ref="CLM142:CLS142"/>
    <mergeCell ref="CLT142:CLZ142"/>
    <mergeCell ref="CMA142:CMG142"/>
    <mergeCell ref="CHL142:CHR142"/>
    <mergeCell ref="CHS142:CHY142"/>
    <mergeCell ref="CHZ142:CIF142"/>
    <mergeCell ref="CIG142:CIM142"/>
    <mergeCell ref="CIN142:CIT142"/>
    <mergeCell ref="CIU142:CJA142"/>
    <mergeCell ref="CJB142:CJH142"/>
    <mergeCell ref="CJI142:CJO142"/>
    <mergeCell ref="CJP142:CJV142"/>
    <mergeCell ref="CFA142:CFG142"/>
    <mergeCell ref="CFH142:CFN142"/>
    <mergeCell ref="CFO142:CFU142"/>
    <mergeCell ref="CFV142:CGB142"/>
    <mergeCell ref="CGC142:CGI142"/>
    <mergeCell ref="CGJ142:CGP142"/>
    <mergeCell ref="CGQ142:CGW142"/>
    <mergeCell ref="CGX142:CHD142"/>
    <mergeCell ref="CHE142:CHK142"/>
    <mergeCell ref="CCP142:CCV142"/>
    <mergeCell ref="CCW142:CDC142"/>
    <mergeCell ref="CDD142:CDJ142"/>
    <mergeCell ref="CDK142:CDQ142"/>
    <mergeCell ref="CDR142:CDX142"/>
    <mergeCell ref="CDY142:CEE142"/>
    <mergeCell ref="CEF142:CEL142"/>
    <mergeCell ref="CEM142:CES142"/>
    <mergeCell ref="CET142:CEZ142"/>
    <mergeCell ref="CAE142:CAK142"/>
    <mergeCell ref="CAL142:CAR142"/>
    <mergeCell ref="CAS142:CAY142"/>
    <mergeCell ref="CAZ142:CBF142"/>
    <mergeCell ref="CBG142:CBM142"/>
    <mergeCell ref="CBN142:CBT142"/>
    <mergeCell ref="CBU142:CCA142"/>
    <mergeCell ref="CCB142:CCH142"/>
    <mergeCell ref="CCI142:CCO142"/>
    <mergeCell ref="BXT142:BXZ142"/>
    <mergeCell ref="BYA142:BYG142"/>
    <mergeCell ref="BYH142:BYN142"/>
    <mergeCell ref="BYO142:BYU142"/>
    <mergeCell ref="BYV142:BZB142"/>
    <mergeCell ref="BZC142:BZI142"/>
    <mergeCell ref="BZJ142:BZP142"/>
    <mergeCell ref="BZQ142:BZW142"/>
    <mergeCell ref="BZX142:CAD142"/>
    <mergeCell ref="BVI142:BVO142"/>
    <mergeCell ref="BVP142:BVV142"/>
    <mergeCell ref="BVW142:BWC142"/>
    <mergeCell ref="BWD142:BWJ142"/>
    <mergeCell ref="BWK142:BWQ142"/>
    <mergeCell ref="BWR142:BWX142"/>
    <mergeCell ref="BWY142:BXE142"/>
    <mergeCell ref="BXF142:BXL142"/>
    <mergeCell ref="BXM142:BXS142"/>
    <mergeCell ref="BSX142:BTD142"/>
    <mergeCell ref="BTE142:BTK142"/>
    <mergeCell ref="BTL142:BTR142"/>
    <mergeCell ref="BTS142:BTY142"/>
    <mergeCell ref="BTZ142:BUF142"/>
    <mergeCell ref="BUG142:BUM142"/>
    <mergeCell ref="BUN142:BUT142"/>
    <mergeCell ref="BUU142:BVA142"/>
    <mergeCell ref="BVB142:BVH142"/>
    <mergeCell ref="BQM142:BQS142"/>
    <mergeCell ref="BQT142:BQZ142"/>
    <mergeCell ref="BRA142:BRG142"/>
    <mergeCell ref="BRH142:BRN142"/>
    <mergeCell ref="BRO142:BRU142"/>
    <mergeCell ref="BRV142:BSB142"/>
    <mergeCell ref="BSC142:BSI142"/>
    <mergeCell ref="BSJ142:BSP142"/>
    <mergeCell ref="BSQ142:BSW142"/>
    <mergeCell ref="BOB142:BOH142"/>
    <mergeCell ref="BOI142:BOO142"/>
    <mergeCell ref="BOP142:BOV142"/>
    <mergeCell ref="BOW142:BPC142"/>
    <mergeCell ref="BPD142:BPJ142"/>
    <mergeCell ref="BPK142:BPQ142"/>
    <mergeCell ref="BPR142:BPX142"/>
    <mergeCell ref="BPY142:BQE142"/>
    <mergeCell ref="BQF142:BQL142"/>
    <mergeCell ref="BLQ142:BLW142"/>
    <mergeCell ref="BLX142:BMD142"/>
    <mergeCell ref="BME142:BMK142"/>
    <mergeCell ref="BML142:BMR142"/>
    <mergeCell ref="BMS142:BMY142"/>
    <mergeCell ref="BMZ142:BNF142"/>
    <mergeCell ref="BNG142:BNM142"/>
    <mergeCell ref="BNN142:BNT142"/>
    <mergeCell ref="BNU142:BOA142"/>
    <mergeCell ref="BJF142:BJL142"/>
    <mergeCell ref="BJM142:BJS142"/>
    <mergeCell ref="BJT142:BJZ142"/>
    <mergeCell ref="BKA142:BKG142"/>
    <mergeCell ref="BKH142:BKN142"/>
    <mergeCell ref="BKO142:BKU142"/>
    <mergeCell ref="BKV142:BLB142"/>
    <mergeCell ref="BLC142:BLI142"/>
    <mergeCell ref="BLJ142:BLP142"/>
    <mergeCell ref="BGU142:BHA142"/>
    <mergeCell ref="BHB142:BHH142"/>
    <mergeCell ref="BHI142:BHO142"/>
    <mergeCell ref="BHP142:BHV142"/>
    <mergeCell ref="BHW142:BIC142"/>
    <mergeCell ref="BID142:BIJ142"/>
    <mergeCell ref="BIK142:BIQ142"/>
    <mergeCell ref="BIR142:BIX142"/>
    <mergeCell ref="BIY142:BJE142"/>
    <mergeCell ref="BEJ142:BEP142"/>
    <mergeCell ref="BEQ142:BEW142"/>
    <mergeCell ref="BEX142:BFD142"/>
    <mergeCell ref="BFE142:BFK142"/>
    <mergeCell ref="BFL142:BFR142"/>
    <mergeCell ref="BFS142:BFY142"/>
    <mergeCell ref="BFZ142:BGF142"/>
    <mergeCell ref="BGG142:BGM142"/>
    <mergeCell ref="BGN142:BGT142"/>
    <mergeCell ref="BBY142:BCE142"/>
    <mergeCell ref="BCF142:BCL142"/>
    <mergeCell ref="BCM142:BCS142"/>
    <mergeCell ref="BCT142:BCZ142"/>
    <mergeCell ref="BDA142:BDG142"/>
    <mergeCell ref="BDH142:BDN142"/>
    <mergeCell ref="BDO142:BDU142"/>
    <mergeCell ref="BDV142:BEB142"/>
    <mergeCell ref="BEC142:BEI142"/>
    <mergeCell ref="AZN142:AZT142"/>
    <mergeCell ref="AZU142:BAA142"/>
    <mergeCell ref="BAB142:BAH142"/>
    <mergeCell ref="BAI142:BAO142"/>
    <mergeCell ref="BAP142:BAV142"/>
    <mergeCell ref="BAW142:BBC142"/>
    <mergeCell ref="BBD142:BBJ142"/>
    <mergeCell ref="BBK142:BBQ142"/>
    <mergeCell ref="BBR142:BBX142"/>
    <mergeCell ref="AXC142:AXI142"/>
    <mergeCell ref="AXJ142:AXP142"/>
    <mergeCell ref="AXQ142:AXW142"/>
    <mergeCell ref="AXX142:AYD142"/>
    <mergeCell ref="AYE142:AYK142"/>
    <mergeCell ref="AYL142:AYR142"/>
    <mergeCell ref="AYS142:AYY142"/>
    <mergeCell ref="AYZ142:AZF142"/>
    <mergeCell ref="AZG142:AZM142"/>
    <mergeCell ref="AUR142:AUX142"/>
    <mergeCell ref="AUY142:AVE142"/>
    <mergeCell ref="AVF142:AVL142"/>
    <mergeCell ref="AVM142:AVS142"/>
    <mergeCell ref="AVT142:AVZ142"/>
    <mergeCell ref="AWA142:AWG142"/>
    <mergeCell ref="AWH142:AWN142"/>
    <mergeCell ref="AWO142:AWU142"/>
    <mergeCell ref="AWV142:AXB142"/>
    <mergeCell ref="ASG142:ASM142"/>
    <mergeCell ref="ASN142:AST142"/>
    <mergeCell ref="ASU142:ATA142"/>
    <mergeCell ref="ATB142:ATH142"/>
    <mergeCell ref="ATI142:ATO142"/>
    <mergeCell ref="ATP142:ATV142"/>
    <mergeCell ref="ATW142:AUC142"/>
    <mergeCell ref="AUD142:AUJ142"/>
    <mergeCell ref="AUK142:AUQ142"/>
    <mergeCell ref="APV142:AQB142"/>
    <mergeCell ref="AQC142:AQI142"/>
    <mergeCell ref="AQJ142:AQP142"/>
    <mergeCell ref="AQQ142:AQW142"/>
    <mergeCell ref="AQX142:ARD142"/>
    <mergeCell ref="ARE142:ARK142"/>
    <mergeCell ref="ARL142:ARR142"/>
    <mergeCell ref="ARS142:ARY142"/>
    <mergeCell ref="ARZ142:ASF142"/>
    <mergeCell ref="ANK142:ANQ142"/>
    <mergeCell ref="ANR142:ANX142"/>
    <mergeCell ref="ANY142:AOE142"/>
    <mergeCell ref="AOF142:AOL142"/>
    <mergeCell ref="AOM142:AOS142"/>
    <mergeCell ref="AOT142:AOZ142"/>
    <mergeCell ref="APA142:APG142"/>
    <mergeCell ref="APH142:APN142"/>
    <mergeCell ref="APO142:APU142"/>
    <mergeCell ref="AKZ142:ALF142"/>
    <mergeCell ref="ALG142:ALM142"/>
    <mergeCell ref="ALN142:ALT142"/>
    <mergeCell ref="ALU142:AMA142"/>
    <mergeCell ref="AMB142:AMH142"/>
    <mergeCell ref="AMI142:AMO142"/>
    <mergeCell ref="AMP142:AMV142"/>
    <mergeCell ref="AMW142:ANC142"/>
    <mergeCell ref="AND142:ANJ142"/>
    <mergeCell ref="AIO142:AIU142"/>
    <mergeCell ref="AIV142:AJB142"/>
    <mergeCell ref="AJC142:AJI142"/>
    <mergeCell ref="AJJ142:AJP142"/>
    <mergeCell ref="AJQ142:AJW142"/>
    <mergeCell ref="AJX142:AKD142"/>
    <mergeCell ref="AKE142:AKK142"/>
    <mergeCell ref="AKL142:AKR142"/>
    <mergeCell ref="AKS142:AKY142"/>
    <mergeCell ref="AGD142:AGJ142"/>
    <mergeCell ref="AGK142:AGQ142"/>
    <mergeCell ref="AGR142:AGX142"/>
    <mergeCell ref="AGY142:AHE142"/>
    <mergeCell ref="AHF142:AHL142"/>
    <mergeCell ref="AHM142:AHS142"/>
    <mergeCell ref="AHT142:AHZ142"/>
    <mergeCell ref="AIA142:AIG142"/>
    <mergeCell ref="AIH142:AIN142"/>
    <mergeCell ref="ADS142:ADY142"/>
    <mergeCell ref="ADZ142:AEF142"/>
    <mergeCell ref="AEG142:AEM142"/>
    <mergeCell ref="AEN142:AET142"/>
    <mergeCell ref="AEU142:AFA142"/>
    <mergeCell ref="AFB142:AFH142"/>
    <mergeCell ref="AFI142:AFO142"/>
    <mergeCell ref="AFP142:AFV142"/>
    <mergeCell ref="AFW142:AGC142"/>
    <mergeCell ref="ABH142:ABN142"/>
    <mergeCell ref="ABO142:ABU142"/>
    <mergeCell ref="ABV142:ACB142"/>
    <mergeCell ref="ACC142:ACI142"/>
    <mergeCell ref="ACJ142:ACP142"/>
    <mergeCell ref="ACQ142:ACW142"/>
    <mergeCell ref="ACX142:ADD142"/>
    <mergeCell ref="ADE142:ADK142"/>
    <mergeCell ref="ADL142:ADR142"/>
    <mergeCell ref="YW142:ZC142"/>
    <mergeCell ref="ZD142:ZJ142"/>
    <mergeCell ref="ZK142:ZQ142"/>
    <mergeCell ref="ZR142:ZX142"/>
    <mergeCell ref="ZY142:AAE142"/>
    <mergeCell ref="AAF142:AAL142"/>
    <mergeCell ref="AAM142:AAS142"/>
    <mergeCell ref="AAT142:AAZ142"/>
    <mergeCell ref="ABA142:ABG142"/>
    <mergeCell ref="WL142:WR142"/>
    <mergeCell ref="WS142:WY142"/>
    <mergeCell ref="WZ142:XF142"/>
    <mergeCell ref="XG142:XM142"/>
    <mergeCell ref="XN142:XT142"/>
    <mergeCell ref="XU142:YA142"/>
    <mergeCell ref="YB142:YH142"/>
    <mergeCell ref="YI142:YO142"/>
    <mergeCell ref="YP142:YV142"/>
    <mergeCell ref="UA142:UG142"/>
    <mergeCell ref="UH142:UN142"/>
    <mergeCell ref="UO142:UU142"/>
    <mergeCell ref="UV142:VB142"/>
    <mergeCell ref="VC142:VI142"/>
    <mergeCell ref="VJ142:VP142"/>
    <mergeCell ref="VQ142:VW142"/>
    <mergeCell ref="VX142:WD142"/>
    <mergeCell ref="WE142:WK142"/>
    <mergeCell ref="RP142:RV142"/>
    <mergeCell ref="RW142:SC142"/>
    <mergeCell ref="SD142:SJ142"/>
    <mergeCell ref="SK142:SQ142"/>
    <mergeCell ref="SR142:SX142"/>
    <mergeCell ref="SY142:TE142"/>
    <mergeCell ref="TF142:TL142"/>
    <mergeCell ref="TM142:TS142"/>
    <mergeCell ref="TT142:TZ142"/>
    <mergeCell ref="PE142:PK142"/>
    <mergeCell ref="PL142:PR142"/>
    <mergeCell ref="PS142:PY142"/>
    <mergeCell ref="PZ142:QF142"/>
    <mergeCell ref="QG142:QM142"/>
    <mergeCell ref="QN142:QT142"/>
    <mergeCell ref="QU142:RA142"/>
    <mergeCell ref="RB142:RH142"/>
    <mergeCell ref="RI142:RO142"/>
    <mergeCell ref="MT142:MZ142"/>
    <mergeCell ref="NA142:NG142"/>
    <mergeCell ref="NH142:NN142"/>
    <mergeCell ref="NO142:NU142"/>
    <mergeCell ref="NV142:OB142"/>
    <mergeCell ref="OC142:OI142"/>
    <mergeCell ref="OJ142:OP142"/>
    <mergeCell ref="OQ142:OW142"/>
    <mergeCell ref="OX142:PD142"/>
    <mergeCell ref="ED142:EJ142"/>
    <mergeCell ref="EK142:EQ142"/>
    <mergeCell ref="ER142:EX142"/>
    <mergeCell ref="EY142:FE142"/>
    <mergeCell ref="FF142:FL142"/>
    <mergeCell ref="KI142:KO142"/>
    <mergeCell ref="KP142:KV142"/>
    <mergeCell ref="KW142:LC142"/>
    <mergeCell ref="LD142:LJ142"/>
    <mergeCell ref="LK142:LQ142"/>
    <mergeCell ref="LR142:LX142"/>
    <mergeCell ref="LY142:ME142"/>
    <mergeCell ref="MF142:ML142"/>
    <mergeCell ref="MM142:MS142"/>
    <mergeCell ref="HX142:ID142"/>
    <mergeCell ref="IE142:IK142"/>
    <mergeCell ref="IL142:IR142"/>
    <mergeCell ref="IS142:IY142"/>
    <mergeCell ref="IZ142:JF142"/>
    <mergeCell ref="JG142:JM142"/>
    <mergeCell ref="JN142:JT142"/>
    <mergeCell ref="JU142:KA142"/>
    <mergeCell ref="KB142:KH142"/>
    <mergeCell ref="A150:K150"/>
    <mergeCell ref="A141:D142"/>
    <mergeCell ref="E141:G141"/>
    <mergeCell ref="E142:G142"/>
    <mergeCell ref="H141:XFD141"/>
    <mergeCell ref="H142:N142"/>
    <mergeCell ref="O142:U142"/>
    <mergeCell ref="V142:AB142"/>
    <mergeCell ref="AC142:AI142"/>
    <mergeCell ref="AJ142:AP142"/>
    <mergeCell ref="AQ142:AW142"/>
    <mergeCell ref="AX142:BD142"/>
    <mergeCell ref="BE142:BK142"/>
    <mergeCell ref="BL142:BR142"/>
    <mergeCell ref="BS142:BY142"/>
    <mergeCell ref="BZ142:CF142"/>
    <mergeCell ref="CG142:CM142"/>
    <mergeCell ref="CN142:CT142"/>
    <mergeCell ref="CU142:DA142"/>
    <mergeCell ref="FM142:FS142"/>
    <mergeCell ref="FT142:FZ142"/>
    <mergeCell ref="GA142:GG142"/>
    <mergeCell ref="GH142:GN142"/>
    <mergeCell ref="GO142:GU142"/>
    <mergeCell ref="GV142:HB142"/>
    <mergeCell ref="HC142:HI142"/>
    <mergeCell ref="HJ142:HP142"/>
    <mergeCell ref="HQ142:HW142"/>
    <mergeCell ref="DB142:DH142"/>
    <mergeCell ref="DI142:DO142"/>
    <mergeCell ref="DP142:DV142"/>
    <mergeCell ref="DW142:EC142"/>
    <mergeCell ref="G136:H136"/>
    <mergeCell ref="A130:D130"/>
    <mergeCell ref="A131:D131"/>
    <mergeCell ref="A133:D133"/>
    <mergeCell ref="A136:D136"/>
    <mergeCell ref="A135:D135"/>
    <mergeCell ref="A134:D134"/>
    <mergeCell ref="E130:F130"/>
    <mergeCell ref="E131:F131"/>
    <mergeCell ref="A132:D132"/>
    <mergeCell ref="E132:F132"/>
    <mergeCell ref="E133:F133"/>
    <mergeCell ref="E134:F134"/>
    <mergeCell ref="E135:F135"/>
    <mergeCell ref="E136:F136"/>
    <mergeCell ref="A137:J137"/>
    <mergeCell ref="G133:H133"/>
    <mergeCell ref="G134:H134"/>
    <mergeCell ref="G135:H135"/>
    <mergeCell ref="G130:H130"/>
    <mergeCell ref="G131:H131"/>
    <mergeCell ref="G132:H132"/>
    <mergeCell ref="A149:D149"/>
    <mergeCell ref="E149:K149"/>
    <mergeCell ref="A144:D144"/>
    <mergeCell ref="E144:K144"/>
    <mergeCell ref="A145:D145"/>
    <mergeCell ref="E145:K145"/>
    <mergeCell ref="A146:D146"/>
    <mergeCell ref="E146:K146"/>
    <mergeCell ref="A147:D147"/>
    <mergeCell ref="E147:K147"/>
    <mergeCell ref="A148:D148"/>
    <mergeCell ref="E148:K148"/>
    <mergeCell ref="A138:K138"/>
    <mergeCell ref="A139:D139"/>
    <mergeCell ref="E139:K139"/>
    <mergeCell ref="A140:D140"/>
    <mergeCell ref="E140:K140"/>
    <mergeCell ref="A143:D143"/>
    <mergeCell ref="E143:K143"/>
    <mergeCell ref="A88:D88"/>
    <mergeCell ref="E88:F88"/>
    <mergeCell ref="G88:H88"/>
    <mergeCell ref="A89:D89"/>
    <mergeCell ref="E89:F89"/>
    <mergeCell ref="G89:H89"/>
    <mergeCell ref="A42:C42"/>
    <mergeCell ref="G42:H42"/>
    <mergeCell ref="A43:C43"/>
    <mergeCell ref="G43:H43"/>
    <mergeCell ref="A44:C44"/>
    <mergeCell ref="G44:H44"/>
    <mergeCell ref="A45:C45"/>
    <mergeCell ref="G45:H45"/>
    <mergeCell ref="A46:D46"/>
    <mergeCell ref="G46:H46"/>
    <mergeCell ref="G47:H47"/>
    <mergeCell ref="A50:I50"/>
    <mergeCell ref="A51:I51"/>
    <mergeCell ref="A52:B52"/>
    <mergeCell ref="C52:I52"/>
    <mergeCell ref="A53:B53"/>
    <mergeCell ref="C53:I53"/>
    <mergeCell ref="A54:B54"/>
    <mergeCell ref="C54:I54"/>
    <mergeCell ref="A55:B55"/>
    <mergeCell ref="C55:I55"/>
    <mergeCell ref="A56:B56"/>
    <mergeCell ref="C56:I56"/>
    <mergeCell ref="A57:B57"/>
    <mergeCell ref="C57:I57"/>
    <mergeCell ref="A58:B58"/>
    <mergeCell ref="G124:H124"/>
    <mergeCell ref="A125:D125"/>
    <mergeCell ref="E125:F125"/>
    <mergeCell ref="G125:H125"/>
    <mergeCell ref="A126:D126"/>
    <mergeCell ref="E126:F126"/>
    <mergeCell ref="G126:H126"/>
    <mergeCell ref="A129:D129"/>
    <mergeCell ref="E129:F129"/>
    <mergeCell ref="G129:H129"/>
    <mergeCell ref="A127:D127"/>
    <mergeCell ref="E127:F127"/>
    <mergeCell ref="G127:H127"/>
    <mergeCell ref="A128:D128"/>
    <mergeCell ref="E128:F128"/>
    <mergeCell ref="G128:H128"/>
    <mergeCell ref="A121:D121"/>
    <mergeCell ref="E121:F121"/>
    <mergeCell ref="G121:H121"/>
    <mergeCell ref="A122:D122"/>
    <mergeCell ref="E122:F122"/>
    <mergeCell ref="G122:H122"/>
    <mergeCell ref="A123:D123"/>
    <mergeCell ref="E123:F123"/>
    <mergeCell ref="G123:H123"/>
    <mergeCell ref="A124:D124"/>
    <mergeCell ref="E124:F124"/>
    <mergeCell ref="C58:I58"/>
    <mergeCell ref="A59:B60"/>
    <mergeCell ref="C59:I59"/>
    <mergeCell ref="C60:I60"/>
    <mergeCell ref="A61:I61"/>
    <mergeCell ref="F62:G62"/>
    <mergeCell ref="F63:G63"/>
    <mergeCell ref="B62:C62"/>
    <mergeCell ref="D62:E62"/>
    <mergeCell ref="A69:I69"/>
    <mergeCell ref="A70:D70"/>
    <mergeCell ref="E70:F70"/>
    <mergeCell ref="G70:H70"/>
    <mergeCell ref="H62:I62"/>
    <mergeCell ref="B63:C63"/>
    <mergeCell ref="D63:E63"/>
    <mergeCell ref="H63:I63"/>
    <mergeCell ref="A64:I64"/>
    <mergeCell ref="A65:I65"/>
    <mergeCell ref="A66:I66"/>
    <mergeCell ref="A67:I67"/>
    <mergeCell ref="A68:I68"/>
    <mergeCell ref="A80:D80"/>
    <mergeCell ref="E80:F80"/>
    <mergeCell ref="G80:H80"/>
    <mergeCell ref="A81:D81"/>
    <mergeCell ref="E81:F81"/>
    <mergeCell ref="G81:H81"/>
    <mergeCell ref="A71:D71"/>
    <mergeCell ref="E71:F71"/>
    <mergeCell ref="G71:H71"/>
    <mergeCell ref="A72:D72"/>
    <mergeCell ref="E72:F72"/>
    <mergeCell ref="G72:H72"/>
    <mergeCell ref="A73:D73"/>
    <mergeCell ref="E73:F73"/>
    <mergeCell ref="A79:I79"/>
    <mergeCell ref="G73:H73"/>
    <mergeCell ref="A75:D75"/>
    <mergeCell ref="E75:F75"/>
    <mergeCell ref="G75:H75"/>
    <mergeCell ref="A76:D76"/>
    <mergeCell ref="E76:F76"/>
    <mergeCell ref="G76:H76"/>
    <mergeCell ref="A77:D77"/>
    <mergeCell ref="E77:F77"/>
    <mergeCell ref="G77:H77"/>
    <mergeCell ref="E74:F74"/>
    <mergeCell ref="G74:H74"/>
    <mergeCell ref="A97:D97"/>
    <mergeCell ref="E97:F97"/>
    <mergeCell ref="G97:H97"/>
    <mergeCell ref="A94:D94"/>
    <mergeCell ref="E94:F94"/>
    <mergeCell ref="G94:H94"/>
    <mergeCell ref="A95:D95"/>
    <mergeCell ref="E95:F95"/>
    <mergeCell ref="G95:H95"/>
    <mergeCell ref="A96:D96"/>
    <mergeCell ref="E96:F96"/>
    <mergeCell ref="A82:D82"/>
    <mergeCell ref="E82:F82"/>
    <mergeCell ref="G82:H82"/>
    <mergeCell ref="A84:D84"/>
    <mergeCell ref="E84:F84"/>
    <mergeCell ref="G84:H84"/>
    <mergeCell ref="A85:D85"/>
    <mergeCell ref="E85:F85"/>
    <mergeCell ref="G85:H85"/>
    <mergeCell ref="A86:D86"/>
    <mergeCell ref="E86:F86"/>
    <mergeCell ref="G86:H86"/>
    <mergeCell ref="A90:D90"/>
    <mergeCell ref="E90:F90"/>
    <mergeCell ref="G90:H90"/>
    <mergeCell ref="A91:D91"/>
    <mergeCell ref="E91:F91"/>
    <mergeCell ref="G91:H91"/>
    <mergeCell ref="A87:D87"/>
    <mergeCell ref="E87:F87"/>
    <mergeCell ref="G87:H87"/>
    <mergeCell ref="A120:D120"/>
    <mergeCell ref="E120:F120"/>
    <mergeCell ref="G120:H120"/>
    <mergeCell ref="A111:D111"/>
    <mergeCell ref="E111:F111"/>
    <mergeCell ref="G111:H111"/>
    <mergeCell ref="A112:D112"/>
    <mergeCell ref="E112:F112"/>
    <mergeCell ref="G112:H112"/>
    <mergeCell ref="A113:D113"/>
    <mergeCell ref="E113:F113"/>
    <mergeCell ref="A118:D118"/>
    <mergeCell ref="E118:F118"/>
    <mergeCell ref="G118:H118"/>
    <mergeCell ref="A115:D115"/>
    <mergeCell ref="E115:F115"/>
    <mergeCell ref="G115:H115"/>
    <mergeCell ref="G113:H113"/>
    <mergeCell ref="A114:D114"/>
    <mergeCell ref="E114:F114"/>
    <mergeCell ref="G114:H114"/>
    <mergeCell ref="A119:D119"/>
    <mergeCell ref="E119:F119"/>
    <mergeCell ref="G119:H119"/>
    <mergeCell ref="A38:C38"/>
    <mergeCell ref="G19:H19"/>
    <mergeCell ref="G38:H38"/>
    <mergeCell ref="G39:H39"/>
    <mergeCell ref="G40:H40"/>
    <mergeCell ref="A39:D39"/>
    <mergeCell ref="A40:D40"/>
    <mergeCell ref="A32:D32"/>
    <mergeCell ref="A33:D33"/>
    <mergeCell ref="C26:D26"/>
    <mergeCell ref="A47:D47"/>
    <mergeCell ref="A83:D83"/>
    <mergeCell ref="E83:F83"/>
    <mergeCell ref="G83:H83"/>
    <mergeCell ref="A107:D107"/>
    <mergeCell ref="E107:F107"/>
    <mergeCell ref="G107:H107"/>
    <mergeCell ref="A98:D98"/>
    <mergeCell ref="E98:F98"/>
    <mergeCell ref="A99:I99"/>
    <mergeCell ref="A100:D100"/>
    <mergeCell ref="E100:F100"/>
    <mergeCell ref="G100:H100"/>
    <mergeCell ref="A101:D101"/>
    <mergeCell ref="E101:F101"/>
    <mergeCell ref="G101:H101"/>
    <mergeCell ref="A92:D92"/>
    <mergeCell ref="E92:F92"/>
    <mergeCell ref="G92:H92"/>
    <mergeCell ref="A93:D93"/>
    <mergeCell ref="E93:F93"/>
    <mergeCell ref="G93:H93"/>
    <mergeCell ref="A8:J8"/>
    <mergeCell ref="G30:H30"/>
    <mergeCell ref="G31:H31"/>
    <mergeCell ref="G32:H32"/>
    <mergeCell ref="G33:H33"/>
    <mergeCell ref="G35:H35"/>
    <mergeCell ref="G36:H36"/>
    <mergeCell ref="G37:H37"/>
    <mergeCell ref="G20:H20"/>
    <mergeCell ref="G22:H22"/>
    <mergeCell ref="G23:H23"/>
    <mergeCell ref="G24:H24"/>
    <mergeCell ref="G25:H25"/>
    <mergeCell ref="G26:H26"/>
    <mergeCell ref="G28:H28"/>
    <mergeCell ref="G29:H29"/>
    <mergeCell ref="A78:D78"/>
    <mergeCell ref="E78:F78"/>
    <mergeCell ref="G78:H78"/>
    <mergeCell ref="A48:I48"/>
    <mergeCell ref="A18:I18"/>
    <mergeCell ref="A22:C22"/>
    <mergeCell ref="A23:C23"/>
    <mergeCell ref="A24:C24"/>
    <mergeCell ref="A25:C25"/>
    <mergeCell ref="A28:C28"/>
    <mergeCell ref="A29:C29"/>
    <mergeCell ref="A30:C30"/>
    <mergeCell ref="A31:C31"/>
    <mergeCell ref="A35:C35"/>
    <mergeCell ref="A36:C36"/>
    <mergeCell ref="A37:C37"/>
    <mergeCell ref="A102:D102"/>
    <mergeCell ref="E102:F102"/>
    <mergeCell ref="G102:H102"/>
    <mergeCell ref="A103:D103"/>
    <mergeCell ref="E103:F103"/>
    <mergeCell ref="G103:H103"/>
    <mergeCell ref="A104:D104"/>
    <mergeCell ref="E104:F104"/>
    <mergeCell ref="G104:H104"/>
    <mergeCell ref="A105:D105"/>
    <mergeCell ref="E105:F105"/>
    <mergeCell ref="G105:H105"/>
    <mergeCell ref="A106:D106"/>
    <mergeCell ref="E106:F106"/>
    <mergeCell ref="G106:H106"/>
    <mergeCell ref="A116:I116"/>
    <mergeCell ref="A117:D117"/>
    <mergeCell ref="E117:F117"/>
    <mergeCell ref="G117:H117"/>
    <mergeCell ref="A108:D108"/>
    <mergeCell ref="E108:F108"/>
    <mergeCell ref="G108:H108"/>
    <mergeCell ref="A109:D109"/>
    <mergeCell ref="E109:F109"/>
    <mergeCell ref="G109:H109"/>
    <mergeCell ref="A110:D110"/>
    <mergeCell ref="E110:F110"/>
    <mergeCell ref="G110:H110"/>
  </mergeCells>
  <phoneticPr fontId="38" type="noConversion"/>
  <printOptions horizontalCentered="1"/>
  <pageMargins left="0.7" right="0.7" top="0.75" bottom="0.75" header="0.3" footer="0.3"/>
  <pageSetup scale="61" orientation="portrait" horizontalDpi="4294967292" verticalDpi="4294967292" r:id="rId2"/>
  <rowBreaks count="1" manualBreakCount="1">
    <brk id="48" max="102" man="1"/>
  </row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40051-2F20-4EC4-BC82-EBA115F33E86}">
  <sheetPr codeName="Hoja8"/>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eSJYsgHELGxxtTaJFDov5PfnWyzzA9Gv5YhHu2eDx/ZYIjNCcosH9xjR3tia3HvnXNR+OoDjIil/n6Gy2IdzyA==" saltValue="r9EJEizIpOD1MNqDR06vPA=="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E7E4D-50A7-40DD-9A51-B18B99DE1208}">
  <sheetPr codeName="Hoja87"/>
  <dimension ref="A1:P55"/>
  <sheetViews>
    <sheetView workbookViewId="0">
      <selection activeCell="D9" sqref="D9"/>
    </sheetView>
  </sheetViews>
  <sheetFormatPr defaultColWidth="12.3984375" defaultRowHeight="15.6"/>
  <cols>
    <col min="1" max="1" width="1.8984375" bestFit="1" customWidth="1"/>
    <col min="2" max="2" width="2.8984375" bestFit="1" customWidth="1"/>
    <col min="3" max="3" width="19" customWidth="1"/>
    <col min="4" max="4" width="46.19921875" bestFit="1" customWidth="1"/>
    <col min="5" max="5" width="12.5" customWidth="1"/>
    <col min="6" max="6" width="14.09765625" customWidth="1"/>
    <col min="7" max="8" width="12.19921875" customWidth="1"/>
    <col min="9" max="9" width="12.3984375" bestFit="1" customWidth="1"/>
    <col min="10" max="10" width="13.59765625" customWidth="1"/>
    <col min="12" max="12" width="6.69921875" bestFit="1" customWidth="1"/>
    <col min="13" max="13" width="5.5" bestFit="1" customWidth="1"/>
    <col min="14" max="14" width="20.19921875" bestFit="1" customWidth="1"/>
    <col min="15" max="15" width="14.19921875" bestFit="1" customWidth="1"/>
    <col min="16" max="16" width="1.8984375" bestFit="1" customWidth="1"/>
  </cols>
  <sheetData>
    <row r="1" spans="1:16">
      <c r="D1" s="326" t="s">
        <v>737</v>
      </c>
    </row>
    <row r="2" spans="1:16" ht="28.8">
      <c r="D2" s="267" t="s">
        <v>738</v>
      </c>
      <c r="E2" s="268" t="s">
        <v>739</v>
      </c>
      <c r="F2" s="268" t="s">
        <v>740</v>
      </c>
      <c r="G2" s="269">
        <v>5000</v>
      </c>
      <c r="H2" s="269">
        <v>10000</v>
      </c>
      <c r="I2" s="269">
        <v>20000</v>
      </c>
      <c r="J2" s="269">
        <v>50000</v>
      </c>
      <c r="L2" t="s">
        <v>741</v>
      </c>
    </row>
    <row r="3" spans="1:16">
      <c r="D3" s="270" t="s">
        <v>742</v>
      </c>
      <c r="E3" s="271" t="s">
        <v>743</v>
      </c>
      <c r="F3" s="271" t="s">
        <v>744</v>
      </c>
      <c r="G3" s="271" t="s">
        <v>745</v>
      </c>
      <c r="H3" s="271" t="s">
        <v>746</v>
      </c>
      <c r="I3" s="271" t="s">
        <v>747</v>
      </c>
      <c r="J3" s="272" t="s">
        <v>748</v>
      </c>
      <c r="L3">
        <f>IF('Data Input-Ingreso de Datos'!D26="Yes/Si/Sim", 'Data Input-Ingreso de Datos'!D11, "")</f>
        <v>43</v>
      </c>
      <c r="M3" t="str">
        <f>+IF(L3="N/A","",IF(L3=0,"",IF(L3&lt;2,"",IF(L3&gt;80,"",(VLOOKUP(L3,$B$4:$C$9,2))))))</f>
        <v>40-59</v>
      </c>
    </row>
    <row r="4" spans="1:16">
      <c r="A4">
        <f>++COUNTIF(M3:M14,C4)</f>
        <v>0</v>
      </c>
      <c r="B4">
        <v>0</v>
      </c>
      <c r="C4" t="s">
        <v>749</v>
      </c>
      <c r="D4" s="273" t="s">
        <v>36</v>
      </c>
      <c r="E4" s="273" t="s">
        <v>36</v>
      </c>
      <c r="F4" s="273" t="s">
        <v>36</v>
      </c>
      <c r="G4" s="273" t="s">
        <v>36</v>
      </c>
      <c r="H4" s="273" t="s">
        <v>36</v>
      </c>
      <c r="I4" s="273" t="s">
        <v>36</v>
      </c>
      <c r="J4" s="273" t="s">
        <v>36</v>
      </c>
      <c r="L4" t="str">
        <f>IF('Data Input-Ingreso de Datos'!D26="Yes/Si/Sim", 'Data Input-Ingreso de Datos'!D13, "")</f>
        <v>N/A</v>
      </c>
      <c r="M4" t="str">
        <f>+IF(L4="N/A","",IF(L4=0,"",IF(L4&lt;2,"",IF(L4&gt;80,"",(VLOOKUP(L4,$B$4:$C$9,2))))))</f>
        <v/>
      </c>
    </row>
    <row r="5" spans="1:16">
      <c r="A5">
        <f>++COUNTIF(M3:M14,C5)</f>
        <v>1</v>
      </c>
      <c r="B5">
        <v>2</v>
      </c>
      <c r="C5" s="274" t="s">
        <v>750</v>
      </c>
      <c r="D5" s="275">
        <v>38</v>
      </c>
      <c r="E5" s="275">
        <v>50</v>
      </c>
      <c r="F5" s="275">
        <v>67</v>
      </c>
      <c r="G5" s="275">
        <v>79</v>
      </c>
      <c r="H5" s="275">
        <v>107</v>
      </c>
      <c r="I5" s="275">
        <v>144</v>
      </c>
      <c r="J5" s="275">
        <v>302</v>
      </c>
      <c r="L5">
        <f>+'Data Input-Ingreso de Datos'!D32</f>
        <v>7</v>
      </c>
      <c r="M5" t="str">
        <f>+IF(L5="N/A","",IF(L5=0,"",IF(L5&lt;2,"",IF(L5&gt;80,"",(VLOOKUP(L5,$B$4:$C$9,2))))))</f>
        <v>2-16</v>
      </c>
    </row>
    <row r="6" spans="1:16">
      <c r="A6">
        <f>+COUNTIF(M3:M14,C6)</f>
        <v>0</v>
      </c>
      <c r="B6">
        <v>17</v>
      </c>
      <c r="C6" t="s">
        <v>751</v>
      </c>
      <c r="D6" s="275">
        <v>57</v>
      </c>
      <c r="E6" s="275">
        <v>76</v>
      </c>
      <c r="F6" s="275">
        <v>101</v>
      </c>
      <c r="G6" s="275">
        <v>119</v>
      </c>
      <c r="H6" s="275">
        <v>161</v>
      </c>
      <c r="I6" s="275">
        <v>217</v>
      </c>
      <c r="J6" s="275">
        <v>456</v>
      </c>
      <c r="L6">
        <f>+'Data Input-Ingreso de Datos'!D33</f>
        <v>0</v>
      </c>
      <c r="M6" t="str">
        <f t="shared" ref="M6:M14" si="0">+IF(L6="N/A","",IF(L6=0,"",IF(L6&lt;2,"",IF(L6&gt;80,"",(VLOOKUP(L6,$B$4:$C$9,2))))))</f>
        <v/>
      </c>
    </row>
    <row r="7" spans="1:16">
      <c r="A7">
        <f>++COUNTIF(M3:M14,C7)</f>
        <v>1</v>
      </c>
      <c r="B7">
        <v>40</v>
      </c>
      <c r="C7" t="s">
        <v>752</v>
      </c>
      <c r="D7" s="275">
        <v>60</v>
      </c>
      <c r="E7" s="275">
        <v>80</v>
      </c>
      <c r="F7" s="275">
        <v>107</v>
      </c>
      <c r="G7" s="275">
        <v>126</v>
      </c>
      <c r="H7" s="275">
        <v>170</v>
      </c>
      <c r="I7" s="275">
        <v>230</v>
      </c>
      <c r="J7" s="275">
        <v>483</v>
      </c>
      <c r="L7">
        <f>+'Data Input-Ingreso de Datos'!D34</f>
        <v>0</v>
      </c>
      <c r="M7" t="str">
        <f t="shared" si="0"/>
        <v/>
      </c>
    </row>
    <row r="8" spans="1:16">
      <c r="A8">
        <f>++COUNTIF(M3:M14,C8)</f>
        <v>0</v>
      </c>
      <c r="B8">
        <v>60</v>
      </c>
      <c r="C8" t="s">
        <v>753</v>
      </c>
      <c r="D8" s="275">
        <v>83</v>
      </c>
      <c r="E8" s="275">
        <v>110</v>
      </c>
      <c r="F8" s="275">
        <v>146</v>
      </c>
      <c r="G8" s="275">
        <v>172</v>
      </c>
      <c r="H8" s="275">
        <v>232</v>
      </c>
      <c r="I8" s="275">
        <v>313</v>
      </c>
      <c r="J8" s="275">
        <v>657</v>
      </c>
      <c r="L8">
        <f>+'Data Input-Ingreso de Datos'!D35</f>
        <v>0</v>
      </c>
      <c r="M8" t="str">
        <f t="shared" si="0"/>
        <v/>
      </c>
    </row>
    <row r="9" spans="1:16">
      <c r="A9">
        <f>++COUNTIF(M3:M14,C9)</f>
        <v>0</v>
      </c>
      <c r="B9">
        <v>70</v>
      </c>
      <c r="C9" t="s">
        <v>754</v>
      </c>
      <c r="D9" s="275">
        <v>128</v>
      </c>
      <c r="E9" s="275">
        <v>170</v>
      </c>
      <c r="F9" s="275">
        <v>227</v>
      </c>
      <c r="G9" s="275">
        <v>267</v>
      </c>
      <c r="H9" s="275">
        <v>360</v>
      </c>
      <c r="I9" s="275">
        <v>486</v>
      </c>
      <c r="J9" s="275">
        <v>1021</v>
      </c>
      <c r="L9">
        <f>+'Data Input-Ingreso de Datos'!D36</f>
        <v>0</v>
      </c>
      <c r="M9" t="str">
        <f t="shared" si="0"/>
        <v/>
      </c>
    </row>
    <row r="10" spans="1:16" ht="16.2" thickBot="1">
      <c r="D10" s="273"/>
      <c r="E10" s="273"/>
      <c r="F10" s="275"/>
      <c r="G10" s="275"/>
      <c r="H10" s="275"/>
      <c r="I10" s="275"/>
      <c r="J10" s="273"/>
      <c r="L10">
        <f>+'Data Input-Ingreso de Datos'!D37</f>
        <v>0</v>
      </c>
      <c r="M10" t="str">
        <f t="shared" si="0"/>
        <v/>
      </c>
    </row>
    <row r="11" spans="1:16" ht="16.2" thickBot="1">
      <c r="C11" s="276" t="s">
        <v>755</v>
      </c>
      <c r="D11" s="277">
        <f>+SUMPRODUCT($A$4:$A$9,D4:D9)</f>
        <v>98</v>
      </c>
      <c r="E11" s="277">
        <f t="shared" ref="E11:J11" si="1">+SUMPRODUCT($A$4:$A$9,E4:E9)</f>
        <v>130</v>
      </c>
      <c r="F11" s="277">
        <f t="shared" si="1"/>
        <v>174</v>
      </c>
      <c r="G11" s="277">
        <f t="shared" si="1"/>
        <v>205</v>
      </c>
      <c r="H11" s="277">
        <f t="shared" si="1"/>
        <v>277</v>
      </c>
      <c r="I11" s="277">
        <f t="shared" si="1"/>
        <v>374</v>
      </c>
      <c r="J11" s="278">
        <f t="shared" si="1"/>
        <v>785</v>
      </c>
      <c r="L11">
        <f>+'Data Input-Ingreso de Datos'!D38</f>
        <v>0</v>
      </c>
      <c r="M11" t="str">
        <f t="shared" si="0"/>
        <v/>
      </c>
    </row>
    <row r="12" spans="1:16">
      <c r="G12" s="275"/>
      <c r="H12" s="279"/>
      <c r="L12">
        <f>+'Data Input-Ingreso de Datos'!D39</f>
        <v>0</v>
      </c>
      <c r="M12" t="str">
        <f t="shared" si="0"/>
        <v/>
      </c>
    </row>
    <row r="13" spans="1:16" ht="16.2" thickBot="1">
      <c r="G13" s="275"/>
      <c r="L13">
        <f>+'Data Input-Ingreso de Datos'!D40</f>
        <v>0</v>
      </c>
      <c r="M13" t="str">
        <f t="shared" si="0"/>
        <v/>
      </c>
      <c r="O13" t="s">
        <v>86</v>
      </c>
    </row>
    <row r="14" spans="1:16">
      <c r="D14" t="s">
        <v>756</v>
      </c>
      <c r="G14" s="275"/>
      <c r="L14">
        <f>+'Data Input-Ingreso de Datos'!D41</f>
        <v>0</v>
      </c>
      <c r="M14" t="str">
        <f t="shared" si="0"/>
        <v/>
      </c>
      <c r="N14" s="45" t="s">
        <v>86</v>
      </c>
      <c r="O14" t="str">
        <f>+Countries</f>
        <v>Zona 2</v>
      </c>
      <c r="P14">
        <f>+COUNTIF(N14:N20,O14)</f>
        <v>0</v>
      </c>
    </row>
    <row r="15" spans="1:16" ht="28.8">
      <c r="D15" s="267" t="s">
        <v>738</v>
      </c>
      <c r="E15" s="268" t="s">
        <v>739</v>
      </c>
      <c r="F15" s="268" t="s">
        <v>740</v>
      </c>
      <c r="G15" s="269">
        <v>5000</v>
      </c>
      <c r="H15" s="269">
        <v>10000</v>
      </c>
      <c r="I15" s="269">
        <v>20000</v>
      </c>
      <c r="J15" s="269">
        <v>50000</v>
      </c>
      <c r="N15" s="234" t="s">
        <v>757</v>
      </c>
    </row>
    <row r="16" spans="1:16">
      <c r="D16" s="270" t="s">
        <v>742</v>
      </c>
      <c r="E16" s="271" t="s">
        <v>743</v>
      </c>
      <c r="F16" s="271" t="s">
        <v>744</v>
      </c>
      <c r="G16" s="271" t="s">
        <v>745</v>
      </c>
      <c r="H16" s="271" t="s">
        <v>746</v>
      </c>
      <c r="I16" s="271" t="s">
        <v>747</v>
      </c>
      <c r="J16" s="272" t="s">
        <v>748</v>
      </c>
      <c r="N16" s="234" t="s">
        <v>758</v>
      </c>
    </row>
    <row r="17" spans="1:14">
      <c r="A17">
        <f>++COUNTIF(M3:M14,C17)</f>
        <v>0</v>
      </c>
      <c r="B17">
        <v>0</v>
      </c>
      <c r="C17" t="s">
        <v>749</v>
      </c>
      <c r="D17" s="273" t="s">
        <v>36</v>
      </c>
      <c r="E17" s="273" t="s">
        <v>36</v>
      </c>
      <c r="F17" s="273" t="s">
        <v>36</v>
      </c>
      <c r="G17" s="273" t="s">
        <v>36</v>
      </c>
      <c r="H17" s="273" t="s">
        <v>36</v>
      </c>
      <c r="I17" s="273" t="s">
        <v>36</v>
      </c>
      <c r="J17" s="273" t="s">
        <v>36</v>
      </c>
      <c r="N17" s="234" t="s">
        <v>759</v>
      </c>
    </row>
    <row r="18" spans="1:14">
      <c r="A18">
        <f>++COUNTIF(M3:M14,C18)</f>
        <v>1</v>
      </c>
      <c r="B18">
        <v>2</v>
      </c>
      <c r="C18" s="274" t="s">
        <v>750</v>
      </c>
      <c r="D18" s="275">
        <f t="shared" ref="D18:G22" si="2">+ROUND((D5*0.92),0)</f>
        <v>35</v>
      </c>
      <c r="E18" s="275">
        <f t="shared" si="2"/>
        <v>46</v>
      </c>
      <c r="F18" s="275">
        <f t="shared" si="2"/>
        <v>62</v>
      </c>
      <c r="G18" s="275">
        <f>+ROUND((G5*0.92),0)</f>
        <v>73</v>
      </c>
      <c r="H18" s="275">
        <f>+ROUND((H5*0.95),0)</f>
        <v>102</v>
      </c>
      <c r="I18" s="275">
        <f t="shared" ref="I18:I22" si="3">+ROUND((I5*0.95),0)</f>
        <v>137</v>
      </c>
      <c r="J18" s="275">
        <f>+ROUND((J5*0.98),0)</f>
        <v>296</v>
      </c>
      <c r="N18" s="234"/>
    </row>
    <row r="19" spans="1:14">
      <c r="A19">
        <f>++COUNTIF(M3:M14,C19)</f>
        <v>0</v>
      </c>
      <c r="B19">
        <v>17</v>
      </c>
      <c r="C19" t="s">
        <v>751</v>
      </c>
      <c r="D19" s="275">
        <f t="shared" si="2"/>
        <v>52</v>
      </c>
      <c r="E19" s="275">
        <f t="shared" si="2"/>
        <v>70</v>
      </c>
      <c r="F19" s="275">
        <f t="shared" si="2"/>
        <v>93</v>
      </c>
      <c r="G19" s="275">
        <f t="shared" si="2"/>
        <v>109</v>
      </c>
      <c r="H19" s="275">
        <f t="shared" ref="H19:H22" si="4">+ROUND((H6*0.95),0)</f>
        <v>153</v>
      </c>
      <c r="I19" s="275">
        <f t="shared" si="3"/>
        <v>206</v>
      </c>
      <c r="J19" s="275">
        <f t="shared" ref="J19:J22" si="5">+ROUND((J6*0.98),0)</f>
        <v>447</v>
      </c>
      <c r="N19" s="234"/>
    </row>
    <row r="20" spans="1:14">
      <c r="A20">
        <f>++COUNTIF(M3:M14,C20)</f>
        <v>1</v>
      </c>
      <c r="B20">
        <v>40</v>
      </c>
      <c r="C20" t="s">
        <v>752</v>
      </c>
      <c r="D20" s="275">
        <f t="shared" si="2"/>
        <v>55</v>
      </c>
      <c r="E20" s="275">
        <f t="shared" si="2"/>
        <v>74</v>
      </c>
      <c r="F20" s="275">
        <f t="shared" si="2"/>
        <v>98</v>
      </c>
      <c r="G20" s="275">
        <f t="shared" si="2"/>
        <v>116</v>
      </c>
      <c r="H20" s="275">
        <f t="shared" si="4"/>
        <v>162</v>
      </c>
      <c r="I20" s="275">
        <f t="shared" si="3"/>
        <v>219</v>
      </c>
      <c r="J20" s="275">
        <f t="shared" si="5"/>
        <v>473</v>
      </c>
      <c r="N20" s="234"/>
    </row>
    <row r="21" spans="1:14" ht="16.2" thickBot="1">
      <c r="A21">
        <f>++COUNTIF(M3:M14,C21)</f>
        <v>0</v>
      </c>
      <c r="B21">
        <v>60</v>
      </c>
      <c r="C21" t="s">
        <v>753</v>
      </c>
      <c r="D21" s="275">
        <f t="shared" si="2"/>
        <v>76</v>
      </c>
      <c r="E21" s="275">
        <f t="shared" si="2"/>
        <v>101</v>
      </c>
      <c r="F21" s="275">
        <f t="shared" si="2"/>
        <v>134</v>
      </c>
      <c r="G21" s="275">
        <f t="shared" si="2"/>
        <v>158</v>
      </c>
      <c r="H21" s="275">
        <f t="shared" si="4"/>
        <v>220</v>
      </c>
      <c r="I21" s="275">
        <f t="shared" si="3"/>
        <v>297</v>
      </c>
      <c r="J21" s="275">
        <f t="shared" si="5"/>
        <v>644</v>
      </c>
      <c r="N21" s="280"/>
    </row>
    <row r="22" spans="1:14">
      <c r="A22">
        <f>++COUNTIF(M3:M14,C22)</f>
        <v>0</v>
      </c>
      <c r="B22">
        <v>70</v>
      </c>
      <c r="C22" t="s">
        <v>754</v>
      </c>
      <c r="D22" s="275">
        <f t="shared" si="2"/>
        <v>118</v>
      </c>
      <c r="E22" s="275">
        <f t="shared" si="2"/>
        <v>156</v>
      </c>
      <c r="F22" s="275">
        <f t="shared" si="2"/>
        <v>209</v>
      </c>
      <c r="G22" s="275">
        <f t="shared" si="2"/>
        <v>246</v>
      </c>
      <c r="H22" s="275">
        <f t="shared" si="4"/>
        <v>342</v>
      </c>
      <c r="I22" s="275">
        <f t="shared" si="3"/>
        <v>462</v>
      </c>
      <c r="J22" s="275">
        <f t="shared" si="5"/>
        <v>1001</v>
      </c>
    </row>
    <row r="23" spans="1:14" ht="16.2" thickBot="1">
      <c r="D23" s="282"/>
      <c r="E23" s="273"/>
      <c r="F23" s="275"/>
      <c r="G23" s="275"/>
      <c r="H23" s="275"/>
      <c r="I23" s="275"/>
      <c r="J23" s="273"/>
    </row>
    <row r="24" spans="1:14" ht="16.2" thickBot="1">
      <c r="C24" s="276" t="s">
        <v>755</v>
      </c>
      <c r="D24" s="277">
        <f t="shared" ref="D24:J24" si="6">+SUMPRODUCT($A$17:$A$22,D17:D22)</f>
        <v>90</v>
      </c>
      <c r="E24" s="277">
        <f t="shared" si="6"/>
        <v>120</v>
      </c>
      <c r="F24" s="277">
        <f t="shared" si="6"/>
        <v>160</v>
      </c>
      <c r="G24" s="277">
        <f t="shared" si="6"/>
        <v>189</v>
      </c>
      <c r="H24" s="277">
        <f t="shared" si="6"/>
        <v>264</v>
      </c>
      <c r="I24" s="277">
        <f t="shared" si="6"/>
        <v>356</v>
      </c>
      <c r="J24" s="278">
        <f t="shared" si="6"/>
        <v>769</v>
      </c>
    </row>
    <row r="26" spans="1:14" ht="16.2" thickBot="1">
      <c r="D26" s="275"/>
      <c r="E26" s="275"/>
      <c r="F26" s="275"/>
      <c r="G26" s="275"/>
      <c r="H26" s="275"/>
      <c r="I26" s="275"/>
      <c r="J26" s="275"/>
    </row>
    <row r="27" spans="1:14" ht="16.2" thickBot="1">
      <c r="C27" s="276" t="s">
        <v>760</v>
      </c>
      <c r="D27" s="277">
        <f>+IF($P$14=1,D11,D24)</f>
        <v>90</v>
      </c>
      <c r="E27" s="277">
        <f t="shared" ref="E27:J27" si="7">+IF($P$14=1,E11,E24)</f>
        <v>120</v>
      </c>
      <c r="F27" s="277">
        <f>+IF($P$14=1,F11,F24)</f>
        <v>160</v>
      </c>
      <c r="G27" s="277">
        <f t="shared" si="7"/>
        <v>189</v>
      </c>
      <c r="H27" s="277">
        <f t="shared" si="7"/>
        <v>264</v>
      </c>
      <c r="I27" s="277">
        <f t="shared" si="7"/>
        <v>356</v>
      </c>
      <c r="J27" s="277">
        <f t="shared" si="7"/>
        <v>769</v>
      </c>
    </row>
    <row r="29" spans="1:14">
      <c r="D29" s="326" t="s">
        <v>761</v>
      </c>
    </row>
    <row r="30" spans="1:14" ht="28.8">
      <c r="D30" s="267" t="s">
        <v>738</v>
      </c>
      <c r="E30" s="268" t="s">
        <v>739</v>
      </c>
      <c r="F30" s="268" t="s">
        <v>740</v>
      </c>
      <c r="G30" s="269">
        <v>5000</v>
      </c>
      <c r="H30" s="269">
        <v>10000</v>
      </c>
      <c r="I30" s="269">
        <v>20000</v>
      </c>
      <c r="J30" s="269">
        <v>50000</v>
      </c>
      <c r="L30" t="s">
        <v>741</v>
      </c>
    </row>
    <row r="31" spans="1:14">
      <c r="D31" s="270" t="s">
        <v>742</v>
      </c>
      <c r="E31" s="271" t="s">
        <v>743</v>
      </c>
      <c r="F31" s="271" t="s">
        <v>744</v>
      </c>
      <c r="G31" s="271" t="s">
        <v>745</v>
      </c>
      <c r="H31" s="271" t="s">
        <v>746</v>
      </c>
      <c r="I31" s="271" t="s">
        <v>747</v>
      </c>
      <c r="J31" s="272" t="s">
        <v>748</v>
      </c>
      <c r="L31">
        <f>IF('Data Input-Ingreso de Datos'!D26="Yes/Si/Sim", 'Data Input-Ingreso de Datos'!D11, "")</f>
        <v>43</v>
      </c>
      <c r="M31" t="str">
        <f>+IF(L31="N/A","",IF(L31=0,"",IF(L31&lt;2,"",IF(L31&gt;90,"",(VLOOKUP(L31,$B$32:$C$38,2))))))</f>
        <v>40-59</v>
      </c>
    </row>
    <row r="32" spans="1:14">
      <c r="A32">
        <f>++COUNTIF(M31:M42,C32)</f>
        <v>0</v>
      </c>
      <c r="B32">
        <v>0</v>
      </c>
      <c r="C32" t="s">
        <v>749</v>
      </c>
      <c r="D32" s="273" t="s">
        <v>36</v>
      </c>
      <c r="E32" s="273" t="s">
        <v>36</v>
      </c>
      <c r="F32" s="273" t="s">
        <v>36</v>
      </c>
      <c r="G32" s="273" t="s">
        <v>36</v>
      </c>
      <c r="H32" s="273" t="s">
        <v>36</v>
      </c>
      <c r="I32" s="273" t="s">
        <v>36</v>
      </c>
      <c r="J32" s="273" t="s">
        <v>36</v>
      </c>
      <c r="L32" t="str">
        <f>IF('Data Input-Ingreso de Datos'!D26="Yes/Si/Sim", 'Data Input-Ingreso de Datos'!D13, "")</f>
        <v>N/A</v>
      </c>
      <c r="M32" t="str">
        <f>+IF(L32="N/A","",IF(L32=0,"",IF(L32&lt;2,"",IF(L32&gt;90,"",(VLOOKUP(L32,$B$32:$C$38,2))))))</f>
        <v/>
      </c>
    </row>
    <row r="33" spans="1:16">
      <c r="A33">
        <f>++COUNTIF(M31:M42,C33)</f>
        <v>0</v>
      </c>
      <c r="B33">
        <v>2</v>
      </c>
      <c r="C33" s="274" t="s">
        <v>750</v>
      </c>
      <c r="D33" s="275">
        <v>38</v>
      </c>
      <c r="E33" s="275">
        <v>50</v>
      </c>
      <c r="F33" s="275">
        <v>67</v>
      </c>
      <c r="G33" s="275">
        <v>79</v>
      </c>
      <c r="H33" s="275">
        <v>107</v>
      </c>
      <c r="I33" s="275">
        <v>144</v>
      </c>
      <c r="J33" s="275">
        <v>302</v>
      </c>
      <c r="L33">
        <f>+'Data Input-Ingreso de Datos'!D34</f>
        <v>0</v>
      </c>
      <c r="M33" t="str">
        <f>+IF(L33="N/A","",IF(L33=0,"",IF(L33&lt;2,"",IF(L33&gt;80,"",(VLOOKUP(L33,$B$4:$C$9,2))))))</f>
        <v/>
      </c>
    </row>
    <row r="34" spans="1:16">
      <c r="A34">
        <f>+COUNTIF(M31:M42,C34)</f>
        <v>0</v>
      </c>
      <c r="B34">
        <v>17</v>
      </c>
      <c r="C34" t="s">
        <v>751</v>
      </c>
      <c r="D34" s="275">
        <v>57</v>
      </c>
      <c r="E34" s="275">
        <v>76</v>
      </c>
      <c r="F34" s="275">
        <v>101</v>
      </c>
      <c r="G34" s="275">
        <v>119</v>
      </c>
      <c r="H34" s="275">
        <v>161</v>
      </c>
      <c r="I34" s="275">
        <v>217</v>
      </c>
      <c r="J34" s="275">
        <v>456</v>
      </c>
      <c r="L34">
        <f>+'Data Input-Ingreso de Datos'!D35</f>
        <v>0</v>
      </c>
      <c r="M34" t="str">
        <f t="shared" ref="M34:M42" si="8">+IF(L34="N/A","",IF(L34=0,"",IF(L34&lt;2,"",IF(L34&gt;80,"",(VLOOKUP(L34,$B$4:$C$9,2))))))</f>
        <v/>
      </c>
    </row>
    <row r="35" spans="1:16">
      <c r="A35">
        <f>++COUNTIF(M31:M42,C35)</f>
        <v>1</v>
      </c>
      <c r="B35">
        <v>40</v>
      </c>
      <c r="C35" t="s">
        <v>752</v>
      </c>
      <c r="D35" s="275">
        <v>60</v>
      </c>
      <c r="E35" s="275">
        <v>80</v>
      </c>
      <c r="F35" s="275">
        <v>107</v>
      </c>
      <c r="G35" s="275">
        <v>126</v>
      </c>
      <c r="H35" s="275">
        <v>170</v>
      </c>
      <c r="I35" s="275">
        <v>230</v>
      </c>
      <c r="J35" s="275">
        <v>483</v>
      </c>
      <c r="L35">
        <f>+'Data Input-Ingreso de Datos'!D36</f>
        <v>0</v>
      </c>
      <c r="M35" t="str">
        <f t="shared" si="8"/>
        <v/>
      </c>
    </row>
    <row r="36" spans="1:16">
      <c r="A36">
        <f>++COUNTIF(M31:M42,C36)</f>
        <v>0</v>
      </c>
      <c r="B36">
        <v>60</v>
      </c>
      <c r="C36" t="s">
        <v>753</v>
      </c>
      <c r="D36" s="275">
        <v>83</v>
      </c>
      <c r="E36" s="275">
        <v>110</v>
      </c>
      <c r="F36" s="275">
        <v>146</v>
      </c>
      <c r="G36" s="275">
        <v>172</v>
      </c>
      <c r="H36" s="275">
        <v>232</v>
      </c>
      <c r="I36" s="275">
        <v>313</v>
      </c>
      <c r="J36" s="275">
        <v>657</v>
      </c>
      <c r="L36">
        <f>+'Data Input-Ingreso de Datos'!D37</f>
        <v>0</v>
      </c>
      <c r="M36" t="str">
        <f t="shared" si="8"/>
        <v/>
      </c>
    </row>
    <row r="37" spans="1:16">
      <c r="A37">
        <f>++COUNTIF(M31:M32,C37)</f>
        <v>0</v>
      </c>
      <c r="B37">
        <v>70</v>
      </c>
      <c r="C37" t="s">
        <v>762</v>
      </c>
      <c r="D37" s="275">
        <v>128</v>
      </c>
      <c r="E37" s="275">
        <v>170</v>
      </c>
      <c r="F37" s="275">
        <v>227</v>
      </c>
      <c r="G37" s="275">
        <v>267</v>
      </c>
      <c r="H37" s="275">
        <v>360</v>
      </c>
      <c r="I37" s="275">
        <v>486</v>
      </c>
      <c r="J37" s="275">
        <v>1021</v>
      </c>
      <c r="L37">
        <f>+'Data Input-Ingreso de Datos'!D38</f>
        <v>0</v>
      </c>
      <c r="M37" t="str">
        <f t="shared" si="8"/>
        <v/>
      </c>
    </row>
    <row r="38" spans="1:16" ht="16.2" thickBot="1">
      <c r="A38">
        <f>++COUNTIF(M31:M42,C38)</f>
        <v>0</v>
      </c>
      <c r="B38">
        <v>81</v>
      </c>
      <c r="C38" t="s">
        <v>763</v>
      </c>
      <c r="D38" s="273" t="s">
        <v>36</v>
      </c>
      <c r="E38" s="273" t="s">
        <v>36</v>
      </c>
      <c r="F38" s="275">
        <v>313</v>
      </c>
      <c r="G38" s="275">
        <v>368</v>
      </c>
      <c r="H38" s="275">
        <v>497</v>
      </c>
      <c r="I38" s="275">
        <v>671</v>
      </c>
      <c r="J38" s="273" t="s">
        <v>36</v>
      </c>
      <c r="L38">
        <f>+'Data Input-Ingreso de Datos'!D39</f>
        <v>0</v>
      </c>
      <c r="M38" t="str">
        <f t="shared" si="8"/>
        <v/>
      </c>
    </row>
    <row r="39" spans="1:16" ht="16.2" thickBot="1">
      <c r="C39" s="276" t="s">
        <v>755</v>
      </c>
      <c r="D39" s="277">
        <f>+SUMPRODUCT($A$4:$A$9,D32:D37)</f>
        <v>98</v>
      </c>
      <c r="E39" s="277">
        <f t="shared" ref="E39" si="9">+SUMPRODUCT($A$4:$A$9,E32:E37)</f>
        <v>130</v>
      </c>
      <c r="F39" s="277">
        <f>+SUMPRODUCT($A$32:$A$38,F32:F38)</f>
        <v>107</v>
      </c>
      <c r="G39" s="277">
        <f>+SUMPRODUCT($A$32:$A$38,G32:G38)</f>
        <v>126</v>
      </c>
      <c r="H39" s="277">
        <f t="shared" ref="H39:I39" si="10">+SUMPRODUCT($A$32:$A$38,H32:H38)</f>
        <v>170</v>
      </c>
      <c r="I39" s="277">
        <f t="shared" si="10"/>
        <v>230</v>
      </c>
      <c r="J39" s="278">
        <f>+SUMPRODUCT($A$4:$A$9,J32:J37)</f>
        <v>785</v>
      </c>
      <c r="L39">
        <f>+'Data Input-Ingreso de Datos'!D40</f>
        <v>0</v>
      </c>
      <c r="M39" t="str">
        <f t="shared" si="8"/>
        <v/>
      </c>
    </row>
    <row r="40" spans="1:16">
      <c r="G40" s="275"/>
      <c r="H40" s="279"/>
      <c r="L40">
        <f>+'Data Input-Ingreso de Datos'!D41</f>
        <v>0</v>
      </c>
      <c r="M40" t="str">
        <f t="shared" si="8"/>
        <v/>
      </c>
    </row>
    <row r="41" spans="1:16" ht="16.2" thickBot="1">
      <c r="G41" s="275"/>
      <c r="L41">
        <f>+'Data Input-Ingreso de Datos'!D42</f>
        <v>0</v>
      </c>
      <c r="M41" t="str">
        <f t="shared" si="8"/>
        <v/>
      </c>
      <c r="O41" t="s">
        <v>86</v>
      </c>
    </row>
    <row r="42" spans="1:16">
      <c r="D42" t="s">
        <v>756</v>
      </c>
      <c r="G42" s="275"/>
      <c r="L42">
        <f>+'Data Input-Ingreso de Datos'!D43</f>
        <v>0</v>
      </c>
      <c r="M42" t="str">
        <f t="shared" si="8"/>
        <v/>
      </c>
      <c r="N42" s="45" t="s">
        <v>86</v>
      </c>
      <c r="O42" t="str">
        <f>+Countries</f>
        <v>Zona 2</v>
      </c>
      <c r="P42">
        <f>+COUNTIF(N42:N48,O42)</f>
        <v>0</v>
      </c>
    </row>
    <row r="43" spans="1:16" ht="28.8">
      <c r="D43" s="267" t="s">
        <v>738</v>
      </c>
      <c r="E43" s="268" t="s">
        <v>739</v>
      </c>
      <c r="F43" s="268" t="s">
        <v>740</v>
      </c>
      <c r="G43" s="269">
        <v>5000</v>
      </c>
      <c r="H43" s="269">
        <v>10000</v>
      </c>
      <c r="I43" s="269">
        <v>20000</v>
      </c>
      <c r="J43" s="269">
        <v>50000</v>
      </c>
      <c r="N43" s="234" t="s">
        <v>757</v>
      </c>
    </row>
    <row r="44" spans="1:16">
      <c r="D44" s="270" t="s">
        <v>742</v>
      </c>
      <c r="E44" s="271" t="s">
        <v>743</v>
      </c>
      <c r="F44" s="271" t="s">
        <v>744</v>
      </c>
      <c r="G44" s="271" t="s">
        <v>745</v>
      </c>
      <c r="H44" s="271" t="s">
        <v>746</v>
      </c>
      <c r="I44" s="271" t="s">
        <v>747</v>
      </c>
      <c r="J44" s="272" t="s">
        <v>748</v>
      </c>
      <c r="N44" s="234" t="s">
        <v>758</v>
      </c>
    </row>
    <row r="45" spans="1:16">
      <c r="A45">
        <f>++COUNTIF($M$31:$M$32,C45)</f>
        <v>0</v>
      </c>
      <c r="B45">
        <v>0</v>
      </c>
      <c r="C45" t="s">
        <v>749</v>
      </c>
      <c r="D45" s="273" t="s">
        <v>36</v>
      </c>
      <c r="E45" s="273" t="s">
        <v>36</v>
      </c>
      <c r="F45" s="273" t="s">
        <v>36</v>
      </c>
      <c r="G45" s="273" t="s">
        <v>36</v>
      </c>
      <c r="H45" s="273" t="s">
        <v>36</v>
      </c>
      <c r="I45" s="273" t="s">
        <v>36</v>
      </c>
      <c r="J45" s="273" t="s">
        <v>36</v>
      </c>
      <c r="N45" s="234" t="s">
        <v>759</v>
      </c>
    </row>
    <row r="46" spans="1:16">
      <c r="A46">
        <f t="shared" ref="A46:A49" si="11">++COUNTIF($M$31:$M$32,C46)</f>
        <v>0</v>
      </c>
      <c r="B46">
        <v>2</v>
      </c>
      <c r="C46" s="274" t="s">
        <v>750</v>
      </c>
      <c r="D46" s="275">
        <f t="shared" ref="D46:F46" si="12">+ROUND((D33*0.92),0)</f>
        <v>35</v>
      </c>
      <c r="E46" s="275">
        <f t="shared" si="12"/>
        <v>46</v>
      </c>
      <c r="F46" s="275">
        <f t="shared" si="12"/>
        <v>62</v>
      </c>
      <c r="G46" s="275">
        <f>+ROUND((G33*0.92),0)</f>
        <v>73</v>
      </c>
      <c r="H46" s="275">
        <f>+ROUND((H33*0.95),0)</f>
        <v>102</v>
      </c>
      <c r="I46" s="275">
        <f t="shared" ref="I46:I50" si="13">+ROUND((I33*0.95),0)</f>
        <v>137</v>
      </c>
      <c r="J46" s="275">
        <f>+ROUND((J33*0.98),0)</f>
        <v>296</v>
      </c>
      <c r="N46" s="234"/>
    </row>
    <row r="47" spans="1:16">
      <c r="A47">
        <f t="shared" si="11"/>
        <v>0</v>
      </c>
      <c r="B47">
        <v>17</v>
      </c>
      <c r="C47" t="s">
        <v>751</v>
      </c>
      <c r="D47" s="275">
        <f t="shared" ref="D47:G47" si="14">+ROUND((D34*0.92),0)</f>
        <v>52</v>
      </c>
      <c r="E47" s="275">
        <f t="shared" si="14"/>
        <v>70</v>
      </c>
      <c r="F47" s="275">
        <f t="shared" si="14"/>
        <v>93</v>
      </c>
      <c r="G47" s="275">
        <f t="shared" si="14"/>
        <v>109</v>
      </c>
      <c r="H47" s="275">
        <f t="shared" ref="H47:H50" si="15">+ROUND((H34*0.95),0)</f>
        <v>153</v>
      </c>
      <c r="I47" s="275">
        <f t="shared" si="13"/>
        <v>206</v>
      </c>
      <c r="J47" s="275">
        <f t="shared" ref="J47:J50" si="16">+ROUND((J34*0.98),0)</f>
        <v>447</v>
      </c>
      <c r="N47" s="234"/>
    </row>
    <row r="48" spans="1:16">
      <c r="A48">
        <f t="shared" si="11"/>
        <v>1</v>
      </c>
      <c r="B48">
        <v>40</v>
      </c>
      <c r="C48" t="s">
        <v>752</v>
      </c>
      <c r="D48" s="275">
        <f t="shared" ref="D48:G48" si="17">+ROUND((D35*0.92),0)</f>
        <v>55</v>
      </c>
      <c r="E48" s="275">
        <f t="shared" si="17"/>
        <v>74</v>
      </c>
      <c r="F48" s="275">
        <f t="shared" si="17"/>
        <v>98</v>
      </c>
      <c r="G48" s="275">
        <f t="shared" si="17"/>
        <v>116</v>
      </c>
      <c r="H48" s="275">
        <f t="shared" si="15"/>
        <v>162</v>
      </c>
      <c r="I48" s="275">
        <f t="shared" si="13"/>
        <v>219</v>
      </c>
      <c r="J48" s="275">
        <f t="shared" si="16"/>
        <v>473</v>
      </c>
      <c r="N48" s="234"/>
    </row>
    <row r="49" spans="1:14" ht="16.2" thickBot="1">
      <c r="A49">
        <f t="shared" si="11"/>
        <v>0</v>
      </c>
      <c r="B49">
        <v>60</v>
      </c>
      <c r="C49" t="s">
        <v>753</v>
      </c>
      <c r="D49" s="275">
        <f t="shared" ref="D49:G49" si="18">+ROUND((D36*0.92),0)</f>
        <v>76</v>
      </c>
      <c r="E49" s="275">
        <f t="shared" si="18"/>
        <v>101</v>
      </c>
      <c r="F49" s="275">
        <f t="shared" si="18"/>
        <v>134</v>
      </c>
      <c r="G49" s="275">
        <f t="shared" si="18"/>
        <v>158</v>
      </c>
      <c r="H49" s="275">
        <f t="shared" si="15"/>
        <v>220</v>
      </c>
      <c r="I49" s="275">
        <f t="shared" si="13"/>
        <v>297</v>
      </c>
      <c r="J49" s="275">
        <f t="shared" si="16"/>
        <v>644</v>
      </c>
      <c r="N49" s="280"/>
    </row>
    <row r="50" spans="1:14">
      <c r="A50">
        <f>++COUNTIF($M$31:$M$42,C50)</f>
        <v>0</v>
      </c>
      <c r="B50">
        <v>70</v>
      </c>
      <c r="C50" t="s">
        <v>762</v>
      </c>
      <c r="D50" s="275">
        <f t="shared" ref="D50:G50" si="19">+ROUND((D37*0.92),0)</f>
        <v>118</v>
      </c>
      <c r="E50" s="275">
        <f t="shared" si="19"/>
        <v>156</v>
      </c>
      <c r="F50" s="275">
        <f t="shared" si="19"/>
        <v>209</v>
      </c>
      <c r="G50" s="275">
        <f t="shared" si="19"/>
        <v>246</v>
      </c>
      <c r="H50" s="275">
        <f t="shared" si="15"/>
        <v>342</v>
      </c>
      <c r="I50" s="275">
        <f t="shared" si="13"/>
        <v>462</v>
      </c>
      <c r="J50" s="275">
        <f t="shared" si="16"/>
        <v>1001</v>
      </c>
    </row>
    <row r="51" spans="1:14" ht="16.2" thickBot="1">
      <c r="A51">
        <f>++COUNTIF($M$31:$M$32,C51)</f>
        <v>0</v>
      </c>
      <c r="B51">
        <v>81</v>
      </c>
      <c r="C51" t="s">
        <v>763</v>
      </c>
      <c r="D51" s="282" t="s">
        <v>36</v>
      </c>
      <c r="E51" s="273" t="s">
        <v>36</v>
      </c>
      <c r="F51" s="275">
        <v>288</v>
      </c>
      <c r="G51" s="275">
        <v>339</v>
      </c>
      <c r="H51" s="275">
        <v>472</v>
      </c>
      <c r="I51" s="275">
        <v>638</v>
      </c>
      <c r="J51" s="273" t="s">
        <v>36</v>
      </c>
    </row>
    <row r="52" spans="1:14" ht="16.2" thickBot="1">
      <c r="C52" s="276" t="s">
        <v>755</v>
      </c>
      <c r="D52" s="277">
        <f>+SUMPRODUCT($A$17:$A$22,D45:D50)</f>
        <v>90</v>
      </c>
      <c r="E52" s="277">
        <f t="shared" ref="E52:J52" si="20">+SUMPRODUCT($A$17:$A$22,E45:E50)</f>
        <v>120</v>
      </c>
      <c r="F52" s="277">
        <f>+SUMPRODUCT($A$45:$A$51,F45:F51)</f>
        <v>98</v>
      </c>
      <c r="G52" s="277">
        <f t="shared" ref="G52:I52" si="21">+SUMPRODUCT($A$45:$A$51,G45:G51)</f>
        <v>116</v>
      </c>
      <c r="H52" s="277">
        <f t="shared" si="21"/>
        <v>162</v>
      </c>
      <c r="I52" s="277">
        <f t="shared" si="21"/>
        <v>219</v>
      </c>
      <c r="J52" s="277">
        <f t="shared" si="20"/>
        <v>769</v>
      </c>
    </row>
    <row r="54" spans="1:14" ht="16.2" thickBot="1">
      <c r="D54" s="275"/>
      <c r="E54" s="275"/>
      <c r="F54" s="275"/>
      <c r="G54" s="275"/>
      <c r="H54" s="275"/>
      <c r="I54" s="275"/>
      <c r="J54" s="275"/>
    </row>
    <row r="55" spans="1:14" ht="16.2" thickBot="1">
      <c r="C55" s="276" t="s">
        <v>760</v>
      </c>
      <c r="D55" s="277">
        <f>+IF($P$42=0,D39,D52)</f>
        <v>98</v>
      </c>
      <c r="E55" s="277">
        <f t="shared" ref="E55:J55" si="22">+IF($P$42=0,E39,E52)</f>
        <v>130</v>
      </c>
      <c r="F55" s="277">
        <f>+IF($P$42=1,F39,F52)</f>
        <v>98</v>
      </c>
      <c r="G55" s="277">
        <f t="shared" ref="G55:I55" si="23">+IF($P$42=1,G39,G52)</f>
        <v>116</v>
      </c>
      <c r="H55" s="277">
        <f t="shared" si="23"/>
        <v>162</v>
      </c>
      <c r="I55" s="277">
        <f t="shared" si="23"/>
        <v>219</v>
      </c>
      <c r="J55" s="277">
        <f t="shared" si="22"/>
        <v>785</v>
      </c>
    </row>
  </sheetData>
  <customSheetViews>
    <customSheetView guid="{C4916916-8F8A-452F-B573-8C827836FB40}" state="hidden">
      <selection activeCell="D9" sqref="D9"/>
      <pageMargins left="0" right="0" top="0" bottom="0" header="0" footer="0"/>
    </customSheetView>
  </customSheetView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7861E-6052-4A2C-BC1D-EB2A7349C309}">
  <sheetPr codeName="Hoja82"/>
  <dimension ref="A1:AG668"/>
  <sheetViews>
    <sheetView topLeftCell="A304" zoomScale="70" zoomScaleNormal="70" workbookViewId="0">
      <selection activeCell="C304" sqref="C304:Q306"/>
    </sheetView>
  </sheetViews>
  <sheetFormatPr defaultColWidth="8.09765625" defaultRowHeight="15.6"/>
  <cols>
    <col min="1" max="1" width="33.19921875" style="245" bestFit="1" customWidth="1"/>
    <col min="2" max="2" width="6.09765625" style="245" bestFit="1" customWidth="1"/>
    <col min="3" max="3" width="9.69921875" style="245" bestFit="1" customWidth="1"/>
    <col min="4" max="4" width="11.5" style="245" bestFit="1" customWidth="1"/>
    <col min="5" max="5" width="9.19921875" style="245" bestFit="1" customWidth="1"/>
    <col min="6" max="6" width="9.69921875" style="245" bestFit="1" customWidth="1"/>
    <col min="7" max="7" width="11.5" style="245" bestFit="1" customWidth="1"/>
    <col min="8" max="8" width="9.19921875" style="245" bestFit="1" customWidth="1"/>
    <col min="9" max="9" width="9.69921875" style="245" bestFit="1" customWidth="1"/>
    <col min="10" max="10" width="11.5" style="245" bestFit="1" customWidth="1"/>
    <col min="11" max="11" width="9.19921875" style="245" bestFit="1" customWidth="1"/>
    <col min="12" max="12" width="9.69921875" style="245" bestFit="1" customWidth="1"/>
    <col min="13" max="13" width="11.5" style="245" bestFit="1" customWidth="1"/>
    <col min="14" max="14" width="8.19921875" style="245" bestFit="1" customWidth="1"/>
    <col min="15" max="15" width="9.69921875" style="245" bestFit="1" customWidth="1"/>
    <col min="16" max="16" width="11.5" style="245" bestFit="1" customWidth="1"/>
    <col min="17" max="17" width="8.19921875" style="245" bestFit="1" customWidth="1"/>
    <col min="18" max="18" width="9.69921875" style="245" bestFit="1" customWidth="1"/>
    <col min="19" max="19" width="11.5" style="245" bestFit="1" customWidth="1"/>
    <col min="20" max="20" width="8.19921875" style="245" bestFit="1" customWidth="1"/>
    <col min="21" max="21" width="3.09765625" style="245" bestFit="1" customWidth="1"/>
    <col min="22" max="24" width="8.09765625" style="245"/>
    <col min="25" max="25" width="33.5" style="245" bestFit="1" customWidth="1"/>
    <col min="26" max="26" width="3.09765625" style="245" bestFit="1" customWidth="1"/>
    <col min="27" max="27" width="4.59765625" style="245" bestFit="1" customWidth="1"/>
    <col min="28" max="33" width="8.19921875" style="245" bestFit="1" customWidth="1"/>
    <col min="34" max="16384" width="8.09765625" style="245"/>
  </cols>
  <sheetData>
    <row r="1" spans="1:33">
      <c r="A1" s="254" t="s">
        <v>758</v>
      </c>
      <c r="C1" s="245" t="s">
        <v>635</v>
      </c>
      <c r="F1" s="245" t="s">
        <v>636</v>
      </c>
      <c r="I1" s="245" t="s">
        <v>637</v>
      </c>
      <c r="L1" s="245" t="s">
        <v>638</v>
      </c>
      <c r="O1" s="245" t="s">
        <v>639</v>
      </c>
      <c r="R1" s="245" t="s">
        <v>640</v>
      </c>
      <c r="Z1" s="245">
        <f>+'Data Input-Ingreso de Datos'!E114</f>
        <v>2</v>
      </c>
    </row>
    <row r="2" spans="1:33">
      <c r="C2" s="245" t="s">
        <v>642</v>
      </c>
      <c r="D2" s="245" t="s">
        <v>643</v>
      </c>
      <c r="F2" s="245" t="s">
        <v>642</v>
      </c>
      <c r="G2" s="245" t="s">
        <v>643</v>
      </c>
      <c r="I2" s="245" t="s">
        <v>642</v>
      </c>
      <c r="J2" s="245" t="s">
        <v>643</v>
      </c>
      <c r="L2" s="245" t="s">
        <v>642</v>
      </c>
      <c r="M2" s="245" t="s">
        <v>643</v>
      </c>
      <c r="O2" s="245" t="s">
        <v>642</v>
      </c>
      <c r="P2" s="245" t="s">
        <v>643</v>
      </c>
      <c r="R2" s="245" t="s">
        <v>642</v>
      </c>
      <c r="S2" s="245" t="s">
        <v>643</v>
      </c>
      <c r="V2" s="3"/>
      <c r="AA2" s="245">
        <f>+ApplAge</f>
        <v>43</v>
      </c>
      <c r="AB2" s="245" t="s">
        <v>644</v>
      </c>
      <c r="AC2" s="245" t="s">
        <v>645</v>
      </c>
      <c r="AD2" s="245" t="s">
        <v>646</v>
      </c>
      <c r="AE2" s="245" t="s">
        <v>647</v>
      </c>
      <c r="AF2" s="245" t="s">
        <v>648</v>
      </c>
      <c r="AG2" s="245" t="s">
        <v>649</v>
      </c>
    </row>
    <row r="3" spans="1:33" ht="16.2" thickBot="1">
      <c r="A3" s="245" t="s">
        <v>651</v>
      </c>
      <c r="C3" s="245">
        <v>1000</v>
      </c>
      <c r="D3" s="245">
        <v>500</v>
      </c>
      <c r="F3" s="245">
        <v>2000</v>
      </c>
      <c r="G3" s="245">
        <v>2000</v>
      </c>
      <c r="I3" s="245">
        <v>5000</v>
      </c>
      <c r="J3" s="245">
        <v>5000</v>
      </c>
      <c r="L3" s="245">
        <v>10000</v>
      </c>
      <c r="M3" s="245">
        <v>10000</v>
      </c>
      <c r="O3" s="245">
        <v>20000</v>
      </c>
      <c r="P3" s="245">
        <v>20000</v>
      </c>
      <c r="R3" s="245">
        <v>50000</v>
      </c>
      <c r="S3" s="245">
        <v>50000</v>
      </c>
      <c r="V3" s="2"/>
      <c r="AA3" s="245" t="str">
        <f>+SpcAge</f>
        <v>N/A</v>
      </c>
      <c r="AB3" s="245" t="s">
        <v>652</v>
      </c>
      <c r="AC3" s="245" t="s">
        <v>652</v>
      </c>
      <c r="AD3" s="245" t="s">
        <v>652</v>
      </c>
      <c r="AE3" s="245" t="s">
        <v>652</v>
      </c>
      <c r="AF3" s="245" t="s">
        <v>652</v>
      </c>
      <c r="AG3" s="245" t="s">
        <v>652</v>
      </c>
    </row>
    <row r="4" spans="1:33">
      <c r="A4" s="245" t="s">
        <v>653</v>
      </c>
      <c r="B4" s="245" t="s">
        <v>654</v>
      </c>
      <c r="C4" s="245" t="s">
        <v>652</v>
      </c>
      <c r="D4" s="245" t="s">
        <v>655</v>
      </c>
      <c r="E4" s="245" t="s">
        <v>764</v>
      </c>
      <c r="F4" s="245" t="s">
        <v>652</v>
      </c>
      <c r="G4" s="245" t="s">
        <v>655</v>
      </c>
      <c r="H4" s="245" t="s">
        <v>764</v>
      </c>
      <c r="I4" s="245" t="s">
        <v>652</v>
      </c>
      <c r="J4" s="245" t="s">
        <v>655</v>
      </c>
      <c r="K4" s="245" t="s">
        <v>764</v>
      </c>
      <c r="L4" s="245" t="s">
        <v>652</v>
      </c>
      <c r="M4" s="245" t="s">
        <v>655</v>
      </c>
      <c r="N4" s="245" t="s">
        <v>764</v>
      </c>
      <c r="O4" s="245" t="s">
        <v>652</v>
      </c>
      <c r="P4" s="245" t="s">
        <v>655</v>
      </c>
      <c r="Q4" s="245" t="s">
        <v>764</v>
      </c>
      <c r="R4" s="245" t="s">
        <v>652</v>
      </c>
      <c r="S4" s="245" t="s">
        <v>655</v>
      </c>
      <c r="T4" s="245" t="s">
        <v>764</v>
      </c>
      <c r="V4" s="2"/>
      <c r="Y4" s="45" t="s">
        <v>86</v>
      </c>
      <c r="AA4" s="253">
        <f>+'Tarifas EverLite'!AA4</f>
        <v>1</v>
      </c>
    </row>
    <row r="5" spans="1:33">
      <c r="A5" s="306">
        <v>18</v>
      </c>
      <c r="B5" s="307">
        <v>18</v>
      </c>
      <c r="C5" s="307">
        <v>3288</v>
      </c>
      <c r="D5" s="310">
        <v>1734.4199999999998</v>
      </c>
      <c r="E5" s="310">
        <v>485.63760000000002</v>
      </c>
      <c r="F5" s="307">
        <v>2742</v>
      </c>
      <c r="G5" s="310">
        <v>1446.405</v>
      </c>
      <c r="H5" s="310">
        <v>404.99340000000001</v>
      </c>
      <c r="I5" s="307">
        <v>1634</v>
      </c>
      <c r="J5" s="310">
        <v>861.93499999999995</v>
      </c>
      <c r="K5" s="310">
        <v>241.34180000000001</v>
      </c>
      <c r="L5" s="307">
        <v>1147</v>
      </c>
      <c r="M5" s="310">
        <v>605.04250000000002</v>
      </c>
      <c r="N5" s="310">
        <v>169.41190000000003</v>
      </c>
      <c r="O5" s="307">
        <v>894</v>
      </c>
      <c r="P5" s="310">
        <v>471.58499999999998</v>
      </c>
      <c r="Q5" s="310">
        <v>132.0438</v>
      </c>
      <c r="R5" s="311"/>
      <c r="S5" s="313"/>
      <c r="T5" s="313"/>
      <c r="U5" s="313">
        <v>1</v>
      </c>
      <c r="V5" s="2"/>
      <c r="Y5" s="234" t="s">
        <v>758</v>
      </c>
      <c r="Z5" s="245">
        <v>1</v>
      </c>
      <c r="AB5" s="248" t="b">
        <f>+IF($Z$1=Z5,VLOOKUP($AA$2,$A$5:$Q$88,3))</f>
        <v>0</v>
      </c>
      <c r="AC5" s="248" t="b">
        <f>+IF($Z$1=Z5,VLOOKUP($AA$2,$A$5:$Q$88,6))</f>
        <v>0</v>
      </c>
      <c r="AD5" s="248" t="b">
        <f>+IF($Z$1=Z5,VLOOKUP($AA$2,$A$5:$Q$88,9))</f>
        <v>0</v>
      </c>
      <c r="AE5" s="248" t="b">
        <f>+IF($Z$1=Z5,VLOOKUP($AA$2,$A$5:$Q$88,12))</f>
        <v>0</v>
      </c>
      <c r="AF5" s="248" t="b">
        <f>+IF($Z$1=Z5,VLOOKUP($AA$2,$A$5:$Q$88,15))</f>
        <v>0</v>
      </c>
      <c r="AG5" s="248" t="b">
        <f>+IF($Z$1=Z5,VLOOKUP($AA$2,$A$5:$X$21,18))</f>
        <v>0</v>
      </c>
    </row>
    <row r="6" spans="1:33">
      <c r="A6" s="308">
        <v>19</v>
      </c>
      <c r="B6" s="309">
        <v>19</v>
      </c>
      <c r="C6" s="307">
        <v>3337</v>
      </c>
      <c r="D6" s="310">
        <v>1760.2674999999999</v>
      </c>
      <c r="E6" s="310">
        <v>492.87490000000003</v>
      </c>
      <c r="F6" s="307">
        <v>2773</v>
      </c>
      <c r="G6" s="310">
        <v>1462.7574999999999</v>
      </c>
      <c r="H6" s="310">
        <v>409.57210000000003</v>
      </c>
      <c r="I6" s="307">
        <v>1662</v>
      </c>
      <c r="J6" s="310">
        <v>876.70499999999993</v>
      </c>
      <c r="K6" s="310">
        <v>245.47740000000002</v>
      </c>
      <c r="L6" s="307">
        <v>1165</v>
      </c>
      <c r="M6" s="310">
        <v>614.53749999999991</v>
      </c>
      <c r="N6" s="310">
        <v>172.07049999999998</v>
      </c>
      <c r="O6" s="307">
        <v>913</v>
      </c>
      <c r="P6" s="310">
        <v>481.60749999999996</v>
      </c>
      <c r="Q6" s="310">
        <v>134.8501</v>
      </c>
      <c r="R6" s="312"/>
      <c r="S6" s="313"/>
      <c r="T6" s="313"/>
      <c r="U6" s="313"/>
      <c r="V6" s="2"/>
      <c r="Y6" s="234" t="s">
        <v>759</v>
      </c>
      <c r="Z6" s="245">
        <v>2</v>
      </c>
      <c r="AB6" s="248">
        <f>+IF($Z$1=Z6,VLOOKUP($AA$2,$A$100:$Q$183,3))</f>
        <v>6490</v>
      </c>
      <c r="AC6" s="248">
        <f>+IF($Z$1=Z6,VLOOKUP($AA$2,$A$100:$Q$183,6))</f>
        <v>5186</v>
      </c>
      <c r="AD6" s="248">
        <f>+IF($Z$1=Z6,VLOOKUP($AA$2,$A$100:$Q$183,9))</f>
        <v>3277</v>
      </c>
      <c r="AE6" s="248">
        <f>+IF($Z$1=Z6,VLOOKUP($AA$2,$A$100:$Q$183,12))</f>
        <v>2239</v>
      </c>
      <c r="AF6" s="248">
        <f>+IF($Z$1=Z6,VLOOKUP($AA$2,$A$100:$Q$183,15))</f>
        <v>1708</v>
      </c>
      <c r="AG6" s="248">
        <f>+IF($Z$1=Z6,VLOOKUP($AA$2,$A$29:$X$45,18))</f>
        <v>0</v>
      </c>
    </row>
    <row r="7" spans="1:33">
      <c r="A7" s="306">
        <v>20</v>
      </c>
      <c r="B7" s="307">
        <v>20</v>
      </c>
      <c r="C7" s="307">
        <v>3388</v>
      </c>
      <c r="D7" s="310">
        <v>1787.1699999999998</v>
      </c>
      <c r="E7" s="310">
        <v>500.4076</v>
      </c>
      <c r="F7" s="307">
        <v>2799</v>
      </c>
      <c r="G7" s="310">
        <v>1476.4724999999999</v>
      </c>
      <c r="H7" s="310">
        <v>413.41230000000002</v>
      </c>
      <c r="I7" s="307">
        <v>1699</v>
      </c>
      <c r="J7" s="310">
        <v>896.22249999999997</v>
      </c>
      <c r="K7" s="310">
        <v>250.94230000000002</v>
      </c>
      <c r="L7" s="307">
        <v>1189</v>
      </c>
      <c r="M7" s="310">
        <v>627.19749999999999</v>
      </c>
      <c r="N7" s="310">
        <v>175.61530000000002</v>
      </c>
      <c r="O7" s="307">
        <v>929</v>
      </c>
      <c r="P7" s="310">
        <v>490.04749999999996</v>
      </c>
      <c r="Q7" s="310">
        <v>137.2133</v>
      </c>
      <c r="R7" s="311"/>
      <c r="S7" s="313"/>
      <c r="T7" s="313"/>
      <c r="U7" s="313"/>
      <c r="V7" s="2"/>
      <c r="Y7" s="234"/>
      <c r="AB7" s="248" t="b">
        <f>+IF($Z$1=Z7,VLOOKUP($AA$2,$A$53:$X$69,3))</f>
        <v>0</v>
      </c>
      <c r="AC7" s="248" t="b">
        <f>+IF($Z$1=Z7,VLOOKUP($AA$2,$A$195:$U$213,6))</f>
        <v>0</v>
      </c>
      <c r="AD7" s="248" t="b">
        <f>+IF($Z$1=Z7,VLOOKUP($AA$2,$A$53:$W$71,9))</f>
        <v>0</v>
      </c>
      <c r="AE7" s="248" t="b">
        <f>+IF($Z$1=Z7,VLOOKUP($AA$2,$A$53:$W$71,12))</f>
        <v>0</v>
      </c>
      <c r="AF7" s="248" t="b">
        <f>+IF($Z$1=Z7,VLOOKUP($AA$2,$A$53:$X$71,15))</f>
        <v>0</v>
      </c>
      <c r="AG7" s="248" t="b">
        <f>+IF($Z$1=Z7,VLOOKUP($AA$2,$A$53:$X$71,18))</f>
        <v>0</v>
      </c>
    </row>
    <row r="8" spans="1:33">
      <c r="A8" s="308">
        <v>21</v>
      </c>
      <c r="B8" s="309">
        <v>21</v>
      </c>
      <c r="C8" s="307">
        <v>3440</v>
      </c>
      <c r="D8" s="310">
        <v>1814.6</v>
      </c>
      <c r="E8" s="310">
        <v>508.08800000000002</v>
      </c>
      <c r="F8" s="307">
        <v>2827</v>
      </c>
      <c r="G8" s="310">
        <v>1491.2424999999998</v>
      </c>
      <c r="H8" s="310">
        <v>417.54789999999997</v>
      </c>
      <c r="I8" s="307">
        <v>1729</v>
      </c>
      <c r="J8" s="310">
        <v>912.0474999999999</v>
      </c>
      <c r="K8" s="310">
        <v>255.3733</v>
      </c>
      <c r="L8" s="307">
        <v>1214</v>
      </c>
      <c r="M8" s="310">
        <v>640.38499999999999</v>
      </c>
      <c r="N8" s="310">
        <v>179.30780000000001</v>
      </c>
      <c r="O8" s="307">
        <v>948</v>
      </c>
      <c r="P8" s="310">
        <v>500.07</v>
      </c>
      <c r="Q8" s="310">
        <v>140.01960000000003</v>
      </c>
      <c r="R8" s="312"/>
      <c r="S8" s="313"/>
      <c r="T8" s="313"/>
      <c r="U8" s="313"/>
      <c r="V8" s="2"/>
      <c r="Y8" s="234" t="s">
        <v>757</v>
      </c>
      <c r="Z8" s="245">
        <v>4</v>
      </c>
      <c r="AB8" s="248" t="b">
        <f>+IF($Z$1=Z8,VLOOKUP($AA$2,$A$219:$Q$302,3))</f>
        <v>0</v>
      </c>
      <c r="AC8" s="248" t="b">
        <f>+IF($Z$1=Z8,VLOOKUP($AA$2,$A$219:$Q$302,6))</f>
        <v>0</v>
      </c>
      <c r="AD8" s="248" t="b">
        <f>+IF($Z$1=Z8,VLOOKUP($AA$2,$A$219:$Q$302,9))</f>
        <v>0</v>
      </c>
      <c r="AE8" s="248" t="b">
        <f>+IF($Z$1=Z8,VLOOKUP($AA$2,$A$219:$Q$302,12))</f>
        <v>0</v>
      </c>
      <c r="AF8" s="248" t="b">
        <f>+IF($Z$1=Z8,VLOOKUP($AA$2,$A$219:$Q$302,15))</f>
        <v>0</v>
      </c>
      <c r="AG8" s="248" t="b">
        <f>+IF($Z$1=Z8,VLOOKUP($AA$2,$A$77:$X$93,18))</f>
        <v>0</v>
      </c>
    </row>
    <row r="9" spans="1:33">
      <c r="A9" s="306">
        <v>22</v>
      </c>
      <c r="B9" s="307">
        <v>22</v>
      </c>
      <c r="C9" s="307">
        <v>3491</v>
      </c>
      <c r="D9" s="310">
        <v>1841.5024999999998</v>
      </c>
      <c r="E9" s="310">
        <v>515.62070000000006</v>
      </c>
      <c r="F9" s="307">
        <v>2855</v>
      </c>
      <c r="G9" s="310">
        <v>1506.0124999999998</v>
      </c>
      <c r="H9" s="310">
        <v>421.68349999999998</v>
      </c>
      <c r="I9" s="307">
        <v>1762</v>
      </c>
      <c r="J9" s="310">
        <v>929.45499999999993</v>
      </c>
      <c r="K9" s="310">
        <v>260.24740000000003</v>
      </c>
      <c r="L9" s="307">
        <v>1236</v>
      </c>
      <c r="M9" s="310">
        <v>651.99</v>
      </c>
      <c r="N9" s="310">
        <v>182.55720000000002</v>
      </c>
      <c r="O9" s="307">
        <v>964</v>
      </c>
      <c r="P9" s="310">
        <v>508.51</v>
      </c>
      <c r="Q9" s="310">
        <v>142.3828</v>
      </c>
      <c r="R9" s="311"/>
      <c r="S9" s="313"/>
      <c r="T9" s="313"/>
      <c r="U9" s="313"/>
      <c r="V9" s="2"/>
      <c r="Y9" s="234"/>
      <c r="AB9" s="248" t="b">
        <f>+IF($Z$1=Z9,VLOOKUP($AA$2,$A$101:$X$117,3))</f>
        <v>0</v>
      </c>
      <c r="AC9" s="248" t="b">
        <f>+IF($Z$1=Z9,VLOOKUP($AA$2,$A$101:$X$117,6))</f>
        <v>0</v>
      </c>
      <c r="AD9" s="248" t="b">
        <f>+IF($Z$1=Z9,VLOOKUP($AA$2,$A$101:$X$117,9))</f>
        <v>0</v>
      </c>
      <c r="AE9" s="248" t="b">
        <f>+IF($Z$1=Z9,VLOOKUP($AA$2,$A$101:$X$117,12))</f>
        <v>0</v>
      </c>
      <c r="AF9" s="248" t="b">
        <f>+IF($Z$1=Z9,VLOOKUP($AA$2,$A$101:$X$117,15))</f>
        <v>0</v>
      </c>
      <c r="AG9" s="248" t="b">
        <f>+IF($Z$1=Z9,VLOOKUP($AA$2,$A$101:$X$117,18))</f>
        <v>0</v>
      </c>
    </row>
    <row r="10" spans="1:33">
      <c r="A10" s="308">
        <v>23</v>
      </c>
      <c r="B10" s="309">
        <v>23</v>
      </c>
      <c r="C10" s="307">
        <v>3545</v>
      </c>
      <c r="D10" s="310">
        <v>1869.9875</v>
      </c>
      <c r="E10" s="310">
        <v>523.59649999999999</v>
      </c>
      <c r="F10" s="307">
        <v>2885</v>
      </c>
      <c r="G10" s="310">
        <v>1521.8374999999999</v>
      </c>
      <c r="H10" s="310">
        <v>426.11450000000002</v>
      </c>
      <c r="I10" s="307">
        <v>1795</v>
      </c>
      <c r="J10" s="310">
        <v>946.86249999999995</v>
      </c>
      <c r="K10" s="310">
        <v>265.12150000000003</v>
      </c>
      <c r="L10" s="307">
        <v>1261</v>
      </c>
      <c r="M10" s="310">
        <v>665.17750000000001</v>
      </c>
      <c r="N10" s="310">
        <v>186.24970000000002</v>
      </c>
      <c r="O10" s="307">
        <v>981</v>
      </c>
      <c r="P10" s="310">
        <v>517.47749999999996</v>
      </c>
      <c r="Q10" s="310">
        <v>144.8937</v>
      </c>
      <c r="R10" s="312"/>
      <c r="S10" s="313"/>
      <c r="T10" s="313"/>
      <c r="U10" s="313"/>
      <c r="V10" s="2"/>
      <c r="Y10" s="234"/>
      <c r="AB10" s="248" t="b">
        <f>+IF($Z$1=Z10,VLOOKUP($AA$2,$A$125:$X$141,3))</f>
        <v>0</v>
      </c>
      <c r="AC10" s="248" t="b">
        <f>+IF($Z$1=Z10,VLOOKUP($AA$2,$A$125:$X$141,6))</f>
        <v>0</v>
      </c>
      <c r="AD10" s="248" t="b">
        <f>+IF($Z$1=Z10,VLOOKUP($AA$2,$A$125:$X$141,9))</f>
        <v>0</v>
      </c>
      <c r="AE10" s="248" t="b">
        <f>+IF($Z$1=Z10,VLOOKUP($AA$2,$A$125:$X$141,12))</f>
        <v>0</v>
      </c>
      <c r="AF10" s="248" t="b">
        <f>+IF($Z$1=Z10,VLOOKUP($AA$2,$A$125:$X$141,15))</f>
        <v>0</v>
      </c>
      <c r="AG10" s="248" t="b">
        <f>+IF($Z$1=Z10,VLOOKUP($AA$2,$A$125:$X$141,18))</f>
        <v>0</v>
      </c>
    </row>
    <row r="11" spans="1:33">
      <c r="A11" s="306">
        <v>24</v>
      </c>
      <c r="B11" s="307">
        <v>24</v>
      </c>
      <c r="C11" s="307">
        <v>3594</v>
      </c>
      <c r="D11" s="310">
        <v>1895.8349999999998</v>
      </c>
      <c r="E11" s="310">
        <v>530.8338</v>
      </c>
      <c r="F11" s="307">
        <v>2911</v>
      </c>
      <c r="G11" s="310">
        <v>1535.5525</v>
      </c>
      <c r="H11" s="310">
        <v>429.95470000000006</v>
      </c>
      <c r="I11" s="307">
        <v>1828</v>
      </c>
      <c r="J11" s="310">
        <v>964.27</v>
      </c>
      <c r="K11" s="310">
        <v>269.99560000000002</v>
      </c>
      <c r="L11" s="307">
        <v>1282</v>
      </c>
      <c r="M11" s="310">
        <v>676.255</v>
      </c>
      <c r="N11" s="310">
        <v>189.35140000000001</v>
      </c>
      <c r="O11" s="307">
        <v>999</v>
      </c>
      <c r="P11" s="310">
        <v>526.97249999999997</v>
      </c>
      <c r="Q11" s="310">
        <v>147.5523</v>
      </c>
      <c r="R11" s="311"/>
      <c r="S11" s="313"/>
      <c r="T11" s="313"/>
      <c r="U11" s="313"/>
      <c r="V11" s="2"/>
      <c r="Y11" s="234"/>
      <c r="AB11" s="248" t="b">
        <f>+IF($Z$1=Z11,VLOOKUP($AA$2,$A$146:$X$148,3))</f>
        <v>0</v>
      </c>
      <c r="AC11" s="248" t="b">
        <f>+IF($Z$1=Z11,VLOOKUP($AA$2,$A$146:$X$148,6))</f>
        <v>0</v>
      </c>
      <c r="AD11" s="248" t="b">
        <f>+IF($Z$1=Z11,VLOOKUP($AA$2,$A$146:$X$148,9))</f>
        <v>0</v>
      </c>
      <c r="AE11" s="248" t="b">
        <f>+IF($Z$1=Z11,VLOOKUP($AA$2,$A$146:$X$148,12))</f>
        <v>0</v>
      </c>
      <c r="AF11" s="248" t="b">
        <f>+IF($Z$1=Z11,VLOOKUP($AA$2,$A$146:$X$148,15))</f>
        <v>0</v>
      </c>
      <c r="AG11" s="248" t="b">
        <f>+IF($Z$1=Z11,VLOOKUP($AA$2,$A$146:$X$148,18))</f>
        <v>0</v>
      </c>
    </row>
    <row r="12" spans="1:33">
      <c r="A12" s="308">
        <v>25</v>
      </c>
      <c r="B12" s="309">
        <v>25</v>
      </c>
      <c r="C12" s="307">
        <v>3643</v>
      </c>
      <c r="D12" s="310">
        <v>1921.6824999999999</v>
      </c>
      <c r="E12" s="310">
        <v>538.0711</v>
      </c>
      <c r="F12" s="307">
        <v>2941</v>
      </c>
      <c r="G12" s="310">
        <v>1551.3774999999998</v>
      </c>
      <c r="H12" s="310">
        <v>434.38569999999999</v>
      </c>
      <c r="I12" s="307">
        <v>1862</v>
      </c>
      <c r="J12" s="310">
        <v>982.20499999999993</v>
      </c>
      <c r="K12" s="310">
        <v>275.01740000000001</v>
      </c>
      <c r="L12" s="307">
        <v>1306</v>
      </c>
      <c r="M12" s="310">
        <v>688.91499999999996</v>
      </c>
      <c r="N12" s="310">
        <v>192.89620000000002</v>
      </c>
      <c r="O12" s="307">
        <v>1015</v>
      </c>
      <c r="P12" s="310">
        <v>535.41250000000002</v>
      </c>
      <c r="Q12" s="310">
        <v>149.91550000000001</v>
      </c>
      <c r="R12" s="312"/>
      <c r="S12" s="313"/>
      <c r="T12" s="313"/>
      <c r="U12" s="313"/>
      <c r="V12" s="2"/>
      <c r="Y12" s="234"/>
      <c r="AB12" s="248" t="b">
        <f>+IF($Z$1=Z12,VLOOKUP($AA$2,$A$156:$X$172,3))</f>
        <v>0</v>
      </c>
      <c r="AC12" s="248" t="b">
        <f>+IF($Z$1=Z12,VLOOKUP($AA$2,$A$156:$X$172,6))</f>
        <v>0</v>
      </c>
      <c r="AD12" s="248" t="b">
        <f>+IF($Z$1=Z12,VLOOKUP($AA$2,$A$156:$X$172,9))</f>
        <v>0</v>
      </c>
      <c r="AE12" s="248" t="b">
        <f>+IF($Z$1=Z12,VLOOKUP($AA$2,$A$156:$X$172,12))</f>
        <v>0</v>
      </c>
      <c r="AF12" s="248" t="b">
        <f>+IF($Z$1=Z12,VLOOKUP($AA$2,$A$156:$X$172,15))</f>
        <v>0</v>
      </c>
      <c r="AG12" s="248" t="b">
        <f>+IF($Z$1=Z12,VLOOKUP($AA$2,$A$156:$X$172,18))</f>
        <v>0</v>
      </c>
    </row>
    <row r="13" spans="1:33">
      <c r="A13" s="306">
        <v>26</v>
      </c>
      <c r="B13" s="307">
        <v>26</v>
      </c>
      <c r="C13" s="307">
        <v>3699</v>
      </c>
      <c r="D13" s="310">
        <v>1951.2224999999999</v>
      </c>
      <c r="E13" s="310">
        <v>546.34230000000002</v>
      </c>
      <c r="F13" s="307">
        <v>2970</v>
      </c>
      <c r="G13" s="310">
        <v>1566.675</v>
      </c>
      <c r="H13" s="310">
        <v>438.66900000000004</v>
      </c>
      <c r="I13" s="307">
        <v>1895</v>
      </c>
      <c r="J13" s="310">
        <v>999.61249999999995</v>
      </c>
      <c r="K13" s="310">
        <v>279.89150000000001</v>
      </c>
      <c r="L13" s="307">
        <v>1327</v>
      </c>
      <c r="M13" s="310">
        <v>699.99249999999995</v>
      </c>
      <c r="N13" s="310">
        <v>195.99790000000002</v>
      </c>
      <c r="O13" s="307">
        <v>1034</v>
      </c>
      <c r="P13" s="310">
        <v>545.43499999999995</v>
      </c>
      <c r="Q13" s="310">
        <v>152.7218</v>
      </c>
      <c r="R13" s="311"/>
      <c r="S13" s="313"/>
      <c r="T13" s="313"/>
      <c r="U13" s="313"/>
      <c r="V13" s="2"/>
      <c r="Y13" s="234"/>
      <c r="AB13" s="248" t="b">
        <f>+IF($Z$1=Z13,VLOOKUP($AA$2,$A$180:$X$196,3))</f>
        <v>0</v>
      </c>
      <c r="AC13" s="248" t="b">
        <f>+IF($Z$1=Z13,VLOOKUP($AA$2,$A$180:$X$196,6))</f>
        <v>0</v>
      </c>
      <c r="AD13" s="248" t="b">
        <f>+IF($Z$1=Z13,VLOOKUP($AA$2,$A$180:$X$196,9))</f>
        <v>0</v>
      </c>
      <c r="AE13" s="248" t="b">
        <f>+IF($Z$1=Z13,VLOOKUP($AA$2,$A$180:$X$196,12))</f>
        <v>0</v>
      </c>
      <c r="AF13" s="248" t="b">
        <f>+IF($Z$1=Z13,VLOOKUP($AA$2,$A$180:$X$196,15))</f>
        <v>0</v>
      </c>
      <c r="AG13" s="248" t="b">
        <f>+IF($Z$1=Z13,VLOOKUP($AA$2,$A$180:$X$196,18))</f>
        <v>0</v>
      </c>
    </row>
    <row r="14" spans="1:33">
      <c r="A14" s="308">
        <v>27</v>
      </c>
      <c r="B14" s="309">
        <v>27</v>
      </c>
      <c r="C14" s="307">
        <v>3821</v>
      </c>
      <c r="D14" s="310">
        <v>2015.5774999999999</v>
      </c>
      <c r="E14" s="310">
        <v>564.36170000000004</v>
      </c>
      <c r="F14" s="307">
        <v>3068</v>
      </c>
      <c r="G14" s="310">
        <v>1618.37</v>
      </c>
      <c r="H14" s="310">
        <v>453.14359999999999</v>
      </c>
      <c r="I14" s="307">
        <v>1956</v>
      </c>
      <c r="J14" s="310">
        <v>1031.79</v>
      </c>
      <c r="K14" s="310">
        <v>288.90120000000002</v>
      </c>
      <c r="L14" s="307">
        <v>1373</v>
      </c>
      <c r="M14" s="310">
        <v>724.25749999999994</v>
      </c>
      <c r="N14" s="310">
        <v>202.7921</v>
      </c>
      <c r="O14" s="307">
        <v>1062</v>
      </c>
      <c r="P14" s="310">
        <v>560.20499999999993</v>
      </c>
      <c r="Q14" s="310">
        <v>156.85739999999998</v>
      </c>
      <c r="R14" s="312"/>
      <c r="S14" s="313"/>
      <c r="T14" s="313"/>
      <c r="U14" s="313"/>
      <c r="V14" s="2"/>
      <c r="Y14" s="234"/>
      <c r="AB14" s="248" t="b">
        <f>+IF($Z$1=Z14,VLOOKUP($AA$2,$A$204:$X$220,3))</f>
        <v>0</v>
      </c>
      <c r="AC14" s="248" t="b">
        <f>+IF($Z$1=Z14,VLOOKUP($AA$2,$A$204:$X$220,6))</f>
        <v>0</v>
      </c>
      <c r="AD14" s="248" t="b">
        <f>+IF($Z$1=Z14,VLOOKUP($AA$2,$A$204:$X$220,9))</f>
        <v>0</v>
      </c>
      <c r="AE14" s="248" t="b">
        <f>+IF($Z$1=Z14,VLOOKUP($AA$2,$A$204:$X$220,12))</f>
        <v>0</v>
      </c>
      <c r="AF14" s="248" t="b">
        <f>+IF($Z$1=Z14,VLOOKUP($AA$2,$A$204:$X$220,15))</f>
        <v>0</v>
      </c>
      <c r="AG14" s="248" t="b">
        <f>+IF($Z$1=Z14,VLOOKUP($AA$2,$A$204:$X$220,18))</f>
        <v>0</v>
      </c>
    </row>
    <row r="15" spans="1:33">
      <c r="A15" s="306">
        <v>28</v>
      </c>
      <c r="B15" s="307">
        <v>28</v>
      </c>
      <c r="C15" s="307">
        <v>3952</v>
      </c>
      <c r="D15" s="310">
        <v>2084.6799999999998</v>
      </c>
      <c r="E15" s="310">
        <v>583.71040000000005</v>
      </c>
      <c r="F15" s="307">
        <v>3175</v>
      </c>
      <c r="G15" s="310">
        <v>1674.8125</v>
      </c>
      <c r="H15" s="310">
        <v>468.94750000000005</v>
      </c>
      <c r="I15" s="307">
        <v>2022</v>
      </c>
      <c r="J15" s="310">
        <v>1066.605</v>
      </c>
      <c r="K15" s="310">
        <v>298.64940000000001</v>
      </c>
      <c r="L15" s="307">
        <v>1413</v>
      </c>
      <c r="M15" s="310">
        <v>745.35749999999996</v>
      </c>
      <c r="N15" s="310">
        <v>208.70010000000002</v>
      </c>
      <c r="O15" s="307">
        <v>1093</v>
      </c>
      <c r="P15" s="310">
        <v>576.5575</v>
      </c>
      <c r="Q15" s="310">
        <v>161.43610000000001</v>
      </c>
      <c r="R15" s="311"/>
      <c r="S15" s="313"/>
      <c r="T15" s="313"/>
      <c r="U15" s="313"/>
      <c r="V15" s="2"/>
      <c r="Y15" s="234"/>
      <c r="AB15" s="248" t="b">
        <f>+IF($Z$1=Z15,VLOOKUP($AA$2,$A$228:$X$243,3))</f>
        <v>0</v>
      </c>
      <c r="AC15" s="248" t="b">
        <f>+IF($Z$1=Z15,VLOOKUP($AA$2,$A$228:$X$243,6))</f>
        <v>0</v>
      </c>
      <c r="AD15" s="248" t="b">
        <f>+IF($Z$1=Z15,VLOOKUP($AA$2,$A$228:$X$243,9))</f>
        <v>0</v>
      </c>
      <c r="AE15" s="248" t="b">
        <f>+IF($Z$1=Z15,VLOOKUP($AA$2,$A$228:$X$243,12))</f>
        <v>0</v>
      </c>
      <c r="AF15" s="248" t="b">
        <f>+IF($Z$1=Z15,VLOOKUP($AA$2,$A$228:$X$243,15))</f>
        <v>0</v>
      </c>
      <c r="AG15" s="248" t="b">
        <f>+IF($Z$1=Z15,VLOOKUP($AA$2,$A$228:$X$243,18))</f>
        <v>0</v>
      </c>
    </row>
    <row r="16" spans="1:33">
      <c r="A16" s="308">
        <v>29</v>
      </c>
      <c r="B16" s="309">
        <v>29</v>
      </c>
      <c r="C16" s="307">
        <v>4083</v>
      </c>
      <c r="D16" s="310">
        <v>2153.7824999999998</v>
      </c>
      <c r="E16" s="310">
        <v>603.05910000000006</v>
      </c>
      <c r="F16" s="307">
        <v>3279</v>
      </c>
      <c r="G16" s="310">
        <v>1729.6724999999999</v>
      </c>
      <c r="H16" s="310">
        <v>484.30830000000003</v>
      </c>
      <c r="I16" s="307">
        <v>2089</v>
      </c>
      <c r="J16" s="310">
        <v>1101.9475</v>
      </c>
      <c r="K16" s="310">
        <v>308.54530000000005</v>
      </c>
      <c r="L16" s="307">
        <v>1456</v>
      </c>
      <c r="M16" s="310">
        <v>768.04</v>
      </c>
      <c r="N16" s="310">
        <v>215.05120000000002</v>
      </c>
      <c r="O16" s="307">
        <v>1126</v>
      </c>
      <c r="P16" s="310">
        <v>593.96499999999992</v>
      </c>
      <c r="Q16" s="310">
        <v>166.31019999999998</v>
      </c>
      <c r="R16" s="312"/>
      <c r="S16" s="313"/>
      <c r="T16" s="313"/>
      <c r="U16" s="313"/>
      <c r="V16" s="2"/>
      <c r="Y16" s="234"/>
      <c r="AB16" s="248" t="b">
        <f>+IF($Z$1=Z16,VLOOKUP($AA$2,$A$244:$X$251,3))</f>
        <v>0</v>
      </c>
      <c r="AC16" s="248" t="b">
        <f>+IF($Z$1=Z16,VLOOKUP($AA$2,$A$244:$X$251,6))</f>
        <v>0</v>
      </c>
      <c r="AD16" s="248" t="b">
        <f>+IF($Z$1=Z16,VLOOKUP($AA$2,$A$244:$X$251,9))</f>
        <v>0</v>
      </c>
      <c r="AE16" s="248" t="b">
        <f>+IF($Z$1=Z16,VLOOKUP($AA$2,$A$244:$X$251,12))</f>
        <v>0</v>
      </c>
      <c r="AF16" s="248" t="b">
        <f>+IF($Z$1=Z16,VLOOKUP($AA$2,$A$244:$X$251,15))</f>
        <v>0</v>
      </c>
      <c r="AG16" s="248" t="b">
        <f>+IF($Z$1=Z16,VLOOKUP($AA$2,$A$244:$X$251,18))</f>
        <v>0</v>
      </c>
    </row>
    <row r="17" spans="1:33">
      <c r="A17" s="306">
        <v>30</v>
      </c>
      <c r="B17" s="307">
        <v>30</v>
      </c>
      <c r="C17" s="307">
        <v>4219</v>
      </c>
      <c r="D17" s="310">
        <v>2225.5225</v>
      </c>
      <c r="E17" s="310">
        <v>623.14630000000011</v>
      </c>
      <c r="F17" s="307">
        <v>3388</v>
      </c>
      <c r="G17" s="310">
        <v>1787.1699999999998</v>
      </c>
      <c r="H17" s="310">
        <v>500.4076</v>
      </c>
      <c r="I17" s="307">
        <v>2160</v>
      </c>
      <c r="J17" s="310">
        <v>1139.3999999999999</v>
      </c>
      <c r="K17" s="310">
        <v>319.03199999999998</v>
      </c>
      <c r="L17" s="307">
        <v>1500</v>
      </c>
      <c r="M17" s="310">
        <v>791.25</v>
      </c>
      <c r="N17" s="310">
        <v>221.55</v>
      </c>
      <c r="O17" s="307">
        <v>1158</v>
      </c>
      <c r="P17" s="310">
        <v>610.84499999999991</v>
      </c>
      <c r="Q17" s="310">
        <v>171.03659999999999</v>
      </c>
      <c r="R17" s="311"/>
      <c r="S17" s="313"/>
      <c r="T17" s="313"/>
      <c r="U17" s="313"/>
      <c r="V17" s="2"/>
      <c r="Y17" s="234"/>
      <c r="AB17" s="248" t="b">
        <f>+IF($Z$1=Z17,VLOOKUP($AA$2,$A$259:$X$275,3))</f>
        <v>0</v>
      </c>
      <c r="AC17" s="248" t="b">
        <f>+IF($Z$1=Z17,VLOOKUP($AA$2,$A$259:$X$275,6))</f>
        <v>0</v>
      </c>
      <c r="AD17" s="248" t="b">
        <f>+IF($Z$1=Z17,VLOOKUP($AA$2,$A$259:$X$275,9))</f>
        <v>0</v>
      </c>
      <c r="AE17" s="248" t="b">
        <f>+IF($Z$1=Z17,VLOOKUP($AA$2,$A$259:$X$275,12))</f>
        <v>0</v>
      </c>
      <c r="AF17" s="248" t="b">
        <f>+IF($Z$1=Z17,VLOOKUP($AA$2,$A$259:$X$275,15))</f>
        <v>0</v>
      </c>
      <c r="AG17" s="248" t="b">
        <f>+IF($Z$1=Z17,VLOOKUP($AA$2,$A$259:$X$275,18))</f>
        <v>0</v>
      </c>
    </row>
    <row r="18" spans="1:33">
      <c r="A18" s="308">
        <v>31</v>
      </c>
      <c r="B18" s="309">
        <v>31</v>
      </c>
      <c r="C18" s="307">
        <v>4362</v>
      </c>
      <c r="D18" s="310">
        <v>2300.9549999999999</v>
      </c>
      <c r="E18" s="310">
        <v>644.26740000000007</v>
      </c>
      <c r="F18" s="307">
        <v>3505</v>
      </c>
      <c r="G18" s="310">
        <v>1848.8874999999998</v>
      </c>
      <c r="H18" s="310">
        <v>517.68849999999998</v>
      </c>
      <c r="I18" s="307">
        <v>2233</v>
      </c>
      <c r="J18" s="310">
        <v>1177.9075</v>
      </c>
      <c r="K18" s="310">
        <v>329.81410000000005</v>
      </c>
      <c r="L18" s="307">
        <v>1540</v>
      </c>
      <c r="M18" s="310">
        <v>812.34999999999991</v>
      </c>
      <c r="N18" s="310">
        <v>227.458</v>
      </c>
      <c r="O18" s="307">
        <v>1193</v>
      </c>
      <c r="P18" s="310">
        <v>629.3075</v>
      </c>
      <c r="Q18" s="310">
        <v>176.20610000000002</v>
      </c>
      <c r="R18" s="312"/>
      <c r="S18" s="313"/>
      <c r="T18" s="313"/>
      <c r="U18" s="313"/>
      <c r="V18" s="2"/>
      <c r="Y18" s="234"/>
      <c r="AB18" s="248" t="b">
        <f>+IF($Z$1=Z18,VLOOKUP($AA$2,$A$283:$X$299,3))</f>
        <v>0</v>
      </c>
      <c r="AC18" s="248" t="b">
        <f>+IF($Z$1=Z18,VLOOKUP($AA$2,$A$283:$X$299,6))</f>
        <v>0</v>
      </c>
      <c r="AD18" s="248" t="b">
        <f>+IF($Z$1=Z18,VLOOKUP($AA$2,$A$283:$X$299,9))</f>
        <v>0</v>
      </c>
      <c r="AE18" s="248" t="b">
        <f>+IF($Z$1=Z18,VLOOKUP($AA$2,$A$283:$X$299,12))</f>
        <v>0</v>
      </c>
      <c r="AF18" s="248" t="b">
        <f>+IF($Z$1=Z18,VLOOKUP($AA$2,$A$283:$X$299,15))</f>
        <v>0</v>
      </c>
      <c r="AG18" s="248" t="b">
        <f>+IF($Z$1=Z18,VLOOKUP($AA$2,$A$283:$X$299,18))</f>
        <v>0</v>
      </c>
    </row>
    <row r="19" spans="1:33">
      <c r="A19" s="306">
        <v>32</v>
      </c>
      <c r="B19" s="307">
        <v>32</v>
      </c>
      <c r="C19" s="307">
        <v>4523</v>
      </c>
      <c r="D19" s="310">
        <v>2385.8824999999997</v>
      </c>
      <c r="E19" s="310">
        <v>668.0471</v>
      </c>
      <c r="F19" s="307">
        <v>3627</v>
      </c>
      <c r="G19" s="310">
        <v>1913.2424999999998</v>
      </c>
      <c r="H19" s="310">
        <v>535.7079</v>
      </c>
      <c r="I19" s="307">
        <v>2310</v>
      </c>
      <c r="J19" s="310">
        <v>1218.5249999999999</v>
      </c>
      <c r="K19" s="310">
        <v>341.18700000000001</v>
      </c>
      <c r="L19" s="307">
        <v>1596</v>
      </c>
      <c r="M19" s="310">
        <v>841.89</v>
      </c>
      <c r="N19" s="310">
        <v>235.72920000000002</v>
      </c>
      <c r="O19" s="307">
        <v>1231</v>
      </c>
      <c r="P19" s="310">
        <v>649.35249999999996</v>
      </c>
      <c r="Q19" s="310">
        <v>181.81870000000001</v>
      </c>
      <c r="R19" s="311"/>
      <c r="S19" s="313"/>
      <c r="T19" s="313"/>
      <c r="U19" s="313"/>
      <c r="V19" s="3"/>
      <c r="Y19" s="234"/>
      <c r="AB19" s="248" t="b">
        <f>+IF($Z$1=Z19,VLOOKUP($AA$2,$A$307:$X$323,3))</f>
        <v>0</v>
      </c>
      <c r="AC19" s="248" t="b">
        <f>+IF($Z$1=Z19,VLOOKUP($AA$2,$A$307:$X$323,6))</f>
        <v>0</v>
      </c>
      <c r="AD19" s="248" t="b">
        <f>+IF($Z$1=Z19,VLOOKUP($AA$2,$A$307:$X$323,9))</f>
        <v>0</v>
      </c>
      <c r="AE19" s="248" t="b">
        <f>+IF($Z$1=Z19,VLOOKUP($AA$2,$A$307:$X$323,12))</f>
        <v>0</v>
      </c>
      <c r="AF19" s="248" t="b">
        <f>+IF($Z$1=Z19,VLOOKUP($AA$2,$A$307:$X$323,15))</f>
        <v>0</v>
      </c>
      <c r="AG19" s="248" t="b">
        <f>+IF($Z$1=Z19,VLOOKUP($AA$2,$A$307:$X$323,18))</f>
        <v>0</v>
      </c>
    </row>
    <row r="20" spans="1:33">
      <c r="A20" s="308">
        <v>33</v>
      </c>
      <c r="B20" s="309">
        <v>33</v>
      </c>
      <c r="C20" s="307">
        <v>4680</v>
      </c>
      <c r="D20" s="310">
        <v>2468.6999999999998</v>
      </c>
      <c r="E20" s="310">
        <v>691.23599999999999</v>
      </c>
      <c r="F20" s="307">
        <v>3751</v>
      </c>
      <c r="G20" s="310">
        <v>1978.6524999999999</v>
      </c>
      <c r="H20" s="310">
        <v>554.02269999999999</v>
      </c>
      <c r="I20" s="307">
        <v>2384</v>
      </c>
      <c r="J20" s="310">
        <v>1257.56</v>
      </c>
      <c r="K20" s="310">
        <v>352.11680000000001</v>
      </c>
      <c r="L20" s="307">
        <v>1647</v>
      </c>
      <c r="M20" s="310">
        <v>868.7924999999999</v>
      </c>
      <c r="N20" s="310">
        <v>243.2619</v>
      </c>
      <c r="O20" s="307">
        <v>1270</v>
      </c>
      <c r="P20" s="310">
        <v>669.92499999999995</v>
      </c>
      <c r="Q20" s="310">
        <v>187.57900000000001</v>
      </c>
      <c r="R20" s="312"/>
      <c r="S20" s="313"/>
      <c r="T20" s="313"/>
      <c r="U20" s="313"/>
      <c r="V20" s="3"/>
      <c r="Y20" s="234"/>
      <c r="AB20" s="248" t="b">
        <f>+IF($Z$1=Z20,VLOOKUP($AA$2,$A$331:$X$347,3))</f>
        <v>0</v>
      </c>
      <c r="AC20" s="248" t="b">
        <f>+IF($Z$1=Z20,VLOOKUP($AA$2,$A$331:$X$347,6))</f>
        <v>0</v>
      </c>
      <c r="AD20" s="248" t="b">
        <f>+IF($Z$1=Z20,VLOOKUP($AA$2,$A$331:$X$347,9))</f>
        <v>0</v>
      </c>
      <c r="AE20" s="248" t="b">
        <f>+IF($Z$1=Z20,VLOOKUP($AA$2,$A$331:$X$347,12))</f>
        <v>0</v>
      </c>
      <c r="AF20" s="248" t="b">
        <f>+IF($Z$1=Z20,VLOOKUP($AA$2,$A$331:$X$347,15))</f>
        <v>0</v>
      </c>
      <c r="AG20" s="248" t="b">
        <f>+IF($Z$1=Z20,VLOOKUP($AA$2,$A$331:$X$347,18))</f>
        <v>0</v>
      </c>
    </row>
    <row r="21" spans="1:33">
      <c r="A21" s="306">
        <v>34</v>
      </c>
      <c r="B21" s="307">
        <v>34</v>
      </c>
      <c r="C21" s="307">
        <v>4837</v>
      </c>
      <c r="D21" s="310">
        <v>2551.5174999999999</v>
      </c>
      <c r="E21" s="310">
        <v>714.42490000000009</v>
      </c>
      <c r="F21" s="307">
        <v>3878</v>
      </c>
      <c r="G21" s="310">
        <v>2045.645</v>
      </c>
      <c r="H21" s="310">
        <v>572.78060000000005</v>
      </c>
      <c r="I21" s="307">
        <v>2462</v>
      </c>
      <c r="J21" s="310">
        <v>1298.7049999999999</v>
      </c>
      <c r="K21" s="310">
        <v>363.63740000000001</v>
      </c>
      <c r="L21" s="307">
        <v>1701</v>
      </c>
      <c r="M21" s="310">
        <v>897.27749999999992</v>
      </c>
      <c r="N21" s="310">
        <v>251.23769999999999</v>
      </c>
      <c r="O21" s="307">
        <v>1308</v>
      </c>
      <c r="P21" s="310">
        <v>689.96999999999991</v>
      </c>
      <c r="Q21" s="310">
        <v>193.19159999999999</v>
      </c>
      <c r="R21" s="311"/>
      <c r="S21" s="313"/>
      <c r="T21" s="313"/>
      <c r="U21" s="313"/>
      <c r="V21" s="3"/>
      <c r="Y21" s="46"/>
      <c r="AB21" s="248" t="b">
        <f>+IF($Z$1=Z21,VLOOKUP($AA$2,$A$355:$X$371,3))</f>
        <v>0</v>
      </c>
      <c r="AC21" s="248" t="b">
        <f>+IF($Z$1=Z21,VLOOKUP($AA$2,$A$355:$X$371,6))</f>
        <v>0</v>
      </c>
      <c r="AD21" s="248" t="b">
        <f>+IF($Z$1=Z21,VLOOKUP($AA$2,$A$355:$X$371,9))</f>
        <v>0</v>
      </c>
      <c r="AE21" s="248" t="b">
        <f>+IF($Z$1=Z21,VLOOKUP($AA$2,$A$355:$X$371,12))</f>
        <v>0</v>
      </c>
      <c r="AF21" s="248" t="b">
        <f>+IF($Z$1=Z21,VLOOKUP($AA$2,$A$355:$X$371,15))</f>
        <v>0</v>
      </c>
      <c r="AG21" s="248" t="b">
        <f>+IF($Z$1=Z21,VLOOKUP($AA$2,$A$355:$X$371,18))</f>
        <v>0</v>
      </c>
    </row>
    <row r="22" spans="1:33">
      <c r="A22" s="308">
        <v>35</v>
      </c>
      <c r="B22" s="309">
        <v>35</v>
      </c>
      <c r="C22" s="307">
        <v>4993</v>
      </c>
      <c r="D22" s="310">
        <v>2633.8074999999999</v>
      </c>
      <c r="E22" s="310">
        <v>737.46609999999998</v>
      </c>
      <c r="F22" s="307">
        <v>4002</v>
      </c>
      <c r="G22" s="310">
        <v>2111.0549999999998</v>
      </c>
      <c r="H22" s="310">
        <v>591.09540000000004</v>
      </c>
      <c r="I22" s="307">
        <v>2537</v>
      </c>
      <c r="J22" s="310">
        <v>1338.2674999999999</v>
      </c>
      <c r="K22" s="310">
        <v>374.7149</v>
      </c>
      <c r="L22" s="307">
        <v>1753</v>
      </c>
      <c r="M22" s="310">
        <v>924.70749999999998</v>
      </c>
      <c r="N22" s="310">
        <v>258.91810000000004</v>
      </c>
      <c r="O22" s="307">
        <v>1348</v>
      </c>
      <c r="P22" s="310">
        <v>711.06999999999994</v>
      </c>
      <c r="Q22" s="310">
        <v>199.09960000000001</v>
      </c>
      <c r="R22" s="312"/>
      <c r="S22" s="313"/>
      <c r="T22" s="313"/>
      <c r="U22" s="313"/>
      <c r="Y22" s="46"/>
      <c r="AB22" s="248" t="b">
        <f>+IF($Z$1=Z22,VLOOKUP($AA$2,$A$379:$X$395,3))</f>
        <v>0</v>
      </c>
      <c r="AC22" s="248" t="b">
        <f>+IF($Z$1=Z22,VLOOKUP($AA$2,$A$379:$X$395,6))</f>
        <v>0</v>
      </c>
      <c r="AD22" s="248" t="b">
        <f>+IF($Z$1=Z22,VLOOKUP($AA$2,$A$379:$X$395,9))</f>
        <v>0</v>
      </c>
      <c r="AE22" s="248" t="b">
        <f>+IF($Z$1=Z22,VLOOKUP($AA$2,$A$379:$X$395,12))</f>
        <v>0</v>
      </c>
      <c r="AF22" s="248" t="b">
        <f>+IF($Z$1=Z22,VLOOKUP($AA$2,$A$379:$X$395,15))</f>
        <v>0</v>
      </c>
      <c r="AG22" s="248" t="b">
        <f>+IF($Z$1=Z22,VLOOKUP($AA$2,$A$379:$X$395,18))</f>
        <v>0</v>
      </c>
    </row>
    <row r="23" spans="1:33" ht="16.2" thickBot="1">
      <c r="A23" s="306">
        <v>36</v>
      </c>
      <c r="B23" s="307">
        <v>36</v>
      </c>
      <c r="C23" s="307">
        <v>5349</v>
      </c>
      <c r="D23" s="310">
        <v>2821.5974999999999</v>
      </c>
      <c r="E23" s="310">
        <v>790.04730000000006</v>
      </c>
      <c r="F23" s="307">
        <v>4283</v>
      </c>
      <c r="G23" s="310">
        <v>2259.2824999999998</v>
      </c>
      <c r="H23" s="310">
        <v>632.59910000000002</v>
      </c>
      <c r="I23" s="307">
        <v>2713</v>
      </c>
      <c r="J23" s="310">
        <v>1431.1074999999998</v>
      </c>
      <c r="K23" s="310">
        <v>400.71010000000001</v>
      </c>
      <c r="L23" s="307">
        <v>1874</v>
      </c>
      <c r="M23" s="310">
        <v>988.53499999999997</v>
      </c>
      <c r="N23" s="310">
        <v>276.78980000000001</v>
      </c>
      <c r="O23" s="307">
        <v>1438</v>
      </c>
      <c r="P23" s="310">
        <v>758.54499999999996</v>
      </c>
      <c r="Q23" s="310">
        <v>212.39260000000002</v>
      </c>
      <c r="R23" s="311"/>
      <c r="S23" s="313"/>
      <c r="T23" s="313"/>
      <c r="U23" s="313"/>
      <c r="Y23" s="47"/>
      <c r="AB23" s="248" t="b">
        <f>+IF($Z$1=Z23,VLOOKUP($AA$2,$A$403:$X$419,3))</f>
        <v>0</v>
      </c>
      <c r="AC23" s="248" t="b">
        <f>+IF($Z$1=Z23,VLOOKUP($AA$2,$A$403:$X$419,6))</f>
        <v>0</v>
      </c>
      <c r="AD23" s="248" t="b">
        <f>+IF($Z$1=Z23,VLOOKUP($AA$2,$A$403:$X$419,9))</f>
        <v>0</v>
      </c>
      <c r="AE23" s="248" t="b">
        <f>+IF($Z$1=Z23,VLOOKUP($AA$2,$A$403:$X$419,12))</f>
        <v>0</v>
      </c>
      <c r="AF23" s="248" t="b">
        <f>+IF($Z$1=Z23,VLOOKUP($AA$2,$A$403:$X$419,15))</f>
        <v>0</v>
      </c>
      <c r="AG23" s="248" t="b">
        <f>+IF($Z$1=Z23,VLOOKUP($AA$2,$A$383:$X$419,18))</f>
        <v>0</v>
      </c>
    </row>
    <row r="24" spans="1:33">
      <c r="A24" s="308">
        <v>37</v>
      </c>
      <c r="B24" s="309">
        <v>37</v>
      </c>
      <c r="C24" s="307">
        <v>5545</v>
      </c>
      <c r="D24" s="310">
        <v>2924.9874999999997</v>
      </c>
      <c r="E24" s="310">
        <v>818.99649999999997</v>
      </c>
      <c r="F24" s="307">
        <v>4438</v>
      </c>
      <c r="G24" s="310">
        <v>2341.0450000000001</v>
      </c>
      <c r="H24" s="310">
        <v>655.49260000000004</v>
      </c>
      <c r="I24" s="307">
        <v>2810</v>
      </c>
      <c r="J24" s="310">
        <v>1482.2749999999999</v>
      </c>
      <c r="K24" s="310">
        <v>415.03699999999998</v>
      </c>
      <c r="L24" s="307">
        <v>1935</v>
      </c>
      <c r="M24" s="310">
        <v>1020.7125</v>
      </c>
      <c r="N24" s="310">
        <v>285.79950000000002</v>
      </c>
      <c r="O24" s="307">
        <v>1484</v>
      </c>
      <c r="P24" s="310">
        <v>782.81</v>
      </c>
      <c r="Q24" s="310">
        <v>219.18680000000001</v>
      </c>
      <c r="R24" s="312"/>
      <c r="S24" s="313"/>
      <c r="T24" s="313"/>
      <c r="U24" s="313"/>
      <c r="AB24" s="245">
        <f>IF($AA$2&gt;=102,"N/A",IF($Z$1=3,"N/A",SUM(AB5:AB23)))</f>
        <v>6490</v>
      </c>
      <c r="AC24" s="245">
        <f>IF($AA$2&gt;=102,"N/A",IF($Z$1=3,"N/A",SUM(AC5:AC23)))</f>
        <v>5186</v>
      </c>
      <c r="AD24" s="245">
        <f>IF($AA$2&gt;=102,"N/A",IF($Z$1=3,"N/A",SUM(AD5:AD23)))</f>
        <v>3277</v>
      </c>
      <c r="AE24" s="245">
        <f>IF($AA$2&gt;=102,"N/A",IF($Z$1=3,"N/A",SUM(AE5:AE23)))</f>
        <v>2239</v>
      </c>
      <c r="AF24" s="245">
        <f>IF($AA$2&gt;=102,"N/A",IF($Z$1=3,"N/A",SUM(AF5:AF23)))</f>
        <v>1708</v>
      </c>
      <c r="AG24" s="245">
        <f t="shared" ref="AG24" si="0">IF($AA$2&gt;=80,"N/A",IF($Z$1=3,"N/A",SUM(AG5:AG23)))</f>
        <v>0</v>
      </c>
    </row>
    <row r="25" spans="1:33">
      <c r="A25" s="306">
        <v>38</v>
      </c>
      <c r="B25" s="307">
        <v>38</v>
      </c>
      <c r="C25" s="307">
        <v>5741</v>
      </c>
      <c r="D25" s="310">
        <v>3028.3774999999996</v>
      </c>
      <c r="E25" s="310">
        <v>847.94569999999999</v>
      </c>
      <c r="F25" s="307">
        <v>4595</v>
      </c>
      <c r="G25" s="310">
        <v>2423.8624999999997</v>
      </c>
      <c r="H25" s="310">
        <v>678.68150000000003</v>
      </c>
      <c r="I25" s="307">
        <v>2910</v>
      </c>
      <c r="J25" s="310">
        <v>1535.0249999999999</v>
      </c>
      <c r="K25" s="310">
        <v>429.80700000000002</v>
      </c>
      <c r="L25" s="307">
        <v>1999</v>
      </c>
      <c r="M25" s="310">
        <v>1054.4724999999999</v>
      </c>
      <c r="N25" s="310">
        <v>295.25229999999999</v>
      </c>
      <c r="O25" s="307">
        <v>1532</v>
      </c>
      <c r="P25" s="310">
        <v>808.13</v>
      </c>
      <c r="Q25" s="310">
        <v>226.27640000000002</v>
      </c>
      <c r="R25" s="311"/>
      <c r="S25" s="313"/>
      <c r="T25" s="313"/>
      <c r="U25" s="313"/>
    </row>
    <row r="26" spans="1:33">
      <c r="A26" s="308">
        <v>39</v>
      </c>
      <c r="B26" s="309">
        <v>39</v>
      </c>
      <c r="C26" s="307">
        <v>5938</v>
      </c>
      <c r="D26" s="310">
        <v>3132.2949999999996</v>
      </c>
      <c r="E26" s="310">
        <v>877.04259999999999</v>
      </c>
      <c r="F26" s="307">
        <v>4748</v>
      </c>
      <c r="G26" s="310">
        <v>2504.5699999999997</v>
      </c>
      <c r="H26" s="310">
        <v>701.27959999999996</v>
      </c>
      <c r="I26" s="307">
        <v>3002</v>
      </c>
      <c r="J26" s="310">
        <v>1583.5549999999998</v>
      </c>
      <c r="K26" s="310">
        <v>443.3954</v>
      </c>
      <c r="L26" s="307">
        <v>2064</v>
      </c>
      <c r="M26" s="310">
        <v>1088.76</v>
      </c>
      <c r="N26" s="310">
        <v>304.8528</v>
      </c>
      <c r="O26" s="307">
        <v>1579</v>
      </c>
      <c r="P26" s="310">
        <v>832.9224999999999</v>
      </c>
      <c r="Q26" s="310">
        <v>233.2183</v>
      </c>
      <c r="R26" s="312"/>
      <c r="S26" s="313"/>
      <c r="T26" s="313"/>
      <c r="U26" s="313"/>
    </row>
    <row r="27" spans="1:33">
      <c r="A27" s="306">
        <v>40</v>
      </c>
      <c r="B27" s="307">
        <v>40</v>
      </c>
      <c r="C27" s="307">
        <v>6137</v>
      </c>
      <c r="D27" s="310">
        <v>3237.2674999999999</v>
      </c>
      <c r="E27" s="310">
        <v>906.43490000000008</v>
      </c>
      <c r="F27" s="307">
        <v>4905</v>
      </c>
      <c r="G27" s="310">
        <v>2587.3874999999998</v>
      </c>
      <c r="H27" s="310">
        <v>724.46850000000006</v>
      </c>
      <c r="I27" s="307">
        <v>3102</v>
      </c>
      <c r="J27" s="310">
        <v>1636.3049999999998</v>
      </c>
      <c r="K27" s="310">
        <v>458.16539999999998</v>
      </c>
      <c r="L27" s="307">
        <v>2126</v>
      </c>
      <c r="M27" s="310">
        <v>1121.4649999999999</v>
      </c>
      <c r="N27" s="310">
        <v>314.0102</v>
      </c>
      <c r="O27" s="307">
        <v>1629</v>
      </c>
      <c r="P27" s="310">
        <v>859.2974999999999</v>
      </c>
      <c r="Q27" s="310">
        <v>240.60329999999999</v>
      </c>
      <c r="R27" s="311"/>
      <c r="S27" s="313"/>
      <c r="T27" s="313"/>
      <c r="U27" s="313"/>
      <c r="Z27" s="245">
        <f>+Z1</f>
        <v>2</v>
      </c>
    </row>
    <row r="28" spans="1:33">
      <c r="A28" s="308">
        <v>41</v>
      </c>
      <c r="B28" s="309">
        <v>41</v>
      </c>
      <c r="C28" s="307">
        <v>6329</v>
      </c>
      <c r="D28" s="310">
        <v>3338.5474999999997</v>
      </c>
      <c r="E28" s="310">
        <v>934.79330000000004</v>
      </c>
      <c r="F28" s="307">
        <v>5060</v>
      </c>
      <c r="G28" s="310">
        <v>2669.1499999999996</v>
      </c>
      <c r="H28" s="310">
        <v>747.36199999999997</v>
      </c>
      <c r="I28" s="307">
        <v>3199</v>
      </c>
      <c r="J28" s="310">
        <v>1687.4724999999999</v>
      </c>
      <c r="K28" s="310">
        <v>472.4923</v>
      </c>
      <c r="L28" s="307">
        <v>2187</v>
      </c>
      <c r="M28" s="310">
        <v>1153.6424999999999</v>
      </c>
      <c r="N28" s="310">
        <v>323.01990000000001</v>
      </c>
      <c r="O28" s="307">
        <v>1673</v>
      </c>
      <c r="P28" s="310">
        <v>882.50749999999994</v>
      </c>
      <c r="Q28" s="310">
        <v>247.10210000000001</v>
      </c>
      <c r="R28" s="312"/>
      <c r="S28" s="313"/>
      <c r="T28" s="313"/>
      <c r="U28" s="313"/>
      <c r="AA28" s="245">
        <f>+AA2</f>
        <v>43</v>
      </c>
      <c r="AB28" s="245" t="s">
        <v>644</v>
      </c>
      <c r="AC28" s="245" t="s">
        <v>645</v>
      </c>
      <c r="AD28" s="245" t="s">
        <v>646</v>
      </c>
      <c r="AE28" s="245" t="s">
        <v>647</v>
      </c>
      <c r="AF28" s="245" t="s">
        <v>648</v>
      </c>
      <c r="AG28" s="245" t="s">
        <v>649</v>
      </c>
    </row>
    <row r="29" spans="1:33" ht="16.2" thickBot="1">
      <c r="A29" s="306">
        <v>42</v>
      </c>
      <c r="B29" s="307">
        <v>42</v>
      </c>
      <c r="C29" s="307">
        <v>6566</v>
      </c>
      <c r="D29" s="310">
        <v>3463.5649999999996</v>
      </c>
      <c r="E29" s="310">
        <v>969.79819999999995</v>
      </c>
      <c r="F29" s="307">
        <v>5247</v>
      </c>
      <c r="G29" s="310">
        <v>2767.7925</v>
      </c>
      <c r="H29" s="310">
        <v>774.98190000000011</v>
      </c>
      <c r="I29" s="307">
        <v>3314</v>
      </c>
      <c r="J29" s="310">
        <v>1748.135</v>
      </c>
      <c r="K29" s="310">
        <v>489.47780000000006</v>
      </c>
      <c r="L29" s="307">
        <v>2267</v>
      </c>
      <c r="M29" s="310">
        <v>1195.8425</v>
      </c>
      <c r="N29" s="310">
        <v>334.83590000000004</v>
      </c>
      <c r="O29" s="307">
        <v>1731</v>
      </c>
      <c r="P29" s="310">
        <v>913.10249999999996</v>
      </c>
      <c r="Q29" s="310">
        <v>255.6687</v>
      </c>
      <c r="R29" s="311"/>
      <c r="S29" s="313"/>
      <c r="T29" s="313"/>
      <c r="U29" s="313"/>
      <c r="AA29" s="245" t="str">
        <f>+AA3</f>
        <v>N/A</v>
      </c>
      <c r="AB29" s="245" t="s">
        <v>652</v>
      </c>
      <c r="AC29" s="245" t="s">
        <v>652</v>
      </c>
      <c r="AD29" s="245" t="s">
        <v>652</v>
      </c>
      <c r="AE29" s="245" t="s">
        <v>652</v>
      </c>
      <c r="AF29" s="245" t="s">
        <v>652</v>
      </c>
      <c r="AG29" s="245" t="s">
        <v>652</v>
      </c>
    </row>
    <row r="30" spans="1:33">
      <c r="A30" s="308">
        <v>43</v>
      </c>
      <c r="B30" s="309">
        <v>43</v>
      </c>
      <c r="C30" s="307">
        <v>6797</v>
      </c>
      <c r="D30" s="310">
        <v>3585.4174999999996</v>
      </c>
      <c r="E30" s="310">
        <v>1003.9168999999999</v>
      </c>
      <c r="F30" s="307">
        <v>5431</v>
      </c>
      <c r="G30" s="310">
        <v>2864.8525</v>
      </c>
      <c r="H30" s="310">
        <v>802.15870000000007</v>
      </c>
      <c r="I30" s="307">
        <v>3432</v>
      </c>
      <c r="J30" s="310">
        <v>1810.3799999999999</v>
      </c>
      <c r="K30" s="310">
        <v>506.90640000000002</v>
      </c>
      <c r="L30" s="307">
        <v>2344</v>
      </c>
      <c r="M30" s="310">
        <v>1236.46</v>
      </c>
      <c r="N30" s="310">
        <v>346.20880000000005</v>
      </c>
      <c r="O30" s="307">
        <v>1789</v>
      </c>
      <c r="P30" s="310">
        <v>943.69749999999999</v>
      </c>
      <c r="Q30" s="310">
        <v>264.2353</v>
      </c>
      <c r="R30" s="312"/>
      <c r="S30" s="313"/>
      <c r="T30" s="313"/>
      <c r="U30" s="313"/>
      <c r="Y30" s="45" t="s">
        <v>86</v>
      </c>
      <c r="AA30" s="253">
        <f>+AA4</f>
        <v>1</v>
      </c>
    </row>
    <row r="31" spans="1:33">
      <c r="A31" s="306">
        <v>44</v>
      </c>
      <c r="B31" s="307">
        <v>44</v>
      </c>
      <c r="C31" s="307">
        <v>7031</v>
      </c>
      <c r="D31" s="310">
        <v>3708.8525</v>
      </c>
      <c r="E31" s="310">
        <v>1038.4787000000001</v>
      </c>
      <c r="F31" s="307">
        <v>5619</v>
      </c>
      <c r="G31" s="310">
        <v>2964.0225</v>
      </c>
      <c r="H31" s="310">
        <v>829.92630000000008</v>
      </c>
      <c r="I31" s="307">
        <v>3546</v>
      </c>
      <c r="J31" s="310">
        <v>1870.5149999999999</v>
      </c>
      <c r="K31" s="310">
        <v>523.74419999999998</v>
      </c>
      <c r="L31" s="307">
        <v>2422</v>
      </c>
      <c r="M31" s="310">
        <v>1277.605</v>
      </c>
      <c r="N31" s="310">
        <v>357.72940000000006</v>
      </c>
      <c r="O31" s="307">
        <v>1852</v>
      </c>
      <c r="P31" s="310">
        <v>976.93</v>
      </c>
      <c r="Q31" s="310">
        <v>273.54040000000003</v>
      </c>
      <c r="R31" s="311"/>
      <c r="S31" s="313"/>
      <c r="T31" s="313"/>
      <c r="U31" s="313"/>
      <c r="Y31" s="234" t="s">
        <v>758</v>
      </c>
      <c r="Z31" s="245">
        <v>1</v>
      </c>
      <c r="AB31" s="248" t="b">
        <f>+IF($Z$1=Z31,VLOOKUP($AA$3,$A$5:$Q$88,3))</f>
        <v>0</v>
      </c>
      <c r="AC31" s="248" t="b">
        <f>+IF($Z$1=Z31,VLOOKUP($AA$3,$A$5:$Q$88,6))</f>
        <v>0</v>
      </c>
      <c r="AD31" s="248" t="b">
        <f>+IF($Z$1=Z31,VLOOKUP($AA$3,$A$5:$Q$88,9))</f>
        <v>0</v>
      </c>
      <c r="AE31" s="248" t="b">
        <f>+IF($Z$1=Z31,VLOOKUP($AA$3,$A$5:$Q$88,12))</f>
        <v>0</v>
      </c>
      <c r="AF31" s="248" t="b">
        <f>+IF($Z$1=Z31,VLOOKUP($AA$3,$A$5:$Q$88,15))</f>
        <v>0</v>
      </c>
      <c r="AG31" s="248" t="b">
        <f>+IF($Z$1=Z31,VLOOKUP($AA$3,$A$5:$X$21,18))</f>
        <v>0</v>
      </c>
    </row>
    <row r="32" spans="1:33">
      <c r="A32" s="308">
        <v>45</v>
      </c>
      <c r="B32" s="309">
        <v>45</v>
      </c>
      <c r="C32" s="307">
        <v>7264</v>
      </c>
      <c r="D32" s="310">
        <v>3831.7599999999998</v>
      </c>
      <c r="E32" s="310">
        <v>1072.8928000000001</v>
      </c>
      <c r="F32" s="307">
        <v>5801</v>
      </c>
      <c r="G32" s="310">
        <v>3060.0274999999997</v>
      </c>
      <c r="H32" s="310">
        <v>856.80769999999995</v>
      </c>
      <c r="I32" s="307">
        <v>3663</v>
      </c>
      <c r="J32" s="310">
        <v>1932.2324999999998</v>
      </c>
      <c r="K32" s="310">
        <v>541.02509999999995</v>
      </c>
      <c r="L32" s="307">
        <v>2503</v>
      </c>
      <c r="M32" s="310">
        <v>1320.3325</v>
      </c>
      <c r="N32" s="310">
        <v>369.69310000000002</v>
      </c>
      <c r="O32" s="307">
        <v>1907</v>
      </c>
      <c r="P32" s="310">
        <v>1005.9425</v>
      </c>
      <c r="Q32" s="310">
        <v>281.66390000000001</v>
      </c>
      <c r="R32" s="312"/>
      <c r="S32" s="313"/>
      <c r="T32" s="313"/>
      <c r="U32" s="313"/>
      <c r="Y32" s="234" t="s">
        <v>759</v>
      </c>
      <c r="Z32" s="245">
        <v>2</v>
      </c>
      <c r="AB32" s="248" t="e">
        <f>+IF($Z$1=Z32,VLOOKUP($AA$3,$A$100:$Q$183,3))</f>
        <v>#N/A</v>
      </c>
      <c r="AC32" s="248" t="e">
        <f>+IF($Z$1=Z32,VLOOKUP($AA$3,$A$100:$Q$183,6))</f>
        <v>#N/A</v>
      </c>
      <c r="AD32" s="248" t="e">
        <f>+IF($Z$1=Z32,VLOOKUP($AA$3,$A$100:$Q$183,9))</f>
        <v>#N/A</v>
      </c>
      <c r="AE32" s="248" t="e">
        <f>+IF($Z$1=Z32,VLOOKUP($AA$3,$A$100:$Q$183,12))</f>
        <v>#N/A</v>
      </c>
      <c r="AF32" s="248" t="e">
        <f>+IF($Z$1=Z32,VLOOKUP($AA$3,$A$100:$Q$183,15))</f>
        <v>#N/A</v>
      </c>
      <c r="AG32" s="248" t="e">
        <f>+IF($Z$1=Z32,VLOOKUP($AA$3,$A$29:$X$45,18))</f>
        <v>#N/A</v>
      </c>
    </row>
    <row r="33" spans="1:33">
      <c r="A33" s="306">
        <v>46</v>
      </c>
      <c r="B33" s="307">
        <v>46</v>
      </c>
      <c r="C33" s="307">
        <v>7500</v>
      </c>
      <c r="D33" s="310">
        <v>3956.2499999999995</v>
      </c>
      <c r="E33" s="310">
        <v>1107.75</v>
      </c>
      <c r="F33" s="307">
        <v>5986</v>
      </c>
      <c r="G33" s="310">
        <v>3157.6149999999998</v>
      </c>
      <c r="H33" s="310">
        <v>884.13220000000001</v>
      </c>
      <c r="I33" s="307">
        <v>3779</v>
      </c>
      <c r="J33" s="310">
        <v>1993.4224999999999</v>
      </c>
      <c r="K33" s="310">
        <v>558.15830000000005</v>
      </c>
      <c r="L33" s="307">
        <v>2579</v>
      </c>
      <c r="M33" s="310">
        <v>1360.4224999999999</v>
      </c>
      <c r="N33" s="310">
        <v>380.91829999999999</v>
      </c>
      <c r="O33" s="307">
        <v>1969</v>
      </c>
      <c r="P33" s="310">
        <v>1038.6475</v>
      </c>
      <c r="Q33" s="310">
        <v>290.82130000000006</v>
      </c>
      <c r="R33" s="311"/>
      <c r="S33" s="313"/>
      <c r="T33" s="313"/>
      <c r="U33" s="313"/>
      <c r="Y33" s="234"/>
      <c r="AB33" s="248" t="b">
        <f>+IF($Z$1=Z33,VLOOKUP($AA$3,$A$53:$X$69,3))</f>
        <v>0</v>
      </c>
      <c r="AC33" s="248" t="b">
        <f>+IF($Z$1=Z33,VLOOKUP($AA$3,$A$195:$U$213,6))</f>
        <v>0</v>
      </c>
      <c r="AD33" s="248" t="b">
        <f>+IF($Z$1=Z33,VLOOKUP($AA$3,$A$53:$W$71,9))</f>
        <v>0</v>
      </c>
      <c r="AE33" s="248" t="b">
        <f>+IF($Z$1=Z33,VLOOKUP($AA$3,$A$53:$W$71,12))</f>
        <v>0</v>
      </c>
      <c r="AF33" s="248" t="b">
        <f>+IF($Z$1=Z33,VLOOKUP($AA$3,$A$53:$X$71,15))</f>
        <v>0</v>
      </c>
      <c r="AG33" s="248" t="b">
        <f>+IF($Z$1=Z33,VLOOKUP($AA$3,$A$53:$X$71,18))</f>
        <v>0</v>
      </c>
    </row>
    <row r="34" spans="1:33">
      <c r="A34" s="308">
        <v>47</v>
      </c>
      <c r="B34" s="309">
        <v>47</v>
      </c>
      <c r="C34" s="307">
        <v>7925</v>
      </c>
      <c r="D34" s="310">
        <v>4180.4375</v>
      </c>
      <c r="E34" s="310">
        <v>1170.5225</v>
      </c>
      <c r="F34" s="307">
        <v>6324</v>
      </c>
      <c r="G34" s="310">
        <v>3335.91</v>
      </c>
      <c r="H34" s="310">
        <v>934.0548</v>
      </c>
      <c r="I34" s="307">
        <v>3985</v>
      </c>
      <c r="J34" s="310">
        <v>2102.0875000000001</v>
      </c>
      <c r="K34" s="310">
        <v>588.58450000000005</v>
      </c>
      <c r="L34" s="307">
        <v>2714</v>
      </c>
      <c r="M34" s="310">
        <v>1431.635</v>
      </c>
      <c r="N34" s="310">
        <v>400.85780000000005</v>
      </c>
      <c r="O34" s="307">
        <v>2066</v>
      </c>
      <c r="P34" s="310">
        <v>1089.8149999999998</v>
      </c>
      <c r="Q34" s="310">
        <v>305.14819999999997</v>
      </c>
      <c r="R34" s="312"/>
      <c r="S34" s="313"/>
      <c r="T34" s="313"/>
      <c r="U34" s="313"/>
      <c r="Y34" s="234" t="s">
        <v>757</v>
      </c>
      <c r="Z34" s="245">
        <v>4</v>
      </c>
      <c r="AB34" s="248" t="b">
        <f>+IF($Z$1=Z34,VLOOKUP($AA$3,$A$219:$Q$302,3))</f>
        <v>0</v>
      </c>
      <c r="AC34" s="248" t="b">
        <f>+IF($Z$1=Z34,VLOOKUP($AA$3,$A$219:$Q$302,6))</f>
        <v>0</v>
      </c>
      <c r="AD34" s="248" t="b">
        <f>+IF($Z$1=Z34,VLOOKUP($AA$3,$A$219:$Q$302,9))</f>
        <v>0</v>
      </c>
      <c r="AE34" s="248" t="b">
        <f>+IF($Z$1=Z34,VLOOKUP($AA$3,$A$219:$Q$302,12))</f>
        <v>0</v>
      </c>
      <c r="AF34" s="248" t="b">
        <f>+IF($Z$1=Z34,VLOOKUP($AA$3,$A$219:$Q$302,15))</f>
        <v>0</v>
      </c>
      <c r="AG34" s="248" t="b">
        <f>+IF($Z$1=Z34,VLOOKUP($AA$3,$A$77:$X$93,18))</f>
        <v>0</v>
      </c>
    </row>
    <row r="35" spans="1:33">
      <c r="A35" s="306">
        <v>48</v>
      </c>
      <c r="B35" s="307">
        <v>48</v>
      </c>
      <c r="C35" s="307">
        <v>8348</v>
      </c>
      <c r="D35" s="310">
        <v>4403.57</v>
      </c>
      <c r="E35" s="310">
        <v>1232.9996000000001</v>
      </c>
      <c r="F35" s="307">
        <v>6663</v>
      </c>
      <c r="G35" s="310">
        <v>3514.7324999999996</v>
      </c>
      <c r="H35" s="310">
        <v>984.12509999999997</v>
      </c>
      <c r="I35" s="307">
        <v>4193</v>
      </c>
      <c r="J35" s="310">
        <v>2211.8074999999999</v>
      </c>
      <c r="K35" s="310">
        <v>619.30610000000001</v>
      </c>
      <c r="L35" s="307">
        <v>2855</v>
      </c>
      <c r="M35" s="310">
        <v>1506.0124999999998</v>
      </c>
      <c r="N35" s="310">
        <v>421.68349999999998</v>
      </c>
      <c r="O35" s="307">
        <v>2170</v>
      </c>
      <c r="P35" s="310">
        <v>1144.675</v>
      </c>
      <c r="Q35" s="310">
        <v>320.50900000000001</v>
      </c>
      <c r="R35" s="311"/>
      <c r="S35" s="313"/>
      <c r="T35" s="313"/>
      <c r="U35" s="313"/>
      <c r="Y35" s="234"/>
      <c r="AB35" s="248" t="b">
        <f>+IF($Z$1=Z35,VLOOKUP($AA$3,$A$101:$X$117,3))</f>
        <v>0</v>
      </c>
      <c r="AC35" s="248" t="b">
        <f>+IF($Z$1=Z35,VLOOKUP($AA$3,$A$101:$X$117,6))</f>
        <v>0</v>
      </c>
      <c r="AD35" s="248" t="b">
        <f>+IF($Z$1=Z35,VLOOKUP($AA$3,$A$101:$X$117,9))</f>
        <v>0</v>
      </c>
      <c r="AE35" s="248" t="b">
        <f>+IF($Z$1=Z35,VLOOKUP($AA$3,$A$101:$X$117,12))</f>
        <v>0</v>
      </c>
      <c r="AF35" s="248" t="b">
        <f>+IF($Z$1=Z35,VLOOKUP($AA$3,$A$101:$X$117,15))</f>
        <v>0</v>
      </c>
      <c r="AG35" s="248" t="b">
        <f>+IF($Z$1=Z35,VLOOKUP($AA$3,$A$101:$X$117,18))</f>
        <v>0</v>
      </c>
    </row>
    <row r="36" spans="1:33">
      <c r="A36" s="308">
        <v>49</v>
      </c>
      <c r="B36" s="309">
        <v>49</v>
      </c>
      <c r="C36" s="307">
        <v>8771</v>
      </c>
      <c r="D36" s="310">
        <v>4626.7024999999994</v>
      </c>
      <c r="E36" s="310">
        <v>1295.4766999999999</v>
      </c>
      <c r="F36" s="307">
        <v>6997</v>
      </c>
      <c r="G36" s="310">
        <v>3690.9174999999996</v>
      </c>
      <c r="H36" s="310">
        <v>1033.4568999999999</v>
      </c>
      <c r="I36" s="307">
        <v>4399</v>
      </c>
      <c r="J36" s="310">
        <v>2320.4724999999999</v>
      </c>
      <c r="K36" s="310">
        <v>649.73230000000001</v>
      </c>
      <c r="L36" s="307">
        <v>2991</v>
      </c>
      <c r="M36" s="310">
        <v>1577.7524999999998</v>
      </c>
      <c r="N36" s="310">
        <v>441.77069999999998</v>
      </c>
      <c r="O36" s="307">
        <v>2277</v>
      </c>
      <c r="P36" s="310">
        <v>1201.1174999999998</v>
      </c>
      <c r="Q36" s="310">
        <v>336.31290000000001</v>
      </c>
      <c r="R36" s="312"/>
      <c r="S36" s="313"/>
      <c r="T36" s="313"/>
      <c r="U36" s="313"/>
      <c r="Y36" s="234"/>
      <c r="AB36" s="248" t="b">
        <f>+IF($Z$1=Z36,VLOOKUP($AA$3,$A$125:$X$141,3))</f>
        <v>0</v>
      </c>
      <c r="AC36" s="248" t="b">
        <f>+IF($Z$1=Z36,VLOOKUP($AA$3,$A$125:$X$141,6))</f>
        <v>0</v>
      </c>
      <c r="AD36" s="248" t="b">
        <f>+IF($Z$1=Z36,VLOOKUP($AA$3,$A$125:$X$141,9))</f>
        <v>0</v>
      </c>
      <c r="AE36" s="248" t="b">
        <f>+IF($Z$1=Z36,VLOOKUP($AA$3,$A$125:$X$141,12))</f>
        <v>0</v>
      </c>
      <c r="AF36" s="248" t="b">
        <f>+IF($Z$1=Z36,VLOOKUP($AA$3,$A$125:$X$141,15))</f>
        <v>0</v>
      </c>
      <c r="AG36" s="248" t="b">
        <f>+IF($Z$1=Z36,VLOOKUP($AA$3,$A$125:$X$141,18))</f>
        <v>0</v>
      </c>
    </row>
    <row r="37" spans="1:33">
      <c r="A37" s="306">
        <v>50</v>
      </c>
      <c r="B37" s="307">
        <v>50</v>
      </c>
      <c r="C37" s="307">
        <v>9195</v>
      </c>
      <c r="D37" s="310">
        <v>4850.3624999999993</v>
      </c>
      <c r="E37" s="310">
        <v>1358.1015</v>
      </c>
      <c r="F37" s="307">
        <v>7338</v>
      </c>
      <c r="G37" s="310">
        <v>3870.7949999999996</v>
      </c>
      <c r="H37" s="310">
        <v>1083.8226</v>
      </c>
      <c r="I37" s="307">
        <v>4609</v>
      </c>
      <c r="J37" s="310">
        <v>2431.2474999999999</v>
      </c>
      <c r="K37" s="310">
        <v>680.74930000000006</v>
      </c>
      <c r="L37" s="307">
        <v>3129</v>
      </c>
      <c r="M37" s="310">
        <v>1650.5474999999999</v>
      </c>
      <c r="N37" s="310">
        <v>462.1533</v>
      </c>
      <c r="O37" s="307">
        <v>2372</v>
      </c>
      <c r="P37" s="310">
        <v>1251.23</v>
      </c>
      <c r="Q37" s="310">
        <v>350.34440000000006</v>
      </c>
      <c r="R37" s="311"/>
      <c r="S37" s="313"/>
      <c r="T37" s="313"/>
      <c r="U37" s="313"/>
      <c r="Y37" s="234"/>
      <c r="AB37" s="248" t="b">
        <f>+IF($Z$1=Z37,VLOOKUP($AA$3,$A$146:$X$148,3))</f>
        <v>0</v>
      </c>
      <c r="AC37" s="248" t="b">
        <f>+IF($Z$1=Z37,VLOOKUP($AA$3,$A$146:$X$148,6))</f>
        <v>0</v>
      </c>
      <c r="AD37" s="248" t="b">
        <f>+IF($Z$1=Z37,VLOOKUP($AA$3,$A$146:$X$148,9))</f>
        <v>0</v>
      </c>
      <c r="AE37" s="248" t="b">
        <f>+IF($Z$1=Z37,VLOOKUP($AA$3,$A$146:$X$148,12))</f>
        <v>0</v>
      </c>
      <c r="AF37" s="248" t="b">
        <f>+IF($Z$1=Z37,VLOOKUP($AA$3,$A$146:$X$148,15))</f>
        <v>0</v>
      </c>
      <c r="AG37" s="248" t="b">
        <f>+IF($Z$1=Z37,VLOOKUP($AA$3,$A$146:$X$148,18))</f>
        <v>0</v>
      </c>
    </row>
    <row r="38" spans="1:33">
      <c r="A38" s="308">
        <v>51</v>
      </c>
      <c r="B38" s="309">
        <v>51</v>
      </c>
      <c r="C38" s="307">
        <v>10257</v>
      </c>
      <c r="D38" s="310">
        <v>5410.5675000000001</v>
      </c>
      <c r="E38" s="310">
        <v>1514.9589000000001</v>
      </c>
      <c r="F38" s="307">
        <v>8185</v>
      </c>
      <c r="G38" s="310">
        <v>4317.5874999999996</v>
      </c>
      <c r="H38" s="310">
        <v>1208.9245000000001</v>
      </c>
      <c r="I38" s="307">
        <v>5134</v>
      </c>
      <c r="J38" s="310">
        <v>2708.1849999999999</v>
      </c>
      <c r="K38" s="310">
        <v>758.29180000000008</v>
      </c>
      <c r="L38" s="307">
        <v>3481</v>
      </c>
      <c r="M38" s="310">
        <v>1836.2275</v>
      </c>
      <c r="N38" s="310">
        <v>514.14370000000008</v>
      </c>
      <c r="O38" s="307">
        <v>2642</v>
      </c>
      <c r="P38" s="310">
        <v>1393.655</v>
      </c>
      <c r="Q38" s="310">
        <v>390.22340000000003</v>
      </c>
      <c r="R38" s="312"/>
      <c r="S38" s="313"/>
      <c r="T38" s="313"/>
      <c r="U38" s="313"/>
      <c r="Y38" s="234"/>
      <c r="AB38" s="248" t="b">
        <f>+IF($Z$1=Z38,VLOOKUP($AA$3,$A$156:$X$172,3))</f>
        <v>0</v>
      </c>
      <c r="AC38" s="248" t="b">
        <f>+IF($Z$1=Z38,VLOOKUP($AA$3,$A$156:$X$172,6))</f>
        <v>0</v>
      </c>
      <c r="AD38" s="248" t="b">
        <f>+IF($Z$1=Z38,VLOOKUP($AA$3,$A$156:$X$172,9))</f>
        <v>0</v>
      </c>
      <c r="AE38" s="248" t="b">
        <f>+IF($Z$1=Z38,VLOOKUP($AA$3,$A$156:$X$172,12))</f>
        <v>0</v>
      </c>
      <c r="AF38" s="248" t="b">
        <f>+IF($Z$1=Z38,VLOOKUP($AA$3,$A$156:$X$172,15))</f>
        <v>0</v>
      </c>
      <c r="AG38" s="248" t="b">
        <f>+IF($Z$1=Z38,VLOOKUP($AA$3,$A$156:$X$172,18))</f>
        <v>0</v>
      </c>
    </row>
    <row r="39" spans="1:33">
      <c r="A39" s="306">
        <v>52</v>
      </c>
      <c r="B39" s="307">
        <v>52</v>
      </c>
      <c r="C39" s="307">
        <v>10643</v>
      </c>
      <c r="D39" s="310">
        <v>5614.1824999999999</v>
      </c>
      <c r="E39" s="310">
        <v>1571.9711000000002</v>
      </c>
      <c r="F39" s="307">
        <v>8487</v>
      </c>
      <c r="G39" s="310">
        <v>4476.8924999999999</v>
      </c>
      <c r="H39" s="310">
        <v>1253.5299</v>
      </c>
      <c r="I39" s="307">
        <v>5319</v>
      </c>
      <c r="J39" s="310">
        <v>2805.7725</v>
      </c>
      <c r="K39" s="310">
        <v>785.61630000000014</v>
      </c>
      <c r="L39" s="307">
        <v>3609</v>
      </c>
      <c r="M39" s="310">
        <v>1903.7474999999999</v>
      </c>
      <c r="N39" s="310">
        <v>533.04930000000002</v>
      </c>
      <c r="O39" s="307">
        <v>2734</v>
      </c>
      <c r="P39" s="310">
        <v>1442.1849999999999</v>
      </c>
      <c r="Q39" s="310">
        <v>403.81180000000001</v>
      </c>
      <c r="R39" s="311"/>
      <c r="S39" s="313"/>
      <c r="T39" s="313"/>
      <c r="U39" s="313"/>
      <c r="Y39" s="234"/>
      <c r="AB39" s="248" t="b">
        <f>+IF($Z$1=Z39,VLOOKUP($AA$3,$A$180:$X$196,3))</f>
        <v>0</v>
      </c>
      <c r="AC39" s="248" t="b">
        <f>+IF($Z$1=Z39,VLOOKUP($AA$3,$A$180:$X$196,6))</f>
        <v>0</v>
      </c>
      <c r="AD39" s="248" t="b">
        <f>+IF($Z$1=Z39,VLOOKUP($AA$3,$A$180:$X$196,9))</f>
        <v>0</v>
      </c>
      <c r="AE39" s="248" t="b">
        <f>+IF($Z$1=Z39,VLOOKUP($AA$3,$A$180:$X$196,12))</f>
        <v>0</v>
      </c>
      <c r="AF39" s="248" t="b">
        <f>+IF($Z$1=Z39,VLOOKUP($AA$3,$A$180:$X$196,15))</f>
        <v>0</v>
      </c>
      <c r="AG39" s="248" t="b">
        <f>+IF($Z$1=Z39,VLOOKUP($AA$3,$A$180:$X$196,18))</f>
        <v>0</v>
      </c>
    </row>
    <row r="40" spans="1:33">
      <c r="A40" s="308">
        <v>53</v>
      </c>
      <c r="B40" s="309">
        <v>53</v>
      </c>
      <c r="C40" s="307">
        <v>11027</v>
      </c>
      <c r="D40" s="310">
        <v>5816.7424999999994</v>
      </c>
      <c r="E40" s="310">
        <v>1628.6878999999999</v>
      </c>
      <c r="F40" s="307">
        <v>8790</v>
      </c>
      <c r="G40" s="310">
        <v>4636.7249999999995</v>
      </c>
      <c r="H40" s="310">
        <v>1298.2829999999999</v>
      </c>
      <c r="I40" s="307">
        <v>5509</v>
      </c>
      <c r="J40" s="310">
        <v>2905.9974999999999</v>
      </c>
      <c r="K40" s="310">
        <v>813.67930000000001</v>
      </c>
      <c r="L40" s="307">
        <v>3736</v>
      </c>
      <c r="M40" s="310">
        <v>1970.7399999999998</v>
      </c>
      <c r="N40" s="310">
        <v>551.80719999999997</v>
      </c>
      <c r="O40" s="307">
        <v>2828</v>
      </c>
      <c r="P40" s="310">
        <v>1491.77</v>
      </c>
      <c r="Q40" s="310">
        <v>417.69560000000001</v>
      </c>
      <c r="R40" s="312"/>
      <c r="S40" s="313"/>
      <c r="T40" s="313"/>
      <c r="U40" s="313"/>
      <c r="Y40" s="234"/>
      <c r="AB40" s="248" t="b">
        <f>+IF($Z$1=Z40,VLOOKUP($AA$3,$A$204:$X$220,3))</f>
        <v>0</v>
      </c>
      <c r="AC40" s="248" t="b">
        <f>+IF($Z$1=Z40,VLOOKUP($AA$3,$A$204:$X$220,6))</f>
        <v>0</v>
      </c>
      <c r="AD40" s="248" t="b">
        <f>+IF($Z$1=Z40,VLOOKUP($AA$3,$A$204:$X$220,9))</f>
        <v>0</v>
      </c>
      <c r="AE40" s="248" t="b">
        <f>+IF($Z$1=Z40,VLOOKUP($AA$3,$A$204:$X$220,12))</f>
        <v>0</v>
      </c>
      <c r="AF40" s="248" t="b">
        <f>+IF($Z$1=Z40,VLOOKUP($AA$3,$A$204:$X$220,15))</f>
        <v>0</v>
      </c>
      <c r="AG40" s="248" t="b">
        <f>+IF($Z$1=Z40,VLOOKUP($AA$3,$A$204:$X$220,18))</f>
        <v>0</v>
      </c>
    </row>
    <row r="41" spans="1:33">
      <c r="A41" s="306">
        <v>54</v>
      </c>
      <c r="B41" s="307">
        <v>54</v>
      </c>
      <c r="C41" s="307">
        <v>11413</v>
      </c>
      <c r="D41" s="310">
        <v>6020.3575000000001</v>
      </c>
      <c r="E41" s="310">
        <v>1685.7001000000002</v>
      </c>
      <c r="F41" s="307">
        <v>9101</v>
      </c>
      <c r="G41" s="310">
        <v>4800.7775000000001</v>
      </c>
      <c r="H41" s="310">
        <v>1344.2177000000001</v>
      </c>
      <c r="I41" s="307">
        <v>5691</v>
      </c>
      <c r="J41" s="310">
        <v>3002.0024999999996</v>
      </c>
      <c r="K41" s="310">
        <v>840.5607</v>
      </c>
      <c r="L41" s="307">
        <v>3864</v>
      </c>
      <c r="M41" s="310">
        <v>2038.26</v>
      </c>
      <c r="N41" s="310">
        <v>570.71280000000002</v>
      </c>
      <c r="O41" s="307">
        <v>2926</v>
      </c>
      <c r="P41" s="310">
        <v>1543.4649999999999</v>
      </c>
      <c r="Q41" s="310">
        <v>432.17020000000002</v>
      </c>
      <c r="R41" s="311"/>
      <c r="S41" s="313"/>
      <c r="T41" s="313"/>
      <c r="U41" s="313"/>
      <c r="Y41" s="234"/>
      <c r="AB41" s="248" t="b">
        <f>+IF($Z$1=Z41,VLOOKUP($AA$3,$A$228:$X$243,3))</f>
        <v>0</v>
      </c>
      <c r="AC41" s="248" t="b">
        <f>+IF($Z$1=Z41,VLOOKUP($AA$3,$A$228:$X$243,6))</f>
        <v>0</v>
      </c>
      <c r="AD41" s="248" t="b">
        <f>+IF($Z$1=Z41,VLOOKUP($AA$3,$A$228:$X$243,9))</f>
        <v>0</v>
      </c>
      <c r="AE41" s="248" t="b">
        <f>+IF($Z$1=Z41,VLOOKUP($AA$3,$A$228:$X$243,12))</f>
        <v>0</v>
      </c>
      <c r="AF41" s="248" t="b">
        <f>+IF($Z$1=Z41,VLOOKUP($AA$3,$A$228:$X$243,15))</f>
        <v>0</v>
      </c>
      <c r="AG41" s="248" t="b">
        <f>+IF($Z$1=Z41,VLOOKUP($AA$3,$A$228:$X$243,18))</f>
        <v>0</v>
      </c>
    </row>
    <row r="42" spans="1:33">
      <c r="A42" s="308">
        <v>55</v>
      </c>
      <c r="B42" s="309">
        <v>55</v>
      </c>
      <c r="C42" s="307">
        <v>11798</v>
      </c>
      <c r="D42" s="310">
        <v>6223.4449999999997</v>
      </c>
      <c r="E42" s="310">
        <v>1742.5646000000002</v>
      </c>
      <c r="F42" s="307">
        <v>9402</v>
      </c>
      <c r="G42" s="310">
        <v>4959.5549999999994</v>
      </c>
      <c r="H42" s="310">
        <v>1388.6753999999999</v>
      </c>
      <c r="I42" s="307">
        <v>5878</v>
      </c>
      <c r="J42" s="310">
        <v>3100.645</v>
      </c>
      <c r="K42" s="310">
        <v>868.18060000000003</v>
      </c>
      <c r="L42" s="307">
        <v>3990</v>
      </c>
      <c r="M42" s="310">
        <v>2104.7249999999999</v>
      </c>
      <c r="N42" s="310">
        <v>589.32299999999998</v>
      </c>
      <c r="O42" s="307">
        <v>3019</v>
      </c>
      <c r="P42" s="310">
        <v>1592.5224999999998</v>
      </c>
      <c r="Q42" s="310">
        <v>445.90629999999999</v>
      </c>
      <c r="R42" s="312"/>
      <c r="S42" s="313"/>
      <c r="T42" s="313"/>
      <c r="U42" s="313"/>
      <c r="Y42" s="234"/>
      <c r="AB42" s="248" t="b">
        <f>+IF($Z$1=Z42,VLOOKUP($AA$3,$A$244:$X$251,3))</f>
        <v>0</v>
      </c>
      <c r="AC42" s="248" t="b">
        <f>+IF($Z$1=Z42,VLOOKUP($AA$3,$A$244:$X$251,6))</f>
        <v>0</v>
      </c>
      <c r="AD42" s="248" t="b">
        <f>+IF($Z$1=Z42,VLOOKUP($AA$3,$A$244:$X$251,9))</f>
        <v>0</v>
      </c>
      <c r="AE42" s="248" t="b">
        <f>+IF($Z$1=Z42,VLOOKUP($AA$3,$A$244:$X$251,12))</f>
        <v>0</v>
      </c>
      <c r="AF42" s="248" t="b">
        <f>+IF($Z$1=Z42,VLOOKUP($AA$3,$A$244:$X$251,15))</f>
        <v>0</v>
      </c>
      <c r="AG42" s="248" t="b">
        <f>+IF($Z$1=Z42,VLOOKUP($AA$3,$A$244:$X$251,18))</f>
        <v>0</v>
      </c>
    </row>
    <row r="43" spans="1:33">
      <c r="A43" s="306">
        <v>56</v>
      </c>
      <c r="B43" s="307">
        <v>56</v>
      </c>
      <c r="C43" s="307">
        <v>12177</v>
      </c>
      <c r="D43" s="310">
        <v>6423.3674999999994</v>
      </c>
      <c r="E43" s="310">
        <v>1798.5428999999999</v>
      </c>
      <c r="F43" s="307">
        <v>9706</v>
      </c>
      <c r="G43" s="310">
        <v>5119.915</v>
      </c>
      <c r="H43" s="310">
        <v>1433.5762000000002</v>
      </c>
      <c r="I43" s="307">
        <v>6063</v>
      </c>
      <c r="J43" s="310">
        <v>3198.2324999999996</v>
      </c>
      <c r="K43" s="310">
        <v>895.50509999999997</v>
      </c>
      <c r="L43" s="307">
        <v>4118</v>
      </c>
      <c r="M43" s="310">
        <v>2172.2449999999999</v>
      </c>
      <c r="N43" s="310">
        <v>608.22860000000003</v>
      </c>
      <c r="O43" s="307">
        <v>3111</v>
      </c>
      <c r="P43" s="310">
        <v>1641.0525</v>
      </c>
      <c r="Q43" s="310">
        <v>459.49470000000002</v>
      </c>
      <c r="R43" s="311"/>
      <c r="S43" s="313"/>
      <c r="T43" s="313"/>
      <c r="U43" s="313"/>
      <c r="Y43" s="234"/>
      <c r="AB43" s="248" t="b">
        <f>+IF($Z$1=Z43,VLOOKUP($AA$3,$A$259:$X$275,3))</f>
        <v>0</v>
      </c>
      <c r="AC43" s="248" t="b">
        <f>+IF($Z$1=Z43,VLOOKUP($AA$3,$A$259:$X$275,6))</f>
        <v>0</v>
      </c>
      <c r="AD43" s="248" t="b">
        <f>+IF($Z$1=Z43,VLOOKUP($AA$3,$A$259:$X$275,9))</f>
        <v>0</v>
      </c>
      <c r="AE43" s="248" t="b">
        <f>+IF($Z$1=Z43,VLOOKUP($AA$3,$A$259:$X$275,12))</f>
        <v>0</v>
      </c>
      <c r="AF43" s="248" t="b">
        <f>+IF($Z$1=Z43,VLOOKUP($AA$3,$A$259:$X$275,15))</f>
        <v>0</v>
      </c>
      <c r="AG43" s="248" t="b">
        <f>+IF($Z$1=Z43,VLOOKUP($AA$3,$A$259:$X$275,18))</f>
        <v>0</v>
      </c>
    </row>
    <row r="44" spans="1:33">
      <c r="A44" s="308">
        <v>57</v>
      </c>
      <c r="B44" s="309">
        <v>57</v>
      </c>
      <c r="C44" s="307">
        <v>12628</v>
      </c>
      <c r="D44" s="310">
        <v>6661.2699999999995</v>
      </c>
      <c r="E44" s="310">
        <v>1865.1556</v>
      </c>
      <c r="F44" s="307">
        <v>10065</v>
      </c>
      <c r="G44" s="310">
        <v>5309.2874999999995</v>
      </c>
      <c r="H44" s="310">
        <v>1486.6005</v>
      </c>
      <c r="I44" s="307">
        <v>6288</v>
      </c>
      <c r="J44" s="310">
        <v>3316.9199999999996</v>
      </c>
      <c r="K44" s="310">
        <v>928.73759999999993</v>
      </c>
      <c r="L44" s="307">
        <v>4268</v>
      </c>
      <c r="M44" s="310">
        <v>2251.37</v>
      </c>
      <c r="N44" s="310">
        <v>630.3836</v>
      </c>
      <c r="O44" s="307">
        <v>3227</v>
      </c>
      <c r="P44" s="310">
        <v>1702.2424999999998</v>
      </c>
      <c r="Q44" s="310">
        <v>476.62790000000001</v>
      </c>
      <c r="R44" s="312"/>
      <c r="S44" s="313"/>
      <c r="T44" s="313"/>
      <c r="U44" s="313"/>
      <c r="Y44" s="234"/>
      <c r="AB44" s="248" t="b">
        <f>+IF($Z$1=Z44,VLOOKUP($AA$3,$A$283:$X$299,3))</f>
        <v>0</v>
      </c>
      <c r="AC44" s="248" t="b">
        <f>+IF($Z$1=Z44,VLOOKUP($AA$3,$A$283:$X$299,6))</f>
        <v>0</v>
      </c>
      <c r="AD44" s="248" t="b">
        <f>+IF($Z$1=Z44,VLOOKUP($AA$3,$A$283:$X$299,9))</f>
        <v>0</v>
      </c>
      <c r="AE44" s="248" t="b">
        <f>+IF($Z$1=Z44,VLOOKUP($AA$3,$A$283:$X$299,12))</f>
        <v>0</v>
      </c>
      <c r="AF44" s="248" t="b">
        <f>+IF($Z$1=Z44,VLOOKUP($AA$3,$A$283:$X$299,15))</f>
        <v>0</v>
      </c>
      <c r="AG44" s="248" t="b">
        <f>+IF($Z$1=Z44,VLOOKUP($AA$3,$A$283:$X$299,18))</f>
        <v>0</v>
      </c>
    </row>
    <row r="45" spans="1:33">
      <c r="A45" s="306">
        <v>58</v>
      </c>
      <c r="B45" s="307">
        <v>58</v>
      </c>
      <c r="C45" s="307">
        <v>13087</v>
      </c>
      <c r="D45" s="310">
        <v>6903.3924999999999</v>
      </c>
      <c r="E45" s="310">
        <v>1932.9499000000001</v>
      </c>
      <c r="F45" s="307">
        <v>10424</v>
      </c>
      <c r="G45" s="310">
        <v>5498.66</v>
      </c>
      <c r="H45" s="310">
        <v>1539.6248000000001</v>
      </c>
      <c r="I45" s="307">
        <v>6507</v>
      </c>
      <c r="J45" s="310">
        <v>3432.4424999999997</v>
      </c>
      <c r="K45" s="310">
        <v>961.08389999999997</v>
      </c>
      <c r="L45" s="307">
        <v>4415</v>
      </c>
      <c r="M45" s="310">
        <v>2328.9124999999999</v>
      </c>
      <c r="N45" s="310">
        <v>652.09550000000002</v>
      </c>
      <c r="O45" s="307">
        <v>3335</v>
      </c>
      <c r="P45" s="310">
        <v>1759.2124999999999</v>
      </c>
      <c r="Q45" s="310">
        <v>492.5795</v>
      </c>
      <c r="R45" s="311"/>
      <c r="S45" s="313"/>
      <c r="T45" s="313"/>
      <c r="U45" s="313"/>
      <c r="Y45" s="234"/>
      <c r="AB45" s="248" t="b">
        <f>+IF($Z$1=Z45,VLOOKUP($AA$3,$A$307:$X$323,3))</f>
        <v>0</v>
      </c>
      <c r="AC45" s="248" t="b">
        <f>+IF($Z$1=Z45,VLOOKUP($AA$3,$A$307:$X$323,6))</f>
        <v>0</v>
      </c>
      <c r="AD45" s="248" t="b">
        <f>+IF($Z$1=Z45,VLOOKUP($AA$3,$A$307:$X$323,9))</f>
        <v>0</v>
      </c>
      <c r="AE45" s="248" t="b">
        <f>+IF($Z$1=Z45,VLOOKUP($AA$3,$A$307:$X$323,12))</f>
        <v>0</v>
      </c>
      <c r="AF45" s="248" t="b">
        <f>+IF($Z$1=Z45,VLOOKUP($AA$3,$A$307:$X$323,15))</f>
        <v>0</v>
      </c>
      <c r="AG45" s="248" t="b">
        <f>+IF($Z$1=Z45,VLOOKUP($AA$3,$A$307:$X$323,18))</f>
        <v>0</v>
      </c>
    </row>
    <row r="46" spans="1:33">
      <c r="A46" s="308">
        <v>59</v>
      </c>
      <c r="B46" s="309">
        <v>59</v>
      </c>
      <c r="C46" s="307">
        <v>13539</v>
      </c>
      <c r="D46" s="310">
        <v>7141.8224999999993</v>
      </c>
      <c r="E46" s="310">
        <v>1999.7103</v>
      </c>
      <c r="F46" s="307">
        <v>10784</v>
      </c>
      <c r="G46" s="310">
        <v>5688.5599999999995</v>
      </c>
      <c r="H46" s="310">
        <v>1592.7968000000001</v>
      </c>
      <c r="I46" s="307">
        <v>6735</v>
      </c>
      <c r="J46" s="310">
        <v>3552.7124999999996</v>
      </c>
      <c r="K46" s="310">
        <v>994.7595</v>
      </c>
      <c r="L46" s="307">
        <v>4563</v>
      </c>
      <c r="M46" s="310">
        <v>2406.9825000000001</v>
      </c>
      <c r="N46" s="310">
        <v>673.95510000000013</v>
      </c>
      <c r="O46" s="307">
        <v>3444</v>
      </c>
      <c r="P46" s="310">
        <v>1816.7099999999998</v>
      </c>
      <c r="Q46" s="310">
        <v>508.67879999999997</v>
      </c>
      <c r="R46" s="312"/>
      <c r="S46" s="313"/>
      <c r="T46" s="313"/>
      <c r="U46" s="313"/>
      <c r="Y46" s="234"/>
      <c r="AB46" s="248" t="b">
        <f>+IF($Z$1=Z46,VLOOKUP($AA$3,$A$331:$X$347,3))</f>
        <v>0</v>
      </c>
      <c r="AC46" s="248" t="b">
        <f>+IF($Z$1=Z46,VLOOKUP($AA$3,$A$331:$X$347,6))</f>
        <v>0</v>
      </c>
      <c r="AD46" s="248" t="b">
        <f>+IF($Z$1=Z46,VLOOKUP($AA$3,$A$331:$X$347,9))</f>
        <v>0</v>
      </c>
      <c r="AE46" s="248" t="b">
        <f>+IF($Z$1=Z46,VLOOKUP($AA$3,$A$331:$X$347,12))</f>
        <v>0</v>
      </c>
      <c r="AF46" s="248" t="b">
        <f>+IF($Z$1=Z46,VLOOKUP($AA$3,$A$331:$X$347,15))</f>
        <v>0</v>
      </c>
      <c r="AG46" s="248" t="b">
        <f>+IF($Z$1=Z46,VLOOKUP($AA$3,$A$331:$X$347,18))</f>
        <v>0</v>
      </c>
    </row>
    <row r="47" spans="1:33">
      <c r="A47" s="306">
        <v>60</v>
      </c>
      <c r="B47" s="307">
        <v>60</v>
      </c>
      <c r="C47" s="307">
        <v>13993</v>
      </c>
      <c r="D47" s="310">
        <v>7381.3074999999999</v>
      </c>
      <c r="E47" s="310">
        <v>2066.7661000000003</v>
      </c>
      <c r="F47" s="307">
        <v>11143</v>
      </c>
      <c r="G47" s="310">
        <v>5877.9324999999999</v>
      </c>
      <c r="H47" s="310">
        <v>1645.8211000000001</v>
      </c>
      <c r="I47" s="307">
        <v>6957</v>
      </c>
      <c r="J47" s="310">
        <v>3669.8174999999997</v>
      </c>
      <c r="K47" s="310">
        <v>1027.5489</v>
      </c>
      <c r="L47" s="307">
        <v>4711</v>
      </c>
      <c r="M47" s="310">
        <v>2485.0524999999998</v>
      </c>
      <c r="N47" s="310">
        <v>695.81470000000002</v>
      </c>
      <c r="O47" s="307">
        <v>3558</v>
      </c>
      <c r="P47" s="310">
        <v>1876.8449999999998</v>
      </c>
      <c r="Q47" s="310">
        <v>525.51660000000004</v>
      </c>
      <c r="R47" s="311"/>
      <c r="S47" s="313"/>
      <c r="T47" s="313"/>
      <c r="U47" s="313"/>
      <c r="Y47" s="46"/>
      <c r="AB47" s="248" t="b">
        <f>+IF($Z$1=Z47,VLOOKUP($AA$3,$A$355:$X$371,3))</f>
        <v>0</v>
      </c>
      <c r="AC47" s="248" t="b">
        <f>+IF($Z$1=Z47,VLOOKUP($AA$3,$A$355:$X$371,6))</f>
        <v>0</v>
      </c>
      <c r="AD47" s="248" t="b">
        <f>+IF($Z$1=Z47,VLOOKUP($AA$3,$A$355:$X$371,9))</f>
        <v>0</v>
      </c>
      <c r="AE47" s="248" t="b">
        <f>+IF($Z$1=Z47,VLOOKUP($AA$3,$A$355:$X$371,12))</f>
        <v>0</v>
      </c>
      <c r="AF47" s="248" t="b">
        <f>+IF($Z$1=Z47,VLOOKUP($AA$3,$A$355:$X$371,15))</f>
        <v>0</v>
      </c>
      <c r="AG47" s="248" t="b">
        <f>+IF($Z$1=Z47,VLOOKUP($AA$3,$A$355:$X$371,18))</f>
        <v>0</v>
      </c>
    </row>
    <row r="48" spans="1:33">
      <c r="A48" s="308">
        <v>61</v>
      </c>
      <c r="B48" s="309">
        <v>61</v>
      </c>
      <c r="C48" s="307">
        <v>14445</v>
      </c>
      <c r="D48" s="310">
        <v>7619.7374999999993</v>
      </c>
      <c r="E48" s="310">
        <v>2133.5264999999999</v>
      </c>
      <c r="F48" s="307">
        <v>11504</v>
      </c>
      <c r="G48" s="310">
        <v>6068.36</v>
      </c>
      <c r="H48" s="310">
        <v>1699.1408000000001</v>
      </c>
      <c r="I48" s="307">
        <v>7174</v>
      </c>
      <c r="J48" s="310">
        <v>3784.2849999999999</v>
      </c>
      <c r="K48" s="310">
        <v>1059.5998</v>
      </c>
      <c r="L48" s="307">
        <v>4858</v>
      </c>
      <c r="M48" s="310">
        <v>2562.5949999999998</v>
      </c>
      <c r="N48" s="310">
        <v>717.52660000000003</v>
      </c>
      <c r="O48" s="307">
        <v>3668</v>
      </c>
      <c r="P48" s="310">
        <v>1934.87</v>
      </c>
      <c r="Q48" s="310">
        <v>541.7636</v>
      </c>
      <c r="R48" s="312"/>
      <c r="S48" s="313"/>
      <c r="T48" s="313"/>
      <c r="U48" s="313"/>
      <c r="Y48" s="46"/>
      <c r="AB48" s="248" t="b">
        <f>+IF($Z$1=Z48,VLOOKUP($AA$3,$A$379:$X$395,3))</f>
        <v>0</v>
      </c>
      <c r="AC48" s="248" t="b">
        <f>+IF($Z$1=Z48,VLOOKUP($AA$3,$A$379:$X$395,6))</f>
        <v>0</v>
      </c>
      <c r="AD48" s="248" t="b">
        <f>+IF($Z$1=Z48,VLOOKUP($AA$3,$A$379:$X$395,9))</f>
        <v>0</v>
      </c>
      <c r="AE48" s="248" t="b">
        <f>+IF($Z$1=Z48,VLOOKUP($AA$3,$A$379:$X$395,12))</f>
        <v>0</v>
      </c>
      <c r="AF48" s="248" t="b">
        <f>+IF($Z$1=Z48,VLOOKUP($AA$3,$A$379:$X$395,15))</f>
        <v>0</v>
      </c>
      <c r="AG48" s="248" t="b">
        <f>+IF($Z$1=Z48,VLOOKUP($AA$3,$A$379:$X$395,18))</f>
        <v>0</v>
      </c>
    </row>
    <row r="49" spans="1:33" ht="16.2" thickBot="1">
      <c r="A49" s="306">
        <v>62</v>
      </c>
      <c r="B49" s="307">
        <v>62</v>
      </c>
      <c r="C49" s="307">
        <v>15521</v>
      </c>
      <c r="D49" s="310">
        <v>8187.3274999999994</v>
      </c>
      <c r="E49" s="310">
        <v>2292.4517000000001</v>
      </c>
      <c r="F49" s="307">
        <v>12356</v>
      </c>
      <c r="G49" s="310">
        <v>6517.79</v>
      </c>
      <c r="H49" s="310">
        <v>1824.9812000000002</v>
      </c>
      <c r="I49" s="307">
        <v>7706</v>
      </c>
      <c r="J49" s="310">
        <v>4064.915</v>
      </c>
      <c r="K49" s="310">
        <v>1138.1762000000001</v>
      </c>
      <c r="L49" s="307">
        <v>5210</v>
      </c>
      <c r="M49" s="310">
        <v>2748.2749999999996</v>
      </c>
      <c r="N49" s="310">
        <v>769.51699999999994</v>
      </c>
      <c r="O49" s="307">
        <v>3928</v>
      </c>
      <c r="P49" s="310">
        <v>2072.02</v>
      </c>
      <c r="Q49" s="310">
        <v>580.16560000000004</v>
      </c>
      <c r="R49" s="311"/>
      <c r="S49" s="313"/>
      <c r="T49" s="313"/>
      <c r="U49" s="313"/>
      <c r="Y49" s="47"/>
      <c r="AB49" s="248" t="b">
        <f>+IF($Z$1=Z49,VLOOKUP($AA$3,$A$403:$X$419,3))</f>
        <v>0</v>
      </c>
      <c r="AC49" s="248" t="b">
        <f>+IF($Z$1=Z49,VLOOKUP($AA$3,$A$403:$X$419,6))</f>
        <v>0</v>
      </c>
      <c r="AD49" s="248" t="b">
        <f>+IF($Z$1=Z49,VLOOKUP($AA$3,$A$403:$X$419,9))</f>
        <v>0</v>
      </c>
      <c r="AE49" s="248" t="b">
        <f>+IF($Z$1=Z49,VLOOKUP($AA$3,$A$403:$X$419,12))</f>
        <v>0</v>
      </c>
      <c r="AF49" s="248" t="b">
        <f>+IF($Z$1=Z49,VLOOKUP($AA$3,$A$403:$X$419,15))</f>
        <v>0</v>
      </c>
      <c r="AG49" s="248" t="b">
        <f>+IF($Z$1=Z49,VLOOKUP($AA$3,$A$383:$X$419,18))</f>
        <v>0</v>
      </c>
    </row>
    <row r="50" spans="1:33">
      <c r="A50" s="308">
        <v>63</v>
      </c>
      <c r="B50" s="309">
        <v>63</v>
      </c>
      <c r="C50" s="307">
        <v>16595</v>
      </c>
      <c r="D50" s="310">
        <v>8753.8624999999993</v>
      </c>
      <c r="E50" s="310">
        <v>2451.0815000000002</v>
      </c>
      <c r="F50" s="307">
        <v>13214</v>
      </c>
      <c r="G50" s="310">
        <v>6970.3849999999993</v>
      </c>
      <c r="H50" s="310">
        <v>1951.7077999999999</v>
      </c>
      <c r="I50" s="307">
        <v>8238</v>
      </c>
      <c r="J50" s="310">
        <v>4345.5450000000001</v>
      </c>
      <c r="K50" s="310">
        <v>1216.7526</v>
      </c>
      <c r="L50" s="307">
        <v>5559</v>
      </c>
      <c r="M50" s="310">
        <v>2932.3724999999999</v>
      </c>
      <c r="N50" s="310">
        <v>821.06430000000012</v>
      </c>
      <c r="O50" s="307">
        <v>4189</v>
      </c>
      <c r="P50" s="310">
        <v>2209.6974999999998</v>
      </c>
      <c r="Q50" s="310">
        <v>618.71529999999996</v>
      </c>
      <c r="R50" s="312"/>
      <c r="S50" s="313"/>
      <c r="T50" s="313"/>
      <c r="U50" s="313"/>
      <c r="AB50" s="245" t="e">
        <f>IF(AB24="N/A","N/A",IF($Z$1=3,"N/A",SUM(AB31:AB49)))</f>
        <v>#N/A</v>
      </c>
      <c r="AC50" s="245" t="e">
        <f t="shared" ref="AC50:AG50" si="1">IF(AC24="N/A","N/A",IF($Z$1=3,"N/A",SUM(AC31:AC49)))</f>
        <v>#N/A</v>
      </c>
      <c r="AD50" s="245" t="e">
        <f t="shared" si="1"/>
        <v>#N/A</v>
      </c>
      <c r="AE50" s="245" t="e">
        <f t="shared" si="1"/>
        <v>#N/A</v>
      </c>
      <c r="AF50" s="245" t="e">
        <f t="shared" si="1"/>
        <v>#N/A</v>
      </c>
      <c r="AG50" s="245" t="e">
        <f t="shared" si="1"/>
        <v>#N/A</v>
      </c>
    </row>
    <row r="51" spans="1:33">
      <c r="A51" s="306">
        <v>64</v>
      </c>
      <c r="B51" s="307">
        <v>64</v>
      </c>
      <c r="C51" s="307">
        <v>17673</v>
      </c>
      <c r="D51" s="310">
        <v>9322.5074999999997</v>
      </c>
      <c r="E51" s="310">
        <v>2610.3021000000003</v>
      </c>
      <c r="F51" s="307">
        <v>14066</v>
      </c>
      <c r="G51" s="310">
        <v>7419.8149999999996</v>
      </c>
      <c r="H51" s="310">
        <v>2077.5482000000002</v>
      </c>
      <c r="I51" s="307">
        <v>8774</v>
      </c>
      <c r="J51" s="310">
        <v>4628.2849999999999</v>
      </c>
      <c r="K51" s="310">
        <v>1295.9198000000001</v>
      </c>
      <c r="L51" s="307">
        <v>5910</v>
      </c>
      <c r="M51" s="310">
        <v>3117.5249999999996</v>
      </c>
      <c r="N51" s="310">
        <v>872.90699999999993</v>
      </c>
      <c r="O51" s="307">
        <v>4444</v>
      </c>
      <c r="P51" s="310">
        <v>2344.21</v>
      </c>
      <c r="Q51" s="310">
        <v>656.37880000000007</v>
      </c>
      <c r="R51" s="311"/>
      <c r="S51" s="313"/>
      <c r="T51" s="313"/>
      <c r="U51" s="313"/>
    </row>
    <row r="52" spans="1:33">
      <c r="A52" s="308">
        <v>65</v>
      </c>
      <c r="B52" s="309">
        <v>65</v>
      </c>
      <c r="C52" s="307">
        <v>21211</v>
      </c>
      <c r="D52" s="310">
        <v>11188.8025</v>
      </c>
      <c r="E52" s="310">
        <v>3132.8647000000001</v>
      </c>
      <c r="F52" s="307">
        <v>16880</v>
      </c>
      <c r="G52" s="310">
        <v>8904.1999999999989</v>
      </c>
      <c r="H52" s="310">
        <v>2493.1759999999999</v>
      </c>
      <c r="I52" s="307">
        <v>10519</v>
      </c>
      <c r="J52" s="310">
        <v>5548.7725</v>
      </c>
      <c r="K52" s="310">
        <v>1553.6563000000001</v>
      </c>
      <c r="L52" s="307">
        <v>7084</v>
      </c>
      <c r="M52" s="310">
        <v>3736.81</v>
      </c>
      <c r="N52" s="310">
        <v>1046.3068000000001</v>
      </c>
      <c r="O52" s="307">
        <v>5326</v>
      </c>
      <c r="P52" s="310">
        <v>2809.4649999999997</v>
      </c>
      <c r="Q52" s="310">
        <v>786.65020000000004</v>
      </c>
      <c r="R52" s="312"/>
      <c r="S52" s="313"/>
      <c r="T52" s="313"/>
      <c r="U52" s="313"/>
    </row>
    <row r="53" spans="1:33">
      <c r="A53" s="306">
        <v>66</v>
      </c>
      <c r="B53" s="307">
        <v>66</v>
      </c>
      <c r="C53" s="307">
        <v>23458</v>
      </c>
      <c r="D53" s="310">
        <v>12374.094999999999</v>
      </c>
      <c r="E53" s="310">
        <v>3464.7465999999999</v>
      </c>
      <c r="F53" s="307">
        <v>18668</v>
      </c>
      <c r="G53" s="310">
        <v>9847.369999999999</v>
      </c>
      <c r="H53" s="310">
        <v>2757.2635999999998</v>
      </c>
      <c r="I53" s="307">
        <v>11627</v>
      </c>
      <c r="J53" s="310">
        <v>6133.2424999999994</v>
      </c>
      <c r="K53" s="310">
        <v>1717.3079</v>
      </c>
      <c r="L53" s="307">
        <v>7821</v>
      </c>
      <c r="M53" s="310">
        <v>4125.5774999999994</v>
      </c>
      <c r="N53" s="310">
        <v>1155.1616999999999</v>
      </c>
      <c r="O53" s="307">
        <v>5879</v>
      </c>
      <c r="P53" s="310">
        <v>3101.1724999999997</v>
      </c>
      <c r="Q53" s="310">
        <v>868.32830000000001</v>
      </c>
      <c r="R53" s="311"/>
      <c r="S53" s="313"/>
      <c r="T53" s="313"/>
      <c r="U53" s="313"/>
    </row>
    <row r="54" spans="1:33">
      <c r="A54" s="308">
        <v>67</v>
      </c>
      <c r="B54" s="309">
        <v>67</v>
      </c>
      <c r="C54" s="307">
        <v>25232</v>
      </c>
      <c r="D54" s="310">
        <v>13309.88</v>
      </c>
      <c r="E54" s="310">
        <v>3726.7664</v>
      </c>
      <c r="F54" s="307">
        <v>20077</v>
      </c>
      <c r="G54" s="310">
        <v>10590.617499999998</v>
      </c>
      <c r="H54" s="310">
        <v>2965.3728999999998</v>
      </c>
      <c r="I54" s="307">
        <v>12497</v>
      </c>
      <c r="J54" s="310">
        <v>6592.1674999999996</v>
      </c>
      <c r="K54" s="310">
        <v>1845.8069</v>
      </c>
      <c r="L54" s="307">
        <v>8404</v>
      </c>
      <c r="M54" s="310">
        <v>4433.1099999999997</v>
      </c>
      <c r="N54" s="310">
        <v>1241.2708</v>
      </c>
      <c r="O54" s="307">
        <v>6312</v>
      </c>
      <c r="P54" s="310">
        <v>3329.58</v>
      </c>
      <c r="Q54" s="310">
        <v>932.28240000000005</v>
      </c>
      <c r="R54" s="312"/>
      <c r="S54" s="313"/>
      <c r="T54" s="313"/>
      <c r="U54" s="313"/>
      <c r="Y54" s="245">
        <f>+Y28</f>
        <v>0</v>
      </c>
    </row>
    <row r="55" spans="1:33">
      <c r="A55" s="306">
        <v>68</v>
      </c>
      <c r="B55" s="307">
        <v>68</v>
      </c>
      <c r="C55" s="307">
        <v>27009</v>
      </c>
      <c r="D55" s="310">
        <v>14247.247499999999</v>
      </c>
      <c r="E55" s="310">
        <v>3989.2293000000004</v>
      </c>
      <c r="F55" s="307">
        <v>21484</v>
      </c>
      <c r="G55" s="310">
        <v>11332.81</v>
      </c>
      <c r="H55" s="310">
        <v>3173.1867999999999</v>
      </c>
      <c r="I55" s="307">
        <v>13372</v>
      </c>
      <c r="J55" s="310">
        <v>7053.73</v>
      </c>
      <c r="K55" s="310">
        <v>1975.0444</v>
      </c>
      <c r="L55" s="307">
        <v>8981</v>
      </c>
      <c r="M55" s="310">
        <v>4737.4775</v>
      </c>
      <c r="N55" s="310">
        <v>1326.4937000000002</v>
      </c>
      <c r="O55" s="307">
        <v>6746</v>
      </c>
      <c r="P55" s="310">
        <v>3558.5149999999999</v>
      </c>
      <c r="Q55" s="310">
        <v>996.38420000000008</v>
      </c>
      <c r="R55" s="311"/>
      <c r="S55" s="313"/>
      <c r="T55" s="313"/>
      <c r="U55" s="313"/>
      <c r="AA55" s="245">
        <f>+AA28</f>
        <v>43</v>
      </c>
      <c r="AB55" s="245" t="s">
        <v>644</v>
      </c>
      <c r="AC55" s="245" t="s">
        <v>645</v>
      </c>
      <c r="AD55" s="245" t="s">
        <v>646</v>
      </c>
      <c r="AE55" s="245" t="s">
        <v>647</v>
      </c>
      <c r="AF55" s="245" t="s">
        <v>648</v>
      </c>
      <c r="AG55" s="245" t="s">
        <v>649</v>
      </c>
    </row>
    <row r="56" spans="1:33" ht="16.2" thickBot="1">
      <c r="A56" s="308">
        <v>69</v>
      </c>
      <c r="B56" s="309">
        <v>69</v>
      </c>
      <c r="C56" s="307">
        <v>28789</v>
      </c>
      <c r="D56" s="310">
        <v>15186.197499999998</v>
      </c>
      <c r="E56" s="310">
        <v>4252.1352999999999</v>
      </c>
      <c r="F56" s="307">
        <v>22897</v>
      </c>
      <c r="G56" s="310">
        <v>12078.1675</v>
      </c>
      <c r="H56" s="310">
        <v>3381.8869000000004</v>
      </c>
      <c r="I56" s="307">
        <v>14242</v>
      </c>
      <c r="J56" s="310">
        <v>7512.6549999999997</v>
      </c>
      <c r="K56" s="310">
        <v>2103.5434</v>
      </c>
      <c r="L56" s="307">
        <v>9564</v>
      </c>
      <c r="M56" s="310">
        <v>5045.0099999999993</v>
      </c>
      <c r="N56" s="310">
        <v>1412.6027999999999</v>
      </c>
      <c r="O56" s="307">
        <v>7175</v>
      </c>
      <c r="P56" s="310">
        <v>3784.8125</v>
      </c>
      <c r="Q56" s="310">
        <v>1059.7475000000002</v>
      </c>
      <c r="R56" s="312"/>
      <c r="S56" s="313"/>
      <c r="T56" s="313"/>
      <c r="U56" s="313"/>
      <c r="AA56" s="245" t="str">
        <f>+AA29</f>
        <v>N/A</v>
      </c>
      <c r="AB56" s="245" t="s">
        <v>652</v>
      </c>
      <c r="AC56" s="245" t="s">
        <v>652</v>
      </c>
      <c r="AD56" s="245" t="s">
        <v>652</v>
      </c>
      <c r="AE56" s="245" t="s">
        <v>652</v>
      </c>
      <c r="AF56" s="245" t="s">
        <v>652</v>
      </c>
      <c r="AG56" s="245" t="s">
        <v>652</v>
      </c>
    </row>
    <row r="57" spans="1:33">
      <c r="A57" s="306">
        <v>70</v>
      </c>
      <c r="B57" s="307">
        <v>70</v>
      </c>
      <c r="C57" s="307">
        <v>30566</v>
      </c>
      <c r="D57" s="310">
        <v>16123.564999999999</v>
      </c>
      <c r="E57" s="310">
        <v>4514.5982000000004</v>
      </c>
      <c r="F57" s="307">
        <v>24306</v>
      </c>
      <c r="G57" s="310">
        <v>12821.414999999999</v>
      </c>
      <c r="H57" s="310">
        <v>3589.9962</v>
      </c>
      <c r="I57" s="307">
        <v>15109</v>
      </c>
      <c r="J57" s="310">
        <v>7969.9974999999995</v>
      </c>
      <c r="K57" s="310">
        <v>2231.5992999999999</v>
      </c>
      <c r="L57" s="307">
        <v>10149</v>
      </c>
      <c r="M57" s="310">
        <v>5353.5974999999999</v>
      </c>
      <c r="N57" s="310">
        <v>1499.0073000000002</v>
      </c>
      <c r="O57" s="307">
        <v>7608</v>
      </c>
      <c r="P57" s="310">
        <v>4013.22</v>
      </c>
      <c r="Q57" s="310">
        <v>1123.7016000000001</v>
      </c>
      <c r="R57" s="311"/>
      <c r="S57" s="313"/>
      <c r="T57" s="313"/>
      <c r="U57" s="313"/>
      <c r="Y57" s="45" t="s">
        <v>86</v>
      </c>
      <c r="AA57" s="245">
        <f>+AA30</f>
        <v>1</v>
      </c>
    </row>
    <row r="58" spans="1:33">
      <c r="A58" s="308">
        <v>71</v>
      </c>
      <c r="B58" s="309">
        <v>71</v>
      </c>
      <c r="C58" s="307">
        <v>32338</v>
      </c>
      <c r="D58" s="310">
        <v>17058.294999999998</v>
      </c>
      <c r="E58" s="310">
        <v>4776.3225999999995</v>
      </c>
      <c r="F58" s="307">
        <v>25719</v>
      </c>
      <c r="G58" s="310">
        <v>13566.772499999999</v>
      </c>
      <c r="H58" s="310">
        <v>3798.6963000000001</v>
      </c>
      <c r="I58" s="307">
        <v>15982</v>
      </c>
      <c r="J58" s="310">
        <v>8430.5049999999992</v>
      </c>
      <c r="K58" s="310">
        <v>2360.5414000000001</v>
      </c>
      <c r="L58" s="307">
        <v>10728</v>
      </c>
      <c r="M58" s="310">
        <v>5659.0199999999995</v>
      </c>
      <c r="N58" s="310">
        <v>1584.5255999999999</v>
      </c>
      <c r="O58" s="307">
        <v>8039</v>
      </c>
      <c r="P58" s="310">
        <v>4240.5724999999993</v>
      </c>
      <c r="Q58" s="310">
        <v>1187.3602999999998</v>
      </c>
      <c r="R58" s="312"/>
      <c r="S58" s="313"/>
      <c r="T58" s="313"/>
      <c r="U58" s="313"/>
      <c r="Y58" s="234" t="s">
        <v>758</v>
      </c>
      <c r="Z58" s="245">
        <v>1</v>
      </c>
      <c r="AB58" s="248" t="b">
        <f>+IF($Z$1=Z58,VLOOKUP($AA$4,$A$5:$Q$92,3,0))</f>
        <v>0</v>
      </c>
      <c r="AC58" s="248" t="b">
        <f>+IF($Z$1=Z58,VLOOKUP($AA$4,$A$5:$U$92,6,0))</f>
        <v>0</v>
      </c>
      <c r="AD58" s="248" t="b">
        <f>+IF($Z$1=Z58,VLOOKUP($AA$4,$A$5:$U$92,9,0))</f>
        <v>0</v>
      </c>
      <c r="AE58" s="248" t="b">
        <f>+IF($Z$1=Z58,VLOOKUP($AA$4,$A$5:$U$92,12,0))</f>
        <v>0</v>
      </c>
      <c r="AF58" s="248" t="b">
        <f>+IF($Z$1=Z58,VLOOKUP($AA$4,$A$5:$U$92,15,0))</f>
        <v>0</v>
      </c>
      <c r="AG58" s="248" t="b">
        <f>+IF($Z$1=Z58,VLOOKUP($AA$4,$A$5:$U$92,18,0))</f>
        <v>0</v>
      </c>
    </row>
    <row r="59" spans="1:33">
      <c r="A59" s="306">
        <v>72</v>
      </c>
      <c r="B59" s="307">
        <v>72</v>
      </c>
      <c r="C59" s="307">
        <v>33562</v>
      </c>
      <c r="D59" s="310">
        <v>17703.954999999998</v>
      </c>
      <c r="E59" s="310">
        <v>4957.1073999999999</v>
      </c>
      <c r="F59" s="307">
        <v>26685</v>
      </c>
      <c r="G59" s="310">
        <v>14076.3375</v>
      </c>
      <c r="H59" s="310">
        <v>3941.3745000000004</v>
      </c>
      <c r="I59" s="307">
        <v>16583</v>
      </c>
      <c r="J59" s="310">
        <v>8747.5324999999993</v>
      </c>
      <c r="K59" s="310">
        <v>2449.3090999999999</v>
      </c>
      <c r="L59" s="307">
        <v>11123</v>
      </c>
      <c r="M59" s="310">
        <v>5867.3824999999997</v>
      </c>
      <c r="N59" s="310">
        <v>1642.8671000000002</v>
      </c>
      <c r="O59" s="307">
        <v>8335</v>
      </c>
      <c r="P59" s="310">
        <v>4396.7124999999996</v>
      </c>
      <c r="Q59" s="310">
        <v>1231.0795000000001</v>
      </c>
      <c r="R59" s="311"/>
      <c r="S59" s="313"/>
      <c r="T59" s="313"/>
      <c r="U59" s="313"/>
      <c r="Y59" s="234" t="s">
        <v>759</v>
      </c>
      <c r="Z59" s="245">
        <v>2</v>
      </c>
      <c r="AB59" s="248">
        <f>+IF($Z$1=Z59,VLOOKUP($AA$4,$A$100:$U$187,3,0))</f>
        <v>2894</v>
      </c>
      <c r="AC59" s="248">
        <f>+IF($Z$1=Z59,VLOOKUP($AA$4,$A$100:$U$187,6,0))</f>
        <v>2386</v>
      </c>
      <c r="AD59" s="248">
        <f>+IF($Z$1=Z59,VLOOKUP($AA$4,$A$100:$U$187,9,0))</f>
        <v>1096</v>
      </c>
      <c r="AE59" s="248">
        <f>+IF($Z$1=Z59,VLOOKUP($AA$4,$A$100:$U$187,12,0))</f>
        <v>864</v>
      </c>
      <c r="AF59" s="248">
        <f>+IF($Z$1=Z59,VLOOKUP($AA$4,$A$100:$U$187,15,0))</f>
        <v>643</v>
      </c>
      <c r="AG59" s="248">
        <f>+IF($Z$1=Z59,VLOOKUP($AA$4,$A$100:$U$187,18,0))</f>
        <v>0</v>
      </c>
    </row>
    <row r="60" spans="1:33">
      <c r="A60" s="308">
        <v>73</v>
      </c>
      <c r="B60" s="309">
        <v>73</v>
      </c>
      <c r="C60" s="307">
        <v>34781</v>
      </c>
      <c r="D60" s="310">
        <v>18346.977499999997</v>
      </c>
      <c r="E60" s="310">
        <v>5137.1536999999998</v>
      </c>
      <c r="F60" s="307">
        <v>27649</v>
      </c>
      <c r="G60" s="310">
        <v>14584.8475</v>
      </c>
      <c r="H60" s="310">
        <v>4083.7573000000002</v>
      </c>
      <c r="I60" s="307">
        <v>17184</v>
      </c>
      <c r="J60" s="310">
        <v>9064.56</v>
      </c>
      <c r="K60" s="310">
        <v>2538.0768000000003</v>
      </c>
      <c r="L60" s="307">
        <v>11519</v>
      </c>
      <c r="M60" s="310">
        <v>6076.2725</v>
      </c>
      <c r="N60" s="310">
        <v>1701.3563000000001</v>
      </c>
      <c r="O60" s="307">
        <v>8630</v>
      </c>
      <c r="P60" s="310">
        <v>4552.3249999999998</v>
      </c>
      <c r="Q60" s="310">
        <v>1274.6510000000001</v>
      </c>
      <c r="R60" s="312"/>
      <c r="S60" s="313"/>
      <c r="T60" s="313"/>
      <c r="U60" s="313"/>
      <c r="Y60" s="234"/>
      <c r="AB60" s="248" t="b">
        <f>+IF($Z$1=Z60,VLOOKUP($AA$4,$A$53:$X$69,3,0))</f>
        <v>0</v>
      </c>
      <c r="AC60" s="248" t="b">
        <f>+IF($Z$1=Z60,VLOOKUP($AA$4,$A$195:$U$213,6,0))</f>
        <v>0</v>
      </c>
      <c r="AD60" s="248" t="b">
        <f>+IF($Z$1=Z60,VLOOKUP($AA$4,$A$53:$W$71,9,0))</f>
        <v>0</v>
      </c>
      <c r="AE60" s="248" t="b">
        <f>+IF($Z$1=Z60,VLOOKUP($AA$4,$A$53:$W$71,12,0))</f>
        <v>0</v>
      </c>
      <c r="AF60" s="248" t="b">
        <f>+IF($Z$1=Z60,VLOOKUP($AA$4,$A$53:$X$71,15,0))</f>
        <v>0</v>
      </c>
      <c r="AG60" s="248" t="b">
        <f>+IF($Z$1=Z60,VLOOKUP($AA$4,$A$53:$X$71,18,0))</f>
        <v>0</v>
      </c>
    </row>
    <row r="61" spans="1:33">
      <c r="A61" s="306">
        <v>74</v>
      </c>
      <c r="B61" s="307">
        <v>74</v>
      </c>
      <c r="C61" s="307">
        <v>36000</v>
      </c>
      <c r="D61" s="310">
        <v>18990</v>
      </c>
      <c r="E61" s="310">
        <v>5317.2000000000007</v>
      </c>
      <c r="F61" s="307">
        <v>28617</v>
      </c>
      <c r="G61" s="310">
        <v>15095.467499999999</v>
      </c>
      <c r="H61" s="310">
        <v>4226.7309000000005</v>
      </c>
      <c r="I61" s="307">
        <v>17785</v>
      </c>
      <c r="J61" s="310">
        <v>9381.5874999999996</v>
      </c>
      <c r="K61" s="310">
        <v>2626.8445000000002</v>
      </c>
      <c r="L61" s="307">
        <v>11914</v>
      </c>
      <c r="M61" s="310">
        <v>6284.6349999999993</v>
      </c>
      <c r="N61" s="310">
        <v>1759.6977999999999</v>
      </c>
      <c r="O61" s="307">
        <v>8922</v>
      </c>
      <c r="P61" s="310">
        <v>4706.3549999999996</v>
      </c>
      <c r="Q61" s="310">
        <v>1317.7793999999999</v>
      </c>
      <c r="R61" s="311"/>
      <c r="S61" s="313"/>
      <c r="T61" s="313"/>
      <c r="U61" s="313"/>
      <c r="Y61" s="234" t="s">
        <v>757</v>
      </c>
      <c r="Z61" s="245">
        <v>4</v>
      </c>
      <c r="AB61" s="248" t="b">
        <f>+IF($Z$1=Z61,VLOOKUP($AA$4,$A$219:$U$306,3,0))</f>
        <v>0</v>
      </c>
      <c r="AC61" s="248" t="b">
        <f>+IF($Z$1=Z61,VLOOKUP($AA$4,$A$219:$U$306,6,0))</f>
        <v>0</v>
      </c>
      <c r="AD61" s="248" t="b">
        <f>+IF($Z$1=Z61,VLOOKUP($AA$4,$A$219:$U$306,9,0))</f>
        <v>0</v>
      </c>
      <c r="AE61" s="248" t="b">
        <f>+IF($Z$1=Z61,VLOOKUP($AA$4,$A$219:$U$306,12,0))</f>
        <v>0</v>
      </c>
      <c r="AF61" s="248" t="b">
        <f>+IF($Z$1=Z61,VLOOKUP($AA$4,$A$219:$U$306,15,0))</f>
        <v>0</v>
      </c>
      <c r="AG61" s="248" t="b">
        <f>+IF($Z$1=Z61,VLOOKUP($AA$4,$A$219:$U$306,18,0))</f>
        <v>0</v>
      </c>
    </row>
    <row r="62" spans="1:33">
      <c r="A62" s="308">
        <v>75</v>
      </c>
      <c r="B62" s="309">
        <v>75</v>
      </c>
      <c r="C62" s="307">
        <v>37221</v>
      </c>
      <c r="D62" s="310">
        <v>19634.077499999999</v>
      </c>
      <c r="E62" s="310">
        <v>5497.5417000000007</v>
      </c>
      <c r="F62" s="307">
        <v>29586</v>
      </c>
      <c r="G62" s="310">
        <v>15606.615</v>
      </c>
      <c r="H62" s="310">
        <v>4369.8522000000003</v>
      </c>
      <c r="I62" s="307">
        <v>18379</v>
      </c>
      <c r="J62" s="310">
        <v>9694.9224999999988</v>
      </c>
      <c r="K62" s="310">
        <v>2714.5783000000001</v>
      </c>
      <c r="L62" s="307">
        <v>12305</v>
      </c>
      <c r="M62" s="310">
        <v>6490.8874999999998</v>
      </c>
      <c r="N62" s="310">
        <v>1817.4485000000002</v>
      </c>
      <c r="O62" s="307">
        <v>9216</v>
      </c>
      <c r="P62" s="310">
        <v>4861.4399999999996</v>
      </c>
      <c r="Q62" s="310">
        <v>1361.2031999999999</v>
      </c>
      <c r="R62" s="312"/>
      <c r="S62" s="313"/>
      <c r="T62" s="313"/>
      <c r="U62" s="313"/>
      <c r="Y62" s="234"/>
      <c r="AB62" s="248" t="b">
        <f>+IF($Z$1=Z62,VLOOKUP($AA$4,$A$101:$X$117,3,0))</f>
        <v>0</v>
      </c>
      <c r="AC62" s="248" t="b">
        <f>+IF($Z$1=Z62,VLOOKUP($AA$4,$A$101:$X$117,6,0))</f>
        <v>0</v>
      </c>
      <c r="AD62" s="248" t="b">
        <f>+IF($Z$1=Z62,VLOOKUP($AA$4,$A$101:$X$117,9,0))</f>
        <v>0</v>
      </c>
      <c r="AE62" s="248" t="b">
        <f>+IF($Z$1=Z62,VLOOKUP($AA$4,$A$101:$X$117,12,0))</f>
        <v>0</v>
      </c>
      <c r="AF62" s="248" t="b">
        <f>+IF($Z$1=Z62,VLOOKUP($AA$4,$A$101:$X$117,15,0))</f>
        <v>0</v>
      </c>
      <c r="AG62" s="248" t="b">
        <f>+IF($Z$1=Z62,VLOOKUP($AA$4,$A$101:$X$117,18,0))</f>
        <v>0</v>
      </c>
    </row>
    <row r="63" spans="1:33">
      <c r="A63" s="306">
        <v>76</v>
      </c>
      <c r="B63" s="307">
        <v>76</v>
      </c>
      <c r="C63" s="307">
        <v>38437</v>
      </c>
      <c r="D63" s="310">
        <v>20275.517499999998</v>
      </c>
      <c r="E63" s="310">
        <v>5677.1449000000002</v>
      </c>
      <c r="F63" s="307">
        <v>30554</v>
      </c>
      <c r="G63" s="310">
        <v>16117.234999999999</v>
      </c>
      <c r="H63" s="310">
        <v>4512.8258000000005</v>
      </c>
      <c r="I63" s="307">
        <v>18980</v>
      </c>
      <c r="J63" s="310">
        <v>10011.949999999999</v>
      </c>
      <c r="K63" s="310">
        <v>2803.346</v>
      </c>
      <c r="L63" s="307">
        <v>12700</v>
      </c>
      <c r="M63" s="310">
        <v>6699.25</v>
      </c>
      <c r="N63" s="310">
        <v>1875.7900000000002</v>
      </c>
      <c r="O63" s="307">
        <v>9509</v>
      </c>
      <c r="P63" s="310">
        <v>5015.9974999999995</v>
      </c>
      <c r="Q63" s="310">
        <v>1404.4793</v>
      </c>
      <c r="R63" s="311"/>
      <c r="S63" s="313"/>
      <c r="T63" s="313"/>
      <c r="U63" s="313"/>
      <c r="Y63" s="234"/>
      <c r="AB63" s="248" t="b">
        <f>+IF($Z$1=Z63,VLOOKUP($AA$4,$A$125:$X$141,3,0))</f>
        <v>0</v>
      </c>
      <c r="AC63" s="248" t="b">
        <f>+IF($Z$1=Z63,VLOOKUP($AA$4,$A$125:$X$141,6,0))</f>
        <v>0</v>
      </c>
      <c r="AD63" s="248" t="b">
        <f>+IF($Z$1=Z63,VLOOKUP($AA$4,$A$125:$X$141,9,0))</f>
        <v>0</v>
      </c>
      <c r="AE63" s="248" t="b">
        <f>+IF($Z$1=Z63,VLOOKUP($AA$4,$A$125:$X$141,12,0))</f>
        <v>0</v>
      </c>
      <c r="AF63" s="248" t="b">
        <f>+IF($Z$1=Z63,VLOOKUP($AA$4,$A$125:$X$141,15,0))</f>
        <v>0</v>
      </c>
      <c r="AG63" s="248" t="b">
        <f>+IF($Z$1=Z63,VLOOKUP($AA$4,$A$125:$X$141,18,0))</f>
        <v>0</v>
      </c>
    </row>
    <row r="64" spans="1:33">
      <c r="A64" s="308">
        <v>77</v>
      </c>
      <c r="B64" s="309">
        <v>77</v>
      </c>
      <c r="C64" s="307">
        <v>40351</v>
      </c>
      <c r="D64" s="310">
        <v>21285.1525</v>
      </c>
      <c r="E64" s="310">
        <v>5959.8427000000011</v>
      </c>
      <c r="F64" s="307">
        <v>32076</v>
      </c>
      <c r="G64" s="310">
        <v>16920.09</v>
      </c>
      <c r="H64" s="310">
        <v>4737.6252000000004</v>
      </c>
      <c r="I64" s="307">
        <v>19915</v>
      </c>
      <c r="J64" s="310">
        <v>10505.162499999999</v>
      </c>
      <c r="K64" s="310">
        <v>2941.4454999999998</v>
      </c>
      <c r="L64" s="307">
        <v>13327</v>
      </c>
      <c r="M64" s="310">
        <v>7029.9924999999994</v>
      </c>
      <c r="N64" s="310">
        <v>1968.3978999999999</v>
      </c>
      <c r="O64" s="307">
        <v>9979</v>
      </c>
      <c r="P64" s="310">
        <v>5263.9224999999997</v>
      </c>
      <c r="Q64" s="310">
        <v>1473.8983000000001</v>
      </c>
      <c r="R64" s="312"/>
      <c r="S64" s="313"/>
      <c r="T64" s="313"/>
      <c r="U64" s="313"/>
      <c r="Y64" s="234"/>
      <c r="AB64" s="248" t="b">
        <f>+IF($Z$1=Z64,VLOOKUP($AA$4,$A$146:$X$148,3,0))</f>
        <v>0</v>
      </c>
      <c r="AC64" s="248" t="b">
        <f>+IF($Z$1=Z64,VLOOKUP($AA$4,$A$146:$X$148,6,0))</f>
        <v>0</v>
      </c>
      <c r="AD64" s="248" t="b">
        <f>+IF($Z$1=Z64,VLOOKUP($AA$4,$A$146:$X$148,9,0))</f>
        <v>0</v>
      </c>
      <c r="AE64" s="248" t="b">
        <f>+IF($Z$1=Z64,VLOOKUP($AA$4,$A$146:$X$148,12,0))</f>
        <v>0</v>
      </c>
      <c r="AF64" s="248" t="b">
        <f>+IF($Z$1=Z64,VLOOKUP($AA$4,$A$146:$X$148,15,0))</f>
        <v>0</v>
      </c>
      <c r="AG64" s="248" t="b">
        <f>+IF($Z$1=Z64,VLOOKUP($AA$4,$A$146:$X$148,18,0))</f>
        <v>0</v>
      </c>
    </row>
    <row r="65" spans="1:33">
      <c r="A65" s="306">
        <v>78</v>
      </c>
      <c r="B65" s="307">
        <v>78</v>
      </c>
      <c r="C65" s="307">
        <v>42266</v>
      </c>
      <c r="D65" s="310">
        <v>22295.314999999999</v>
      </c>
      <c r="E65" s="310">
        <v>6242.6882000000005</v>
      </c>
      <c r="F65" s="307">
        <v>33593</v>
      </c>
      <c r="G65" s="310">
        <v>17720.307499999999</v>
      </c>
      <c r="H65" s="310">
        <v>4961.6860999999999</v>
      </c>
      <c r="I65" s="307">
        <v>20859</v>
      </c>
      <c r="J65" s="310">
        <v>11003.122499999999</v>
      </c>
      <c r="K65" s="310">
        <v>3080.8742999999999</v>
      </c>
      <c r="L65" s="307">
        <v>13959</v>
      </c>
      <c r="M65" s="310">
        <v>7363.3724999999995</v>
      </c>
      <c r="N65" s="310">
        <v>2061.7442999999998</v>
      </c>
      <c r="O65" s="307">
        <v>10442</v>
      </c>
      <c r="P65" s="310">
        <v>5508.1549999999997</v>
      </c>
      <c r="Q65" s="310">
        <v>1542.2834</v>
      </c>
      <c r="R65" s="311"/>
      <c r="S65" s="313"/>
      <c r="T65" s="313"/>
      <c r="U65" s="313"/>
      <c r="Y65" s="234"/>
      <c r="AB65" s="248" t="b">
        <f>+IF($Z$1=Z65,VLOOKUP($AA$4,$A$156:$X$172,3,0))</f>
        <v>0</v>
      </c>
      <c r="AC65" s="248" t="b">
        <f>+IF($Z$1=Z65,VLOOKUP($AA$4,$A$156:$X$172,6,0))</f>
        <v>0</v>
      </c>
      <c r="AD65" s="248" t="b">
        <f>+IF($Z$1=Z65,VLOOKUP($AA$4,$A$156:$X$172,9,0))</f>
        <v>0</v>
      </c>
      <c r="AE65" s="248" t="b">
        <f>+IF($Z$1=Z65,VLOOKUP($AA$4,$A$156:$X$172,12,0))</f>
        <v>0</v>
      </c>
      <c r="AF65" s="248" t="b">
        <f>+IF($Z$1=Z65,VLOOKUP($AA$4,$A$156:$X$172,15,0))</f>
        <v>0</v>
      </c>
      <c r="AG65" s="248" t="b">
        <f>+IF($Z$1=Z65,VLOOKUP($AA$4,$A$156:$X$172,18,0))</f>
        <v>0</v>
      </c>
    </row>
    <row r="66" spans="1:33">
      <c r="A66" s="308">
        <v>79</v>
      </c>
      <c r="B66" s="309">
        <v>79</v>
      </c>
      <c r="C66" s="307">
        <v>44175</v>
      </c>
      <c r="D66" s="310">
        <v>23302.3125</v>
      </c>
      <c r="E66" s="310">
        <v>6524.6475000000009</v>
      </c>
      <c r="F66" s="307">
        <v>35103</v>
      </c>
      <c r="G66" s="310">
        <v>18516.8325</v>
      </c>
      <c r="H66" s="310">
        <v>5184.7131000000008</v>
      </c>
      <c r="I66" s="307">
        <v>21794</v>
      </c>
      <c r="J66" s="310">
        <v>11496.334999999999</v>
      </c>
      <c r="K66" s="310">
        <v>3218.9738000000002</v>
      </c>
      <c r="L66" s="307">
        <v>14585</v>
      </c>
      <c r="M66" s="310">
        <v>7693.5874999999996</v>
      </c>
      <c r="N66" s="310">
        <v>2154.2045000000003</v>
      </c>
      <c r="O66" s="307">
        <v>10914</v>
      </c>
      <c r="P66" s="310">
        <v>5757.1349999999993</v>
      </c>
      <c r="Q66" s="310">
        <v>1611.9977999999999</v>
      </c>
      <c r="R66" s="312"/>
      <c r="S66" s="313"/>
      <c r="T66" s="313"/>
      <c r="U66" s="313"/>
      <c r="Y66" s="234"/>
      <c r="AB66" s="248" t="b">
        <f>+IF($Z$1=Z66,VLOOKUP($AA$4,$A$180:$X$196,3,0))</f>
        <v>0</v>
      </c>
      <c r="AC66" s="248" t="b">
        <f>+IF($Z$1=Z66,VLOOKUP($AA$4,$A$180:$X$196,6,0))</f>
        <v>0</v>
      </c>
      <c r="AD66" s="248" t="b">
        <f>+IF($Z$1=Z66,VLOOKUP($AA$4,$A$180:$X$196,9,0))</f>
        <v>0</v>
      </c>
      <c r="AE66" s="248" t="b">
        <f>+IF($Z$1=Z66,VLOOKUP($AA$4,$A$180:$X$196,12,0))</f>
        <v>0</v>
      </c>
      <c r="AF66" s="248" t="b">
        <f>+IF($Z$1=Z66,VLOOKUP($AA$4,$A$180:$X$196,15,0))</f>
        <v>0</v>
      </c>
      <c r="AG66" s="248" t="b">
        <f>+IF($Z$1=Z66,VLOOKUP($AA$4,$A$180:$X$196,18,0))</f>
        <v>0</v>
      </c>
    </row>
    <row r="67" spans="1:33">
      <c r="A67" s="306">
        <v>80</v>
      </c>
      <c r="B67" s="307">
        <v>80</v>
      </c>
      <c r="C67" s="307">
        <v>46088</v>
      </c>
      <c r="D67" s="310">
        <v>24311.42</v>
      </c>
      <c r="E67" s="310">
        <v>6807.1976000000004</v>
      </c>
      <c r="F67" s="307">
        <v>36621</v>
      </c>
      <c r="G67" s="310">
        <v>19317.577499999999</v>
      </c>
      <c r="H67" s="310">
        <v>5408.9217000000008</v>
      </c>
      <c r="I67" s="307">
        <v>22731</v>
      </c>
      <c r="J67" s="310">
        <v>11990.602499999999</v>
      </c>
      <c r="K67" s="310">
        <v>3357.3687</v>
      </c>
      <c r="L67" s="307">
        <v>15220</v>
      </c>
      <c r="M67" s="310">
        <v>8028.5499999999993</v>
      </c>
      <c r="N67" s="310">
        <v>2247.9940000000001</v>
      </c>
      <c r="O67" s="307">
        <v>11382</v>
      </c>
      <c r="P67" s="310">
        <v>6004.0049999999992</v>
      </c>
      <c r="Q67" s="310">
        <v>1681.1214</v>
      </c>
      <c r="R67" s="311"/>
      <c r="S67" s="313"/>
      <c r="T67" s="313"/>
      <c r="U67" s="313"/>
      <c r="Y67" s="234"/>
      <c r="AB67" s="248" t="b">
        <f>+IF($Z$1=Z67,VLOOKUP($AA$4,$A$204:$X$220,3,0))</f>
        <v>0</v>
      </c>
      <c r="AC67" s="248" t="b">
        <f>+IF($Z$1=Z67,VLOOKUP($AA$4,$A$204:$X$220,6,0))</f>
        <v>0</v>
      </c>
      <c r="AD67" s="248" t="b">
        <f>+IF($Z$1=Z67,VLOOKUP($AA$4,$A$204:$X$220,9,0))</f>
        <v>0</v>
      </c>
      <c r="AE67" s="248" t="b">
        <f>+IF($Z$1=Z67,VLOOKUP($AA$4,$A$204:$X$220,12,0))</f>
        <v>0</v>
      </c>
      <c r="AF67" s="248" t="b">
        <f>+IF($Z$1=Z67,VLOOKUP($AA$4,$A$204:$X$220,15,0))</f>
        <v>0</v>
      </c>
      <c r="AG67" s="248" t="b">
        <f>+IF($Z$1=Z67,VLOOKUP($AA$4,$A$204:$X$220,18,0))</f>
        <v>0</v>
      </c>
    </row>
    <row r="68" spans="1:33">
      <c r="A68" s="306">
        <v>81</v>
      </c>
      <c r="B68" s="306">
        <v>81</v>
      </c>
      <c r="C68" s="307">
        <v>47999</v>
      </c>
      <c r="D68" s="310">
        <v>25319.4725</v>
      </c>
      <c r="E68" s="310">
        <v>7089.4523000000008</v>
      </c>
      <c r="F68" s="307">
        <v>38140</v>
      </c>
      <c r="G68" s="310">
        <v>20118.849999999999</v>
      </c>
      <c r="H68" s="310">
        <v>5633.2780000000002</v>
      </c>
      <c r="I68" s="307">
        <v>23669</v>
      </c>
      <c r="J68" s="310">
        <v>12485.397499999999</v>
      </c>
      <c r="K68" s="310">
        <v>3495.9113000000002</v>
      </c>
      <c r="L68" s="307">
        <v>15842</v>
      </c>
      <c r="M68" s="310">
        <v>8356.6549999999988</v>
      </c>
      <c r="N68" s="310">
        <v>2339.8633999999997</v>
      </c>
      <c r="O68" s="307">
        <v>11851</v>
      </c>
      <c r="P68" s="310">
        <v>6251.4024999999992</v>
      </c>
      <c r="Q68" s="310">
        <v>1750.3926999999999</v>
      </c>
      <c r="R68" s="311"/>
      <c r="S68" s="313"/>
      <c r="T68" s="313"/>
      <c r="U68" s="313"/>
      <c r="Y68" s="234"/>
      <c r="AB68" s="248" t="b">
        <f>+IF($Z$1=Z68,VLOOKUP($AA$4,$A$228:$X$243,3,0))</f>
        <v>0</v>
      </c>
      <c r="AC68" s="248" t="b">
        <f>+IF($Z$1=Z68,VLOOKUP($AA$4,$A$228:$X$243,6,0))</f>
        <v>0</v>
      </c>
      <c r="AD68" s="248" t="b">
        <f>+IF($Z$1=Z68,VLOOKUP($AA$4,$A$228:$X$243,9,0))</f>
        <v>0</v>
      </c>
      <c r="AE68" s="248" t="b">
        <f>+IF($Z$1=Z68,VLOOKUP($AA$4,$A$228:$X$243,12,0))</f>
        <v>0</v>
      </c>
      <c r="AF68" s="248" t="b">
        <f>+IF($Z$1=Z68,VLOOKUP($AA$4,$A$228:$X$243,15,0))</f>
        <v>0</v>
      </c>
      <c r="AG68" s="248" t="b">
        <f>+IF($Z$1=Z68,VLOOKUP($AA$4,$A$228:$X$243,18,0))</f>
        <v>0</v>
      </c>
    </row>
    <row r="69" spans="1:33">
      <c r="A69" s="306">
        <v>82</v>
      </c>
      <c r="B69" s="306">
        <v>82</v>
      </c>
      <c r="C69" s="307">
        <v>50864</v>
      </c>
      <c r="D69" s="310">
        <v>26830.76</v>
      </c>
      <c r="E69" s="310">
        <v>7512.6127999999999</v>
      </c>
      <c r="F69" s="307">
        <v>40415</v>
      </c>
      <c r="G69" s="310">
        <v>21318.912499999999</v>
      </c>
      <c r="H69" s="310">
        <v>5969.2955000000002</v>
      </c>
      <c r="I69" s="307">
        <v>25078</v>
      </c>
      <c r="J69" s="310">
        <v>13228.644999999999</v>
      </c>
      <c r="K69" s="310">
        <v>3704.0205999999998</v>
      </c>
      <c r="L69" s="307">
        <v>16783</v>
      </c>
      <c r="M69" s="310">
        <v>8853.0324999999993</v>
      </c>
      <c r="N69" s="310">
        <v>2478.8490999999999</v>
      </c>
      <c r="O69" s="307">
        <v>12546</v>
      </c>
      <c r="P69" s="310">
        <v>6618.0149999999994</v>
      </c>
      <c r="Q69" s="310">
        <v>1853.0442</v>
      </c>
      <c r="R69" s="311"/>
      <c r="S69" s="313"/>
      <c r="T69" s="313"/>
      <c r="U69" s="313"/>
      <c r="Y69" s="234"/>
      <c r="AB69" s="248" t="b">
        <f>+IF($Z$1=Z69,VLOOKUP($AA$4,$A$244:$X$251,3,0))</f>
        <v>0</v>
      </c>
      <c r="AC69" s="248" t="b">
        <f>+IF($Z$1=Z69,VLOOKUP($AA$4,$A$244:$X$251,6,0))</f>
        <v>0</v>
      </c>
      <c r="AD69" s="248" t="b">
        <f>+IF($Z$1=Z69,VLOOKUP($AA$4,$A$244:$X$251,9,0))</f>
        <v>0</v>
      </c>
      <c r="AE69" s="248" t="b">
        <f>+IF($Z$1=Z69,VLOOKUP($AA$4,$A$244:$X$251,12,0))</f>
        <v>0</v>
      </c>
      <c r="AF69" s="248" t="b">
        <f>+IF($Z$1=Z69,VLOOKUP($AA$4,$A$244:$X$251,15,0))</f>
        <v>0</v>
      </c>
      <c r="AG69" s="248" t="b">
        <f>+IF($Z$1=Z69,VLOOKUP($AA$4,$A$244:$X$251,18,0))</f>
        <v>0</v>
      </c>
    </row>
    <row r="70" spans="1:33">
      <c r="A70" s="306">
        <v>83</v>
      </c>
      <c r="B70" s="306">
        <v>83</v>
      </c>
      <c r="C70" s="307">
        <v>53729</v>
      </c>
      <c r="D70" s="310">
        <v>28342.047499999997</v>
      </c>
      <c r="E70" s="310">
        <v>7935.7732999999998</v>
      </c>
      <c r="F70" s="307">
        <v>42689</v>
      </c>
      <c r="G70" s="310">
        <v>22518.447499999998</v>
      </c>
      <c r="H70" s="310">
        <v>6305.1653000000006</v>
      </c>
      <c r="I70" s="307">
        <v>26479</v>
      </c>
      <c r="J70" s="310">
        <v>13967.672499999999</v>
      </c>
      <c r="K70" s="310">
        <v>3910.9483</v>
      </c>
      <c r="L70" s="307">
        <v>17717</v>
      </c>
      <c r="M70" s="310">
        <v>9345.7174999999988</v>
      </c>
      <c r="N70" s="310">
        <v>2616.8008999999997</v>
      </c>
      <c r="O70" s="307">
        <v>13242</v>
      </c>
      <c r="P70" s="310">
        <v>6985.1549999999997</v>
      </c>
      <c r="Q70" s="310">
        <v>1955.8434000000002</v>
      </c>
      <c r="R70" s="311"/>
      <c r="S70" s="313"/>
      <c r="T70" s="313"/>
      <c r="U70" s="313"/>
      <c r="Y70" s="234"/>
      <c r="AB70" s="248" t="b">
        <f>+IF($Z$1=Z70,VLOOKUP($AA$4,$A$259:$X$275,3,0))</f>
        <v>0</v>
      </c>
      <c r="AC70" s="248" t="b">
        <f>+IF($Z$1=Z70,VLOOKUP($AA$4,$A$259:$X$275,6,0))</f>
        <v>0</v>
      </c>
      <c r="AD70" s="248" t="b">
        <f>+IF($Z$1=Z70,VLOOKUP($AA$4,$A$259:$X$275,9,0))</f>
        <v>0</v>
      </c>
      <c r="AE70" s="248" t="b">
        <f>+IF($Z$1=Z70,VLOOKUP($AA$4,$A$259:$X$275,12,0))</f>
        <v>0</v>
      </c>
      <c r="AF70" s="248" t="b">
        <f>+IF($Z$1=Z70,VLOOKUP($AA$4,$A$259:$X$275,15,0))</f>
        <v>0</v>
      </c>
      <c r="AG70" s="248" t="b">
        <f>+IF($Z$1=Z70,VLOOKUP($AA$4,$A$259:$X$275,18,0))</f>
        <v>0</v>
      </c>
    </row>
    <row r="71" spans="1:33">
      <c r="A71" s="306">
        <v>84</v>
      </c>
      <c r="B71" s="306">
        <v>84</v>
      </c>
      <c r="C71" s="307">
        <v>56593</v>
      </c>
      <c r="D71" s="310">
        <v>29852.807499999999</v>
      </c>
      <c r="E71" s="310">
        <v>8358.7861000000012</v>
      </c>
      <c r="F71" s="307">
        <v>44964</v>
      </c>
      <c r="G71" s="310">
        <v>23718.51</v>
      </c>
      <c r="H71" s="310">
        <v>6641.1828000000005</v>
      </c>
      <c r="I71" s="307">
        <v>27886</v>
      </c>
      <c r="J71" s="310">
        <v>14709.865</v>
      </c>
      <c r="K71" s="310">
        <v>4118.7622000000001</v>
      </c>
      <c r="L71" s="307">
        <v>18658</v>
      </c>
      <c r="M71" s="310">
        <v>9842.0949999999993</v>
      </c>
      <c r="N71" s="310">
        <v>2755.7865999999999</v>
      </c>
      <c r="O71" s="307">
        <v>13935</v>
      </c>
      <c r="P71" s="310">
        <v>7350.7124999999996</v>
      </c>
      <c r="Q71" s="310">
        <v>2058.1995000000002</v>
      </c>
      <c r="R71" s="311"/>
      <c r="S71" s="313"/>
      <c r="T71" s="313"/>
      <c r="U71" s="313"/>
      <c r="Y71" s="234"/>
      <c r="AB71" s="248" t="b">
        <f>+IF($Z$1=Z71,VLOOKUP($AA$4,$A$283:$X$299,3,0))</f>
        <v>0</v>
      </c>
      <c r="AC71" s="248" t="b">
        <f>+IF($Z$1=Z71,VLOOKUP($AA$4,$A$283:$X$299,6,0))</f>
        <v>0</v>
      </c>
      <c r="AD71" s="248" t="b">
        <f>+IF($Z$1=Z71,VLOOKUP($AA$4,$A$283:$X$299,9,0))</f>
        <v>0</v>
      </c>
      <c r="AE71" s="248" t="b">
        <f>+IF($Z$1=Z71,VLOOKUP($AA$4,$A$283:$X$299,12,0))</f>
        <v>0</v>
      </c>
      <c r="AF71" s="248" t="b">
        <f>+IF($Z$1=Z71,VLOOKUP($AA$4,$A$283:$X$299,15,0))</f>
        <v>0</v>
      </c>
      <c r="AG71" s="248" t="b">
        <f>+IF($Z$1=Z71,VLOOKUP($AA$4,$A$283:$X$299,18,0))</f>
        <v>0</v>
      </c>
    </row>
    <row r="72" spans="1:33">
      <c r="A72" s="306">
        <v>85</v>
      </c>
      <c r="B72" s="306">
        <v>85</v>
      </c>
      <c r="C72" s="307">
        <v>59462</v>
      </c>
      <c r="D72" s="310">
        <v>31366.204999999998</v>
      </c>
      <c r="E72" s="310">
        <v>8782.5374000000011</v>
      </c>
      <c r="F72" s="307">
        <v>47236</v>
      </c>
      <c r="G72" s="310">
        <v>24916.989999999998</v>
      </c>
      <c r="H72" s="310">
        <v>6976.7572</v>
      </c>
      <c r="I72" s="307">
        <v>29293</v>
      </c>
      <c r="J72" s="310">
        <v>15452.057499999999</v>
      </c>
      <c r="K72" s="310">
        <v>4326.5761000000002</v>
      </c>
      <c r="L72" s="307">
        <v>19595</v>
      </c>
      <c r="M72" s="310">
        <v>10336.362499999999</v>
      </c>
      <c r="N72" s="310">
        <v>2894.1815000000001</v>
      </c>
      <c r="O72" s="307">
        <v>14641</v>
      </c>
      <c r="P72" s="310">
        <v>7723.1274999999996</v>
      </c>
      <c r="Q72" s="310">
        <v>2162.4757</v>
      </c>
      <c r="R72" s="311"/>
      <c r="S72" s="313"/>
      <c r="T72" s="313"/>
      <c r="U72" s="313"/>
      <c r="Y72" s="234"/>
      <c r="AB72" s="248" t="b">
        <f>+IF($Z$1=Z72,VLOOKUP($AA$4,$A$307:$X$323,3,0))</f>
        <v>0</v>
      </c>
      <c r="AC72" s="248" t="b">
        <f>+IF($Z$1=Z72,VLOOKUP($AA$4,$A$307:$X$323,6,0))</f>
        <v>0</v>
      </c>
      <c r="AD72" s="248" t="b">
        <f>+IF($Z$1=Z72,VLOOKUP($AA$4,$A$307:$X$323,9,0))</f>
        <v>0</v>
      </c>
      <c r="AE72" s="248" t="b">
        <f>+IF($Z$1=Z72,VLOOKUP($AA$4,$A$307:$X$323,12,0))</f>
        <v>0</v>
      </c>
      <c r="AF72" s="248" t="b">
        <f>+IF($Z$1=Z72,VLOOKUP($AA$4,$A$307:$X$323,15,0))</f>
        <v>0</v>
      </c>
      <c r="AG72" s="248" t="b">
        <f>+IF($Z$1=Z72,VLOOKUP($AA$4,$A$307:$X$323,18,0))</f>
        <v>0</v>
      </c>
    </row>
    <row r="73" spans="1:33">
      <c r="A73" s="306">
        <v>86</v>
      </c>
      <c r="B73" s="306">
        <v>86</v>
      </c>
      <c r="C73" s="307">
        <v>62323</v>
      </c>
      <c r="D73" s="310">
        <v>32875.3825</v>
      </c>
      <c r="E73" s="310">
        <v>9205.1071000000011</v>
      </c>
      <c r="F73" s="307">
        <v>49516</v>
      </c>
      <c r="G73" s="310">
        <v>26119.69</v>
      </c>
      <c r="H73" s="310">
        <v>7313.5132000000003</v>
      </c>
      <c r="I73" s="307">
        <v>30700</v>
      </c>
      <c r="J73" s="310">
        <v>16194.249999999998</v>
      </c>
      <c r="K73" s="310">
        <v>4534.3900000000003</v>
      </c>
      <c r="L73" s="307">
        <v>20531</v>
      </c>
      <c r="M73" s="310">
        <v>10830.102499999999</v>
      </c>
      <c r="N73" s="310">
        <v>3032.4286999999999</v>
      </c>
      <c r="O73" s="307">
        <v>15334</v>
      </c>
      <c r="P73" s="310">
        <v>8088.6849999999995</v>
      </c>
      <c r="Q73" s="310">
        <v>2264.8317999999999</v>
      </c>
      <c r="R73" s="311"/>
      <c r="S73" s="313"/>
      <c r="T73" s="313"/>
      <c r="U73" s="313"/>
      <c r="Y73" s="234"/>
      <c r="AB73" s="248" t="b">
        <f>+IF($Z$1=Z73,VLOOKUP($AA$4,$A$331:$X$347,3,0))</f>
        <v>0</v>
      </c>
      <c r="AC73" s="248" t="b">
        <f>+IF($Z$1=Z73,VLOOKUP($AA$4,$A$331:$X$347,6,0))</f>
        <v>0</v>
      </c>
      <c r="AD73" s="248" t="b">
        <f>+IF($Z$1=Z73,VLOOKUP($AA$4,$A$331:$X$347,9,0))</f>
        <v>0</v>
      </c>
      <c r="AE73" s="248" t="b">
        <f>+IF($Z$1=Z73,VLOOKUP($AA$4,$A$331:$X$347,12,0))</f>
        <v>0</v>
      </c>
      <c r="AF73" s="248" t="b">
        <f>+IF($Z$1=Z73,VLOOKUP($AA$4,$A$331:$X$347,15,0))</f>
        <v>0</v>
      </c>
      <c r="AG73" s="248" t="b">
        <f>+IF($Z$1=Z73,VLOOKUP($AA$4,$A$331:$X$347,18,0))</f>
        <v>0</v>
      </c>
    </row>
    <row r="74" spans="1:33">
      <c r="A74" s="306">
        <v>87</v>
      </c>
      <c r="B74" s="306">
        <v>87</v>
      </c>
      <c r="C74" s="307">
        <v>66048</v>
      </c>
      <c r="D74" s="310">
        <v>34840.32</v>
      </c>
      <c r="E74" s="310">
        <v>9755.2896000000001</v>
      </c>
      <c r="F74" s="307">
        <v>52467</v>
      </c>
      <c r="G74" s="310">
        <v>27676.342499999999</v>
      </c>
      <c r="H74" s="310">
        <v>7749.3759</v>
      </c>
      <c r="I74" s="307">
        <v>32528</v>
      </c>
      <c r="J74" s="310">
        <v>17158.52</v>
      </c>
      <c r="K74" s="310">
        <v>4804.3856000000005</v>
      </c>
      <c r="L74" s="307">
        <v>21751</v>
      </c>
      <c r="M74" s="310">
        <v>11473.6525</v>
      </c>
      <c r="N74" s="310">
        <v>3212.6227000000003</v>
      </c>
      <c r="O74" s="307">
        <v>16243</v>
      </c>
      <c r="P74" s="310">
        <v>8568.182499999999</v>
      </c>
      <c r="Q74" s="310">
        <v>2399.0911000000001</v>
      </c>
      <c r="R74" s="311"/>
      <c r="S74" s="313"/>
      <c r="T74" s="313"/>
      <c r="U74" s="313"/>
      <c r="Y74" s="46"/>
      <c r="AB74" s="248" t="b">
        <f>+IF($Z$1=Z74,VLOOKUP($AA$4,$A$355:$X$371,3,0))</f>
        <v>0</v>
      </c>
      <c r="AC74" s="248" t="b">
        <f>+IF($Z$1=Z74,VLOOKUP($AA$4,$A$355:$X$371,6,0))</f>
        <v>0</v>
      </c>
      <c r="AD74" s="248" t="b">
        <f>+IF($Z$1=Z74,VLOOKUP($AA$4,$A$355:$X$371,9,0))</f>
        <v>0</v>
      </c>
      <c r="AE74" s="248" t="b">
        <f>+IF($Z$1=Z74,VLOOKUP($AA$4,$A$355:$X$371,12,0))</f>
        <v>0</v>
      </c>
      <c r="AF74" s="248" t="b">
        <f>+IF($Z$1=Z74,VLOOKUP($AA$4,$A$355:$X$371,15,0))</f>
        <v>0</v>
      </c>
      <c r="AG74" s="248" t="b">
        <f>+IF($Z$1=Z74,VLOOKUP($AA$4,$A$355:$X$371,18,0))</f>
        <v>0</v>
      </c>
    </row>
    <row r="75" spans="1:33">
      <c r="A75" s="306">
        <v>88</v>
      </c>
      <c r="B75" s="306">
        <v>88</v>
      </c>
      <c r="C75" s="307">
        <v>69773</v>
      </c>
      <c r="D75" s="310">
        <v>36805.2575</v>
      </c>
      <c r="E75" s="310">
        <v>10305.472100000001</v>
      </c>
      <c r="F75" s="307">
        <v>55423</v>
      </c>
      <c r="G75" s="310">
        <v>29235.6325</v>
      </c>
      <c r="H75" s="310">
        <v>8185.977100000001</v>
      </c>
      <c r="I75" s="307">
        <v>34356</v>
      </c>
      <c r="J75" s="310">
        <v>18122.789999999997</v>
      </c>
      <c r="K75" s="310">
        <v>5074.3811999999998</v>
      </c>
      <c r="L75" s="307">
        <v>22966</v>
      </c>
      <c r="M75" s="310">
        <v>12114.564999999999</v>
      </c>
      <c r="N75" s="310">
        <v>3392.0781999999999</v>
      </c>
      <c r="O75" s="307">
        <v>17146</v>
      </c>
      <c r="P75" s="310">
        <v>9044.5149999999994</v>
      </c>
      <c r="Q75" s="310">
        <v>2532.4641999999999</v>
      </c>
      <c r="R75" s="311"/>
      <c r="S75" s="313"/>
      <c r="T75" s="313"/>
      <c r="U75" s="313"/>
      <c r="Y75" s="46"/>
      <c r="AB75" s="248" t="b">
        <f>+IF($Z$1=Z75,VLOOKUP($AA$4,$A$379:$X$395,3,0))</f>
        <v>0</v>
      </c>
      <c r="AC75" s="248" t="b">
        <f>+IF($Z$1=Z75,VLOOKUP($AA$4,$A$379:$X$395,6,0))</f>
        <v>0</v>
      </c>
      <c r="AD75" s="248" t="b">
        <f>+IF($Z$1=Z75,VLOOKUP($AA$4,$A$379:$X$395,9,0))</f>
        <v>0</v>
      </c>
      <c r="AE75" s="248" t="b">
        <f>+IF($Z$1=Z75,VLOOKUP($AA$4,$A$379:$X$395,12,0))</f>
        <v>0</v>
      </c>
      <c r="AF75" s="248" t="b">
        <f>+IF($Z$1=Z75,VLOOKUP($AA$4,$A$379:$X$395,15,0))</f>
        <v>0</v>
      </c>
      <c r="AG75" s="248" t="b">
        <f>+IF($Z$1=Z75,VLOOKUP($AA$4,$A$379:$X$395,18,0))</f>
        <v>0</v>
      </c>
    </row>
    <row r="76" spans="1:33" ht="16.2" thickBot="1">
      <c r="A76" s="306">
        <v>89</v>
      </c>
      <c r="B76" s="306">
        <v>89</v>
      </c>
      <c r="C76" s="307">
        <v>73500</v>
      </c>
      <c r="D76" s="310">
        <v>38771.25</v>
      </c>
      <c r="E76" s="310">
        <v>10855.95</v>
      </c>
      <c r="F76" s="307">
        <v>58379</v>
      </c>
      <c r="G76" s="310">
        <v>30794.922499999997</v>
      </c>
      <c r="H76" s="310">
        <v>8622.5782999999992</v>
      </c>
      <c r="I76" s="307">
        <v>36186</v>
      </c>
      <c r="J76" s="310">
        <v>19088.114999999998</v>
      </c>
      <c r="K76" s="310">
        <v>5344.6722</v>
      </c>
      <c r="L76" s="307">
        <v>24187</v>
      </c>
      <c r="M76" s="310">
        <v>12758.6425</v>
      </c>
      <c r="N76" s="310">
        <v>3572.4199000000003</v>
      </c>
      <c r="O76" s="307">
        <v>18049</v>
      </c>
      <c r="P76" s="310">
        <v>9520.8474999999999</v>
      </c>
      <c r="Q76" s="310">
        <v>2665.8373000000001</v>
      </c>
      <c r="R76" s="311"/>
      <c r="S76" s="313"/>
      <c r="T76" s="313"/>
      <c r="U76" s="313"/>
      <c r="Y76" s="47"/>
      <c r="AB76" s="248" t="b">
        <f>+IF($Z$1=Z76,VLOOKUP($AA$4,$A$403:$X$419,3,0))</f>
        <v>0</v>
      </c>
      <c r="AC76" s="248" t="b">
        <f>+IF($Z$1=Z76,VLOOKUP($AA$4,$A$403:$X$419,6,0))</f>
        <v>0</v>
      </c>
      <c r="AD76" s="248" t="b">
        <f>+IF($Z$1=Z76,VLOOKUP($AA$4,$A$403:$X$419,9,0))</f>
        <v>0</v>
      </c>
      <c r="AE76" s="248" t="b">
        <f>+IF($Z$1=Z76,VLOOKUP($AA$4,$A$403:$X$419,12,0))</f>
        <v>0</v>
      </c>
      <c r="AF76" s="248" t="b">
        <f>+IF($Z$1=Z76,VLOOKUP($AA$4,$A$403:$X$419,15,0))</f>
        <v>0</v>
      </c>
      <c r="AG76" s="248" t="b">
        <f>+IF($Z$1=Z76,VLOOKUP($AA$4,$A$383:$X$419,18,0))</f>
        <v>0</v>
      </c>
    </row>
    <row r="77" spans="1:33">
      <c r="A77" s="306">
        <v>90</v>
      </c>
      <c r="B77" s="306">
        <v>90</v>
      </c>
      <c r="C77" s="307">
        <v>77225</v>
      </c>
      <c r="D77" s="310">
        <v>40736.1875</v>
      </c>
      <c r="E77" s="310">
        <v>11406.132500000002</v>
      </c>
      <c r="F77" s="307">
        <v>61337</v>
      </c>
      <c r="G77" s="310">
        <v>32355.267499999998</v>
      </c>
      <c r="H77" s="310">
        <v>9059.4749000000011</v>
      </c>
      <c r="I77" s="307">
        <v>38012</v>
      </c>
      <c r="J77" s="310">
        <v>20051.329999999998</v>
      </c>
      <c r="K77" s="310">
        <v>5614.3724000000002</v>
      </c>
      <c r="L77" s="307">
        <v>25402</v>
      </c>
      <c r="M77" s="310">
        <v>13399.554999999998</v>
      </c>
      <c r="N77" s="310">
        <v>3751.8753999999999</v>
      </c>
      <c r="O77" s="307">
        <v>18958</v>
      </c>
      <c r="P77" s="310">
        <v>10000.344999999999</v>
      </c>
      <c r="Q77" s="310">
        <v>2800.0966000000003</v>
      </c>
      <c r="R77" s="311"/>
      <c r="S77" s="313"/>
      <c r="T77" s="313"/>
      <c r="U77" s="313"/>
      <c r="AB77" s="245">
        <f>IF(AB24="N/A","N/A",IF($Z$1=3,"N/A",SUM(AB58:AB76)))</f>
        <v>2894</v>
      </c>
      <c r="AC77" s="245">
        <f t="shared" ref="AC77:AG77" si="2">IF(AC24="N/A","N/A",IF($Z$1=3,"N/A",SUM(AC58:AC76)))</f>
        <v>2386</v>
      </c>
      <c r="AD77" s="245">
        <f t="shared" si="2"/>
        <v>1096</v>
      </c>
      <c r="AE77" s="245">
        <f t="shared" si="2"/>
        <v>864</v>
      </c>
      <c r="AF77" s="245">
        <f t="shared" si="2"/>
        <v>643</v>
      </c>
      <c r="AG77" s="245">
        <f t="shared" si="2"/>
        <v>0</v>
      </c>
    </row>
    <row r="78" spans="1:33">
      <c r="A78" s="306">
        <v>91</v>
      </c>
      <c r="B78" s="306">
        <v>91</v>
      </c>
      <c r="C78" s="307">
        <v>80946</v>
      </c>
      <c r="D78" s="310">
        <v>42699.014999999999</v>
      </c>
      <c r="E78" s="310">
        <v>11955.724200000001</v>
      </c>
      <c r="F78" s="307">
        <v>64296</v>
      </c>
      <c r="G78" s="310">
        <v>33916.14</v>
      </c>
      <c r="H78" s="310">
        <v>9496.5192000000006</v>
      </c>
      <c r="I78" s="307">
        <v>39842</v>
      </c>
      <c r="J78" s="310">
        <v>21016.654999999999</v>
      </c>
      <c r="K78" s="310">
        <v>5884.6634000000004</v>
      </c>
      <c r="L78" s="307">
        <v>26622</v>
      </c>
      <c r="M78" s="310">
        <v>14043.105</v>
      </c>
      <c r="N78" s="310">
        <v>3932.0694000000003</v>
      </c>
      <c r="O78" s="307">
        <v>19867</v>
      </c>
      <c r="P78" s="310">
        <v>10479.842499999999</v>
      </c>
      <c r="Q78" s="310">
        <v>2934.3559</v>
      </c>
      <c r="R78" s="311"/>
      <c r="S78" s="313"/>
      <c r="T78" s="313"/>
      <c r="U78" s="313"/>
    </row>
    <row r="79" spans="1:33">
      <c r="A79" s="306">
        <v>92</v>
      </c>
      <c r="B79" s="306">
        <v>92</v>
      </c>
      <c r="C79" s="307">
        <v>85793</v>
      </c>
      <c r="D79" s="310">
        <v>45255.807499999995</v>
      </c>
      <c r="E79" s="310">
        <v>12671.626099999999</v>
      </c>
      <c r="F79" s="307">
        <v>68139</v>
      </c>
      <c r="G79" s="310">
        <v>35943.322499999995</v>
      </c>
      <c r="H79" s="310">
        <v>10064.130299999999</v>
      </c>
      <c r="I79" s="307">
        <v>42217</v>
      </c>
      <c r="J79" s="310">
        <v>22269.467499999999</v>
      </c>
      <c r="K79" s="310">
        <v>6235.4508999999998</v>
      </c>
      <c r="L79" s="307">
        <v>28208</v>
      </c>
      <c r="M79" s="310">
        <v>14879.72</v>
      </c>
      <c r="N79" s="310">
        <v>4166.3216000000002</v>
      </c>
      <c r="O79" s="307">
        <v>21037</v>
      </c>
      <c r="P79" s="310">
        <v>11097.0175</v>
      </c>
      <c r="Q79" s="310">
        <v>3107.1649000000002</v>
      </c>
      <c r="R79" s="311"/>
      <c r="S79" s="313"/>
      <c r="T79" s="313"/>
      <c r="U79" s="313"/>
    </row>
    <row r="80" spans="1:33">
      <c r="A80" s="306">
        <v>93</v>
      </c>
      <c r="B80" s="306">
        <v>93</v>
      </c>
      <c r="C80" s="307">
        <v>90635</v>
      </c>
      <c r="D80" s="310">
        <v>47809.962499999994</v>
      </c>
      <c r="E80" s="310">
        <v>13386.789499999999</v>
      </c>
      <c r="F80" s="307">
        <v>71982</v>
      </c>
      <c r="G80" s="310">
        <v>37970.504999999997</v>
      </c>
      <c r="H80" s="310">
        <v>10631.741400000001</v>
      </c>
      <c r="I80" s="307">
        <v>44596</v>
      </c>
      <c r="J80" s="310">
        <v>23524.39</v>
      </c>
      <c r="K80" s="310">
        <v>6586.8292000000001</v>
      </c>
      <c r="L80" s="307">
        <v>29789</v>
      </c>
      <c r="M80" s="310">
        <v>15713.697499999998</v>
      </c>
      <c r="N80" s="310">
        <v>4399.8352999999997</v>
      </c>
      <c r="O80" s="307">
        <v>22223</v>
      </c>
      <c r="P80" s="310">
        <v>11722.6325</v>
      </c>
      <c r="Q80" s="310">
        <v>3282.3371000000002</v>
      </c>
      <c r="R80" s="311"/>
      <c r="S80" s="313"/>
      <c r="T80" s="313"/>
      <c r="U80" s="313"/>
    </row>
    <row r="81" spans="1:21">
      <c r="A81" s="306">
        <v>94</v>
      </c>
      <c r="B81" s="306">
        <v>94</v>
      </c>
      <c r="C81" s="307">
        <v>95476</v>
      </c>
      <c r="D81" s="310">
        <v>50363.59</v>
      </c>
      <c r="E81" s="310">
        <v>14101.805200000001</v>
      </c>
      <c r="F81" s="307">
        <v>75824</v>
      </c>
      <c r="G81" s="310">
        <v>39997.159999999996</v>
      </c>
      <c r="H81" s="310">
        <v>11199.2048</v>
      </c>
      <c r="I81" s="307">
        <v>46975</v>
      </c>
      <c r="J81" s="310">
        <v>24779.3125</v>
      </c>
      <c r="K81" s="310">
        <v>6938.2075000000004</v>
      </c>
      <c r="L81" s="307">
        <v>31372</v>
      </c>
      <c r="M81" s="310">
        <v>16548.73</v>
      </c>
      <c r="N81" s="310">
        <v>4633.6444000000001</v>
      </c>
      <c r="O81" s="307">
        <v>23403</v>
      </c>
      <c r="P81" s="310">
        <v>12345.082499999999</v>
      </c>
      <c r="Q81" s="310">
        <v>3456.6230999999998</v>
      </c>
      <c r="R81" s="311"/>
      <c r="S81" s="313"/>
      <c r="T81" s="313"/>
      <c r="U81" s="313"/>
    </row>
    <row r="82" spans="1:21">
      <c r="A82" s="308">
        <v>95</v>
      </c>
      <c r="B82" s="308">
        <v>95</v>
      </c>
      <c r="C82" s="307">
        <v>100327</v>
      </c>
      <c r="D82" s="310">
        <v>52922.4925</v>
      </c>
      <c r="E82" s="310">
        <v>14818.297900000001</v>
      </c>
      <c r="F82" s="307">
        <v>79669</v>
      </c>
      <c r="G82" s="310">
        <v>42025.397499999999</v>
      </c>
      <c r="H82" s="310">
        <v>11767.1113</v>
      </c>
      <c r="I82" s="307">
        <v>49348</v>
      </c>
      <c r="J82" s="310">
        <v>26031.07</v>
      </c>
      <c r="K82" s="310">
        <v>7288.6996000000008</v>
      </c>
      <c r="L82" s="307">
        <v>32957</v>
      </c>
      <c r="M82" s="310">
        <v>17384.817499999997</v>
      </c>
      <c r="N82" s="310">
        <v>4867.7488999999996</v>
      </c>
      <c r="O82" s="307">
        <v>24580</v>
      </c>
      <c r="P82" s="310">
        <v>12965.949999999999</v>
      </c>
      <c r="Q82" s="310">
        <v>3630.4659999999999</v>
      </c>
      <c r="R82" s="312"/>
      <c r="S82" s="313"/>
      <c r="T82" s="313"/>
      <c r="U82" s="313"/>
    </row>
    <row r="83" spans="1:21">
      <c r="A83" s="308">
        <v>96</v>
      </c>
      <c r="B83" s="308">
        <v>96</v>
      </c>
      <c r="C83" s="307">
        <v>105163</v>
      </c>
      <c r="D83" s="310">
        <v>55473.482499999998</v>
      </c>
      <c r="E83" s="310">
        <v>15532.575100000002</v>
      </c>
      <c r="F83" s="307">
        <v>83509</v>
      </c>
      <c r="G83" s="310">
        <v>44050.997499999998</v>
      </c>
      <c r="H83" s="310">
        <v>12334.2793</v>
      </c>
      <c r="I83" s="307">
        <v>51726</v>
      </c>
      <c r="J83" s="310">
        <v>27285.465</v>
      </c>
      <c r="K83" s="310">
        <v>7639.9302000000007</v>
      </c>
      <c r="L83" s="307">
        <v>34542</v>
      </c>
      <c r="M83" s="310">
        <v>18220.904999999999</v>
      </c>
      <c r="N83" s="310">
        <v>5101.8534</v>
      </c>
      <c r="O83" s="307">
        <v>25758</v>
      </c>
      <c r="P83" s="310">
        <v>13587.344999999999</v>
      </c>
      <c r="Q83" s="310">
        <v>3804.4566</v>
      </c>
      <c r="R83" s="312"/>
      <c r="S83" s="313"/>
      <c r="T83" s="313"/>
      <c r="U83" s="313"/>
    </row>
    <row r="84" spans="1:21">
      <c r="A84" s="306">
        <v>97</v>
      </c>
      <c r="B84" s="306">
        <v>97</v>
      </c>
      <c r="C84" s="307">
        <v>111472</v>
      </c>
      <c r="D84" s="310">
        <v>58801.479999999996</v>
      </c>
      <c r="E84" s="310">
        <v>16464.414400000001</v>
      </c>
      <c r="F84" s="307">
        <v>88528</v>
      </c>
      <c r="G84" s="310">
        <v>46698.52</v>
      </c>
      <c r="H84" s="310">
        <v>13075.5856</v>
      </c>
      <c r="I84" s="307">
        <v>54828</v>
      </c>
      <c r="J84" s="310">
        <v>28921.769999999997</v>
      </c>
      <c r="K84" s="310">
        <v>8098.0955999999996</v>
      </c>
      <c r="L84" s="307">
        <v>36615</v>
      </c>
      <c r="M84" s="310">
        <v>19314.412499999999</v>
      </c>
      <c r="N84" s="310">
        <v>5408.0355</v>
      </c>
      <c r="O84" s="307">
        <v>27303</v>
      </c>
      <c r="P84" s="310">
        <v>14402.332499999999</v>
      </c>
      <c r="Q84" s="310">
        <v>4032.6531</v>
      </c>
      <c r="R84" s="311"/>
      <c r="S84" s="313"/>
      <c r="T84" s="313"/>
      <c r="U84" s="313"/>
    </row>
    <row r="85" spans="1:21">
      <c r="A85" s="306">
        <v>98</v>
      </c>
      <c r="B85" s="306">
        <v>98</v>
      </c>
      <c r="C85" s="307">
        <v>117482</v>
      </c>
      <c r="D85" s="310">
        <v>61971.754999999997</v>
      </c>
      <c r="E85" s="310">
        <v>17352.091400000001</v>
      </c>
      <c r="F85" s="307">
        <v>93292</v>
      </c>
      <c r="G85" s="310">
        <v>49211.53</v>
      </c>
      <c r="H85" s="310">
        <v>13779.228400000002</v>
      </c>
      <c r="I85" s="307">
        <v>57780</v>
      </c>
      <c r="J85" s="310">
        <v>30478.949999999997</v>
      </c>
      <c r="K85" s="310">
        <v>8534.1059999999998</v>
      </c>
      <c r="L85" s="307">
        <v>38585</v>
      </c>
      <c r="M85" s="310">
        <v>20353.587499999998</v>
      </c>
      <c r="N85" s="310">
        <v>5699.0045</v>
      </c>
      <c r="O85" s="307">
        <v>28772</v>
      </c>
      <c r="P85" s="310">
        <v>15177.23</v>
      </c>
      <c r="Q85" s="310">
        <v>4249.6244000000006</v>
      </c>
      <c r="R85" s="311"/>
      <c r="S85" s="313"/>
      <c r="T85" s="313"/>
      <c r="U85" s="313"/>
    </row>
    <row r="86" spans="1:21">
      <c r="A86" s="306">
        <v>99</v>
      </c>
      <c r="B86" s="306">
        <v>99</v>
      </c>
      <c r="C86" s="307">
        <v>123811</v>
      </c>
      <c r="D86" s="310">
        <v>65310.302499999998</v>
      </c>
      <c r="E86" s="310">
        <v>18286.884700000002</v>
      </c>
      <c r="F86" s="307">
        <v>98322</v>
      </c>
      <c r="G86" s="310">
        <v>51864.854999999996</v>
      </c>
      <c r="H86" s="310">
        <v>14522.1594</v>
      </c>
      <c r="I86" s="307">
        <v>60895</v>
      </c>
      <c r="J86" s="310">
        <v>32122.112499999999</v>
      </c>
      <c r="K86" s="310">
        <v>8994.1915000000008</v>
      </c>
      <c r="L86" s="307">
        <v>40666</v>
      </c>
      <c r="M86" s="310">
        <v>21451.314999999999</v>
      </c>
      <c r="N86" s="310">
        <v>6006.3681999999999</v>
      </c>
      <c r="O86" s="307">
        <v>30323</v>
      </c>
      <c r="P86" s="310">
        <v>15995.3825</v>
      </c>
      <c r="Q86" s="310">
        <v>4478.7071000000005</v>
      </c>
      <c r="R86" s="311"/>
      <c r="S86" s="313"/>
      <c r="T86" s="313"/>
      <c r="U86" s="313"/>
    </row>
    <row r="87" spans="1:21">
      <c r="A87" s="306">
        <v>100</v>
      </c>
      <c r="B87" s="306">
        <v>100</v>
      </c>
      <c r="C87" s="307">
        <v>130480</v>
      </c>
      <c r="D87" s="310">
        <v>68828.2</v>
      </c>
      <c r="E87" s="310">
        <v>19271.896000000001</v>
      </c>
      <c r="F87" s="307">
        <v>103617</v>
      </c>
      <c r="G87" s="310">
        <v>54657.967499999999</v>
      </c>
      <c r="H87" s="310">
        <v>15304.2309</v>
      </c>
      <c r="I87" s="307">
        <v>64173</v>
      </c>
      <c r="J87" s="310">
        <v>33851.2575</v>
      </c>
      <c r="K87" s="310">
        <v>9478.3521000000001</v>
      </c>
      <c r="L87" s="307">
        <v>42857</v>
      </c>
      <c r="M87" s="310">
        <v>22607.067499999997</v>
      </c>
      <c r="N87" s="310">
        <v>6329.9789000000001</v>
      </c>
      <c r="O87" s="307">
        <v>31953</v>
      </c>
      <c r="P87" s="310">
        <v>16855.2075</v>
      </c>
      <c r="Q87" s="310">
        <v>4719.4581000000007</v>
      </c>
      <c r="R87" s="311"/>
      <c r="S87" s="313"/>
      <c r="T87" s="313"/>
      <c r="U87" s="313"/>
    </row>
    <row r="88" spans="1:21">
      <c r="A88" s="306">
        <v>101</v>
      </c>
      <c r="B88" s="306">
        <v>101</v>
      </c>
      <c r="C88" s="307">
        <v>136711</v>
      </c>
      <c r="D88" s="310">
        <v>72115.052499999991</v>
      </c>
      <c r="E88" s="310">
        <v>20192.2147</v>
      </c>
      <c r="F88" s="307">
        <v>108567</v>
      </c>
      <c r="G88" s="310">
        <v>57269.092499999999</v>
      </c>
      <c r="H88" s="310">
        <v>16035.345900000002</v>
      </c>
      <c r="I88" s="307">
        <v>67242</v>
      </c>
      <c r="J88" s="310">
        <v>35470.154999999999</v>
      </c>
      <c r="K88" s="310">
        <v>9931.6434000000008</v>
      </c>
      <c r="L88" s="307">
        <v>44900</v>
      </c>
      <c r="M88" s="310">
        <v>23684.75</v>
      </c>
      <c r="N88" s="310">
        <v>6631.7300000000005</v>
      </c>
      <c r="O88" s="307">
        <v>33485</v>
      </c>
      <c r="P88" s="310">
        <v>17663.337499999998</v>
      </c>
      <c r="Q88" s="310">
        <v>4945.7344999999996</v>
      </c>
      <c r="R88" s="311"/>
      <c r="S88" s="313"/>
      <c r="T88" s="313"/>
      <c r="U88" s="313"/>
    </row>
    <row r="89" spans="1:21">
      <c r="A89" s="308"/>
      <c r="B89" s="309"/>
      <c r="C89" s="307"/>
      <c r="D89" s="310"/>
      <c r="E89" s="310"/>
      <c r="F89" s="307"/>
      <c r="G89" s="310"/>
      <c r="H89" s="310"/>
      <c r="I89" s="307"/>
      <c r="J89" s="310"/>
      <c r="K89" s="310"/>
      <c r="L89" s="307"/>
      <c r="M89" s="310"/>
      <c r="N89" s="310"/>
      <c r="O89" s="307"/>
      <c r="P89" s="310"/>
      <c r="Q89" s="310"/>
      <c r="R89" s="312"/>
      <c r="S89" s="313"/>
      <c r="T89" s="313"/>
      <c r="U89" s="313"/>
    </row>
    <row r="90" spans="1:21">
      <c r="A90" s="306">
        <v>1</v>
      </c>
      <c r="B90" s="307"/>
      <c r="C90" s="307">
        <v>2894</v>
      </c>
      <c r="D90" s="310">
        <v>1526.5849999999998</v>
      </c>
      <c r="E90" s="310">
        <v>427.44380000000001</v>
      </c>
      <c r="F90" s="307">
        <v>2386</v>
      </c>
      <c r="G90" s="310">
        <v>1258.615</v>
      </c>
      <c r="H90" s="310">
        <v>352.41220000000004</v>
      </c>
      <c r="I90" s="307">
        <v>1096</v>
      </c>
      <c r="J90" s="310">
        <v>578.14</v>
      </c>
      <c r="K90" s="310">
        <v>161.87920000000003</v>
      </c>
      <c r="L90" s="307">
        <v>864</v>
      </c>
      <c r="M90" s="310">
        <v>455.76</v>
      </c>
      <c r="N90" s="310">
        <v>127.61280000000001</v>
      </c>
      <c r="O90" s="307">
        <v>643</v>
      </c>
      <c r="P90" s="310">
        <v>339.1825</v>
      </c>
      <c r="Q90" s="310">
        <v>94.971100000000007</v>
      </c>
      <c r="R90" s="311"/>
      <c r="S90" s="313"/>
      <c r="T90" s="313"/>
      <c r="U90" s="313"/>
    </row>
    <row r="91" spans="1:21">
      <c r="A91" s="308">
        <v>2</v>
      </c>
      <c r="B91" s="309"/>
      <c r="C91" s="307">
        <v>4095</v>
      </c>
      <c r="D91" s="310">
        <v>2160.1124999999997</v>
      </c>
      <c r="E91" s="310">
        <v>604.83150000000001</v>
      </c>
      <c r="F91" s="307">
        <v>3381</v>
      </c>
      <c r="G91" s="310">
        <v>1783.4775</v>
      </c>
      <c r="H91" s="310">
        <v>499.37370000000004</v>
      </c>
      <c r="I91" s="307">
        <v>1552</v>
      </c>
      <c r="J91" s="310">
        <v>818.68</v>
      </c>
      <c r="K91" s="310">
        <v>229.2304</v>
      </c>
      <c r="L91" s="307">
        <v>1222</v>
      </c>
      <c r="M91" s="310">
        <v>644.60500000000002</v>
      </c>
      <c r="N91" s="310">
        <v>180.48940000000002</v>
      </c>
      <c r="O91" s="307">
        <v>911</v>
      </c>
      <c r="P91" s="310">
        <v>480.55249999999995</v>
      </c>
      <c r="Q91" s="310">
        <v>134.5547</v>
      </c>
      <c r="R91" s="312"/>
      <c r="S91" s="313"/>
      <c r="T91" s="313"/>
      <c r="U91" s="313"/>
    </row>
    <row r="92" spans="1:21">
      <c r="A92" s="306">
        <v>3</v>
      </c>
      <c r="B92" s="307"/>
      <c r="C92" s="307">
        <v>5278</v>
      </c>
      <c r="D92" s="310">
        <v>2784.145</v>
      </c>
      <c r="E92" s="310">
        <v>779.56060000000002</v>
      </c>
      <c r="F92" s="307">
        <v>4357</v>
      </c>
      <c r="G92" s="310">
        <v>2298.3174999999997</v>
      </c>
      <c r="H92" s="310">
        <v>643.52889999999991</v>
      </c>
      <c r="I92" s="307">
        <v>2354</v>
      </c>
      <c r="J92" s="310">
        <v>1241.7349999999999</v>
      </c>
      <c r="K92" s="310">
        <v>347.68580000000003</v>
      </c>
      <c r="L92" s="307">
        <v>1576</v>
      </c>
      <c r="M92" s="310">
        <v>831.33999999999992</v>
      </c>
      <c r="N92" s="310">
        <v>232.77520000000001</v>
      </c>
      <c r="O92" s="307">
        <v>1174</v>
      </c>
      <c r="P92" s="310">
        <v>619.28499999999997</v>
      </c>
      <c r="Q92" s="310">
        <v>173.3998</v>
      </c>
      <c r="R92" s="311"/>
      <c r="S92" s="313"/>
      <c r="T92" s="313"/>
      <c r="U92" s="313"/>
    </row>
    <row r="94" spans="1:21">
      <c r="A94" s="245" t="s">
        <v>765</v>
      </c>
      <c r="C94" s="245">
        <v>365</v>
      </c>
      <c r="D94" s="245">
        <f>+ROUND((C94/2*1.04),0)</f>
        <v>190</v>
      </c>
      <c r="E94" s="245">
        <f>+ROUND((C94/4*1.1),0)</f>
        <v>100</v>
      </c>
      <c r="F94" s="245">
        <v>365</v>
      </c>
      <c r="G94" s="245">
        <v>190</v>
      </c>
      <c r="H94" s="245">
        <v>100</v>
      </c>
      <c r="I94" s="245">
        <v>365</v>
      </c>
      <c r="J94" s="245">
        <v>190</v>
      </c>
      <c r="K94" s="245">
        <v>100</v>
      </c>
      <c r="L94" s="245">
        <v>365</v>
      </c>
      <c r="M94" s="245">
        <v>190</v>
      </c>
      <c r="N94" s="245">
        <v>100</v>
      </c>
      <c r="O94" s="245">
        <v>365</v>
      </c>
      <c r="P94" s="245">
        <v>190</v>
      </c>
      <c r="Q94" s="245">
        <v>100</v>
      </c>
    </row>
    <row r="96" spans="1:21">
      <c r="A96" s="245" t="s">
        <v>759</v>
      </c>
      <c r="C96" s="245" t="s">
        <v>635</v>
      </c>
      <c r="F96" s="245" t="s">
        <v>636</v>
      </c>
      <c r="I96" s="245" t="s">
        <v>637</v>
      </c>
      <c r="L96" s="245" t="s">
        <v>638</v>
      </c>
      <c r="O96" s="245" t="s">
        <v>639</v>
      </c>
      <c r="R96" s="245" t="s">
        <v>640</v>
      </c>
    </row>
    <row r="97" spans="1:21">
      <c r="C97" s="245" t="s">
        <v>642</v>
      </c>
      <c r="D97" s="245" t="s">
        <v>643</v>
      </c>
      <c r="F97" s="245" t="s">
        <v>642</v>
      </c>
      <c r="G97" s="245" t="s">
        <v>643</v>
      </c>
      <c r="I97" s="245" t="s">
        <v>642</v>
      </c>
      <c r="J97" s="245" t="s">
        <v>643</v>
      </c>
      <c r="L97" s="245" t="s">
        <v>642</v>
      </c>
      <c r="M97" s="245" t="s">
        <v>643</v>
      </c>
      <c r="O97" s="245" t="s">
        <v>642</v>
      </c>
      <c r="P97" s="245" t="s">
        <v>643</v>
      </c>
      <c r="R97" s="245" t="s">
        <v>642</v>
      </c>
      <c r="S97" s="245" t="s">
        <v>643</v>
      </c>
    </row>
    <row r="98" spans="1:21">
      <c r="A98" s="245" t="s">
        <v>651</v>
      </c>
      <c r="C98" s="245">
        <v>1000</v>
      </c>
      <c r="D98" s="245">
        <v>500</v>
      </c>
      <c r="F98" s="245">
        <v>2000</v>
      </c>
      <c r="G98" s="245">
        <v>2000</v>
      </c>
      <c r="I98" s="245">
        <v>5000</v>
      </c>
      <c r="J98" s="245">
        <v>5000</v>
      </c>
      <c r="L98" s="245">
        <v>10000</v>
      </c>
      <c r="M98" s="245">
        <v>10000</v>
      </c>
      <c r="O98" s="245">
        <v>20000</v>
      </c>
      <c r="P98" s="245">
        <v>20000</v>
      </c>
      <c r="R98" s="245">
        <v>50000</v>
      </c>
      <c r="S98" s="245">
        <v>50000</v>
      </c>
    </row>
    <row r="99" spans="1:21">
      <c r="A99" s="245" t="s">
        <v>653</v>
      </c>
      <c r="B99" s="245" t="s">
        <v>654</v>
      </c>
      <c r="C99" s="245" t="s">
        <v>652</v>
      </c>
      <c r="D99" s="245" t="s">
        <v>655</v>
      </c>
      <c r="E99" s="245" t="s">
        <v>764</v>
      </c>
      <c r="F99" s="245" t="s">
        <v>652</v>
      </c>
      <c r="G99" s="245" t="s">
        <v>655</v>
      </c>
      <c r="H99" s="245" t="s">
        <v>764</v>
      </c>
      <c r="I99" s="245" t="s">
        <v>652</v>
      </c>
      <c r="J99" s="245" t="s">
        <v>655</v>
      </c>
      <c r="K99" s="245" t="s">
        <v>764</v>
      </c>
      <c r="L99" s="245" t="s">
        <v>652</v>
      </c>
      <c r="M99" s="245" t="s">
        <v>655</v>
      </c>
      <c r="N99" s="245" t="s">
        <v>764</v>
      </c>
      <c r="O99" s="245" t="s">
        <v>652</v>
      </c>
      <c r="P99" s="245" t="s">
        <v>655</v>
      </c>
      <c r="Q99" s="245" t="s">
        <v>764</v>
      </c>
      <c r="R99" s="245" t="s">
        <v>652</v>
      </c>
      <c r="S99" s="245" t="s">
        <v>655</v>
      </c>
      <c r="T99" s="245" t="s">
        <v>764</v>
      </c>
    </row>
    <row r="100" spans="1:21">
      <c r="A100" s="306">
        <v>18</v>
      </c>
      <c r="B100" s="307">
        <v>18</v>
      </c>
      <c r="C100" s="307">
        <v>3140</v>
      </c>
      <c r="D100" s="310">
        <v>1656.35</v>
      </c>
      <c r="E100" s="310">
        <v>463.77800000000002</v>
      </c>
      <c r="F100" s="307">
        <v>2618</v>
      </c>
      <c r="G100" s="310">
        <v>1380.9949999999999</v>
      </c>
      <c r="H100" s="310">
        <v>386.67860000000002</v>
      </c>
      <c r="I100" s="307">
        <v>1561</v>
      </c>
      <c r="J100" s="310">
        <v>823.4274999999999</v>
      </c>
      <c r="K100" s="310">
        <v>230.55969999999999</v>
      </c>
      <c r="L100" s="307">
        <v>1096</v>
      </c>
      <c r="M100" s="310">
        <v>578.14</v>
      </c>
      <c r="N100" s="310">
        <v>161.87920000000003</v>
      </c>
      <c r="O100" s="307">
        <v>854</v>
      </c>
      <c r="P100" s="310">
        <v>450.48499999999996</v>
      </c>
      <c r="Q100" s="310">
        <v>126.1358</v>
      </c>
      <c r="R100" s="311"/>
      <c r="S100" s="313"/>
      <c r="T100" s="313"/>
      <c r="U100" s="313">
        <v>2</v>
      </c>
    </row>
    <row r="101" spans="1:21">
      <c r="A101" s="308">
        <v>19</v>
      </c>
      <c r="B101" s="309">
        <v>19</v>
      </c>
      <c r="C101" s="307">
        <v>3187</v>
      </c>
      <c r="D101" s="310">
        <v>1681.1424999999999</v>
      </c>
      <c r="E101" s="310">
        <v>470.71990000000005</v>
      </c>
      <c r="F101" s="307">
        <v>2648</v>
      </c>
      <c r="G101" s="310">
        <v>1396.82</v>
      </c>
      <c r="H101" s="310">
        <v>391.1096</v>
      </c>
      <c r="I101" s="307">
        <v>1588</v>
      </c>
      <c r="J101" s="310">
        <v>837.67</v>
      </c>
      <c r="K101" s="310">
        <v>234.54760000000002</v>
      </c>
      <c r="L101" s="307">
        <v>1112</v>
      </c>
      <c r="M101" s="310">
        <v>586.57999999999993</v>
      </c>
      <c r="N101" s="310">
        <v>164.2424</v>
      </c>
      <c r="O101" s="307">
        <v>872</v>
      </c>
      <c r="P101" s="310">
        <v>459.97999999999996</v>
      </c>
      <c r="Q101" s="310">
        <v>128.7944</v>
      </c>
      <c r="R101" s="312"/>
      <c r="S101" s="313"/>
      <c r="T101" s="313"/>
      <c r="U101" s="313"/>
    </row>
    <row r="102" spans="1:21">
      <c r="A102" s="306">
        <v>20</v>
      </c>
      <c r="B102" s="307">
        <v>20</v>
      </c>
      <c r="C102" s="307">
        <v>3235</v>
      </c>
      <c r="D102" s="310">
        <v>1706.4624999999999</v>
      </c>
      <c r="E102" s="310">
        <v>477.80950000000001</v>
      </c>
      <c r="F102" s="307">
        <v>2673</v>
      </c>
      <c r="G102" s="310">
        <v>1410.0074999999999</v>
      </c>
      <c r="H102" s="310">
        <v>394.8021</v>
      </c>
      <c r="I102" s="307">
        <v>1623</v>
      </c>
      <c r="J102" s="310">
        <v>856.13249999999994</v>
      </c>
      <c r="K102" s="310">
        <v>239.71710000000002</v>
      </c>
      <c r="L102" s="307">
        <v>1136</v>
      </c>
      <c r="M102" s="310">
        <v>599.24</v>
      </c>
      <c r="N102" s="310">
        <v>167.78720000000001</v>
      </c>
      <c r="O102" s="307">
        <v>887</v>
      </c>
      <c r="P102" s="310">
        <v>467.89249999999998</v>
      </c>
      <c r="Q102" s="310">
        <v>131.00990000000002</v>
      </c>
      <c r="R102" s="311"/>
      <c r="S102" s="313"/>
      <c r="T102" s="313"/>
      <c r="U102" s="313"/>
    </row>
    <row r="103" spans="1:21">
      <c r="A103" s="308">
        <v>21</v>
      </c>
      <c r="B103" s="309">
        <v>21</v>
      </c>
      <c r="C103" s="307">
        <v>3285</v>
      </c>
      <c r="D103" s="310">
        <v>1732.8374999999999</v>
      </c>
      <c r="E103" s="310">
        <v>485.19450000000001</v>
      </c>
      <c r="F103" s="307">
        <v>2700</v>
      </c>
      <c r="G103" s="310">
        <v>1424.25</v>
      </c>
      <c r="H103" s="310">
        <v>398.79</v>
      </c>
      <c r="I103" s="307">
        <v>1651</v>
      </c>
      <c r="J103" s="310">
        <v>870.90249999999992</v>
      </c>
      <c r="K103" s="310">
        <v>243.8527</v>
      </c>
      <c r="L103" s="307">
        <v>1159</v>
      </c>
      <c r="M103" s="310">
        <v>611.37249999999995</v>
      </c>
      <c r="N103" s="310">
        <v>171.18430000000001</v>
      </c>
      <c r="O103" s="307">
        <v>906</v>
      </c>
      <c r="P103" s="310">
        <v>477.91499999999996</v>
      </c>
      <c r="Q103" s="310">
        <v>133.81620000000001</v>
      </c>
      <c r="R103" s="312"/>
      <c r="S103" s="313"/>
      <c r="T103" s="313"/>
      <c r="U103" s="313"/>
    </row>
    <row r="104" spans="1:21">
      <c r="A104" s="306">
        <v>22</v>
      </c>
      <c r="B104" s="307">
        <v>22</v>
      </c>
      <c r="C104" s="307">
        <v>3334</v>
      </c>
      <c r="D104" s="310">
        <v>1758.6849999999999</v>
      </c>
      <c r="E104" s="310">
        <v>492.43180000000001</v>
      </c>
      <c r="F104" s="307">
        <v>2727</v>
      </c>
      <c r="G104" s="310">
        <v>1438.4924999999998</v>
      </c>
      <c r="H104" s="310">
        <v>402.77789999999999</v>
      </c>
      <c r="I104" s="307">
        <v>1683</v>
      </c>
      <c r="J104" s="310">
        <v>887.78249999999991</v>
      </c>
      <c r="K104" s="310">
        <v>248.57910000000001</v>
      </c>
      <c r="L104" s="307">
        <v>1181</v>
      </c>
      <c r="M104" s="310">
        <v>622.97749999999996</v>
      </c>
      <c r="N104" s="310">
        <v>174.43370000000002</v>
      </c>
      <c r="O104" s="307">
        <v>921</v>
      </c>
      <c r="P104" s="310">
        <v>485.82749999999999</v>
      </c>
      <c r="Q104" s="310">
        <v>136.0317</v>
      </c>
      <c r="R104" s="311"/>
      <c r="S104" s="313"/>
      <c r="T104" s="313"/>
      <c r="U104" s="313"/>
    </row>
    <row r="105" spans="1:21">
      <c r="A105" s="308">
        <v>23</v>
      </c>
      <c r="B105" s="309">
        <v>23</v>
      </c>
      <c r="C105" s="307">
        <v>3385</v>
      </c>
      <c r="D105" s="310">
        <v>1785.5874999999999</v>
      </c>
      <c r="E105" s="310">
        <v>499.96449999999999</v>
      </c>
      <c r="F105" s="307">
        <v>2755</v>
      </c>
      <c r="G105" s="310">
        <v>1453.2624999999998</v>
      </c>
      <c r="H105" s="310">
        <v>406.9135</v>
      </c>
      <c r="I105" s="307">
        <v>1714</v>
      </c>
      <c r="J105" s="310">
        <v>904.13499999999999</v>
      </c>
      <c r="K105" s="310">
        <v>253.15780000000001</v>
      </c>
      <c r="L105" s="307">
        <v>1204</v>
      </c>
      <c r="M105" s="310">
        <v>635.11</v>
      </c>
      <c r="N105" s="310">
        <v>177.83080000000001</v>
      </c>
      <c r="O105" s="307">
        <v>937</v>
      </c>
      <c r="P105" s="310">
        <v>494.26749999999998</v>
      </c>
      <c r="Q105" s="310">
        <v>138.39490000000001</v>
      </c>
      <c r="R105" s="312"/>
      <c r="S105" s="313"/>
      <c r="T105" s="313"/>
      <c r="U105" s="313"/>
    </row>
    <row r="106" spans="1:21">
      <c r="A106" s="306">
        <v>24</v>
      </c>
      <c r="B106" s="307">
        <v>24</v>
      </c>
      <c r="C106" s="307">
        <v>3432</v>
      </c>
      <c r="D106" s="310">
        <v>1810.3799999999999</v>
      </c>
      <c r="E106" s="310">
        <v>506.90640000000002</v>
      </c>
      <c r="F106" s="307">
        <v>2780</v>
      </c>
      <c r="G106" s="310">
        <v>1466.4499999999998</v>
      </c>
      <c r="H106" s="310">
        <v>410.60599999999999</v>
      </c>
      <c r="I106" s="307">
        <v>1746</v>
      </c>
      <c r="J106" s="310">
        <v>921.01499999999999</v>
      </c>
      <c r="K106" s="310">
        <v>257.88420000000002</v>
      </c>
      <c r="L106" s="307">
        <v>1224</v>
      </c>
      <c r="M106" s="310">
        <v>645.66</v>
      </c>
      <c r="N106" s="310">
        <v>180.78480000000002</v>
      </c>
      <c r="O106" s="307">
        <v>954</v>
      </c>
      <c r="P106" s="310">
        <v>503.23499999999996</v>
      </c>
      <c r="Q106" s="310">
        <v>140.9058</v>
      </c>
      <c r="R106" s="311"/>
      <c r="S106" s="313"/>
      <c r="T106" s="313"/>
      <c r="U106" s="313"/>
    </row>
    <row r="107" spans="1:21">
      <c r="A107" s="308">
        <v>25</v>
      </c>
      <c r="B107" s="309">
        <v>25</v>
      </c>
      <c r="C107" s="307">
        <v>3479</v>
      </c>
      <c r="D107" s="310">
        <v>1835.1724999999999</v>
      </c>
      <c r="E107" s="310">
        <v>513.84829999999999</v>
      </c>
      <c r="F107" s="307">
        <v>2808</v>
      </c>
      <c r="G107" s="310">
        <v>1481.2199999999998</v>
      </c>
      <c r="H107" s="310">
        <v>414.74160000000001</v>
      </c>
      <c r="I107" s="307">
        <v>1778</v>
      </c>
      <c r="J107" s="310">
        <v>937.89499999999998</v>
      </c>
      <c r="K107" s="310">
        <v>262.61060000000003</v>
      </c>
      <c r="L107" s="307">
        <v>1247</v>
      </c>
      <c r="M107" s="310">
        <v>657.7924999999999</v>
      </c>
      <c r="N107" s="310">
        <v>184.18189999999998</v>
      </c>
      <c r="O107" s="307">
        <v>969</v>
      </c>
      <c r="P107" s="310">
        <v>511.14749999999998</v>
      </c>
      <c r="Q107" s="310">
        <v>143.12130000000002</v>
      </c>
      <c r="R107" s="312"/>
      <c r="S107" s="313"/>
      <c r="T107" s="313"/>
      <c r="U107" s="313"/>
    </row>
    <row r="108" spans="1:21">
      <c r="A108" s="306">
        <v>26</v>
      </c>
      <c r="B108" s="307">
        <v>26</v>
      </c>
      <c r="C108" s="307">
        <v>3532</v>
      </c>
      <c r="D108" s="310">
        <v>1863.1299999999999</v>
      </c>
      <c r="E108" s="310">
        <v>521.67640000000006</v>
      </c>
      <c r="F108" s="307">
        <v>2837</v>
      </c>
      <c r="G108" s="310">
        <v>1496.5174999999999</v>
      </c>
      <c r="H108" s="310">
        <v>419.0249</v>
      </c>
      <c r="I108" s="307">
        <v>1809</v>
      </c>
      <c r="J108" s="310">
        <v>954.24749999999995</v>
      </c>
      <c r="K108" s="310">
        <v>267.1893</v>
      </c>
      <c r="L108" s="307">
        <v>1267</v>
      </c>
      <c r="M108" s="310">
        <v>668.34249999999997</v>
      </c>
      <c r="N108" s="310">
        <v>187.13590000000002</v>
      </c>
      <c r="O108" s="307">
        <v>987</v>
      </c>
      <c r="P108" s="310">
        <v>520.64249999999993</v>
      </c>
      <c r="Q108" s="310">
        <v>145.7799</v>
      </c>
      <c r="R108" s="311"/>
      <c r="S108" s="313"/>
      <c r="T108" s="313"/>
      <c r="U108" s="313"/>
    </row>
    <row r="109" spans="1:21">
      <c r="A109" s="308">
        <v>27</v>
      </c>
      <c r="B109" s="309">
        <v>27</v>
      </c>
      <c r="C109" s="307">
        <v>3649</v>
      </c>
      <c r="D109" s="310">
        <v>1924.8474999999999</v>
      </c>
      <c r="E109" s="310">
        <v>538.95730000000003</v>
      </c>
      <c r="F109" s="307">
        <v>2930</v>
      </c>
      <c r="G109" s="310">
        <v>1545.5749999999998</v>
      </c>
      <c r="H109" s="310">
        <v>432.76099999999997</v>
      </c>
      <c r="I109" s="307">
        <v>1868</v>
      </c>
      <c r="J109" s="310">
        <v>985.36999999999989</v>
      </c>
      <c r="K109" s="310">
        <v>275.90359999999998</v>
      </c>
      <c r="L109" s="307">
        <v>1311</v>
      </c>
      <c r="M109" s="310">
        <v>691.55250000000001</v>
      </c>
      <c r="N109" s="310">
        <v>193.63470000000001</v>
      </c>
      <c r="O109" s="307">
        <v>1014</v>
      </c>
      <c r="P109" s="310">
        <v>534.88499999999999</v>
      </c>
      <c r="Q109" s="310">
        <v>149.76780000000002</v>
      </c>
      <c r="R109" s="312"/>
      <c r="S109" s="313"/>
      <c r="T109" s="313"/>
      <c r="U109" s="313"/>
    </row>
    <row r="110" spans="1:21">
      <c r="A110" s="306">
        <v>28</v>
      </c>
      <c r="B110" s="307">
        <v>28</v>
      </c>
      <c r="C110" s="307">
        <v>3774</v>
      </c>
      <c r="D110" s="310">
        <v>1990.7849999999999</v>
      </c>
      <c r="E110" s="310">
        <v>557.41980000000001</v>
      </c>
      <c r="F110" s="307">
        <v>3032</v>
      </c>
      <c r="G110" s="310">
        <v>1599.3799999999999</v>
      </c>
      <c r="H110" s="310">
        <v>447.82640000000004</v>
      </c>
      <c r="I110" s="307">
        <v>1931</v>
      </c>
      <c r="J110" s="310">
        <v>1018.6025</v>
      </c>
      <c r="K110" s="310">
        <v>285.20870000000002</v>
      </c>
      <c r="L110" s="307">
        <v>1349</v>
      </c>
      <c r="M110" s="310">
        <v>711.59749999999997</v>
      </c>
      <c r="N110" s="310">
        <v>199.24730000000002</v>
      </c>
      <c r="O110" s="307">
        <v>1044</v>
      </c>
      <c r="P110" s="310">
        <v>550.70999999999992</v>
      </c>
      <c r="Q110" s="310">
        <v>154.19880000000001</v>
      </c>
      <c r="R110" s="311"/>
      <c r="S110" s="313"/>
      <c r="T110" s="313"/>
      <c r="U110" s="313"/>
    </row>
    <row r="111" spans="1:21">
      <c r="A111" s="308">
        <v>29</v>
      </c>
      <c r="B111" s="309">
        <v>29</v>
      </c>
      <c r="C111" s="307">
        <v>3899</v>
      </c>
      <c r="D111" s="310">
        <v>2056.7224999999999</v>
      </c>
      <c r="E111" s="310">
        <v>575.88229999999999</v>
      </c>
      <c r="F111" s="307">
        <v>3132</v>
      </c>
      <c r="G111" s="310">
        <v>1652.1299999999999</v>
      </c>
      <c r="H111" s="310">
        <v>462.59640000000002</v>
      </c>
      <c r="I111" s="307">
        <v>1994</v>
      </c>
      <c r="J111" s="310">
        <v>1051.835</v>
      </c>
      <c r="K111" s="310">
        <v>294.51380000000006</v>
      </c>
      <c r="L111" s="307">
        <v>1391</v>
      </c>
      <c r="M111" s="310">
        <v>733.75249999999994</v>
      </c>
      <c r="N111" s="310">
        <v>205.45070000000001</v>
      </c>
      <c r="O111" s="307">
        <v>1076</v>
      </c>
      <c r="P111" s="310">
        <v>567.58999999999992</v>
      </c>
      <c r="Q111" s="310">
        <v>158.92519999999999</v>
      </c>
      <c r="R111" s="312"/>
      <c r="S111" s="313"/>
      <c r="T111" s="313"/>
      <c r="U111" s="313"/>
    </row>
    <row r="112" spans="1:21">
      <c r="A112" s="306">
        <v>30</v>
      </c>
      <c r="B112" s="307">
        <v>30</v>
      </c>
      <c r="C112" s="307">
        <v>4029</v>
      </c>
      <c r="D112" s="310">
        <v>2125.2974999999997</v>
      </c>
      <c r="E112" s="310">
        <v>595.08330000000001</v>
      </c>
      <c r="F112" s="307">
        <v>3235</v>
      </c>
      <c r="G112" s="310">
        <v>1706.4624999999999</v>
      </c>
      <c r="H112" s="310">
        <v>477.80950000000001</v>
      </c>
      <c r="I112" s="307">
        <v>2063</v>
      </c>
      <c r="J112" s="310">
        <v>1088.2324999999998</v>
      </c>
      <c r="K112" s="310">
        <v>304.70509999999996</v>
      </c>
      <c r="L112" s="307">
        <v>1432</v>
      </c>
      <c r="M112" s="310">
        <v>755.38</v>
      </c>
      <c r="N112" s="310">
        <v>211.50640000000001</v>
      </c>
      <c r="O112" s="307">
        <v>1106</v>
      </c>
      <c r="P112" s="310">
        <v>583.41499999999996</v>
      </c>
      <c r="Q112" s="310">
        <v>163.3562</v>
      </c>
      <c r="R112" s="311"/>
      <c r="S112" s="313"/>
      <c r="T112" s="313"/>
      <c r="U112" s="313"/>
    </row>
    <row r="113" spans="1:21">
      <c r="A113" s="308">
        <v>31</v>
      </c>
      <c r="B113" s="309">
        <v>31</v>
      </c>
      <c r="C113" s="307">
        <v>4166</v>
      </c>
      <c r="D113" s="310">
        <v>2197.5650000000001</v>
      </c>
      <c r="E113" s="310">
        <v>615.31820000000005</v>
      </c>
      <c r="F113" s="307">
        <v>3347</v>
      </c>
      <c r="G113" s="310">
        <v>1765.5424999999998</v>
      </c>
      <c r="H113" s="310">
        <v>494.3519</v>
      </c>
      <c r="I113" s="307">
        <v>2133</v>
      </c>
      <c r="J113" s="310">
        <v>1125.1575</v>
      </c>
      <c r="K113" s="310">
        <v>315.04410000000001</v>
      </c>
      <c r="L113" s="307">
        <v>1471</v>
      </c>
      <c r="M113" s="310">
        <v>775.95249999999999</v>
      </c>
      <c r="N113" s="310">
        <v>217.26670000000001</v>
      </c>
      <c r="O113" s="307">
        <v>1139</v>
      </c>
      <c r="P113" s="310">
        <v>600.82249999999999</v>
      </c>
      <c r="Q113" s="310">
        <v>168.2303</v>
      </c>
      <c r="R113" s="312"/>
      <c r="S113" s="313"/>
      <c r="T113" s="313"/>
      <c r="U113" s="313"/>
    </row>
    <row r="114" spans="1:21">
      <c r="A114" s="306">
        <v>32</v>
      </c>
      <c r="B114" s="307">
        <v>32</v>
      </c>
      <c r="C114" s="307">
        <v>4319</v>
      </c>
      <c r="D114" s="310">
        <v>2278.2725</v>
      </c>
      <c r="E114" s="310">
        <v>637.91630000000009</v>
      </c>
      <c r="F114" s="307">
        <v>3464</v>
      </c>
      <c r="G114" s="310">
        <v>1827.26</v>
      </c>
      <c r="H114" s="310">
        <v>511.63280000000003</v>
      </c>
      <c r="I114" s="307">
        <v>2206</v>
      </c>
      <c r="J114" s="310">
        <v>1163.665</v>
      </c>
      <c r="K114" s="310">
        <v>325.82620000000003</v>
      </c>
      <c r="L114" s="307">
        <v>1524</v>
      </c>
      <c r="M114" s="310">
        <v>803.91</v>
      </c>
      <c r="N114" s="310">
        <v>225.09480000000002</v>
      </c>
      <c r="O114" s="307">
        <v>1176</v>
      </c>
      <c r="P114" s="310">
        <v>620.33999999999992</v>
      </c>
      <c r="Q114" s="310">
        <v>173.6952</v>
      </c>
      <c r="R114" s="311"/>
      <c r="S114" s="313"/>
      <c r="T114" s="313"/>
      <c r="U114" s="313"/>
    </row>
    <row r="115" spans="1:21">
      <c r="A115" s="308">
        <v>33</v>
      </c>
      <c r="B115" s="309">
        <v>33</v>
      </c>
      <c r="C115" s="307">
        <v>4469</v>
      </c>
      <c r="D115" s="310">
        <v>2357.3975</v>
      </c>
      <c r="E115" s="310">
        <v>660.07130000000006</v>
      </c>
      <c r="F115" s="307">
        <v>3582</v>
      </c>
      <c r="G115" s="310">
        <v>1889.5049999999999</v>
      </c>
      <c r="H115" s="310">
        <v>529.06140000000005</v>
      </c>
      <c r="I115" s="307">
        <v>2276</v>
      </c>
      <c r="J115" s="310">
        <v>1200.5899999999999</v>
      </c>
      <c r="K115" s="310">
        <v>336.16520000000003</v>
      </c>
      <c r="L115" s="307">
        <v>1573</v>
      </c>
      <c r="M115" s="310">
        <v>829.75749999999994</v>
      </c>
      <c r="N115" s="310">
        <v>232.3321</v>
      </c>
      <c r="O115" s="307">
        <v>1212</v>
      </c>
      <c r="P115" s="310">
        <v>639.32999999999993</v>
      </c>
      <c r="Q115" s="310">
        <v>179.01239999999999</v>
      </c>
      <c r="R115" s="312"/>
      <c r="S115" s="313"/>
      <c r="T115" s="313"/>
      <c r="U115" s="313"/>
    </row>
    <row r="116" spans="1:21">
      <c r="A116" s="306">
        <v>34</v>
      </c>
      <c r="B116" s="307">
        <v>34</v>
      </c>
      <c r="C116" s="307">
        <v>4619</v>
      </c>
      <c r="D116" s="310">
        <v>2436.5225</v>
      </c>
      <c r="E116" s="310">
        <v>682.22630000000004</v>
      </c>
      <c r="F116" s="307">
        <v>3704</v>
      </c>
      <c r="G116" s="310">
        <v>1953.86</v>
      </c>
      <c r="H116" s="310">
        <v>547.08080000000007</v>
      </c>
      <c r="I116" s="307">
        <v>2351</v>
      </c>
      <c r="J116" s="310">
        <v>1240.1524999999999</v>
      </c>
      <c r="K116" s="310">
        <v>347.24270000000001</v>
      </c>
      <c r="L116" s="307">
        <v>1624</v>
      </c>
      <c r="M116" s="310">
        <v>856.66</v>
      </c>
      <c r="N116" s="310">
        <v>239.8648</v>
      </c>
      <c r="O116" s="307">
        <v>1249</v>
      </c>
      <c r="P116" s="310">
        <v>658.84749999999997</v>
      </c>
      <c r="Q116" s="310">
        <v>184.47730000000001</v>
      </c>
      <c r="R116" s="311"/>
      <c r="S116" s="313"/>
      <c r="T116" s="313"/>
      <c r="U116" s="313"/>
    </row>
    <row r="117" spans="1:21">
      <c r="A117" s="308">
        <v>35</v>
      </c>
      <c r="B117" s="309">
        <v>35</v>
      </c>
      <c r="C117" s="307">
        <v>4768</v>
      </c>
      <c r="D117" s="310">
        <v>2515.12</v>
      </c>
      <c r="E117" s="310">
        <v>704.23360000000002</v>
      </c>
      <c r="F117" s="307">
        <v>3822</v>
      </c>
      <c r="G117" s="310">
        <v>2016.1049999999998</v>
      </c>
      <c r="H117" s="310">
        <v>564.50940000000003</v>
      </c>
      <c r="I117" s="307">
        <v>2423</v>
      </c>
      <c r="J117" s="310">
        <v>1278.1324999999999</v>
      </c>
      <c r="K117" s="310">
        <v>357.87710000000004</v>
      </c>
      <c r="L117" s="307">
        <v>1674</v>
      </c>
      <c r="M117" s="310">
        <v>883.03499999999997</v>
      </c>
      <c r="N117" s="310">
        <v>247.24980000000002</v>
      </c>
      <c r="O117" s="307">
        <v>1287</v>
      </c>
      <c r="P117" s="310">
        <v>678.89249999999993</v>
      </c>
      <c r="Q117" s="310">
        <v>190.0899</v>
      </c>
      <c r="R117" s="312"/>
      <c r="S117" s="313"/>
      <c r="T117" s="313"/>
      <c r="U117" s="313"/>
    </row>
    <row r="118" spans="1:21">
      <c r="A118" s="306">
        <v>36</v>
      </c>
      <c r="B118" s="307">
        <v>36</v>
      </c>
      <c r="C118" s="307">
        <v>5108</v>
      </c>
      <c r="D118" s="310">
        <v>2694.47</v>
      </c>
      <c r="E118" s="310">
        <v>754.45159999999998</v>
      </c>
      <c r="F118" s="307">
        <v>4090</v>
      </c>
      <c r="G118" s="310">
        <v>2157.4749999999999</v>
      </c>
      <c r="H118" s="310">
        <v>604.09300000000007</v>
      </c>
      <c r="I118" s="307">
        <v>2590</v>
      </c>
      <c r="J118" s="310">
        <v>1366.2249999999999</v>
      </c>
      <c r="K118" s="310">
        <v>382.54300000000001</v>
      </c>
      <c r="L118" s="307">
        <v>1789</v>
      </c>
      <c r="M118" s="310">
        <v>943.69749999999999</v>
      </c>
      <c r="N118" s="310">
        <v>264.2353</v>
      </c>
      <c r="O118" s="307">
        <v>1373</v>
      </c>
      <c r="P118" s="310">
        <v>724.25749999999994</v>
      </c>
      <c r="Q118" s="310">
        <v>202.7921</v>
      </c>
      <c r="R118" s="311"/>
      <c r="S118" s="313"/>
      <c r="T118" s="313"/>
      <c r="U118" s="313"/>
    </row>
    <row r="119" spans="1:21">
      <c r="A119" s="308">
        <v>37</v>
      </c>
      <c r="B119" s="309">
        <v>37</v>
      </c>
      <c r="C119" s="307">
        <v>5295</v>
      </c>
      <c r="D119" s="310">
        <v>2793.1124999999997</v>
      </c>
      <c r="E119" s="310">
        <v>782.07150000000001</v>
      </c>
      <c r="F119" s="307">
        <v>4238</v>
      </c>
      <c r="G119" s="310">
        <v>2235.5450000000001</v>
      </c>
      <c r="H119" s="310">
        <v>625.95260000000007</v>
      </c>
      <c r="I119" s="307">
        <v>2683</v>
      </c>
      <c r="J119" s="310">
        <v>1415.2825</v>
      </c>
      <c r="K119" s="310">
        <v>396.27910000000003</v>
      </c>
      <c r="L119" s="307">
        <v>1848</v>
      </c>
      <c r="M119" s="310">
        <v>974.81999999999994</v>
      </c>
      <c r="N119" s="310">
        <v>272.94960000000003</v>
      </c>
      <c r="O119" s="307">
        <v>1417</v>
      </c>
      <c r="P119" s="310">
        <v>747.46749999999997</v>
      </c>
      <c r="Q119" s="310">
        <v>209.29090000000002</v>
      </c>
      <c r="R119" s="312"/>
      <c r="S119" s="313"/>
      <c r="T119" s="313"/>
      <c r="U119" s="313"/>
    </row>
    <row r="120" spans="1:21">
      <c r="A120" s="306">
        <v>38</v>
      </c>
      <c r="B120" s="307">
        <v>38</v>
      </c>
      <c r="C120" s="307">
        <v>5482</v>
      </c>
      <c r="D120" s="310">
        <v>2891.7549999999997</v>
      </c>
      <c r="E120" s="310">
        <v>809.69139999999993</v>
      </c>
      <c r="F120" s="307">
        <v>4388</v>
      </c>
      <c r="G120" s="310">
        <v>2314.67</v>
      </c>
      <c r="H120" s="310">
        <v>648.10760000000005</v>
      </c>
      <c r="I120" s="307">
        <v>2779</v>
      </c>
      <c r="J120" s="310">
        <v>1465.9224999999999</v>
      </c>
      <c r="K120" s="310">
        <v>410.45830000000001</v>
      </c>
      <c r="L120" s="307">
        <v>1909</v>
      </c>
      <c r="M120" s="310">
        <v>1006.9974999999999</v>
      </c>
      <c r="N120" s="310">
        <v>281.95929999999998</v>
      </c>
      <c r="O120" s="307">
        <v>1463</v>
      </c>
      <c r="P120" s="310">
        <v>771.73249999999996</v>
      </c>
      <c r="Q120" s="310">
        <v>216.08510000000001</v>
      </c>
      <c r="R120" s="311"/>
      <c r="S120" s="313"/>
      <c r="T120" s="313"/>
      <c r="U120" s="313"/>
    </row>
    <row r="121" spans="1:21">
      <c r="A121" s="308">
        <v>39</v>
      </c>
      <c r="B121" s="309">
        <v>39</v>
      </c>
      <c r="C121" s="307">
        <v>5671</v>
      </c>
      <c r="D121" s="310">
        <v>2991.4524999999999</v>
      </c>
      <c r="E121" s="310">
        <v>837.60670000000005</v>
      </c>
      <c r="F121" s="307">
        <v>4535</v>
      </c>
      <c r="G121" s="310">
        <v>2392.2124999999996</v>
      </c>
      <c r="H121" s="310">
        <v>669.81949999999995</v>
      </c>
      <c r="I121" s="307">
        <v>2866</v>
      </c>
      <c r="J121" s="310">
        <v>1511.8149999999998</v>
      </c>
      <c r="K121" s="310">
        <v>423.3082</v>
      </c>
      <c r="L121" s="307">
        <v>1971</v>
      </c>
      <c r="M121" s="310">
        <v>1039.7024999999999</v>
      </c>
      <c r="N121" s="310">
        <v>291.11669999999998</v>
      </c>
      <c r="O121" s="307">
        <v>1508</v>
      </c>
      <c r="P121" s="310">
        <v>795.46999999999991</v>
      </c>
      <c r="Q121" s="310">
        <v>222.73159999999999</v>
      </c>
      <c r="R121" s="312"/>
      <c r="S121" s="313"/>
      <c r="T121" s="313"/>
      <c r="U121" s="313"/>
    </row>
    <row r="122" spans="1:21">
      <c r="A122" s="306">
        <v>40</v>
      </c>
      <c r="B122" s="307">
        <v>40</v>
      </c>
      <c r="C122" s="307">
        <v>5861</v>
      </c>
      <c r="D122" s="310">
        <v>3091.6774999999998</v>
      </c>
      <c r="E122" s="310">
        <v>865.66970000000003</v>
      </c>
      <c r="F122" s="307">
        <v>4684</v>
      </c>
      <c r="G122" s="310">
        <v>2470.81</v>
      </c>
      <c r="H122" s="310">
        <v>691.82680000000005</v>
      </c>
      <c r="I122" s="307">
        <v>2962</v>
      </c>
      <c r="J122" s="310">
        <v>1562.4549999999999</v>
      </c>
      <c r="K122" s="310">
        <v>437.48740000000004</v>
      </c>
      <c r="L122" s="307">
        <v>2030</v>
      </c>
      <c r="M122" s="310">
        <v>1070.825</v>
      </c>
      <c r="N122" s="310">
        <v>299.83100000000002</v>
      </c>
      <c r="O122" s="307">
        <v>1555</v>
      </c>
      <c r="P122" s="310">
        <v>820.26249999999993</v>
      </c>
      <c r="Q122" s="310">
        <v>229.67349999999999</v>
      </c>
      <c r="R122" s="311"/>
      <c r="S122" s="313"/>
      <c r="T122" s="313"/>
      <c r="U122" s="313"/>
    </row>
    <row r="123" spans="1:21">
      <c r="A123" s="308">
        <v>41</v>
      </c>
      <c r="B123" s="309">
        <v>41</v>
      </c>
      <c r="C123" s="307">
        <v>6044</v>
      </c>
      <c r="D123" s="310">
        <v>3188.21</v>
      </c>
      <c r="E123" s="310">
        <v>892.69880000000012</v>
      </c>
      <c r="F123" s="307">
        <v>4832</v>
      </c>
      <c r="G123" s="310">
        <v>2548.8799999999997</v>
      </c>
      <c r="H123" s="310">
        <v>713.68639999999994</v>
      </c>
      <c r="I123" s="307">
        <v>3055</v>
      </c>
      <c r="J123" s="310">
        <v>1611.5124999999998</v>
      </c>
      <c r="K123" s="310">
        <v>451.2235</v>
      </c>
      <c r="L123" s="307">
        <v>2089</v>
      </c>
      <c r="M123" s="310">
        <v>1101.9475</v>
      </c>
      <c r="N123" s="310">
        <v>308.54530000000005</v>
      </c>
      <c r="O123" s="307">
        <v>1597</v>
      </c>
      <c r="P123" s="310">
        <v>842.4174999999999</v>
      </c>
      <c r="Q123" s="310">
        <v>235.87690000000001</v>
      </c>
      <c r="R123" s="312"/>
      <c r="S123" s="313"/>
      <c r="T123" s="313"/>
      <c r="U123" s="313"/>
    </row>
    <row r="124" spans="1:21">
      <c r="A124" s="306">
        <v>42</v>
      </c>
      <c r="B124" s="307">
        <v>42</v>
      </c>
      <c r="C124" s="307">
        <v>6270</v>
      </c>
      <c r="D124" s="310">
        <v>3307.4249999999997</v>
      </c>
      <c r="E124" s="310">
        <v>926.07900000000006</v>
      </c>
      <c r="F124" s="307">
        <v>5011</v>
      </c>
      <c r="G124" s="310">
        <v>2643.3024999999998</v>
      </c>
      <c r="H124" s="310">
        <v>740.12469999999996</v>
      </c>
      <c r="I124" s="307">
        <v>3164</v>
      </c>
      <c r="J124" s="310">
        <v>1669.01</v>
      </c>
      <c r="K124" s="310">
        <v>467.32280000000003</v>
      </c>
      <c r="L124" s="307">
        <v>2165</v>
      </c>
      <c r="M124" s="310">
        <v>1142.0374999999999</v>
      </c>
      <c r="N124" s="310">
        <v>319.77050000000003</v>
      </c>
      <c r="O124" s="307">
        <v>1653</v>
      </c>
      <c r="P124" s="310">
        <v>871.95749999999998</v>
      </c>
      <c r="Q124" s="310">
        <v>244.14810000000003</v>
      </c>
      <c r="R124" s="311"/>
      <c r="S124" s="313"/>
      <c r="T124" s="313"/>
      <c r="U124" s="313"/>
    </row>
    <row r="125" spans="1:21">
      <c r="A125" s="308">
        <v>43</v>
      </c>
      <c r="B125" s="309">
        <v>43</v>
      </c>
      <c r="C125" s="307">
        <v>6490</v>
      </c>
      <c r="D125" s="310">
        <v>3423.4749999999999</v>
      </c>
      <c r="E125" s="310">
        <v>958.57300000000009</v>
      </c>
      <c r="F125" s="307">
        <v>5186</v>
      </c>
      <c r="G125" s="310">
        <v>2735.6149999999998</v>
      </c>
      <c r="H125" s="310">
        <v>765.97220000000004</v>
      </c>
      <c r="I125" s="307">
        <v>3277</v>
      </c>
      <c r="J125" s="310">
        <v>1728.6174999999998</v>
      </c>
      <c r="K125" s="310">
        <v>484.0129</v>
      </c>
      <c r="L125" s="307">
        <v>2239</v>
      </c>
      <c r="M125" s="310">
        <v>1181.0725</v>
      </c>
      <c r="N125" s="310">
        <v>330.70030000000003</v>
      </c>
      <c r="O125" s="307">
        <v>1708</v>
      </c>
      <c r="P125" s="310">
        <v>900.96999999999991</v>
      </c>
      <c r="Q125" s="310">
        <v>252.27160000000001</v>
      </c>
      <c r="R125" s="312"/>
      <c r="S125" s="313"/>
      <c r="T125" s="313"/>
      <c r="U125" s="313"/>
    </row>
    <row r="126" spans="1:21">
      <c r="A126" s="306">
        <v>44</v>
      </c>
      <c r="B126" s="307">
        <v>44</v>
      </c>
      <c r="C126" s="307">
        <v>6714</v>
      </c>
      <c r="D126" s="310">
        <v>3541.6349999999998</v>
      </c>
      <c r="E126" s="310">
        <v>991.65780000000007</v>
      </c>
      <c r="F126" s="307">
        <v>5366</v>
      </c>
      <c r="G126" s="310">
        <v>2830.5650000000001</v>
      </c>
      <c r="H126" s="310">
        <v>792.55820000000006</v>
      </c>
      <c r="I126" s="307">
        <v>3387</v>
      </c>
      <c r="J126" s="310">
        <v>1786.6424999999999</v>
      </c>
      <c r="K126" s="310">
        <v>500.25990000000002</v>
      </c>
      <c r="L126" s="307">
        <v>2313</v>
      </c>
      <c r="M126" s="310">
        <v>1220.1074999999998</v>
      </c>
      <c r="N126" s="310">
        <v>341.63009999999997</v>
      </c>
      <c r="O126" s="307">
        <v>1769</v>
      </c>
      <c r="P126" s="310">
        <v>933.14749999999992</v>
      </c>
      <c r="Q126" s="310">
        <v>261.28129999999999</v>
      </c>
      <c r="R126" s="311"/>
      <c r="S126" s="313"/>
      <c r="T126" s="313"/>
      <c r="U126" s="313"/>
    </row>
    <row r="127" spans="1:21">
      <c r="A127" s="308">
        <v>45</v>
      </c>
      <c r="B127" s="309">
        <v>45</v>
      </c>
      <c r="C127" s="307">
        <v>6936</v>
      </c>
      <c r="D127" s="310">
        <v>3658.74</v>
      </c>
      <c r="E127" s="310">
        <v>1024.4472000000001</v>
      </c>
      <c r="F127" s="307">
        <v>5539</v>
      </c>
      <c r="G127" s="310">
        <v>2921.8224999999998</v>
      </c>
      <c r="H127" s="310">
        <v>818.11030000000005</v>
      </c>
      <c r="I127" s="307">
        <v>3498</v>
      </c>
      <c r="J127" s="310">
        <v>1845.1949999999999</v>
      </c>
      <c r="K127" s="310">
        <v>516.65460000000007</v>
      </c>
      <c r="L127" s="307">
        <v>2390</v>
      </c>
      <c r="M127" s="310">
        <v>1260.7249999999999</v>
      </c>
      <c r="N127" s="310">
        <v>353.00299999999999</v>
      </c>
      <c r="O127" s="307">
        <v>1821</v>
      </c>
      <c r="P127" s="310">
        <v>960.57749999999999</v>
      </c>
      <c r="Q127" s="310">
        <v>268.96170000000001</v>
      </c>
      <c r="R127" s="312"/>
      <c r="S127" s="313"/>
      <c r="T127" s="313"/>
      <c r="U127" s="313"/>
    </row>
    <row r="128" spans="1:21">
      <c r="A128" s="306">
        <v>46</v>
      </c>
      <c r="B128" s="307">
        <v>46</v>
      </c>
      <c r="C128" s="307">
        <v>7162</v>
      </c>
      <c r="D128" s="310">
        <v>3777.9549999999999</v>
      </c>
      <c r="E128" s="310">
        <v>1057.8274000000001</v>
      </c>
      <c r="F128" s="307">
        <v>5716</v>
      </c>
      <c r="G128" s="310">
        <v>3015.1899999999996</v>
      </c>
      <c r="H128" s="310">
        <v>844.25319999999999</v>
      </c>
      <c r="I128" s="307">
        <v>3609</v>
      </c>
      <c r="J128" s="310">
        <v>1903.7474999999999</v>
      </c>
      <c r="K128" s="310">
        <v>533.04930000000002</v>
      </c>
      <c r="L128" s="307">
        <v>2463</v>
      </c>
      <c r="M128" s="310">
        <v>1299.2324999999998</v>
      </c>
      <c r="N128" s="310">
        <v>363.7851</v>
      </c>
      <c r="O128" s="307">
        <v>1880</v>
      </c>
      <c r="P128" s="310">
        <v>991.69999999999993</v>
      </c>
      <c r="Q128" s="310">
        <v>277.67599999999999</v>
      </c>
      <c r="R128" s="311"/>
      <c r="S128" s="313"/>
      <c r="T128" s="313"/>
      <c r="U128" s="313"/>
    </row>
    <row r="129" spans="1:21">
      <c r="A129" s="308">
        <v>47</v>
      </c>
      <c r="B129" s="309">
        <v>47</v>
      </c>
      <c r="C129" s="307">
        <v>7568</v>
      </c>
      <c r="D129" s="310">
        <v>3992.12</v>
      </c>
      <c r="E129" s="310">
        <v>1117.7936</v>
      </c>
      <c r="F129" s="307">
        <v>6039</v>
      </c>
      <c r="G129" s="310">
        <v>3185.5724999999998</v>
      </c>
      <c r="H129" s="310">
        <v>891.96030000000007</v>
      </c>
      <c r="I129" s="307">
        <v>3806</v>
      </c>
      <c r="J129" s="310">
        <v>2007.665</v>
      </c>
      <c r="K129" s="310">
        <v>562.14620000000002</v>
      </c>
      <c r="L129" s="307">
        <v>2592</v>
      </c>
      <c r="M129" s="310">
        <v>1367.28</v>
      </c>
      <c r="N129" s="310">
        <v>382.83840000000004</v>
      </c>
      <c r="O129" s="307">
        <v>1973</v>
      </c>
      <c r="P129" s="310">
        <v>1040.7574999999999</v>
      </c>
      <c r="Q129" s="310">
        <v>291.41210000000001</v>
      </c>
      <c r="R129" s="312"/>
      <c r="S129" s="313"/>
      <c r="T129" s="313"/>
      <c r="U129" s="313"/>
    </row>
    <row r="130" spans="1:21">
      <c r="A130" s="306">
        <v>48</v>
      </c>
      <c r="B130" s="307">
        <v>48</v>
      </c>
      <c r="C130" s="307">
        <v>7972</v>
      </c>
      <c r="D130" s="310">
        <v>4205.2299999999996</v>
      </c>
      <c r="E130" s="310">
        <v>1177.4644000000001</v>
      </c>
      <c r="F130" s="307">
        <v>6362</v>
      </c>
      <c r="G130" s="310">
        <v>3355.9549999999999</v>
      </c>
      <c r="H130" s="310">
        <v>939.66740000000004</v>
      </c>
      <c r="I130" s="307">
        <v>4004</v>
      </c>
      <c r="J130" s="310">
        <v>2112.1099999999997</v>
      </c>
      <c r="K130" s="310">
        <v>591.39080000000001</v>
      </c>
      <c r="L130" s="307">
        <v>2727</v>
      </c>
      <c r="M130" s="310">
        <v>1438.4924999999998</v>
      </c>
      <c r="N130" s="310">
        <v>402.77789999999999</v>
      </c>
      <c r="O130" s="307">
        <v>2072</v>
      </c>
      <c r="P130" s="310">
        <v>1092.98</v>
      </c>
      <c r="Q130" s="310">
        <v>306.03440000000006</v>
      </c>
      <c r="R130" s="311"/>
      <c r="S130" s="313"/>
      <c r="T130" s="313"/>
      <c r="U130" s="313"/>
    </row>
    <row r="131" spans="1:21">
      <c r="A131" s="308">
        <v>49</v>
      </c>
      <c r="B131" s="309">
        <v>49</v>
      </c>
      <c r="C131" s="307">
        <v>8376</v>
      </c>
      <c r="D131" s="310">
        <v>4418.34</v>
      </c>
      <c r="E131" s="310">
        <v>1237.1352000000002</v>
      </c>
      <c r="F131" s="307">
        <v>6682</v>
      </c>
      <c r="G131" s="310">
        <v>3524.7549999999997</v>
      </c>
      <c r="H131" s="310">
        <v>986.93140000000005</v>
      </c>
      <c r="I131" s="307">
        <v>4201</v>
      </c>
      <c r="J131" s="310">
        <v>2216.0274999999997</v>
      </c>
      <c r="K131" s="310">
        <v>620.48770000000002</v>
      </c>
      <c r="L131" s="307">
        <v>2856</v>
      </c>
      <c r="M131" s="310">
        <v>1506.54</v>
      </c>
      <c r="N131" s="310">
        <v>421.83120000000002</v>
      </c>
      <c r="O131" s="307">
        <v>2175</v>
      </c>
      <c r="P131" s="310">
        <v>1147.3125</v>
      </c>
      <c r="Q131" s="310">
        <v>321.2475</v>
      </c>
      <c r="R131" s="312"/>
      <c r="S131" s="313"/>
      <c r="T131" s="313"/>
      <c r="U131" s="313"/>
    </row>
    <row r="132" spans="1:21">
      <c r="A132" s="306">
        <v>50</v>
      </c>
      <c r="B132" s="307">
        <v>50</v>
      </c>
      <c r="C132" s="307">
        <v>8781</v>
      </c>
      <c r="D132" s="310">
        <v>4631.9775</v>
      </c>
      <c r="E132" s="310">
        <v>1296.9537</v>
      </c>
      <c r="F132" s="307">
        <v>7007</v>
      </c>
      <c r="G132" s="310">
        <v>3696.1924999999997</v>
      </c>
      <c r="H132" s="310">
        <v>1034.9339</v>
      </c>
      <c r="I132" s="307">
        <v>4402</v>
      </c>
      <c r="J132" s="310">
        <v>2322.0549999999998</v>
      </c>
      <c r="K132" s="310">
        <v>650.17539999999997</v>
      </c>
      <c r="L132" s="307">
        <v>2988</v>
      </c>
      <c r="M132" s="310">
        <v>1576.1699999999998</v>
      </c>
      <c r="N132" s="310">
        <v>441.32760000000002</v>
      </c>
      <c r="O132" s="307">
        <v>2266</v>
      </c>
      <c r="P132" s="310">
        <v>1195.3149999999998</v>
      </c>
      <c r="Q132" s="310">
        <v>334.68819999999999</v>
      </c>
      <c r="R132" s="311"/>
      <c r="S132" s="313"/>
      <c r="T132" s="313"/>
      <c r="U132" s="313"/>
    </row>
    <row r="133" spans="1:21">
      <c r="A133" s="308">
        <v>51</v>
      </c>
      <c r="B133" s="309">
        <v>51</v>
      </c>
      <c r="C133" s="307">
        <v>9795</v>
      </c>
      <c r="D133" s="310">
        <v>5166.8624999999993</v>
      </c>
      <c r="E133" s="310">
        <v>1446.7214999999999</v>
      </c>
      <c r="F133" s="307">
        <v>7816</v>
      </c>
      <c r="G133" s="310">
        <v>4122.9399999999996</v>
      </c>
      <c r="H133" s="310">
        <v>1154.4232</v>
      </c>
      <c r="I133" s="307">
        <v>4903</v>
      </c>
      <c r="J133" s="310">
        <v>2586.3325</v>
      </c>
      <c r="K133" s="310">
        <v>724.17310000000009</v>
      </c>
      <c r="L133" s="307">
        <v>3324</v>
      </c>
      <c r="M133" s="310">
        <v>1753.4099999999999</v>
      </c>
      <c r="N133" s="310">
        <v>490.95480000000003</v>
      </c>
      <c r="O133" s="307">
        <v>2523</v>
      </c>
      <c r="P133" s="310">
        <v>1330.8824999999999</v>
      </c>
      <c r="Q133" s="310">
        <v>372.64710000000002</v>
      </c>
      <c r="R133" s="312"/>
      <c r="S133" s="313"/>
      <c r="T133" s="313"/>
      <c r="U133" s="313"/>
    </row>
    <row r="134" spans="1:21">
      <c r="A134" s="306">
        <v>52</v>
      </c>
      <c r="B134" s="307">
        <v>52</v>
      </c>
      <c r="C134" s="307">
        <v>10164</v>
      </c>
      <c r="D134" s="310">
        <v>5361.5099999999993</v>
      </c>
      <c r="E134" s="310">
        <v>1501.2228</v>
      </c>
      <c r="F134" s="307">
        <v>8105</v>
      </c>
      <c r="G134" s="310">
        <v>4275.3874999999998</v>
      </c>
      <c r="H134" s="310">
        <v>1197.1085</v>
      </c>
      <c r="I134" s="307">
        <v>5079</v>
      </c>
      <c r="J134" s="310">
        <v>2679.1724999999997</v>
      </c>
      <c r="K134" s="310">
        <v>750.16829999999993</v>
      </c>
      <c r="L134" s="307">
        <v>3447</v>
      </c>
      <c r="M134" s="310">
        <v>1818.2924999999998</v>
      </c>
      <c r="N134" s="310">
        <v>509.12189999999998</v>
      </c>
      <c r="O134" s="307">
        <v>2611</v>
      </c>
      <c r="P134" s="310">
        <v>1377.3025</v>
      </c>
      <c r="Q134" s="310">
        <v>385.64470000000006</v>
      </c>
      <c r="R134" s="311"/>
      <c r="S134" s="313"/>
      <c r="T134" s="313"/>
      <c r="U134" s="313"/>
    </row>
    <row r="135" spans="1:21">
      <c r="A135" s="308">
        <v>53</v>
      </c>
      <c r="B135" s="309">
        <v>53</v>
      </c>
      <c r="C135" s="307">
        <v>10531</v>
      </c>
      <c r="D135" s="310">
        <v>5555.1025</v>
      </c>
      <c r="E135" s="310">
        <v>1555.4287000000002</v>
      </c>
      <c r="F135" s="307">
        <v>8394</v>
      </c>
      <c r="G135" s="310">
        <v>4427.835</v>
      </c>
      <c r="H135" s="310">
        <v>1239.7938000000001</v>
      </c>
      <c r="I135" s="307">
        <v>5261</v>
      </c>
      <c r="J135" s="310">
        <v>2775.1774999999998</v>
      </c>
      <c r="K135" s="310">
        <v>777.04970000000003</v>
      </c>
      <c r="L135" s="307">
        <v>3567</v>
      </c>
      <c r="M135" s="310">
        <v>1881.5925</v>
      </c>
      <c r="N135" s="310">
        <v>526.84590000000003</v>
      </c>
      <c r="O135" s="307">
        <v>2701</v>
      </c>
      <c r="P135" s="310">
        <v>1424.7774999999999</v>
      </c>
      <c r="Q135" s="310">
        <v>398.93770000000001</v>
      </c>
      <c r="R135" s="312"/>
      <c r="S135" s="313"/>
      <c r="T135" s="313"/>
      <c r="U135" s="313"/>
    </row>
    <row r="136" spans="1:21">
      <c r="A136" s="306">
        <v>54</v>
      </c>
      <c r="B136" s="307">
        <v>54</v>
      </c>
      <c r="C136" s="307">
        <v>10899</v>
      </c>
      <c r="D136" s="310">
        <v>5749.2224999999999</v>
      </c>
      <c r="E136" s="310">
        <v>1609.7823000000001</v>
      </c>
      <c r="F136" s="307">
        <v>8691</v>
      </c>
      <c r="G136" s="310">
        <v>4584.5024999999996</v>
      </c>
      <c r="H136" s="310">
        <v>1283.6606999999999</v>
      </c>
      <c r="I136" s="307">
        <v>5434</v>
      </c>
      <c r="J136" s="310">
        <v>2866.4349999999999</v>
      </c>
      <c r="K136" s="310">
        <v>802.60180000000003</v>
      </c>
      <c r="L136" s="307">
        <v>3690</v>
      </c>
      <c r="M136" s="310">
        <v>1946.4749999999999</v>
      </c>
      <c r="N136" s="310">
        <v>545.01300000000003</v>
      </c>
      <c r="O136" s="307">
        <v>2794</v>
      </c>
      <c r="P136" s="310">
        <v>1473.8349999999998</v>
      </c>
      <c r="Q136" s="310">
        <v>412.67379999999997</v>
      </c>
      <c r="R136" s="311"/>
      <c r="S136" s="313"/>
      <c r="T136" s="313"/>
      <c r="U136" s="313"/>
    </row>
    <row r="137" spans="1:21">
      <c r="A137" s="308">
        <v>55</v>
      </c>
      <c r="B137" s="309">
        <v>55</v>
      </c>
      <c r="C137" s="307">
        <v>11266</v>
      </c>
      <c r="D137" s="310">
        <v>5942.8149999999996</v>
      </c>
      <c r="E137" s="310">
        <v>1663.9882</v>
      </c>
      <c r="F137" s="307">
        <v>8978</v>
      </c>
      <c r="G137" s="310">
        <v>4735.8949999999995</v>
      </c>
      <c r="H137" s="310">
        <v>1326.0506</v>
      </c>
      <c r="I137" s="307">
        <v>5613</v>
      </c>
      <c r="J137" s="310">
        <v>2960.8574999999996</v>
      </c>
      <c r="K137" s="310">
        <v>829.04009999999994</v>
      </c>
      <c r="L137" s="307">
        <v>3810</v>
      </c>
      <c r="M137" s="310">
        <v>2009.7749999999999</v>
      </c>
      <c r="N137" s="310">
        <v>562.73699999999997</v>
      </c>
      <c r="O137" s="307">
        <v>2883</v>
      </c>
      <c r="P137" s="310">
        <v>1520.7824999999998</v>
      </c>
      <c r="Q137" s="310">
        <v>425.81909999999999</v>
      </c>
      <c r="R137" s="312"/>
      <c r="S137" s="313"/>
      <c r="T137" s="313"/>
      <c r="U137" s="313"/>
    </row>
    <row r="138" spans="1:21">
      <c r="A138" s="306">
        <v>56</v>
      </c>
      <c r="B138" s="307">
        <v>56</v>
      </c>
      <c r="C138" s="307">
        <v>11628</v>
      </c>
      <c r="D138" s="310">
        <v>6133.7699999999995</v>
      </c>
      <c r="E138" s="310">
        <v>1717.4556</v>
      </c>
      <c r="F138" s="307">
        <v>9269</v>
      </c>
      <c r="G138" s="310">
        <v>4889.3975</v>
      </c>
      <c r="H138" s="310">
        <v>1369.0313000000001</v>
      </c>
      <c r="I138" s="307">
        <v>5789</v>
      </c>
      <c r="J138" s="310">
        <v>3053.6974999999998</v>
      </c>
      <c r="K138" s="310">
        <v>855.03530000000001</v>
      </c>
      <c r="L138" s="307">
        <v>3933</v>
      </c>
      <c r="M138" s="310">
        <v>2074.6574999999998</v>
      </c>
      <c r="N138" s="310">
        <v>580.90409999999997</v>
      </c>
      <c r="O138" s="307">
        <v>2971</v>
      </c>
      <c r="P138" s="310">
        <v>1567.2024999999999</v>
      </c>
      <c r="Q138" s="310">
        <v>438.81670000000003</v>
      </c>
      <c r="R138" s="311"/>
      <c r="S138" s="313"/>
      <c r="T138" s="313"/>
      <c r="U138" s="313"/>
    </row>
    <row r="139" spans="1:21">
      <c r="A139" s="308">
        <v>57</v>
      </c>
      <c r="B139" s="309">
        <v>57</v>
      </c>
      <c r="C139" s="307">
        <v>12060</v>
      </c>
      <c r="D139" s="310">
        <v>6361.65</v>
      </c>
      <c r="E139" s="310">
        <v>1781.2620000000002</v>
      </c>
      <c r="F139" s="307">
        <v>9612</v>
      </c>
      <c r="G139" s="310">
        <v>5070.33</v>
      </c>
      <c r="H139" s="310">
        <v>1419.6924000000001</v>
      </c>
      <c r="I139" s="307">
        <v>6005</v>
      </c>
      <c r="J139" s="310">
        <v>3167.6374999999998</v>
      </c>
      <c r="K139" s="310">
        <v>886.93850000000009</v>
      </c>
      <c r="L139" s="307">
        <v>4075</v>
      </c>
      <c r="M139" s="310">
        <v>2149.5625</v>
      </c>
      <c r="N139" s="310">
        <v>601.87750000000005</v>
      </c>
      <c r="O139" s="307">
        <v>3082</v>
      </c>
      <c r="P139" s="310">
        <v>1625.7549999999999</v>
      </c>
      <c r="Q139" s="310">
        <v>455.21140000000003</v>
      </c>
      <c r="R139" s="312"/>
      <c r="S139" s="313"/>
      <c r="T139" s="313"/>
      <c r="U139" s="313"/>
    </row>
    <row r="140" spans="1:21">
      <c r="A140" s="306">
        <v>58</v>
      </c>
      <c r="B140" s="307">
        <v>58</v>
      </c>
      <c r="C140" s="307">
        <v>12498</v>
      </c>
      <c r="D140" s="310">
        <v>6592.6949999999997</v>
      </c>
      <c r="E140" s="310">
        <v>1845.9546</v>
      </c>
      <c r="F140" s="307">
        <v>9955</v>
      </c>
      <c r="G140" s="310">
        <v>5251.2624999999998</v>
      </c>
      <c r="H140" s="310">
        <v>1470.3535000000002</v>
      </c>
      <c r="I140" s="307">
        <v>6214</v>
      </c>
      <c r="J140" s="310">
        <v>3277.8849999999998</v>
      </c>
      <c r="K140" s="310">
        <v>917.80780000000004</v>
      </c>
      <c r="L140" s="307">
        <v>4216</v>
      </c>
      <c r="M140" s="310">
        <v>2223.94</v>
      </c>
      <c r="N140" s="310">
        <v>622.70320000000004</v>
      </c>
      <c r="O140" s="307">
        <v>3185</v>
      </c>
      <c r="P140" s="310">
        <v>1680.0874999999999</v>
      </c>
      <c r="Q140" s="310">
        <v>470.42450000000002</v>
      </c>
      <c r="R140" s="311"/>
      <c r="S140" s="313"/>
      <c r="T140" s="313"/>
      <c r="U140" s="313"/>
    </row>
    <row r="141" spans="1:21">
      <c r="A141" s="308">
        <v>59</v>
      </c>
      <c r="B141" s="309">
        <v>59</v>
      </c>
      <c r="C141" s="307">
        <v>12929</v>
      </c>
      <c r="D141" s="310">
        <v>6820.0474999999997</v>
      </c>
      <c r="E141" s="310">
        <v>1909.6133</v>
      </c>
      <c r="F141" s="307">
        <v>10298</v>
      </c>
      <c r="G141" s="310">
        <v>5432.1949999999997</v>
      </c>
      <c r="H141" s="310">
        <v>1521.0146</v>
      </c>
      <c r="I141" s="307">
        <v>6432</v>
      </c>
      <c r="J141" s="310">
        <v>3392.8799999999997</v>
      </c>
      <c r="K141" s="310">
        <v>950.00639999999999</v>
      </c>
      <c r="L141" s="307">
        <v>4357</v>
      </c>
      <c r="M141" s="310">
        <v>2298.3174999999997</v>
      </c>
      <c r="N141" s="310">
        <v>643.52889999999991</v>
      </c>
      <c r="O141" s="307">
        <v>3289</v>
      </c>
      <c r="P141" s="310">
        <v>1734.9475</v>
      </c>
      <c r="Q141" s="310">
        <v>485.78530000000006</v>
      </c>
      <c r="R141" s="312"/>
      <c r="S141" s="313"/>
      <c r="T141" s="313"/>
      <c r="U141" s="313"/>
    </row>
    <row r="142" spans="1:21">
      <c r="A142" s="306">
        <v>60</v>
      </c>
      <c r="B142" s="307">
        <v>60</v>
      </c>
      <c r="C142" s="307">
        <v>13363</v>
      </c>
      <c r="D142" s="310">
        <v>7048.9824999999992</v>
      </c>
      <c r="E142" s="310">
        <v>1973.7150999999999</v>
      </c>
      <c r="F142" s="307">
        <v>10641</v>
      </c>
      <c r="G142" s="310">
        <v>5613.1274999999996</v>
      </c>
      <c r="H142" s="310">
        <v>1571.6757</v>
      </c>
      <c r="I142" s="307">
        <v>6644</v>
      </c>
      <c r="J142" s="310">
        <v>3504.7099999999996</v>
      </c>
      <c r="K142" s="310">
        <v>981.31880000000001</v>
      </c>
      <c r="L142" s="307">
        <v>4498</v>
      </c>
      <c r="M142" s="310">
        <v>2372.6949999999997</v>
      </c>
      <c r="N142" s="310">
        <v>664.3546</v>
      </c>
      <c r="O142" s="307">
        <v>3398</v>
      </c>
      <c r="P142" s="310">
        <v>1792.4449999999999</v>
      </c>
      <c r="Q142" s="310">
        <v>501.88460000000003</v>
      </c>
      <c r="R142" s="311"/>
      <c r="S142" s="313"/>
      <c r="T142" s="313"/>
      <c r="U142" s="313"/>
    </row>
    <row r="143" spans="1:21">
      <c r="A143" s="308">
        <v>61</v>
      </c>
      <c r="B143" s="309">
        <v>61</v>
      </c>
      <c r="C143" s="307">
        <v>13794</v>
      </c>
      <c r="D143" s="310">
        <v>7276.3349999999991</v>
      </c>
      <c r="E143" s="310">
        <v>2037.3737999999998</v>
      </c>
      <c r="F143" s="307">
        <v>10986</v>
      </c>
      <c r="G143" s="310">
        <v>5795.1149999999998</v>
      </c>
      <c r="H143" s="310">
        <v>1622.6322</v>
      </c>
      <c r="I143" s="307">
        <v>6851</v>
      </c>
      <c r="J143" s="310">
        <v>3613.9024999999997</v>
      </c>
      <c r="K143" s="310">
        <v>1011.8927</v>
      </c>
      <c r="L143" s="307">
        <v>4639</v>
      </c>
      <c r="M143" s="310">
        <v>2447.0724999999998</v>
      </c>
      <c r="N143" s="310">
        <v>685.18029999999999</v>
      </c>
      <c r="O143" s="307">
        <v>3503</v>
      </c>
      <c r="P143" s="310">
        <v>1847.8325</v>
      </c>
      <c r="Q143" s="310">
        <v>517.3931</v>
      </c>
      <c r="R143" s="312"/>
      <c r="S143" s="313"/>
      <c r="T143" s="313"/>
      <c r="U143" s="313"/>
    </row>
    <row r="144" spans="1:21">
      <c r="A144" s="306">
        <v>62</v>
      </c>
      <c r="B144" s="307">
        <v>62</v>
      </c>
      <c r="C144" s="307">
        <v>14822</v>
      </c>
      <c r="D144" s="310">
        <v>7818.6049999999996</v>
      </c>
      <c r="E144" s="310">
        <v>2189.2094000000002</v>
      </c>
      <c r="F144" s="307">
        <v>11800</v>
      </c>
      <c r="G144" s="310">
        <v>6224.5</v>
      </c>
      <c r="H144" s="310">
        <v>1742.8600000000001</v>
      </c>
      <c r="I144" s="307">
        <v>7359</v>
      </c>
      <c r="J144" s="310">
        <v>3881.8724999999999</v>
      </c>
      <c r="K144" s="310">
        <v>1086.9243000000001</v>
      </c>
      <c r="L144" s="307">
        <v>4976</v>
      </c>
      <c r="M144" s="310">
        <v>2624.8399999999997</v>
      </c>
      <c r="N144" s="310">
        <v>734.95519999999999</v>
      </c>
      <c r="O144" s="307">
        <v>3751</v>
      </c>
      <c r="P144" s="310">
        <v>1978.6524999999999</v>
      </c>
      <c r="Q144" s="310">
        <v>554.02269999999999</v>
      </c>
      <c r="R144" s="311"/>
      <c r="S144" s="313"/>
      <c r="T144" s="313"/>
      <c r="U144" s="313"/>
    </row>
    <row r="145" spans="1:21">
      <c r="A145" s="308">
        <v>63</v>
      </c>
      <c r="B145" s="309">
        <v>63</v>
      </c>
      <c r="C145" s="307">
        <v>15848</v>
      </c>
      <c r="D145" s="310">
        <v>8359.82</v>
      </c>
      <c r="E145" s="310">
        <v>2340.7496000000001</v>
      </c>
      <c r="F145" s="307">
        <v>12619</v>
      </c>
      <c r="G145" s="310">
        <v>6656.5225</v>
      </c>
      <c r="H145" s="310">
        <v>1863.8263000000002</v>
      </c>
      <c r="I145" s="307">
        <v>7867</v>
      </c>
      <c r="J145" s="310">
        <v>4149.8424999999997</v>
      </c>
      <c r="K145" s="310">
        <v>1161.9558999999999</v>
      </c>
      <c r="L145" s="307">
        <v>5309</v>
      </c>
      <c r="M145" s="310">
        <v>2800.4974999999999</v>
      </c>
      <c r="N145" s="310">
        <v>784.13930000000005</v>
      </c>
      <c r="O145" s="307">
        <v>4001</v>
      </c>
      <c r="P145" s="310">
        <v>2110.5274999999997</v>
      </c>
      <c r="Q145" s="310">
        <v>590.94769999999994</v>
      </c>
      <c r="R145" s="312"/>
      <c r="S145" s="313"/>
      <c r="T145" s="313"/>
      <c r="U145" s="313"/>
    </row>
    <row r="146" spans="1:21">
      <c r="A146" s="306">
        <v>64</v>
      </c>
      <c r="B146" s="307">
        <v>64</v>
      </c>
      <c r="C146" s="307">
        <v>16877</v>
      </c>
      <c r="D146" s="310">
        <v>8902.6175000000003</v>
      </c>
      <c r="E146" s="310">
        <v>2492.7329000000004</v>
      </c>
      <c r="F146" s="307">
        <v>13432</v>
      </c>
      <c r="G146" s="310">
        <v>7085.3799999999992</v>
      </c>
      <c r="H146" s="310">
        <v>1983.9064000000001</v>
      </c>
      <c r="I146" s="307">
        <v>8378</v>
      </c>
      <c r="J146" s="310">
        <v>4419.3949999999995</v>
      </c>
      <c r="K146" s="310">
        <v>1237.4305999999999</v>
      </c>
      <c r="L146" s="307">
        <v>5643</v>
      </c>
      <c r="M146" s="310">
        <v>2976.6824999999999</v>
      </c>
      <c r="N146" s="310">
        <v>833.47110000000009</v>
      </c>
      <c r="O146" s="307">
        <v>4244</v>
      </c>
      <c r="P146" s="310">
        <v>2238.71</v>
      </c>
      <c r="Q146" s="310">
        <v>626.83880000000011</v>
      </c>
      <c r="R146" s="311"/>
      <c r="S146" s="313"/>
      <c r="T146" s="313"/>
      <c r="U146" s="313"/>
    </row>
    <row r="147" spans="1:21">
      <c r="A147" s="308">
        <v>65</v>
      </c>
      <c r="B147" s="309">
        <v>65</v>
      </c>
      <c r="C147" s="307">
        <v>21211</v>
      </c>
      <c r="D147" s="310">
        <v>11188.8025</v>
      </c>
      <c r="E147" s="310">
        <v>3132.8647000000001</v>
      </c>
      <c r="F147" s="307">
        <v>16880</v>
      </c>
      <c r="G147" s="310">
        <v>8904.1999999999989</v>
      </c>
      <c r="H147" s="310">
        <v>2493.1759999999999</v>
      </c>
      <c r="I147" s="307">
        <v>10519</v>
      </c>
      <c r="J147" s="310">
        <v>5548.7725</v>
      </c>
      <c r="K147" s="310">
        <v>1553.6563000000001</v>
      </c>
      <c r="L147" s="307">
        <v>7084</v>
      </c>
      <c r="M147" s="310">
        <v>3736.81</v>
      </c>
      <c r="N147" s="310">
        <v>1046.3068000000001</v>
      </c>
      <c r="O147" s="307">
        <v>5326</v>
      </c>
      <c r="P147" s="310">
        <v>2809.4649999999997</v>
      </c>
      <c r="Q147" s="310">
        <v>786.65020000000004</v>
      </c>
      <c r="R147" s="312"/>
      <c r="S147" s="313"/>
      <c r="T147" s="313"/>
      <c r="U147" s="313"/>
    </row>
    <row r="148" spans="1:21">
      <c r="A148" s="306">
        <v>66</v>
      </c>
      <c r="B148" s="307">
        <v>66</v>
      </c>
      <c r="C148" s="307">
        <v>23458</v>
      </c>
      <c r="D148" s="310">
        <v>12374.094999999999</v>
      </c>
      <c r="E148" s="310">
        <v>3464.7465999999999</v>
      </c>
      <c r="F148" s="307">
        <v>18668</v>
      </c>
      <c r="G148" s="310">
        <v>9847.369999999999</v>
      </c>
      <c r="H148" s="310">
        <v>2757.2635999999998</v>
      </c>
      <c r="I148" s="307">
        <v>11627</v>
      </c>
      <c r="J148" s="310">
        <v>6133.2424999999994</v>
      </c>
      <c r="K148" s="310">
        <v>1717.3079</v>
      </c>
      <c r="L148" s="307">
        <v>7821</v>
      </c>
      <c r="M148" s="310">
        <v>4125.5774999999994</v>
      </c>
      <c r="N148" s="310">
        <v>1155.1616999999999</v>
      </c>
      <c r="O148" s="307">
        <v>5879</v>
      </c>
      <c r="P148" s="310">
        <v>3101.1724999999997</v>
      </c>
      <c r="Q148" s="310">
        <v>868.32830000000001</v>
      </c>
      <c r="R148" s="311"/>
      <c r="S148" s="313"/>
      <c r="T148" s="313"/>
      <c r="U148" s="313"/>
    </row>
    <row r="149" spans="1:21">
      <c r="A149" s="308">
        <v>67</v>
      </c>
      <c r="B149" s="309">
        <v>67</v>
      </c>
      <c r="C149" s="307">
        <v>25232</v>
      </c>
      <c r="D149" s="310">
        <v>13309.88</v>
      </c>
      <c r="E149" s="310">
        <v>3726.7664</v>
      </c>
      <c r="F149" s="307">
        <v>20077</v>
      </c>
      <c r="G149" s="310">
        <v>10590.617499999998</v>
      </c>
      <c r="H149" s="310">
        <v>2965.3728999999998</v>
      </c>
      <c r="I149" s="307">
        <v>12497</v>
      </c>
      <c r="J149" s="310">
        <v>6592.1674999999996</v>
      </c>
      <c r="K149" s="310">
        <v>1845.8069</v>
      </c>
      <c r="L149" s="307">
        <v>8404</v>
      </c>
      <c r="M149" s="310">
        <v>4433.1099999999997</v>
      </c>
      <c r="N149" s="310">
        <v>1241.2708</v>
      </c>
      <c r="O149" s="307">
        <v>6312</v>
      </c>
      <c r="P149" s="310">
        <v>3329.58</v>
      </c>
      <c r="Q149" s="310">
        <v>932.28240000000005</v>
      </c>
      <c r="R149" s="312"/>
      <c r="S149" s="313"/>
      <c r="T149" s="313"/>
      <c r="U149" s="313"/>
    </row>
    <row r="150" spans="1:21">
      <c r="A150" s="306">
        <v>68</v>
      </c>
      <c r="B150" s="307">
        <v>68</v>
      </c>
      <c r="C150" s="307">
        <v>27009</v>
      </c>
      <c r="D150" s="310">
        <v>14247.247499999999</v>
      </c>
      <c r="E150" s="310">
        <v>3989.2293000000004</v>
      </c>
      <c r="F150" s="307">
        <v>21484</v>
      </c>
      <c r="G150" s="310">
        <v>11332.81</v>
      </c>
      <c r="H150" s="310">
        <v>3173.1867999999999</v>
      </c>
      <c r="I150" s="307">
        <v>13372</v>
      </c>
      <c r="J150" s="310">
        <v>7053.73</v>
      </c>
      <c r="K150" s="310">
        <v>1975.0444</v>
      </c>
      <c r="L150" s="307">
        <v>8981</v>
      </c>
      <c r="M150" s="310">
        <v>4737.4775</v>
      </c>
      <c r="N150" s="310">
        <v>1326.4937000000002</v>
      </c>
      <c r="O150" s="307">
        <v>6746</v>
      </c>
      <c r="P150" s="310">
        <v>3558.5149999999999</v>
      </c>
      <c r="Q150" s="310">
        <v>996.38420000000008</v>
      </c>
      <c r="R150" s="311"/>
      <c r="S150" s="313"/>
      <c r="T150" s="313"/>
      <c r="U150" s="313"/>
    </row>
    <row r="151" spans="1:21">
      <c r="A151" s="308">
        <v>69</v>
      </c>
      <c r="B151" s="309">
        <v>69</v>
      </c>
      <c r="C151" s="307">
        <v>28789</v>
      </c>
      <c r="D151" s="310">
        <v>15186.197499999998</v>
      </c>
      <c r="E151" s="310">
        <v>4252.1352999999999</v>
      </c>
      <c r="F151" s="307">
        <v>22897</v>
      </c>
      <c r="G151" s="310">
        <v>12078.1675</v>
      </c>
      <c r="H151" s="310">
        <v>3381.8869000000004</v>
      </c>
      <c r="I151" s="307">
        <v>14242</v>
      </c>
      <c r="J151" s="310">
        <v>7512.6549999999997</v>
      </c>
      <c r="K151" s="310">
        <v>2103.5434</v>
      </c>
      <c r="L151" s="307">
        <v>9564</v>
      </c>
      <c r="M151" s="310">
        <v>5045.0099999999993</v>
      </c>
      <c r="N151" s="310">
        <v>1412.6027999999999</v>
      </c>
      <c r="O151" s="307">
        <v>7175</v>
      </c>
      <c r="P151" s="310">
        <v>3784.8125</v>
      </c>
      <c r="Q151" s="310">
        <v>1059.7475000000002</v>
      </c>
      <c r="R151" s="312"/>
      <c r="S151" s="313"/>
      <c r="T151" s="313"/>
      <c r="U151" s="313"/>
    </row>
    <row r="152" spans="1:21">
      <c r="A152" s="306">
        <v>70</v>
      </c>
      <c r="B152" s="307">
        <v>70</v>
      </c>
      <c r="C152" s="307">
        <v>30566</v>
      </c>
      <c r="D152" s="310">
        <v>16123.564999999999</v>
      </c>
      <c r="E152" s="310">
        <v>4514.5982000000004</v>
      </c>
      <c r="F152" s="307">
        <v>24306</v>
      </c>
      <c r="G152" s="310">
        <v>12821.414999999999</v>
      </c>
      <c r="H152" s="310">
        <v>3589.9962</v>
      </c>
      <c r="I152" s="307">
        <v>15109</v>
      </c>
      <c r="J152" s="310">
        <v>7969.9974999999995</v>
      </c>
      <c r="K152" s="310">
        <v>2231.5992999999999</v>
      </c>
      <c r="L152" s="307">
        <v>10149</v>
      </c>
      <c r="M152" s="310">
        <v>5353.5974999999999</v>
      </c>
      <c r="N152" s="310">
        <v>1499.0073000000002</v>
      </c>
      <c r="O152" s="307">
        <v>7608</v>
      </c>
      <c r="P152" s="310">
        <v>4013.22</v>
      </c>
      <c r="Q152" s="310">
        <v>1123.7016000000001</v>
      </c>
      <c r="R152" s="311"/>
      <c r="S152" s="313"/>
      <c r="T152" s="313"/>
      <c r="U152" s="313"/>
    </row>
    <row r="153" spans="1:21">
      <c r="A153" s="308">
        <v>71</v>
      </c>
      <c r="B153" s="309">
        <v>71</v>
      </c>
      <c r="C153" s="307">
        <v>32338</v>
      </c>
      <c r="D153" s="310">
        <v>17058.294999999998</v>
      </c>
      <c r="E153" s="310">
        <v>4776.3225999999995</v>
      </c>
      <c r="F153" s="307">
        <v>25719</v>
      </c>
      <c r="G153" s="310">
        <v>13566.772499999999</v>
      </c>
      <c r="H153" s="310">
        <v>3798.6963000000001</v>
      </c>
      <c r="I153" s="307">
        <v>15982</v>
      </c>
      <c r="J153" s="310">
        <v>8430.5049999999992</v>
      </c>
      <c r="K153" s="310">
        <v>2360.5414000000001</v>
      </c>
      <c r="L153" s="307">
        <v>10728</v>
      </c>
      <c r="M153" s="310">
        <v>5659.0199999999995</v>
      </c>
      <c r="N153" s="310">
        <v>1584.5255999999999</v>
      </c>
      <c r="O153" s="307">
        <v>8039</v>
      </c>
      <c r="P153" s="310">
        <v>4240.5724999999993</v>
      </c>
      <c r="Q153" s="310">
        <v>1187.3602999999998</v>
      </c>
      <c r="R153" s="312"/>
      <c r="S153" s="313"/>
      <c r="T153" s="313"/>
      <c r="U153" s="313"/>
    </row>
    <row r="154" spans="1:21">
      <c r="A154" s="306">
        <v>72</v>
      </c>
      <c r="B154" s="307">
        <v>72</v>
      </c>
      <c r="C154" s="307">
        <v>33562</v>
      </c>
      <c r="D154" s="310">
        <v>17703.954999999998</v>
      </c>
      <c r="E154" s="310">
        <v>4957.1073999999999</v>
      </c>
      <c r="F154" s="307">
        <v>26685</v>
      </c>
      <c r="G154" s="310">
        <v>14076.3375</v>
      </c>
      <c r="H154" s="310">
        <v>3941.3745000000004</v>
      </c>
      <c r="I154" s="307">
        <v>16583</v>
      </c>
      <c r="J154" s="310">
        <v>8747.5324999999993</v>
      </c>
      <c r="K154" s="310">
        <v>2449.3090999999999</v>
      </c>
      <c r="L154" s="307">
        <v>11123</v>
      </c>
      <c r="M154" s="310">
        <v>5867.3824999999997</v>
      </c>
      <c r="N154" s="310">
        <v>1642.8671000000002</v>
      </c>
      <c r="O154" s="307">
        <v>8335</v>
      </c>
      <c r="P154" s="310">
        <v>4396.7124999999996</v>
      </c>
      <c r="Q154" s="310">
        <v>1231.0795000000001</v>
      </c>
      <c r="R154" s="311"/>
      <c r="S154" s="313"/>
      <c r="T154" s="313"/>
      <c r="U154" s="313"/>
    </row>
    <row r="155" spans="1:21">
      <c r="A155" s="308">
        <v>73</v>
      </c>
      <c r="B155" s="309">
        <v>73</v>
      </c>
      <c r="C155" s="307">
        <v>34781</v>
      </c>
      <c r="D155" s="310">
        <v>18346.977499999997</v>
      </c>
      <c r="E155" s="310">
        <v>5137.1536999999998</v>
      </c>
      <c r="F155" s="307">
        <v>27649</v>
      </c>
      <c r="G155" s="310">
        <v>14584.8475</v>
      </c>
      <c r="H155" s="310">
        <v>4083.7573000000002</v>
      </c>
      <c r="I155" s="307">
        <v>17184</v>
      </c>
      <c r="J155" s="310">
        <v>9064.56</v>
      </c>
      <c r="K155" s="310">
        <v>2538.0768000000003</v>
      </c>
      <c r="L155" s="307">
        <v>11519</v>
      </c>
      <c r="M155" s="310">
        <v>6076.2725</v>
      </c>
      <c r="N155" s="310">
        <v>1701.3563000000001</v>
      </c>
      <c r="O155" s="307">
        <v>8630</v>
      </c>
      <c r="P155" s="310">
        <v>4552.3249999999998</v>
      </c>
      <c r="Q155" s="310">
        <v>1274.6510000000001</v>
      </c>
      <c r="R155" s="312"/>
      <c r="S155" s="313"/>
      <c r="T155" s="313"/>
      <c r="U155" s="313"/>
    </row>
    <row r="156" spans="1:21">
      <c r="A156" s="306">
        <v>74</v>
      </c>
      <c r="B156" s="307">
        <v>74</v>
      </c>
      <c r="C156" s="307">
        <v>36000</v>
      </c>
      <c r="D156" s="310">
        <v>18990</v>
      </c>
      <c r="E156" s="310">
        <v>5317.2000000000007</v>
      </c>
      <c r="F156" s="307">
        <v>28617</v>
      </c>
      <c r="G156" s="310">
        <v>15095.467499999999</v>
      </c>
      <c r="H156" s="310">
        <v>4226.7309000000005</v>
      </c>
      <c r="I156" s="307">
        <v>17785</v>
      </c>
      <c r="J156" s="310">
        <v>9381.5874999999996</v>
      </c>
      <c r="K156" s="310">
        <v>2626.8445000000002</v>
      </c>
      <c r="L156" s="307">
        <v>11914</v>
      </c>
      <c r="M156" s="310">
        <v>6284.6349999999993</v>
      </c>
      <c r="N156" s="310">
        <v>1759.6977999999999</v>
      </c>
      <c r="O156" s="307">
        <v>8922</v>
      </c>
      <c r="P156" s="310">
        <v>4706.3549999999996</v>
      </c>
      <c r="Q156" s="310">
        <v>1317.7793999999999</v>
      </c>
      <c r="R156" s="311"/>
      <c r="S156" s="313"/>
      <c r="T156" s="313"/>
      <c r="U156" s="313"/>
    </row>
    <row r="157" spans="1:21">
      <c r="A157" s="308">
        <v>75</v>
      </c>
      <c r="B157" s="309">
        <v>75</v>
      </c>
      <c r="C157" s="307">
        <v>37221</v>
      </c>
      <c r="D157" s="310">
        <v>19634.077499999999</v>
      </c>
      <c r="E157" s="310">
        <v>5497.5417000000007</v>
      </c>
      <c r="F157" s="307">
        <v>29586</v>
      </c>
      <c r="G157" s="310">
        <v>15606.615</v>
      </c>
      <c r="H157" s="310">
        <v>4369.8522000000003</v>
      </c>
      <c r="I157" s="307">
        <v>18379</v>
      </c>
      <c r="J157" s="310">
        <v>9694.9224999999988</v>
      </c>
      <c r="K157" s="310">
        <v>2714.5783000000001</v>
      </c>
      <c r="L157" s="307">
        <v>12305</v>
      </c>
      <c r="M157" s="310">
        <v>6490.8874999999998</v>
      </c>
      <c r="N157" s="310">
        <v>1817.4485000000002</v>
      </c>
      <c r="O157" s="307">
        <v>9216</v>
      </c>
      <c r="P157" s="310">
        <v>4861.4399999999996</v>
      </c>
      <c r="Q157" s="310">
        <v>1361.2031999999999</v>
      </c>
      <c r="R157" s="312"/>
      <c r="S157" s="313"/>
      <c r="T157" s="313"/>
      <c r="U157" s="313"/>
    </row>
    <row r="158" spans="1:21">
      <c r="A158" s="306">
        <v>76</v>
      </c>
      <c r="B158" s="307">
        <v>76</v>
      </c>
      <c r="C158" s="307">
        <v>38437</v>
      </c>
      <c r="D158" s="310">
        <v>20275.517499999998</v>
      </c>
      <c r="E158" s="310">
        <v>5677.1449000000002</v>
      </c>
      <c r="F158" s="307">
        <v>30554</v>
      </c>
      <c r="G158" s="310">
        <v>16117.234999999999</v>
      </c>
      <c r="H158" s="310">
        <v>4512.8258000000005</v>
      </c>
      <c r="I158" s="307">
        <v>18980</v>
      </c>
      <c r="J158" s="310">
        <v>10011.949999999999</v>
      </c>
      <c r="K158" s="310">
        <v>2803.346</v>
      </c>
      <c r="L158" s="307">
        <v>12700</v>
      </c>
      <c r="M158" s="310">
        <v>6699.25</v>
      </c>
      <c r="N158" s="310">
        <v>1875.7900000000002</v>
      </c>
      <c r="O158" s="307">
        <v>9509</v>
      </c>
      <c r="P158" s="310">
        <v>5015.9974999999995</v>
      </c>
      <c r="Q158" s="310">
        <v>1404.4793</v>
      </c>
      <c r="R158" s="311"/>
      <c r="S158" s="313"/>
      <c r="T158" s="313"/>
      <c r="U158" s="313"/>
    </row>
    <row r="159" spans="1:21">
      <c r="A159" s="308">
        <v>77</v>
      </c>
      <c r="B159" s="309">
        <v>77</v>
      </c>
      <c r="C159" s="307">
        <v>40351</v>
      </c>
      <c r="D159" s="310">
        <v>21285.1525</v>
      </c>
      <c r="E159" s="310">
        <v>5959.8427000000011</v>
      </c>
      <c r="F159" s="307">
        <v>32076</v>
      </c>
      <c r="G159" s="310">
        <v>16920.09</v>
      </c>
      <c r="H159" s="310">
        <v>4737.6252000000004</v>
      </c>
      <c r="I159" s="307">
        <v>19915</v>
      </c>
      <c r="J159" s="310">
        <v>10505.162499999999</v>
      </c>
      <c r="K159" s="310">
        <v>2941.4454999999998</v>
      </c>
      <c r="L159" s="307">
        <v>13327</v>
      </c>
      <c r="M159" s="310">
        <v>7029.9924999999994</v>
      </c>
      <c r="N159" s="310">
        <v>1968.3978999999999</v>
      </c>
      <c r="O159" s="307">
        <v>9979</v>
      </c>
      <c r="P159" s="310">
        <v>5263.9224999999997</v>
      </c>
      <c r="Q159" s="310">
        <v>1473.8983000000001</v>
      </c>
      <c r="R159" s="312"/>
      <c r="S159" s="313"/>
      <c r="T159" s="313"/>
      <c r="U159" s="313"/>
    </row>
    <row r="160" spans="1:21">
      <c r="A160" s="306">
        <v>78</v>
      </c>
      <c r="B160" s="307">
        <v>78</v>
      </c>
      <c r="C160" s="307">
        <v>42266</v>
      </c>
      <c r="D160" s="310">
        <v>22295.314999999999</v>
      </c>
      <c r="E160" s="310">
        <v>6242.6882000000005</v>
      </c>
      <c r="F160" s="307">
        <v>33593</v>
      </c>
      <c r="G160" s="310">
        <v>17720.307499999999</v>
      </c>
      <c r="H160" s="310">
        <v>4961.6860999999999</v>
      </c>
      <c r="I160" s="307">
        <v>20859</v>
      </c>
      <c r="J160" s="310">
        <v>11003.122499999999</v>
      </c>
      <c r="K160" s="310">
        <v>3080.8742999999999</v>
      </c>
      <c r="L160" s="307">
        <v>13959</v>
      </c>
      <c r="M160" s="310">
        <v>7363.3724999999995</v>
      </c>
      <c r="N160" s="310">
        <v>2061.7442999999998</v>
      </c>
      <c r="O160" s="307">
        <v>10442</v>
      </c>
      <c r="P160" s="310">
        <v>5508.1549999999997</v>
      </c>
      <c r="Q160" s="310">
        <v>1542.2834</v>
      </c>
      <c r="R160" s="311"/>
      <c r="S160" s="313"/>
      <c r="T160" s="313"/>
      <c r="U160" s="313"/>
    </row>
    <row r="161" spans="1:21">
      <c r="A161" s="308">
        <v>79</v>
      </c>
      <c r="B161" s="309">
        <v>79</v>
      </c>
      <c r="C161" s="307">
        <v>44175</v>
      </c>
      <c r="D161" s="310">
        <v>23302.3125</v>
      </c>
      <c r="E161" s="310">
        <v>6524.6475000000009</v>
      </c>
      <c r="F161" s="307">
        <v>35103</v>
      </c>
      <c r="G161" s="310">
        <v>18516.8325</v>
      </c>
      <c r="H161" s="310">
        <v>5184.7131000000008</v>
      </c>
      <c r="I161" s="307">
        <v>21794</v>
      </c>
      <c r="J161" s="310">
        <v>11496.334999999999</v>
      </c>
      <c r="K161" s="310">
        <v>3218.9738000000002</v>
      </c>
      <c r="L161" s="307">
        <v>14585</v>
      </c>
      <c r="M161" s="310">
        <v>7693.5874999999996</v>
      </c>
      <c r="N161" s="310">
        <v>2154.2045000000003</v>
      </c>
      <c r="O161" s="307">
        <v>10914</v>
      </c>
      <c r="P161" s="310">
        <v>5757.1349999999993</v>
      </c>
      <c r="Q161" s="310">
        <v>1611.9977999999999</v>
      </c>
      <c r="R161" s="312"/>
      <c r="S161" s="313"/>
      <c r="T161" s="313"/>
      <c r="U161" s="313"/>
    </row>
    <row r="162" spans="1:21">
      <c r="A162" s="306">
        <v>80</v>
      </c>
      <c r="B162" s="307">
        <v>80</v>
      </c>
      <c r="C162" s="307">
        <v>46088</v>
      </c>
      <c r="D162" s="310">
        <v>24311.42</v>
      </c>
      <c r="E162" s="310">
        <v>6807.1976000000004</v>
      </c>
      <c r="F162" s="307">
        <v>36621</v>
      </c>
      <c r="G162" s="310">
        <v>19317.577499999999</v>
      </c>
      <c r="H162" s="310">
        <v>5408.9217000000008</v>
      </c>
      <c r="I162" s="307">
        <v>22731</v>
      </c>
      <c r="J162" s="310">
        <v>11990.602499999999</v>
      </c>
      <c r="K162" s="310">
        <v>3357.3687</v>
      </c>
      <c r="L162" s="307">
        <v>15220</v>
      </c>
      <c r="M162" s="310">
        <v>8028.5499999999993</v>
      </c>
      <c r="N162" s="310">
        <v>2247.9940000000001</v>
      </c>
      <c r="O162" s="307">
        <v>11382</v>
      </c>
      <c r="P162" s="310">
        <v>6004.0049999999992</v>
      </c>
      <c r="Q162" s="310">
        <v>1681.1214</v>
      </c>
      <c r="R162" s="311"/>
      <c r="S162" s="313"/>
      <c r="T162" s="313"/>
      <c r="U162" s="313"/>
    </row>
    <row r="163" spans="1:21">
      <c r="A163" s="306">
        <v>81</v>
      </c>
      <c r="B163" s="306">
        <v>81</v>
      </c>
      <c r="C163" s="307">
        <v>47999</v>
      </c>
      <c r="D163" s="310">
        <v>25319.4725</v>
      </c>
      <c r="E163" s="310">
        <v>7089.4523000000008</v>
      </c>
      <c r="F163" s="307">
        <v>38140</v>
      </c>
      <c r="G163" s="310">
        <v>20118.849999999999</v>
      </c>
      <c r="H163" s="310">
        <v>5633.2780000000002</v>
      </c>
      <c r="I163" s="307">
        <v>23669</v>
      </c>
      <c r="J163" s="310">
        <v>12485.397499999999</v>
      </c>
      <c r="K163" s="310">
        <v>3495.9113000000002</v>
      </c>
      <c r="L163" s="307">
        <v>15842</v>
      </c>
      <c r="M163" s="310">
        <v>8356.6549999999988</v>
      </c>
      <c r="N163" s="310">
        <v>2339.8633999999997</v>
      </c>
      <c r="O163" s="307">
        <v>11851</v>
      </c>
      <c r="P163" s="310">
        <v>6251.4024999999992</v>
      </c>
      <c r="Q163" s="310">
        <v>1750.3926999999999</v>
      </c>
      <c r="R163" s="311"/>
      <c r="S163" s="313"/>
      <c r="T163" s="313"/>
      <c r="U163" s="313"/>
    </row>
    <row r="164" spans="1:21">
      <c r="A164" s="306">
        <v>82</v>
      </c>
      <c r="B164" s="306">
        <v>82</v>
      </c>
      <c r="C164" s="307">
        <v>50864</v>
      </c>
      <c r="D164" s="310">
        <v>26830.76</v>
      </c>
      <c r="E164" s="310">
        <v>7512.6127999999999</v>
      </c>
      <c r="F164" s="307">
        <v>40415</v>
      </c>
      <c r="G164" s="310">
        <v>21318.912499999999</v>
      </c>
      <c r="H164" s="310">
        <v>5969.2955000000002</v>
      </c>
      <c r="I164" s="307">
        <v>25078</v>
      </c>
      <c r="J164" s="310">
        <v>13228.644999999999</v>
      </c>
      <c r="K164" s="310">
        <v>3704.0205999999998</v>
      </c>
      <c r="L164" s="307">
        <v>16783</v>
      </c>
      <c r="M164" s="310">
        <v>8853.0324999999993</v>
      </c>
      <c r="N164" s="310">
        <v>2478.8490999999999</v>
      </c>
      <c r="O164" s="307">
        <v>12546</v>
      </c>
      <c r="P164" s="310">
        <v>6618.0149999999994</v>
      </c>
      <c r="Q164" s="310">
        <v>1853.0442</v>
      </c>
      <c r="R164" s="311"/>
      <c r="S164" s="313"/>
      <c r="T164" s="313"/>
      <c r="U164" s="313"/>
    </row>
    <row r="165" spans="1:21">
      <c r="A165" s="306">
        <v>83</v>
      </c>
      <c r="B165" s="306">
        <v>83</v>
      </c>
      <c r="C165" s="307">
        <v>53729</v>
      </c>
      <c r="D165" s="310">
        <v>28342.047499999997</v>
      </c>
      <c r="E165" s="310">
        <v>7935.7732999999998</v>
      </c>
      <c r="F165" s="307">
        <v>42689</v>
      </c>
      <c r="G165" s="310">
        <v>22518.447499999998</v>
      </c>
      <c r="H165" s="310">
        <v>6305.1653000000006</v>
      </c>
      <c r="I165" s="307">
        <v>26479</v>
      </c>
      <c r="J165" s="310">
        <v>13967.672499999999</v>
      </c>
      <c r="K165" s="310">
        <v>3910.9483</v>
      </c>
      <c r="L165" s="307">
        <v>17717</v>
      </c>
      <c r="M165" s="310">
        <v>9345.7174999999988</v>
      </c>
      <c r="N165" s="310">
        <v>2616.8008999999997</v>
      </c>
      <c r="O165" s="307">
        <v>13242</v>
      </c>
      <c r="P165" s="310">
        <v>6985.1549999999997</v>
      </c>
      <c r="Q165" s="310">
        <v>1955.8434000000002</v>
      </c>
      <c r="R165" s="311"/>
      <c r="S165" s="313"/>
      <c r="T165" s="313"/>
      <c r="U165" s="313"/>
    </row>
    <row r="166" spans="1:21">
      <c r="A166" s="306">
        <v>84</v>
      </c>
      <c r="B166" s="306">
        <v>84</v>
      </c>
      <c r="C166" s="307">
        <v>56593</v>
      </c>
      <c r="D166" s="310">
        <v>29852.807499999999</v>
      </c>
      <c r="E166" s="310">
        <v>8358.7861000000012</v>
      </c>
      <c r="F166" s="307">
        <v>44964</v>
      </c>
      <c r="G166" s="310">
        <v>23718.51</v>
      </c>
      <c r="H166" s="310">
        <v>6641.1828000000005</v>
      </c>
      <c r="I166" s="307">
        <v>27886</v>
      </c>
      <c r="J166" s="310">
        <v>14709.865</v>
      </c>
      <c r="K166" s="310">
        <v>4118.7622000000001</v>
      </c>
      <c r="L166" s="307">
        <v>18658</v>
      </c>
      <c r="M166" s="310">
        <v>9842.0949999999993</v>
      </c>
      <c r="N166" s="310">
        <v>2755.7865999999999</v>
      </c>
      <c r="O166" s="307">
        <v>13935</v>
      </c>
      <c r="P166" s="310">
        <v>7350.7124999999996</v>
      </c>
      <c r="Q166" s="310">
        <v>2058.1995000000002</v>
      </c>
      <c r="R166" s="311"/>
      <c r="S166" s="313"/>
      <c r="T166" s="313"/>
      <c r="U166" s="313"/>
    </row>
    <row r="167" spans="1:21">
      <c r="A167" s="306">
        <v>85</v>
      </c>
      <c r="B167" s="306">
        <v>85</v>
      </c>
      <c r="C167" s="307">
        <v>59462</v>
      </c>
      <c r="D167" s="310">
        <v>31366.204999999998</v>
      </c>
      <c r="E167" s="310">
        <v>8782.5374000000011</v>
      </c>
      <c r="F167" s="307">
        <v>47236</v>
      </c>
      <c r="G167" s="310">
        <v>24916.989999999998</v>
      </c>
      <c r="H167" s="310">
        <v>6976.7572</v>
      </c>
      <c r="I167" s="307">
        <v>29293</v>
      </c>
      <c r="J167" s="310">
        <v>15452.057499999999</v>
      </c>
      <c r="K167" s="310">
        <v>4326.5761000000002</v>
      </c>
      <c r="L167" s="307">
        <v>19595</v>
      </c>
      <c r="M167" s="310">
        <v>10336.362499999999</v>
      </c>
      <c r="N167" s="310">
        <v>2894.1815000000001</v>
      </c>
      <c r="O167" s="307">
        <v>14641</v>
      </c>
      <c r="P167" s="310">
        <v>7723.1274999999996</v>
      </c>
      <c r="Q167" s="310">
        <v>2162.4757</v>
      </c>
      <c r="R167" s="311"/>
      <c r="S167" s="313"/>
      <c r="T167" s="313"/>
      <c r="U167" s="313"/>
    </row>
    <row r="168" spans="1:21">
      <c r="A168" s="306">
        <v>86</v>
      </c>
      <c r="B168" s="306">
        <v>86</v>
      </c>
      <c r="C168" s="307">
        <v>62323</v>
      </c>
      <c r="D168" s="310">
        <v>32875.3825</v>
      </c>
      <c r="E168" s="310">
        <v>9205.1071000000011</v>
      </c>
      <c r="F168" s="307">
        <v>49516</v>
      </c>
      <c r="G168" s="310">
        <v>26119.69</v>
      </c>
      <c r="H168" s="310">
        <v>7313.5132000000003</v>
      </c>
      <c r="I168" s="307">
        <v>30700</v>
      </c>
      <c r="J168" s="310">
        <v>16194.249999999998</v>
      </c>
      <c r="K168" s="310">
        <v>4534.3900000000003</v>
      </c>
      <c r="L168" s="307">
        <v>20531</v>
      </c>
      <c r="M168" s="310">
        <v>10830.102499999999</v>
      </c>
      <c r="N168" s="310">
        <v>3032.4286999999999</v>
      </c>
      <c r="O168" s="307">
        <v>15334</v>
      </c>
      <c r="P168" s="310">
        <v>8088.6849999999995</v>
      </c>
      <c r="Q168" s="310">
        <v>2264.8317999999999</v>
      </c>
      <c r="R168" s="311"/>
      <c r="S168" s="313"/>
      <c r="T168" s="313"/>
      <c r="U168" s="313"/>
    </row>
    <row r="169" spans="1:21">
      <c r="A169" s="306">
        <v>87</v>
      </c>
      <c r="B169" s="306">
        <v>87</v>
      </c>
      <c r="C169" s="307">
        <v>66048</v>
      </c>
      <c r="D169" s="310">
        <v>34840.32</v>
      </c>
      <c r="E169" s="310">
        <v>9755.2896000000001</v>
      </c>
      <c r="F169" s="307">
        <v>52467</v>
      </c>
      <c r="G169" s="310">
        <v>27676.342499999999</v>
      </c>
      <c r="H169" s="310">
        <v>7749.3759</v>
      </c>
      <c r="I169" s="307">
        <v>32528</v>
      </c>
      <c r="J169" s="310">
        <v>17158.52</v>
      </c>
      <c r="K169" s="310">
        <v>4804.3856000000005</v>
      </c>
      <c r="L169" s="307">
        <v>21751</v>
      </c>
      <c r="M169" s="310">
        <v>11473.6525</v>
      </c>
      <c r="N169" s="310">
        <v>3212.6227000000003</v>
      </c>
      <c r="O169" s="307">
        <v>16243</v>
      </c>
      <c r="P169" s="310">
        <v>8568.182499999999</v>
      </c>
      <c r="Q169" s="310">
        <v>2399.0911000000001</v>
      </c>
      <c r="R169" s="311"/>
      <c r="S169" s="313"/>
      <c r="T169" s="313"/>
      <c r="U169" s="313"/>
    </row>
    <row r="170" spans="1:21">
      <c r="A170" s="306">
        <v>88</v>
      </c>
      <c r="B170" s="306">
        <v>88</v>
      </c>
      <c r="C170" s="307">
        <v>69773</v>
      </c>
      <c r="D170" s="310">
        <v>36805.2575</v>
      </c>
      <c r="E170" s="310">
        <v>10305.472100000001</v>
      </c>
      <c r="F170" s="307">
        <v>55423</v>
      </c>
      <c r="G170" s="310">
        <v>29235.6325</v>
      </c>
      <c r="H170" s="310">
        <v>8185.977100000001</v>
      </c>
      <c r="I170" s="307">
        <v>34356</v>
      </c>
      <c r="J170" s="310">
        <v>18122.789999999997</v>
      </c>
      <c r="K170" s="310">
        <v>5074.3811999999998</v>
      </c>
      <c r="L170" s="307">
        <v>22966</v>
      </c>
      <c r="M170" s="310">
        <v>12114.564999999999</v>
      </c>
      <c r="N170" s="310">
        <v>3392.0781999999999</v>
      </c>
      <c r="O170" s="307">
        <v>17146</v>
      </c>
      <c r="P170" s="310">
        <v>9044.5149999999994</v>
      </c>
      <c r="Q170" s="310">
        <v>2532.4641999999999</v>
      </c>
      <c r="R170" s="311"/>
      <c r="S170" s="313"/>
      <c r="T170" s="313"/>
      <c r="U170" s="313"/>
    </row>
    <row r="171" spans="1:21">
      <c r="A171" s="306">
        <v>89</v>
      </c>
      <c r="B171" s="306">
        <v>89</v>
      </c>
      <c r="C171" s="307">
        <v>73500</v>
      </c>
      <c r="D171" s="310">
        <v>38771.25</v>
      </c>
      <c r="E171" s="310">
        <v>10855.95</v>
      </c>
      <c r="F171" s="307">
        <v>58379</v>
      </c>
      <c r="G171" s="310">
        <v>30794.922499999997</v>
      </c>
      <c r="H171" s="310">
        <v>8622.5782999999992</v>
      </c>
      <c r="I171" s="307">
        <v>36186</v>
      </c>
      <c r="J171" s="310">
        <v>19088.114999999998</v>
      </c>
      <c r="K171" s="310">
        <v>5344.6722</v>
      </c>
      <c r="L171" s="307">
        <v>24187</v>
      </c>
      <c r="M171" s="310">
        <v>12758.6425</v>
      </c>
      <c r="N171" s="310">
        <v>3572.4199000000003</v>
      </c>
      <c r="O171" s="307">
        <v>18049</v>
      </c>
      <c r="P171" s="310">
        <v>9520.8474999999999</v>
      </c>
      <c r="Q171" s="310">
        <v>2665.8373000000001</v>
      </c>
      <c r="R171" s="311"/>
      <c r="S171" s="313"/>
      <c r="T171" s="313"/>
      <c r="U171" s="313"/>
    </row>
    <row r="172" spans="1:21">
      <c r="A172" s="306">
        <v>90</v>
      </c>
      <c r="B172" s="306">
        <v>90</v>
      </c>
      <c r="C172" s="307">
        <v>77225</v>
      </c>
      <c r="D172" s="310">
        <v>40736.1875</v>
      </c>
      <c r="E172" s="310">
        <v>11406.132500000002</v>
      </c>
      <c r="F172" s="307">
        <v>61337</v>
      </c>
      <c r="G172" s="310">
        <v>32355.267499999998</v>
      </c>
      <c r="H172" s="310">
        <v>9059.4749000000011</v>
      </c>
      <c r="I172" s="307">
        <v>38012</v>
      </c>
      <c r="J172" s="310">
        <v>20051.329999999998</v>
      </c>
      <c r="K172" s="310">
        <v>5614.3724000000002</v>
      </c>
      <c r="L172" s="307">
        <v>25402</v>
      </c>
      <c r="M172" s="310">
        <v>13399.554999999998</v>
      </c>
      <c r="N172" s="310">
        <v>3751.8753999999999</v>
      </c>
      <c r="O172" s="307">
        <v>18958</v>
      </c>
      <c r="P172" s="310">
        <v>10000.344999999999</v>
      </c>
      <c r="Q172" s="310">
        <v>2800.0966000000003</v>
      </c>
      <c r="R172" s="311"/>
      <c r="S172" s="313"/>
      <c r="T172" s="313"/>
      <c r="U172" s="313"/>
    </row>
    <row r="173" spans="1:21">
      <c r="A173" s="306">
        <v>91</v>
      </c>
      <c r="B173" s="306">
        <v>91</v>
      </c>
      <c r="C173" s="307">
        <v>80946</v>
      </c>
      <c r="D173" s="310">
        <v>42699.014999999999</v>
      </c>
      <c r="E173" s="310">
        <v>11955.724200000001</v>
      </c>
      <c r="F173" s="307">
        <v>64296</v>
      </c>
      <c r="G173" s="310">
        <v>33916.14</v>
      </c>
      <c r="H173" s="310">
        <v>9496.5192000000006</v>
      </c>
      <c r="I173" s="307">
        <v>39842</v>
      </c>
      <c r="J173" s="310">
        <v>21016.654999999999</v>
      </c>
      <c r="K173" s="310">
        <v>5884.6634000000004</v>
      </c>
      <c r="L173" s="307">
        <v>26622</v>
      </c>
      <c r="M173" s="310">
        <v>14043.105</v>
      </c>
      <c r="N173" s="310">
        <v>3932.0694000000003</v>
      </c>
      <c r="O173" s="307">
        <v>19867</v>
      </c>
      <c r="P173" s="310">
        <v>10479.842499999999</v>
      </c>
      <c r="Q173" s="310">
        <v>2934.3559</v>
      </c>
      <c r="R173" s="311"/>
      <c r="S173" s="313"/>
      <c r="T173" s="313"/>
      <c r="U173" s="313"/>
    </row>
    <row r="174" spans="1:21">
      <c r="A174" s="306">
        <v>92</v>
      </c>
      <c r="B174" s="306">
        <v>92</v>
      </c>
      <c r="C174" s="307">
        <v>85793</v>
      </c>
      <c r="D174" s="310">
        <v>45255.807499999995</v>
      </c>
      <c r="E174" s="310">
        <v>12671.626099999999</v>
      </c>
      <c r="F174" s="307">
        <v>68139</v>
      </c>
      <c r="G174" s="310">
        <v>35943.322499999995</v>
      </c>
      <c r="H174" s="310">
        <v>10064.130299999999</v>
      </c>
      <c r="I174" s="307">
        <v>42217</v>
      </c>
      <c r="J174" s="310">
        <v>22269.467499999999</v>
      </c>
      <c r="K174" s="310">
        <v>6235.4508999999998</v>
      </c>
      <c r="L174" s="307">
        <v>28208</v>
      </c>
      <c r="M174" s="310">
        <v>14879.72</v>
      </c>
      <c r="N174" s="310">
        <v>4166.3216000000002</v>
      </c>
      <c r="O174" s="307">
        <v>21037</v>
      </c>
      <c r="P174" s="310">
        <v>11097.0175</v>
      </c>
      <c r="Q174" s="310">
        <v>3107.1649000000002</v>
      </c>
      <c r="R174" s="311"/>
      <c r="S174" s="313"/>
      <c r="T174" s="313"/>
      <c r="U174" s="313"/>
    </row>
    <row r="175" spans="1:21">
      <c r="A175" s="306">
        <v>93</v>
      </c>
      <c r="B175" s="306">
        <v>93</v>
      </c>
      <c r="C175" s="307">
        <v>90635</v>
      </c>
      <c r="D175" s="310">
        <v>47809.962499999994</v>
      </c>
      <c r="E175" s="310">
        <v>13386.789499999999</v>
      </c>
      <c r="F175" s="307">
        <v>71982</v>
      </c>
      <c r="G175" s="310">
        <v>37970.504999999997</v>
      </c>
      <c r="H175" s="310">
        <v>10631.741400000001</v>
      </c>
      <c r="I175" s="307">
        <v>44596</v>
      </c>
      <c r="J175" s="310">
        <v>23524.39</v>
      </c>
      <c r="K175" s="310">
        <v>6586.8292000000001</v>
      </c>
      <c r="L175" s="307">
        <v>29789</v>
      </c>
      <c r="M175" s="310">
        <v>15713.697499999998</v>
      </c>
      <c r="N175" s="310">
        <v>4399.8352999999997</v>
      </c>
      <c r="O175" s="307">
        <v>22223</v>
      </c>
      <c r="P175" s="310">
        <v>11722.6325</v>
      </c>
      <c r="Q175" s="310">
        <v>3282.3371000000002</v>
      </c>
      <c r="R175" s="311"/>
      <c r="S175" s="313"/>
      <c r="T175" s="313"/>
      <c r="U175" s="313"/>
    </row>
    <row r="176" spans="1:21">
      <c r="A176" s="306">
        <v>94</v>
      </c>
      <c r="B176" s="306">
        <v>94</v>
      </c>
      <c r="C176" s="307">
        <v>95476</v>
      </c>
      <c r="D176" s="310">
        <v>50363.59</v>
      </c>
      <c r="E176" s="310">
        <v>14101.805200000001</v>
      </c>
      <c r="F176" s="307">
        <v>75824</v>
      </c>
      <c r="G176" s="310">
        <v>39997.159999999996</v>
      </c>
      <c r="H176" s="310">
        <v>11199.2048</v>
      </c>
      <c r="I176" s="307">
        <v>46975</v>
      </c>
      <c r="J176" s="310">
        <v>24779.3125</v>
      </c>
      <c r="K176" s="310">
        <v>6938.2075000000004</v>
      </c>
      <c r="L176" s="307">
        <v>31372</v>
      </c>
      <c r="M176" s="310">
        <v>16548.73</v>
      </c>
      <c r="N176" s="310">
        <v>4633.6444000000001</v>
      </c>
      <c r="O176" s="307">
        <v>23403</v>
      </c>
      <c r="P176" s="310">
        <v>12345.082499999999</v>
      </c>
      <c r="Q176" s="310">
        <v>3456.6230999999998</v>
      </c>
      <c r="R176" s="311"/>
      <c r="S176" s="313"/>
      <c r="T176" s="313"/>
      <c r="U176" s="313"/>
    </row>
    <row r="177" spans="1:21">
      <c r="A177" s="308">
        <v>95</v>
      </c>
      <c r="B177" s="308">
        <v>95</v>
      </c>
      <c r="C177" s="307">
        <v>100327</v>
      </c>
      <c r="D177" s="310">
        <v>52922.4925</v>
      </c>
      <c r="E177" s="310">
        <v>14818.297900000001</v>
      </c>
      <c r="F177" s="307">
        <v>79669</v>
      </c>
      <c r="G177" s="310">
        <v>42025.397499999999</v>
      </c>
      <c r="H177" s="310">
        <v>11767.1113</v>
      </c>
      <c r="I177" s="307">
        <v>49348</v>
      </c>
      <c r="J177" s="310">
        <v>26031.07</v>
      </c>
      <c r="K177" s="310">
        <v>7288.6996000000008</v>
      </c>
      <c r="L177" s="307">
        <v>32957</v>
      </c>
      <c r="M177" s="310">
        <v>17384.817499999997</v>
      </c>
      <c r="N177" s="310">
        <v>4867.7488999999996</v>
      </c>
      <c r="O177" s="307">
        <v>24580</v>
      </c>
      <c r="P177" s="310">
        <v>12965.949999999999</v>
      </c>
      <c r="Q177" s="310">
        <v>3630.4659999999999</v>
      </c>
      <c r="R177" s="312"/>
      <c r="S177" s="313"/>
      <c r="T177" s="313"/>
      <c r="U177" s="313"/>
    </row>
    <row r="178" spans="1:21">
      <c r="A178" s="308">
        <v>96</v>
      </c>
      <c r="B178" s="308">
        <v>96</v>
      </c>
      <c r="C178" s="307">
        <v>105163</v>
      </c>
      <c r="D178" s="310">
        <v>55473.482499999998</v>
      </c>
      <c r="E178" s="310">
        <v>15532.575100000002</v>
      </c>
      <c r="F178" s="307">
        <v>83509</v>
      </c>
      <c r="G178" s="310">
        <v>44050.997499999998</v>
      </c>
      <c r="H178" s="310">
        <v>12334.2793</v>
      </c>
      <c r="I178" s="307">
        <v>51726</v>
      </c>
      <c r="J178" s="310">
        <v>27285.465</v>
      </c>
      <c r="K178" s="310">
        <v>7639.9302000000007</v>
      </c>
      <c r="L178" s="307">
        <v>34542</v>
      </c>
      <c r="M178" s="310">
        <v>18220.904999999999</v>
      </c>
      <c r="N178" s="310">
        <v>5101.8534</v>
      </c>
      <c r="O178" s="307">
        <v>25758</v>
      </c>
      <c r="P178" s="310">
        <v>13587.344999999999</v>
      </c>
      <c r="Q178" s="310">
        <v>3804.4566</v>
      </c>
      <c r="R178" s="312"/>
      <c r="S178" s="313"/>
      <c r="T178" s="313"/>
      <c r="U178" s="313"/>
    </row>
    <row r="179" spans="1:21">
      <c r="A179" s="306">
        <v>97</v>
      </c>
      <c r="B179" s="306">
        <v>97</v>
      </c>
      <c r="C179" s="307">
        <v>111472</v>
      </c>
      <c r="D179" s="310">
        <v>58801.479999999996</v>
      </c>
      <c r="E179" s="310">
        <v>16464.414400000001</v>
      </c>
      <c r="F179" s="307">
        <v>88528</v>
      </c>
      <c r="G179" s="310">
        <v>46698.52</v>
      </c>
      <c r="H179" s="310">
        <v>13075.5856</v>
      </c>
      <c r="I179" s="307">
        <v>54828</v>
      </c>
      <c r="J179" s="310">
        <v>28921.769999999997</v>
      </c>
      <c r="K179" s="310">
        <v>8098.0955999999996</v>
      </c>
      <c r="L179" s="307">
        <v>36615</v>
      </c>
      <c r="M179" s="310">
        <v>19314.412499999999</v>
      </c>
      <c r="N179" s="310">
        <v>5408.0355</v>
      </c>
      <c r="O179" s="307">
        <v>27303</v>
      </c>
      <c r="P179" s="310">
        <v>14402.332499999999</v>
      </c>
      <c r="Q179" s="310">
        <v>4032.6531</v>
      </c>
      <c r="R179" s="311"/>
      <c r="S179" s="313"/>
      <c r="T179" s="313"/>
      <c r="U179" s="313"/>
    </row>
    <row r="180" spans="1:21">
      <c r="A180" s="306">
        <v>98</v>
      </c>
      <c r="B180" s="306">
        <v>98</v>
      </c>
      <c r="C180" s="307">
        <v>117482</v>
      </c>
      <c r="D180" s="310">
        <v>61971.754999999997</v>
      </c>
      <c r="E180" s="310">
        <v>17352.091400000001</v>
      </c>
      <c r="F180" s="307">
        <v>93292</v>
      </c>
      <c r="G180" s="310">
        <v>49211.53</v>
      </c>
      <c r="H180" s="310">
        <v>13779.228400000002</v>
      </c>
      <c r="I180" s="307">
        <v>57780</v>
      </c>
      <c r="J180" s="310">
        <v>30478.949999999997</v>
      </c>
      <c r="K180" s="310">
        <v>8534.1059999999998</v>
      </c>
      <c r="L180" s="307">
        <v>38585</v>
      </c>
      <c r="M180" s="310">
        <v>20353.587499999998</v>
      </c>
      <c r="N180" s="310">
        <v>5699.0045</v>
      </c>
      <c r="O180" s="307">
        <v>28772</v>
      </c>
      <c r="P180" s="310">
        <v>15177.23</v>
      </c>
      <c r="Q180" s="310">
        <v>4249.6244000000006</v>
      </c>
      <c r="R180" s="311"/>
      <c r="S180" s="313"/>
      <c r="T180" s="313"/>
      <c r="U180" s="313"/>
    </row>
    <row r="181" spans="1:21">
      <c r="A181" s="306">
        <v>99</v>
      </c>
      <c r="B181" s="306">
        <v>99</v>
      </c>
      <c r="C181" s="307">
        <v>123811</v>
      </c>
      <c r="D181" s="310">
        <v>65310.302499999998</v>
      </c>
      <c r="E181" s="310">
        <v>18286.884700000002</v>
      </c>
      <c r="F181" s="307">
        <v>98322</v>
      </c>
      <c r="G181" s="310">
        <v>51864.854999999996</v>
      </c>
      <c r="H181" s="310">
        <v>14522.1594</v>
      </c>
      <c r="I181" s="307">
        <v>60895</v>
      </c>
      <c r="J181" s="310">
        <v>32122.112499999999</v>
      </c>
      <c r="K181" s="310">
        <v>8994.1915000000008</v>
      </c>
      <c r="L181" s="307">
        <v>40666</v>
      </c>
      <c r="M181" s="310">
        <v>21451.314999999999</v>
      </c>
      <c r="N181" s="310">
        <v>6006.3681999999999</v>
      </c>
      <c r="O181" s="307">
        <v>30323</v>
      </c>
      <c r="P181" s="310">
        <v>15995.3825</v>
      </c>
      <c r="Q181" s="310">
        <v>4478.7071000000005</v>
      </c>
      <c r="R181" s="311"/>
      <c r="S181" s="313"/>
      <c r="T181" s="313"/>
      <c r="U181" s="313"/>
    </row>
    <row r="182" spans="1:21">
      <c r="A182" s="306">
        <v>100</v>
      </c>
      <c r="B182" s="306">
        <v>100</v>
      </c>
      <c r="C182" s="307">
        <v>130480</v>
      </c>
      <c r="D182" s="310">
        <v>68828.2</v>
      </c>
      <c r="E182" s="310">
        <v>19271.896000000001</v>
      </c>
      <c r="F182" s="307">
        <v>103617</v>
      </c>
      <c r="G182" s="310">
        <v>54657.967499999999</v>
      </c>
      <c r="H182" s="310">
        <v>15304.2309</v>
      </c>
      <c r="I182" s="307">
        <v>64173</v>
      </c>
      <c r="J182" s="310">
        <v>33851.2575</v>
      </c>
      <c r="K182" s="310">
        <v>9478.3521000000001</v>
      </c>
      <c r="L182" s="307">
        <v>42857</v>
      </c>
      <c r="M182" s="310">
        <v>22607.067499999997</v>
      </c>
      <c r="N182" s="310">
        <v>6329.9789000000001</v>
      </c>
      <c r="O182" s="307">
        <v>31953</v>
      </c>
      <c r="P182" s="310">
        <v>16855.2075</v>
      </c>
      <c r="Q182" s="310">
        <v>4719.4581000000007</v>
      </c>
      <c r="R182" s="311"/>
      <c r="S182" s="313"/>
      <c r="T182" s="313"/>
      <c r="U182" s="313"/>
    </row>
    <row r="183" spans="1:21">
      <c r="A183" s="306">
        <v>101</v>
      </c>
      <c r="B183" s="306">
        <v>101</v>
      </c>
      <c r="C183" s="307">
        <v>136711</v>
      </c>
      <c r="D183" s="310">
        <v>72115.052499999991</v>
      </c>
      <c r="E183" s="310">
        <v>20192.2147</v>
      </c>
      <c r="F183" s="307">
        <v>108567</v>
      </c>
      <c r="G183" s="310">
        <v>57269.092499999999</v>
      </c>
      <c r="H183" s="310">
        <v>16035.345900000002</v>
      </c>
      <c r="I183" s="307">
        <v>67242</v>
      </c>
      <c r="J183" s="310">
        <v>35470.154999999999</v>
      </c>
      <c r="K183" s="310">
        <v>9931.6434000000008</v>
      </c>
      <c r="L183" s="307">
        <v>44900</v>
      </c>
      <c r="M183" s="310">
        <v>23684.75</v>
      </c>
      <c r="N183" s="310">
        <v>6631.7300000000005</v>
      </c>
      <c r="O183" s="307">
        <v>33485</v>
      </c>
      <c r="P183" s="310">
        <v>17663.337499999998</v>
      </c>
      <c r="Q183" s="310">
        <v>4945.7344999999996</v>
      </c>
      <c r="R183" s="311"/>
      <c r="S183" s="313"/>
      <c r="T183" s="313"/>
      <c r="U183" s="313"/>
    </row>
    <row r="184" spans="1:21">
      <c r="A184" s="308"/>
      <c r="B184" s="309"/>
      <c r="C184" s="307"/>
      <c r="D184" s="310"/>
      <c r="E184" s="310"/>
      <c r="F184" s="307"/>
      <c r="G184" s="310"/>
      <c r="H184" s="310"/>
      <c r="I184" s="307"/>
      <c r="J184" s="310"/>
      <c r="K184" s="310"/>
      <c r="L184" s="307"/>
      <c r="M184" s="310"/>
      <c r="N184" s="310"/>
      <c r="O184" s="307"/>
      <c r="P184" s="310"/>
      <c r="Q184" s="310"/>
      <c r="R184" s="312"/>
      <c r="S184" s="313"/>
      <c r="T184" s="313"/>
      <c r="U184" s="313"/>
    </row>
    <row r="185" spans="1:21">
      <c r="A185" s="306">
        <v>1</v>
      </c>
      <c r="B185" s="307"/>
      <c r="C185" s="307">
        <v>2894</v>
      </c>
      <c r="D185" s="310">
        <v>1526.5849999999998</v>
      </c>
      <c r="E185" s="310">
        <v>427.44380000000001</v>
      </c>
      <c r="F185" s="307">
        <v>2386</v>
      </c>
      <c r="G185" s="310">
        <v>1258.615</v>
      </c>
      <c r="H185" s="310">
        <v>352.41220000000004</v>
      </c>
      <c r="I185" s="307">
        <v>1096</v>
      </c>
      <c r="J185" s="310">
        <v>578.14</v>
      </c>
      <c r="K185" s="310">
        <v>161.87920000000003</v>
      </c>
      <c r="L185" s="307">
        <v>864</v>
      </c>
      <c r="M185" s="310">
        <v>455.76</v>
      </c>
      <c r="N185" s="310">
        <v>127.61280000000001</v>
      </c>
      <c r="O185" s="307">
        <v>643</v>
      </c>
      <c r="P185" s="310">
        <v>339.1825</v>
      </c>
      <c r="Q185" s="310">
        <v>94.971100000000007</v>
      </c>
      <c r="R185" s="311"/>
      <c r="S185" s="313"/>
      <c r="T185" s="313"/>
      <c r="U185" s="313"/>
    </row>
    <row r="186" spans="1:21">
      <c r="A186" s="308">
        <v>2</v>
      </c>
      <c r="B186" s="309"/>
      <c r="C186" s="307">
        <v>4095</v>
      </c>
      <c r="D186" s="310">
        <v>2160.1124999999997</v>
      </c>
      <c r="E186" s="310">
        <v>604.83150000000001</v>
      </c>
      <c r="F186" s="307">
        <v>3381</v>
      </c>
      <c r="G186" s="310">
        <v>1783.4775</v>
      </c>
      <c r="H186" s="310">
        <v>499.37370000000004</v>
      </c>
      <c r="I186" s="307">
        <v>1552</v>
      </c>
      <c r="J186" s="310">
        <v>818.68</v>
      </c>
      <c r="K186" s="310">
        <v>229.2304</v>
      </c>
      <c r="L186" s="307">
        <v>1222</v>
      </c>
      <c r="M186" s="310">
        <v>644.60500000000002</v>
      </c>
      <c r="N186" s="310">
        <v>180.48940000000002</v>
      </c>
      <c r="O186" s="307">
        <v>911</v>
      </c>
      <c r="P186" s="310">
        <v>480.55249999999995</v>
      </c>
      <c r="Q186" s="310">
        <v>134.5547</v>
      </c>
      <c r="R186" s="312"/>
      <c r="S186" s="313"/>
      <c r="T186" s="313"/>
      <c r="U186" s="313"/>
    </row>
    <row r="187" spans="1:21">
      <c r="A187" s="306">
        <v>3</v>
      </c>
      <c r="B187" s="307"/>
      <c r="C187" s="307">
        <v>5278</v>
      </c>
      <c r="D187" s="310">
        <v>2784.145</v>
      </c>
      <c r="E187" s="310">
        <v>779.56060000000002</v>
      </c>
      <c r="F187" s="307">
        <v>4357</v>
      </c>
      <c r="G187" s="310">
        <v>2298.3174999999997</v>
      </c>
      <c r="H187" s="310">
        <v>643.52889999999991</v>
      </c>
      <c r="I187" s="307">
        <v>2354</v>
      </c>
      <c r="J187" s="310">
        <v>1241.7349999999999</v>
      </c>
      <c r="K187" s="310">
        <v>347.68580000000003</v>
      </c>
      <c r="L187" s="307">
        <v>1576</v>
      </c>
      <c r="M187" s="310">
        <v>831.33999999999992</v>
      </c>
      <c r="N187" s="310">
        <v>232.77520000000001</v>
      </c>
      <c r="O187" s="307">
        <v>1174</v>
      </c>
      <c r="P187" s="310">
        <v>619.28499999999997</v>
      </c>
      <c r="Q187" s="310">
        <v>173.3998</v>
      </c>
      <c r="R187" s="311"/>
      <c r="S187" s="313"/>
      <c r="T187" s="313"/>
      <c r="U187" s="313"/>
    </row>
    <row r="189" spans="1:21">
      <c r="A189" s="245" t="s">
        <v>765</v>
      </c>
      <c r="C189" s="245">
        <v>365</v>
      </c>
      <c r="D189" s="245">
        <v>190</v>
      </c>
      <c r="E189" s="245">
        <v>100</v>
      </c>
      <c r="F189" s="245">
        <v>365</v>
      </c>
      <c r="G189" s="245">
        <v>190</v>
      </c>
      <c r="H189" s="245">
        <v>100</v>
      </c>
      <c r="I189" s="245">
        <v>365</v>
      </c>
      <c r="J189" s="245">
        <v>190</v>
      </c>
      <c r="K189" s="245">
        <v>100</v>
      </c>
      <c r="L189" s="245">
        <v>365</v>
      </c>
      <c r="M189" s="245">
        <v>190</v>
      </c>
      <c r="N189" s="245">
        <v>100</v>
      </c>
      <c r="O189" s="245">
        <v>365</v>
      </c>
      <c r="P189" s="245">
        <v>190</v>
      </c>
      <c r="Q189" s="245">
        <v>100</v>
      </c>
    </row>
    <row r="191" spans="1:21">
      <c r="A191" s="245" t="s">
        <v>659</v>
      </c>
      <c r="C191" s="245" t="s">
        <v>635</v>
      </c>
      <c r="F191" s="245" t="s">
        <v>636</v>
      </c>
      <c r="I191" s="245" t="s">
        <v>637</v>
      </c>
      <c r="L191" s="245" t="s">
        <v>638</v>
      </c>
      <c r="O191" s="245" t="s">
        <v>639</v>
      </c>
      <c r="R191" s="245" t="s">
        <v>640</v>
      </c>
    </row>
    <row r="192" spans="1:21">
      <c r="C192" s="245" t="s">
        <v>642</v>
      </c>
      <c r="D192" s="245" t="s">
        <v>643</v>
      </c>
      <c r="F192" s="245" t="s">
        <v>642</v>
      </c>
      <c r="G192" s="245" t="s">
        <v>643</v>
      </c>
      <c r="I192" s="245" t="s">
        <v>642</v>
      </c>
      <c r="J192" s="245" t="s">
        <v>643</v>
      </c>
      <c r="L192" s="245" t="s">
        <v>642</v>
      </c>
      <c r="M192" s="245" t="s">
        <v>643</v>
      </c>
      <c r="O192" s="245" t="s">
        <v>642</v>
      </c>
      <c r="P192" s="245" t="s">
        <v>643</v>
      </c>
      <c r="R192" s="245" t="s">
        <v>642</v>
      </c>
      <c r="S192" s="245" t="s">
        <v>643</v>
      </c>
    </row>
    <row r="193" spans="1:21">
      <c r="A193" s="245" t="s">
        <v>651</v>
      </c>
      <c r="C193" s="245">
        <v>1000</v>
      </c>
      <c r="D193" s="245">
        <v>500</v>
      </c>
      <c r="F193" s="245">
        <v>2000</v>
      </c>
      <c r="G193" s="245">
        <v>2000</v>
      </c>
      <c r="I193" s="245">
        <v>5000</v>
      </c>
      <c r="J193" s="245">
        <v>5000</v>
      </c>
      <c r="L193" s="245">
        <v>10000</v>
      </c>
      <c r="M193" s="245">
        <v>10000</v>
      </c>
      <c r="O193" s="245">
        <v>20000</v>
      </c>
      <c r="P193" s="245">
        <v>20000</v>
      </c>
      <c r="R193" s="245">
        <v>50000</v>
      </c>
      <c r="S193" s="245">
        <v>50000</v>
      </c>
    </row>
    <row r="194" spans="1:21">
      <c r="A194" s="245" t="s">
        <v>653</v>
      </c>
      <c r="B194" s="245" t="s">
        <v>654</v>
      </c>
      <c r="C194" s="245" t="s">
        <v>652</v>
      </c>
      <c r="D194" s="245" t="s">
        <v>655</v>
      </c>
      <c r="E194" s="245" t="s">
        <v>764</v>
      </c>
      <c r="F194" s="245" t="s">
        <v>652</v>
      </c>
      <c r="G194" s="245" t="s">
        <v>655</v>
      </c>
      <c r="H194" s="245" t="s">
        <v>764</v>
      </c>
      <c r="I194" s="245" t="s">
        <v>652</v>
      </c>
      <c r="J194" s="245" t="s">
        <v>655</v>
      </c>
      <c r="K194" s="245" t="s">
        <v>764</v>
      </c>
      <c r="L194" s="245" t="s">
        <v>652</v>
      </c>
      <c r="M194" s="245" t="s">
        <v>655</v>
      </c>
      <c r="N194" s="245" t="s">
        <v>764</v>
      </c>
      <c r="O194" s="245" t="s">
        <v>652</v>
      </c>
      <c r="P194" s="245" t="s">
        <v>655</v>
      </c>
      <c r="Q194" s="245" t="s">
        <v>764</v>
      </c>
      <c r="R194" s="245" t="s">
        <v>652</v>
      </c>
      <c r="S194" s="245" t="s">
        <v>655</v>
      </c>
      <c r="T194" s="245" t="s">
        <v>764</v>
      </c>
    </row>
    <row r="195" spans="1:21">
      <c r="A195" s="245">
        <v>18</v>
      </c>
      <c r="B195" s="245">
        <v>24</v>
      </c>
      <c r="C195" s="245" t="s">
        <v>36</v>
      </c>
      <c r="D195" s="245" t="s">
        <v>36</v>
      </c>
      <c r="E195" s="245" t="s">
        <v>36</v>
      </c>
      <c r="F195" s="245" t="s">
        <v>36</v>
      </c>
      <c r="G195" s="245" t="s">
        <v>36</v>
      </c>
      <c r="H195" s="245" t="s">
        <v>36</v>
      </c>
      <c r="I195" s="245" t="s">
        <v>36</v>
      </c>
      <c r="J195" s="245" t="s">
        <v>36</v>
      </c>
      <c r="K195" s="245" t="s">
        <v>36</v>
      </c>
      <c r="L195" s="245" t="s">
        <v>36</v>
      </c>
      <c r="M195" s="245" t="s">
        <v>36</v>
      </c>
      <c r="N195" s="245" t="s">
        <v>36</v>
      </c>
      <c r="O195" s="245" t="s">
        <v>36</v>
      </c>
      <c r="P195" s="245" t="s">
        <v>36</v>
      </c>
      <c r="Q195" s="245" t="s">
        <v>36</v>
      </c>
      <c r="R195" s="245" t="s">
        <v>36</v>
      </c>
      <c r="S195" s="245" t="s">
        <v>36</v>
      </c>
      <c r="T195" s="245" t="s">
        <v>36</v>
      </c>
      <c r="U195" s="245">
        <v>3</v>
      </c>
    </row>
    <row r="196" spans="1:21">
      <c r="A196" s="245">
        <v>25</v>
      </c>
      <c r="B196" s="245">
        <v>29</v>
      </c>
      <c r="C196" s="245" t="s">
        <v>36</v>
      </c>
      <c r="D196" s="245" t="s">
        <v>36</v>
      </c>
      <c r="E196" s="245" t="s">
        <v>36</v>
      </c>
      <c r="F196" s="245" t="s">
        <v>36</v>
      </c>
      <c r="G196" s="245" t="s">
        <v>36</v>
      </c>
      <c r="H196" s="245" t="s">
        <v>36</v>
      </c>
      <c r="I196" s="245" t="s">
        <v>36</v>
      </c>
      <c r="J196" s="245" t="s">
        <v>36</v>
      </c>
      <c r="K196" s="245" t="s">
        <v>36</v>
      </c>
      <c r="L196" s="245" t="s">
        <v>36</v>
      </c>
      <c r="M196" s="245" t="s">
        <v>36</v>
      </c>
      <c r="N196" s="245" t="s">
        <v>36</v>
      </c>
      <c r="O196" s="245" t="s">
        <v>36</v>
      </c>
      <c r="P196" s="245" t="s">
        <v>36</v>
      </c>
      <c r="Q196" s="245" t="s">
        <v>36</v>
      </c>
      <c r="R196" s="245" t="s">
        <v>36</v>
      </c>
      <c r="S196" s="245" t="s">
        <v>36</v>
      </c>
      <c r="T196" s="245" t="s">
        <v>36</v>
      </c>
    </row>
    <row r="197" spans="1:21">
      <c r="A197" s="245">
        <v>30</v>
      </c>
      <c r="B197" s="245">
        <v>34</v>
      </c>
      <c r="C197" s="245" t="s">
        <v>36</v>
      </c>
      <c r="D197" s="245" t="s">
        <v>36</v>
      </c>
      <c r="E197" s="245" t="s">
        <v>36</v>
      </c>
      <c r="F197" s="245" t="s">
        <v>36</v>
      </c>
      <c r="G197" s="245" t="s">
        <v>36</v>
      </c>
      <c r="H197" s="245" t="s">
        <v>36</v>
      </c>
      <c r="I197" s="245" t="s">
        <v>36</v>
      </c>
      <c r="J197" s="245" t="s">
        <v>36</v>
      </c>
      <c r="K197" s="245" t="s">
        <v>36</v>
      </c>
      <c r="L197" s="245" t="s">
        <v>36</v>
      </c>
      <c r="M197" s="245" t="s">
        <v>36</v>
      </c>
      <c r="N197" s="245" t="s">
        <v>36</v>
      </c>
      <c r="O197" s="245" t="s">
        <v>36</v>
      </c>
      <c r="P197" s="245" t="s">
        <v>36</v>
      </c>
      <c r="Q197" s="245" t="s">
        <v>36</v>
      </c>
      <c r="R197" s="245" t="s">
        <v>36</v>
      </c>
      <c r="S197" s="245" t="s">
        <v>36</v>
      </c>
      <c r="T197" s="245" t="s">
        <v>36</v>
      </c>
    </row>
    <row r="198" spans="1:21">
      <c r="A198" s="245">
        <v>35</v>
      </c>
      <c r="B198" s="245">
        <v>39</v>
      </c>
      <c r="C198" s="245" t="s">
        <v>36</v>
      </c>
      <c r="D198" s="245" t="s">
        <v>36</v>
      </c>
      <c r="E198" s="245" t="s">
        <v>36</v>
      </c>
      <c r="F198" s="245" t="s">
        <v>36</v>
      </c>
      <c r="G198" s="245" t="s">
        <v>36</v>
      </c>
      <c r="H198" s="245" t="s">
        <v>36</v>
      </c>
      <c r="I198" s="245" t="s">
        <v>36</v>
      </c>
      <c r="J198" s="245" t="s">
        <v>36</v>
      </c>
      <c r="K198" s="245" t="s">
        <v>36</v>
      </c>
      <c r="L198" s="245" t="s">
        <v>36</v>
      </c>
      <c r="M198" s="245" t="s">
        <v>36</v>
      </c>
      <c r="N198" s="245" t="s">
        <v>36</v>
      </c>
      <c r="O198" s="245" t="s">
        <v>36</v>
      </c>
      <c r="P198" s="245" t="s">
        <v>36</v>
      </c>
      <c r="Q198" s="245" t="s">
        <v>36</v>
      </c>
      <c r="R198" s="245" t="s">
        <v>36</v>
      </c>
      <c r="S198" s="245" t="s">
        <v>36</v>
      </c>
      <c r="T198" s="245" t="s">
        <v>36</v>
      </c>
    </row>
    <row r="199" spans="1:21">
      <c r="A199" s="245">
        <v>40</v>
      </c>
      <c r="B199" s="245">
        <v>44</v>
      </c>
      <c r="C199" s="245" t="s">
        <v>36</v>
      </c>
      <c r="D199" s="245" t="s">
        <v>36</v>
      </c>
      <c r="E199" s="245" t="s">
        <v>36</v>
      </c>
      <c r="F199" s="245" t="s">
        <v>36</v>
      </c>
      <c r="G199" s="245" t="s">
        <v>36</v>
      </c>
      <c r="H199" s="245" t="s">
        <v>36</v>
      </c>
      <c r="I199" s="245" t="s">
        <v>36</v>
      </c>
      <c r="J199" s="245" t="s">
        <v>36</v>
      </c>
      <c r="K199" s="245" t="s">
        <v>36</v>
      </c>
      <c r="L199" s="245" t="s">
        <v>36</v>
      </c>
      <c r="M199" s="245" t="s">
        <v>36</v>
      </c>
      <c r="N199" s="245" t="s">
        <v>36</v>
      </c>
      <c r="O199" s="245" t="s">
        <v>36</v>
      </c>
      <c r="P199" s="245" t="s">
        <v>36</v>
      </c>
      <c r="Q199" s="245" t="s">
        <v>36</v>
      </c>
      <c r="R199" s="245" t="s">
        <v>36</v>
      </c>
      <c r="S199" s="245" t="s">
        <v>36</v>
      </c>
      <c r="T199" s="245" t="s">
        <v>36</v>
      </c>
    </row>
    <row r="200" spans="1:21">
      <c r="A200" s="245">
        <v>45</v>
      </c>
      <c r="B200" s="245">
        <v>49</v>
      </c>
      <c r="C200" s="245" t="s">
        <v>36</v>
      </c>
      <c r="D200" s="245" t="s">
        <v>36</v>
      </c>
      <c r="E200" s="245" t="s">
        <v>36</v>
      </c>
      <c r="F200" s="245" t="s">
        <v>36</v>
      </c>
      <c r="G200" s="245" t="s">
        <v>36</v>
      </c>
      <c r="H200" s="245" t="s">
        <v>36</v>
      </c>
      <c r="I200" s="245" t="s">
        <v>36</v>
      </c>
      <c r="J200" s="245" t="s">
        <v>36</v>
      </c>
      <c r="K200" s="245" t="s">
        <v>36</v>
      </c>
      <c r="L200" s="245" t="s">
        <v>36</v>
      </c>
      <c r="M200" s="245" t="s">
        <v>36</v>
      </c>
      <c r="N200" s="245" t="s">
        <v>36</v>
      </c>
      <c r="O200" s="245" t="s">
        <v>36</v>
      </c>
      <c r="P200" s="245" t="s">
        <v>36</v>
      </c>
      <c r="Q200" s="245" t="s">
        <v>36</v>
      </c>
      <c r="R200" s="245" t="s">
        <v>36</v>
      </c>
      <c r="S200" s="245" t="s">
        <v>36</v>
      </c>
      <c r="T200" s="245" t="s">
        <v>36</v>
      </c>
    </row>
    <row r="201" spans="1:21">
      <c r="A201" s="245">
        <v>50</v>
      </c>
      <c r="B201" s="245">
        <v>54</v>
      </c>
      <c r="C201" s="245" t="s">
        <v>36</v>
      </c>
      <c r="D201" s="245" t="s">
        <v>36</v>
      </c>
      <c r="E201" s="245" t="s">
        <v>36</v>
      </c>
      <c r="F201" s="245" t="s">
        <v>36</v>
      </c>
      <c r="G201" s="245" t="s">
        <v>36</v>
      </c>
      <c r="H201" s="245" t="s">
        <v>36</v>
      </c>
      <c r="I201" s="245" t="s">
        <v>36</v>
      </c>
      <c r="J201" s="245" t="s">
        <v>36</v>
      </c>
      <c r="K201" s="245" t="s">
        <v>36</v>
      </c>
      <c r="L201" s="245" t="s">
        <v>36</v>
      </c>
      <c r="M201" s="245" t="s">
        <v>36</v>
      </c>
      <c r="N201" s="245" t="s">
        <v>36</v>
      </c>
      <c r="O201" s="245" t="s">
        <v>36</v>
      </c>
      <c r="P201" s="245" t="s">
        <v>36</v>
      </c>
      <c r="Q201" s="245" t="s">
        <v>36</v>
      </c>
      <c r="R201" s="245" t="s">
        <v>36</v>
      </c>
      <c r="S201" s="245" t="s">
        <v>36</v>
      </c>
      <c r="T201" s="245" t="s">
        <v>36</v>
      </c>
    </row>
    <row r="202" spans="1:21">
      <c r="A202" s="245">
        <v>55</v>
      </c>
      <c r="B202" s="245">
        <v>59</v>
      </c>
      <c r="C202" s="245" t="s">
        <v>36</v>
      </c>
      <c r="D202" s="245" t="s">
        <v>36</v>
      </c>
      <c r="E202" s="245" t="s">
        <v>36</v>
      </c>
      <c r="F202" s="245" t="s">
        <v>36</v>
      </c>
      <c r="G202" s="245" t="s">
        <v>36</v>
      </c>
      <c r="H202" s="245" t="s">
        <v>36</v>
      </c>
      <c r="I202" s="245" t="s">
        <v>36</v>
      </c>
      <c r="J202" s="245" t="s">
        <v>36</v>
      </c>
      <c r="K202" s="245" t="s">
        <v>36</v>
      </c>
      <c r="L202" s="245" t="s">
        <v>36</v>
      </c>
      <c r="M202" s="245" t="s">
        <v>36</v>
      </c>
      <c r="N202" s="245" t="s">
        <v>36</v>
      </c>
      <c r="O202" s="245" t="s">
        <v>36</v>
      </c>
      <c r="P202" s="245" t="s">
        <v>36</v>
      </c>
      <c r="Q202" s="245" t="s">
        <v>36</v>
      </c>
      <c r="R202" s="245" t="s">
        <v>36</v>
      </c>
      <c r="S202" s="245" t="s">
        <v>36</v>
      </c>
      <c r="T202" s="245" t="s">
        <v>36</v>
      </c>
    </row>
    <row r="203" spans="1:21">
      <c r="A203" s="245">
        <v>60</v>
      </c>
      <c r="B203" s="245">
        <v>64</v>
      </c>
      <c r="C203" s="245" t="s">
        <v>36</v>
      </c>
      <c r="D203" s="245" t="s">
        <v>36</v>
      </c>
      <c r="E203" s="245" t="s">
        <v>36</v>
      </c>
      <c r="F203" s="245" t="s">
        <v>36</v>
      </c>
      <c r="G203" s="245" t="s">
        <v>36</v>
      </c>
      <c r="H203" s="245" t="s">
        <v>36</v>
      </c>
      <c r="I203" s="245" t="s">
        <v>36</v>
      </c>
      <c r="J203" s="245" t="s">
        <v>36</v>
      </c>
      <c r="K203" s="245" t="s">
        <v>36</v>
      </c>
      <c r="L203" s="245" t="s">
        <v>36</v>
      </c>
      <c r="M203" s="245" t="s">
        <v>36</v>
      </c>
      <c r="N203" s="245" t="s">
        <v>36</v>
      </c>
      <c r="O203" s="245" t="s">
        <v>36</v>
      </c>
      <c r="P203" s="245" t="s">
        <v>36</v>
      </c>
      <c r="Q203" s="245" t="s">
        <v>36</v>
      </c>
      <c r="R203" s="245" t="s">
        <v>36</v>
      </c>
      <c r="S203" s="245" t="s">
        <v>36</v>
      </c>
      <c r="T203" s="245" t="s">
        <v>36</v>
      </c>
    </row>
    <row r="204" spans="1:21">
      <c r="A204" s="245">
        <v>65</v>
      </c>
      <c r="B204" s="245">
        <v>69</v>
      </c>
      <c r="C204" s="245" t="s">
        <v>36</v>
      </c>
      <c r="D204" s="245" t="s">
        <v>36</v>
      </c>
      <c r="E204" s="245" t="s">
        <v>36</v>
      </c>
      <c r="F204" s="245" t="s">
        <v>36</v>
      </c>
      <c r="G204" s="245" t="s">
        <v>36</v>
      </c>
      <c r="H204" s="245" t="s">
        <v>36</v>
      </c>
      <c r="I204" s="245" t="s">
        <v>36</v>
      </c>
      <c r="J204" s="245" t="s">
        <v>36</v>
      </c>
      <c r="K204" s="245" t="s">
        <v>36</v>
      </c>
      <c r="L204" s="245" t="s">
        <v>36</v>
      </c>
      <c r="M204" s="245" t="s">
        <v>36</v>
      </c>
      <c r="N204" s="245" t="s">
        <v>36</v>
      </c>
      <c r="O204" s="245" t="s">
        <v>36</v>
      </c>
      <c r="P204" s="245" t="s">
        <v>36</v>
      </c>
      <c r="Q204" s="245" t="s">
        <v>36</v>
      </c>
      <c r="R204" s="245" t="s">
        <v>36</v>
      </c>
      <c r="S204" s="245" t="s">
        <v>36</v>
      </c>
      <c r="T204" s="245" t="s">
        <v>36</v>
      </c>
    </row>
    <row r="205" spans="1:21">
      <c r="A205" s="245">
        <v>70</v>
      </c>
      <c r="B205" s="245">
        <v>74</v>
      </c>
      <c r="C205" s="245" t="s">
        <v>36</v>
      </c>
      <c r="D205" s="245" t="s">
        <v>36</v>
      </c>
      <c r="E205" s="245" t="s">
        <v>36</v>
      </c>
      <c r="F205" s="245" t="s">
        <v>36</v>
      </c>
      <c r="G205" s="245" t="s">
        <v>36</v>
      </c>
      <c r="H205" s="245" t="s">
        <v>36</v>
      </c>
      <c r="I205" s="245" t="s">
        <v>36</v>
      </c>
      <c r="J205" s="245" t="s">
        <v>36</v>
      </c>
      <c r="K205" s="245" t="s">
        <v>36</v>
      </c>
      <c r="L205" s="245" t="s">
        <v>36</v>
      </c>
      <c r="M205" s="245" t="s">
        <v>36</v>
      </c>
      <c r="N205" s="245" t="s">
        <v>36</v>
      </c>
      <c r="O205" s="245" t="s">
        <v>36</v>
      </c>
      <c r="P205" s="245" t="s">
        <v>36</v>
      </c>
      <c r="Q205" s="245" t="s">
        <v>36</v>
      </c>
      <c r="R205" s="245" t="s">
        <v>36</v>
      </c>
      <c r="S205" s="245" t="s">
        <v>36</v>
      </c>
      <c r="T205" s="245" t="s">
        <v>36</v>
      </c>
    </row>
    <row r="206" spans="1:21">
      <c r="A206" s="245">
        <v>75</v>
      </c>
      <c r="B206" s="245">
        <v>79</v>
      </c>
      <c r="C206" s="245" t="s">
        <v>36</v>
      </c>
      <c r="D206" s="245" t="s">
        <v>36</v>
      </c>
      <c r="E206" s="245" t="s">
        <v>36</v>
      </c>
      <c r="F206" s="245" t="s">
        <v>36</v>
      </c>
      <c r="G206" s="245" t="s">
        <v>36</v>
      </c>
      <c r="H206" s="245" t="s">
        <v>36</v>
      </c>
      <c r="I206" s="245" t="s">
        <v>36</v>
      </c>
      <c r="J206" s="245" t="s">
        <v>36</v>
      </c>
      <c r="K206" s="245" t="s">
        <v>36</v>
      </c>
      <c r="L206" s="245" t="s">
        <v>36</v>
      </c>
      <c r="M206" s="245" t="s">
        <v>36</v>
      </c>
      <c r="N206" s="245" t="s">
        <v>36</v>
      </c>
      <c r="O206" s="245" t="s">
        <v>36</v>
      </c>
      <c r="P206" s="245" t="s">
        <v>36</v>
      </c>
      <c r="Q206" s="245" t="s">
        <v>36</v>
      </c>
      <c r="R206" s="245" t="s">
        <v>36</v>
      </c>
      <c r="S206" s="245" t="s">
        <v>36</v>
      </c>
      <c r="T206" s="245" t="s">
        <v>36</v>
      </c>
    </row>
    <row r="207" spans="1:21">
      <c r="A207" s="245">
        <v>80</v>
      </c>
      <c r="B207" s="245">
        <v>99</v>
      </c>
      <c r="C207" s="245" t="s">
        <v>36</v>
      </c>
      <c r="D207" s="245" t="s">
        <v>36</v>
      </c>
      <c r="E207" s="245" t="s">
        <v>36</v>
      </c>
      <c r="F207" s="245" t="s">
        <v>36</v>
      </c>
      <c r="G207" s="245" t="s">
        <v>36</v>
      </c>
      <c r="H207" s="245" t="s">
        <v>36</v>
      </c>
      <c r="I207" s="245" t="s">
        <v>36</v>
      </c>
      <c r="J207" s="245" t="s">
        <v>36</v>
      </c>
      <c r="K207" s="245" t="s">
        <v>36</v>
      </c>
      <c r="L207" s="245" t="s">
        <v>36</v>
      </c>
      <c r="M207" s="245" t="s">
        <v>36</v>
      </c>
      <c r="N207" s="245" t="s">
        <v>36</v>
      </c>
      <c r="O207" s="245" t="s">
        <v>36</v>
      </c>
      <c r="P207" s="245" t="s">
        <v>36</v>
      </c>
      <c r="Q207" s="245" t="s">
        <v>36</v>
      </c>
      <c r="R207" s="245" t="s">
        <v>36</v>
      </c>
      <c r="S207" s="245" t="s">
        <v>36</v>
      </c>
      <c r="T207" s="245" t="s">
        <v>36</v>
      </c>
    </row>
    <row r="209" spans="1:21">
      <c r="A209" s="245">
        <v>1</v>
      </c>
      <c r="C209" s="245" t="s">
        <v>36</v>
      </c>
      <c r="D209" s="245" t="s">
        <v>36</v>
      </c>
      <c r="E209" s="245" t="s">
        <v>36</v>
      </c>
      <c r="F209" s="245" t="s">
        <v>36</v>
      </c>
      <c r="G209" s="245" t="s">
        <v>36</v>
      </c>
      <c r="H209" s="245" t="s">
        <v>36</v>
      </c>
      <c r="I209" s="245" t="s">
        <v>36</v>
      </c>
      <c r="J209" s="245" t="s">
        <v>36</v>
      </c>
      <c r="K209" s="245" t="s">
        <v>36</v>
      </c>
      <c r="L209" s="245" t="s">
        <v>36</v>
      </c>
      <c r="M209" s="245" t="s">
        <v>36</v>
      </c>
      <c r="N209" s="245" t="s">
        <v>36</v>
      </c>
      <c r="O209" s="245" t="s">
        <v>36</v>
      </c>
      <c r="P209" s="245" t="s">
        <v>36</v>
      </c>
      <c r="Q209" s="245" t="s">
        <v>36</v>
      </c>
      <c r="R209" s="245" t="s">
        <v>36</v>
      </c>
      <c r="S209" s="245" t="s">
        <v>36</v>
      </c>
      <c r="T209" s="245" t="s">
        <v>36</v>
      </c>
    </row>
    <row r="210" spans="1:21">
      <c r="A210" s="245">
        <v>2</v>
      </c>
      <c r="C210" s="245" t="s">
        <v>36</v>
      </c>
      <c r="D210" s="245" t="s">
        <v>36</v>
      </c>
      <c r="E210" s="245" t="s">
        <v>36</v>
      </c>
      <c r="F210" s="245" t="s">
        <v>36</v>
      </c>
      <c r="G210" s="245" t="s">
        <v>36</v>
      </c>
      <c r="H210" s="245" t="s">
        <v>36</v>
      </c>
      <c r="I210" s="245" t="s">
        <v>36</v>
      </c>
      <c r="J210" s="245" t="s">
        <v>36</v>
      </c>
      <c r="K210" s="245" t="s">
        <v>36</v>
      </c>
      <c r="L210" s="245" t="s">
        <v>36</v>
      </c>
      <c r="M210" s="245" t="s">
        <v>36</v>
      </c>
      <c r="N210" s="245" t="s">
        <v>36</v>
      </c>
      <c r="O210" s="245" t="s">
        <v>36</v>
      </c>
      <c r="P210" s="245" t="s">
        <v>36</v>
      </c>
      <c r="Q210" s="245" t="s">
        <v>36</v>
      </c>
      <c r="R210" s="245" t="s">
        <v>36</v>
      </c>
      <c r="S210" s="245" t="s">
        <v>36</v>
      </c>
      <c r="T210" s="245" t="s">
        <v>36</v>
      </c>
    </row>
    <row r="211" spans="1:21">
      <c r="A211" s="245">
        <v>3</v>
      </c>
      <c r="C211" s="245" t="s">
        <v>36</v>
      </c>
      <c r="D211" s="245" t="s">
        <v>36</v>
      </c>
      <c r="E211" s="245" t="s">
        <v>36</v>
      </c>
      <c r="F211" s="245" t="s">
        <v>36</v>
      </c>
      <c r="G211" s="245" t="s">
        <v>36</v>
      </c>
      <c r="H211" s="245" t="s">
        <v>36</v>
      </c>
      <c r="I211" s="245" t="s">
        <v>36</v>
      </c>
      <c r="J211" s="245" t="s">
        <v>36</v>
      </c>
      <c r="K211" s="245" t="s">
        <v>36</v>
      </c>
      <c r="L211" s="245" t="s">
        <v>36</v>
      </c>
      <c r="M211" s="245" t="s">
        <v>36</v>
      </c>
      <c r="N211" s="245" t="s">
        <v>36</v>
      </c>
      <c r="O211" s="245" t="s">
        <v>36</v>
      </c>
      <c r="P211" s="245" t="s">
        <v>36</v>
      </c>
      <c r="Q211" s="245" t="s">
        <v>36</v>
      </c>
      <c r="R211" s="245" t="s">
        <v>36</v>
      </c>
      <c r="S211" s="245" t="s">
        <v>36</v>
      </c>
      <c r="T211" s="245" t="s">
        <v>36</v>
      </c>
    </row>
    <row r="213" spans="1:21">
      <c r="A213" s="245" t="s">
        <v>765</v>
      </c>
      <c r="C213" s="245" t="s">
        <v>36</v>
      </c>
      <c r="D213" s="245" t="s">
        <v>36</v>
      </c>
      <c r="E213" s="245" t="s">
        <v>36</v>
      </c>
      <c r="F213" s="245" t="s">
        <v>36</v>
      </c>
      <c r="G213" s="245" t="s">
        <v>36</v>
      </c>
      <c r="H213" s="245" t="s">
        <v>36</v>
      </c>
      <c r="I213" s="245" t="s">
        <v>36</v>
      </c>
      <c r="J213" s="245" t="s">
        <v>36</v>
      </c>
      <c r="K213" s="245" t="s">
        <v>36</v>
      </c>
      <c r="L213" s="245" t="s">
        <v>36</v>
      </c>
      <c r="M213" s="245" t="s">
        <v>36</v>
      </c>
      <c r="N213" s="245" t="s">
        <v>36</v>
      </c>
      <c r="O213" s="245" t="s">
        <v>36</v>
      </c>
      <c r="P213" s="245" t="s">
        <v>36</v>
      </c>
      <c r="Q213" s="245" t="s">
        <v>36</v>
      </c>
      <c r="R213" s="245" t="s">
        <v>36</v>
      </c>
      <c r="S213" s="245" t="s">
        <v>36</v>
      </c>
      <c r="T213" s="245" t="s">
        <v>36</v>
      </c>
    </row>
    <row r="215" spans="1:21">
      <c r="A215" s="245" t="s">
        <v>757</v>
      </c>
      <c r="C215" s="245" t="s">
        <v>635</v>
      </c>
      <c r="F215" s="245" t="s">
        <v>636</v>
      </c>
      <c r="I215" s="245" t="s">
        <v>637</v>
      </c>
      <c r="L215" s="245" t="s">
        <v>638</v>
      </c>
      <c r="O215" s="245" t="s">
        <v>639</v>
      </c>
      <c r="R215" s="245" t="s">
        <v>640</v>
      </c>
    </row>
    <row r="216" spans="1:21">
      <c r="C216" s="245" t="s">
        <v>642</v>
      </c>
      <c r="D216" s="245" t="s">
        <v>643</v>
      </c>
      <c r="F216" s="245" t="s">
        <v>642</v>
      </c>
      <c r="G216" s="245" t="s">
        <v>643</v>
      </c>
      <c r="I216" s="245" t="s">
        <v>642</v>
      </c>
      <c r="J216" s="245" t="s">
        <v>643</v>
      </c>
      <c r="L216" s="245" t="s">
        <v>642</v>
      </c>
      <c r="M216" s="245" t="s">
        <v>643</v>
      </c>
      <c r="O216" s="245" t="s">
        <v>642</v>
      </c>
      <c r="P216" s="245" t="s">
        <v>643</v>
      </c>
      <c r="R216" s="245" t="s">
        <v>642</v>
      </c>
      <c r="S216" s="245" t="s">
        <v>643</v>
      </c>
    </row>
    <row r="217" spans="1:21">
      <c r="A217" s="245" t="s">
        <v>651</v>
      </c>
      <c r="C217" s="245">
        <v>1000</v>
      </c>
      <c r="D217" s="245">
        <v>500</v>
      </c>
      <c r="F217" s="245">
        <v>2000</v>
      </c>
      <c r="G217" s="245">
        <v>2000</v>
      </c>
      <c r="I217" s="245">
        <v>5000</v>
      </c>
      <c r="J217" s="245">
        <v>5000</v>
      </c>
      <c r="L217" s="245">
        <v>10000</v>
      </c>
      <c r="M217" s="245">
        <v>10000</v>
      </c>
      <c r="O217" s="245">
        <v>20000</v>
      </c>
      <c r="P217" s="245">
        <v>20000</v>
      </c>
      <c r="R217" s="245">
        <v>50000</v>
      </c>
      <c r="S217" s="245">
        <v>50000</v>
      </c>
    </row>
    <row r="218" spans="1:21">
      <c r="A218" s="245" t="s">
        <v>653</v>
      </c>
      <c r="B218" s="245" t="s">
        <v>654</v>
      </c>
      <c r="C218" s="245" t="s">
        <v>652</v>
      </c>
      <c r="D218" s="245" t="s">
        <v>655</v>
      </c>
      <c r="E218" s="245" t="s">
        <v>764</v>
      </c>
      <c r="F218" s="245" t="s">
        <v>652</v>
      </c>
      <c r="G218" s="245" t="s">
        <v>655</v>
      </c>
      <c r="H218" s="245" t="s">
        <v>764</v>
      </c>
      <c r="I218" s="245" t="s">
        <v>652</v>
      </c>
      <c r="J218" s="245" t="s">
        <v>655</v>
      </c>
      <c r="K218" s="245" t="s">
        <v>764</v>
      </c>
      <c r="L218" s="245" t="s">
        <v>652</v>
      </c>
      <c r="M218" s="245" t="s">
        <v>655</v>
      </c>
      <c r="N218" s="245" t="s">
        <v>764</v>
      </c>
      <c r="O218" s="245" t="s">
        <v>652</v>
      </c>
      <c r="P218" s="245" t="s">
        <v>655</v>
      </c>
      <c r="Q218" s="245" t="s">
        <v>764</v>
      </c>
      <c r="R218" s="245" t="s">
        <v>652</v>
      </c>
      <c r="S218" s="245" t="s">
        <v>655</v>
      </c>
      <c r="T218" s="245" t="s">
        <v>764</v>
      </c>
    </row>
    <row r="219" spans="1:21">
      <c r="A219" s="306">
        <v>18</v>
      </c>
      <c r="B219" s="307">
        <v>18</v>
      </c>
      <c r="C219" s="307">
        <v>3207</v>
      </c>
      <c r="D219" s="310">
        <v>1691.6924999999999</v>
      </c>
      <c r="E219" s="310">
        <v>473.6739</v>
      </c>
      <c r="F219" s="307">
        <v>2674</v>
      </c>
      <c r="G219" s="310">
        <v>1410.5349999999999</v>
      </c>
      <c r="H219" s="310">
        <v>394.94979999999998</v>
      </c>
      <c r="I219" s="307">
        <v>1594</v>
      </c>
      <c r="J219" s="310">
        <v>840.83499999999992</v>
      </c>
      <c r="K219" s="310">
        <v>235.43379999999999</v>
      </c>
      <c r="L219" s="307">
        <v>1119</v>
      </c>
      <c r="M219" s="310">
        <v>590.27249999999992</v>
      </c>
      <c r="N219" s="310">
        <v>165.27629999999999</v>
      </c>
      <c r="O219" s="307">
        <v>872</v>
      </c>
      <c r="P219" s="310">
        <v>459.97999999999996</v>
      </c>
      <c r="Q219" s="310">
        <v>128.7944</v>
      </c>
      <c r="R219" s="311"/>
      <c r="S219" s="313"/>
      <c r="T219" s="313"/>
      <c r="U219" s="313">
        <v>4</v>
      </c>
    </row>
    <row r="220" spans="1:21">
      <c r="A220" s="308">
        <v>19</v>
      </c>
      <c r="B220" s="309">
        <v>19</v>
      </c>
      <c r="C220" s="307">
        <v>3255</v>
      </c>
      <c r="D220" s="310">
        <v>1717.0124999999998</v>
      </c>
      <c r="E220" s="310">
        <v>480.76350000000002</v>
      </c>
      <c r="F220" s="307">
        <v>2705</v>
      </c>
      <c r="G220" s="310">
        <v>1426.8874999999998</v>
      </c>
      <c r="H220" s="310">
        <v>399.52850000000001</v>
      </c>
      <c r="I220" s="307">
        <v>1621</v>
      </c>
      <c r="J220" s="310">
        <v>855.07749999999999</v>
      </c>
      <c r="K220" s="310">
        <v>239.42170000000002</v>
      </c>
      <c r="L220" s="307">
        <v>1136</v>
      </c>
      <c r="M220" s="310">
        <v>599.24</v>
      </c>
      <c r="N220" s="310">
        <v>167.78720000000001</v>
      </c>
      <c r="O220" s="307">
        <v>891</v>
      </c>
      <c r="P220" s="310">
        <v>470.0025</v>
      </c>
      <c r="Q220" s="310">
        <v>131.60070000000002</v>
      </c>
      <c r="R220" s="312"/>
      <c r="S220" s="313"/>
      <c r="T220" s="313"/>
      <c r="U220" s="313"/>
    </row>
    <row r="221" spans="1:21">
      <c r="A221" s="306">
        <v>20</v>
      </c>
      <c r="B221" s="307">
        <v>20</v>
      </c>
      <c r="C221" s="307">
        <v>3304</v>
      </c>
      <c r="D221" s="310">
        <v>1742.86</v>
      </c>
      <c r="E221" s="310">
        <v>488.00080000000003</v>
      </c>
      <c r="F221" s="307">
        <v>2730</v>
      </c>
      <c r="G221" s="310">
        <v>1440.0749999999998</v>
      </c>
      <c r="H221" s="310">
        <v>403.221</v>
      </c>
      <c r="I221" s="307">
        <v>1657</v>
      </c>
      <c r="J221" s="310">
        <v>874.0675</v>
      </c>
      <c r="K221" s="310">
        <v>244.73890000000003</v>
      </c>
      <c r="L221" s="307">
        <v>1160</v>
      </c>
      <c r="M221" s="310">
        <v>611.9</v>
      </c>
      <c r="N221" s="310">
        <v>171.33200000000002</v>
      </c>
      <c r="O221" s="307">
        <v>906</v>
      </c>
      <c r="P221" s="310">
        <v>477.91499999999996</v>
      </c>
      <c r="Q221" s="310">
        <v>133.81620000000001</v>
      </c>
      <c r="R221" s="311"/>
      <c r="S221" s="313"/>
      <c r="T221" s="313"/>
      <c r="U221" s="313"/>
    </row>
    <row r="222" spans="1:21">
      <c r="A222" s="308">
        <v>21</v>
      </c>
      <c r="B222" s="309">
        <v>21</v>
      </c>
      <c r="C222" s="307">
        <v>3355</v>
      </c>
      <c r="D222" s="310">
        <v>1769.7624999999998</v>
      </c>
      <c r="E222" s="310">
        <v>495.5335</v>
      </c>
      <c r="F222" s="307">
        <v>2757</v>
      </c>
      <c r="G222" s="310">
        <v>1454.3174999999999</v>
      </c>
      <c r="H222" s="310">
        <v>407.20890000000003</v>
      </c>
      <c r="I222" s="307">
        <v>1686</v>
      </c>
      <c r="J222" s="310">
        <v>889.3649999999999</v>
      </c>
      <c r="K222" s="310">
        <v>249.0222</v>
      </c>
      <c r="L222" s="307">
        <v>1184</v>
      </c>
      <c r="M222" s="310">
        <v>624.55999999999995</v>
      </c>
      <c r="N222" s="310">
        <v>174.8768</v>
      </c>
      <c r="O222" s="307">
        <v>925</v>
      </c>
      <c r="P222" s="310">
        <v>487.93749999999994</v>
      </c>
      <c r="Q222" s="310">
        <v>136.6225</v>
      </c>
      <c r="R222" s="312"/>
      <c r="S222" s="313"/>
      <c r="T222" s="313"/>
      <c r="U222" s="313"/>
    </row>
    <row r="223" spans="1:21">
      <c r="A223" s="306">
        <v>22</v>
      </c>
      <c r="B223" s="307">
        <v>22</v>
      </c>
      <c r="C223" s="307">
        <v>3405</v>
      </c>
      <c r="D223" s="310">
        <v>1796.1374999999998</v>
      </c>
      <c r="E223" s="310">
        <v>502.91849999999999</v>
      </c>
      <c r="F223" s="307">
        <v>2785</v>
      </c>
      <c r="G223" s="310">
        <v>1469.0874999999999</v>
      </c>
      <c r="H223" s="310">
        <v>411.34449999999998</v>
      </c>
      <c r="I223" s="307">
        <v>1718</v>
      </c>
      <c r="J223" s="310">
        <v>906.24499999999989</v>
      </c>
      <c r="K223" s="310">
        <v>253.74859999999998</v>
      </c>
      <c r="L223" s="307">
        <v>1206</v>
      </c>
      <c r="M223" s="310">
        <v>636.16499999999996</v>
      </c>
      <c r="N223" s="310">
        <v>178.12620000000001</v>
      </c>
      <c r="O223" s="307">
        <v>940</v>
      </c>
      <c r="P223" s="310">
        <v>495.84999999999997</v>
      </c>
      <c r="Q223" s="310">
        <v>138.83799999999999</v>
      </c>
      <c r="R223" s="311"/>
      <c r="S223" s="313"/>
      <c r="T223" s="313"/>
      <c r="U223" s="313"/>
    </row>
    <row r="224" spans="1:21">
      <c r="A224" s="308">
        <v>23</v>
      </c>
      <c r="B224" s="309">
        <v>23</v>
      </c>
      <c r="C224" s="307">
        <v>3457</v>
      </c>
      <c r="D224" s="310">
        <v>1823.5674999999999</v>
      </c>
      <c r="E224" s="310">
        <v>510.59890000000001</v>
      </c>
      <c r="F224" s="307">
        <v>2814</v>
      </c>
      <c r="G224" s="310">
        <v>1484.385</v>
      </c>
      <c r="H224" s="310">
        <v>415.62780000000004</v>
      </c>
      <c r="I224" s="307">
        <v>1751</v>
      </c>
      <c r="J224" s="310">
        <v>923.65249999999992</v>
      </c>
      <c r="K224" s="310">
        <v>258.62270000000001</v>
      </c>
      <c r="L224" s="307">
        <v>1230</v>
      </c>
      <c r="M224" s="310">
        <v>648.82499999999993</v>
      </c>
      <c r="N224" s="310">
        <v>181.67099999999999</v>
      </c>
      <c r="O224" s="307">
        <v>957</v>
      </c>
      <c r="P224" s="310">
        <v>504.8175</v>
      </c>
      <c r="Q224" s="310">
        <v>141.34890000000001</v>
      </c>
      <c r="R224" s="312"/>
      <c r="S224" s="313"/>
      <c r="T224" s="313"/>
      <c r="U224" s="313"/>
    </row>
    <row r="225" spans="1:21">
      <c r="A225" s="306">
        <v>24</v>
      </c>
      <c r="B225" s="307">
        <v>24</v>
      </c>
      <c r="C225" s="307">
        <v>3505</v>
      </c>
      <c r="D225" s="310">
        <v>1848.8874999999998</v>
      </c>
      <c r="E225" s="310">
        <v>517.68849999999998</v>
      </c>
      <c r="F225" s="307">
        <v>2839</v>
      </c>
      <c r="G225" s="310">
        <v>1497.5725</v>
      </c>
      <c r="H225" s="310">
        <v>419.32030000000003</v>
      </c>
      <c r="I225" s="307">
        <v>1783</v>
      </c>
      <c r="J225" s="310">
        <v>940.53249999999991</v>
      </c>
      <c r="K225" s="310">
        <v>263.34910000000002</v>
      </c>
      <c r="L225" s="307">
        <v>1250</v>
      </c>
      <c r="M225" s="310">
        <v>659.375</v>
      </c>
      <c r="N225" s="310">
        <v>184.62500000000003</v>
      </c>
      <c r="O225" s="307">
        <v>974</v>
      </c>
      <c r="P225" s="310">
        <v>513.78499999999997</v>
      </c>
      <c r="Q225" s="310">
        <v>143.85980000000001</v>
      </c>
      <c r="R225" s="311"/>
      <c r="S225" s="313"/>
      <c r="T225" s="313"/>
      <c r="U225" s="313"/>
    </row>
    <row r="226" spans="1:21">
      <c r="A226" s="308">
        <v>25</v>
      </c>
      <c r="B226" s="309">
        <v>25</v>
      </c>
      <c r="C226" s="307">
        <v>3553</v>
      </c>
      <c r="D226" s="310">
        <v>1874.2075</v>
      </c>
      <c r="E226" s="310">
        <v>524.77809999999999</v>
      </c>
      <c r="F226" s="307">
        <v>2868</v>
      </c>
      <c r="G226" s="310">
        <v>1512.87</v>
      </c>
      <c r="H226" s="310">
        <v>423.60360000000003</v>
      </c>
      <c r="I226" s="307">
        <v>1816</v>
      </c>
      <c r="J226" s="310">
        <v>957.93999999999994</v>
      </c>
      <c r="K226" s="310">
        <v>268.22320000000002</v>
      </c>
      <c r="L226" s="307">
        <v>1274</v>
      </c>
      <c r="M226" s="310">
        <v>672.03499999999997</v>
      </c>
      <c r="N226" s="310">
        <v>188.16980000000001</v>
      </c>
      <c r="O226" s="307">
        <v>990</v>
      </c>
      <c r="P226" s="310">
        <v>522.22500000000002</v>
      </c>
      <c r="Q226" s="310">
        <v>146.22300000000001</v>
      </c>
      <c r="R226" s="312"/>
      <c r="S226" s="313"/>
      <c r="T226" s="313"/>
      <c r="U226" s="313"/>
    </row>
    <row r="227" spans="1:21">
      <c r="A227" s="306">
        <v>26</v>
      </c>
      <c r="B227" s="307">
        <v>26</v>
      </c>
      <c r="C227" s="307">
        <v>3607</v>
      </c>
      <c r="D227" s="310">
        <v>1902.6924999999999</v>
      </c>
      <c r="E227" s="310">
        <v>532.75390000000004</v>
      </c>
      <c r="F227" s="307">
        <v>2897</v>
      </c>
      <c r="G227" s="310">
        <v>1528.1675</v>
      </c>
      <c r="H227" s="310">
        <v>427.88690000000003</v>
      </c>
      <c r="I227" s="307">
        <v>1848</v>
      </c>
      <c r="J227" s="310">
        <v>974.81999999999994</v>
      </c>
      <c r="K227" s="310">
        <v>272.94960000000003</v>
      </c>
      <c r="L227" s="307">
        <v>1294</v>
      </c>
      <c r="M227" s="310">
        <v>682.58499999999992</v>
      </c>
      <c r="N227" s="310">
        <v>191.12379999999999</v>
      </c>
      <c r="O227" s="307">
        <v>1008</v>
      </c>
      <c r="P227" s="310">
        <v>531.71999999999991</v>
      </c>
      <c r="Q227" s="310">
        <v>148.88159999999999</v>
      </c>
      <c r="R227" s="311"/>
      <c r="S227" s="313"/>
      <c r="T227" s="313"/>
      <c r="U227" s="313"/>
    </row>
    <row r="228" spans="1:21">
      <c r="A228" s="308">
        <v>27</v>
      </c>
      <c r="B228" s="309">
        <v>27</v>
      </c>
      <c r="C228" s="307">
        <v>3726</v>
      </c>
      <c r="D228" s="310">
        <v>1965.4649999999999</v>
      </c>
      <c r="E228" s="310">
        <v>550.33019999999999</v>
      </c>
      <c r="F228" s="307">
        <v>2992</v>
      </c>
      <c r="G228" s="310">
        <v>1578.28</v>
      </c>
      <c r="H228" s="310">
        <v>441.91840000000002</v>
      </c>
      <c r="I228" s="307">
        <v>1908</v>
      </c>
      <c r="J228" s="310">
        <v>1006.4699999999999</v>
      </c>
      <c r="K228" s="310">
        <v>281.8116</v>
      </c>
      <c r="L228" s="307">
        <v>1339</v>
      </c>
      <c r="M228" s="310">
        <v>706.32249999999999</v>
      </c>
      <c r="N228" s="310">
        <v>197.77030000000002</v>
      </c>
      <c r="O228" s="307">
        <v>1036</v>
      </c>
      <c r="P228" s="310">
        <v>546.49</v>
      </c>
      <c r="Q228" s="310">
        <v>153.01720000000003</v>
      </c>
      <c r="R228" s="312"/>
      <c r="S228" s="313"/>
      <c r="T228" s="313"/>
      <c r="U228" s="313"/>
    </row>
    <row r="229" spans="1:21">
      <c r="A229" s="306">
        <v>28</v>
      </c>
      <c r="B229" s="307">
        <v>28</v>
      </c>
      <c r="C229" s="307">
        <v>3854</v>
      </c>
      <c r="D229" s="310">
        <v>2032.9849999999999</v>
      </c>
      <c r="E229" s="310">
        <v>569.23580000000004</v>
      </c>
      <c r="F229" s="307">
        <v>3096</v>
      </c>
      <c r="G229" s="310">
        <v>1633.1399999999999</v>
      </c>
      <c r="H229" s="310">
        <v>457.2792</v>
      </c>
      <c r="I229" s="307">
        <v>1972</v>
      </c>
      <c r="J229" s="310">
        <v>1040.23</v>
      </c>
      <c r="K229" s="310">
        <v>291.26440000000002</v>
      </c>
      <c r="L229" s="307">
        <v>1378</v>
      </c>
      <c r="M229" s="310">
        <v>726.89499999999998</v>
      </c>
      <c r="N229" s="310">
        <v>203.53060000000002</v>
      </c>
      <c r="O229" s="307">
        <v>1066</v>
      </c>
      <c r="P229" s="310">
        <v>562.31499999999994</v>
      </c>
      <c r="Q229" s="310">
        <v>157.44819999999999</v>
      </c>
      <c r="R229" s="311"/>
      <c r="S229" s="313"/>
      <c r="T229" s="313"/>
      <c r="U229" s="313"/>
    </row>
    <row r="230" spans="1:21">
      <c r="A230" s="308">
        <v>29</v>
      </c>
      <c r="B230" s="309">
        <v>29</v>
      </c>
      <c r="C230" s="307">
        <v>3982</v>
      </c>
      <c r="D230" s="310">
        <v>2100.5049999999997</v>
      </c>
      <c r="E230" s="310">
        <v>588.14139999999998</v>
      </c>
      <c r="F230" s="307">
        <v>3198</v>
      </c>
      <c r="G230" s="310">
        <v>1686.9449999999999</v>
      </c>
      <c r="H230" s="310">
        <v>472.34460000000001</v>
      </c>
      <c r="I230" s="307">
        <v>2037</v>
      </c>
      <c r="J230" s="310">
        <v>1074.5174999999999</v>
      </c>
      <c r="K230" s="310">
        <v>300.86490000000003</v>
      </c>
      <c r="L230" s="307">
        <v>1420</v>
      </c>
      <c r="M230" s="310">
        <v>749.05</v>
      </c>
      <c r="N230" s="310">
        <v>209.73400000000001</v>
      </c>
      <c r="O230" s="307">
        <v>1099</v>
      </c>
      <c r="P230" s="310">
        <v>579.72249999999997</v>
      </c>
      <c r="Q230" s="310">
        <v>162.32230000000001</v>
      </c>
      <c r="R230" s="312"/>
      <c r="S230" s="313"/>
      <c r="T230" s="313"/>
      <c r="U230" s="313"/>
    </row>
    <row r="231" spans="1:21">
      <c r="A231" s="306">
        <v>30</v>
      </c>
      <c r="B231" s="307">
        <v>30</v>
      </c>
      <c r="C231" s="307">
        <v>4115</v>
      </c>
      <c r="D231" s="310">
        <v>2170.6624999999999</v>
      </c>
      <c r="E231" s="310">
        <v>607.78550000000007</v>
      </c>
      <c r="F231" s="307">
        <v>3304</v>
      </c>
      <c r="G231" s="310">
        <v>1742.86</v>
      </c>
      <c r="H231" s="310">
        <v>488.00080000000003</v>
      </c>
      <c r="I231" s="307">
        <v>2107</v>
      </c>
      <c r="J231" s="310">
        <v>1111.4424999999999</v>
      </c>
      <c r="K231" s="310">
        <v>311.20389999999998</v>
      </c>
      <c r="L231" s="307">
        <v>1463</v>
      </c>
      <c r="M231" s="310">
        <v>771.73249999999996</v>
      </c>
      <c r="N231" s="310">
        <v>216.08510000000001</v>
      </c>
      <c r="O231" s="307">
        <v>1129</v>
      </c>
      <c r="P231" s="310">
        <v>595.54750000000001</v>
      </c>
      <c r="Q231" s="310">
        <v>166.75330000000002</v>
      </c>
      <c r="R231" s="311"/>
      <c r="S231" s="313"/>
      <c r="T231" s="313"/>
      <c r="U231" s="313"/>
    </row>
    <row r="232" spans="1:21">
      <c r="A232" s="308">
        <v>31</v>
      </c>
      <c r="B232" s="309">
        <v>31</v>
      </c>
      <c r="C232" s="307">
        <v>4254</v>
      </c>
      <c r="D232" s="310">
        <v>2243.9849999999997</v>
      </c>
      <c r="E232" s="310">
        <v>628.31579999999997</v>
      </c>
      <c r="F232" s="307">
        <v>3418</v>
      </c>
      <c r="G232" s="310">
        <v>1802.9949999999999</v>
      </c>
      <c r="H232" s="310">
        <v>504.83860000000004</v>
      </c>
      <c r="I232" s="307">
        <v>2178</v>
      </c>
      <c r="J232" s="310">
        <v>1148.895</v>
      </c>
      <c r="K232" s="310">
        <v>321.69060000000002</v>
      </c>
      <c r="L232" s="307">
        <v>1502</v>
      </c>
      <c r="M232" s="310">
        <v>792.30499999999995</v>
      </c>
      <c r="N232" s="310">
        <v>221.84540000000001</v>
      </c>
      <c r="O232" s="307">
        <v>1163</v>
      </c>
      <c r="P232" s="310">
        <v>613.48249999999996</v>
      </c>
      <c r="Q232" s="310">
        <v>171.77510000000001</v>
      </c>
      <c r="R232" s="312"/>
      <c r="S232" s="313"/>
      <c r="T232" s="313"/>
      <c r="U232" s="313"/>
    </row>
    <row r="233" spans="1:21">
      <c r="A233" s="306">
        <v>32</v>
      </c>
      <c r="B233" s="307">
        <v>32</v>
      </c>
      <c r="C233" s="307">
        <v>4411</v>
      </c>
      <c r="D233" s="310">
        <v>2326.8024999999998</v>
      </c>
      <c r="E233" s="310">
        <v>651.50469999999996</v>
      </c>
      <c r="F233" s="307">
        <v>3537</v>
      </c>
      <c r="G233" s="310">
        <v>1865.7674999999999</v>
      </c>
      <c r="H233" s="310">
        <v>522.41489999999999</v>
      </c>
      <c r="I233" s="307">
        <v>2253</v>
      </c>
      <c r="J233" s="310">
        <v>1188.4575</v>
      </c>
      <c r="K233" s="310">
        <v>332.7681</v>
      </c>
      <c r="L233" s="307">
        <v>1557</v>
      </c>
      <c r="M233" s="310">
        <v>821.3175</v>
      </c>
      <c r="N233" s="310">
        <v>229.96890000000002</v>
      </c>
      <c r="O233" s="307">
        <v>1201</v>
      </c>
      <c r="P233" s="310">
        <v>633.52749999999992</v>
      </c>
      <c r="Q233" s="310">
        <v>177.3877</v>
      </c>
      <c r="R233" s="311"/>
      <c r="S233" s="313"/>
      <c r="T233" s="313"/>
      <c r="U233" s="313"/>
    </row>
    <row r="234" spans="1:21">
      <c r="A234" s="308">
        <v>33</v>
      </c>
      <c r="B234" s="309">
        <v>33</v>
      </c>
      <c r="C234" s="307">
        <v>4564</v>
      </c>
      <c r="D234" s="310">
        <v>2407.5099999999998</v>
      </c>
      <c r="E234" s="310">
        <v>674.1028</v>
      </c>
      <c r="F234" s="307">
        <v>3658</v>
      </c>
      <c r="G234" s="310">
        <v>1929.5949999999998</v>
      </c>
      <c r="H234" s="310">
        <v>540.28660000000002</v>
      </c>
      <c r="I234" s="307">
        <v>2325</v>
      </c>
      <c r="J234" s="310">
        <v>1226.4375</v>
      </c>
      <c r="K234" s="310">
        <v>343.40250000000003</v>
      </c>
      <c r="L234" s="307">
        <v>1606</v>
      </c>
      <c r="M234" s="310">
        <v>847.16499999999996</v>
      </c>
      <c r="N234" s="310">
        <v>237.20620000000002</v>
      </c>
      <c r="O234" s="307">
        <v>1238</v>
      </c>
      <c r="P234" s="310">
        <v>653.04499999999996</v>
      </c>
      <c r="Q234" s="310">
        <v>182.8526</v>
      </c>
      <c r="R234" s="312"/>
      <c r="S234" s="313"/>
      <c r="T234" s="313"/>
      <c r="U234" s="313"/>
    </row>
    <row r="235" spans="1:21">
      <c r="A235" s="306">
        <v>34</v>
      </c>
      <c r="B235" s="307">
        <v>34</v>
      </c>
      <c r="C235" s="307">
        <v>4718</v>
      </c>
      <c r="D235" s="310">
        <v>2488.7449999999999</v>
      </c>
      <c r="E235" s="310">
        <v>696.84860000000003</v>
      </c>
      <c r="F235" s="307">
        <v>3783</v>
      </c>
      <c r="G235" s="310">
        <v>1995.5324999999998</v>
      </c>
      <c r="H235" s="310">
        <v>558.7491</v>
      </c>
      <c r="I235" s="307">
        <v>2401</v>
      </c>
      <c r="J235" s="310">
        <v>1266.5274999999999</v>
      </c>
      <c r="K235" s="310">
        <v>354.6277</v>
      </c>
      <c r="L235" s="307">
        <v>1659</v>
      </c>
      <c r="M235" s="310">
        <v>875.12249999999995</v>
      </c>
      <c r="N235" s="310">
        <v>245.0343</v>
      </c>
      <c r="O235" s="307">
        <v>1276</v>
      </c>
      <c r="P235" s="310">
        <v>673.08999999999992</v>
      </c>
      <c r="Q235" s="310">
        <v>188.46519999999998</v>
      </c>
      <c r="R235" s="311"/>
      <c r="S235" s="313"/>
      <c r="T235" s="313"/>
      <c r="U235" s="313"/>
    </row>
    <row r="236" spans="1:21">
      <c r="A236" s="308">
        <v>35</v>
      </c>
      <c r="B236" s="309">
        <v>35</v>
      </c>
      <c r="C236" s="307">
        <v>4869</v>
      </c>
      <c r="D236" s="310">
        <v>2568.3975</v>
      </c>
      <c r="E236" s="310">
        <v>719.15130000000011</v>
      </c>
      <c r="F236" s="307">
        <v>3904</v>
      </c>
      <c r="G236" s="310">
        <v>2059.3599999999997</v>
      </c>
      <c r="H236" s="310">
        <v>576.62079999999992</v>
      </c>
      <c r="I236" s="307">
        <v>2475</v>
      </c>
      <c r="J236" s="310">
        <v>1305.5625</v>
      </c>
      <c r="K236" s="310">
        <v>365.55750000000006</v>
      </c>
      <c r="L236" s="307">
        <v>1710</v>
      </c>
      <c r="M236" s="310">
        <v>902.02499999999998</v>
      </c>
      <c r="N236" s="310">
        <v>252.56700000000001</v>
      </c>
      <c r="O236" s="307">
        <v>1315</v>
      </c>
      <c r="P236" s="310">
        <v>693.66249999999991</v>
      </c>
      <c r="Q236" s="310">
        <v>194.22549999999998</v>
      </c>
      <c r="R236" s="312"/>
      <c r="S236" s="313"/>
      <c r="T236" s="313"/>
      <c r="U236" s="313"/>
    </row>
    <row r="237" spans="1:21">
      <c r="A237" s="306">
        <v>36</v>
      </c>
      <c r="B237" s="307">
        <v>36</v>
      </c>
      <c r="C237" s="307">
        <v>5217</v>
      </c>
      <c r="D237" s="310">
        <v>2751.9674999999997</v>
      </c>
      <c r="E237" s="310">
        <v>770.55089999999996</v>
      </c>
      <c r="F237" s="307">
        <v>4177</v>
      </c>
      <c r="G237" s="310">
        <v>2203.3674999999998</v>
      </c>
      <c r="H237" s="310">
        <v>616.94290000000001</v>
      </c>
      <c r="I237" s="307">
        <v>2646</v>
      </c>
      <c r="J237" s="310">
        <v>1395.7649999999999</v>
      </c>
      <c r="K237" s="310">
        <v>390.81420000000003</v>
      </c>
      <c r="L237" s="307">
        <v>1827</v>
      </c>
      <c r="M237" s="310">
        <v>963.74249999999995</v>
      </c>
      <c r="N237" s="310">
        <v>269.84790000000004</v>
      </c>
      <c r="O237" s="307">
        <v>1403</v>
      </c>
      <c r="P237" s="310">
        <v>740.08249999999998</v>
      </c>
      <c r="Q237" s="310">
        <v>207.22310000000002</v>
      </c>
      <c r="R237" s="311"/>
      <c r="S237" s="313"/>
      <c r="T237" s="313"/>
      <c r="U237" s="313"/>
    </row>
    <row r="238" spans="1:21">
      <c r="A238" s="308">
        <v>37</v>
      </c>
      <c r="B238" s="309">
        <v>37</v>
      </c>
      <c r="C238" s="307">
        <v>5408</v>
      </c>
      <c r="D238" s="310">
        <v>2852.72</v>
      </c>
      <c r="E238" s="310">
        <v>798.76160000000004</v>
      </c>
      <c r="F238" s="307">
        <v>4329</v>
      </c>
      <c r="G238" s="310">
        <v>2283.5474999999997</v>
      </c>
      <c r="H238" s="310">
        <v>639.39329999999995</v>
      </c>
      <c r="I238" s="307">
        <v>2740</v>
      </c>
      <c r="J238" s="310">
        <v>1445.35</v>
      </c>
      <c r="K238" s="310">
        <v>404.69800000000004</v>
      </c>
      <c r="L238" s="307">
        <v>1888</v>
      </c>
      <c r="M238" s="310">
        <v>995.92</v>
      </c>
      <c r="N238" s="310">
        <v>278.85759999999999</v>
      </c>
      <c r="O238" s="307">
        <v>1447</v>
      </c>
      <c r="P238" s="310">
        <v>763.2924999999999</v>
      </c>
      <c r="Q238" s="310">
        <v>213.72190000000001</v>
      </c>
      <c r="R238" s="312"/>
      <c r="S238" s="313"/>
      <c r="T238" s="313"/>
      <c r="U238" s="313"/>
    </row>
    <row r="239" spans="1:21">
      <c r="A239" s="306">
        <v>38</v>
      </c>
      <c r="B239" s="307">
        <v>38</v>
      </c>
      <c r="C239" s="307">
        <v>5599</v>
      </c>
      <c r="D239" s="310">
        <v>2953.4724999999999</v>
      </c>
      <c r="E239" s="310">
        <v>826.97230000000002</v>
      </c>
      <c r="F239" s="307">
        <v>4482</v>
      </c>
      <c r="G239" s="310">
        <v>2364.2549999999997</v>
      </c>
      <c r="H239" s="310">
        <v>661.9914</v>
      </c>
      <c r="I239" s="307">
        <v>2838</v>
      </c>
      <c r="J239" s="310">
        <v>1497.0449999999998</v>
      </c>
      <c r="K239" s="310">
        <v>419.17259999999999</v>
      </c>
      <c r="L239" s="307">
        <v>1949</v>
      </c>
      <c r="M239" s="310">
        <v>1028.0974999999999</v>
      </c>
      <c r="N239" s="310">
        <v>287.8673</v>
      </c>
      <c r="O239" s="307">
        <v>1494</v>
      </c>
      <c r="P239" s="310">
        <v>788.08499999999992</v>
      </c>
      <c r="Q239" s="310">
        <v>220.66380000000001</v>
      </c>
      <c r="R239" s="311"/>
      <c r="S239" s="313"/>
      <c r="T239" s="313"/>
      <c r="U239" s="313"/>
    </row>
    <row r="240" spans="1:21">
      <c r="A240" s="308">
        <v>39</v>
      </c>
      <c r="B240" s="309">
        <v>39</v>
      </c>
      <c r="C240" s="307">
        <v>5791</v>
      </c>
      <c r="D240" s="310">
        <v>3054.7524999999996</v>
      </c>
      <c r="E240" s="310">
        <v>855.33069999999998</v>
      </c>
      <c r="F240" s="307">
        <v>4631</v>
      </c>
      <c r="G240" s="310">
        <v>2442.8525</v>
      </c>
      <c r="H240" s="310">
        <v>683.9987000000001</v>
      </c>
      <c r="I240" s="307">
        <v>2928</v>
      </c>
      <c r="J240" s="310">
        <v>1544.52</v>
      </c>
      <c r="K240" s="310">
        <v>432.46560000000005</v>
      </c>
      <c r="L240" s="307">
        <v>2013</v>
      </c>
      <c r="M240" s="310">
        <v>1061.8574999999998</v>
      </c>
      <c r="N240" s="310">
        <v>297.32009999999997</v>
      </c>
      <c r="O240" s="307">
        <v>1540</v>
      </c>
      <c r="P240" s="310">
        <v>812.34999999999991</v>
      </c>
      <c r="Q240" s="310">
        <v>227.458</v>
      </c>
      <c r="R240" s="312"/>
      <c r="S240" s="313"/>
      <c r="T240" s="313"/>
      <c r="U240" s="313"/>
    </row>
    <row r="241" spans="1:21">
      <c r="A241" s="306">
        <v>40</v>
      </c>
      <c r="B241" s="307">
        <v>40</v>
      </c>
      <c r="C241" s="307">
        <v>5986</v>
      </c>
      <c r="D241" s="310">
        <v>3157.6149999999998</v>
      </c>
      <c r="E241" s="310">
        <v>884.13220000000001</v>
      </c>
      <c r="F241" s="307">
        <v>4784</v>
      </c>
      <c r="G241" s="310">
        <v>2523.56</v>
      </c>
      <c r="H241" s="310">
        <v>706.59680000000003</v>
      </c>
      <c r="I241" s="307">
        <v>3026</v>
      </c>
      <c r="J241" s="310">
        <v>1596.2149999999999</v>
      </c>
      <c r="K241" s="310">
        <v>446.9402</v>
      </c>
      <c r="L241" s="307">
        <v>2073</v>
      </c>
      <c r="M241" s="310">
        <v>1093.5074999999999</v>
      </c>
      <c r="N241" s="310">
        <v>306.18209999999999</v>
      </c>
      <c r="O241" s="307">
        <v>1588</v>
      </c>
      <c r="P241" s="310">
        <v>837.67</v>
      </c>
      <c r="Q241" s="310">
        <v>234.54760000000002</v>
      </c>
      <c r="R241" s="311"/>
      <c r="S241" s="313"/>
      <c r="T241" s="313"/>
      <c r="U241" s="313"/>
    </row>
    <row r="242" spans="1:21">
      <c r="A242" s="308">
        <v>41</v>
      </c>
      <c r="B242" s="309">
        <v>41</v>
      </c>
      <c r="C242" s="307">
        <v>6173</v>
      </c>
      <c r="D242" s="310">
        <v>3256.2574999999997</v>
      </c>
      <c r="E242" s="310">
        <v>911.75210000000004</v>
      </c>
      <c r="F242" s="307">
        <v>4935</v>
      </c>
      <c r="G242" s="310">
        <v>2603.2124999999996</v>
      </c>
      <c r="H242" s="310">
        <v>728.89949999999999</v>
      </c>
      <c r="I242" s="307">
        <v>3120</v>
      </c>
      <c r="J242" s="310">
        <v>1645.8</v>
      </c>
      <c r="K242" s="310">
        <v>460.82400000000001</v>
      </c>
      <c r="L242" s="307">
        <v>2133</v>
      </c>
      <c r="M242" s="310">
        <v>1125.1575</v>
      </c>
      <c r="N242" s="310">
        <v>315.04410000000001</v>
      </c>
      <c r="O242" s="307">
        <v>1631</v>
      </c>
      <c r="P242" s="310">
        <v>860.35249999999996</v>
      </c>
      <c r="Q242" s="310">
        <v>240.89870000000002</v>
      </c>
      <c r="R242" s="312"/>
      <c r="S242" s="313"/>
      <c r="T242" s="313"/>
      <c r="U242" s="313"/>
    </row>
    <row r="243" spans="1:21">
      <c r="A243" s="306">
        <v>42</v>
      </c>
      <c r="B243" s="307">
        <v>42</v>
      </c>
      <c r="C243" s="307">
        <v>6403</v>
      </c>
      <c r="D243" s="310">
        <v>3377.5825</v>
      </c>
      <c r="E243" s="310">
        <v>945.72310000000004</v>
      </c>
      <c r="F243" s="307">
        <v>5118</v>
      </c>
      <c r="G243" s="310">
        <v>2699.7449999999999</v>
      </c>
      <c r="H243" s="310">
        <v>755.92860000000007</v>
      </c>
      <c r="I243" s="307">
        <v>3232</v>
      </c>
      <c r="J243" s="310">
        <v>1704.8799999999999</v>
      </c>
      <c r="K243" s="310">
        <v>477.3664</v>
      </c>
      <c r="L243" s="307">
        <v>2211</v>
      </c>
      <c r="M243" s="310">
        <v>1166.3025</v>
      </c>
      <c r="N243" s="310">
        <v>326.56470000000002</v>
      </c>
      <c r="O243" s="307">
        <v>1688</v>
      </c>
      <c r="P243" s="310">
        <v>890.42</v>
      </c>
      <c r="Q243" s="310">
        <v>249.3176</v>
      </c>
      <c r="R243" s="311"/>
      <c r="S243" s="313"/>
      <c r="T243" s="313"/>
      <c r="U243" s="313"/>
    </row>
    <row r="244" spans="1:21">
      <c r="A244" s="308">
        <v>43</v>
      </c>
      <c r="B244" s="309">
        <v>43</v>
      </c>
      <c r="C244" s="307">
        <v>6629</v>
      </c>
      <c r="D244" s="310">
        <v>3496.7974999999997</v>
      </c>
      <c r="E244" s="310">
        <v>979.10329999999999</v>
      </c>
      <c r="F244" s="307">
        <v>5296</v>
      </c>
      <c r="G244" s="310">
        <v>2793.64</v>
      </c>
      <c r="H244" s="310">
        <v>782.2192</v>
      </c>
      <c r="I244" s="307">
        <v>3347</v>
      </c>
      <c r="J244" s="310">
        <v>1765.5424999999998</v>
      </c>
      <c r="K244" s="310">
        <v>494.3519</v>
      </c>
      <c r="L244" s="307">
        <v>2286</v>
      </c>
      <c r="M244" s="310">
        <v>1205.865</v>
      </c>
      <c r="N244" s="310">
        <v>337.64220000000006</v>
      </c>
      <c r="O244" s="307">
        <v>1745</v>
      </c>
      <c r="P244" s="310">
        <v>920.48749999999995</v>
      </c>
      <c r="Q244" s="310">
        <v>257.73650000000004</v>
      </c>
      <c r="R244" s="312"/>
      <c r="S244" s="313"/>
      <c r="T244" s="313"/>
      <c r="U244" s="313"/>
    </row>
    <row r="245" spans="1:21">
      <c r="A245" s="306">
        <v>44</v>
      </c>
      <c r="B245" s="307">
        <v>44</v>
      </c>
      <c r="C245" s="307">
        <v>6857</v>
      </c>
      <c r="D245" s="310">
        <v>3617.0674999999997</v>
      </c>
      <c r="E245" s="310">
        <v>1012.7789</v>
      </c>
      <c r="F245" s="307">
        <v>5480</v>
      </c>
      <c r="G245" s="310">
        <v>2890.7</v>
      </c>
      <c r="H245" s="310">
        <v>809.39600000000007</v>
      </c>
      <c r="I245" s="307">
        <v>3459</v>
      </c>
      <c r="J245" s="310">
        <v>1824.6224999999999</v>
      </c>
      <c r="K245" s="310">
        <v>510.89430000000004</v>
      </c>
      <c r="L245" s="307">
        <v>2362</v>
      </c>
      <c r="M245" s="310">
        <v>1245.9549999999999</v>
      </c>
      <c r="N245" s="310">
        <v>348.86740000000003</v>
      </c>
      <c r="O245" s="307">
        <v>1807</v>
      </c>
      <c r="P245" s="310">
        <v>953.1925</v>
      </c>
      <c r="Q245" s="310">
        <v>266.89390000000003</v>
      </c>
      <c r="R245" s="311"/>
      <c r="S245" s="313"/>
      <c r="T245" s="313"/>
      <c r="U245" s="313"/>
    </row>
    <row r="246" spans="1:21">
      <c r="A246" s="308">
        <v>45</v>
      </c>
      <c r="B246" s="309">
        <v>45</v>
      </c>
      <c r="C246" s="307">
        <v>7084</v>
      </c>
      <c r="D246" s="310">
        <v>3736.81</v>
      </c>
      <c r="E246" s="310">
        <v>1046.3068000000001</v>
      </c>
      <c r="F246" s="307">
        <v>5657</v>
      </c>
      <c r="G246" s="310">
        <v>2984.0674999999997</v>
      </c>
      <c r="H246" s="310">
        <v>835.53890000000001</v>
      </c>
      <c r="I246" s="307">
        <v>3572</v>
      </c>
      <c r="J246" s="310">
        <v>1884.2299999999998</v>
      </c>
      <c r="K246" s="310">
        <v>527.58439999999996</v>
      </c>
      <c r="L246" s="307">
        <v>2441</v>
      </c>
      <c r="M246" s="310">
        <v>1287.6274999999998</v>
      </c>
      <c r="N246" s="310">
        <v>360.53569999999996</v>
      </c>
      <c r="O246" s="307">
        <v>1860</v>
      </c>
      <c r="P246" s="310">
        <v>981.15</v>
      </c>
      <c r="Q246" s="310">
        <v>274.72200000000004</v>
      </c>
      <c r="R246" s="312"/>
      <c r="S246" s="313"/>
      <c r="T246" s="313"/>
      <c r="U246" s="313"/>
    </row>
    <row r="247" spans="1:21">
      <c r="A247" s="306">
        <v>46</v>
      </c>
      <c r="B247" s="307">
        <v>46</v>
      </c>
      <c r="C247" s="307">
        <v>7315</v>
      </c>
      <c r="D247" s="310">
        <v>3858.6624999999999</v>
      </c>
      <c r="E247" s="310">
        <v>1080.4255000000001</v>
      </c>
      <c r="F247" s="307">
        <v>5838</v>
      </c>
      <c r="G247" s="310">
        <v>3079.5449999999996</v>
      </c>
      <c r="H247" s="310">
        <v>862.27260000000001</v>
      </c>
      <c r="I247" s="307">
        <v>3686</v>
      </c>
      <c r="J247" s="310">
        <v>1944.3649999999998</v>
      </c>
      <c r="K247" s="310">
        <v>544.42219999999998</v>
      </c>
      <c r="L247" s="307">
        <v>2515</v>
      </c>
      <c r="M247" s="310">
        <v>1326.6624999999999</v>
      </c>
      <c r="N247" s="310">
        <v>371.46550000000002</v>
      </c>
      <c r="O247" s="307">
        <v>1920</v>
      </c>
      <c r="P247" s="310">
        <v>1012.8</v>
      </c>
      <c r="Q247" s="310">
        <v>283.584</v>
      </c>
      <c r="R247" s="311"/>
      <c r="S247" s="313"/>
      <c r="T247" s="313"/>
      <c r="U247" s="313"/>
    </row>
    <row r="248" spans="1:21">
      <c r="A248" s="308">
        <v>47</v>
      </c>
      <c r="B248" s="309">
        <v>47</v>
      </c>
      <c r="C248" s="307">
        <v>7729</v>
      </c>
      <c r="D248" s="310">
        <v>4077.0474999999997</v>
      </c>
      <c r="E248" s="310">
        <v>1141.5733</v>
      </c>
      <c r="F248" s="307">
        <v>6168</v>
      </c>
      <c r="G248" s="310">
        <v>3253.62</v>
      </c>
      <c r="H248" s="310">
        <v>911.01360000000011</v>
      </c>
      <c r="I248" s="307">
        <v>3887</v>
      </c>
      <c r="J248" s="310">
        <v>2050.3924999999999</v>
      </c>
      <c r="K248" s="310">
        <v>574.10990000000004</v>
      </c>
      <c r="L248" s="307">
        <v>2647</v>
      </c>
      <c r="M248" s="310">
        <v>1396.2925</v>
      </c>
      <c r="N248" s="310">
        <v>390.96190000000001</v>
      </c>
      <c r="O248" s="307">
        <v>2015</v>
      </c>
      <c r="P248" s="310">
        <v>1062.9124999999999</v>
      </c>
      <c r="Q248" s="310">
        <v>297.6155</v>
      </c>
      <c r="R248" s="312"/>
      <c r="S248" s="313"/>
      <c r="T248" s="313"/>
      <c r="U248" s="313"/>
    </row>
    <row r="249" spans="1:21">
      <c r="A249" s="306">
        <v>48</v>
      </c>
      <c r="B249" s="307">
        <v>48</v>
      </c>
      <c r="C249" s="307">
        <v>8141</v>
      </c>
      <c r="D249" s="310">
        <v>4294.3774999999996</v>
      </c>
      <c r="E249" s="310">
        <v>1202.4257</v>
      </c>
      <c r="F249" s="307">
        <v>6498</v>
      </c>
      <c r="G249" s="310">
        <v>3427.6949999999997</v>
      </c>
      <c r="H249" s="310">
        <v>959.75459999999998</v>
      </c>
      <c r="I249" s="307">
        <v>4090</v>
      </c>
      <c r="J249" s="310">
        <v>2157.4749999999999</v>
      </c>
      <c r="K249" s="310">
        <v>604.09300000000007</v>
      </c>
      <c r="L249" s="307">
        <v>2785</v>
      </c>
      <c r="M249" s="310">
        <v>1469.0874999999999</v>
      </c>
      <c r="N249" s="310">
        <v>411.34449999999998</v>
      </c>
      <c r="O249" s="307">
        <v>2116</v>
      </c>
      <c r="P249" s="310">
        <v>1116.1899999999998</v>
      </c>
      <c r="Q249" s="310">
        <v>312.53319999999997</v>
      </c>
      <c r="R249" s="311"/>
      <c r="S249" s="313"/>
      <c r="T249" s="313"/>
      <c r="U249" s="313"/>
    </row>
    <row r="250" spans="1:21">
      <c r="A250" s="308">
        <v>49</v>
      </c>
      <c r="B250" s="309">
        <v>49</v>
      </c>
      <c r="C250" s="307">
        <v>8554</v>
      </c>
      <c r="D250" s="310">
        <v>4512.2349999999997</v>
      </c>
      <c r="E250" s="310">
        <v>1263.4258</v>
      </c>
      <c r="F250" s="307">
        <v>6825</v>
      </c>
      <c r="G250" s="310">
        <v>3600.1875</v>
      </c>
      <c r="H250" s="310">
        <v>1008.0525000000001</v>
      </c>
      <c r="I250" s="307">
        <v>4291</v>
      </c>
      <c r="J250" s="310">
        <v>2263.5025000000001</v>
      </c>
      <c r="K250" s="310">
        <v>633.78070000000002</v>
      </c>
      <c r="L250" s="307">
        <v>2917</v>
      </c>
      <c r="M250" s="310">
        <v>1538.7175</v>
      </c>
      <c r="N250" s="310">
        <v>430.84090000000003</v>
      </c>
      <c r="O250" s="307">
        <v>2221</v>
      </c>
      <c r="P250" s="310">
        <v>1171.5774999999999</v>
      </c>
      <c r="Q250" s="310">
        <v>328.04169999999999</v>
      </c>
      <c r="R250" s="312"/>
      <c r="S250" s="313"/>
      <c r="T250" s="313"/>
      <c r="U250" s="313"/>
    </row>
    <row r="251" spans="1:21">
      <c r="A251" s="306">
        <v>50</v>
      </c>
      <c r="B251" s="307">
        <v>50</v>
      </c>
      <c r="C251" s="307">
        <v>8968</v>
      </c>
      <c r="D251" s="310">
        <v>4730.62</v>
      </c>
      <c r="E251" s="310">
        <v>1324.5736000000002</v>
      </c>
      <c r="F251" s="307">
        <v>7156</v>
      </c>
      <c r="G251" s="310">
        <v>3774.79</v>
      </c>
      <c r="H251" s="310">
        <v>1056.9412</v>
      </c>
      <c r="I251" s="307">
        <v>4495</v>
      </c>
      <c r="J251" s="310">
        <v>2371.1124999999997</v>
      </c>
      <c r="K251" s="310">
        <v>663.91149999999993</v>
      </c>
      <c r="L251" s="307">
        <v>3051</v>
      </c>
      <c r="M251" s="310">
        <v>1609.4024999999999</v>
      </c>
      <c r="N251" s="310">
        <v>450.6327</v>
      </c>
      <c r="O251" s="307">
        <v>2314</v>
      </c>
      <c r="P251" s="310">
        <v>1220.635</v>
      </c>
      <c r="Q251" s="310">
        <v>341.77780000000001</v>
      </c>
      <c r="R251" s="311"/>
      <c r="S251" s="313"/>
      <c r="T251" s="313"/>
      <c r="U251" s="313"/>
    </row>
    <row r="252" spans="1:21">
      <c r="A252" s="308">
        <v>51</v>
      </c>
      <c r="B252" s="309">
        <v>51</v>
      </c>
      <c r="C252" s="307">
        <v>10004</v>
      </c>
      <c r="D252" s="310">
        <v>5277.11</v>
      </c>
      <c r="E252" s="310">
        <v>1477.5907999999999</v>
      </c>
      <c r="F252" s="307">
        <v>7983</v>
      </c>
      <c r="G252" s="310">
        <v>4211.0324999999993</v>
      </c>
      <c r="H252" s="310">
        <v>1179.0890999999999</v>
      </c>
      <c r="I252" s="307">
        <v>5007</v>
      </c>
      <c r="J252" s="310">
        <v>2641.1924999999997</v>
      </c>
      <c r="K252" s="310">
        <v>739.53390000000002</v>
      </c>
      <c r="L252" s="307">
        <v>3395</v>
      </c>
      <c r="M252" s="310">
        <v>1790.8625</v>
      </c>
      <c r="N252" s="310">
        <v>501.44150000000002</v>
      </c>
      <c r="O252" s="307">
        <v>2576</v>
      </c>
      <c r="P252" s="310">
        <v>1358.84</v>
      </c>
      <c r="Q252" s="310">
        <v>380.47520000000003</v>
      </c>
      <c r="R252" s="312"/>
      <c r="S252" s="313"/>
      <c r="T252" s="313"/>
      <c r="U252" s="313"/>
    </row>
    <row r="253" spans="1:21">
      <c r="A253" s="306">
        <v>52</v>
      </c>
      <c r="B253" s="307">
        <v>52</v>
      </c>
      <c r="C253" s="307">
        <v>10380</v>
      </c>
      <c r="D253" s="310">
        <v>5475.45</v>
      </c>
      <c r="E253" s="310">
        <v>1533.1260000000002</v>
      </c>
      <c r="F253" s="307">
        <v>8278</v>
      </c>
      <c r="G253" s="310">
        <v>4366.6449999999995</v>
      </c>
      <c r="H253" s="310">
        <v>1222.6605999999999</v>
      </c>
      <c r="I253" s="307">
        <v>5188</v>
      </c>
      <c r="J253" s="310">
        <v>2736.6699999999996</v>
      </c>
      <c r="K253" s="310">
        <v>766.26760000000002</v>
      </c>
      <c r="L253" s="307">
        <v>3520</v>
      </c>
      <c r="M253" s="310">
        <v>1856.8</v>
      </c>
      <c r="N253" s="310">
        <v>519.904</v>
      </c>
      <c r="O253" s="307">
        <v>2667</v>
      </c>
      <c r="P253" s="310">
        <v>1406.8425</v>
      </c>
      <c r="Q253" s="310">
        <v>393.91590000000002</v>
      </c>
      <c r="R253" s="311"/>
      <c r="S253" s="313"/>
      <c r="T253" s="313"/>
      <c r="U253" s="313"/>
    </row>
    <row r="254" spans="1:21">
      <c r="A254" s="308">
        <v>53</v>
      </c>
      <c r="B254" s="309">
        <v>53</v>
      </c>
      <c r="C254" s="307">
        <v>10755</v>
      </c>
      <c r="D254" s="310">
        <v>5673.2624999999998</v>
      </c>
      <c r="E254" s="310">
        <v>1588.5135</v>
      </c>
      <c r="F254" s="307">
        <v>8572</v>
      </c>
      <c r="G254" s="310">
        <v>4521.7299999999996</v>
      </c>
      <c r="H254" s="310">
        <v>1266.0844</v>
      </c>
      <c r="I254" s="307">
        <v>5373</v>
      </c>
      <c r="J254" s="310">
        <v>2834.2574999999997</v>
      </c>
      <c r="K254" s="310">
        <v>793.59209999999996</v>
      </c>
      <c r="L254" s="307">
        <v>3643</v>
      </c>
      <c r="M254" s="310">
        <v>1921.6824999999999</v>
      </c>
      <c r="N254" s="310">
        <v>538.0711</v>
      </c>
      <c r="O254" s="307">
        <v>2759</v>
      </c>
      <c r="P254" s="310">
        <v>1455.3724999999999</v>
      </c>
      <c r="Q254" s="310">
        <v>407.5043</v>
      </c>
      <c r="R254" s="312"/>
      <c r="S254" s="313"/>
      <c r="T254" s="313"/>
      <c r="U254" s="313"/>
    </row>
    <row r="255" spans="1:21">
      <c r="A255" s="306">
        <v>54</v>
      </c>
      <c r="B255" s="307">
        <v>54</v>
      </c>
      <c r="C255" s="307">
        <v>11132</v>
      </c>
      <c r="D255" s="310">
        <v>5872.1299999999992</v>
      </c>
      <c r="E255" s="310">
        <v>1644.1964</v>
      </c>
      <c r="F255" s="307">
        <v>8876</v>
      </c>
      <c r="G255" s="310">
        <v>4682.09</v>
      </c>
      <c r="H255" s="310">
        <v>1310.9852000000001</v>
      </c>
      <c r="I255" s="307">
        <v>5550</v>
      </c>
      <c r="J255" s="310">
        <v>2927.625</v>
      </c>
      <c r="K255" s="310">
        <v>819.73500000000013</v>
      </c>
      <c r="L255" s="307">
        <v>3768</v>
      </c>
      <c r="M255" s="310">
        <v>1987.62</v>
      </c>
      <c r="N255" s="310">
        <v>556.53359999999998</v>
      </c>
      <c r="O255" s="307">
        <v>2854</v>
      </c>
      <c r="P255" s="310">
        <v>1505.4849999999999</v>
      </c>
      <c r="Q255" s="310">
        <v>421.53579999999999</v>
      </c>
      <c r="R255" s="311"/>
      <c r="S255" s="313"/>
      <c r="T255" s="313"/>
      <c r="U255" s="313"/>
    </row>
    <row r="256" spans="1:21">
      <c r="A256" s="308">
        <v>55</v>
      </c>
      <c r="B256" s="309">
        <v>55</v>
      </c>
      <c r="C256" s="307">
        <v>11506</v>
      </c>
      <c r="D256" s="310">
        <v>6069.415</v>
      </c>
      <c r="E256" s="310">
        <v>1699.4362000000001</v>
      </c>
      <c r="F256" s="307">
        <v>9169</v>
      </c>
      <c r="G256" s="310">
        <v>4836.6475</v>
      </c>
      <c r="H256" s="310">
        <v>1354.2613000000001</v>
      </c>
      <c r="I256" s="307">
        <v>5732</v>
      </c>
      <c r="J256" s="310">
        <v>3023.6299999999997</v>
      </c>
      <c r="K256" s="310">
        <v>846.6164</v>
      </c>
      <c r="L256" s="307">
        <v>3892</v>
      </c>
      <c r="M256" s="310">
        <v>2053.0299999999997</v>
      </c>
      <c r="N256" s="310">
        <v>574.84839999999997</v>
      </c>
      <c r="O256" s="307">
        <v>2944</v>
      </c>
      <c r="P256" s="310">
        <v>1552.9599999999998</v>
      </c>
      <c r="Q256" s="310">
        <v>434.8288</v>
      </c>
      <c r="R256" s="312"/>
      <c r="S256" s="313"/>
      <c r="T256" s="313"/>
      <c r="U256" s="313"/>
    </row>
    <row r="257" spans="1:21">
      <c r="A257" s="306">
        <v>56</v>
      </c>
      <c r="B257" s="307">
        <v>56</v>
      </c>
      <c r="C257" s="307">
        <v>11876</v>
      </c>
      <c r="D257" s="310">
        <v>6264.5899999999992</v>
      </c>
      <c r="E257" s="310">
        <v>1754.0852</v>
      </c>
      <c r="F257" s="307">
        <v>9466</v>
      </c>
      <c r="G257" s="310">
        <v>4993.3149999999996</v>
      </c>
      <c r="H257" s="310">
        <v>1398.1282000000001</v>
      </c>
      <c r="I257" s="307">
        <v>5913</v>
      </c>
      <c r="J257" s="310">
        <v>3119.1074999999996</v>
      </c>
      <c r="K257" s="310">
        <v>873.3501</v>
      </c>
      <c r="L257" s="307">
        <v>4016</v>
      </c>
      <c r="M257" s="310">
        <v>2118.44</v>
      </c>
      <c r="N257" s="310">
        <v>593.16320000000007</v>
      </c>
      <c r="O257" s="307">
        <v>3034</v>
      </c>
      <c r="P257" s="310">
        <v>1600.4349999999999</v>
      </c>
      <c r="Q257" s="310">
        <v>448.12180000000001</v>
      </c>
      <c r="R257" s="311"/>
      <c r="S257" s="313"/>
      <c r="T257" s="313"/>
      <c r="U257" s="313"/>
    </row>
    <row r="258" spans="1:21">
      <c r="A258" s="308">
        <v>57</v>
      </c>
      <c r="B258" s="309">
        <v>57</v>
      </c>
      <c r="C258" s="307">
        <v>12317</v>
      </c>
      <c r="D258" s="310">
        <v>6497.2174999999997</v>
      </c>
      <c r="E258" s="310">
        <v>1819.2209</v>
      </c>
      <c r="F258" s="307">
        <v>9816</v>
      </c>
      <c r="G258" s="310">
        <v>5177.9399999999996</v>
      </c>
      <c r="H258" s="310">
        <v>1449.8232</v>
      </c>
      <c r="I258" s="307">
        <v>6133</v>
      </c>
      <c r="J258" s="310">
        <v>3235.1574999999998</v>
      </c>
      <c r="K258" s="310">
        <v>905.84410000000003</v>
      </c>
      <c r="L258" s="307">
        <v>4162</v>
      </c>
      <c r="M258" s="310">
        <v>2195.4549999999999</v>
      </c>
      <c r="N258" s="310">
        <v>614.72739999999999</v>
      </c>
      <c r="O258" s="307">
        <v>3147</v>
      </c>
      <c r="P258" s="310">
        <v>1660.0424999999998</v>
      </c>
      <c r="Q258" s="310">
        <v>464.81189999999998</v>
      </c>
      <c r="R258" s="312"/>
      <c r="S258" s="313"/>
      <c r="T258" s="313"/>
      <c r="U258" s="313"/>
    </row>
    <row r="259" spans="1:21">
      <c r="A259" s="306">
        <v>58</v>
      </c>
      <c r="B259" s="307">
        <v>58</v>
      </c>
      <c r="C259" s="307">
        <v>12764</v>
      </c>
      <c r="D259" s="310">
        <v>6733.0099999999993</v>
      </c>
      <c r="E259" s="310">
        <v>1885.2428</v>
      </c>
      <c r="F259" s="307">
        <v>10167</v>
      </c>
      <c r="G259" s="310">
        <v>5363.0924999999997</v>
      </c>
      <c r="H259" s="310">
        <v>1501.6659</v>
      </c>
      <c r="I259" s="307">
        <v>6347</v>
      </c>
      <c r="J259" s="310">
        <v>3348.0425</v>
      </c>
      <c r="K259" s="310">
        <v>937.45190000000014</v>
      </c>
      <c r="L259" s="307">
        <v>4306</v>
      </c>
      <c r="M259" s="310">
        <v>2271.415</v>
      </c>
      <c r="N259" s="310">
        <v>635.99620000000004</v>
      </c>
      <c r="O259" s="307">
        <v>3253</v>
      </c>
      <c r="P259" s="310">
        <v>1715.9575</v>
      </c>
      <c r="Q259" s="310">
        <v>480.46810000000005</v>
      </c>
      <c r="R259" s="311"/>
      <c r="S259" s="313"/>
      <c r="T259" s="313"/>
      <c r="U259" s="313"/>
    </row>
    <row r="260" spans="1:21">
      <c r="A260" s="308">
        <v>59</v>
      </c>
      <c r="B260" s="309">
        <v>59</v>
      </c>
      <c r="C260" s="307">
        <v>13205</v>
      </c>
      <c r="D260" s="310">
        <v>6965.6374999999998</v>
      </c>
      <c r="E260" s="310">
        <v>1950.3785</v>
      </c>
      <c r="F260" s="307">
        <v>10517</v>
      </c>
      <c r="G260" s="310">
        <v>5547.7174999999997</v>
      </c>
      <c r="H260" s="310">
        <v>1553.3609000000001</v>
      </c>
      <c r="I260" s="307">
        <v>6569</v>
      </c>
      <c r="J260" s="310">
        <v>3465.1474999999996</v>
      </c>
      <c r="K260" s="310">
        <v>970.24130000000002</v>
      </c>
      <c r="L260" s="307">
        <v>4450</v>
      </c>
      <c r="M260" s="310">
        <v>2347.375</v>
      </c>
      <c r="N260" s="310">
        <v>657.2650000000001</v>
      </c>
      <c r="O260" s="307">
        <v>3359</v>
      </c>
      <c r="P260" s="310">
        <v>1771.8724999999999</v>
      </c>
      <c r="Q260" s="310">
        <v>496.12430000000001</v>
      </c>
      <c r="R260" s="312"/>
      <c r="S260" s="313"/>
      <c r="T260" s="313"/>
      <c r="U260" s="313"/>
    </row>
    <row r="261" spans="1:21">
      <c r="A261" s="306">
        <v>60</v>
      </c>
      <c r="B261" s="307">
        <v>60</v>
      </c>
      <c r="C261" s="307">
        <v>13647</v>
      </c>
      <c r="D261" s="310">
        <v>7198.7924999999996</v>
      </c>
      <c r="E261" s="310">
        <v>2015.6619000000001</v>
      </c>
      <c r="F261" s="307">
        <v>10868</v>
      </c>
      <c r="G261" s="310">
        <v>5732.87</v>
      </c>
      <c r="H261" s="310">
        <v>1605.2036000000001</v>
      </c>
      <c r="I261" s="307">
        <v>6785</v>
      </c>
      <c r="J261" s="310">
        <v>3579.0874999999996</v>
      </c>
      <c r="K261" s="310">
        <v>1002.1445</v>
      </c>
      <c r="L261" s="307">
        <v>4594</v>
      </c>
      <c r="M261" s="310">
        <v>2423.335</v>
      </c>
      <c r="N261" s="310">
        <v>678.53380000000004</v>
      </c>
      <c r="O261" s="307">
        <v>3470</v>
      </c>
      <c r="P261" s="310">
        <v>1830.425</v>
      </c>
      <c r="Q261" s="310">
        <v>512.51900000000001</v>
      </c>
      <c r="R261" s="311"/>
      <c r="S261" s="313"/>
      <c r="T261" s="313"/>
      <c r="U261" s="313"/>
    </row>
    <row r="262" spans="1:21">
      <c r="A262" s="308">
        <v>61</v>
      </c>
      <c r="B262" s="309">
        <v>61</v>
      </c>
      <c r="C262" s="307">
        <v>14088</v>
      </c>
      <c r="D262" s="310">
        <v>7431.4199999999992</v>
      </c>
      <c r="E262" s="310">
        <v>2080.7975999999999</v>
      </c>
      <c r="F262" s="307">
        <v>11220</v>
      </c>
      <c r="G262" s="310">
        <v>5918.5499999999993</v>
      </c>
      <c r="H262" s="310">
        <v>1657.194</v>
      </c>
      <c r="I262" s="307">
        <v>6997</v>
      </c>
      <c r="J262" s="310">
        <v>3690.9174999999996</v>
      </c>
      <c r="K262" s="310">
        <v>1033.4568999999999</v>
      </c>
      <c r="L262" s="307">
        <v>4738</v>
      </c>
      <c r="M262" s="310">
        <v>2499.2950000000001</v>
      </c>
      <c r="N262" s="310">
        <v>699.8026000000001</v>
      </c>
      <c r="O262" s="307">
        <v>3577</v>
      </c>
      <c r="P262" s="310">
        <v>1886.8674999999998</v>
      </c>
      <c r="Q262" s="310">
        <v>528.3229</v>
      </c>
      <c r="R262" s="312"/>
      <c r="S262" s="313"/>
      <c r="T262" s="313"/>
      <c r="U262" s="313"/>
    </row>
    <row r="263" spans="1:21">
      <c r="A263" s="306">
        <v>62</v>
      </c>
      <c r="B263" s="307">
        <v>62</v>
      </c>
      <c r="C263" s="307">
        <v>15138</v>
      </c>
      <c r="D263" s="310">
        <v>7985.2949999999992</v>
      </c>
      <c r="E263" s="310">
        <v>2235.8825999999999</v>
      </c>
      <c r="F263" s="307">
        <v>12051</v>
      </c>
      <c r="G263" s="310">
        <v>6356.9024999999992</v>
      </c>
      <c r="H263" s="310">
        <v>1779.9327000000001</v>
      </c>
      <c r="I263" s="307">
        <v>7516</v>
      </c>
      <c r="J263" s="310">
        <v>3964.6899999999996</v>
      </c>
      <c r="K263" s="310">
        <v>1110.1132</v>
      </c>
      <c r="L263" s="307">
        <v>5082</v>
      </c>
      <c r="M263" s="310">
        <v>2680.7549999999997</v>
      </c>
      <c r="N263" s="310">
        <v>750.6114</v>
      </c>
      <c r="O263" s="307">
        <v>3831</v>
      </c>
      <c r="P263" s="310">
        <v>2020.8525</v>
      </c>
      <c r="Q263" s="310">
        <v>565.83870000000002</v>
      </c>
      <c r="R263" s="311"/>
      <c r="S263" s="313"/>
      <c r="T263" s="313"/>
      <c r="U263" s="313"/>
    </row>
    <row r="264" spans="1:21">
      <c r="A264" s="308">
        <v>63</v>
      </c>
      <c r="B264" s="309">
        <v>63</v>
      </c>
      <c r="C264" s="307">
        <v>16186</v>
      </c>
      <c r="D264" s="310">
        <v>8538.1149999999998</v>
      </c>
      <c r="E264" s="310">
        <v>2390.6722</v>
      </c>
      <c r="F264" s="307">
        <v>12887</v>
      </c>
      <c r="G264" s="310">
        <v>6797.8924999999999</v>
      </c>
      <c r="H264" s="310">
        <v>1903.4099000000001</v>
      </c>
      <c r="I264" s="307">
        <v>8035</v>
      </c>
      <c r="J264" s="310">
        <v>4238.4624999999996</v>
      </c>
      <c r="K264" s="310">
        <v>1186.7695000000001</v>
      </c>
      <c r="L264" s="307">
        <v>5422</v>
      </c>
      <c r="M264" s="310">
        <v>2860.105</v>
      </c>
      <c r="N264" s="310">
        <v>800.82940000000008</v>
      </c>
      <c r="O264" s="307">
        <v>4086</v>
      </c>
      <c r="P264" s="310">
        <v>2155.3649999999998</v>
      </c>
      <c r="Q264" s="310">
        <v>603.50220000000002</v>
      </c>
      <c r="R264" s="312"/>
      <c r="S264" s="313"/>
      <c r="T264" s="313"/>
      <c r="U264" s="313"/>
    </row>
    <row r="265" spans="1:21">
      <c r="A265" s="306">
        <v>64</v>
      </c>
      <c r="B265" s="307">
        <v>64</v>
      </c>
      <c r="C265" s="307">
        <v>17237</v>
      </c>
      <c r="D265" s="310">
        <v>9092.5174999999999</v>
      </c>
      <c r="E265" s="310">
        <v>2545.9049</v>
      </c>
      <c r="F265" s="307">
        <v>13718</v>
      </c>
      <c r="G265" s="310">
        <v>7236.2449999999999</v>
      </c>
      <c r="H265" s="310">
        <v>2026.1486000000002</v>
      </c>
      <c r="I265" s="307">
        <v>8557</v>
      </c>
      <c r="J265" s="310">
        <v>4513.8175000000001</v>
      </c>
      <c r="K265" s="310">
        <v>1263.8689000000002</v>
      </c>
      <c r="L265" s="307">
        <v>5764</v>
      </c>
      <c r="M265" s="310">
        <v>3040.5099999999998</v>
      </c>
      <c r="N265" s="310">
        <v>851.34280000000001</v>
      </c>
      <c r="O265" s="307">
        <v>4334</v>
      </c>
      <c r="P265" s="310">
        <v>2286.1849999999999</v>
      </c>
      <c r="Q265" s="310">
        <v>640.1318</v>
      </c>
      <c r="R265" s="311"/>
      <c r="S265" s="313"/>
      <c r="T265" s="313"/>
      <c r="U265" s="313"/>
    </row>
    <row r="266" spans="1:21">
      <c r="A266" s="308">
        <v>65</v>
      </c>
      <c r="B266" s="309">
        <v>65</v>
      </c>
      <c r="C266" s="307">
        <v>20687</v>
      </c>
      <c r="D266" s="310">
        <v>10912.3925</v>
      </c>
      <c r="E266" s="310">
        <v>3055.4699000000001</v>
      </c>
      <c r="F266" s="307">
        <v>16463</v>
      </c>
      <c r="G266" s="310">
        <v>8684.2325000000001</v>
      </c>
      <c r="H266" s="310">
        <v>2431.5851000000002</v>
      </c>
      <c r="I266" s="307">
        <v>10259</v>
      </c>
      <c r="J266" s="310">
        <v>5411.6224999999995</v>
      </c>
      <c r="K266" s="310">
        <v>1515.2543000000001</v>
      </c>
      <c r="L266" s="307">
        <v>6909</v>
      </c>
      <c r="M266" s="310">
        <v>3644.4974999999999</v>
      </c>
      <c r="N266" s="310">
        <v>1020.4593000000001</v>
      </c>
      <c r="O266" s="307">
        <v>5194</v>
      </c>
      <c r="P266" s="310">
        <v>2739.835</v>
      </c>
      <c r="Q266" s="310">
        <v>767.15380000000005</v>
      </c>
      <c r="R266" s="312"/>
      <c r="S266" s="313"/>
      <c r="T266" s="313"/>
      <c r="U266" s="313"/>
    </row>
    <row r="267" spans="1:21">
      <c r="A267" s="306">
        <v>66</v>
      </c>
      <c r="B267" s="307">
        <v>66</v>
      </c>
      <c r="C267" s="307">
        <v>22879</v>
      </c>
      <c r="D267" s="310">
        <v>12068.672499999999</v>
      </c>
      <c r="E267" s="310">
        <v>3379.2282999999998</v>
      </c>
      <c r="F267" s="307">
        <v>18207</v>
      </c>
      <c r="G267" s="310">
        <v>9604.1924999999992</v>
      </c>
      <c r="H267" s="310">
        <v>2689.1739000000002</v>
      </c>
      <c r="I267" s="307">
        <v>11340</v>
      </c>
      <c r="J267" s="310">
        <v>5981.8499999999995</v>
      </c>
      <c r="K267" s="310">
        <v>1674.9180000000001</v>
      </c>
      <c r="L267" s="307">
        <v>7628</v>
      </c>
      <c r="M267" s="310">
        <v>4023.77</v>
      </c>
      <c r="N267" s="310">
        <v>1126.6556</v>
      </c>
      <c r="O267" s="307">
        <v>5734</v>
      </c>
      <c r="P267" s="310">
        <v>3024.6849999999999</v>
      </c>
      <c r="Q267" s="310">
        <v>846.91180000000008</v>
      </c>
      <c r="R267" s="311"/>
      <c r="S267" s="313"/>
      <c r="T267" s="313"/>
      <c r="U267" s="313"/>
    </row>
    <row r="268" spans="1:21">
      <c r="A268" s="308">
        <v>67</v>
      </c>
      <c r="B268" s="309">
        <v>67</v>
      </c>
      <c r="C268" s="307">
        <v>24609</v>
      </c>
      <c r="D268" s="310">
        <v>12981.247499999999</v>
      </c>
      <c r="E268" s="310">
        <v>3634.7493000000004</v>
      </c>
      <c r="F268" s="307">
        <v>19581</v>
      </c>
      <c r="G268" s="310">
        <v>10328.977499999999</v>
      </c>
      <c r="H268" s="310">
        <v>2892.1136999999999</v>
      </c>
      <c r="I268" s="307">
        <v>12188</v>
      </c>
      <c r="J268" s="310">
        <v>6429.17</v>
      </c>
      <c r="K268" s="310">
        <v>1800.1676000000002</v>
      </c>
      <c r="L268" s="307">
        <v>8197</v>
      </c>
      <c r="M268" s="310">
        <v>4323.9174999999996</v>
      </c>
      <c r="N268" s="310">
        <v>1210.6968999999999</v>
      </c>
      <c r="O268" s="307">
        <v>6156</v>
      </c>
      <c r="P268" s="310">
        <v>3247.29</v>
      </c>
      <c r="Q268" s="310">
        <v>909.24120000000005</v>
      </c>
      <c r="R268" s="312"/>
      <c r="S268" s="313"/>
      <c r="T268" s="313"/>
      <c r="U268" s="313"/>
    </row>
    <row r="269" spans="1:21">
      <c r="A269" s="306">
        <v>68</v>
      </c>
      <c r="B269" s="307">
        <v>68</v>
      </c>
      <c r="C269" s="307">
        <v>26342</v>
      </c>
      <c r="D269" s="310">
        <v>13895.404999999999</v>
      </c>
      <c r="E269" s="310">
        <v>3890.7134000000001</v>
      </c>
      <c r="F269" s="307">
        <v>20953</v>
      </c>
      <c r="G269" s="310">
        <v>11052.707499999999</v>
      </c>
      <c r="H269" s="310">
        <v>3094.7581</v>
      </c>
      <c r="I269" s="307">
        <v>13042</v>
      </c>
      <c r="J269" s="310">
        <v>6879.6549999999997</v>
      </c>
      <c r="K269" s="310">
        <v>1926.3034</v>
      </c>
      <c r="L269" s="307">
        <v>8759</v>
      </c>
      <c r="M269" s="310">
        <v>4620.3724999999995</v>
      </c>
      <c r="N269" s="310">
        <v>1293.7042999999999</v>
      </c>
      <c r="O269" s="307">
        <v>6580</v>
      </c>
      <c r="P269" s="310">
        <v>3470.95</v>
      </c>
      <c r="Q269" s="310">
        <v>971.86599999999999</v>
      </c>
      <c r="R269" s="311"/>
      <c r="S269" s="313"/>
      <c r="T269" s="313"/>
      <c r="U269" s="313"/>
    </row>
    <row r="270" spans="1:21">
      <c r="A270" s="308">
        <v>69</v>
      </c>
      <c r="B270" s="309">
        <v>69</v>
      </c>
      <c r="C270" s="307">
        <v>28078</v>
      </c>
      <c r="D270" s="310">
        <v>14811.144999999999</v>
      </c>
      <c r="E270" s="310">
        <v>4147.1206000000002</v>
      </c>
      <c r="F270" s="307">
        <v>22331</v>
      </c>
      <c r="G270" s="310">
        <v>11779.602499999999</v>
      </c>
      <c r="H270" s="310">
        <v>3298.2887000000001</v>
      </c>
      <c r="I270" s="307">
        <v>13890</v>
      </c>
      <c r="J270" s="310">
        <v>7326.9749999999995</v>
      </c>
      <c r="K270" s="310">
        <v>2051.5529999999999</v>
      </c>
      <c r="L270" s="307">
        <v>9328</v>
      </c>
      <c r="M270" s="310">
        <v>4920.5199999999995</v>
      </c>
      <c r="N270" s="310">
        <v>1377.7456</v>
      </c>
      <c r="O270" s="307">
        <v>6998</v>
      </c>
      <c r="P270" s="310">
        <v>3691.4449999999997</v>
      </c>
      <c r="Q270" s="310">
        <v>1033.6046000000001</v>
      </c>
      <c r="R270" s="312"/>
      <c r="S270" s="313"/>
      <c r="T270" s="313"/>
      <c r="U270" s="313"/>
    </row>
    <row r="271" spans="1:21">
      <c r="A271" s="306">
        <v>70</v>
      </c>
      <c r="B271" s="307">
        <v>70</v>
      </c>
      <c r="C271" s="307">
        <v>29811</v>
      </c>
      <c r="D271" s="310">
        <v>15725.3025</v>
      </c>
      <c r="E271" s="310">
        <v>4403.0847000000003</v>
      </c>
      <c r="F271" s="307">
        <v>23705</v>
      </c>
      <c r="G271" s="310">
        <v>12504.387499999999</v>
      </c>
      <c r="H271" s="310">
        <v>3501.2285000000002</v>
      </c>
      <c r="I271" s="307">
        <v>14736</v>
      </c>
      <c r="J271" s="310">
        <v>7773.24</v>
      </c>
      <c r="K271" s="310">
        <v>2176.5072</v>
      </c>
      <c r="L271" s="307">
        <v>9898</v>
      </c>
      <c r="M271" s="310">
        <v>5221.1949999999997</v>
      </c>
      <c r="N271" s="310">
        <v>1461.9346</v>
      </c>
      <c r="O271" s="307">
        <v>7420</v>
      </c>
      <c r="P271" s="310">
        <v>3914.0499999999997</v>
      </c>
      <c r="Q271" s="310">
        <v>1095.934</v>
      </c>
      <c r="R271" s="311"/>
      <c r="S271" s="313"/>
      <c r="T271" s="313"/>
      <c r="U271" s="313"/>
    </row>
    <row r="272" spans="1:21">
      <c r="A272" s="308">
        <v>71</v>
      </c>
      <c r="B272" s="309">
        <v>71</v>
      </c>
      <c r="C272" s="307">
        <v>31540</v>
      </c>
      <c r="D272" s="310">
        <v>16637.349999999999</v>
      </c>
      <c r="E272" s="310">
        <v>4658.4579999999996</v>
      </c>
      <c r="F272" s="307">
        <v>25083</v>
      </c>
      <c r="G272" s="310">
        <v>13231.282499999999</v>
      </c>
      <c r="H272" s="310">
        <v>3704.7591000000002</v>
      </c>
      <c r="I272" s="307">
        <v>15588</v>
      </c>
      <c r="J272" s="310">
        <v>8222.67</v>
      </c>
      <c r="K272" s="310">
        <v>2302.3476000000001</v>
      </c>
      <c r="L272" s="307">
        <v>10463</v>
      </c>
      <c r="M272" s="310">
        <v>5519.2325000000001</v>
      </c>
      <c r="N272" s="310">
        <v>1545.3851000000002</v>
      </c>
      <c r="O272" s="307">
        <v>7840</v>
      </c>
      <c r="P272" s="310">
        <v>4135.5999999999995</v>
      </c>
      <c r="Q272" s="310">
        <v>1157.9679999999998</v>
      </c>
      <c r="R272" s="312"/>
      <c r="S272" s="313"/>
      <c r="T272" s="313"/>
      <c r="U272" s="313"/>
    </row>
    <row r="273" spans="1:21">
      <c r="A273" s="306">
        <v>72</v>
      </c>
      <c r="B273" s="307">
        <v>72</v>
      </c>
      <c r="C273" s="307">
        <v>32733</v>
      </c>
      <c r="D273" s="310">
        <v>17266.657499999998</v>
      </c>
      <c r="E273" s="310">
        <v>4834.6641</v>
      </c>
      <c r="F273" s="307">
        <v>26026</v>
      </c>
      <c r="G273" s="310">
        <v>13728.714999999998</v>
      </c>
      <c r="H273" s="310">
        <v>3844.0401999999999</v>
      </c>
      <c r="I273" s="307">
        <v>16174</v>
      </c>
      <c r="J273" s="310">
        <v>8531.7849999999999</v>
      </c>
      <c r="K273" s="310">
        <v>2388.8998000000001</v>
      </c>
      <c r="L273" s="307">
        <v>10849</v>
      </c>
      <c r="M273" s="310">
        <v>5722.8474999999999</v>
      </c>
      <c r="N273" s="310">
        <v>1602.3973000000001</v>
      </c>
      <c r="O273" s="307">
        <v>8129</v>
      </c>
      <c r="P273" s="310">
        <v>4288.0474999999997</v>
      </c>
      <c r="Q273" s="310">
        <v>1200.6532999999999</v>
      </c>
      <c r="R273" s="311"/>
      <c r="S273" s="313"/>
      <c r="T273" s="313"/>
      <c r="U273" s="313"/>
    </row>
    <row r="274" spans="1:21">
      <c r="A274" s="308">
        <v>73</v>
      </c>
      <c r="B274" s="309">
        <v>73</v>
      </c>
      <c r="C274" s="307">
        <v>33922</v>
      </c>
      <c r="D274" s="310">
        <v>17893.855</v>
      </c>
      <c r="E274" s="310">
        <v>5010.2794000000004</v>
      </c>
      <c r="F274" s="307">
        <v>26966</v>
      </c>
      <c r="G274" s="310">
        <v>14224.564999999999</v>
      </c>
      <c r="H274" s="310">
        <v>3982.8782000000001</v>
      </c>
      <c r="I274" s="307">
        <v>16760</v>
      </c>
      <c r="J274" s="310">
        <v>8840.9</v>
      </c>
      <c r="K274" s="310">
        <v>2475.4520000000002</v>
      </c>
      <c r="L274" s="307">
        <v>11234</v>
      </c>
      <c r="M274" s="310">
        <v>5925.9349999999995</v>
      </c>
      <c r="N274" s="310">
        <v>1659.2618</v>
      </c>
      <c r="O274" s="307">
        <v>8416</v>
      </c>
      <c r="P274" s="310">
        <v>4439.4399999999996</v>
      </c>
      <c r="Q274" s="310">
        <v>1243.0432000000001</v>
      </c>
      <c r="R274" s="312"/>
      <c r="S274" s="313"/>
      <c r="T274" s="313"/>
      <c r="U274" s="313"/>
    </row>
    <row r="275" spans="1:21">
      <c r="A275" s="306">
        <v>74</v>
      </c>
      <c r="B275" s="307">
        <v>74</v>
      </c>
      <c r="C275" s="307">
        <v>35111</v>
      </c>
      <c r="D275" s="310">
        <v>18521.052499999998</v>
      </c>
      <c r="E275" s="310">
        <v>5185.8946999999998</v>
      </c>
      <c r="F275" s="307">
        <v>27911</v>
      </c>
      <c r="G275" s="310">
        <v>14723.0525</v>
      </c>
      <c r="H275" s="310">
        <v>4122.4547000000002</v>
      </c>
      <c r="I275" s="307">
        <v>17345</v>
      </c>
      <c r="J275" s="310">
        <v>9149.4874999999993</v>
      </c>
      <c r="K275" s="310">
        <v>2561.8564999999999</v>
      </c>
      <c r="L275" s="307">
        <v>11619</v>
      </c>
      <c r="M275" s="310">
        <v>6129.0225</v>
      </c>
      <c r="N275" s="310">
        <v>1716.1263000000001</v>
      </c>
      <c r="O275" s="307">
        <v>8702</v>
      </c>
      <c r="P275" s="310">
        <v>4590.3049999999994</v>
      </c>
      <c r="Q275" s="310">
        <v>1285.2854</v>
      </c>
      <c r="R275" s="311"/>
      <c r="S275" s="313"/>
      <c r="T275" s="313"/>
      <c r="U275" s="313"/>
    </row>
    <row r="276" spans="1:21">
      <c r="A276" s="308">
        <v>75</v>
      </c>
      <c r="B276" s="309">
        <v>75</v>
      </c>
      <c r="C276" s="307">
        <v>36302</v>
      </c>
      <c r="D276" s="310">
        <v>19149.305</v>
      </c>
      <c r="E276" s="310">
        <v>5361.8054000000002</v>
      </c>
      <c r="F276" s="307">
        <v>28855</v>
      </c>
      <c r="G276" s="310">
        <v>15221.012499999999</v>
      </c>
      <c r="H276" s="310">
        <v>4261.8834999999999</v>
      </c>
      <c r="I276" s="307">
        <v>17925</v>
      </c>
      <c r="J276" s="310">
        <v>9455.4375</v>
      </c>
      <c r="K276" s="310">
        <v>2647.5225</v>
      </c>
      <c r="L276" s="307">
        <v>12001</v>
      </c>
      <c r="M276" s="310">
        <v>6330.5274999999992</v>
      </c>
      <c r="N276" s="310">
        <v>1772.5476999999998</v>
      </c>
      <c r="O276" s="307">
        <v>8989</v>
      </c>
      <c r="P276" s="310">
        <v>4741.6974999999993</v>
      </c>
      <c r="Q276" s="310">
        <v>1327.6752999999999</v>
      </c>
      <c r="R276" s="312"/>
      <c r="S276" s="313"/>
      <c r="T276" s="313"/>
      <c r="U276" s="313"/>
    </row>
    <row r="277" spans="1:21">
      <c r="A277" s="306">
        <v>76</v>
      </c>
      <c r="B277" s="307">
        <v>76</v>
      </c>
      <c r="C277" s="307">
        <v>37487</v>
      </c>
      <c r="D277" s="310">
        <v>19774.392499999998</v>
      </c>
      <c r="E277" s="310">
        <v>5536.8298999999997</v>
      </c>
      <c r="F277" s="307">
        <v>29799</v>
      </c>
      <c r="G277" s="310">
        <v>15718.9725</v>
      </c>
      <c r="H277" s="310">
        <v>4401.3123000000005</v>
      </c>
      <c r="I277" s="307">
        <v>18511</v>
      </c>
      <c r="J277" s="310">
        <v>9764.5524999999998</v>
      </c>
      <c r="K277" s="310">
        <v>2734.0747000000001</v>
      </c>
      <c r="L277" s="307">
        <v>12387</v>
      </c>
      <c r="M277" s="310">
        <v>6534.1424999999999</v>
      </c>
      <c r="N277" s="310">
        <v>1829.5599000000002</v>
      </c>
      <c r="O277" s="307">
        <v>9274</v>
      </c>
      <c r="P277" s="310">
        <v>4892.0349999999999</v>
      </c>
      <c r="Q277" s="310">
        <v>1369.7698</v>
      </c>
      <c r="R277" s="311"/>
      <c r="S277" s="313"/>
      <c r="T277" s="313"/>
      <c r="U277" s="313"/>
    </row>
    <row r="278" spans="1:21">
      <c r="A278" s="308">
        <v>77</v>
      </c>
      <c r="B278" s="309">
        <v>77</v>
      </c>
      <c r="C278" s="307">
        <v>39355</v>
      </c>
      <c r="D278" s="310">
        <v>20759.762499999997</v>
      </c>
      <c r="E278" s="310">
        <v>5812.7334999999994</v>
      </c>
      <c r="F278" s="307">
        <v>31283</v>
      </c>
      <c r="G278" s="310">
        <v>16501.782499999998</v>
      </c>
      <c r="H278" s="310">
        <v>4620.4991</v>
      </c>
      <c r="I278" s="307">
        <v>19423</v>
      </c>
      <c r="J278" s="310">
        <v>10245.6325</v>
      </c>
      <c r="K278" s="310">
        <v>2868.7771000000002</v>
      </c>
      <c r="L278" s="307">
        <v>12997</v>
      </c>
      <c r="M278" s="310">
        <v>6855.9174999999996</v>
      </c>
      <c r="N278" s="310">
        <v>1919.6569</v>
      </c>
      <c r="O278" s="307">
        <v>9733</v>
      </c>
      <c r="P278" s="310">
        <v>5134.1574999999993</v>
      </c>
      <c r="Q278" s="310">
        <v>1437.5641000000001</v>
      </c>
      <c r="R278" s="312"/>
      <c r="S278" s="313"/>
      <c r="T278" s="313"/>
      <c r="U278" s="313"/>
    </row>
    <row r="279" spans="1:21">
      <c r="A279" s="306">
        <v>78</v>
      </c>
      <c r="B279" s="307">
        <v>78</v>
      </c>
      <c r="C279" s="307">
        <v>41222</v>
      </c>
      <c r="D279" s="310">
        <v>21744.605</v>
      </c>
      <c r="E279" s="310">
        <v>6088.4894000000004</v>
      </c>
      <c r="F279" s="307">
        <v>32764</v>
      </c>
      <c r="G279" s="310">
        <v>17283.009999999998</v>
      </c>
      <c r="H279" s="310">
        <v>4839.2428</v>
      </c>
      <c r="I279" s="307">
        <v>20344</v>
      </c>
      <c r="J279" s="310">
        <v>10731.46</v>
      </c>
      <c r="K279" s="310">
        <v>3004.8088000000002</v>
      </c>
      <c r="L279" s="307">
        <v>13614</v>
      </c>
      <c r="M279" s="310">
        <v>7181.3849999999993</v>
      </c>
      <c r="N279" s="310">
        <v>2010.7878000000001</v>
      </c>
      <c r="O279" s="307">
        <v>10184</v>
      </c>
      <c r="P279" s="310">
        <v>5372.0599999999995</v>
      </c>
      <c r="Q279" s="310">
        <v>1504.1768</v>
      </c>
      <c r="R279" s="311"/>
      <c r="S279" s="313"/>
      <c r="T279" s="313"/>
      <c r="U279" s="313"/>
    </row>
    <row r="280" spans="1:21">
      <c r="A280" s="308">
        <v>79</v>
      </c>
      <c r="B280" s="309">
        <v>79</v>
      </c>
      <c r="C280" s="307">
        <v>43084</v>
      </c>
      <c r="D280" s="310">
        <v>22726.809999999998</v>
      </c>
      <c r="E280" s="310">
        <v>6363.5068000000001</v>
      </c>
      <c r="F280" s="307">
        <v>34236</v>
      </c>
      <c r="G280" s="310">
        <v>18059.489999999998</v>
      </c>
      <c r="H280" s="310">
        <v>5056.6571999999996</v>
      </c>
      <c r="I280" s="307">
        <v>21256</v>
      </c>
      <c r="J280" s="310">
        <v>11212.539999999999</v>
      </c>
      <c r="K280" s="310">
        <v>3139.5111999999999</v>
      </c>
      <c r="L280" s="307">
        <v>14225</v>
      </c>
      <c r="M280" s="310">
        <v>7503.6875</v>
      </c>
      <c r="N280" s="310">
        <v>2101.0325000000003</v>
      </c>
      <c r="O280" s="307">
        <v>10644</v>
      </c>
      <c r="P280" s="310">
        <v>5614.71</v>
      </c>
      <c r="Q280" s="310">
        <v>1572.1188000000002</v>
      </c>
      <c r="R280" s="312"/>
      <c r="S280" s="313"/>
      <c r="T280" s="313"/>
      <c r="U280" s="313"/>
    </row>
    <row r="281" spans="1:21">
      <c r="A281" s="306">
        <v>80</v>
      </c>
      <c r="B281" s="307">
        <v>80</v>
      </c>
      <c r="C281" s="307">
        <v>44950</v>
      </c>
      <c r="D281" s="310">
        <v>23711.125</v>
      </c>
      <c r="E281" s="310">
        <v>6639.1150000000007</v>
      </c>
      <c r="F281" s="307">
        <v>35716</v>
      </c>
      <c r="G281" s="310">
        <v>18840.189999999999</v>
      </c>
      <c r="H281" s="310">
        <v>5275.2532000000001</v>
      </c>
      <c r="I281" s="307">
        <v>22169</v>
      </c>
      <c r="J281" s="310">
        <v>11694.147499999999</v>
      </c>
      <c r="K281" s="310">
        <v>3274.3613</v>
      </c>
      <c r="L281" s="307">
        <v>14844</v>
      </c>
      <c r="M281" s="310">
        <v>7830.2099999999991</v>
      </c>
      <c r="N281" s="310">
        <v>2192.4587999999999</v>
      </c>
      <c r="O281" s="307">
        <v>11101</v>
      </c>
      <c r="P281" s="310">
        <v>5855.7774999999992</v>
      </c>
      <c r="Q281" s="310">
        <v>1639.6177</v>
      </c>
      <c r="R281" s="311"/>
      <c r="S281" s="313"/>
      <c r="T281" s="313"/>
      <c r="U281" s="313"/>
    </row>
    <row r="282" spans="1:21">
      <c r="A282" s="306">
        <v>81</v>
      </c>
      <c r="B282" s="306">
        <v>81</v>
      </c>
      <c r="C282" s="307">
        <v>46813</v>
      </c>
      <c r="D282" s="310">
        <v>24693.857499999998</v>
      </c>
      <c r="E282" s="310">
        <v>6914.2800999999999</v>
      </c>
      <c r="F282" s="307">
        <v>37198</v>
      </c>
      <c r="G282" s="310">
        <v>19621.945</v>
      </c>
      <c r="H282" s="310">
        <v>5494.1446000000005</v>
      </c>
      <c r="I282" s="307">
        <v>23085</v>
      </c>
      <c r="J282" s="310">
        <v>12177.3375</v>
      </c>
      <c r="K282" s="310">
        <v>3409.6545000000001</v>
      </c>
      <c r="L282" s="307">
        <v>15451</v>
      </c>
      <c r="M282" s="310">
        <v>8150.4024999999992</v>
      </c>
      <c r="N282" s="310">
        <v>2282.1127000000001</v>
      </c>
      <c r="O282" s="307">
        <v>11558</v>
      </c>
      <c r="P282" s="310">
        <v>6096.8449999999993</v>
      </c>
      <c r="Q282" s="310">
        <v>1707.1166000000001</v>
      </c>
      <c r="R282" s="311"/>
      <c r="S282" s="313"/>
      <c r="T282" s="313"/>
      <c r="U282" s="313"/>
    </row>
    <row r="283" spans="1:21">
      <c r="A283" s="306">
        <v>82</v>
      </c>
      <c r="B283" s="306">
        <v>82</v>
      </c>
      <c r="C283" s="307">
        <v>49608</v>
      </c>
      <c r="D283" s="310">
        <v>26168.219999999998</v>
      </c>
      <c r="E283" s="310">
        <v>7327.1016</v>
      </c>
      <c r="F283" s="307">
        <v>39416</v>
      </c>
      <c r="G283" s="310">
        <v>20791.939999999999</v>
      </c>
      <c r="H283" s="310">
        <v>5821.7431999999999</v>
      </c>
      <c r="I283" s="307">
        <v>24459</v>
      </c>
      <c r="J283" s="310">
        <v>12902.122499999999</v>
      </c>
      <c r="K283" s="310">
        <v>3612.5943000000002</v>
      </c>
      <c r="L283" s="307">
        <v>16368</v>
      </c>
      <c r="M283" s="310">
        <v>8634.119999999999</v>
      </c>
      <c r="N283" s="310">
        <v>2417.5535999999997</v>
      </c>
      <c r="O283" s="307">
        <v>12236</v>
      </c>
      <c r="P283" s="310">
        <v>6454.49</v>
      </c>
      <c r="Q283" s="310">
        <v>1807.2572</v>
      </c>
      <c r="R283" s="311"/>
      <c r="S283" s="313"/>
      <c r="T283" s="313"/>
      <c r="U283" s="313"/>
    </row>
    <row r="284" spans="1:21">
      <c r="A284" s="306">
        <v>83</v>
      </c>
      <c r="B284" s="306">
        <v>83</v>
      </c>
      <c r="C284" s="307">
        <v>52402</v>
      </c>
      <c r="D284" s="310">
        <v>27642.054999999997</v>
      </c>
      <c r="E284" s="310">
        <v>7739.7753999999995</v>
      </c>
      <c r="F284" s="307">
        <v>41635</v>
      </c>
      <c r="G284" s="310">
        <v>21962.462499999998</v>
      </c>
      <c r="H284" s="310">
        <v>6149.4894999999997</v>
      </c>
      <c r="I284" s="307">
        <v>25825</v>
      </c>
      <c r="J284" s="310">
        <v>13622.6875</v>
      </c>
      <c r="K284" s="310">
        <v>3814.3525000000004</v>
      </c>
      <c r="L284" s="307">
        <v>17280</v>
      </c>
      <c r="M284" s="310">
        <v>9115.1999999999989</v>
      </c>
      <c r="N284" s="310">
        <v>2552.2559999999999</v>
      </c>
      <c r="O284" s="307">
        <v>12915</v>
      </c>
      <c r="P284" s="310">
        <v>6812.6624999999995</v>
      </c>
      <c r="Q284" s="310">
        <v>1907.5454999999999</v>
      </c>
      <c r="R284" s="311"/>
      <c r="S284" s="313"/>
      <c r="T284" s="313"/>
      <c r="U284" s="313"/>
    </row>
    <row r="285" spans="1:21">
      <c r="A285" s="306">
        <v>84</v>
      </c>
      <c r="B285" s="306">
        <v>84</v>
      </c>
      <c r="C285" s="307">
        <v>55195</v>
      </c>
      <c r="D285" s="310">
        <v>29115.362499999999</v>
      </c>
      <c r="E285" s="310">
        <v>8152.3015000000005</v>
      </c>
      <c r="F285" s="307">
        <v>43853</v>
      </c>
      <c r="G285" s="310">
        <v>23132.4575</v>
      </c>
      <c r="H285" s="310">
        <v>6477.0881000000008</v>
      </c>
      <c r="I285" s="307">
        <v>27198</v>
      </c>
      <c r="J285" s="310">
        <v>14346.945</v>
      </c>
      <c r="K285" s="310">
        <v>4017.1446000000001</v>
      </c>
      <c r="L285" s="307">
        <v>18197</v>
      </c>
      <c r="M285" s="310">
        <v>9598.9174999999996</v>
      </c>
      <c r="N285" s="310">
        <v>2687.6968999999999</v>
      </c>
      <c r="O285" s="307">
        <v>13591</v>
      </c>
      <c r="P285" s="310">
        <v>7169.2524999999996</v>
      </c>
      <c r="Q285" s="310">
        <v>2007.3907000000002</v>
      </c>
      <c r="R285" s="311"/>
      <c r="S285" s="313"/>
      <c r="T285" s="313"/>
      <c r="U285" s="313"/>
    </row>
    <row r="286" spans="1:21">
      <c r="A286" s="306">
        <v>85</v>
      </c>
      <c r="B286" s="306">
        <v>85</v>
      </c>
      <c r="C286" s="307">
        <v>57993</v>
      </c>
      <c r="D286" s="310">
        <v>30591.307499999999</v>
      </c>
      <c r="E286" s="310">
        <v>8565.5661</v>
      </c>
      <c r="F286" s="307">
        <v>46069</v>
      </c>
      <c r="G286" s="310">
        <v>24301.397499999999</v>
      </c>
      <c r="H286" s="310">
        <v>6804.3913000000002</v>
      </c>
      <c r="I286" s="307">
        <v>28570</v>
      </c>
      <c r="J286" s="310">
        <v>15070.674999999999</v>
      </c>
      <c r="K286" s="310">
        <v>4219.7889999999998</v>
      </c>
      <c r="L286" s="307">
        <v>19111</v>
      </c>
      <c r="M286" s="310">
        <v>10081.0525</v>
      </c>
      <c r="N286" s="310">
        <v>2822.6947</v>
      </c>
      <c r="O286" s="307">
        <v>14279</v>
      </c>
      <c r="P286" s="310">
        <v>7532.1724999999997</v>
      </c>
      <c r="Q286" s="310">
        <v>2109.0083</v>
      </c>
      <c r="R286" s="311"/>
      <c r="S286" s="313"/>
      <c r="T286" s="313"/>
      <c r="U286" s="313"/>
    </row>
    <row r="287" spans="1:21">
      <c r="A287" s="306">
        <v>86</v>
      </c>
      <c r="B287" s="306">
        <v>86</v>
      </c>
      <c r="C287" s="307">
        <v>60784</v>
      </c>
      <c r="D287" s="310">
        <v>32063.559999999998</v>
      </c>
      <c r="E287" s="310">
        <v>8977.7968000000001</v>
      </c>
      <c r="F287" s="307">
        <v>48293</v>
      </c>
      <c r="G287" s="310">
        <v>25474.557499999999</v>
      </c>
      <c r="H287" s="310">
        <v>7132.8761000000004</v>
      </c>
      <c r="I287" s="307">
        <v>29942</v>
      </c>
      <c r="J287" s="310">
        <v>15794.404999999999</v>
      </c>
      <c r="K287" s="310">
        <v>4422.4333999999999</v>
      </c>
      <c r="L287" s="307">
        <v>20024</v>
      </c>
      <c r="M287" s="310">
        <v>10562.66</v>
      </c>
      <c r="N287" s="310">
        <v>2957.5448000000001</v>
      </c>
      <c r="O287" s="307">
        <v>14956</v>
      </c>
      <c r="P287" s="310">
        <v>7889.29</v>
      </c>
      <c r="Q287" s="310">
        <v>2209.0012000000002</v>
      </c>
      <c r="R287" s="311"/>
      <c r="S287" s="313"/>
      <c r="T287" s="313"/>
      <c r="U287" s="313"/>
    </row>
    <row r="288" spans="1:21">
      <c r="A288" s="306">
        <v>87</v>
      </c>
      <c r="B288" s="306">
        <v>87</v>
      </c>
      <c r="C288" s="307">
        <v>64417</v>
      </c>
      <c r="D288" s="310">
        <v>33979.967499999999</v>
      </c>
      <c r="E288" s="310">
        <v>9514.3909000000003</v>
      </c>
      <c r="F288" s="307">
        <v>51171</v>
      </c>
      <c r="G288" s="310">
        <v>26992.702499999999</v>
      </c>
      <c r="H288" s="310">
        <v>7557.9567000000006</v>
      </c>
      <c r="I288" s="307">
        <v>31725</v>
      </c>
      <c r="J288" s="310">
        <v>16734.9375</v>
      </c>
      <c r="K288" s="310">
        <v>4685.7825000000003</v>
      </c>
      <c r="L288" s="307">
        <v>21213</v>
      </c>
      <c r="M288" s="310">
        <v>11189.8575</v>
      </c>
      <c r="N288" s="310">
        <v>3133.1601000000005</v>
      </c>
      <c r="O288" s="307">
        <v>15842</v>
      </c>
      <c r="P288" s="310">
        <v>8356.6549999999988</v>
      </c>
      <c r="Q288" s="310">
        <v>2339.8633999999997</v>
      </c>
      <c r="R288" s="311"/>
      <c r="S288" s="313"/>
      <c r="T288" s="313"/>
      <c r="U288" s="313"/>
    </row>
    <row r="289" spans="1:21">
      <c r="A289" s="306">
        <v>88</v>
      </c>
      <c r="B289" s="306">
        <v>88</v>
      </c>
      <c r="C289" s="307">
        <v>68050</v>
      </c>
      <c r="D289" s="310">
        <v>35896.375</v>
      </c>
      <c r="E289" s="310">
        <v>10050.985000000001</v>
      </c>
      <c r="F289" s="307">
        <v>54054</v>
      </c>
      <c r="G289" s="310">
        <v>28513.484999999997</v>
      </c>
      <c r="H289" s="310">
        <v>7983.7758000000003</v>
      </c>
      <c r="I289" s="307">
        <v>33507</v>
      </c>
      <c r="J289" s="310">
        <v>17674.942499999997</v>
      </c>
      <c r="K289" s="310">
        <v>4948.9839000000002</v>
      </c>
      <c r="L289" s="307">
        <v>22399</v>
      </c>
      <c r="M289" s="310">
        <v>11815.4725</v>
      </c>
      <c r="N289" s="310">
        <v>3308.3323000000005</v>
      </c>
      <c r="O289" s="307">
        <v>16723</v>
      </c>
      <c r="P289" s="310">
        <v>8821.3824999999997</v>
      </c>
      <c r="Q289" s="310">
        <v>2469.9871000000003</v>
      </c>
      <c r="R289" s="311"/>
      <c r="S289" s="313"/>
      <c r="T289" s="313"/>
      <c r="U289" s="313"/>
    </row>
    <row r="290" spans="1:21">
      <c r="A290" s="306">
        <v>89</v>
      </c>
      <c r="B290" s="306">
        <v>89</v>
      </c>
      <c r="C290" s="307">
        <v>71685</v>
      </c>
      <c r="D290" s="310">
        <v>37813.837499999994</v>
      </c>
      <c r="E290" s="310">
        <v>10587.8745</v>
      </c>
      <c r="F290" s="307">
        <v>56937</v>
      </c>
      <c r="G290" s="310">
        <v>30034.267499999998</v>
      </c>
      <c r="H290" s="310">
        <v>8409.5949000000001</v>
      </c>
      <c r="I290" s="307">
        <v>35292</v>
      </c>
      <c r="J290" s="310">
        <v>18616.53</v>
      </c>
      <c r="K290" s="310">
        <v>5212.6284000000005</v>
      </c>
      <c r="L290" s="307">
        <v>23590</v>
      </c>
      <c r="M290" s="310">
        <v>12443.724999999999</v>
      </c>
      <c r="N290" s="310">
        <v>3484.2429999999999</v>
      </c>
      <c r="O290" s="307">
        <v>17604</v>
      </c>
      <c r="P290" s="310">
        <v>9286.1099999999988</v>
      </c>
      <c r="Q290" s="310">
        <v>2600.1107999999999</v>
      </c>
      <c r="R290" s="311"/>
      <c r="S290" s="313"/>
      <c r="T290" s="313"/>
      <c r="U290" s="313"/>
    </row>
    <row r="291" spans="1:21">
      <c r="A291" s="306">
        <v>90</v>
      </c>
      <c r="B291" s="306">
        <v>90</v>
      </c>
      <c r="C291" s="307">
        <v>75318</v>
      </c>
      <c r="D291" s="310">
        <v>39730.244999999995</v>
      </c>
      <c r="E291" s="310">
        <v>11124.4686</v>
      </c>
      <c r="F291" s="307">
        <v>59822</v>
      </c>
      <c r="G291" s="310">
        <v>31556.105</v>
      </c>
      <c r="H291" s="310">
        <v>8835.7094000000016</v>
      </c>
      <c r="I291" s="307">
        <v>37073</v>
      </c>
      <c r="J291" s="310">
        <v>19556.0075</v>
      </c>
      <c r="K291" s="310">
        <v>5475.6821</v>
      </c>
      <c r="L291" s="307">
        <v>24775</v>
      </c>
      <c r="M291" s="310">
        <v>13068.8125</v>
      </c>
      <c r="N291" s="310">
        <v>3659.2675000000004</v>
      </c>
      <c r="O291" s="307">
        <v>18490</v>
      </c>
      <c r="P291" s="310">
        <v>9753.4749999999985</v>
      </c>
      <c r="Q291" s="310">
        <v>2730.973</v>
      </c>
      <c r="R291" s="311"/>
      <c r="S291" s="313"/>
      <c r="T291" s="313"/>
      <c r="U291" s="313"/>
    </row>
    <row r="292" spans="1:21">
      <c r="A292" s="306">
        <v>91</v>
      </c>
      <c r="B292" s="306">
        <v>91</v>
      </c>
      <c r="C292" s="307">
        <v>78947</v>
      </c>
      <c r="D292" s="310">
        <v>41644.542499999996</v>
      </c>
      <c r="E292" s="310">
        <v>11660.4719</v>
      </c>
      <c r="F292" s="307">
        <v>62707</v>
      </c>
      <c r="G292" s="310">
        <v>33077.942499999997</v>
      </c>
      <c r="H292" s="310">
        <v>9261.8238999999994</v>
      </c>
      <c r="I292" s="307">
        <v>38858</v>
      </c>
      <c r="J292" s="310">
        <v>20497.594999999998</v>
      </c>
      <c r="K292" s="310">
        <v>5739.3265999999994</v>
      </c>
      <c r="L292" s="307">
        <v>25964</v>
      </c>
      <c r="M292" s="310">
        <v>13696.009999999998</v>
      </c>
      <c r="N292" s="310">
        <v>3834.8827999999999</v>
      </c>
      <c r="O292" s="307">
        <v>19377</v>
      </c>
      <c r="P292" s="310">
        <v>10221.3675</v>
      </c>
      <c r="Q292" s="310">
        <v>2861.9829000000004</v>
      </c>
      <c r="R292" s="311"/>
      <c r="S292" s="313"/>
      <c r="T292" s="313"/>
      <c r="U292" s="313"/>
    </row>
    <row r="293" spans="1:21">
      <c r="A293" s="306">
        <v>92</v>
      </c>
      <c r="B293" s="306">
        <v>92</v>
      </c>
      <c r="C293" s="307">
        <v>83674</v>
      </c>
      <c r="D293" s="310">
        <v>44138.034999999996</v>
      </c>
      <c r="E293" s="310">
        <v>12358.649799999999</v>
      </c>
      <c r="F293" s="307">
        <v>66456</v>
      </c>
      <c r="G293" s="310">
        <v>35055.54</v>
      </c>
      <c r="H293" s="310">
        <v>9815.5512000000017</v>
      </c>
      <c r="I293" s="307">
        <v>41174</v>
      </c>
      <c r="J293" s="310">
        <v>21719.285</v>
      </c>
      <c r="K293" s="310">
        <v>6081.3998000000001</v>
      </c>
      <c r="L293" s="307">
        <v>27512</v>
      </c>
      <c r="M293" s="310">
        <v>14512.58</v>
      </c>
      <c r="N293" s="310">
        <v>4063.5224000000003</v>
      </c>
      <c r="O293" s="307">
        <v>20518</v>
      </c>
      <c r="P293" s="310">
        <v>10823.244999999999</v>
      </c>
      <c r="Q293" s="310">
        <v>3030.5086000000001</v>
      </c>
      <c r="R293" s="311"/>
      <c r="S293" s="313"/>
      <c r="T293" s="313"/>
      <c r="U293" s="313"/>
    </row>
    <row r="294" spans="1:21">
      <c r="A294" s="306">
        <v>93</v>
      </c>
      <c r="B294" s="306">
        <v>93</v>
      </c>
      <c r="C294" s="307">
        <v>88396</v>
      </c>
      <c r="D294" s="310">
        <v>46628.89</v>
      </c>
      <c r="E294" s="310">
        <v>13056.0892</v>
      </c>
      <c r="F294" s="307">
        <v>70204</v>
      </c>
      <c r="G294" s="310">
        <v>37032.61</v>
      </c>
      <c r="H294" s="310">
        <v>10369.130800000001</v>
      </c>
      <c r="I294" s="307">
        <v>43495</v>
      </c>
      <c r="J294" s="310">
        <v>22943.612499999999</v>
      </c>
      <c r="K294" s="310">
        <v>6424.2115000000003</v>
      </c>
      <c r="L294" s="307">
        <v>29054</v>
      </c>
      <c r="M294" s="310">
        <v>15325.984999999999</v>
      </c>
      <c r="N294" s="310">
        <v>4291.2758000000003</v>
      </c>
      <c r="O294" s="307">
        <v>21674</v>
      </c>
      <c r="P294" s="310">
        <v>11433.035</v>
      </c>
      <c r="Q294" s="310">
        <v>3201.2498000000001</v>
      </c>
      <c r="R294" s="311"/>
      <c r="S294" s="313"/>
      <c r="T294" s="313"/>
      <c r="U294" s="313"/>
    </row>
    <row r="295" spans="1:21">
      <c r="A295" s="306">
        <v>94</v>
      </c>
      <c r="B295" s="306">
        <v>94</v>
      </c>
      <c r="C295" s="307">
        <v>93118</v>
      </c>
      <c r="D295" s="310">
        <v>49119.744999999995</v>
      </c>
      <c r="E295" s="310">
        <v>13753.5286</v>
      </c>
      <c r="F295" s="307">
        <v>73951</v>
      </c>
      <c r="G295" s="310">
        <v>39009.152499999997</v>
      </c>
      <c r="H295" s="310">
        <v>10922.5627</v>
      </c>
      <c r="I295" s="307">
        <v>45815</v>
      </c>
      <c r="J295" s="310">
        <v>24167.412499999999</v>
      </c>
      <c r="K295" s="310">
        <v>6766.8755000000001</v>
      </c>
      <c r="L295" s="307">
        <v>30597</v>
      </c>
      <c r="M295" s="310">
        <v>16139.9175</v>
      </c>
      <c r="N295" s="310">
        <v>4519.1769000000004</v>
      </c>
      <c r="O295" s="307">
        <v>22825</v>
      </c>
      <c r="P295" s="310">
        <v>12040.1875</v>
      </c>
      <c r="Q295" s="310">
        <v>3371.2525000000005</v>
      </c>
      <c r="R295" s="311"/>
      <c r="S295" s="313"/>
      <c r="T295" s="313"/>
      <c r="U295" s="313"/>
    </row>
    <row r="296" spans="1:21">
      <c r="A296" s="308">
        <v>95</v>
      </c>
      <c r="B296" s="308">
        <v>95</v>
      </c>
      <c r="C296" s="307">
        <v>97849</v>
      </c>
      <c r="D296" s="310">
        <v>51615.347499999996</v>
      </c>
      <c r="E296" s="310">
        <v>14452.2973</v>
      </c>
      <c r="F296" s="307">
        <v>77702</v>
      </c>
      <c r="G296" s="310">
        <v>40987.805</v>
      </c>
      <c r="H296" s="310">
        <v>11476.585400000002</v>
      </c>
      <c r="I296" s="307">
        <v>48130</v>
      </c>
      <c r="J296" s="310">
        <v>25388.574999999997</v>
      </c>
      <c r="K296" s="310">
        <v>7108.8009999999995</v>
      </c>
      <c r="L296" s="307">
        <v>32143</v>
      </c>
      <c r="M296" s="310">
        <v>16955.432499999999</v>
      </c>
      <c r="N296" s="310">
        <v>4747.5210999999999</v>
      </c>
      <c r="O296" s="307">
        <v>23973</v>
      </c>
      <c r="P296" s="310">
        <v>12645.7575</v>
      </c>
      <c r="Q296" s="310">
        <v>3540.8121000000001</v>
      </c>
      <c r="R296" s="312"/>
      <c r="S296" s="313"/>
      <c r="T296" s="313"/>
      <c r="U296" s="313"/>
    </row>
    <row r="297" spans="1:21">
      <c r="A297" s="308">
        <v>96</v>
      </c>
      <c r="B297" s="308">
        <v>96</v>
      </c>
      <c r="C297" s="307">
        <v>102565</v>
      </c>
      <c r="D297" s="310">
        <v>54103.037499999999</v>
      </c>
      <c r="E297" s="310">
        <v>15148.8505</v>
      </c>
      <c r="F297" s="307">
        <v>81446</v>
      </c>
      <c r="G297" s="310">
        <v>42962.764999999999</v>
      </c>
      <c r="H297" s="310">
        <v>12029.574200000001</v>
      </c>
      <c r="I297" s="307">
        <v>50448</v>
      </c>
      <c r="J297" s="310">
        <v>26611.32</v>
      </c>
      <c r="K297" s="310">
        <v>7451.1696000000002</v>
      </c>
      <c r="L297" s="307">
        <v>33689</v>
      </c>
      <c r="M297" s="310">
        <v>17770.947499999998</v>
      </c>
      <c r="N297" s="310">
        <v>4975.8653000000004</v>
      </c>
      <c r="O297" s="307">
        <v>25122</v>
      </c>
      <c r="P297" s="310">
        <v>13251.855</v>
      </c>
      <c r="Q297" s="310">
        <v>3710.5194000000001</v>
      </c>
      <c r="R297" s="312"/>
      <c r="S297" s="313"/>
      <c r="T297" s="313"/>
      <c r="U297" s="313"/>
    </row>
    <row r="298" spans="1:21">
      <c r="A298" s="306">
        <v>97</v>
      </c>
      <c r="B298" s="306">
        <v>97</v>
      </c>
      <c r="C298" s="307">
        <v>108719</v>
      </c>
      <c r="D298" s="310">
        <v>57349.272499999999</v>
      </c>
      <c r="E298" s="310">
        <v>16057.796300000002</v>
      </c>
      <c r="F298" s="307">
        <v>86341</v>
      </c>
      <c r="G298" s="310">
        <v>45544.877499999995</v>
      </c>
      <c r="H298" s="310">
        <v>12752.565699999999</v>
      </c>
      <c r="I298" s="307">
        <v>53474</v>
      </c>
      <c r="J298" s="310">
        <v>28207.535</v>
      </c>
      <c r="K298" s="310">
        <v>7898.1098000000011</v>
      </c>
      <c r="L298" s="307">
        <v>35710</v>
      </c>
      <c r="M298" s="310">
        <v>18837.024999999998</v>
      </c>
      <c r="N298" s="310">
        <v>5274.3670000000002</v>
      </c>
      <c r="O298" s="307">
        <v>26629</v>
      </c>
      <c r="P298" s="310">
        <v>14046.797499999999</v>
      </c>
      <c r="Q298" s="310">
        <v>3933.1033000000002</v>
      </c>
      <c r="R298" s="311"/>
      <c r="S298" s="313"/>
      <c r="T298" s="313"/>
      <c r="U298" s="313"/>
    </row>
    <row r="299" spans="1:21">
      <c r="A299" s="306">
        <v>98</v>
      </c>
      <c r="B299" s="306">
        <v>98</v>
      </c>
      <c r="C299" s="307">
        <v>114580</v>
      </c>
      <c r="D299" s="310">
        <v>60440.95</v>
      </c>
      <c r="E299" s="310">
        <v>16923.466</v>
      </c>
      <c r="F299" s="307">
        <v>90988</v>
      </c>
      <c r="G299" s="310">
        <v>47996.17</v>
      </c>
      <c r="H299" s="310">
        <v>13438.927600000001</v>
      </c>
      <c r="I299" s="307">
        <v>56353</v>
      </c>
      <c r="J299" s="310">
        <v>29726.207499999997</v>
      </c>
      <c r="K299" s="310">
        <v>8323.338099999999</v>
      </c>
      <c r="L299" s="307">
        <v>37632</v>
      </c>
      <c r="M299" s="310">
        <v>19850.879999999997</v>
      </c>
      <c r="N299" s="310">
        <v>5558.2464</v>
      </c>
      <c r="O299" s="307">
        <v>28061</v>
      </c>
      <c r="P299" s="310">
        <v>14802.1775</v>
      </c>
      <c r="Q299" s="310">
        <v>4144.6097</v>
      </c>
      <c r="R299" s="311"/>
      <c r="S299" s="313"/>
      <c r="T299" s="313"/>
      <c r="U299" s="313"/>
    </row>
    <row r="300" spans="1:21">
      <c r="A300" s="306">
        <v>99</v>
      </c>
      <c r="B300" s="306">
        <v>99</v>
      </c>
      <c r="C300" s="307">
        <v>120753</v>
      </c>
      <c r="D300" s="310">
        <v>63697.207499999997</v>
      </c>
      <c r="E300" s="310">
        <v>17835.218100000002</v>
      </c>
      <c r="F300" s="307">
        <v>95893</v>
      </c>
      <c r="G300" s="310">
        <v>50583.557499999995</v>
      </c>
      <c r="H300" s="310">
        <v>14163.3961</v>
      </c>
      <c r="I300" s="307">
        <v>59391</v>
      </c>
      <c r="J300" s="310">
        <v>31328.752499999999</v>
      </c>
      <c r="K300" s="310">
        <v>8772.0506999999998</v>
      </c>
      <c r="L300" s="307">
        <v>39661</v>
      </c>
      <c r="M300" s="310">
        <v>20921.177499999998</v>
      </c>
      <c r="N300" s="310">
        <v>5857.9296999999997</v>
      </c>
      <c r="O300" s="307">
        <v>29574</v>
      </c>
      <c r="P300" s="310">
        <v>15600.285</v>
      </c>
      <c r="Q300" s="310">
        <v>4368.0798000000004</v>
      </c>
      <c r="R300" s="311"/>
      <c r="S300" s="313"/>
      <c r="T300" s="313"/>
      <c r="U300" s="313"/>
    </row>
    <row r="301" spans="1:21">
      <c r="A301" s="306">
        <v>100</v>
      </c>
      <c r="B301" s="306">
        <v>100</v>
      </c>
      <c r="C301" s="307">
        <v>127257</v>
      </c>
      <c r="D301" s="310">
        <v>67128.06749999999</v>
      </c>
      <c r="E301" s="310">
        <v>18795.858899999999</v>
      </c>
      <c r="F301" s="307">
        <v>101058</v>
      </c>
      <c r="G301" s="310">
        <v>53308.094999999994</v>
      </c>
      <c r="H301" s="310">
        <v>14926.266599999999</v>
      </c>
      <c r="I301" s="307">
        <v>62588</v>
      </c>
      <c r="J301" s="310">
        <v>33015.17</v>
      </c>
      <c r="K301" s="310">
        <v>9244.2476000000006</v>
      </c>
      <c r="L301" s="307">
        <v>41799</v>
      </c>
      <c r="M301" s="310">
        <v>22048.9725</v>
      </c>
      <c r="N301" s="310">
        <v>6173.7123000000001</v>
      </c>
      <c r="O301" s="307">
        <v>31164</v>
      </c>
      <c r="P301" s="310">
        <v>16439.009999999998</v>
      </c>
      <c r="Q301" s="310">
        <v>4602.9228000000003</v>
      </c>
      <c r="R301" s="311"/>
      <c r="S301" s="313"/>
      <c r="T301" s="313"/>
      <c r="U301" s="313"/>
    </row>
    <row r="302" spans="1:21">
      <c r="A302" s="306">
        <v>101</v>
      </c>
      <c r="B302" s="306">
        <v>101</v>
      </c>
      <c r="C302" s="307">
        <v>133334</v>
      </c>
      <c r="D302" s="310">
        <v>70333.684999999998</v>
      </c>
      <c r="E302" s="310">
        <v>19693.431800000002</v>
      </c>
      <c r="F302" s="307">
        <v>105886</v>
      </c>
      <c r="G302" s="310">
        <v>55854.864999999998</v>
      </c>
      <c r="H302" s="310">
        <v>15639.362200000001</v>
      </c>
      <c r="I302" s="307">
        <v>65581</v>
      </c>
      <c r="J302" s="310">
        <v>34593.977500000001</v>
      </c>
      <c r="K302" s="310">
        <v>9686.3137000000006</v>
      </c>
      <c r="L302" s="307">
        <v>43791</v>
      </c>
      <c r="M302" s="310">
        <v>23099.752499999999</v>
      </c>
      <c r="N302" s="310">
        <v>6467.9306999999999</v>
      </c>
      <c r="O302" s="307">
        <v>32657</v>
      </c>
      <c r="P302" s="310">
        <v>17226.567499999997</v>
      </c>
      <c r="Q302" s="310">
        <v>4823.4389000000001</v>
      </c>
      <c r="R302" s="311"/>
      <c r="S302" s="313"/>
      <c r="T302" s="313"/>
      <c r="U302" s="313"/>
    </row>
    <row r="303" spans="1:21">
      <c r="A303" s="308"/>
      <c r="B303" s="309"/>
      <c r="C303" s="307"/>
      <c r="D303" s="310"/>
      <c r="E303" s="310"/>
      <c r="F303" s="307"/>
      <c r="G303" s="310"/>
      <c r="H303" s="310"/>
      <c r="I303" s="307"/>
      <c r="J303" s="310"/>
      <c r="K303" s="310"/>
      <c r="L303" s="307"/>
      <c r="M303" s="310"/>
      <c r="N303" s="310"/>
      <c r="O303" s="307"/>
      <c r="P303" s="310"/>
      <c r="Q303" s="310"/>
      <c r="R303" s="312"/>
      <c r="S303" s="313"/>
      <c r="T303" s="313"/>
      <c r="U303" s="313"/>
    </row>
    <row r="304" spans="1:21">
      <c r="A304" s="306">
        <v>1</v>
      </c>
      <c r="B304" s="307"/>
      <c r="C304" s="307">
        <v>2822</v>
      </c>
      <c r="D304" s="310">
        <v>1488.605</v>
      </c>
      <c r="E304" s="310">
        <v>416.80940000000004</v>
      </c>
      <c r="F304" s="307">
        <v>2327</v>
      </c>
      <c r="G304" s="310">
        <v>1227.4924999999998</v>
      </c>
      <c r="H304" s="310">
        <v>343.6979</v>
      </c>
      <c r="I304" s="307">
        <v>1069</v>
      </c>
      <c r="J304" s="310">
        <v>563.89749999999992</v>
      </c>
      <c r="K304" s="310">
        <v>157.8913</v>
      </c>
      <c r="L304" s="307">
        <v>842</v>
      </c>
      <c r="M304" s="310">
        <v>444.15499999999997</v>
      </c>
      <c r="N304" s="310">
        <v>124.3634</v>
      </c>
      <c r="O304" s="307">
        <v>627</v>
      </c>
      <c r="P304" s="310">
        <v>330.74250000000001</v>
      </c>
      <c r="Q304" s="310">
        <v>92.607900000000015</v>
      </c>
      <c r="R304" s="311"/>
      <c r="S304" s="313"/>
      <c r="T304" s="313"/>
      <c r="U304" s="313"/>
    </row>
    <row r="305" spans="1:21">
      <c r="A305" s="308">
        <v>2</v>
      </c>
      <c r="B305" s="309"/>
      <c r="C305" s="307">
        <v>3994</v>
      </c>
      <c r="D305" s="310">
        <v>2106.835</v>
      </c>
      <c r="E305" s="310">
        <v>589.91380000000004</v>
      </c>
      <c r="F305" s="307">
        <v>3298</v>
      </c>
      <c r="G305" s="310">
        <v>1739.6949999999999</v>
      </c>
      <c r="H305" s="310">
        <v>487.11460000000005</v>
      </c>
      <c r="I305" s="307">
        <v>1514</v>
      </c>
      <c r="J305" s="310">
        <v>798.63499999999999</v>
      </c>
      <c r="K305" s="310">
        <v>223.61780000000002</v>
      </c>
      <c r="L305" s="307">
        <v>1191</v>
      </c>
      <c r="M305" s="310">
        <v>628.25249999999994</v>
      </c>
      <c r="N305" s="310">
        <v>175.91069999999999</v>
      </c>
      <c r="O305" s="307">
        <v>889</v>
      </c>
      <c r="P305" s="310">
        <v>468.94749999999999</v>
      </c>
      <c r="Q305" s="310">
        <v>131.30530000000002</v>
      </c>
      <c r="R305" s="312"/>
      <c r="S305" s="313"/>
      <c r="T305" s="313"/>
      <c r="U305" s="313"/>
    </row>
    <row r="306" spans="1:21">
      <c r="A306" s="306">
        <v>3</v>
      </c>
      <c r="B306" s="307"/>
      <c r="C306" s="307">
        <v>5147</v>
      </c>
      <c r="D306" s="310">
        <v>2715.0425</v>
      </c>
      <c r="E306" s="310">
        <v>760.21190000000013</v>
      </c>
      <c r="F306" s="307">
        <v>4249</v>
      </c>
      <c r="G306" s="310">
        <v>2241.3474999999999</v>
      </c>
      <c r="H306" s="310">
        <v>627.57730000000004</v>
      </c>
      <c r="I306" s="307">
        <v>2296</v>
      </c>
      <c r="J306" s="310">
        <v>1211.1399999999999</v>
      </c>
      <c r="K306" s="310">
        <v>339.11919999999998</v>
      </c>
      <c r="L306" s="307">
        <v>1537</v>
      </c>
      <c r="M306" s="310">
        <v>810.76749999999993</v>
      </c>
      <c r="N306" s="310">
        <v>227.01490000000001</v>
      </c>
      <c r="O306" s="307">
        <v>1145</v>
      </c>
      <c r="P306" s="310">
        <v>603.98749999999995</v>
      </c>
      <c r="Q306" s="310">
        <v>169.1165</v>
      </c>
      <c r="R306" s="311"/>
      <c r="S306" s="313"/>
      <c r="T306" s="313"/>
      <c r="U306" s="313"/>
    </row>
    <row r="308" spans="1:21">
      <c r="A308" s="245" t="s">
        <v>765</v>
      </c>
      <c r="C308" s="245">
        <v>365</v>
      </c>
      <c r="D308" s="245">
        <v>190</v>
      </c>
      <c r="E308" s="245">
        <v>100</v>
      </c>
      <c r="F308" s="245">
        <v>365</v>
      </c>
      <c r="G308" s="245">
        <v>190</v>
      </c>
      <c r="H308" s="245">
        <v>100</v>
      </c>
      <c r="I308" s="245">
        <v>365</v>
      </c>
      <c r="J308" s="245">
        <v>190</v>
      </c>
      <c r="K308" s="245">
        <v>100</v>
      </c>
      <c r="L308" s="245">
        <v>365</v>
      </c>
      <c r="M308" s="245">
        <v>190</v>
      </c>
      <c r="N308" s="245">
        <v>100</v>
      </c>
      <c r="O308" s="245">
        <v>365</v>
      </c>
      <c r="P308" s="245">
        <v>190</v>
      </c>
      <c r="Q308" s="245">
        <v>100</v>
      </c>
      <c r="R308" s="245">
        <v>365</v>
      </c>
      <c r="S308" s="245">
        <v>190</v>
      </c>
      <c r="T308" s="245">
        <v>100</v>
      </c>
    </row>
    <row r="310" spans="1:21">
      <c r="A310" s="245" t="s">
        <v>661</v>
      </c>
      <c r="C310" s="245" t="s">
        <v>635</v>
      </c>
      <c r="F310" s="245" t="s">
        <v>636</v>
      </c>
      <c r="I310" s="245" t="s">
        <v>637</v>
      </c>
      <c r="L310" s="245" t="s">
        <v>638</v>
      </c>
      <c r="O310" s="245" t="s">
        <v>639</v>
      </c>
      <c r="R310" s="245" t="s">
        <v>640</v>
      </c>
    </row>
    <row r="311" spans="1:21">
      <c r="C311" s="245" t="s">
        <v>642</v>
      </c>
      <c r="D311" s="245" t="s">
        <v>643</v>
      </c>
      <c r="F311" s="245" t="s">
        <v>642</v>
      </c>
      <c r="G311" s="245" t="s">
        <v>643</v>
      </c>
      <c r="I311" s="245" t="s">
        <v>642</v>
      </c>
      <c r="J311" s="245" t="s">
        <v>643</v>
      </c>
      <c r="L311" s="245" t="s">
        <v>642</v>
      </c>
      <c r="M311" s="245" t="s">
        <v>643</v>
      </c>
      <c r="O311" s="245" t="s">
        <v>642</v>
      </c>
      <c r="P311" s="245" t="s">
        <v>643</v>
      </c>
      <c r="R311" s="245" t="s">
        <v>642</v>
      </c>
      <c r="S311" s="245" t="s">
        <v>643</v>
      </c>
    </row>
    <row r="312" spans="1:21">
      <c r="A312" s="245" t="s">
        <v>651</v>
      </c>
      <c r="C312" s="245">
        <v>1000</v>
      </c>
      <c r="D312" s="245">
        <v>500</v>
      </c>
      <c r="F312" s="245">
        <v>2000</v>
      </c>
      <c r="G312" s="245">
        <v>2000</v>
      </c>
      <c r="I312" s="245">
        <v>5000</v>
      </c>
      <c r="J312" s="245">
        <v>5000</v>
      </c>
      <c r="L312" s="245">
        <v>10000</v>
      </c>
      <c r="M312" s="245">
        <v>10000</v>
      </c>
      <c r="O312" s="245">
        <v>20000</v>
      </c>
      <c r="P312" s="245">
        <v>20000</v>
      </c>
      <c r="R312" s="245">
        <v>50000</v>
      </c>
      <c r="S312" s="245">
        <v>50000</v>
      </c>
    </row>
    <row r="313" spans="1:21">
      <c r="A313" s="245" t="s">
        <v>653</v>
      </c>
      <c r="B313" s="245" t="s">
        <v>654</v>
      </c>
      <c r="C313" s="245" t="s">
        <v>652</v>
      </c>
      <c r="D313" s="245" t="s">
        <v>655</v>
      </c>
      <c r="E313" s="245" t="s">
        <v>764</v>
      </c>
      <c r="F313" s="245" t="s">
        <v>652</v>
      </c>
      <c r="G313" s="245" t="s">
        <v>655</v>
      </c>
      <c r="H313" s="245" t="s">
        <v>764</v>
      </c>
      <c r="I313" s="245" t="s">
        <v>652</v>
      </c>
      <c r="J313" s="245" t="s">
        <v>655</v>
      </c>
      <c r="K313" s="245" t="s">
        <v>764</v>
      </c>
      <c r="L313" s="245" t="s">
        <v>652</v>
      </c>
      <c r="M313" s="245" t="s">
        <v>655</v>
      </c>
      <c r="N313" s="245" t="s">
        <v>764</v>
      </c>
      <c r="O313" s="245" t="s">
        <v>652</v>
      </c>
      <c r="P313" s="245" t="s">
        <v>655</v>
      </c>
      <c r="Q313" s="245" t="s">
        <v>764</v>
      </c>
      <c r="R313" s="245" t="s">
        <v>652</v>
      </c>
      <c r="S313" s="245" t="s">
        <v>655</v>
      </c>
      <c r="T313" s="245" t="s">
        <v>764</v>
      </c>
    </row>
    <row r="314" spans="1:21">
      <c r="A314" s="245">
        <v>18</v>
      </c>
      <c r="B314" s="245">
        <v>24</v>
      </c>
      <c r="C314" s="245">
        <v>3020</v>
      </c>
      <c r="D314" s="245">
        <v>1593.05</v>
      </c>
      <c r="E314" s="245">
        <v>845.6</v>
      </c>
      <c r="F314" s="245">
        <v>2401</v>
      </c>
      <c r="G314" s="245">
        <v>1266.5274999999999</v>
      </c>
      <c r="H314" s="245">
        <v>672.28</v>
      </c>
      <c r="I314" s="245">
        <v>1810</v>
      </c>
      <c r="J314" s="245">
        <v>954.77499999999998</v>
      </c>
      <c r="K314" s="245">
        <v>506.8</v>
      </c>
      <c r="L314" s="245">
        <v>1527</v>
      </c>
      <c r="M314" s="245">
        <v>805.49249999999995</v>
      </c>
      <c r="N314" s="245">
        <v>427.56</v>
      </c>
      <c r="O314" s="245">
        <v>1201</v>
      </c>
      <c r="P314" s="245">
        <v>633.52750000000003</v>
      </c>
      <c r="Q314" s="245">
        <v>336.28</v>
      </c>
      <c r="R314" s="245">
        <v>865</v>
      </c>
      <c r="S314" s="245">
        <v>456.28750000000002</v>
      </c>
      <c r="T314" s="245">
        <v>242.2</v>
      </c>
      <c r="U314" s="245">
        <v>5</v>
      </c>
    </row>
    <row r="315" spans="1:21">
      <c r="A315" s="245">
        <v>25</v>
      </c>
      <c r="B315" s="245">
        <v>29</v>
      </c>
      <c r="C315" s="245">
        <v>3458</v>
      </c>
      <c r="D315" s="245">
        <v>1824.095</v>
      </c>
      <c r="E315" s="245">
        <v>968.24</v>
      </c>
      <c r="F315" s="245">
        <v>2741</v>
      </c>
      <c r="G315" s="245">
        <v>1445.8775000000001</v>
      </c>
      <c r="H315" s="245">
        <v>767.48</v>
      </c>
      <c r="I315" s="245">
        <v>2062</v>
      </c>
      <c r="J315" s="245">
        <v>1087.7049999999999</v>
      </c>
      <c r="K315" s="245">
        <v>577.36</v>
      </c>
      <c r="L315" s="245">
        <v>1738</v>
      </c>
      <c r="M315" s="245">
        <v>916.79499999999996</v>
      </c>
      <c r="N315" s="245">
        <v>486.64</v>
      </c>
      <c r="O315" s="245">
        <v>1368</v>
      </c>
      <c r="P315" s="245">
        <v>721.62</v>
      </c>
      <c r="Q315" s="245">
        <v>383.04</v>
      </c>
      <c r="R315" s="245">
        <v>985</v>
      </c>
      <c r="S315" s="245">
        <v>519.58749999999998</v>
      </c>
      <c r="T315" s="245">
        <v>275.8</v>
      </c>
    </row>
    <row r="316" spans="1:21">
      <c r="A316" s="245">
        <v>30</v>
      </c>
      <c r="B316" s="245">
        <v>34</v>
      </c>
      <c r="C316" s="245">
        <v>3908</v>
      </c>
      <c r="D316" s="245">
        <v>2061.4699999999998</v>
      </c>
      <c r="E316" s="245">
        <v>1094.24</v>
      </c>
      <c r="F316" s="245">
        <v>3091</v>
      </c>
      <c r="G316" s="245">
        <v>1630.5025000000001</v>
      </c>
      <c r="H316" s="245">
        <v>865.48</v>
      </c>
      <c r="I316" s="245">
        <v>2320</v>
      </c>
      <c r="J316" s="245">
        <v>1223.8</v>
      </c>
      <c r="K316" s="245">
        <v>649.6</v>
      </c>
      <c r="L316" s="245">
        <v>1959</v>
      </c>
      <c r="M316" s="245">
        <v>1033.3724999999999</v>
      </c>
      <c r="N316" s="245">
        <v>548.52</v>
      </c>
      <c r="O316" s="245">
        <v>1538</v>
      </c>
      <c r="P316" s="245">
        <v>811.29499999999996</v>
      </c>
      <c r="Q316" s="245">
        <v>430.64</v>
      </c>
      <c r="R316" s="245">
        <v>1107</v>
      </c>
      <c r="S316" s="245">
        <v>583.9425</v>
      </c>
      <c r="T316" s="245">
        <v>309.95999999999998</v>
      </c>
    </row>
    <row r="317" spans="1:21">
      <c r="A317" s="245">
        <v>35</v>
      </c>
      <c r="B317" s="245">
        <v>39</v>
      </c>
      <c r="C317" s="245">
        <v>4338</v>
      </c>
      <c r="D317" s="245">
        <v>2288.2950000000001</v>
      </c>
      <c r="E317" s="245">
        <v>1214.6399999999999</v>
      </c>
      <c r="F317" s="245">
        <v>3440</v>
      </c>
      <c r="G317" s="245">
        <v>1814.6</v>
      </c>
      <c r="H317" s="245">
        <v>963.2</v>
      </c>
      <c r="I317" s="245">
        <v>2571</v>
      </c>
      <c r="J317" s="245">
        <v>1356.2025000000001</v>
      </c>
      <c r="K317" s="245">
        <v>719.88</v>
      </c>
      <c r="L317" s="245">
        <v>2169</v>
      </c>
      <c r="M317" s="245">
        <v>1144.1475</v>
      </c>
      <c r="N317" s="245">
        <v>607.31999999999994</v>
      </c>
      <c r="O317" s="245">
        <v>1700</v>
      </c>
      <c r="P317" s="245">
        <v>896.75</v>
      </c>
      <c r="Q317" s="245">
        <v>476</v>
      </c>
      <c r="R317" s="245">
        <v>1224</v>
      </c>
      <c r="S317" s="245">
        <v>645.66</v>
      </c>
      <c r="T317" s="245">
        <v>342.72</v>
      </c>
    </row>
    <row r="318" spans="1:21">
      <c r="A318" s="245">
        <v>40</v>
      </c>
      <c r="B318" s="245">
        <v>44</v>
      </c>
      <c r="C318" s="245">
        <v>4910</v>
      </c>
      <c r="D318" s="245">
        <v>2590.0250000000001</v>
      </c>
      <c r="E318" s="245">
        <v>1374.8</v>
      </c>
      <c r="F318" s="245">
        <v>3883</v>
      </c>
      <c r="G318" s="245">
        <v>2048.2824999999998</v>
      </c>
      <c r="H318" s="245">
        <v>1087.24</v>
      </c>
      <c r="I318" s="245">
        <v>2902</v>
      </c>
      <c r="J318" s="245">
        <v>1530.8050000000001</v>
      </c>
      <c r="K318" s="245">
        <v>812.56</v>
      </c>
      <c r="L318" s="245">
        <v>2444</v>
      </c>
      <c r="M318" s="245">
        <v>1289.21</v>
      </c>
      <c r="N318" s="245">
        <v>684.31999999999994</v>
      </c>
      <c r="O318" s="245">
        <v>1925</v>
      </c>
      <c r="P318" s="245">
        <v>1015.4375</v>
      </c>
      <c r="Q318" s="245">
        <v>539</v>
      </c>
      <c r="R318" s="245">
        <v>1386</v>
      </c>
      <c r="S318" s="245">
        <v>731.11500000000001</v>
      </c>
      <c r="T318" s="245">
        <v>388.08</v>
      </c>
    </row>
    <row r="319" spans="1:21">
      <c r="A319" s="245">
        <v>45</v>
      </c>
      <c r="B319" s="245">
        <v>49</v>
      </c>
      <c r="C319" s="245">
        <v>5710</v>
      </c>
      <c r="D319" s="245">
        <v>3012.0250000000001</v>
      </c>
      <c r="E319" s="245">
        <v>1598.8</v>
      </c>
      <c r="F319" s="245">
        <v>4510</v>
      </c>
      <c r="G319" s="245">
        <v>2379.0250000000001</v>
      </c>
      <c r="H319" s="245">
        <v>1262.8</v>
      </c>
      <c r="I319" s="245">
        <v>3362</v>
      </c>
      <c r="J319" s="245">
        <v>1773.4549999999999</v>
      </c>
      <c r="K319" s="245">
        <v>941.36</v>
      </c>
      <c r="L319" s="245">
        <v>2837</v>
      </c>
      <c r="M319" s="245">
        <v>1496.5174999999999</v>
      </c>
      <c r="N319" s="245">
        <v>794.36</v>
      </c>
      <c r="O319" s="245">
        <v>2223</v>
      </c>
      <c r="P319" s="245">
        <v>1172.6324999999999</v>
      </c>
      <c r="Q319" s="245">
        <v>622.44000000000005</v>
      </c>
      <c r="R319" s="245">
        <v>1601</v>
      </c>
      <c r="S319" s="245">
        <v>844.52750000000003</v>
      </c>
      <c r="T319" s="245">
        <v>448.28</v>
      </c>
    </row>
    <row r="320" spans="1:21">
      <c r="A320" s="245">
        <v>50</v>
      </c>
      <c r="B320" s="245">
        <v>54</v>
      </c>
      <c r="C320" s="245">
        <v>6260</v>
      </c>
      <c r="D320" s="245">
        <v>3302.15</v>
      </c>
      <c r="E320" s="245">
        <v>1752.8</v>
      </c>
      <c r="F320" s="245">
        <v>4939</v>
      </c>
      <c r="G320" s="245">
        <v>2605.3225000000002</v>
      </c>
      <c r="H320" s="245">
        <v>1382.92</v>
      </c>
      <c r="I320" s="245">
        <v>3682</v>
      </c>
      <c r="J320" s="245">
        <v>1942.2550000000001</v>
      </c>
      <c r="K320" s="245">
        <v>1030.96</v>
      </c>
      <c r="L320" s="245">
        <v>3099</v>
      </c>
      <c r="M320" s="245">
        <v>1634.7225000000001</v>
      </c>
      <c r="N320" s="245">
        <v>867.72</v>
      </c>
      <c r="O320" s="245">
        <v>2436</v>
      </c>
      <c r="P320" s="245">
        <v>1284.99</v>
      </c>
      <c r="Q320" s="245">
        <v>682.08</v>
      </c>
      <c r="R320" s="245">
        <v>1753</v>
      </c>
      <c r="S320" s="245">
        <v>924.70749999999998</v>
      </c>
      <c r="T320" s="245">
        <v>490.84</v>
      </c>
    </row>
    <row r="321" spans="1:20">
      <c r="A321" s="245">
        <v>55</v>
      </c>
      <c r="B321" s="245">
        <v>59</v>
      </c>
      <c r="C321" s="245">
        <v>7415</v>
      </c>
      <c r="D321" s="245">
        <v>3911.4124999999999</v>
      </c>
      <c r="E321" s="245">
        <v>2076.1999999999998</v>
      </c>
      <c r="F321" s="245">
        <v>5845</v>
      </c>
      <c r="G321" s="245">
        <v>3083.2375000000002</v>
      </c>
      <c r="H321" s="245">
        <v>1636.6</v>
      </c>
      <c r="I321" s="245">
        <v>4345</v>
      </c>
      <c r="J321" s="245">
        <v>2291.9875000000002</v>
      </c>
      <c r="K321" s="245">
        <v>1216.5999999999999</v>
      </c>
      <c r="L321" s="245">
        <v>3661</v>
      </c>
      <c r="M321" s="245">
        <v>1931.1775</v>
      </c>
      <c r="N321" s="245">
        <v>1025.08</v>
      </c>
      <c r="O321" s="245">
        <v>2880</v>
      </c>
      <c r="P321" s="245">
        <v>1519.2</v>
      </c>
      <c r="Q321" s="245">
        <v>806.4</v>
      </c>
      <c r="R321" s="245">
        <v>2073</v>
      </c>
      <c r="S321" s="245">
        <v>1093.5074999999999</v>
      </c>
      <c r="T321" s="245">
        <v>580.44000000000005</v>
      </c>
    </row>
    <row r="322" spans="1:20">
      <c r="A322" s="245">
        <v>60</v>
      </c>
      <c r="B322" s="245">
        <v>64</v>
      </c>
      <c r="C322" s="245">
        <v>10425</v>
      </c>
      <c r="D322" s="245">
        <v>5499.1875</v>
      </c>
      <c r="E322" s="245">
        <v>2919</v>
      </c>
      <c r="F322" s="245">
        <v>8210</v>
      </c>
      <c r="G322" s="245">
        <v>4330.7749999999996</v>
      </c>
      <c r="H322" s="245">
        <v>2298.8000000000002</v>
      </c>
      <c r="I322" s="245">
        <v>6140</v>
      </c>
      <c r="J322" s="245">
        <v>3238.85</v>
      </c>
      <c r="K322" s="245">
        <v>1719.2</v>
      </c>
      <c r="L322" s="245">
        <v>5175</v>
      </c>
      <c r="M322" s="245">
        <v>2729.8125</v>
      </c>
      <c r="N322" s="245">
        <v>1449</v>
      </c>
      <c r="O322" s="245">
        <v>4068</v>
      </c>
      <c r="P322" s="245">
        <v>2145.87</v>
      </c>
      <c r="Q322" s="245">
        <v>1139.04</v>
      </c>
      <c r="R322" s="245">
        <v>2928</v>
      </c>
      <c r="S322" s="245">
        <v>1544.52</v>
      </c>
      <c r="T322" s="245">
        <v>819.84</v>
      </c>
    </row>
    <row r="323" spans="1:20">
      <c r="A323" s="245">
        <v>65</v>
      </c>
      <c r="B323" s="245">
        <v>69</v>
      </c>
      <c r="C323" s="245">
        <v>14265</v>
      </c>
      <c r="D323" s="245">
        <v>7524.7875000000004</v>
      </c>
      <c r="E323" s="245">
        <v>3994.2</v>
      </c>
      <c r="F323" s="245">
        <v>11222</v>
      </c>
      <c r="G323" s="245">
        <v>5919.6049999999996</v>
      </c>
      <c r="H323" s="245">
        <v>3142.16</v>
      </c>
      <c r="I323" s="245">
        <v>8227</v>
      </c>
      <c r="J323" s="245">
        <v>4339.7425000000003</v>
      </c>
      <c r="K323" s="245">
        <v>2303.56</v>
      </c>
      <c r="L323" s="245">
        <v>6938</v>
      </c>
      <c r="M323" s="245">
        <v>3659.7950000000001</v>
      </c>
      <c r="N323" s="245">
        <v>1942.6399999999999</v>
      </c>
      <c r="O323" s="245">
        <v>5452</v>
      </c>
      <c r="P323" s="245">
        <v>2875.93</v>
      </c>
      <c r="Q323" s="245">
        <v>1526.56</v>
      </c>
      <c r="R323" s="245">
        <v>3925</v>
      </c>
      <c r="S323" s="245">
        <v>2070.4375</v>
      </c>
      <c r="T323" s="245">
        <v>1099</v>
      </c>
    </row>
    <row r="324" spans="1:20">
      <c r="A324" s="245">
        <v>70</v>
      </c>
      <c r="B324" s="245">
        <v>74</v>
      </c>
      <c r="C324" s="245">
        <v>20676</v>
      </c>
      <c r="D324" s="245">
        <v>10906.59</v>
      </c>
      <c r="E324" s="245">
        <v>5789.28</v>
      </c>
      <c r="F324" s="245">
        <v>16250</v>
      </c>
      <c r="G324" s="245">
        <v>8571.875</v>
      </c>
      <c r="H324" s="245">
        <v>4550</v>
      </c>
      <c r="I324" s="245">
        <v>11894</v>
      </c>
      <c r="J324" s="245">
        <v>6274.085</v>
      </c>
      <c r="K324" s="245">
        <v>3330.32</v>
      </c>
      <c r="L324" s="245">
        <v>10145</v>
      </c>
      <c r="M324" s="245">
        <v>5351.4875000000002</v>
      </c>
      <c r="N324" s="245">
        <v>2840.6</v>
      </c>
      <c r="O324" s="245">
        <v>7968</v>
      </c>
      <c r="P324" s="245">
        <v>4203.12</v>
      </c>
      <c r="Q324" s="245">
        <v>2231.04</v>
      </c>
      <c r="R324" s="245">
        <v>5737</v>
      </c>
      <c r="S324" s="245">
        <v>3026.2674999999999</v>
      </c>
      <c r="T324" s="245">
        <v>1606.36</v>
      </c>
    </row>
    <row r="325" spans="1:20">
      <c r="A325" s="245">
        <v>75</v>
      </c>
      <c r="B325" s="245">
        <v>79</v>
      </c>
      <c r="C325" s="245">
        <v>25852</v>
      </c>
      <c r="D325" s="245">
        <v>13636.93</v>
      </c>
      <c r="E325" s="245">
        <v>7238.5599999999995</v>
      </c>
      <c r="F325" s="245">
        <v>20310</v>
      </c>
      <c r="G325" s="245">
        <v>10713.525</v>
      </c>
      <c r="H325" s="245">
        <v>5686.8</v>
      </c>
      <c r="I325" s="245">
        <v>14852</v>
      </c>
      <c r="J325" s="245">
        <v>7834.43</v>
      </c>
      <c r="K325" s="245">
        <v>4158.5600000000004</v>
      </c>
      <c r="L325" s="245">
        <v>12667</v>
      </c>
      <c r="M325" s="245">
        <v>6681.8424999999997</v>
      </c>
      <c r="N325" s="245">
        <v>3546.76</v>
      </c>
      <c r="O325" s="245">
        <v>9951</v>
      </c>
      <c r="P325" s="245">
        <v>5249.1525000000001</v>
      </c>
      <c r="Q325" s="245">
        <v>2786.2799999999997</v>
      </c>
      <c r="R325" s="245">
        <v>7166</v>
      </c>
      <c r="S325" s="245">
        <v>3780.0650000000001</v>
      </c>
      <c r="T325" s="245">
        <v>2006.48</v>
      </c>
    </row>
    <row r="326" spans="1:20">
      <c r="A326" s="245">
        <v>80</v>
      </c>
      <c r="B326" s="245">
        <v>99</v>
      </c>
      <c r="C326" s="245">
        <v>34372</v>
      </c>
      <c r="D326" s="245">
        <v>18131.23</v>
      </c>
      <c r="E326" s="245">
        <v>9624.16</v>
      </c>
      <c r="F326" s="245">
        <v>26987</v>
      </c>
      <c r="G326" s="245">
        <v>14235.6425</v>
      </c>
      <c r="H326" s="245">
        <v>7556.36</v>
      </c>
      <c r="I326" s="245">
        <v>19721</v>
      </c>
      <c r="J326" s="245">
        <v>10402.827499999999</v>
      </c>
      <c r="K326" s="245">
        <v>5521.88</v>
      </c>
      <c r="L326" s="245">
        <v>16821</v>
      </c>
      <c r="M326" s="245">
        <v>8873.0774999999994</v>
      </c>
      <c r="N326" s="245">
        <v>4709.88</v>
      </c>
      <c r="O326" s="245">
        <v>13208</v>
      </c>
      <c r="P326" s="245">
        <v>6967.22</v>
      </c>
      <c r="Q326" s="245">
        <v>3698.24</v>
      </c>
      <c r="R326" s="245">
        <v>9510</v>
      </c>
      <c r="S326" s="245">
        <v>5016.5249999999996</v>
      </c>
      <c r="T326" s="245">
        <v>2662.8</v>
      </c>
    </row>
    <row r="328" spans="1:20">
      <c r="A328" s="245">
        <v>1</v>
      </c>
      <c r="C328" s="245">
        <v>1282</v>
      </c>
      <c r="D328" s="245">
        <v>676.255</v>
      </c>
      <c r="E328" s="245">
        <v>358.96</v>
      </c>
      <c r="F328" s="245">
        <v>1008</v>
      </c>
      <c r="G328" s="245">
        <v>531.72</v>
      </c>
      <c r="H328" s="245">
        <v>282.24</v>
      </c>
      <c r="I328" s="245">
        <v>735</v>
      </c>
      <c r="J328" s="245">
        <v>387.71249999999998</v>
      </c>
      <c r="K328" s="245">
        <v>205.8</v>
      </c>
      <c r="L328" s="245">
        <v>610</v>
      </c>
      <c r="M328" s="245">
        <v>321.77499999999998</v>
      </c>
      <c r="N328" s="245">
        <v>170.8</v>
      </c>
      <c r="O328" s="245">
        <v>529</v>
      </c>
      <c r="P328" s="245">
        <v>279.04750000000001</v>
      </c>
      <c r="Q328" s="245">
        <v>148.12</v>
      </c>
      <c r="R328" s="245">
        <v>381</v>
      </c>
      <c r="S328" s="245">
        <v>200.97749999999999</v>
      </c>
      <c r="T328" s="245">
        <v>106.68</v>
      </c>
    </row>
    <row r="329" spans="1:20">
      <c r="A329" s="245">
        <v>2</v>
      </c>
      <c r="C329" s="245">
        <v>2021</v>
      </c>
      <c r="D329" s="245">
        <v>1066.0775000000001</v>
      </c>
      <c r="E329" s="245">
        <v>565.88</v>
      </c>
      <c r="F329" s="245">
        <v>1586</v>
      </c>
      <c r="G329" s="245">
        <v>836.61500000000001</v>
      </c>
      <c r="H329" s="245">
        <v>444.08</v>
      </c>
      <c r="I329" s="245">
        <v>1158</v>
      </c>
      <c r="J329" s="245">
        <v>610.84500000000003</v>
      </c>
      <c r="K329" s="245">
        <v>324.24</v>
      </c>
      <c r="L329" s="245">
        <v>962</v>
      </c>
      <c r="M329" s="245">
        <v>507.45499999999998</v>
      </c>
      <c r="N329" s="245">
        <v>269.36</v>
      </c>
      <c r="O329" s="245">
        <v>841</v>
      </c>
      <c r="P329" s="245">
        <v>443.6275</v>
      </c>
      <c r="Q329" s="245">
        <v>235.48</v>
      </c>
      <c r="R329" s="245">
        <v>606</v>
      </c>
      <c r="S329" s="245">
        <v>319.66500000000002</v>
      </c>
      <c r="T329" s="245">
        <v>169.68</v>
      </c>
    </row>
    <row r="330" spans="1:20">
      <c r="A330" s="245">
        <v>3</v>
      </c>
      <c r="C330" s="245">
        <v>2936</v>
      </c>
      <c r="D330" s="245">
        <v>1548.74</v>
      </c>
      <c r="E330" s="245">
        <v>822.08</v>
      </c>
      <c r="F330" s="245">
        <v>2304</v>
      </c>
      <c r="G330" s="245">
        <v>1215.3599999999999</v>
      </c>
      <c r="H330" s="245">
        <v>645.12</v>
      </c>
      <c r="I330" s="245">
        <v>1675</v>
      </c>
      <c r="J330" s="245">
        <v>883.5625</v>
      </c>
      <c r="K330" s="245">
        <v>469</v>
      </c>
      <c r="L330" s="245">
        <v>1401</v>
      </c>
      <c r="M330" s="245">
        <v>739.02750000000003</v>
      </c>
      <c r="N330" s="245">
        <v>392.28</v>
      </c>
      <c r="O330" s="245">
        <v>1214</v>
      </c>
      <c r="P330" s="245">
        <v>640.38499999999999</v>
      </c>
      <c r="Q330" s="245">
        <v>339.92</v>
      </c>
      <c r="R330" s="245">
        <v>876</v>
      </c>
      <c r="S330" s="245">
        <v>462.09</v>
      </c>
      <c r="T330" s="245">
        <v>245.28</v>
      </c>
    </row>
    <row r="332" spans="1:20">
      <c r="A332" s="245" t="s">
        <v>765</v>
      </c>
      <c r="C332" s="245">
        <v>365</v>
      </c>
      <c r="D332" s="245">
        <v>190</v>
      </c>
      <c r="E332" s="245">
        <v>100</v>
      </c>
      <c r="F332" s="245">
        <v>365</v>
      </c>
      <c r="G332" s="245">
        <v>190</v>
      </c>
      <c r="H332" s="245">
        <v>100</v>
      </c>
      <c r="I332" s="245">
        <v>365</v>
      </c>
      <c r="J332" s="245">
        <v>190</v>
      </c>
      <c r="K332" s="245">
        <v>100</v>
      </c>
      <c r="L332" s="245">
        <v>365</v>
      </c>
      <c r="M332" s="245">
        <v>190</v>
      </c>
      <c r="N332" s="245">
        <v>100</v>
      </c>
      <c r="O332" s="245">
        <v>365</v>
      </c>
      <c r="P332" s="245">
        <v>190</v>
      </c>
      <c r="Q332" s="245">
        <v>100</v>
      </c>
      <c r="R332" s="245">
        <v>365</v>
      </c>
      <c r="S332" s="245">
        <v>190</v>
      </c>
      <c r="T332" s="245">
        <v>100</v>
      </c>
    </row>
    <row r="334" spans="1:20">
      <c r="A334" s="245" t="s">
        <v>662</v>
      </c>
      <c r="C334" s="245" t="s">
        <v>635</v>
      </c>
      <c r="F334" s="245" t="s">
        <v>636</v>
      </c>
      <c r="I334" s="245" t="s">
        <v>637</v>
      </c>
      <c r="L334" s="245" t="s">
        <v>638</v>
      </c>
      <c r="O334" s="245" t="s">
        <v>639</v>
      </c>
      <c r="R334" s="245" t="s">
        <v>640</v>
      </c>
    </row>
    <row r="335" spans="1:20">
      <c r="C335" s="245" t="s">
        <v>642</v>
      </c>
      <c r="D335" s="245" t="s">
        <v>643</v>
      </c>
      <c r="F335" s="245" t="s">
        <v>642</v>
      </c>
      <c r="G335" s="245" t="s">
        <v>643</v>
      </c>
      <c r="I335" s="245" t="s">
        <v>642</v>
      </c>
      <c r="J335" s="245" t="s">
        <v>643</v>
      </c>
      <c r="L335" s="245" t="s">
        <v>642</v>
      </c>
      <c r="M335" s="245" t="s">
        <v>643</v>
      </c>
      <c r="O335" s="245" t="s">
        <v>642</v>
      </c>
      <c r="P335" s="245" t="s">
        <v>643</v>
      </c>
      <c r="R335" s="245" t="s">
        <v>642</v>
      </c>
      <c r="S335" s="245" t="s">
        <v>643</v>
      </c>
    </row>
    <row r="336" spans="1:20">
      <c r="A336" s="245" t="s">
        <v>651</v>
      </c>
      <c r="C336" s="245">
        <v>1000</v>
      </c>
      <c r="D336" s="245">
        <v>500</v>
      </c>
      <c r="F336" s="245">
        <v>2000</v>
      </c>
      <c r="G336" s="245">
        <v>2000</v>
      </c>
      <c r="I336" s="245">
        <v>5000</v>
      </c>
      <c r="J336" s="245">
        <v>5000</v>
      </c>
      <c r="L336" s="245">
        <v>10000</v>
      </c>
      <c r="M336" s="245">
        <v>10000</v>
      </c>
      <c r="O336" s="245">
        <v>20000</v>
      </c>
      <c r="P336" s="245">
        <v>20000</v>
      </c>
      <c r="R336" s="245">
        <v>50000</v>
      </c>
      <c r="S336" s="245">
        <v>50000</v>
      </c>
    </row>
    <row r="337" spans="1:21">
      <c r="A337" s="245" t="s">
        <v>653</v>
      </c>
      <c r="B337" s="245" t="s">
        <v>654</v>
      </c>
      <c r="C337" s="245" t="s">
        <v>652</v>
      </c>
      <c r="D337" s="245" t="s">
        <v>655</v>
      </c>
      <c r="E337" s="245" t="s">
        <v>764</v>
      </c>
      <c r="F337" s="245" t="s">
        <v>652</v>
      </c>
      <c r="G337" s="245" t="s">
        <v>655</v>
      </c>
      <c r="H337" s="245" t="s">
        <v>764</v>
      </c>
      <c r="I337" s="245" t="s">
        <v>652</v>
      </c>
      <c r="J337" s="245" t="s">
        <v>655</v>
      </c>
      <c r="K337" s="245" t="s">
        <v>764</v>
      </c>
      <c r="L337" s="245" t="s">
        <v>652</v>
      </c>
      <c r="M337" s="245" t="s">
        <v>655</v>
      </c>
      <c r="N337" s="245" t="s">
        <v>764</v>
      </c>
      <c r="O337" s="245" t="s">
        <v>652</v>
      </c>
      <c r="P337" s="245" t="s">
        <v>655</v>
      </c>
      <c r="Q337" s="245" t="s">
        <v>764</v>
      </c>
      <c r="R337" s="245" t="s">
        <v>652</v>
      </c>
      <c r="S337" s="245" t="s">
        <v>655</v>
      </c>
      <c r="T337" s="245" t="s">
        <v>764</v>
      </c>
    </row>
    <row r="338" spans="1:21">
      <c r="A338" s="245">
        <v>18</v>
      </c>
      <c r="B338" s="245">
        <v>24</v>
      </c>
      <c r="C338" s="245">
        <v>2302</v>
      </c>
      <c r="D338" s="245">
        <v>1214.3050000000001</v>
      </c>
      <c r="E338" s="245">
        <v>644.55999999999995</v>
      </c>
      <c r="F338" s="245">
        <v>1834</v>
      </c>
      <c r="G338" s="245">
        <v>967.43499999999995</v>
      </c>
      <c r="H338" s="245">
        <v>513.52</v>
      </c>
      <c r="I338" s="245">
        <v>1357</v>
      </c>
      <c r="J338" s="245">
        <v>715.8175</v>
      </c>
      <c r="K338" s="245">
        <v>379.96</v>
      </c>
      <c r="L338" s="245">
        <v>1148</v>
      </c>
      <c r="M338" s="245">
        <v>605.57000000000005</v>
      </c>
      <c r="N338" s="245">
        <v>321.44</v>
      </c>
      <c r="O338" s="245">
        <v>903</v>
      </c>
      <c r="P338" s="245">
        <v>476.33249999999998</v>
      </c>
      <c r="Q338" s="245">
        <v>252.84</v>
      </c>
      <c r="R338" s="245">
        <v>651</v>
      </c>
      <c r="S338" s="245">
        <v>343.40249999999997</v>
      </c>
      <c r="T338" s="245">
        <v>182.28</v>
      </c>
      <c r="U338" s="245">
        <v>6</v>
      </c>
    </row>
    <row r="339" spans="1:21">
      <c r="A339" s="245">
        <v>25</v>
      </c>
      <c r="B339" s="245">
        <v>29</v>
      </c>
      <c r="C339" s="245">
        <v>2632</v>
      </c>
      <c r="D339" s="245">
        <v>1388.38</v>
      </c>
      <c r="E339" s="245">
        <v>736.96</v>
      </c>
      <c r="F339" s="245">
        <v>2092</v>
      </c>
      <c r="G339" s="245">
        <v>1103.53</v>
      </c>
      <c r="H339" s="245">
        <v>585.76</v>
      </c>
      <c r="I339" s="245">
        <v>1541</v>
      </c>
      <c r="J339" s="245">
        <v>812.87750000000005</v>
      </c>
      <c r="K339" s="245">
        <v>431.48</v>
      </c>
      <c r="L339" s="245">
        <v>1304</v>
      </c>
      <c r="M339" s="245">
        <v>687.86</v>
      </c>
      <c r="N339" s="245">
        <v>365.12</v>
      </c>
      <c r="O339" s="245">
        <v>1026</v>
      </c>
      <c r="P339" s="245">
        <v>541.21500000000003</v>
      </c>
      <c r="Q339" s="245">
        <v>287.27999999999997</v>
      </c>
      <c r="R339" s="245">
        <v>739</v>
      </c>
      <c r="S339" s="245">
        <v>389.82249999999999</v>
      </c>
      <c r="T339" s="245">
        <v>206.92</v>
      </c>
    </row>
    <row r="340" spans="1:21">
      <c r="A340" s="245">
        <v>30</v>
      </c>
      <c r="B340" s="245">
        <v>34</v>
      </c>
      <c r="C340" s="245">
        <v>2980</v>
      </c>
      <c r="D340" s="245">
        <v>1571.95</v>
      </c>
      <c r="E340" s="245">
        <v>834.4</v>
      </c>
      <c r="F340" s="245">
        <v>2363</v>
      </c>
      <c r="G340" s="245">
        <v>1246.4825000000001</v>
      </c>
      <c r="H340" s="245">
        <v>661.64</v>
      </c>
      <c r="I340" s="245">
        <v>1739</v>
      </c>
      <c r="J340" s="245">
        <v>917.32249999999999</v>
      </c>
      <c r="K340" s="245">
        <v>486.92</v>
      </c>
      <c r="L340" s="245">
        <v>1470</v>
      </c>
      <c r="M340" s="245">
        <v>775.42499999999995</v>
      </c>
      <c r="N340" s="245">
        <v>411.6</v>
      </c>
      <c r="O340" s="245">
        <v>1154</v>
      </c>
      <c r="P340" s="245">
        <v>608.73500000000001</v>
      </c>
      <c r="Q340" s="245">
        <v>323.12</v>
      </c>
      <c r="R340" s="245">
        <v>830</v>
      </c>
      <c r="S340" s="245">
        <v>437.82499999999999</v>
      </c>
      <c r="T340" s="245">
        <v>232.4</v>
      </c>
    </row>
    <row r="341" spans="1:21">
      <c r="A341" s="245">
        <v>35</v>
      </c>
      <c r="B341" s="245">
        <v>39</v>
      </c>
      <c r="C341" s="245">
        <v>3310</v>
      </c>
      <c r="D341" s="245">
        <v>1746.0250000000001</v>
      </c>
      <c r="E341" s="245">
        <v>926.8</v>
      </c>
      <c r="F341" s="245">
        <v>2619</v>
      </c>
      <c r="G341" s="245">
        <v>1381.5225</v>
      </c>
      <c r="H341" s="245">
        <v>733.31999999999994</v>
      </c>
      <c r="I341" s="245">
        <v>1927</v>
      </c>
      <c r="J341" s="245">
        <v>1016.4924999999999</v>
      </c>
      <c r="K341" s="245">
        <v>539.55999999999995</v>
      </c>
      <c r="L341" s="245">
        <v>1627</v>
      </c>
      <c r="M341" s="245">
        <v>858.24249999999995</v>
      </c>
      <c r="N341" s="245">
        <v>455.56</v>
      </c>
      <c r="O341" s="245">
        <v>1277</v>
      </c>
      <c r="P341" s="245">
        <v>673.61749999999995</v>
      </c>
      <c r="Q341" s="245">
        <v>357.56</v>
      </c>
      <c r="R341" s="245">
        <v>919</v>
      </c>
      <c r="S341" s="245">
        <v>484.77249999999998</v>
      </c>
      <c r="T341" s="245">
        <v>257.32</v>
      </c>
    </row>
    <row r="342" spans="1:21">
      <c r="A342" s="245">
        <v>40</v>
      </c>
      <c r="B342" s="245">
        <v>44</v>
      </c>
      <c r="C342" s="245">
        <v>3747</v>
      </c>
      <c r="D342" s="245">
        <v>1976.5425</v>
      </c>
      <c r="E342" s="245">
        <v>1049.1600000000001</v>
      </c>
      <c r="F342" s="245">
        <v>2963</v>
      </c>
      <c r="G342" s="245">
        <v>1562.9825000000001</v>
      </c>
      <c r="H342" s="245">
        <v>829.64</v>
      </c>
      <c r="I342" s="245">
        <v>2173</v>
      </c>
      <c r="J342" s="245">
        <v>1146.2574999999999</v>
      </c>
      <c r="K342" s="245">
        <v>608.44000000000005</v>
      </c>
      <c r="L342" s="245">
        <v>1836</v>
      </c>
      <c r="M342" s="245">
        <v>968.49</v>
      </c>
      <c r="N342" s="245">
        <v>514.08000000000004</v>
      </c>
      <c r="O342" s="245">
        <v>1444</v>
      </c>
      <c r="P342" s="245">
        <v>761.71</v>
      </c>
      <c r="Q342" s="245">
        <v>404.32</v>
      </c>
      <c r="R342" s="245">
        <v>1038</v>
      </c>
      <c r="S342" s="245">
        <v>547.54499999999996</v>
      </c>
      <c r="T342" s="245">
        <v>290.64</v>
      </c>
    </row>
    <row r="343" spans="1:21">
      <c r="A343" s="245">
        <v>45</v>
      </c>
      <c r="B343" s="245">
        <v>49</v>
      </c>
      <c r="C343" s="245">
        <v>4354</v>
      </c>
      <c r="D343" s="245">
        <v>2296.7350000000001</v>
      </c>
      <c r="E343" s="245">
        <v>1219.1199999999999</v>
      </c>
      <c r="F343" s="245">
        <v>3440</v>
      </c>
      <c r="G343" s="245">
        <v>1814.6</v>
      </c>
      <c r="H343" s="245">
        <v>963.2</v>
      </c>
      <c r="I343" s="245">
        <v>2519</v>
      </c>
      <c r="J343" s="245">
        <v>1328.7725</v>
      </c>
      <c r="K343" s="245">
        <v>705.31999999999994</v>
      </c>
      <c r="L343" s="245">
        <v>2126</v>
      </c>
      <c r="M343" s="245">
        <v>1121.4649999999999</v>
      </c>
      <c r="N343" s="245">
        <v>595.28</v>
      </c>
      <c r="O343" s="245">
        <v>1668</v>
      </c>
      <c r="P343" s="245">
        <v>879.87</v>
      </c>
      <c r="Q343" s="245">
        <v>467.04</v>
      </c>
      <c r="R343" s="245">
        <v>1202</v>
      </c>
      <c r="S343" s="245">
        <v>634.05499999999995</v>
      </c>
      <c r="T343" s="245">
        <v>336.56</v>
      </c>
    </row>
    <row r="344" spans="1:21">
      <c r="A344" s="245">
        <v>50</v>
      </c>
      <c r="B344" s="245">
        <v>54</v>
      </c>
      <c r="C344" s="245">
        <v>4775</v>
      </c>
      <c r="D344" s="245">
        <v>2518.8125</v>
      </c>
      <c r="E344" s="245">
        <v>1337</v>
      </c>
      <c r="F344" s="245">
        <v>3768</v>
      </c>
      <c r="G344" s="245">
        <v>1987.62</v>
      </c>
      <c r="H344" s="245">
        <v>1055.04</v>
      </c>
      <c r="I344" s="245">
        <v>2754</v>
      </c>
      <c r="J344" s="245">
        <v>1452.7349999999999</v>
      </c>
      <c r="K344" s="245">
        <v>771.12</v>
      </c>
      <c r="L344" s="245">
        <v>2325</v>
      </c>
      <c r="M344" s="245">
        <v>1226.4375</v>
      </c>
      <c r="N344" s="245">
        <v>651</v>
      </c>
      <c r="O344" s="245">
        <v>1824</v>
      </c>
      <c r="P344" s="245">
        <v>962.16</v>
      </c>
      <c r="Q344" s="245">
        <v>510.72</v>
      </c>
      <c r="R344" s="245">
        <v>1313</v>
      </c>
      <c r="S344" s="245">
        <v>692.60749999999996</v>
      </c>
      <c r="T344" s="245">
        <v>367.64</v>
      </c>
    </row>
    <row r="345" spans="1:21">
      <c r="A345" s="245">
        <v>55</v>
      </c>
      <c r="B345" s="245">
        <v>59</v>
      </c>
      <c r="C345" s="245">
        <v>5654</v>
      </c>
      <c r="D345" s="245">
        <v>2982.4850000000001</v>
      </c>
      <c r="E345" s="245">
        <v>1583.12</v>
      </c>
      <c r="F345" s="245">
        <v>4457</v>
      </c>
      <c r="G345" s="245">
        <v>2351.0675000000001</v>
      </c>
      <c r="H345" s="245">
        <v>1247.96</v>
      </c>
      <c r="I345" s="245">
        <v>3254</v>
      </c>
      <c r="J345" s="245">
        <v>1716.4849999999999</v>
      </c>
      <c r="K345" s="245">
        <v>911.12</v>
      </c>
      <c r="L345" s="245">
        <v>2751</v>
      </c>
      <c r="M345" s="245">
        <v>1451.1524999999999</v>
      </c>
      <c r="N345" s="245">
        <v>770.28</v>
      </c>
      <c r="O345" s="245">
        <v>2160</v>
      </c>
      <c r="P345" s="245">
        <v>1139.4000000000001</v>
      </c>
      <c r="Q345" s="245">
        <v>604.79999999999995</v>
      </c>
      <c r="R345" s="245">
        <v>1556</v>
      </c>
      <c r="S345" s="245">
        <v>820.79</v>
      </c>
      <c r="T345" s="245">
        <v>435.68</v>
      </c>
    </row>
    <row r="346" spans="1:21">
      <c r="A346" s="245">
        <v>60</v>
      </c>
      <c r="B346" s="245">
        <v>64</v>
      </c>
      <c r="C346" s="245">
        <v>8106</v>
      </c>
      <c r="D346" s="245">
        <v>4275.915</v>
      </c>
      <c r="E346" s="245">
        <v>2269.6799999999998</v>
      </c>
      <c r="F346" s="245">
        <v>6384</v>
      </c>
      <c r="G346" s="245">
        <v>3367.56</v>
      </c>
      <c r="H346" s="245">
        <v>1787.52</v>
      </c>
      <c r="I346" s="245">
        <v>4603</v>
      </c>
      <c r="J346" s="245">
        <v>2428.0825</v>
      </c>
      <c r="K346" s="245">
        <v>1288.8399999999999</v>
      </c>
      <c r="L346" s="245">
        <v>3896</v>
      </c>
      <c r="M346" s="245">
        <v>2055.14</v>
      </c>
      <c r="N346" s="245">
        <v>1090.8800000000001</v>
      </c>
      <c r="O346" s="245">
        <v>3057</v>
      </c>
      <c r="P346" s="245">
        <v>1612.5675000000001</v>
      </c>
      <c r="Q346" s="245">
        <v>855.96</v>
      </c>
      <c r="R346" s="245">
        <v>2202</v>
      </c>
      <c r="S346" s="245">
        <v>1161.5550000000001</v>
      </c>
      <c r="T346" s="245">
        <v>616.55999999999995</v>
      </c>
    </row>
    <row r="347" spans="1:21">
      <c r="A347" s="245">
        <v>65</v>
      </c>
      <c r="B347" s="245">
        <v>69</v>
      </c>
      <c r="C347" s="245">
        <v>10929</v>
      </c>
      <c r="D347" s="245">
        <v>5765.0474999999997</v>
      </c>
      <c r="E347" s="245">
        <v>3060.12</v>
      </c>
      <c r="F347" s="245">
        <v>8596</v>
      </c>
      <c r="G347" s="245">
        <v>4534.3900000000003</v>
      </c>
      <c r="H347" s="245">
        <v>2406.88</v>
      </c>
      <c r="I347" s="245">
        <v>6182</v>
      </c>
      <c r="J347" s="245">
        <v>3261.0050000000001</v>
      </c>
      <c r="K347" s="245">
        <v>1730.96</v>
      </c>
      <c r="L347" s="245">
        <v>5237</v>
      </c>
      <c r="M347" s="245">
        <v>2762.5174999999999</v>
      </c>
      <c r="N347" s="245">
        <v>1466.36</v>
      </c>
      <c r="O347" s="245">
        <v>4114</v>
      </c>
      <c r="P347" s="245">
        <v>2170.1350000000002</v>
      </c>
      <c r="Q347" s="245">
        <v>1151.92</v>
      </c>
      <c r="R347" s="245">
        <v>2963</v>
      </c>
      <c r="S347" s="245">
        <v>1562.9825000000001</v>
      </c>
      <c r="T347" s="245">
        <v>829.64</v>
      </c>
    </row>
    <row r="348" spans="1:21">
      <c r="A348" s="245">
        <v>70</v>
      </c>
      <c r="B348" s="245">
        <v>74</v>
      </c>
      <c r="C348" s="245">
        <v>15815</v>
      </c>
      <c r="D348" s="245">
        <v>8342.4125000000004</v>
      </c>
      <c r="E348" s="245">
        <v>4428.2</v>
      </c>
      <c r="F348" s="245">
        <v>12426</v>
      </c>
      <c r="G348" s="245">
        <v>6554.7150000000001</v>
      </c>
      <c r="H348" s="245">
        <v>3479.2799999999997</v>
      </c>
      <c r="I348" s="245">
        <v>8929</v>
      </c>
      <c r="J348" s="245">
        <v>4710.0474999999997</v>
      </c>
      <c r="K348" s="245">
        <v>2500.12</v>
      </c>
      <c r="L348" s="245">
        <v>7573</v>
      </c>
      <c r="M348" s="245">
        <v>3994.7575000000002</v>
      </c>
      <c r="N348" s="245">
        <v>2120.44</v>
      </c>
      <c r="O348" s="245">
        <v>5949</v>
      </c>
      <c r="P348" s="245">
        <v>3138.0974999999999</v>
      </c>
      <c r="Q348" s="245">
        <v>1665.72</v>
      </c>
      <c r="R348" s="245">
        <v>4283</v>
      </c>
      <c r="S348" s="245">
        <v>2259.2824999999998</v>
      </c>
      <c r="T348" s="245">
        <v>1199.24</v>
      </c>
    </row>
    <row r="349" spans="1:21">
      <c r="A349" s="245">
        <v>75</v>
      </c>
      <c r="B349" s="245">
        <v>79</v>
      </c>
      <c r="C349" s="245">
        <v>19775</v>
      </c>
      <c r="D349" s="245">
        <v>10431.3125</v>
      </c>
      <c r="E349" s="245">
        <v>5537</v>
      </c>
      <c r="F349" s="245">
        <v>15537</v>
      </c>
      <c r="G349" s="245">
        <v>8195.7674999999999</v>
      </c>
      <c r="H349" s="245">
        <v>4350.3599999999997</v>
      </c>
      <c r="I349" s="245">
        <v>11154</v>
      </c>
      <c r="J349" s="245">
        <v>5883.7349999999997</v>
      </c>
      <c r="K349" s="245">
        <v>3123.12</v>
      </c>
      <c r="L349" s="245">
        <v>9456</v>
      </c>
      <c r="M349" s="245">
        <v>4988.04</v>
      </c>
      <c r="N349" s="245">
        <v>2647.68</v>
      </c>
      <c r="O349" s="245">
        <v>7431</v>
      </c>
      <c r="P349" s="245">
        <v>3919.8525</v>
      </c>
      <c r="Q349" s="245">
        <v>2080.6799999999998</v>
      </c>
      <c r="R349" s="245">
        <v>5350</v>
      </c>
      <c r="S349" s="245">
        <v>2822.125</v>
      </c>
      <c r="T349" s="245">
        <v>1498</v>
      </c>
    </row>
    <row r="350" spans="1:21">
      <c r="A350" s="245">
        <v>80</v>
      </c>
      <c r="B350" s="245">
        <v>99</v>
      </c>
      <c r="C350" s="245">
        <v>26284</v>
      </c>
      <c r="D350" s="245">
        <v>13864.81</v>
      </c>
      <c r="E350" s="245">
        <v>7359.52</v>
      </c>
      <c r="F350" s="245">
        <v>20642</v>
      </c>
      <c r="G350" s="245">
        <v>10888.655000000001</v>
      </c>
      <c r="H350" s="245">
        <v>5779.76</v>
      </c>
      <c r="I350" s="245">
        <v>14804</v>
      </c>
      <c r="J350" s="245">
        <v>7809.11</v>
      </c>
      <c r="K350" s="245">
        <v>4145.12</v>
      </c>
      <c r="L350" s="245">
        <v>12553</v>
      </c>
      <c r="M350" s="245">
        <v>6621.7075000000004</v>
      </c>
      <c r="N350" s="245">
        <v>3514.84</v>
      </c>
      <c r="O350" s="245">
        <v>9863</v>
      </c>
      <c r="P350" s="245">
        <v>5202.7325000000001</v>
      </c>
      <c r="Q350" s="245">
        <v>2761.64</v>
      </c>
      <c r="R350" s="245">
        <v>7101</v>
      </c>
      <c r="S350" s="245">
        <v>3745.7775000000001</v>
      </c>
      <c r="T350" s="245">
        <v>1988.28</v>
      </c>
    </row>
    <row r="352" spans="1:21">
      <c r="A352" s="245">
        <v>1</v>
      </c>
      <c r="C352" s="245">
        <v>999</v>
      </c>
      <c r="D352" s="245">
        <v>526.97249999999997</v>
      </c>
      <c r="E352" s="245">
        <v>279.72000000000003</v>
      </c>
      <c r="F352" s="245">
        <v>782</v>
      </c>
      <c r="G352" s="245">
        <v>412.505</v>
      </c>
      <c r="H352" s="245">
        <v>218.96</v>
      </c>
      <c r="I352" s="245">
        <v>560</v>
      </c>
      <c r="J352" s="245">
        <v>295.39999999999998</v>
      </c>
      <c r="K352" s="245">
        <v>156.80000000000001</v>
      </c>
      <c r="L352" s="245">
        <v>471</v>
      </c>
      <c r="M352" s="245">
        <v>248.45249999999999</v>
      </c>
      <c r="N352" s="245">
        <v>131.88</v>
      </c>
      <c r="O352" s="245">
        <v>404</v>
      </c>
      <c r="P352" s="245">
        <v>213.11</v>
      </c>
      <c r="Q352" s="245">
        <v>113.12</v>
      </c>
      <c r="R352" s="245">
        <v>290</v>
      </c>
      <c r="S352" s="245">
        <v>152.97499999999999</v>
      </c>
      <c r="T352" s="245">
        <v>81.2</v>
      </c>
    </row>
    <row r="353" spans="1:21">
      <c r="A353" s="245">
        <v>2</v>
      </c>
      <c r="C353" s="245">
        <v>1575</v>
      </c>
      <c r="D353" s="245">
        <v>830.8125</v>
      </c>
      <c r="E353" s="245">
        <v>441</v>
      </c>
      <c r="F353" s="245">
        <v>1235</v>
      </c>
      <c r="G353" s="245">
        <v>651.46249999999998</v>
      </c>
      <c r="H353" s="245">
        <v>345.8</v>
      </c>
      <c r="I353" s="245">
        <v>882</v>
      </c>
      <c r="J353" s="245">
        <v>465.255</v>
      </c>
      <c r="K353" s="245">
        <v>246.96</v>
      </c>
      <c r="L353" s="245">
        <v>738</v>
      </c>
      <c r="M353" s="245">
        <v>389.29500000000002</v>
      </c>
      <c r="N353" s="245">
        <v>206.64</v>
      </c>
      <c r="O353" s="245">
        <v>641</v>
      </c>
      <c r="P353" s="245">
        <v>338.1275</v>
      </c>
      <c r="Q353" s="245">
        <v>179.48</v>
      </c>
      <c r="R353" s="245">
        <v>461</v>
      </c>
      <c r="S353" s="245">
        <v>243.17750000000001</v>
      </c>
      <c r="T353" s="245">
        <v>129.08000000000001</v>
      </c>
    </row>
    <row r="354" spans="1:21">
      <c r="A354" s="245">
        <v>3</v>
      </c>
      <c r="C354" s="245">
        <v>2285</v>
      </c>
      <c r="D354" s="245">
        <v>1205.3375000000001</v>
      </c>
      <c r="E354" s="245">
        <v>639.79999999999995</v>
      </c>
      <c r="F354" s="245">
        <v>1791</v>
      </c>
      <c r="G354" s="245">
        <v>944.75250000000005</v>
      </c>
      <c r="H354" s="245">
        <v>501.48</v>
      </c>
      <c r="I354" s="245">
        <v>1284</v>
      </c>
      <c r="J354" s="245">
        <v>677.31</v>
      </c>
      <c r="K354" s="245">
        <v>359.52</v>
      </c>
      <c r="L354" s="245">
        <v>1068</v>
      </c>
      <c r="M354" s="245">
        <v>563.37</v>
      </c>
      <c r="N354" s="245">
        <v>299.04000000000002</v>
      </c>
      <c r="O354" s="245">
        <v>928</v>
      </c>
      <c r="P354" s="245">
        <v>489.52</v>
      </c>
      <c r="Q354" s="245">
        <v>259.83999999999997</v>
      </c>
      <c r="R354" s="245">
        <v>669</v>
      </c>
      <c r="S354" s="245">
        <v>352.89749999999998</v>
      </c>
      <c r="T354" s="245">
        <v>187.32</v>
      </c>
    </row>
    <row r="356" spans="1:21">
      <c r="A356" s="245" t="s">
        <v>765</v>
      </c>
      <c r="C356" s="245">
        <v>365</v>
      </c>
      <c r="D356" s="245">
        <v>190</v>
      </c>
      <c r="E356" s="245">
        <v>100</v>
      </c>
      <c r="F356" s="245">
        <v>365</v>
      </c>
      <c r="G356" s="245">
        <v>190</v>
      </c>
      <c r="H356" s="245">
        <v>100</v>
      </c>
      <c r="I356" s="245">
        <v>365</v>
      </c>
      <c r="J356" s="245">
        <v>190</v>
      </c>
      <c r="K356" s="245">
        <v>100</v>
      </c>
      <c r="L356" s="245">
        <v>365</v>
      </c>
      <c r="M356" s="245">
        <v>190</v>
      </c>
      <c r="N356" s="245">
        <v>100</v>
      </c>
      <c r="O356" s="245">
        <v>365</v>
      </c>
      <c r="P356" s="245">
        <v>190</v>
      </c>
      <c r="Q356" s="245">
        <v>100</v>
      </c>
      <c r="R356" s="245">
        <v>365</v>
      </c>
      <c r="S356" s="245">
        <v>190</v>
      </c>
      <c r="T356" s="245">
        <v>100</v>
      </c>
    </row>
    <row r="358" spans="1:21">
      <c r="A358" s="245" t="s">
        <v>663</v>
      </c>
      <c r="C358" s="245" t="s">
        <v>635</v>
      </c>
      <c r="F358" s="245" t="s">
        <v>636</v>
      </c>
      <c r="I358" s="245" t="s">
        <v>637</v>
      </c>
      <c r="L358" s="245" t="s">
        <v>638</v>
      </c>
      <c r="O358" s="245" t="s">
        <v>639</v>
      </c>
      <c r="R358" s="245" t="s">
        <v>640</v>
      </c>
    </row>
    <row r="359" spans="1:21">
      <c r="C359" s="245" t="s">
        <v>642</v>
      </c>
      <c r="D359" s="245" t="s">
        <v>643</v>
      </c>
      <c r="F359" s="245" t="s">
        <v>642</v>
      </c>
      <c r="G359" s="245" t="s">
        <v>643</v>
      </c>
      <c r="I359" s="245" t="s">
        <v>642</v>
      </c>
      <c r="J359" s="245" t="s">
        <v>643</v>
      </c>
      <c r="L359" s="245" t="s">
        <v>642</v>
      </c>
      <c r="M359" s="245" t="s">
        <v>643</v>
      </c>
      <c r="O359" s="245" t="s">
        <v>642</v>
      </c>
      <c r="P359" s="245" t="s">
        <v>643</v>
      </c>
      <c r="R359" s="245" t="s">
        <v>642</v>
      </c>
      <c r="S359" s="245" t="s">
        <v>643</v>
      </c>
    </row>
    <row r="360" spans="1:21">
      <c r="A360" s="245" t="s">
        <v>651</v>
      </c>
      <c r="C360" s="245">
        <v>1000</v>
      </c>
      <c r="D360" s="245">
        <v>500</v>
      </c>
      <c r="F360" s="245">
        <v>2000</v>
      </c>
      <c r="G360" s="245">
        <v>2000</v>
      </c>
      <c r="I360" s="245">
        <v>5000</v>
      </c>
      <c r="J360" s="245">
        <v>5000</v>
      </c>
      <c r="L360" s="245">
        <v>10000</v>
      </c>
      <c r="M360" s="245">
        <v>10000</v>
      </c>
      <c r="O360" s="245">
        <v>20000</v>
      </c>
      <c r="P360" s="245">
        <v>20000</v>
      </c>
      <c r="R360" s="245">
        <v>50000</v>
      </c>
      <c r="S360" s="245">
        <v>50000</v>
      </c>
    </row>
    <row r="361" spans="1:21">
      <c r="A361" s="245" t="s">
        <v>653</v>
      </c>
      <c r="B361" s="245" t="s">
        <v>654</v>
      </c>
      <c r="C361" s="245" t="s">
        <v>652</v>
      </c>
      <c r="D361" s="245" t="s">
        <v>655</v>
      </c>
      <c r="E361" s="245" t="s">
        <v>764</v>
      </c>
      <c r="F361" s="245" t="s">
        <v>652</v>
      </c>
      <c r="G361" s="245" t="s">
        <v>655</v>
      </c>
      <c r="H361" s="245" t="s">
        <v>764</v>
      </c>
      <c r="I361" s="245" t="s">
        <v>652</v>
      </c>
      <c r="J361" s="245" t="s">
        <v>655</v>
      </c>
      <c r="K361" s="245" t="s">
        <v>764</v>
      </c>
      <c r="L361" s="245" t="s">
        <v>652</v>
      </c>
      <c r="M361" s="245" t="s">
        <v>655</v>
      </c>
      <c r="N361" s="245" t="s">
        <v>764</v>
      </c>
      <c r="O361" s="245" t="s">
        <v>652</v>
      </c>
      <c r="P361" s="245" t="s">
        <v>655</v>
      </c>
      <c r="Q361" s="245" t="s">
        <v>764</v>
      </c>
      <c r="R361" s="245" t="s">
        <v>652</v>
      </c>
      <c r="S361" s="245" t="s">
        <v>655</v>
      </c>
      <c r="T361" s="245" t="s">
        <v>764</v>
      </c>
    </row>
    <row r="362" spans="1:21">
      <c r="A362" s="245">
        <v>18</v>
      </c>
      <c r="B362" s="245">
        <v>24</v>
      </c>
      <c r="C362" s="245">
        <v>2228</v>
      </c>
      <c r="D362" s="245">
        <v>1175.27</v>
      </c>
      <c r="E362" s="245">
        <v>623.84</v>
      </c>
      <c r="F362" s="245">
        <v>1774</v>
      </c>
      <c r="G362" s="245">
        <v>935.78499999999997</v>
      </c>
      <c r="H362" s="245">
        <v>496.72</v>
      </c>
      <c r="I362" s="245">
        <v>1284</v>
      </c>
      <c r="J362" s="245">
        <v>677.31</v>
      </c>
      <c r="K362" s="245">
        <v>359.52</v>
      </c>
      <c r="L362" s="245">
        <v>1085</v>
      </c>
      <c r="M362" s="245">
        <v>572.33749999999998</v>
      </c>
      <c r="N362" s="245">
        <v>303.8</v>
      </c>
      <c r="O362" s="245">
        <v>854</v>
      </c>
      <c r="P362" s="245">
        <v>450.48500000000001</v>
      </c>
      <c r="Q362" s="245">
        <v>239.12</v>
      </c>
      <c r="R362" s="245">
        <v>616</v>
      </c>
      <c r="S362" s="245">
        <v>324.94</v>
      </c>
      <c r="T362" s="245">
        <v>172.48</v>
      </c>
      <c r="U362" s="245">
        <v>7</v>
      </c>
    </row>
    <row r="363" spans="1:21">
      <c r="A363" s="245">
        <v>25</v>
      </c>
      <c r="B363" s="245">
        <v>29</v>
      </c>
      <c r="C363" s="245">
        <v>2547</v>
      </c>
      <c r="D363" s="245">
        <v>1343.5425</v>
      </c>
      <c r="E363" s="245">
        <v>713.16</v>
      </c>
      <c r="F363" s="245">
        <v>2026</v>
      </c>
      <c r="G363" s="245">
        <v>1068.7149999999999</v>
      </c>
      <c r="H363" s="245">
        <v>567.28</v>
      </c>
      <c r="I363" s="245">
        <v>1458</v>
      </c>
      <c r="J363" s="245">
        <v>769.09500000000003</v>
      </c>
      <c r="K363" s="245">
        <v>408.24</v>
      </c>
      <c r="L363" s="245">
        <v>1234</v>
      </c>
      <c r="M363" s="245">
        <v>650.93499999999995</v>
      </c>
      <c r="N363" s="245">
        <v>345.52</v>
      </c>
      <c r="O363" s="245">
        <v>971</v>
      </c>
      <c r="P363" s="245">
        <v>512.20249999999999</v>
      </c>
      <c r="Q363" s="245">
        <v>271.88</v>
      </c>
      <c r="R363" s="245">
        <v>699</v>
      </c>
      <c r="S363" s="245">
        <v>368.72250000000003</v>
      </c>
      <c r="T363" s="245">
        <v>195.72</v>
      </c>
    </row>
    <row r="364" spans="1:21">
      <c r="A364" s="245">
        <v>30</v>
      </c>
      <c r="B364" s="245">
        <v>34</v>
      </c>
      <c r="C364" s="245">
        <v>2884</v>
      </c>
      <c r="D364" s="245">
        <v>1521.31</v>
      </c>
      <c r="E364" s="245">
        <v>807.52</v>
      </c>
      <c r="F364" s="245">
        <v>2286</v>
      </c>
      <c r="G364" s="245">
        <v>1205.865</v>
      </c>
      <c r="H364" s="245">
        <v>640.08000000000004</v>
      </c>
      <c r="I364" s="245">
        <v>1645</v>
      </c>
      <c r="J364" s="245">
        <v>867.73749999999995</v>
      </c>
      <c r="K364" s="245">
        <v>460.6</v>
      </c>
      <c r="L364" s="245">
        <v>1391</v>
      </c>
      <c r="M364" s="245">
        <v>733.75250000000005</v>
      </c>
      <c r="N364" s="245">
        <v>389.48</v>
      </c>
      <c r="O364" s="245">
        <v>1092</v>
      </c>
      <c r="P364" s="245">
        <v>576.03</v>
      </c>
      <c r="Q364" s="245">
        <v>305.76</v>
      </c>
      <c r="R364" s="245">
        <v>785</v>
      </c>
      <c r="S364" s="245">
        <v>414.08749999999998</v>
      </c>
      <c r="T364" s="245">
        <v>219.8</v>
      </c>
    </row>
    <row r="365" spans="1:21">
      <c r="A365" s="245">
        <v>35</v>
      </c>
      <c r="B365" s="245">
        <v>39</v>
      </c>
      <c r="C365" s="245">
        <v>3203</v>
      </c>
      <c r="D365" s="245">
        <v>1689.5825</v>
      </c>
      <c r="E365" s="245">
        <v>896.84</v>
      </c>
      <c r="F365" s="245">
        <v>2534</v>
      </c>
      <c r="G365" s="245">
        <v>1336.6849999999999</v>
      </c>
      <c r="H365" s="245">
        <v>709.52</v>
      </c>
      <c r="I365" s="245">
        <v>1823</v>
      </c>
      <c r="J365" s="245">
        <v>961.63250000000005</v>
      </c>
      <c r="K365" s="245">
        <v>510.44</v>
      </c>
      <c r="L365" s="245">
        <v>1540</v>
      </c>
      <c r="M365" s="245">
        <v>812.35</v>
      </c>
      <c r="N365" s="245">
        <v>431.2</v>
      </c>
      <c r="O365" s="245">
        <v>1208</v>
      </c>
      <c r="P365" s="245">
        <v>637.22</v>
      </c>
      <c r="Q365" s="245">
        <v>338.24</v>
      </c>
      <c r="R365" s="245">
        <v>869</v>
      </c>
      <c r="S365" s="245">
        <v>458.39749999999998</v>
      </c>
      <c r="T365" s="245">
        <v>243.32</v>
      </c>
    </row>
    <row r="366" spans="1:21">
      <c r="A366" s="245">
        <v>40</v>
      </c>
      <c r="B366" s="245">
        <v>44</v>
      </c>
      <c r="C366" s="245">
        <v>3626</v>
      </c>
      <c r="D366" s="245">
        <v>1912.7149999999999</v>
      </c>
      <c r="E366" s="245">
        <v>1015.28</v>
      </c>
      <c r="F366" s="245">
        <v>2867</v>
      </c>
      <c r="G366" s="245">
        <v>1512.3425</v>
      </c>
      <c r="H366" s="245">
        <v>802.76</v>
      </c>
      <c r="I366" s="245">
        <v>2056</v>
      </c>
      <c r="J366" s="245">
        <v>1084.54</v>
      </c>
      <c r="K366" s="245">
        <v>575.67999999999995</v>
      </c>
      <c r="L366" s="245">
        <v>1737</v>
      </c>
      <c r="M366" s="245">
        <v>916.26750000000004</v>
      </c>
      <c r="N366" s="245">
        <v>486.36</v>
      </c>
      <c r="O366" s="245">
        <v>1365</v>
      </c>
      <c r="P366" s="245">
        <v>720.03750000000002</v>
      </c>
      <c r="Q366" s="245">
        <v>382.2</v>
      </c>
      <c r="R366" s="245">
        <v>983</v>
      </c>
      <c r="S366" s="245">
        <v>518.53250000000003</v>
      </c>
      <c r="T366" s="245">
        <v>275.24</v>
      </c>
    </row>
    <row r="367" spans="1:21">
      <c r="A367" s="245">
        <v>45</v>
      </c>
      <c r="B367" s="245">
        <v>49</v>
      </c>
      <c r="C367" s="245">
        <v>4214</v>
      </c>
      <c r="D367" s="245">
        <v>2222.8850000000002</v>
      </c>
      <c r="E367" s="245">
        <v>1179.92</v>
      </c>
      <c r="F367" s="245">
        <v>3328</v>
      </c>
      <c r="G367" s="245">
        <v>1755.52</v>
      </c>
      <c r="H367" s="245">
        <v>931.84</v>
      </c>
      <c r="I367" s="245">
        <v>2383</v>
      </c>
      <c r="J367" s="245">
        <v>1257.0325</v>
      </c>
      <c r="K367" s="245">
        <v>667.24</v>
      </c>
      <c r="L367" s="245">
        <v>2012</v>
      </c>
      <c r="M367" s="245">
        <v>1061.33</v>
      </c>
      <c r="N367" s="245">
        <v>563.36</v>
      </c>
      <c r="O367" s="245">
        <v>1578</v>
      </c>
      <c r="P367" s="245">
        <v>832.39499999999998</v>
      </c>
      <c r="Q367" s="245">
        <v>441.84</v>
      </c>
      <c r="R367" s="245">
        <v>1137</v>
      </c>
      <c r="S367" s="245">
        <v>599.76750000000004</v>
      </c>
      <c r="T367" s="245">
        <v>318.36</v>
      </c>
    </row>
    <row r="368" spans="1:21">
      <c r="A368" s="245">
        <v>50</v>
      </c>
      <c r="B368" s="245">
        <v>54</v>
      </c>
      <c r="C368" s="245">
        <v>4622</v>
      </c>
      <c r="D368" s="245">
        <v>2438.105</v>
      </c>
      <c r="E368" s="245">
        <v>1294.1600000000001</v>
      </c>
      <c r="F368" s="245">
        <v>3647</v>
      </c>
      <c r="G368" s="245">
        <v>1923.7925</v>
      </c>
      <c r="H368" s="245">
        <v>1021.16</v>
      </c>
      <c r="I368" s="245">
        <v>2607</v>
      </c>
      <c r="J368" s="245">
        <v>1375.1925000000001</v>
      </c>
      <c r="K368" s="245">
        <v>729.96</v>
      </c>
      <c r="L368" s="245">
        <v>2200</v>
      </c>
      <c r="M368" s="245">
        <v>1160.5</v>
      </c>
      <c r="N368" s="245">
        <v>616</v>
      </c>
      <c r="O368" s="245">
        <v>1727</v>
      </c>
      <c r="P368" s="245">
        <v>910.99249999999995</v>
      </c>
      <c r="Q368" s="245">
        <v>483.56</v>
      </c>
      <c r="R368" s="245">
        <v>1242</v>
      </c>
      <c r="S368" s="245">
        <v>655.15499999999997</v>
      </c>
      <c r="T368" s="245">
        <v>347.76</v>
      </c>
    </row>
    <row r="369" spans="1:20">
      <c r="A369" s="245">
        <v>55</v>
      </c>
      <c r="B369" s="245">
        <v>59</v>
      </c>
      <c r="C369" s="245">
        <v>5472</v>
      </c>
      <c r="D369" s="245">
        <v>2886.48</v>
      </c>
      <c r="E369" s="245">
        <v>1532.16</v>
      </c>
      <c r="F369" s="245">
        <v>4314</v>
      </c>
      <c r="G369" s="245">
        <v>2275.6350000000002</v>
      </c>
      <c r="H369" s="245">
        <v>1207.92</v>
      </c>
      <c r="I369" s="245">
        <v>3079</v>
      </c>
      <c r="J369" s="245">
        <v>1624.1724999999999</v>
      </c>
      <c r="K369" s="245">
        <v>862.12</v>
      </c>
      <c r="L369" s="245">
        <v>2602</v>
      </c>
      <c r="M369" s="245">
        <v>1372.5550000000001</v>
      </c>
      <c r="N369" s="245">
        <v>728.56</v>
      </c>
      <c r="O369" s="245">
        <v>2044</v>
      </c>
      <c r="P369" s="245">
        <v>1078.21</v>
      </c>
      <c r="Q369" s="245">
        <v>572.32000000000005</v>
      </c>
      <c r="R369" s="245">
        <v>1472</v>
      </c>
      <c r="S369" s="245">
        <v>776.48</v>
      </c>
      <c r="T369" s="245">
        <v>412.15999999999997</v>
      </c>
    </row>
    <row r="370" spans="1:20">
      <c r="A370" s="245">
        <v>60</v>
      </c>
      <c r="B370" s="245">
        <v>64</v>
      </c>
      <c r="C370" s="245">
        <v>7845</v>
      </c>
      <c r="D370" s="245">
        <v>4138.2375000000002</v>
      </c>
      <c r="E370" s="245">
        <v>2196.6</v>
      </c>
      <c r="F370" s="245">
        <v>6178</v>
      </c>
      <c r="G370" s="245">
        <v>3258.895</v>
      </c>
      <c r="H370" s="245">
        <v>1729.84</v>
      </c>
      <c r="I370" s="245">
        <v>4356</v>
      </c>
      <c r="J370" s="245">
        <v>2297.79</v>
      </c>
      <c r="K370" s="245">
        <v>1219.68</v>
      </c>
      <c r="L370" s="245">
        <v>3687</v>
      </c>
      <c r="M370" s="245">
        <v>1944.8924999999999</v>
      </c>
      <c r="N370" s="245">
        <v>1032.3599999999999</v>
      </c>
      <c r="O370" s="245">
        <v>2893</v>
      </c>
      <c r="P370" s="245">
        <v>1526.0574999999999</v>
      </c>
      <c r="Q370" s="245">
        <v>810.04</v>
      </c>
      <c r="R370" s="245">
        <v>2083</v>
      </c>
      <c r="S370" s="245">
        <v>1098.7825</v>
      </c>
      <c r="T370" s="245">
        <v>583.24</v>
      </c>
    </row>
    <row r="371" spans="1:20">
      <c r="A371" s="245">
        <v>65</v>
      </c>
      <c r="B371" s="245">
        <v>69</v>
      </c>
      <c r="C371" s="245">
        <v>10576</v>
      </c>
      <c r="D371" s="245">
        <v>5578.84</v>
      </c>
      <c r="E371" s="245">
        <v>2961.2799999999997</v>
      </c>
      <c r="F371" s="245">
        <v>8318</v>
      </c>
      <c r="G371" s="245">
        <v>4387.7449999999999</v>
      </c>
      <c r="H371" s="245">
        <v>2329.04</v>
      </c>
      <c r="I371" s="245">
        <v>5849</v>
      </c>
      <c r="J371" s="245">
        <v>3085.3474999999999</v>
      </c>
      <c r="K371" s="245">
        <v>1637.72</v>
      </c>
      <c r="L371" s="245">
        <v>4956</v>
      </c>
      <c r="M371" s="245">
        <v>2614.29</v>
      </c>
      <c r="N371" s="245">
        <v>1387.68</v>
      </c>
      <c r="O371" s="245">
        <v>3892</v>
      </c>
      <c r="P371" s="245">
        <v>2053.0300000000002</v>
      </c>
      <c r="Q371" s="245">
        <v>1089.76</v>
      </c>
      <c r="R371" s="245">
        <v>2803</v>
      </c>
      <c r="S371" s="245">
        <v>1478.5825</v>
      </c>
      <c r="T371" s="245">
        <v>784.84</v>
      </c>
    </row>
    <row r="372" spans="1:20">
      <c r="A372" s="245">
        <v>70</v>
      </c>
      <c r="B372" s="245">
        <v>74</v>
      </c>
      <c r="C372" s="245">
        <v>15305</v>
      </c>
      <c r="D372" s="245">
        <v>8073.3874999999998</v>
      </c>
      <c r="E372" s="245">
        <v>4285.3999999999996</v>
      </c>
      <c r="F372" s="245">
        <v>12026</v>
      </c>
      <c r="G372" s="245">
        <v>6343.7150000000001</v>
      </c>
      <c r="H372" s="245">
        <v>3367.2799999999997</v>
      </c>
      <c r="I372" s="245">
        <v>8449</v>
      </c>
      <c r="J372" s="245">
        <v>4456.8474999999999</v>
      </c>
      <c r="K372" s="245">
        <v>2365.7199999999998</v>
      </c>
      <c r="L372" s="245">
        <v>7166</v>
      </c>
      <c r="M372" s="245">
        <v>3780.0650000000001</v>
      </c>
      <c r="N372" s="245">
        <v>2006.48</v>
      </c>
      <c r="O372" s="245">
        <v>5629</v>
      </c>
      <c r="P372" s="245">
        <v>2969.2975000000001</v>
      </c>
      <c r="Q372" s="245">
        <v>1576.12</v>
      </c>
      <c r="R372" s="245">
        <v>4053</v>
      </c>
      <c r="S372" s="245">
        <v>2137.9575</v>
      </c>
      <c r="T372" s="245">
        <v>1134.8399999999999</v>
      </c>
    </row>
    <row r="373" spans="1:20">
      <c r="A373" s="245">
        <v>75</v>
      </c>
      <c r="B373" s="245">
        <v>79</v>
      </c>
      <c r="C373" s="245">
        <v>19137</v>
      </c>
      <c r="D373" s="245">
        <v>10094.7675</v>
      </c>
      <c r="E373" s="245">
        <v>5358.36</v>
      </c>
      <c r="F373" s="245">
        <v>15036</v>
      </c>
      <c r="G373" s="245">
        <v>7931.49</v>
      </c>
      <c r="H373" s="245">
        <v>4210.08</v>
      </c>
      <c r="I373" s="245">
        <v>10554</v>
      </c>
      <c r="J373" s="245">
        <v>5567.2349999999997</v>
      </c>
      <c r="K373" s="245">
        <v>2955.12</v>
      </c>
      <c r="L373" s="245">
        <v>8949</v>
      </c>
      <c r="M373" s="245">
        <v>4720.5974999999999</v>
      </c>
      <c r="N373" s="245">
        <v>2505.7199999999998</v>
      </c>
      <c r="O373" s="245">
        <v>7031</v>
      </c>
      <c r="P373" s="245">
        <v>3708.8525</v>
      </c>
      <c r="Q373" s="245">
        <v>1968.68</v>
      </c>
      <c r="R373" s="245">
        <v>5063</v>
      </c>
      <c r="S373" s="245">
        <v>2670.7325000000001</v>
      </c>
      <c r="T373" s="245">
        <v>1417.6399999999999</v>
      </c>
    </row>
    <row r="374" spans="1:20">
      <c r="A374" s="245">
        <v>80</v>
      </c>
      <c r="B374" s="245">
        <v>99</v>
      </c>
      <c r="C374" s="245">
        <v>25436</v>
      </c>
      <c r="D374" s="245">
        <v>13417.49</v>
      </c>
      <c r="E374" s="245">
        <v>7122.08</v>
      </c>
      <c r="F374" s="245">
        <v>19977</v>
      </c>
      <c r="G374" s="245">
        <v>10537.8675</v>
      </c>
      <c r="H374" s="245">
        <v>5593.5599999999995</v>
      </c>
      <c r="I374" s="245">
        <v>14008</v>
      </c>
      <c r="J374" s="245">
        <v>7389.22</v>
      </c>
      <c r="K374" s="245">
        <v>3922.24</v>
      </c>
      <c r="L374" s="245">
        <v>11877</v>
      </c>
      <c r="M374" s="245">
        <v>6265.1175000000003</v>
      </c>
      <c r="N374" s="245">
        <v>3325.56</v>
      </c>
      <c r="O374" s="245">
        <v>9332</v>
      </c>
      <c r="P374" s="245">
        <v>4922.63</v>
      </c>
      <c r="Q374" s="245">
        <v>2612.96</v>
      </c>
      <c r="R374" s="245">
        <v>6719</v>
      </c>
      <c r="S374" s="245">
        <v>3544.2725</v>
      </c>
      <c r="T374" s="245">
        <v>1881.32</v>
      </c>
    </row>
    <row r="376" spans="1:20">
      <c r="A376" s="245">
        <v>1</v>
      </c>
      <c r="C376" s="245">
        <v>967</v>
      </c>
      <c r="D376" s="245">
        <v>510.09249999999997</v>
      </c>
      <c r="E376" s="245">
        <v>270.76</v>
      </c>
      <c r="F376" s="245">
        <v>758</v>
      </c>
      <c r="G376" s="245">
        <v>399.84500000000003</v>
      </c>
      <c r="H376" s="245">
        <v>212.24</v>
      </c>
      <c r="I376" s="245">
        <v>530</v>
      </c>
      <c r="J376" s="245">
        <v>279.57499999999999</v>
      </c>
      <c r="K376" s="245">
        <v>148.4</v>
      </c>
      <c r="L376" s="245">
        <v>445</v>
      </c>
      <c r="M376" s="245">
        <v>234.73750000000001</v>
      </c>
      <c r="N376" s="245">
        <v>124.6</v>
      </c>
      <c r="O376" s="245">
        <v>383</v>
      </c>
      <c r="P376" s="245">
        <v>202.0325</v>
      </c>
      <c r="Q376" s="245">
        <v>107.24</v>
      </c>
      <c r="R376" s="245">
        <v>276</v>
      </c>
      <c r="S376" s="245">
        <v>145.59</v>
      </c>
      <c r="T376" s="245">
        <v>77.28</v>
      </c>
    </row>
    <row r="377" spans="1:20">
      <c r="A377" s="245">
        <v>2</v>
      </c>
      <c r="C377" s="245">
        <v>1524</v>
      </c>
      <c r="D377" s="245">
        <v>803.91</v>
      </c>
      <c r="E377" s="245">
        <v>426.72</v>
      </c>
      <c r="F377" s="245">
        <v>1196</v>
      </c>
      <c r="G377" s="245">
        <v>630.89</v>
      </c>
      <c r="H377" s="245">
        <v>334.88</v>
      </c>
      <c r="I377" s="245">
        <v>835</v>
      </c>
      <c r="J377" s="245">
        <v>440.46249999999998</v>
      </c>
      <c r="K377" s="245">
        <v>233.8</v>
      </c>
      <c r="L377" s="245">
        <v>697</v>
      </c>
      <c r="M377" s="245">
        <v>367.66750000000002</v>
      </c>
      <c r="N377" s="245">
        <v>195.16</v>
      </c>
      <c r="O377" s="245">
        <v>606</v>
      </c>
      <c r="P377" s="245">
        <v>319.66500000000002</v>
      </c>
      <c r="Q377" s="245">
        <v>169.68</v>
      </c>
      <c r="R377" s="245">
        <v>437</v>
      </c>
      <c r="S377" s="245">
        <v>230.51750000000001</v>
      </c>
      <c r="T377" s="245">
        <v>122.36</v>
      </c>
    </row>
    <row r="378" spans="1:20">
      <c r="A378" s="245">
        <v>3</v>
      </c>
      <c r="C378" s="245">
        <v>2211</v>
      </c>
      <c r="D378" s="245">
        <v>1166.3025</v>
      </c>
      <c r="E378" s="245">
        <v>619.08000000000004</v>
      </c>
      <c r="F378" s="245">
        <v>1733</v>
      </c>
      <c r="G378" s="245">
        <v>914.15750000000003</v>
      </c>
      <c r="H378" s="245">
        <v>485.24</v>
      </c>
      <c r="I378" s="245">
        <v>1215</v>
      </c>
      <c r="J378" s="245">
        <v>640.91250000000002</v>
      </c>
      <c r="K378" s="245">
        <v>340.2</v>
      </c>
      <c r="L378" s="245">
        <v>1011</v>
      </c>
      <c r="M378" s="245">
        <v>533.30250000000001</v>
      </c>
      <c r="N378" s="245">
        <v>283.08</v>
      </c>
      <c r="O378" s="245">
        <v>878</v>
      </c>
      <c r="P378" s="245">
        <v>463.14499999999998</v>
      </c>
      <c r="Q378" s="245">
        <v>245.84</v>
      </c>
      <c r="R378" s="245">
        <v>633</v>
      </c>
      <c r="S378" s="245">
        <v>333.90750000000003</v>
      </c>
      <c r="T378" s="245">
        <v>177.24</v>
      </c>
    </row>
    <row r="380" spans="1:20">
      <c r="A380" s="245" t="s">
        <v>765</v>
      </c>
      <c r="C380" s="245">
        <v>365</v>
      </c>
      <c r="D380" s="245">
        <v>190</v>
      </c>
      <c r="E380" s="245">
        <v>100</v>
      </c>
      <c r="F380" s="245">
        <v>365</v>
      </c>
      <c r="G380" s="245">
        <v>190</v>
      </c>
      <c r="H380" s="245">
        <v>100</v>
      </c>
      <c r="I380" s="245">
        <v>365</v>
      </c>
      <c r="J380" s="245">
        <v>190</v>
      </c>
      <c r="K380" s="245">
        <v>100</v>
      </c>
      <c r="L380" s="245">
        <v>365</v>
      </c>
      <c r="M380" s="245">
        <v>190</v>
      </c>
      <c r="N380" s="245">
        <v>100</v>
      </c>
      <c r="O380" s="245">
        <v>365</v>
      </c>
      <c r="P380" s="245">
        <v>190</v>
      </c>
      <c r="Q380" s="245">
        <v>100</v>
      </c>
      <c r="R380" s="245">
        <v>365</v>
      </c>
      <c r="S380" s="245">
        <v>190</v>
      </c>
      <c r="T380" s="245">
        <v>100</v>
      </c>
    </row>
    <row r="382" spans="1:20">
      <c r="A382" s="245" t="s">
        <v>664</v>
      </c>
      <c r="C382" s="245" t="s">
        <v>635</v>
      </c>
      <c r="F382" s="245" t="s">
        <v>636</v>
      </c>
      <c r="I382" s="245" t="s">
        <v>637</v>
      </c>
      <c r="L382" s="245" t="s">
        <v>638</v>
      </c>
      <c r="O382" s="245" t="s">
        <v>639</v>
      </c>
      <c r="R382" s="245" t="s">
        <v>640</v>
      </c>
    </row>
    <row r="383" spans="1:20">
      <c r="C383" s="245" t="s">
        <v>642</v>
      </c>
      <c r="D383" s="245" t="s">
        <v>643</v>
      </c>
      <c r="F383" s="245" t="s">
        <v>642</v>
      </c>
      <c r="G383" s="245" t="s">
        <v>643</v>
      </c>
      <c r="I383" s="245" t="s">
        <v>642</v>
      </c>
      <c r="J383" s="245" t="s">
        <v>643</v>
      </c>
      <c r="L383" s="245" t="s">
        <v>642</v>
      </c>
      <c r="M383" s="245" t="s">
        <v>643</v>
      </c>
      <c r="O383" s="245" t="s">
        <v>642</v>
      </c>
      <c r="P383" s="245" t="s">
        <v>643</v>
      </c>
      <c r="R383" s="245" t="s">
        <v>642</v>
      </c>
      <c r="S383" s="245" t="s">
        <v>643</v>
      </c>
    </row>
    <row r="384" spans="1:20">
      <c r="A384" s="245" t="s">
        <v>651</v>
      </c>
      <c r="C384" s="245">
        <v>1000</v>
      </c>
      <c r="D384" s="245">
        <v>500</v>
      </c>
      <c r="F384" s="245">
        <v>2000</v>
      </c>
      <c r="G384" s="245">
        <v>2000</v>
      </c>
      <c r="I384" s="245">
        <v>5000</v>
      </c>
      <c r="J384" s="245">
        <v>5000</v>
      </c>
      <c r="L384" s="245">
        <v>10000</v>
      </c>
      <c r="M384" s="245">
        <v>10000</v>
      </c>
      <c r="O384" s="245">
        <v>20000</v>
      </c>
      <c r="P384" s="245">
        <v>20000</v>
      </c>
      <c r="R384" s="245">
        <v>50000</v>
      </c>
      <c r="S384" s="245">
        <v>50000</v>
      </c>
    </row>
    <row r="385" spans="1:21">
      <c r="A385" s="245" t="s">
        <v>653</v>
      </c>
      <c r="B385" s="245" t="s">
        <v>654</v>
      </c>
      <c r="C385" s="245" t="s">
        <v>652</v>
      </c>
      <c r="D385" s="245" t="s">
        <v>655</v>
      </c>
      <c r="E385" s="245" t="s">
        <v>764</v>
      </c>
      <c r="F385" s="245" t="s">
        <v>652</v>
      </c>
      <c r="G385" s="245" t="s">
        <v>655</v>
      </c>
      <c r="H385" s="245" t="s">
        <v>764</v>
      </c>
      <c r="I385" s="245" t="s">
        <v>652</v>
      </c>
      <c r="J385" s="245" t="s">
        <v>655</v>
      </c>
      <c r="K385" s="245" t="s">
        <v>764</v>
      </c>
      <c r="L385" s="245" t="s">
        <v>652</v>
      </c>
      <c r="M385" s="245" t="s">
        <v>655</v>
      </c>
      <c r="N385" s="245" t="s">
        <v>764</v>
      </c>
      <c r="O385" s="245" t="s">
        <v>652</v>
      </c>
      <c r="P385" s="245" t="s">
        <v>655</v>
      </c>
      <c r="Q385" s="245" t="s">
        <v>764</v>
      </c>
      <c r="R385" s="245" t="s">
        <v>652</v>
      </c>
      <c r="S385" s="245" t="s">
        <v>655</v>
      </c>
      <c r="T385" s="245" t="s">
        <v>764</v>
      </c>
    </row>
    <row r="386" spans="1:21">
      <c r="A386" s="245">
        <v>18</v>
      </c>
      <c r="B386" s="245">
        <v>24</v>
      </c>
      <c r="C386" s="245">
        <v>3126</v>
      </c>
      <c r="D386" s="245">
        <v>1648.9649999999999</v>
      </c>
      <c r="E386" s="245">
        <v>875.28</v>
      </c>
      <c r="F386" s="245">
        <v>2487</v>
      </c>
      <c r="G386" s="245">
        <v>1311.8924999999999</v>
      </c>
      <c r="H386" s="245">
        <v>696.36</v>
      </c>
      <c r="I386" s="245">
        <v>1875</v>
      </c>
      <c r="J386" s="245">
        <v>989.0625</v>
      </c>
      <c r="K386" s="245">
        <v>525</v>
      </c>
      <c r="L386" s="245">
        <v>1582</v>
      </c>
      <c r="M386" s="245">
        <v>834.505</v>
      </c>
      <c r="N386" s="245">
        <v>442.96</v>
      </c>
      <c r="O386" s="245">
        <v>1242</v>
      </c>
      <c r="P386" s="245">
        <v>655.15499999999997</v>
      </c>
      <c r="Q386" s="245">
        <v>347.76</v>
      </c>
      <c r="R386" s="245">
        <v>895</v>
      </c>
      <c r="S386" s="245">
        <v>472.11250000000001</v>
      </c>
      <c r="T386" s="245">
        <v>250.6</v>
      </c>
      <c r="U386" s="245">
        <v>8</v>
      </c>
    </row>
    <row r="387" spans="1:21">
      <c r="A387" s="245">
        <v>25</v>
      </c>
      <c r="B387" s="245">
        <v>29</v>
      </c>
      <c r="C387" s="245">
        <v>3579</v>
      </c>
      <c r="D387" s="245">
        <v>1887.9224999999999</v>
      </c>
      <c r="E387" s="245">
        <v>1002.12</v>
      </c>
      <c r="F387" s="245">
        <v>2838</v>
      </c>
      <c r="G387" s="245">
        <v>1497.0450000000001</v>
      </c>
      <c r="H387" s="245">
        <v>794.64</v>
      </c>
      <c r="I387" s="245">
        <v>2134</v>
      </c>
      <c r="J387" s="245">
        <v>1125.6849999999999</v>
      </c>
      <c r="K387" s="245">
        <v>597.52</v>
      </c>
      <c r="L387" s="245">
        <v>1799</v>
      </c>
      <c r="M387" s="245">
        <v>948.97249999999997</v>
      </c>
      <c r="N387" s="245">
        <v>503.72</v>
      </c>
      <c r="O387" s="245">
        <v>1415</v>
      </c>
      <c r="P387" s="245">
        <v>746.41250000000002</v>
      </c>
      <c r="Q387" s="245">
        <v>396.2</v>
      </c>
      <c r="R387" s="245">
        <v>1020</v>
      </c>
      <c r="S387" s="245">
        <v>538.04999999999995</v>
      </c>
      <c r="T387" s="245">
        <v>285.60000000000002</v>
      </c>
    </row>
    <row r="388" spans="1:21">
      <c r="A388" s="245">
        <v>30</v>
      </c>
      <c r="B388" s="245">
        <v>34</v>
      </c>
      <c r="C388" s="245">
        <v>4044</v>
      </c>
      <c r="D388" s="245">
        <v>2133.21</v>
      </c>
      <c r="E388" s="245">
        <v>1132.32</v>
      </c>
      <c r="F388" s="245">
        <v>3201</v>
      </c>
      <c r="G388" s="245">
        <v>1688.5274999999999</v>
      </c>
      <c r="H388" s="245">
        <v>896.28</v>
      </c>
      <c r="I388" s="245">
        <v>2402</v>
      </c>
      <c r="J388" s="245">
        <v>1267.0550000000001</v>
      </c>
      <c r="K388" s="245">
        <v>672.56</v>
      </c>
      <c r="L388" s="245">
        <v>2027</v>
      </c>
      <c r="M388" s="245">
        <v>1069.2425000000001</v>
      </c>
      <c r="N388" s="245">
        <v>567.55999999999995</v>
      </c>
      <c r="O388" s="245">
        <v>1591</v>
      </c>
      <c r="P388" s="245">
        <v>839.25250000000005</v>
      </c>
      <c r="Q388" s="245">
        <v>445.48</v>
      </c>
      <c r="R388" s="245">
        <v>1147</v>
      </c>
      <c r="S388" s="245">
        <v>605.04250000000002</v>
      </c>
      <c r="T388" s="245">
        <v>321.15999999999997</v>
      </c>
    </row>
    <row r="389" spans="1:21">
      <c r="A389" s="245">
        <v>35</v>
      </c>
      <c r="B389" s="245">
        <v>39</v>
      </c>
      <c r="C389" s="245">
        <v>4491</v>
      </c>
      <c r="D389" s="245">
        <v>2369.0025000000001</v>
      </c>
      <c r="E389" s="245">
        <v>1257.48</v>
      </c>
      <c r="F389" s="245">
        <v>3561</v>
      </c>
      <c r="G389" s="245">
        <v>1878.4275</v>
      </c>
      <c r="H389" s="245">
        <v>997.08</v>
      </c>
      <c r="I389" s="245">
        <v>2664</v>
      </c>
      <c r="J389" s="245">
        <v>1405.26</v>
      </c>
      <c r="K389" s="245">
        <v>745.92</v>
      </c>
      <c r="L389" s="245">
        <v>2244</v>
      </c>
      <c r="M389" s="245">
        <v>1183.71</v>
      </c>
      <c r="N389" s="245">
        <v>628.31999999999994</v>
      </c>
      <c r="O389" s="245">
        <v>1760</v>
      </c>
      <c r="P389" s="245">
        <v>928.4</v>
      </c>
      <c r="Q389" s="245">
        <v>492.8</v>
      </c>
      <c r="R389" s="245">
        <v>1267</v>
      </c>
      <c r="S389" s="245">
        <v>668.34249999999997</v>
      </c>
      <c r="T389" s="245">
        <v>354.76</v>
      </c>
    </row>
    <row r="390" spans="1:21">
      <c r="A390" s="245">
        <v>40</v>
      </c>
      <c r="B390" s="245">
        <v>44</v>
      </c>
      <c r="C390" s="245">
        <v>5084</v>
      </c>
      <c r="D390" s="245">
        <v>2681.81</v>
      </c>
      <c r="E390" s="245">
        <v>1423.52</v>
      </c>
      <c r="F390" s="245">
        <v>4020</v>
      </c>
      <c r="G390" s="245">
        <v>2120.5500000000002</v>
      </c>
      <c r="H390" s="245">
        <v>1125.5999999999999</v>
      </c>
      <c r="I390" s="245">
        <v>3005</v>
      </c>
      <c r="J390" s="245">
        <v>1585.1375</v>
      </c>
      <c r="K390" s="245">
        <v>841.4</v>
      </c>
      <c r="L390" s="245">
        <v>2530</v>
      </c>
      <c r="M390" s="245">
        <v>1334.575</v>
      </c>
      <c r="N390" s="245">
        <v>708.4</v>
      </c>
      <c r="O390" s="245">
        <v>1993</v>
      </c>
      <c r="P390" s="245">
        <v>1051.3074999999999</v>
      </c>
      <c r="Q390" s="245">
        <v>558.04</v>
      </c>
      <c r="R390" s="245">
        <v>1434</v>
      </c>
      <c r="S390" s="245">
        <v>756.43499999999995</v>
      </c>
      <c r="T390" s="245">
        <v>401.52</v>
      </c>
    </row>
    <row r="391" spans="1:21">
      <c r="A391" s="245">
        <v>45</v>
      </c>
      <c r="B391" s="245">
        <v>49</v>
      </c>
      <c r="C391" s="245">
        <v>5914</v>
      </c>
      <c r="D391" s="245">
        <v>3119.6350000000002</v>
      </c>
      <c r="E391" s="245">
        <v>1655.92</v>
      </c>
      <c r="F391" s="245">
        <v>4668</v>
      </c>
      <c r="G391" s="245">
        <v>2462.37</v>
      </c>
      <c r="H391" s="245">
        <v>1307.04</v>
      </c>
      <c r="I391" s="245">
        <v>3481</v>
      </c>
      <c r="J391" s="245">
        <v>1836.2275</v>
      </c>
      <c r="K391" s="245">
        <v>974.68</v>
      </c>
      <c r="L391" s="245">
        <v>2936</v>
      </c>
      <c r="M391" s="245">
        <v>1548.74</v>
      </c>
      <c r="N391" s="245">
        <v>822.08</v>
      </c>
      <c r="O391" s="245">
        <v>2302</v>
      </c>
      <c r="P391" s="245">
        <v>1214.3050000000001</v>
      </c>
      <c r="Q391" s="245">
        <v>644.55999999999995</v>
      </c>
      <c r="R391" s="245">
        <v>1657</v>
      </c>
      <c r="S391" s="245">
        <v>874.0675</v>
      </c>
      <c r="T391" s="245">
        <v>463.96</v>
      </c>
    </row>
    <row r="392" spans="1:21">
      <c r="A392" s="245">
        <v>50</v>
      </c>
      <c r="B392" s="245">
        <v>54</v>
      </c>
      <c r="C392" s="245">
        <v>6481</v>
      </c>
      <c r="D392" s="245">
        <v>3418.7275</v>
      </c>
      <c r="E392" s="245">
        <v>1814.68</v>
      </c>
      <c r="F392" s="245">
        <v>5113</v>
      </c>
      <c r="G392" s="245">
        <v>2697.1075000000001</v>
      </c>
      <c r="H392" s="245">
        <v>1431.6399999999999</v>
      </c>
      <c r="I392" s="245">
        <v>3812</v>
      </c>
      <c r="J392" s="245">
        <v>2010.83</v>
      </c>
      <c r="K392" s="245">
        <v>1067.3599999999999</v>
      </c>
      <c r="L392" s="245">
        <v>3209</v>
      </c>
      <c r="M392" s="245">
        <v>1692.7474999999999</v>
      </c>
      <c r="N392" s="245">
        <v>898.52</v>
      </c>
      <c r="O392" s="245">
        <v>2523</v>
      </c>
      <c r="P392" s="245">
        <v>1330.8824999999999</v>
      </c>
      <c r="Q392" s="245">
        <v>706.44</v>
      </c>
      <c r="R392" s="245">
        <v>1817</v>
      </c>
      <c r="S392" s="245">
        <v>958.46749999999997</v>
      </c>
      <c r="T392" s="245">
        <v>508.76</v>
      </c>
    </row>
    <row r="393" spans="1:21">
      <c r="A393" s="245">
        <v>55</v>
      </c>
      <c r="B393" s="245">
        <v>59</v>
      </c>
      <c r="C393" s="245">
        <v>7677</v>
      </c>
      <c r="D393" s="245">
        <v>4049.6174999999998</v>
      </c>
      <c r="E393" s="245">
        <v>2149.56</v>
      </c>
      <c r="F393" s="245">
        <v>6050</v>
      </c>
      <c r="G393" s="245">
        <v>3191.375</v>
      </c>
      <c r="H393" s="245">
        <v>1694</v>
      </c>
      <c r="I393" s="245">
        <v>4499</v>
      </c>
      <c r="J393" s="245">
        <v>2373.2224999999999</v>
      </c>
      <c r="K393" s="245">
        <v>1259.72</v>
      </c>
      <c r="L393" s="245">
        <v>3790</v>
      </c>
      <c r="M393" s="245">
        <v>1999.2249999999999</v>
      </c>
      <c r="N393" s="245">
        <v>1061.2</v>
      </c>
      <c r="O393" s="245">
        <v>2981</v>
      </c>
      <c r="P393" s="245">
        <v>1572.4775</v>
      </c>
      <c r="Q393" s="245">
        <v>834.68</v>
      </c>
      <c r="R393" s="245">
        <v>2148</v>
      </c>
      <c r="S393" s="245">
        <v>1133.07</v>
      </c>
      <c r="T393" s="245">
        <v>601.44000000000005</v>
      </c>
    </row>
    <row r="394" spans="1:21">
      <c r="A394" s="245">
        <v>60</v>
      </c>
      <c r="B394" s="245">
        <v>64</v>
      </c>
      <c r="C394" s="245">
        <v>10793</v>
      </c>
      <c r="D394" s="245">
        <v>5693.3074999999999</v>
      </c>
      <c r="E394" s="245">
        <v>3022.04</v>
      </c>
      <c r="F394" s="245">
        <v>8499</v>
      </c>
      <c r="G394" s="245">
        <v>4483.2224999999999</v>
      </c>
      <c r="H394" s="245">
        <v>2379.7199999999998</v>
      </c>
      <c r="I394" s="245">
        <v>6356</v>
      </c>
      <c r="J394" s="245">
        <v>3352.79</v>
      </c>
      <c r="K394" s="245">
        <v>1779.68</v>
      </c>
      <c r="L394" s="245">
        <v>5357</v>
      </c>
      <c r="M394" s="245">
        <v>2825.8175000000001</v>
      </c>
      <c r="N394" s="245">
        <v>1499.96</v>
      </c>
      <c r="O394" s="245">
        <v>4210</v>
      </c>
      <c r="P394" s="245">
        <v>2220.7750000000001</v>
      </c>
      <c r="Q394" s="245">
        <v>1178.8</v>
      </c>
      <c r="R394" s="245">
        <v>3031</v>
      </c>
      <c r="S394" s="245">
        <v>1598.8525</v>
      </c>
      <c r="T394" s="245">
        <v>848.68</v>
      </c>
    </row>
    <row r="395" spans="1:21">
      <c r="A395" s="245">
        <v>65</v>
      </c>
      <c r="B395" s="245">
        <v>69</v>
      </c>
      <c r="C395" s="245">
        <v>14767</v>
      </c>
      <c r="D395" s="245">
        <v>7789.5924999999997</v>
      </c>
      <c r="E395" s="245">
        <v>4134.76</v>
      </c>
      <c r="F395" s="245">
        <v>11617</v>
      </c>
      <c r="G395" s="245">
        <v>6127.9674999999997</v>
      </c>
      <c r="H395" s="245">
        <v>3252.76</v>
      </c>
      <c r="I395" s="245">
        <v>8516</v>
      </c>
      <c r="J395" s="245">
        <v>4492.1899999999996</v>
      </c>
      <c r="K395" s="245">
        <v>2384.48</v>
      </c>
      <c r="L395" s="245">
        <v>7183</v>
      </c>
      <c r="M395" s="245">
        <v>3789.0324999999998</v>
      </c>
      <c r="N395" s="245">
        <v>2011.24</v>
      </c>
      <c r="O395" s="245">
        <v>5643</v>
      </c>
      <c r="P395" s="245">
        <v>2976.6824999999999</v>
      </c>
      <c r="Q395" s="245">
        <v>1580.04</v>
      </c>
      <c r="R395" s="245">
        <v>4063</v>
      </c>
      <c r="S395" s="245">
        <v>2143.2325000000001</v>
      </c>
      <c r="T395" s="245">
        <v>1137.6400000000001</v>
      </c>
    </row>
    <row r="396" spans="1:21">
      <c r="A396" s="245">
        <v>70</v>
      </c>
      <c r="B396" s="245">
        <v>74</v>
      </c>
      <c r="C396" s="245">
        <v>21405</v>
      </c>
      <c r="D396" s="245">
        <v>11291.137500000001</v>
      </c>
      <c r="E396" s="245">
        <v>5993.4</v>
      </c>
      <c r="F396" s="245">
        <v>16822</v>
      </c>
      <c r="G396" s="245">
        <v>8873.6049999999996</v>
      </c>
      <c r="H396" s="245">
        <v>4710.16</v>
      </c>
      <c r="I396" s="245">
        <v>12315</v>
      </c>
      <c r="J396" s="245">
        <v>6496.1625000000004</v>
      </c>
      <c r="K396" s="245">
        <v>3448.2</v>
      </c>
      <c r="L396" s="245">
        <v>10501</v>
      </c>
      <c r="M396" s="245">
        <v>5539.2775000000001</v>
      </c>
      <c r="N396" s="245">
        <v>2940.2799999999997</v>
      </c>
      <c r="O396" s="245">
        <v>8250</v>
      </c>
      <c r="P396" s="245">
        <v>4351.875</v>
      </c>
      <c r="Q396" s="245">
        <v>2310</v>
      </c>
      <c r="R396" s="245">
        <v>5938</v>
      </c>
      <c r="S396" s="245">
        <v>3132.2950000000001</v>
      </c>
      <c r="T396" s="245">
        <v>1662.6399999999999</v>
      </c>
    </row>
    <row r="397" spans="1:21">
      <c r="A397" s="245">
        <v>75</v>
      </c>
      <c r="B397" s="245">
        <v>79</v>
      </c>
      <c r="C397" s="245">
        <v>26764</v>
      </c>
      <c r="D397" s="245">
        <v>14118.01</v>
      </c>
      <c r="E397" s="245">
        <v>7493.92</v>
      </c>
      <c r="F397" s="245">
        <v>21025</v>
      </c>
      <c r="G397" s="245">
        <v>11090.6875</v>
      </c>
      <c r="H397" s="245">
        <v>5887</v>
      </c>
      <c r="I397" s="245">
        <v>15375</v>
      </c>
      <c r="J397" s="245">
        <v>8110.3125</v>
      </c>
      <c r="K397" s="245">
        <v>4305</v>
      </c>
      <c r="L397" s="245">
        <v>13112</v>
      </c>
      <c r="M397" s="245">
        <v>6916.58</v>
      </c>
      <c r="N397" s="245">
        <v>3671.36</v>
      </c>
      <c r="O397" s="245">
        <v>10302</v>
      </c>
      <c r="P397" s="245">
        <v>5434.3050000000003</v>
      </c>
      <c r="Q397" s="245">
        <v>2884.56</v>
      </c>
      <c r="R397" s="245">
        <v>7417</v>
      </c>
      <c r="S397" s="245">
        <v>3912.4675000000002</v>
      </c>
      <c r="T397" s="245">
        <v>2076.7600000000002</v>
      </c>
    </row>
    <row r="398" spans="1:21">
      <c r="A398" s="245">
        <v>80</v>
      </c>
      <c r="B398" s="245">
        <v>99</v>
      </c>
      <c r="C398" s="245">
        <v>35582</v>
      </c>
      <c r="D398" s="245">
        <v>18769.505000000001</v>
      </c>
      <c r="E398" s="245">
        <v>9962.9599999999991</v>
      </c>
      <c r="F398" s="245">
        <v>27937</v>
      </c>
      <c r="G398" s="245">
        <v>14736.7675</v>
      </c>
      <c r="H398" s="245">
        <v>7822.36</v>
      </c>
      <c r="I398" s="245">
        <v>20415</v>
      </c>
      <c r="J398" s="245">
        <v>10768.9125</v>
      </c>
      <c r="K398" s="245">
        <v>5716.2</v>
      </c>
      <c r="L398" s="245">
        <v>17414</v>
      </c>
      <c r="M398" s="245">
        <v>9185.8850000000002</v>
      </c>
      <c r="N398" s="245">
        <v>4875.92</v>
      </c>
      <c r="O398" s="245">
        <v>13674</v>
      </c>
      <c r="P398" s="245">
        <v>7213.0349999999999</v>
      </c>
      <c r="Q398" s="245">
        <v>3828.72</v>
      </c>
      <c r="R398" s="245">
        <v>9846</v>
      </c>
      <c r="S398" s="245">
        <v>5193.7650000000003</v>
      </c>
      <c r="T398" s="245">
        <v>2756.88</v>
      </c>
    </row>
    <row r="400" spans="1:21">
      <c r="A400" s="245">
        <v>1</v>
      </c>
      <c r="C400" s="245">
        <v>1327</v>
      </c>
      <c r="D400" s="245">
        <v>699.99249999999995</v>
      </c>
      <c r="E400" s="245">
        <v>371.56</v>
      </c>
      <c r="F400" s="245">
        <v>1043</v>
      </c>
      <c r="G400" s="245">
        <v>550.1825</v>
      </c>
      <c r="H400" s="245">
        <v>292.04000000000002</v>
      </c>
      <c r="I400" s="245">
        <v>760</v>
      </c>
      <c r="J400" s="245">
        <v>400.9</v>
      </c>
      <c r="K400" s="245">
        <v>212.8</v>
      </c>
      <c r="L400" s="245">
        <v>632</v>
      </c>
      <c r="M400" s="245">
        <v>333.38</v>
      </c>
      <c r="N400" s="245">
        <v>176.96</v>
      </c>
      <c r="O400" s="245">
        <v>547</v>
      </c>
      <c r="P400" s="245">
        <v>288.54250000000002</v>
      </c>
      <c r="Q400" s="245">
        <v>153.16</v>
      </c>
      <c r="R400" s="245">
        <v>393</v>
      </c>
      <c r="S400" s="245">
        <v>207.3075</v>
      </c>
      <c r="T400" s="245">
        <v>110.03999999999999</v>
      </c>
    </row>
    <row r="401" spans="1:21">
      <c r="A401" s="245">
        <v>2</v>
      </c>
      <c r="C401" s="245">
        <v>2092</v>
      </c>
      <c r="D401" s="245">
        <v>1103.53</v>
      </c>
      <c r="E401" s="245">
        <v>585.76</v>
      </c>
      <c r="F401" s="245">
        <v>1642</v>
      </c>
      <c r="G401" s="245">
        <v>866.15499999999997</v>
      </c>
      <c r="H401" s="245">
        <v>459.76</v>
      </c>
      <c r="I401" s="245">
        <v>1198</v>
      </c>
      <c r="J401" s="245">
        <v>631.94500000000005</v>
      </c>
      <c r="K401" s="245">
        <v>335.44</v>
      </c>
      <c r="L401" s="245">
        <v>996</v>
      </c>
      <c r="M401" s="245">
        <v>525.39</v>
      </c>
      <c r="N401" s="245">
        <v>278.88</v>
      </c>
      <c r="O401" s="245">
        <v>869</v>
      </c>
      <c r="P401" s="245">
        <v>458.39749999999998</v>
      </c>
      <c r="Q401" s="245">
        <v>243.32</v>
      </c>
      <c r="R401" s="245">
        <v>626</v>
      </c>
      <c r="S401" s="245">
        <v>330.21499999999997</v>
      </c>
      <c r="T401" s="245">
        <v>175.28</v>
      </c>
    </row>
    <row r="402" spans="1:21">
      <c r="A402" s="245">
        <v>3</v>
      </c>
      <c r="C402" s="245">
        <v>3040</v>
      </c>
      <c r="D402" s="245">
        <v>1603.6</v>
      </c>
      <c r="E402" s="245">
        <v>851.2</v>
      </c>
      <c r="F402" s="245">
        <v>2386</v>
      </c>
      <c r="G402" s="245">
        <v>1258.615</v>
      </c>
      <c r="H402" s="245">
        <v>668.08</v>
      </c>
      <c r="I402" s="245">
        <v>1734</v>
      </c>
      <c r="J402" s="245">
        <v>914.68499999999995</v>
      </c>
      <c r="K402" s="245">
        <v>485.52</v>
      </c>
      <c r="L402" s="245">
        <v>1450</v>
      </c>
      <c r="M402" s="245">
        <v>764.875</v>
      </c>
      <c r="N402" s="245">
        <v>406</v>
      </c>
      <c r="O402" s="245">
        <v>1258</v>
      </c>
      <c r="P402" s="245">
        <v>663.59500000000003</v>
      </c>
      <c r="Q402" s="245">
        <v>352.24</v>
      </c>
      <c r="R402" s="245">
        <v>907</v>
      </c>
      <c r="S402" s="245">
        <v>478.4425</v>
      </c>
      <c r="T402" s="245">
        <v>253.96</v>
      </c>
    </row>
    <row r="404" spans="1:21">
      <c r="A404" s="245" t="s">
        <v>765</v>
      </c>
      <c r="C404" s="245">
        <v>365</v>
      </c>
      <c r="D404" s="245">
        <v>190</v>
      </c>
      <c r="E404" s="245">
        <v>100</v>
      </c>
      <c r="F404" s="245">
        <v>365</v>
      </c>
      <c r="G404" s="245">
        <v>190</v>
      </c>
      <c r="H404" s="245">
        <v>100</v>
      </c>
      <c r="I404" s="245">
        <v>365</v>
      </c>
      <c r="J404" s="245">
        <v>190</v>
      </c>
      <c r="K404" s="245">
        <v>100</v>
      </c>
      <c r="L404" s="245">
        <v>365</v>
      </c>
      <c r="M404" s="245">
        <v>190</v>
      </c>
      <c r="N404" s="245">
        <v>100</v>
      </c>
      <c r="O404" s="245">
        <v>365</v>
      </c>
      <c r="P404" s="245">
        <v>190</v>
      </c>
      <c r="Q404" s="245">
        <v>100</v>
      </c>
      <c r="R404" s="245">
        <v>365</v>
      </c>
      <c r="S404" s="245">
        <v>190</v>
      </c>
      <c r="T404" s="245">
        <v>100</v>
      </c>
    </row>
    <row r="406" spans="1:21">
      <c r="A406" s="245" t="s">
        <v>665</v>
      </c>
      <c r="C406" s="245" t="s">
        <v>635</v>
      </c>
      <c r="F406" s="245" t="s">
        <v>636</v>
      </c>
      <c r="I406" s="245" t="s">
        <v>637</v>
      </c>
      <c r="L406" s="245" t="s">
        <v>638</v>
      </c>
      <c r="O406" s="245" t="s">
        <v>639</v>
      </c>
      <c r="R406" s="245" t="s">
        <v>640</v>
      </c>
    </row>
    <row r="407" spans="1:21">
      <c r="C407" s="245" t="s">
        <v>642</v>
      </c>
      <c r="D407" s="245" t="s">
        <v>643</v>
      </c>
      <c r="F407" s="245" t="s">
        <v>642</v>
      </c>
      <c r="G407" s="245" t="s">
        <v>643</v>
      </c>
      <c r="I407" s="245" t="s">
        <v>642</v>
      </c>
      <c r="J407" s="245" t="s">
        <v>643</v>
      </c>
      <c r="L407" s="245" t="s">
        <v>642</v>
      </c>
      <c r="M407" s="245" t="s">
        <v>643</v>
      </c>
      <c r="O407" s="245" t="s">
        <v>642</v>
      </c>
      <c r="P407" s="245" t="s">
        <v>643</v>
      </c>
      <c r="R407" s="245" t="s">
        <v>642</v>
      </c>
      <c r="S407" s="245" t="s">
        <v>643</v>
      </c>
    </row>
    <row r="408" spans="1:21">
      <c r="A408" s="245" t="s">
        <v>651</v>
      </c>
      <c r="C408" s="245">
        <v>1000</v>
      </c>
      <c r="D408" s="245">
        <v>500</v>
      </c>
      <c r="F408" s="245">
        <v>2000</v>
      </c>
      <c r="G408" s="245">
        <v>2000</v>
      </c>
      <c r="I408" s="245">
        <v>5000</v>
      </c>
      <c r="J408" s="245">
        <v>5000</v>
      </c>
      <c r="L408" s="245">
        <v>10000</v>
      </c>
      <c r="M408" s="245">
        <v>10000</v>
      </c>
      <c r="O408" s="245">
        <v>20000</v>
      </c>
      <c r="P408" s="245">
        <v>20000</v>
      </c>
      <c r="R408" s="245">
        <v>50000</v>
      </c>
      <c r="S408" s="245">
        <v>50000</v>
      </c>
    </row>
    <row r="409" spans="1:21">
      <c r="A409" s="245" t="s">
        <v>653</v>
      </c>
      <c r="B409" s="245" t="s">
        <v>654</v>
      </c>
      <c r="C409" s="245" t="s">
        <v>652</v>
      </c>
      <c r="D409" s="245" t="s">
        <v>655</v>
      </c>
      <c r="E409" s="245" t="s">
        <v>764</v>
      </c>
      <c r="F409" s="245" t="s">
        <v>652</v>
      </c>
      <c r="G409" s="245" t="s">
        <v>655</v>
      </c>
      <c r="H409" s="245" t="s">
        <v>764</v>
      </c>
      <c r="I409" s="245" t="s">
        <v>652</v>
      </c>
      <c r="J409" s="245" t="s">
        <v>655</v>
      </c>
      <c r="K409" s="245" t="s">
        <v>764</v>
      </c>
      <c r="L409" s="245" t="s">
        <v>652</v>
      </c>
      <c r="M409" s="245" t="s">
        <v>655</v>
      </c>
      <c r="N409" s="245" t="s">
        <v>764</v>
      </c>
      <c r="O409" s="245" t="s">
        <v>652</v>
      </c>
      <c r="P409" s="245" t="s">
        <v>655</v>
      </c>
      <c r="Q409" s="245" t="s">
        <v>764</v>
      </c>
      <c r="R409" s="245" t="s">
        <v>652</v>
      </c>
      <c r="S409" s="245" t="s">
        <v>655</v>
      </c>
      <c r="T409" s="245" t="s">
        <v>764</v>
      </c>
    </row>
    <row r="410" spans="1:21">
      <c r="A410" s="245">
        <v>18</v>
      </c>
      <c r="B410" s="245">
        <v>24</v>
      </c>
      <c r="C410" s="245">
        <v>2975</v>
      </c>
      <c r="D410" s="245">
        <v>1569.3125</v>
      </c>
      <c r="E410" s="245">
        <v>833</v>
      </c>
      <c r="F410" s="245">
        <v>2366</v>
      </c>
      <c r="G410" s="245">
        <v>1248.0650000000001</v>
      </c>
      <c r="H410" s="245">
        <v>662.48</v>
      </c>
      <c r="I410" s="245">
        <v>1784</v>
      </c>
      <c r="J410" s="245">
        <v>941.06</v>
      </c>
      <c r="K410" s="245">
        <v>499.52</v>
      </c>
      <c r="L410" s="245">
        <v>1505</v>
      </c>
      <c r="M410" s="245">
        <v>793.88750000000005</v>
      </c>
      <c r="N410" s="245">
        <v>421.4</v>
      </c>
      <c r="O410" s="245">
        <v>1183</v>
      </c>
      <c r="P410" s="245">
        <v>624.03250000000003</v>
      </c>
      <c r="Q410" s="245">
        <v>331.24</v>
      </c>
      <c r="R410" s="245">
        <v>852</v>
      </c>
      <c r="S410" s="245">
        <v>449.43</v>
      </c>
      <c r="T410" s="245">
        <v>238.56</v>
      </c>
      <c r="U410" s="245">
        <v>9</v>
      </c>
    </row>
    <row r="411" spans="1:21">
      <c r="A411" s="245">
        <v>25</v>
      </c>
      <c r="B411" s="245">
        <v>29</v>
      </c>
      <c r="C411" s="245">
        <v>3406</v>
      </c>
      <c r="D411" s="245">
        <v>1796.665</v>
      </c>
      <c r="E411" s="245">
        <v>953.68</v>
      </c>
      <c r="F411" s="245">
        <v>2700</v>
      </c>
      <c r="G411" s="245">
        <v>1424.25</v>
      </c>
      <c r="H411" s="245">
        <v>756</v>
      </c>
      <c r="I411" s="245">
        <v>2031</v>
      </c>
      <c r="J411" s="245">
        <v>1071.3525</v>
      </c>
      <c r="K411" s="245">
        <v>568.67999999999995</v>
      </c>
      <c r="L411" s="245">
        <v>1711</v>
      </c>
      <c r="M411" s="245">
        <v>902.55250000000001</v>
      </c>
      <c r="N411" s="245">
        <v>479.08</v>
      </c>
      <c r="O411" s="245">
        <v>1346</v>
      </c>
      <c r="P411" s="245">
        <v>710.01499999999999</v>
      </c>
      <c r="Q411" s="245">
        <v>376.88</v>
      </c>
      <c r="R411" s="245">
        <v>971</v>
      </c>
      <c r="S411" s="245">
        <v>512.20249999999999</v>
      </c>
      <c r="T411" s="245">
        <v>271.88</v>
      </c>
    </row>
    <row r="412" spans="1:21">
      <c r="A412" s="245">
        <v>30</v>
      </c>
      <c r="B412" s="245">
        <v>34</v>
      </c>
      <c r="C412" s="245">
        <v>3849</v>
      </c>
      <c r="D412" s="245">
        <v>2030.3475000000001</v>
      </c>
      <c r="E412" s="245">
        <v>1077.72</v>
      </c>
      <c r="F412" s="245">
        <v>3046</v>
      </c>
      <c r="G412" s="245">
        <v>1606.7650000000001</v>
      </c>
      <c r="H412" s="245">
        <v>852.88</v>
      </c>
      <c r="I412" s="245">
        <v>2285</v>
      </c>
      <c r="J412" s="245">
        <v>1205.3375000000001</v>
      </c>
      <c r="K412" s="245">
        <v>639.79999999999995</v>
      </c>
      <c r="L412" s="245">
        <v>1929</v>
      </c>
      <c r="M412" s="245">
        <v>1017.5475</v>
      </c>
      <c r="N412" s="245">
        <v>540.12</v>
      </c>
      <c r="O412" s="245">
        <v>1514</v>
      </c>
      <c r="P412" s="245">
        <v>798.63499999999999</v>
      </c>
      <c r="Q412" s="245">
        <v>423.92</v>
      </c>
      <c r="R412" s="245">
        <v>1092</v>
      </c>
      <c r="S412" s="245">
        <v>576.03</v>
      </c>
      <c r="T412" s="245">
        <v>305.76</v>
      </c>
    </row>
    <row r="413" spans="1:21">
      <c r="A413" s="245">
        <v>35</v>
      </c>
      <c r="B413" s="245">
        <v>39</v>
      </c>
      <c r="C413" s="245">
        <v>4274</v>
      </c>
      <c r="D413" s="245">
        <v>2254.5349999999999</v>
      </c>
      <c r="E413" s="245">
        <v>1196.72</v>
      </c>
      <c r="F413" s="245">
        <v>3389</v>
      </c>
      <c r="G413" s="245">
        <v>1787.6975</v>
      </c>
      <c r="H413" s="245">
        <v>948.92</v>
      </c>
      <c r="I413" s="245">
        <v>2532</v>
      </c>
      <c r="J413" s="245">
        <v>1335.63</v>
      </c>
      <c r="K413" s="245">
        <v>708.96</v>
      </c>
      <c r="L413" s="245">
        <v>2136</v>
      </c>
      <c r="M413" s="245">
        <v>1126.74</v>
      </c>
      <c r="N413" s="245">
        <v>598.08000000000004</v>
      </c>
      <c r="O413" s="245">
        <v>1675</v>
      </c>
      <c r="P413" s="245">
        <v>883.5625</v>
      </c>
      <c r="Q413" s="245">
        <v>469</v>
      </c>
      <c r="R413" s="245">
        <v>1205</v>
      </c>
      <c r="S413" s="245">
        <v>635.63750000000005</v>
      </c>
      <c r="T413" s="245">
        <v>337.4</v>
      </c>
    </row>
    <row r="414" spans="1:21">
      <c r="A414" s="245">
        <v>40</v>
      </c>
      <c r="B414" s="245">
        <v>44</v>
      </c>
      <c r="C414" s="245">
        <v>4838</v>
      </c>
      <c r="D414" s="245">
        <v>2552.0450000000001</v>
      </c>
      <c r="E414" s="245">
        <v>1354.6399999999999</v>
      </c>
      <c r="F414" s="245">
        <v>3826</v>
      </c>
      <c r="G414" s="245">
        <v>2018.2149999999999</v>
      </c>
      <c r="H414" s="245">
        <v>1071.28</v>
      </c>
      <c r="I414" s="245">
        <v>2859</v>
      </c>
      <c r="J414" s="245">
        <v>1508.1224999999999</v>
      </c>
      <c r="K414" s="245">
        <v>800.52</v>
      </c>
      <c r="L414" s="245">
        <v>2407</v>
      </c>
      <c r="M414" s="245">
        <v>1269.6925000000001</v>
      </c>
      <c r="N414" s="245">
        <v>673.96</v>
      </c>
      <c r="O414" s="245">
        <v>1895</v>
      </c>
      <c r="P414" s="245">
        <v>999.61249999999995</v>
      </c>
      <c r="Q414" s="245">
        <v>530.6</v>
      </c>
      <c r="R414" s="245">
        <v>1364</v>
      </c>
      <c r="S414" s="245">
        <v>719.51</v>
      </c>
      <c r="T414" s="245">
        <v>381.92</v>
      </c>
    </row>
    <row r="415" spans="1:21">
      <c r="A415" s="245">
        <v>45</v>
      </c>
      <c r="B415" s="245">
        <v>49</v>
      </c>
      <c r="C415" s="245">
        <v>5626</v>
      </c>
      <c r="D415" s="245">
        <v>2967.7150000000001</v>
      </c>
      <c r="E415" s="245">
        <v>1575.28</v>
      </c>
      <c r="F415" s="245">
        <v>4444</v>
      </c>
      <c r="G415" s="245">
        <v>2344.21</v>
      </c>
      <c r="H415" s="245">
        <v>1244.32</v>
      </c>
      <c r="I415" s="245">
        <v>3313</v>
      </c>
      <c r="J415" s="245">
        <v>1747.6075000000001</v>
      </c>
      <c r="K415" s="245">
        <v>927.64</v>
      </c>
      <c r="L415" s="245">
        <v>2794</v>
      </c>
      <c r="M415" s="245">
        <v>1473.835</v>
      </c>
      <c r="N415" s="245">
        <v>782.31999999999994</v>
      </c>
      <c r="O415" s="245">
        <v>2190</v>
      </c>
      <c r="P415" s="245">
        <v>1155.2249999999999</v>
      </c>
      <c r="Q415" s="245">
        <v>613.20000000000005</v>
      </c>
      <c r="R415" s="245">
        <v>1577</v>
      </c>
      <c r="S415" s="245">
        <v>831.86749999999995</v>
      </c>
      <c r="T415" s="245">
        <v>441.56</v>
      </c>
    </row>
    <row r="416" spans="1:21">
      <c r="A416" s="245">
        <v>50</v>
      </c>
      <c r="B416" s="245">
        <v>54</v>
      </c>
      <c r="C416" s="245">
        <v>6167</v>
      </c>
      <c r="D416" s="245">
        <v>3253.0925000000002</v>
      </c>
      <c r="E416" s="245">
        <v>1726.76</v>
      </c>
      <c r="F416" s="245">
        <v>4866</v>
      </c>
      <c r="G416" s="245">
        <v>2566.8150000000001</v>
      </c>
      <c r="H416" s="245">
        <v>1362.48</v>
      </c>
      <c r="I416" s="245">
        <v>3626</v>
      </c>
      <c r="J416" s="245">
        <v>1912.7149999999999</v>
      </c>
      <c r="K416" s="245">
        <v>1015.28</v>
      </c>
      <c r="L416" s="245">
        <v>3053</v>
      </c>
      <c r="M416" s="245">
        <v>1610.4575</v>
      </c>
      <c r="N416" s="245">
        <v>854.84</v>
      </c>
      <c r="O416" s="245">
        <v>2401</v>
      </c>
      <c r="P416" s="245">
        <v>1266.5274999999999</v>
      </c>
      <c r="Q416" s="245">
        <v>672.28</v>
      </c>
      <c r="R416" s="245">
        <v>1728</v>
      </c>
      <c r="S416" s="245">
        <v>911.52</v>
      </c>
      <c r="T416" s="245">
        <v>483.84</v>
      </c>
    </row>
    <row r="417" spans="1:20">
      <c r="A417" s="245">
        <v>55</v>
      </c>
      <c r="B417" s="245">
        <v>59</v>
      </c>
      <c r="C417" s="245">
        <v>7306</v>
      </c>
      <c r="D417" s="245">
        <v>3853.915</v>
      </c>
      <c r="E417" s="245">
        <v>2045.68</v>
      </c>
      <c r="F417" s="245">
        <v>5759</v>
      </c>
      <c r="G417" s="245">
        <v>3037.8724999999999</v>
      </c>
      <c r="H417" s="245">
        <v>1612.52</v>
      </c>
      <c r="I417" s="245">
        <v>4280</v>
      </c>
      <c r="J417" s="245">
        <v>2257.6999999999998</v>
      </c>
      <c r="K417" s="245">
        <v>1198.4000000000001</v>
      </c>
      <c r="L417" s="245">
        <v>3607</v>
      </c>
      <c r="M417" s="245">
        <v>1902.6925000000001</v>
      </c>
      <c r="N417" s="245">
        <v>1009.96</v>
      </c>
      <c r="O417" s="245">
        <v>2837</v>
      </c>
      <c r="P417" s="245">
        <v>1496.5174999999999</v>
      </c>
      <c r="Q417" s="245">
        <v>794.36</v>
      </c>
      <c r="R417" s="245">
        <v>2043</v>
      </c>
      <c r="S417" s="245">
        <v>1077.6824999999999</v>
      </c>
      <c r="T417" s="245">
        <v>572.04</v>
      </c>
    </row>
    <row r="418" spans="1:20">
      <c r="A418" s="245">
        <v>60</v>
      </c>
      <c r="B418" s="245">
        <v>64</v>
      </c>
      <c r="C418" s="245">
        <v>10271</v>
      </c>
      <c r="D418" s="245">
        <v>5417.9525000000003</v>
      </c>
      <c r="E418" s="245">
        <v>2875.88</v>
      </c>
      <c r="F418" s="245">
        <v>8089</v>
      </c>
      <c r="G418" s="245">
        <v>4266.9475000000002</v>
      </c>
      <c r="H418" s="245">
        <v>2264.92</v>
      </c>
      <c r="I418" s="245">
        <v>6048</v>
      </c>
      <c r="J418" s="245">
        <v>3190.32</v>
      </c>
      <c r="K418" s="245">
        <v>1693.44</v>
      </c>
      <c r="L418" s="245">
        <v>5098</v>
      </c>
      <c r="M418" s="245">
        <v>2689.1950000000002</v>
      </c>
      <c r="N418" s="245">
        <v>1427.44</v>
      </c>
      <c r="O418" s="245">
        <v>4007</v>
      </c>
      <c r="P418" s="245">
        <v>2113.6925000000001</v>
      </c>
      <c r="Q418" s="245">
        <v>1121.96</v>
      </c>
      <c r="R418" s="245">
        <v>2885</v>
      </c>
      <c r="S418" s="245">
        <v>1521.8375000000001</v>
      </c>
      <c r="T418" s="245">
        <v>807.8</v>
      </c>
    </row>
    <row r="419" spans="1:20">
      <c r="A419" s="245">
        <v>65</v>
      </c>
      <c r="B419" s="245">
        <v>69</v>
      </c>
      <c r="C419" s="245">
        <v>14053</v>
      </c>
      <c r="D419" s="245">
        <v>7412.9575000000004</v>
      </c>
      <c r="E419" s="245">
        <v>3934.84</v>
      </c>
      <c r="F419" s="245">
        <v>11056</v>
      </c>
      <c r="G419" s="245">
        <v>5832.04</v>
      </c>
      <c r="H419" s="245">
        <v>3095.68</v>
      </c>
      <c r="I419" s="245">
        <v>8105</v>
      </c>
      <c r="J419" s="245">
        <v>4275.3874999999998</v>
      </c>
      <c r="K419" s="245">
        <v>2269.4</v>
      </c>
      <c r="L419" s="245">
        <v>6834</v>
      </c>
      <c r="M419" s="245">
        <v>3604.9349999999999</v>
      </c>
      <c r="N419" s="245">
        <v>1913.52</v>
      </c>
      <c r="O419" s="245">
        <v>5371</v>
      </c>
      <c r="P419" s="245">
        <v>2833.2024999999999</v>
      </c>
      <c r="Q419" s="245">
        <v>1503.88</v>
      </c>
      <c r="R419" s="245">
        <v>3866</v>
      </c>
      <c r="S419" s="245">
        <v>2039.3150000000001</v>
      </c>
      <c r="T419" s="245">
        <v>1082.48</v>
      </c>
    </row>
    <row r="420" spans="1:20">
      <c r="A420" s="245">
        <v>70</v>
      </c>
      <c r="B420" s="245">
        <v>74</v>
      </c>
      <c r="C420" s="245">
        <v>20368</v>
      </c>
      <c r="D420" s="245">
        <v>10744.12</v>
      </c>
      <c r="E420" s="245">
        <v>5703.04</v>
      </c>
      <c r="F420" s="245">
        <v>16008</v>
      </c>
      <c r="G420" s="245">
        <v>8444.2199999999993</v>
      </c>
      <c r="H420" s="245">
        <v>4482.24</v>
      </c>
      <c r="I420" s="245">
        <v>11718</v>
      </c>
      <c r="J420" s="245">
        <v>6181.2449999999999</v>
      </c>
      <c r="K420" s="245">
        <v>3281.04</v>
      </c>
      <c r="L420" s="245">
        <v>9994</v>
      </c>
      <c r="M420" s="245">
        <v>5271.835</v>
      </c>
      <c r="N420" s="245">
        <v>2798.32</v>
      </c>
      <c r="O420" s="245">
        <v>7849</v>
      </c>
      <c r="P420" s="245">
        <v>4140.3474999999999</v>
      </c>
      <c r="Q420" s="245">
        <v>2197.7199999999998</v>
      </c>
      <c r="R420" s="245">
        <v>5651</v>
      </c>
      <c r="S420" s="245">
        <v>2980.9025000000001</v>
      </c>
      <c r="T420" s="245">
        <v>1582.28</v>
      </c>
    </row>
    <row r="421" spans="1:20">
      <c r="A421" s="245">
        <v>75</v>
      </c>
      <c r="B421" s="245">
        <v>79</v>
      </c>
      <c r="C421" s="245">
        <v>25469</v>
      </c>
      <c r="D421" s="245">
        <v>13434.897499999999</v>
      </c>
      <c r="E421" s="245">
        <v>7131.32</v>
      </c>
      <c r="F421" s="245">
        <v>20008</v>
      </c>
      <c r="G421" s="245">
        <v>10554.22</v>
      </c>
      <c r="H421" s="245">
        <v>5602.24</v>
      </c>
      <c r="I421" s="245">
        <v>14631</v>
      </c>
      <c r="J421" s="245">
        <v>7717.8525</v>
      </c>
      <c r="K421" s="245">
        <v>4096.68</v>
      </c>
      <c r="L421" s="245">
        <v>12479</v>
      </c>
      <c r="M421" s="245">
        <v>6582.6724999999997</v>
      </c>
      <c r="N421" s="245">
        <v>3494.12</v>
      </c>
      <c r="O421" s="245">
        <v>9805</v>
      </c>
      <c r="P421" s="245">
        <v>5172.1374999999998</v>
      </c>
      <c r="Q421" s="245">
        <v>2745.4</v>
      </c>
      <c r="R421" s="245">
        <v>7059</v>
      </c>
      <c r="S421" s="245">
        <v>3723.6224999999999</v>
      </c>
      <c r="T421" s="245">
        <v>1976.52</v>
      </c>
    </row>
    <row r="422" spans="1:20">
      <c r="A422" s="245">
        <v>80</v>
      </c>
      <c r="B422" s="245">
        <v>99</v>
      </c>
      <c r="C422" s="245">
        <v>33861</v>
      </c>
      <c r="D422" s="245">
        <v>17861.677500000002</v>
      </c>
      <c r="E422" s="245">
        <v>9481.08</v>
      </c>
      <c r="F422" s="245">
        <v>26586</v>
      </c>
      <c r="G422" s="245">
        <v>14024.115</v>
      </c>
      <c r="H422" s="245">
        <v>7444.08</v>
      </c>
      <c r="I422" s="245">
        <v>19428</v>
      </c>
      <c r="J422" s="245">
        <v>10248.27</v>
      </c>
      <c r="K422" s="245">
        <v>5439.84</v>
      </c>
      <c r="L422" s="245">
        <v>16570</v>
      </c>
      <c r="M422" s="245">
        <v>8740.6749999999993</v>
      </c>
      <c r="N422" s="245">
        <v>4639.6000000000004</v>
      </c>
      <c r="O422" s="245">
        <v>13012</v>
      </c>
      <c r="P422" s="245">
        <v>6863.83</v>
      </c>
      <c r="Q422" s="245">
        <v>3643.36</v>
      </c>
      <c r="R422" s="245">
        <v>9370</v>
      </c>
      <c r="S422" s="245">
        <v>4942.6750000000002</v>
      </c>
      <c r="T422" s="245">
        <v>2623.6</v>
      </c>
    </row>
    <row r="424" spans="1:20">
      <c r="A424" s="245">
        <v>1</v>
      </c>
      <c r="C424" s="245">
        <v>1265</v>
      </c>
      <c r="D424" s="245">
        <v>667.28750000000002</v>
      </c>
      <c r="E424" s="245">
        <v>354.2</v>
      </c>
      <c r="F424" s="245">
        <v>993</v>
      </c>
      <c r="G424" s="245">
        <v>523.8075</v>
      </c>
      <c r="H424" s="245">
        <v>278.04000000000002</v>
      </c>
      <c r="I424" s="245">
        <v>724</v>
      </c>
      <c r="J424" s="245">
        <v>381.91</v>
      </c>
      <c r="K424" s="245">
        <v>202.72</v>
      </c>
      <c r="L424" s="245">
        <v>600</v>
      </c>
      <c r="M424" s="245">
        <v>316.5</v>
      </c>
      <c r="N424" s="245">
        <v>168</v>
      </c>
      <c r="O424" s="245">
        <v>522</v>
      </c>
      <c r="P424" s="245">
        <v>275.35500000000002</v>
      </c>
      <c r="Q424" s="245">
        <v>146.16</v>
      </c>
      <c r="R424" s="245">
        <v>375</v>
      </c>
      <c r="S424" s="245">
        <v>197.8125</v>
      </c>
      <c r="T424" s="245">
        <v>105</v>
      </c>
    </row>
    <row r="425" spans="1:20">
      <c r="A425" s="245">
        <v>2</v>
      </c>
      <c r="C425" s="245">
        <v>1993</v>
      </c>
      <c r="D425" s="245">
        <v>1051.3074999999999</v>
      </c>
      <c r="E425" s="245">
        <v>558.04</v>
      </c>
      <c r="F425" s="245">
        <v>1564</v>
      </c>
      <c r="G425" s="245">
        <v>825.01</v>
      </c>
      <c r="H425" s="245">
        <v>437.92</v>
      </c>
      <c r="I425" s="245">
        <v>1140</v>
      </c>
      <c r="J425" s="245">
        <v>601.35</v>
      </c>
      <c r="K425" s="245">
        <v>319.2</v>
      </c>
      <c r="L425" s="245">
        <v>950</v>
      </c>
      <c r="M425" s="245">
        <v>501.125</v>
      </c>
      <c r="N425" s="245">
        <v>266</v>
      </c>
      <c r="O425" s="245">
        <v>829</v>
      </c>
      <c r="P425" s="245">
        <v>437.29750000000001</v>
      </c>
      <c r="Q425" s="245">
        <v>232.12</v>
      </c>
      <c r="R425" s="245">
        <v>596</v>
      </c>
      <c r="S425" s="245">
        <v>314.39</v>
      </c>
      <c r="T425" s="245">
        <v>166.88</v>
      </c>
    </row>
    <row r="426" spans="1:20">
      <c r="A426" s="245">
        <v>3</v>
      </c>
      <c r="C426" s="245">
        <v>2892</v>
      </c>
      <c r="D426" s="245">
        <v>1525.53</v>
      </c>
      <c r="E426" s="245">
        <v>809.76</v>
      </c>
      <c r="F426" s="245">
        <v>2272</v>
      </c>
      <c r="G426" s="245">
        <v>1198.48</v>
      </c>
      <c r="H426" s="245">
        <v>636.16</v>
      </c>
      <c r="I426" s="245">
        <v>1651</v>
      </c>
      <c r="J426" s="245">
        <v>870.90250000000003</v>
      </c>
      <c r="K426" s="245">
        <v>462.28</v>
      </c>
      <c r="L426" s="245">
        <v>1379</v>
      </c>
      <c r="M426" s="245">
        <v>727.42250000000001</v>
      </c>
      <c r="N426" s="245">
        <v>386.12</v>
      </c>
      <c r="O426" s="245">
        <v>1197</v>
      </c>
      <c r="P426" s="245">
        <v>631.41750000000002</v>
      </c>
      <c r="Q426" s="245">
        <v>335.15999999999997</v>
      </c>
      <c r="R426" s="245">
        <v>863</v>
      </c>
      <c r="S426" s="245">
        <v>455.23250000000002</v>
      </c>
      <c r="T426" s="245">
        <v>241.64</v>
      </c>
    </row>
    <row r="428" spans="1:20">
      <c r="A428" s="245" t="s">
        <v>765</v>
      </c>
      <c r="C428" s="245">
        <v>365</v>
      </c>
      <c r="D428" s="245">
        <v>190</v>
      </c>
      <c r="E428" s="245">
        <v>100</v>
      </c>
      <c r="F428" s="245">
        <v>365</v>
      </c>
      <c r="G428" s="245">
        <v>190</v>
      </c>
      <c r="H428" s="245">
        <v>100</v>
      </c>
      <c r="I428" s="245">
        <v>365</v>
      </c>
      <c r="J428" s="245">
        <v>190</v>
      </c>
      <c r="K428" s="245">
        <v>100</v>
      </c>
      <c r="L428" s="245">
        <v>365</v>
      </c>
      <c r="M428" s="245">
        <v>190</v>
      </c>
      <c r="N428" s="245">
        <v>100</v>
      </c>
      <c r="O428" s="245">
        <v>365</v>
      </c>
      <c r="P428" s="245">
        <v>190</v>
      </c>
      <c r="Q428" s="245">
        <v>100</v>
      </c>
      <c r="R428" s="245">
        <v>365</v>
      </c>
      <c r="S428" s="245">
        <v>190</v>
      </c>
      <c r="T428" s="245">
        <v>100</v>
      </c>
    </row>
    <row r="430" spans="1:20">
      <c r="A430" s="245" t="s">
        <v>666</v>
      </c>
      <c r="C430" s="245" t="s">
        <v>635</v>
      </c>
      <c r="F430" s="245" t="s">
        <v>636</v>
      </c>
      <c r="I430" s="245" t="s">
        <v>637</v>
      </c>
      <c r="L430" s="245" t="s">
        <v>638</v>
      </c>
      <c r="O430" s="245" t="s">
        <v>639</v>
      </c>
      <c r="R430" s="245" t="s">
        <v>640</v>
      </c>
    </row>
    <row r="431" spans="1:20">
      <c r="C431" s="245" t="s">
        <v>642</v>
      </c>
      <c r="D431" s="245" t="s">
        <v>643</v>
      </c>
      <c r="F431" s="245" t="s">
        <v>642</v>
      </c>
      <c r="G431" s="245" t="s">
        <v>643</v>
      </c>
      <c r="I431" s="245" t="s">
        <v>642</v>
      </c>
      <c r="J431" s="245" t="s">
        <v>643</v>
      </c>
      <c r="L431" s="245" t="s">
        <v>642</v>
      </c>
      <c r="M431" s="245" t="s">
        <v>643</v>
      </c>
      <c r="O431" s="245" t="s">
        <v>642</v>
      </c>
      <c r="P431" s="245" t="s">
        <v>643</v>
      </c>
      <c r="R431" s="245" t="s">
        <v>642</v>
      </c>
      <c r="S431" s="245" t="s">
        <v>643</v>
      </c>
    </row>
    <row r="432" spans="1:20">
      <c r="A432" s="245" t="s">
        <v>651</v>
      </c>
      <c r="C432" s="245">
        <v>1000</v>
      </c>
      <c r="D432" s="245">
        <v>500</v>
      </c>
      <c r="F432" s="245">
        <v>2000</v>
      </c>
      <c r="G432" s="245">
        <v>2000</v>
      </c>
      <c r="I432" s="245">
        <v>5000</v>
      </c>
      <c r="J432" s="245">
        <v>5000</v>
      </c>
      <c r="L432" s="245">
        <v>10000</v>
      </c>
      <c r="M432" s="245">
        <v>10000</v>
      </c>
      <c r="O432" s="245">
        <v>20000</v>
      </c>
      <c r="P432" s="245">
        <v>20000</v>
      </c>
      <c r="R432" s="245">
        <v>50000</v>
      </c>
      <c r="S432" s="245">
        <v>50000</v>
      </c>
    </row>
    <row r="433" spans="1:21">
      <c r="A433" s="245" t="s">
        <v>653</v>
      </c>
      <c r="B433" s="245" t="s">
        <v>654</v>
      </c>
      <c r="C433" s="245" t="s">
        <v>652</v>
      </c>
      <c r="D433" s="245" t="s">
        <v>655</v>
      </c>
      <c r="E433" s="245" t="s">
        <v>764</v>
      </c>
      <c r="F433" s="245" t="s">
        <v>652</v>
      </c>
      <c r="G433" s="245" t="s">
        <v>655</v>
      </c>
      <c r="H433" s="245" t="s">
        <v>764</v>
      </c>
      <c r="I433" s="245" t="s">
        <v>652</v>
      </c>
      <c r="J433" s="245" t="s">
        <v>655</v>
      </c>
      <c r="K433" s="245" t="s">
        <v>764</v>
      </c>
      <c r="L433" s="245" t="s">
        <v>652</v>
      </c>
      <c r="M433" s="245" t="s">
        <v>655</v>
      </c>
      <c r="N433" s="245" t="s">
        <v>764</v>
      </c>
      <c r="O433" s="245" t="s">
        <v>652</v>
      </c>
      <c r="P433" s="245" t="s">
        <v>655</v>
      </c>
      <c r="Q433" s="245" t="s">
        <v>764</v>
      </c>
      <c r="R433" s="245" t="s">
        <v>652</v>
      </c>
      <c r="S433" s="245" t="s">
        <v>655</v>
      </c>
      <c r="T433" s="245" t="s">
        <v>764</v>
      </c>
    </row>
    <row r="434" spans="1:21">
      <c r="A434" s="245">
        <v>18</v>
      </c>
      <c r="B434" s="245">
        <v>24</v>
      </c>
      <c r="C434" s="245">
        <v>3890</v>
      </c>
      <c r="D434" s="245">
        <v>2051.9749999999999</v>
      </c>
      <c r="E434" s="245">
        <v>1089.2</v>
      </c>
      <c r="F434" s="245">
        <v>3111</v>
      </c>
      <c r="G434" s="245">
        <v>1641.0525</v>
      </c>
      <c r="H434" s="245">
        <v>871.08</v>
      </c>
      <c r="I434" s="245">
        <v>2293</v>
      </c>
      <c r="J434" s="245">
        <v>1209.5574999999999</v>
      </c>
      <c r="K434" s="245">
        <v>642.04</v>
      </c>
      <c r="L434" s="245">
        <v>1988</v>
      </c>
      <c r="M434" s="245">
        <v>1048.67</v>
      </c>
      <c r="N434" s="245">
        <v>556.64</v>
      </c>
      <c r="O434" s="245">
        <v>1533</v>
      </c>
      <c r="P434" s="245">
        <v>808.65750000000003</v>
      </c>
      <c r="Q434" s="245">
        <v>429.24</v>
      </c>
      <c r="R434" s="245">
        <v>1103</v>
      </c>
      <c r="S434" s="245">
        <v>581.83249999999998</v>
      </c>
      <c r="T434" s="245">
        <v>308.83999999999997</v>
      </c>
      <c r="U434" s="245">
        <v>10</v>
      </c>
    </row>
    <row r="435" spans="1:21">
      <c r="A435" s="245">
        <v>25</v>
      </c>
      <c r="B435" s="245">
        <v>29</v>
      </c>
      <c r="C435" s="245">
        <v>4452</v>
      </c>
      <c r="D435" s="245">
        <v>2348.4299999999998</v>
      </c>
      <c r="E435" s="245">
        <v>1246.56</v>
      </c>
      <c r="F435" s="245">
        <v>3551</v>
      </c>
      <c r="G435" s="245">
        <v>1873.1524999999999</v>
      </c>
      <c r="H435" s="245">
        <v>994.28</v>
      </c>
      <c r="I435" s="245">
        <v>2617</v>
      </c>
      <c r="J435" s="245">
        <v>1380.4675</v>
      </c>
      <c r="K435" s="245">
        <v>732.76</v>
      </c>
      <c r="L435" s="245">
        <v>2264</v>
      </c>
      <c r="M435" s="245">
        <v>1194.26</v>
      </c>
      <c r="N435" s="245">
        <v>633.91999999999996</v>
      </c>
      <c r="O435" s="245">
        <v>1742</v>
      </c>
      <c r="P435" s="245">
        <v>918.90499999999997</v>
      </c>
      <c r="Q435" s="245">
        <v>487.76</v>
      </c>
      <c r="R435" s="245">
        <v>1256</v>
      </c>
      <c r="S435" s="245">
        <v>662.54</v>
      </c>
      <c r="T435" s="245">
        <v>351.68</v>
      </c>
    </row>
    <row r="436" spans="1:21">
      <c r="A436" s="245">
        <v>30</v>
      </c>
      <c r="B436" s="245">
        <v>34</v>
      </c>
      <c r="C436" s="245">
        <v>5050</v>
      </c>
      <c r="D436" s="245">
        <v>2663.875</v>
      </c>
      <c r="E436" s="245">
        <v>1414</v>
      </c>
      <c r="F436" s="245">
        <v>4024</v>
      </c>
      <c r="G436" s="245">
        <v>2122.66</v>
      </c>
      <c r="H436" s="245">
        <v>1126.72</v>
      </c>
      <c r="I436" s="245">
        <v>2948</v>
      </c>
      <c r="J436" s="245">
        <v>1555.07</v>
      </c>
      <c r="K436" s="245">
        <v>825.44</v>
      </c>
      <c r="L436" s="245">
        <v>2552</v>
      </c>
      <c r="M436" s="245">
        <v>1346.18</v>
      </c>
      <c r="N436" s="245">
        <v>714.56</v>
      </c>
      <c r="O436" s="245">
        <v>1969</v>
      </c>
      <c r="P436" s="245">
        <v>1038.6475</v>
      </c>
      <c r="Q436" s="245">
        <v>551.32000000000005</v>
      </c>
      <c r="R436" s="245">
        <v>1418</v>
      </c>
      <c r="S436" s="245">
        <v>747.995</v>
      </c>
      <c r="T436" s="245">
        <v>397.04</v>
      </c>
    </row>
    <row r="437" spans="1:21">
      <c r="A437" s="245">
        <v>35</v>
      </c>
      <c r="B437" s="245">
        <v>39</v>
      </c>
      <c r="C437" s="245">
        <v>5610</v>
      </c>
      <c r="D437" s="245">
        <v>2959.2750000000001</v>
      </c>
      <c r="E437" s="245">
        <v>1570.8</v>
      </c>
      <c r="F437" s="245">
        <v>4469</v>
      </c>
      <c r="G437" s="245">
        <v>2357.3975</v>
      </c>
      <c r="H437" s="245">
        <v>1251.32</v>
      </c>
      <c r="I437" s="245">
        <v>3271</v>
      </c>
      <c r="J437" s="245">
        <v>1725.4525000000001</v>
      </c>
      <c r="K437" s="245">
        <v>915.88</v>
      </c>
      <c r="L437" s="245">
        <v>2830</v>
      </c>
      <c r="M437" s="245">
        <v>1492.825</v>
      </c>
      <c r="N437" s="245">
        <v>792.4</v>
      </c>
      <c r="O437" s="245">
        <v>2179</v>
      </c>
      <c r="P437" s="245">
        <v>1149.4224999999999</v>
      </c>
      <c r="Q437" s="245">
        <v>610.12</v>
      </c>
      <c r="R437" s="245">
        <v>1570</v>
      </c>
      <c r="S437" s="245">
        <v>828.17499999999995</v>
      </c>
      <c r="T437" s="245">
        <v>439.6</v>
      </c>
    </row>
    <row r="438" spans="1:21">
      <c r="A438" s="245">
        <v>40</v>
      </c>
      <c r="B438" s="245">
        <v>44</v>
      </c>
      <c r="C438" s="245">
        <v>6353</v>
      </c>
      <c r="D438" s="245">
        <v>3351.2075</v>
      </c>
      <c r="E438" s="245">
        <v>1778.84</v>
      </c>
      <c r="F438" s="245">
        <v>5054</v>
      </c>
      <c r="G438" s="245">
        <v>2665.9850000000001</v>
      </c>
      <c r="H438" s="245">
        <v>1415.12</v>
      </c>
      <c r="I438" s="245">
        <v>3691</v>
      </c>
      <c r="J438" s="245">
        <v>1947.0025000000001</v>
      </c>
      <c r="K438" s="245">
        <v>1033.48</v>
      </c>
      <c r="L438" s="245">
        <v>3193</v>
      </c>
      <c r="M438" s="245">
        <v>1684.3074999999999</v>
      </c>
      <c r="N438" s="245">
        <v>894.04</v>
      </c>
      <c r="O438" s="245">
        <v>2457</v>
      </c>
      <c r="P438" s="245">
        <v>1296.0675000000001</v>
      </c>
      <c r="Q438" s="245">
        <v>687.96</v>
      </c>
      <c r="R438" s="245">
        <v>1768</v>
      </c>
      <c r="S438" s="245">
        <v>932.62</v>
      </c>
      <c r="T438" s="245">
        <v>495.04</v>
      </c>
    </row>
    <row r="439" spans="1:21">
      <c r="A439" s="245">
        <v>45</v>
      </c>
      <c r="B439" s="245">
        <v>49</v>
      </c>
      <c r="C439" s="245">
        <v>7392</v>
      </c>
      <c r="D439" s="245">
        <v>3899.28</v>
      </c>
      <c r="E439" s="245">
        <v>2069.7600000000002</v>
      </c>
      <c r="F439" s="245">
        <v>5877</v>
      </c>
      <c r="G439" s="245">
        <v>3100.1174999999998</v>
      </c>
      <c r="H439" s="245">
        <v>1645.56</v>
      </c>
      <c r="I439" s="245">
        <v>4283</v>
      </c>
      <c r="J439" s="245">
        <v>2259.2824999999998</v>
      </c>
      <c r="K439" s="245">
        <v>1199.24</v>
      </c>
      <c r="L439" s="245">
        <v>3706</v>
      </c>
      <c r="M439" s="245">
        <v>1954.915</v>
      </c>
      <c r="N439" s="245">
        <v>1037.68</v>
      </c>
      <c r="O439" s="245">
        <v>2850</v>
      </c>
      <c r="P439" s="245">
        <v>1503.375</v>
      </c>
      <c r="Q439" s="245">
        <v>798</v>
      </c>
      <c r="R439" s="245">
        <v>2051</v>
      </c>
      <c r="S439" s="245">
        <v>1081.9024999999999</v>
      </c>
      <c r="T439" s="245">
        <v>574.28</v>
      </c>
    </row>
    <row r="440" spans="1:21">
      <c r="A440" s="245">
        <v>50</v>
      </c>
      <c r="B440" s="245">
        <v>54</v>
      </c>
      <c r="C440" s="245">
        <v>8104</v>
      </c>
      <c r="D440" s="245">
        <v>4274.8599999999997</v>
      </c>
      <c r="E440" s="245">
        <v>2269.12</v>
      </c>
      <c r="F440" s="245">
        <v>6442</v>
      </c>
      <c r="G440" s="245">
        <v>3398.1550000000002</v>
      </c>
      <c r="H440" s="245">
        <v>1803.76</v>
      </c>
      <c r="I440" s="245">
        <v>4697</v>
      </c>
      <c r="J440" s="245">
        <v>2477.6675</v>
      </c>
      <c r="K440" s="245">
        <v>1315.16</v>
      </c>
      <c r="L440" s="245">
        <v>4056</v>
      </c>
      <c r="M440" s="245">
        <v>2139.54</v>
      </c>
      <c r="N440" s="245">
        <v>1135.68</v>
      </c>
      <c r="O440" s="245">
        <v>3121</v>
      </c>
      <c r="P440" s="245">
        <v>1646.3275000000001</v>
      </c>
      <c r="Q440" s="245">
        <v>873.88</v>
      </c>
      <c r="R440" s="245">
        <v>2246</v>
      </c>
      <c r="S440" s="245">
        <v>1184.7650000000001</v>
      </c>
      <c r="T440" s="245">
        <v>628.88</v>
      </c>
    </row>
    <row r="441" spans="1:21">
      <c r="A441" s="245">
        <v>55</v>
      </c>
      <c r="B441" s="245">
        <v>59</v>
      </c>
      <c r="C441" s="245">
        <v>9612</v>
      </c>
      <c r="D441" s="245">
        <v>5070.33</v>
      </c>
      <c r="E441" s="245">
        <v>2691.36</v>
      </c>
      <c r="F441" s="245">
        <v>7637</v>
      </c>
      <c r="G441" s="245">
        <v>4028.5174999999999</v>
      </c>
      <c r="H441" s="245">
        <v>2138.36</v>
      </c>
      <c r="I441" s="245">
        <v>5549</v>
      </c>
      <c r="J441" s="245">
        <v>2927.0974999999999</v>
      </c>
      <c r="K441" s="245">
        <v>1553.72</v>
      </c>
      <c r="L441" s="245">
        <v>4783</v>
      </c>
      <c r="M441" s="245">
        <v>2523.0324999999998</v>
      </c>
      <c r="N441" s="245">
        <v>1339.24</v>
      </c>
      <c r="O441" s="245">
        <v>3689</v>
      </c>
      <c r="P441" s="245">
        <v>1945.9475</v>
      </c>
      <c r="Q441" s="245">
        <v>1032.92</v>
      </c>
      <c r="R441" s="245">
        <v>2655</v>
      </c>
      <c r="S441" s="245">
        <v>1400.5125</v>
      </c>
      <c r="T441" s="245">
        <v>743.4</v>
      </c>
    </row>
    <row r="442" spans="1:21">
      <c r="A442" s="245">
        <v>60</v>
      </c>
      <c r="B442" s="245">
        <v>64</v>
      </c>
      <c r="C442" s="245">
        <v>15045</v>
      </c>
      <c r="D442" s="245">
        <v>7936.2375000000002</v>
      </c>
      <c r="E442" s="245">
        <v>4212.6000000000004</v>
      </c>
      <c r="F442" s="245">
        <v>11930</v>
      </c>
      <c r="G442" s="245">
        <v>6293.0749999999998</v>
      </c>
      <c r="H442" s="245">
        <v>3340.4</v>
      </c>
      <c r="I442" s="245">
        <v>8579</v>
      </c>
      <c r="J442" s="245">
        <v>4525.4224999999997</v>
      </c>
      <c r="K442" s="245">
        <v>2402.12</v>
      </c>
      <c r="L442" s="245">
        <v>7390</v>
      </c>
      <c r="M442" s="245">
        <v>3898.2249999999999</v>
      </c>
      <c r="N442" s="245">
        <v>2069.1999999999998</v>
      </c>
      <c r="O442" s="245">
        <v>5687</v>
      </c>
      <c r="P442" s="245">
        <v>2999.8924999999999</v>
      </c>
      <c r="Q442" s="245">
        <v>1592.36</v>
      </c>
      <c r="R442" s="245">
        <v>4095</v>
      </c>
      <c r="S442" s="245">
        <v>2160.1125000000002</v>
      </c>
      <c r="T442" s="245">
        <v>1146.5999999999999</v>
      </c>
    </row>
    <row r="443" spans="1:21">
      <c r="A443" s="245">
        <v>65</v>
      </c>
      <c r="B443" s="245">
        <v>69</v>
      </c>
      <c r="C443" s="245">
        <v>20311</v>
      </c>
      <c r="D443" s="245">
        <v>10714.0525</v>
      </c>
      <c r="E443" s="245">
        <v>5687.08</v>
      </c>
      <c r="F443" s="245">
        <v>16093</v>
      </c>
      <c r="G443" s="245">
        <v>8489.0575000000008</v>
      </c>
      <c r="H443" s="245">
        <v>4506.04</v>
      </c>
      <c r="I443" s="245">
        <v>11555</v>
      </c>
      <c r="J443" s="245">
        <v>6095.2624999999998</v>
      </c>
      <c r="K443" s="245">
        <v>3235.4</v>
      </c>
      <c r="L443" s="245">
        <v>9944</v>
      </c>
      <c r="M443" s="245">
        <v>5245.46</v>
      </c>
      <c r="N443" s="245">
        <v>2784.32</v>
      </c>
      <c r="O443" s="245">
        <v>7659</v>
      </c>
      <c r="P443" s="245">
        <v>4040.1224999999999</v>
      </c>
      <c r="Q443" s="245">
        <v>2144.52</v>
      </c>
      <c r="R443" s="245">
        <v>5513</v>
      </c>
      <c r="S443" s="245">
        <v>2908.1075000000001</v>
      </c>
      <c r="T443" s="245">
        <v>1543.6399999999999</v>
      </c>
    </row>
    <row r="444" spans="1:21">
      <c r="A444" s="245">
        <v>70</v>
      </c>
      <c r="B444" s="245">
        <v>74</v>
      </c>
      <c r="C444" s="245">
        <v>29537</v>
      </c>
      <c r="D444" s="245">
        <v>15580.7675</v>
      </c>
      <c r="E444" s="245">
        <v>8270.36</v>
      </c>
      <c r="F444" s="245">
        <v>23389</v>
      </c>
      <c r="G444" s="245">
        <v>12337.6975</v>
      </c>
      <c r="H444" s="245">
        <v>6548.92</v>
      </c>
      <c r="I444" s="245">
        <v>16764</v>
      </c>
      <c r="J444" s="245">
        <v>8843.01</v>
      </c>
      <c r="K444" s="245">
        <v>4693.92</v>
      </c>
      <c r="L444" s="245">
        <v>14411</v>
      </c>
      <c r="M444" s="245">
        <v>7601.8024999999998</v>
      </c>
      <c r="N444" s="245">
        <v>4035.08</v>
      </c>
      <c r="O444" s="245">
        <v>11097</v>
      </c>
      <c r="P444" s="245">
        <v>5853.6674999999996</v>
      </c>
      <c r="Q444" s="245">
        <v>3107.16</v>
      </c>
      <c r="R444" s="245">
        <v>7989</v>
      </c>
      <c r="S444" s="245">
        <v>4214.1975000000002</v>
      </c>
      <c r="T444" s="245">
        <v>2236.92</v>
      </c>
    </row>
    <row r="445" spans="1:21">
      <c r="A445" s="245">
        <v>75</v>
      </c>
      <c r="B445" s="245">
        <v>79</v>
      </c>
      <c r="C445" s="245">
        <v>36955</v>
      </c>
      <c r="D445" s="245">
        <v>19493.762500000001</v>
      </c>
      <c r="E445" s="245">
        <v>10347.4</v>
      </c>
      <c r="F445" s="245">
        <v>29237</v>
      </c>
      <c r="G445" s="245">
        <v>15422.5175</v>
      </c>
      <c r="H445" s="245">
        <v>8186.36</v>
      </c>
      <c r="I445" s="245">
        <v>20942</v>
      </c>
      <c r="J445" s="245">
        <v>11046.905000000001</v>
      </c>
      <c r="K445" s="245">
        <v>5863.76</v>
      </c>
      <c r="L445" s="245">
        <v>17999</v>
      </c>
      <c r="M445" s="245">
        <v>9494.4724999999999</v>
      </c>
      <c r="N445" s="245">
        <v>5039.72</v>
      </c>
      <c r="O445" s="245">
        <v>13861</v>
      </c>
      <c r="P445" s="245">
        <v>7311.6774999999998</v>
      </c>
      <c r="Q445" s="245">
        <v>3881.08</v>
      </c>
      <c r="R445" s="245">
        <v>9980</v>
      </c>
      <c r="S445" s="245">
        <v>5264.45</v>
      </c>
      <c r="T445" s="245">
        <v>2794.4</v>
      </c>
    </row>
    <row r="446" spans="1:21">
      <c r="A446" s="245">
        <v>80</v>
      </c>
      <c r="B446" s="245">
        <v>99</v>
      </c>
      <c r="C446" s="245">
        <v>52040</v>
      </c>
      <c r="D446" s="245">
        <v>27451.1</v>
      </c>
      <c r="E446" s="245">
        <v>14571.2</v>
      </c>
      <c r="F446" s="245">
        <v>41126</v>
      </c>
      <c r="G446" s="245">
        <v>21693.965</v>
      </c>
      <c r="H446" s="245">
        <v>11515.28</v>
      </c>
      <c r="I446" s="245">
        <v>29435</v>
      </c>
      <c r="J446" s="245">
        <v>15526.9625</v>
      </c>
      <c r="K446" s="245">
        <v>8241.7999999999993</v>
      </c>
      <c r="L446" s="245">
        <v>22489</v>
      </c>
      <c r="M446" s="245">
        <v>11862.9475</v>
      </c>
      <c r="N446" s="245">
        <v>6296.92</v>
      </c>
      <c r="O446" s="245">
        <v>17320</v>
      </c>
      <c r="P446" s="245">
        <v>9136.2999999999993</v>
      </c>
      <c r="Q446" s="245">
        <v>4849.6000000000004</v>
      </c>
      <c r="R446" s="245">
        <v>12471</v>
      </c>
      <c r="S446" s="245">
        <v>6578.4525000000003</v>
      </c>
      <c r="T446" s="245">
        <v>3491.88</v>
      </c>
    </row>
    <row r="448" spans="1:21">
      <c r="A448" s="245">
        <v>1</v>
      </c>
      <c r="C448" s="245">
        <v>2159</v>
      </c>
      <c r="D448" s="245">
        <v>1138.8724999999999</v>
      </c>
      <c r="E448" s="245">
        <v>604.52</v>
      </c>
      <c r="F448" s="245">
        <v>1700</v>
      </c>
      <c r="G448" s="245">
        <v>896.75</v>
      </c>
      <c r="H448" s="245">
        <v>476</v>
      </c>
      <c r="I448" s="245">
        <v>1230</v>
      </c>
      <c r="J448" s="245">
        <v>648.82500000000005</v>
      </c>
      <c r="K448" s="245">
        <v>344.4</v>
      </c>
      <c r="L448" s="245">
        <v>1056</v>
      </c>
      <c r="M448" s="245">
        <v>557.04</v>
      </c>
      <c r="N448" s="245">
        <v>295.68</v>
      </c>
      <c r="O448" s="245">
        <v>901</v>
      </c>
      <c r="P448" s="245">
        <v>475.27749999999997</v>
      </c>
      <c r="Q448" s="245">
        <v>252.28</v>
      </c>
      <c r="R448" s="245">
        <v>648</v>
      </c>
      <c r="S448" s="245">
        <v>341.82</v>
      </c>
      <c r="T448" s="245">
        <v>181.44</v>
      </c>
    </row>
    <row r="449" spans="1:21">
      <c r="A449" s="245">
        <v>2</v>
      </c>
      <c r="C449" s="245">
        <v>3398</v>
      </c>
      <c r="D449" s="245">
        <v>1792.4449999999999</v>
      </c>
      <c r="E449" s="245">
        <v>951.44</v>
      </c>
      <c r="F449" s="245">
        <v>2684</v>
      </c>
      <c r="G449" s="245">
        <v>1415.81</v>
      </c>
      <c r="H449" s="245">
        <v>751.52</v>
      </c>
      <c r="I449" s="245">
        <v>1937</v>
      </c>
      <c r="J449" s="245">
        <v>1021.7675</v>
      </c>
      <c r="K449" s="245">
        <v>542.36</v>
      </c>
      <c r="L449" s="245">
        <v>1660</v>
      </c>
      <c r="M449" s="245">
        <v>875.65</v>
      </c>
      <c r="N449" s="245">
        <v>464.8</v>
      </c>
      <c r="O449" s="245">
        <v>1413</v>
      </c>
      <c r="P449" s="245">
        <v>745.35749999999996</v>
      </c>
      <c r="Q449" s="245">
        <v>395.64</v>
      </c>
      <c r="R449" s="245">
        <v>1017</v>
      </c>
      <c r="S449" s="245">
        <v>536.46749999999997</v>
      </c>
      <c r="T449" s="245">
        <v>284.76</v>
      </c>
    </row>
    <row r="450" spans="1:21">
      <c r="A450" s="245">
        <v>3</v>
      </c>
      <c r="C450" s="245">
        <v>4911</v>
      </c>
      <c r="D450" s="245">
        <v>2590.5524999999998</v>
      </c>
      <c r="E450" s="245">
        <v>1375.08</v>
      </c>
      <c r="F450" s="245">
        <v>3889</v>
      </c>
      <c r="G450" s="245">
        <v>2051.4475000000002</v>
      </c>
      <c r="H450" s="245">
        <v>1088.92</v>
      </c>
      <c r="I450" s="245">
        <v>2810</v>
      </c>
      <c r="J450" s="245">
        <v>1482.2750000000001</v>
      </c>
      <c r="K450" s="245">
        <v>786.8</v>
      </c>
      <c r="L450" s="245">
        <v>2409</v>
      </c>
      <c r="M450" s="245">
        <v>1270.7474999999999</v>
      </c>
      <c r="N450" s="245">
        <v>674.52</v>
      </c>
      <c r="O450" s="245">
        <v>2050</v>
      </c>
      <c r="P450" s="245">
        <v>1081.375</v>
      </c>
      <c r="Q450" s="245">
        <v>574</v>
      </c>
      <c r="R450" s="245">
        <v>1476</v>
      </c>
      <c r="S450" s="245">
        <v>778.59</v>
      </c>
      <c r="T450" s="245">
        <v>413.28</v>
      </c>
    </row>
    <row r="452" spans="1:21">
      <c r="A452" s="245" t="s">
        <v>765</v>
      </c>
      <c r="C452" s="245">
        <v>365</v>
      </c>
      <c r="D452" s="245">
        <v>190</v>
      </c>
      <c r="E452" s="245">
        <v>100</v>
      </c>
      <c r="F452" s="245">
        <v>365</v>
      </c>
      <c r="G452" s="245">
        <v>190</v>
      </c>
      <c r="H452" s="245">
        <v>100</v>
      </c>
      <c r="I452" s="245">
        <v>365</v>
      </c>
      <c r="J452" s="245">
        <v>190</v>
      </c>
      <c r="K452" s="245">
        <v>100</v>
      </c>
      <c r="L452" s="245">
        <v>365</v>
      </c>
      <c r="M452" s="245">
        <v>190</v>
      </c>
      <c r="N452" s="245">
        <v>100</v>
      </c>
      <c r="O452" s="245">
        <v>365</v>
      </c>
      <c r="P452" s="245">
        <v>190</v>
      </c>
      <c r="Q452" s="245">
        <v>100</v>
      </c>
      <c r="R452" s="245">
        <v>365</v>
      </c>
      <c r="S452" s="245">
        <v>190</v>
      </c>
      <c r="T452" s="245">
        <v>100</v>
      </c>
    </row>
    <row r="454" spans="1:21">
      <c r="A454" s="245" t="s">
        <v>667</v>
      </c>
      <c r="C454" s="245" t="s">
        <v>635</v>
      </c>
      <c r="F454" s="245" t="s">
        <v>636</v>
      </c>
      <c r="I454" s="245" t="s">
        <v>637</v>
      </c>
      <c r="L454" s="245" t="s">
        <v>638</v>
      </c>
      <c r="O454" s="245" t="s">
        <v>639</v>
      </c>
      <c r="R454" s="245" t="s">
        <v>640</v>
      </c>
    </row>
    <row r="455" spans="1:21">
      <c r="C455" s="245" t="s">
        <v>642</v>
      </c>
      <c r="D455" s="245" t="s">
        <v>643</v>
      </c>
      <c r="F455" s="245" t="s">
        <v>642</v>
      </c>
      <c r="G455" s="245" t="s">
        <v>643</v>
      </c>
      <c r="I455" s="245" t="s">
        <v>642</v>
      </c>
      <c r="J455" s="245" t="s">
        <v>643</v>
      </c>
      <c r="L455" s="245" t="s">
        <v>642</v>
      </c>
      <c r="M455" s="245" t="s">
        <v>643</v>
      </c>
      <c r="O455" s="245" t="s">
        <v>642</v>
      </c>
      <c r="P455" s="245" t="s">
        <v>643</v>
      </c>
      <c r="R455" s="245" t="s">
        <v>642</v>
      </c>
      <c r="S455" s="245" t="s">
        <v>643</v>
      </c>
    </row>
    <row r="456" spans="1:21">
      <c r="A456" s="245" t="s">
        <v>651</v>
      </c>
      <c r="C456" s="245">
        <v>1000</v>
      </c>
      <c r="D456" s="245">
        <v>500</v>
      </c>
      <c r="F456" s="245">
        <v>2000</v>
      </c>
      <c r="G456" s="245">
        <v>2000</v>
      </c>
      <c r="I456" s="245">
        <v>5000</v>
      </c>
      <c r="J456" s="245">
        <v>5000</v>
      </c>
      <c r="L456" s="245">
        <v>10000</v>
      </c>
      <c r="M456" s="245">
        <v>10000</v>
      </c>
      <c r="O456" s="245">
        <v>20000</v>
      </c>
      <c r="P456" s="245">
        <v>20000</v>
      </c>
      <c r="R456" s="245">
        <v>50000</v>
      </c>
      <c r="S456" s="245">
        <v>50000</v>
      </c>
    </row>
    <row r="457" spans="1:21">
      <c r="A457" s="245" t="s">
        <v>653</v>
      </c>
      <c r="B457" s="245" t="s">
        <v>654</v>
      </c>
      <c r="C457" s="245" t="s">
        <v>652</v>
      </c>
      <c r="D457" s="245" t="s">
        <v>655</v>
      </c>
      <c r="E457" s="245" t="s">
        <v>764</v>
      </c>
      <c r="F457" s="245" t="s">
        <v>652</v>
      </c>
      <c r="G457" s="245" t="s">
        <v>655</v>
      </c>
      <c r="H457" s="245" t="s">
        <v>764</v>
      </c>
      <c r="I457" s="245" t="s">
        <v>652</v>
      </c>
      <c r="J457" s="245" t="s">
        <v>655</v>
      </c>
      <c r="K457" s="245" t="s">
        <v>764</v>
      </c>
      <c r="L457" s="245" t="s">
        <v>652</v>
      </c>
      <c r="M457" s="245" t="s">
        <v>655</v>
      </c>
      <c r="N457" s="245" t="s">
        <v>764</v>
      </c>
      <c r="O457" s="245" t="s">
        <v>652</v>
      </c>
      <c r="P457" s="245" t="s">
        <v>655</v>
      </c>
      <c r="Q457" s="245" t="s">
        <v>764</v>
      </c>
      <c r="R457" s="245" t="s">
        <v>652</v>
      </c>
      <c r="S457" s="245" t="s">
        <v>655</v>
      </c>
      <c r="T457" s="245" t="s">
        <v>764</v>
      </c>
    </row>
    <row r="458" spans="1:21">
      <c r="A458" s="245">
        <v>18</v>
      </c>
      <c r="B458" s="245">
        <v>24</v>
      </c>
      <c r="C458" s="245">
        <v>3786</v>
      </c>
      <c r="D458" s="245">
        <v>1997.115</v>
      </c>
      <c r="E458" s="245">
        <v>1060.08</v>
      </c>
      <c r="F458" s="245">
        <v>3029</v>
      </c>
      <c r="G458" s="245">
        <v>1597.7974999999999</v>
      </c>
      <c r="H458" s="245">
        <v>848.12</v>
      </c>
      <c r="I458" s="245">
        <v>2232</v>
      </c>
      <c r="J458" s="245">
        <v>1177.3800000000001</v>
      </c>
      <c r="K458" s="245">
        <v>624.96</v>
      </c>
      <c r="L458" s="245">
        <v>1936</v>
      </c>
      <c r="M458" s="245">
        <v>1021.24</v>
      </c>
      <c r="N458" s="245">
        <v>542.08000000000004</v>
      </c>
      <c r="O458" s="245">
        <v>1489</v>
      </c>
      <c r="P458" s="245">
        <v>785.44749999999999</v>
      </c>
      <c r="Q458" s="245">
        <v>416.92</v>
      </c>
      <c r="R458" s="245">
        <v>1073</v>
      </c>
      <c r="S458" s="245">
        <v>566.00750000000005</v>
      </c>
      <c r="T458" s="245">
        <v>300.44</v>
      </c>
      <c r="U458" s="245">
        <v>11</v>
      </c>
    </row>
    <row r="459" spans="1:21">
      <c r="A459" s="245">
        <v>25</v>
      </c>
      <c r="B459" s="245">
        <v>29</v>
      </c>
      <c r="C459" s="245">
        <v>4336</v>
      </c>
      <c r="D459" s="245">
        <v>2287.2399999999998</v>
      </c>
      <c r="E459" s="245">
        <v>1214.08</v>
      </c>
      <c r="F459" s="245">
        <v>3458</v>
      </c>
      <c r="G459" s="245">
        <v>1824.095</v>
      </c>
      <c r="H459" s="245">
        <v>968.24</v>
      </c>
      <c r="I459" s="245">
        <v>2547</v>
      </c>
      <c r="J459" s="245">
        <v>1343.5425</v>
      </c>
      <c r="K459" s="245">
        <v>713.16</v>
      </c>
      <c r="L459" s="245">
        <v>2203</v>
      </c>
      <c r="M459" s="245">
        <v>1162.0825</v>
      </c>
      <c r="N459" s="245">
        <v>616.84</v>
      </c>
      <c r="O459" s="245">
        <v>1697</v>
      </c>
      <c r="P459" s="245">
        <v>895.16750000000002</v>
      </c>
      <c r="Q459" s="245">
        <v>475.15999999999997</v>
      </c>
      <c r="R459" s="245">
        <v>1221</v>
      </c>
      <c r="S459" s="245">
        <v>644.07749999999999</v>
      </c>
      <c r="T459" s="245">
        <v>341.88</v>
      </c>
    </row>
    <row r="460" spans="1:21">
      <c r="A460" s="245">
        <v>30</v>
      </c>
      <c r="B460" s="245">
        <v>34</v>
      </c>
      <c r="C460" s="245">
        <v>4915</v>
      </c>
      <c r="D460" s="245">
        <v>2592.6624999999999</v>
      </c>
      <c r="E460" s="245">
        <v>1376.2</v>
      </c>
      <c r="F460" s="245">
        <v>3918</v>
      </c>
      <c r="G460" s="245">
        <v>2066.7449999999999</v>
      </c>
      <c r="H460" s="245">
        <v>1097.04</v>
      </c>
      <c r="I460" s="245">
        <v>2868</v>
      </c>
      <c r="J460" s="245">
        <v>1512.87</v>
      </c>
      <c r="K460" s="245">
        <v>803.04</v>
      </c>
      <c r="L460" s="245">
        <v>2483</v>
      </c>
      <c r="M460" s="245">
        <v>1309.7825</v>
      </c>
      <c r="N460" s="245">
        <v>695.24</v>
      </c>
      <c r="O460" s="245">
        <v>1918</v>
      </c>
      <c r="P460" s="245">
        <v>1011.745</v>
      </c>
      <c r="Q460" s="245">
        <v>537.04</v>
      </c>
      <c r="R460" s="245">
        <v>1381</v>
      </c>
      <c r="S460" s="245">
        <v>728.47749999999996</v>
      </c>
      <c r="T460" s="245">
        <v>386.68</v>
      </c>
    </row>
    <row r="461" spans="1:21">
      <c r="A461" s="245">
        <v>35</v>
      </c>
      <c r="B461" s="245">
        <v>39</v>
      </c>
      <c r="C461" s="245">
        <v>5461</v>
      </c>
      <c r="D461" s="245">
        <v>2880.6774999999998</v>
      </c>
      <c r="E461" s="245">
        <v>1529.08</v>
      </c>
      <c r="F461" s="245">
        <v>4348</v>
      </c>
      <c r="G461" s="245">
        <v>2293.5700000000002</v>
      </c>
      <c r="H461" s="245">
        <v>1217.44</v>
      </c>
      <c r="I461" s="245">
        <v>3185</v>
      </c>
      <c r="J461" s="245">
        <v>1680.0875000000001</v>
      </c>
      <c r="K461" s="245">
        <v>891.8</v>
      </c>
      <c r="L461" s="245">
        <v>2756</v>
      </c>
      <c r="M461" s="245">
        <v>1453.79</v>
      </c>
      <c r="N461" s="245">
        <v>771.68</v>
      </c>
      <c r="O461" s="245">
        <v>2122</v>
      </c>
      <c r="P461" s="245">
        <v>1119.355</v>
      </c>
      <c r="Q461" s="245">
        <v>594.16</v>
      </c>
      <c r="R461" s="245">
        <v>1529</v>
      </c>
      <c r="S461" s="245">
        <v>806.54750000000001</v>
      </c>
      <c r="T461" s="245">
        <v>428.12</v>
      </c>
    </row>
    <row r="462" spans="1:21">
      <c r="A462" s="245">
        <v>40</v>
      </c>
      <c r="B462" s="245">
        <v>44</v>
      </c>
      <c r="C462" s="245">
        <v>6186</v>
      </c>
      <c r="D462" s="245">
        <v>3263.1149999999998</v>
      </c>
      <c r="E462" s="245">
        <v>1732.08</v>
      </c>
      <c r="F462" s="245">
        <v>4922</v>
      </c>
      <c r="G462" s="245">
        <v>2596.355</v>
      </c>
      <c r="H462" s="245">
        <v>1378.16</v>
      </c>
      <c r="I462" s="245">
        <v>3594</v>
      </c>
      <c r="J462" s="245">
        <v>1895.835</v>
      </c>
      <c r="K462" s="245">
        <v>1006.3199999999999</v>
      </c>
      <c r="L462" s="245">
        <v>3107</v>
      </c>
      <c r="M462" s="245">
        <v>1638.9425000000001</v>
      </c>
      <c r="N462" s="245">
        <v>869.96</v>
      </c>
      <c r="O462" s="245">
        <v>2390</v>
      </c>
      <c r="P462" s="245">
        <v>1260.7249999999999</v>
      </c>
      <c r="Q462" s="245">
        <v>669.2</v>
      </c>
      <c r="R462" s="245">
        <v>1723</v>
      </c>
      <c r="S462" s="245">
        <v>908.88250000000005</v>
      </c>
      <c r="T462" s="245">
        <v>482.44</v>
      </c>
    </row>
    <row r="463" spans="1:21">
      <c r="A463" s="245">
        <v>45</v>
      </c>
      <c r="B463" s="245">
        <v>49</v>
      </c>
      <c r="C463" s="245">
        <v>7198</v>
      </c>
      <c r="D463" s="245">
        <v>3796.9450000000002</v>
      </c>
      <c r="E463" s="245">
        <v>2015.44</v>
      </c>
      <c r="F463" s="245">
        <v>5721</v>
      </c>
      <c r="G463" s="245">
        <v>3017.8274999999999</v>
      </c>
      <c r="H463" s="245">
        <v>1601.88</v>
      </c>
      <c r="I463" s="245">
        <v>4171</v>
      </c>
      <c r="J463" s="245">
        <v>2200.2024999999999</v>
      </c>
      <c r="K463" s="245">
        <v>1167.8800000000001</v>
      </c>
      <c r="L463" s="245">
        <v>3607</v>
      </c>
      <c r="M463" s="245">
        <v>1902.6925000000001</v>
      </c>
      <c r="N463" s="245">
        <v>1009.96</v>
      </c>
      <c r="O463" s="245">
        <v>2773</v>
      </c>
      <c r="P463" s="245">
        <v>1462.7574999999999</v>
      </c>
      <c r="Q463" s="245">
        <v>776.44</v>
      </c>
      <c r="R463" s="245">
        <v>1996</v>
      </c>
      <c r="S463" s="245">
        <v>1052.8900000000001</v>
      </c>
      <c r="T463" s="245">
        <v>558.88</v>
      </c>
    </row>
    <row r="464" spans="1:21">
      <c r="A464" s="245">
        <v>50</v>
      </c>
      <c r="B464" s="245">
        <v>54</v>
      </c>
      <c r="C464" s="245">
        <v>7890</v>
      </c>
      <c r="D464" s="245">
        <v>4161.9750000000004</v>
      </c>
      <c r="E464" s="245">
        <v>2209.1999999999998</v>
      </c>
      <c r="F464" s="245">
        <v>6271</v>
      </c>
      <c r="G464" s="245">
        <v>3307.9524999999999</v>
      </c>
      <c r="H464" s="245">
        <v>1755.88</v>
      </c>
      <c r="I464" s="245">
        <v>4572</v>
      </c>
      <c r="J464" s="245">
        <v>2411.73</v>
      </c>
      <c r="K464" s="245">
        <v>1280.1600000000001</v>
      </c>
      <c r="L464" s="245">
        <v>3947</v>
      </c>
      <c r="M464" s="245">
        <v>2082.0425</v>
      </c>
      <c r="N464" s="245">
        <v>1105.1600000000001</v>
      </c>
      <c r="O464" s="245">
        <v>3038</v>
      </c>
      <c r="P464" s="245">
        <v>1602.5450000000001</v>
      </c>
      <c r="Q464" s="245">
        <v>850.64</v>
      </c>
      <c r="R464" s="245">
        <v>2187</v>
      </c>
      <c r="S464" s="245">
        <v>1153.6424999999999</v>
      </c>
      <c r="T464" s="245">
        <v>612.36</v>
      </c>
    </row>
    <row r="465" spans="1:20">
      <c r="A465" s="245">
        <v>55</v>
      </c>
      <c r="B465" s="245">
        <v>59</v>
      </c>
      <c r="C465" s="245">
        <v>9359</v>
      </c>
      <c r="D465" s="245">
        <v>4936.8725000000004</v>
      </c>
      <c r="E465" s="245">
        <v>2620.52</v>
      </c>
      <c r="F465" s="245">
        <v>7432</v>
      </c>
      <c r="G465" s="245">
        <v>3920.38</v>
      </c>
      <c r="H465" s="245">
        <v>2080.96</v>
      </c>
      <c r="I465" s="245">
        <v>5402</v>
      </c>
      <c r="J465" s="245">
        <v>2849.5549999999998</v>
      </c>
      <c r="K465" s="245">
        <v>1512.56</v>
      </c>
      <c r="L465" s="245">
        <v>4657</v>
      </c>
      <c r="M465" s="245">
        <v>2456.5675000000001</v>
      </c>
      <c r="N465" s="245">
        <v>1303.96</v>
      </c>
      <c r="O465" s="245">
        <v>3592</v>
      </c>
      <c r="P465" s="245">
        <v>1894.78</v>
      </c>
      <c r="Q465" s="245">
        <v>1005.76</v>
      </c>
      <c r="R465" s="245">
        <v>2586</v>
      </c>
      <c r="S465" s="245">
        <v>1364.115</v>
      </c>
      <c r="T465" s="245">
        <v>724.08</v>
      </c>
    </row>
    <row r="466" spans="1:20">
      <c r="A466" s="245">
        <v>60</v>
      </c>
      <c r="B466" s="245">
        <v>64</v>
      </c>
      <c r="C466" s="245">
        <v>13950</v>
      </c>
      <c r="D466" s="245">
        <v>7358.625</v>
      </c>
      <c r="E466" s="245">
        <v>3906</v>
      </c>
      <c r="F466" s="245">
        <v>11064</v>
      </c>
      <c r="G466" s="245">
        <v>5836.26</v>
      </c>
      <c r="H466" s="245">
        <v>3097.92</v>
      </c>
      <c r="I466" s="245">
        <v>7953</v>
      </c>
      <c r="J466" s="245">
        <v>4195.2075000000004</v>
      </c>
      <c r="K466" s="245">
        <v>2226.84</v>
      </c>
      <c r="L466" s="245">
        <v>6850</v>
      </c>
      <c r="M466" s="245">
        <v>3613.375</v>
      </c>
      <c r="N466" s="245">
        <v>1918</v>
      </c>
      <c r="O466" s="245">
        <v>5272</v>
      </c>
      <c r="P466" s="245">
        <v>2780.98</v>
      </c>
      <c r="Q466" s="245">
        <v>1476.16</v>
      </c>
      <c r="R466" s="245">
        <v>3796</v>
      </c>
      <c r="S466" s="245">
        <v>2002.39</v>
      </c>
      <c r="T466" s="245">
        <v>1062.8800000000001</v>
      </c>
    </row>
    <row r="467" spans="1:20">
      <c r="A467" s="245">
        <v>65</v>
      </c>
      <c r="B467" s="245">
        <v>69</v>
      </c>
      <c r="C467" s="245">
        <v>18834</v>
      </c>
      <c r="D467" s="245">
        <v>9934.9349999999995</v>
      </c>
      <c r="E467" s="245">
        <v>5273.52</v>
      </c>
      <c r="F467" s="245">
        <v>14923</v>
      </c>
      <c r="G467" s="245">
        <v>7871.8824999999997</v>
      </c>
      <c r="H467" s="245">
        <v>4178.4399999999996</v>
      </c>
      <c r="I467" s="245">
        <v>10714</v>
      </c>
      <c r="J467" s="245">
        <v>5651.6350000000002</v>
      </c>
      <c r="K467" s="245">
        <v>2999.92</v>
      </c>
      <c r="L467" s="245">
        <v>9218</v>
      </c>
      <c r="M467" s="245">
        <v>4862.4949999999999</v>
      </c>
      <c r="N467" s="245">
        <v>2581.04</v>
      </c>
      <c r="O467" s="245">
        <v>7098</v>
      </c>
      <c r="P467" s="245">
        <v>3744.1950000000002</v>
      </c>
      <c r="Q467" s="245">
        <v>1987.44</v>
      </c>
      <c r="R467" s="245">
        <v>5110</v>
      </c>
      <c r="S467" s="245">
        <v>2695.5250000000001</v>
      </c>
      <c r="T467" s="245">
        <v>1430.8</v>
      </c>
    </row>
    <row r="468" spans="1:20">
      <c r="A468" s="245">
        <v>70</v>
      </c>
      <c r="B468" s="245">
        <v>74</v>
      </c>
      <c r="C468" s="245">
        <v>27388</v>
      </c>
      <c r="D468" s="245">
        <v>14447.17</v>
      </c>
      <c r="E468" s="245">
        <v>7668.64</v>
      </c>
      <c r="F468" s="245">
        <v>21688</v>
      </c>
      <c r="G468" s="245">
        <v>11440.42</v>
      </c>
      <c r="H468" s="245">
        <v>6072.64</v>
      </c>
      <c r="I468" s="245">
        <v>15544</v>
      </c>
      <c r="J468" s="245">
        <v>8199.4599999999991</v>
      </c>
      <c r="K468" s="245">
        <v>4352.32</v>
      </c>
      <c r="L468" s="245">
        <v>13362</v>
      </c>
      <c r="M468" s="245">
        <v>7048.4549999999999</v>
      </c>
      <c r="N468" s="245">
        <v>3741.36</v>
      </c>
      <c r="O468" s="245">
        <v>10288</v>
      </c>
      <c r="P468" s="245">
        <v>5426.92</v>
      </c>
      <c r="Q468" s="245">
        <v>2880.64</v>
      </c>
      <c r="R468" s="245">
        <v>7408</v>
      </c>
      <c r="S468" s="245">
        <v>3907.72</v>
      </c>
      <c r="T468" s="245">
        <v>2074.2399999999998</v>
      </c>
    </row>
    <row r="469" spans="1:20">
      <c r="A469" s="245">
        <v>75</v>
      </c>
      <c r="B469" s="245">
        <v>79</v>
      </c>
      <c r="C469" s="245">
        <v>34266</v>
      </c>
      <c r="D469" s="245">
        <v>18075.314999999999</v>
      </c>
      <c r="E469" s="245">
        <v>9594.48</v>
      </c>
      <c r="F469" s="245">
        <v>27108</v>
      </c>
      <c r="G469" s="245">
        <v>14299.47</v>
      </c>
      <c r="H469" s="245">
        <v>7590.24</v>
      </c>
      <c r="I469" s="245">
        <v>19418</v>
      </c>
      <c r="J469" s="245">
        <v>10242.995000000001</v>
      </c>
      <c r="K469" s="245">
        <v>5437.04</v>
      </c>
      <c r="L469" s="245">
        <v>16691</v>
      </c>
      <c r="M469" s="245">
        <v>8804.5025000000005</v>
      </c>
      <c r="N469" s="245">
        <v>4673.4799999999996</v>
      </c>
      <c r="O469" s="245">
        <v>12854</v>
      </c>
      <c r="P469" s="245">
        <v>6780.4849999999997</v>
      </c>
      <c r="Q469" s="245">
        <v>3599.12</v>
      </c>
      <c r="R469" s="245">
        <v>9252</v>
      </c>
      <c r="S469" s="245">
        <v>4880.43</v>
      </c>
      <c r="T469" s="245">
        <v>2590.56</v>
      </c>
    </row>
    <row r="470" spans="1:20">
      <c r="A470" s="245">
        <v>80</v>
      </c>
      <c r="B470" s="245">
        <v>99</v>
      </c>
      <c r="C470" s="245">
        <v>48252</v>
      </c>
      <c r="D470" s="245">
        <v>25452.93</v>
      </c>
      <c r="E470" s="245">
        <v>13510.56</v>
      </c>
      <c r="F470" s="245">
        <v>38135</v>
      </c>
      <c r="G470" s="245">
        <v>20116.212500000001</v>
      </c>
      <c r="H470" s="245">
        <v>10677.8</v>
      </c>
      <c r="I470" s="245">
        <v>27293</v>
      </c>
      <c r="J470" s="245">
        <v>14397.057500000001</v>
      </c>
      <c r="K470" s="245">
        <v>7642.04</v>
      </c>
      <c r="L470" s="245">
        <v>20851</v>
      </c>
      <c r="M470" s="245">
        <v>10998.9025</v>
      </c>
      <c r="N470" s="245">
        <v>5838.28</v>
      </c>
      <c r="O470" s="245">
        <v>16061</v>
      </c>
      <c r="P470" s="245">
        <v>8472.1774999999998</v>
      </c>
      <c r="Q470" s="245">
        <v>4497.08</v>
      </c>
      <c r="R470" s="245">
        <v>11562</v>
      </c>
      <c r="S470" s="245">
        <v>6098.9549999999999</v>
      </c>
      <c r="T470" s="245">
        <v>3237.36</v>
      </c>
    </row>
    <row r="472" spans="1:20">
      <c r="A472" s="245">
        <v>1</v>
      </c>
      <c r="C472" s="245">
        <v>1614</v>
      </c>
      <c r="D472" s="245">
        <v>851.38499999999999</v>
      </c>
      <c r="E472" s="245">
        <v>451.92</v>
      </c>
      <c r="F472" s="245">
        <v>1275</v>
      </c>
      <c r="G472" s="245">
        <v>672.5625</v>
      </c>
      <c r="H472" s="245">
        <v>357</v>
      </c>
      <c r="I472" s="245">
        <v>921</v>
      </c>
      <c r="J472" s="245">
        <v>485.82749999999999</v>
      </c>
      <c r="K472" s="245">
        <v>257.88</v>
      </c>
      <c r="L472" s="245">
        <v>792</v>
      </c>
      <c r="M472" s="245">
        <v>417.78</v>
      </c>
      <c r="N472" s="245">
        <v>221.76</v>
      </c>
      <c r="O472" s="245">
        <v>676</v>
      </c>
      <c r="P472" s="245">
        <v>356.59</v>
      </c>
      <c r="Q472" s="245">
        <v>189.28</v>
      </c>
      <c r="R472" s="245">
        <v>485</v>
      </c>
      <c r="S472" s="245">
        <v>255.83750000000001</v>
      </c>
      <c r="T472" s="245">
        <v>135.80000000000001</v>
      </c>
    </row>
    <row r="473" spans="1:20">
      <c r="A473" s="245">
        <v>2</v>
      </c>
      <c r="C473" s="245">
        <v>2536</v>
      </c>
      <c r="D473" s="245">
        <v>1337.74</v>
      </c>
      <c r="E473" s="245">
        <v>710.08</v>
      </c>
      <c r="F473" s="245">
        <v>2006</v>
      </c>
      <c r="G473" s="245">
        <v>1058.165</v>
      </c>
      <c r="H473" s="245">
        <v>561.67999999999995</v>
      </c>
      <c r="I473" s="245">
        <v>1449</v>
      </c>
      <c r="J473" s="245">
        <v>764.34749999999997</v>
      </c>
      <c r="K473" s="245">
        <v>405.72</v>
      </c>
      <c r="L473" s="245">
        <v>1241</v>
      </c>
      <c r="M473" s="245">
        <v>654.62750000000005</v>
      </c>
      <c r="N473" s="245">
        <v>347.48</v>
      </c>
      <c r="O473" s="245">
        <v>1055</v>
      </c>
      <c r="P473" s="245">
        <v>556.51250000000005</v>
      </c>
      <c r="Q473" s="245">
        <v>295.39999999999998</v>
      </c>
      <c r="R473" s="245">
        <v>759</v>
      </c>
      <c r="S473" s="245">
        <v>400.3725</v>
      </c>
      <c r="T473" s="245">
        <v>212.52</v>
      </c>
    </row>
    <row r="474" spans="1:20">
      <c r="A474" s="245">
        <v>3</v>
      </c>
      <c r="C474" s="245">
        <v>3691</v>
      </c>
      <c r="D474" s="245">
        <v>1947.0025000000001</v>
      </c>
      <c r="E474" s="245">
        <v>1033.48</v>
      </c>
      <c r="F474" s="245">
        <v>2910</v>
      </c>
      <c r="G474" s="245">
        <v>1535.0250000000001</v>
      </c>
      <c r="H474" s="245">
        <v>814.8</v>
      </c>
      <c r="I474" s="245">
        <v>2103</v>
      </c>
      <c r="J474" s="245">
        <v>1109.3325</v>
      </c>
      <c r="K474" s="245">
        <v>588.84</v>
      </c>
      <c r="L474" s="245">
        <v>1806</v>
      </c>
      <c r="M474" s="245">
        <v>952.66499999999996</v>
      </c>
      <c r="N474" s="245">
        <v>505.68</v>
      </c>
      <c r="O474" s="245">
        <v>1534</v>
      </c>
      <c r="P474" s="245">
        <v>809.18499999999995</v>
      </c>
      <c r="Q474" s="245">
        <v>429.52</v>
      </c>
      <c r="R474" s="245">
        <v>1106</v>
      </c>
      <c r="S474" s="245">
        <v>583.41499999999996</v>
      </c>
      <c r="T474" s="245">
        <v>309.68</v>
      </c>
    </row>
    <row r="476" spans="1:20">
      <c r="A476" s="245" t="s">
        <v>765</v>
      </c>
      <c r="C476" s="245">
        <v>365</v>
      </c>
      <c r="D476" s="245">
        <v>190</v>
      </c>
      <c r="E476" s="245">
        <v>100</v>
      </c>
      <c r="F476" s="245">
        <v>365</v>
      </c>
      <c r="G476" s="245">
        <v>190</v>
      </c>
      <c r="H476" s="245">
        <v>100</v>
      </c>
      <c r="I476" s="245">
        <v>365</v>
      </c>
      <c r="J476" s="245">
        <v>190</v>
      </c>
      <c r="K476" s="245">
        <v>100</v>
      </c>
      <c r="L476" s="245">
        <v>365</v>
      </c>
      <c r="M476" s="245">
        <v>190</v>
      </c>
      <c r="N476" s="245">
        <v>100</v>
      </c>
      <c r="O476" s="245">
        <v>365</v>
      </c>
      <c r="P476" s="245">
        <v>190</v>
      </c>
      <c r="Q476" s="245">
        <v>100</v>
      </c>
      <c r="R476" s="245">
        <v>365</v>
      </c>
      <c r="S476" s="245">
        <v>190</v>
      </c>
      <c r="T476" s="245">
        <v>100</v>
      </c>
    </row>
    <row r="478" spans="1:20">
      <c r="A478" s="245" t="s">
        <v>668</v>
      </c>
      <c r="C478" s="245" t="s">
        <v>635</v>
      </c>
      <c r="F478" s="245" t="s">
        <v>636</v>
      </c>
      <c r="I478" s="245" t="s">
        <v>637</v>
      </c>
      <c r="L478" s="245" t="s">
        <v>638</v>
      </c>
      <c r="O478" s="245" t="s">
        <v>639</v>
      </c>
      <c r="R478" s="245" t="s">
        <v>640</v>
      </c>
    </row>
    <row r="479" spans="1:20">
      <c r="C479" s="245" t="s">
        <v>642</v>
      </c>
      <c r="D479" s="245" t="s">
        <v>643</v>
      </c>
      <c r="F479" s="245" t="s">
        <v>642</v>
      </c>
      <c r="G479" s="245" t="s">
        <v>643</v>
      </c>
      <c r="I479" s="245" t="s">
        <v>642</v>
      </c>
      <c r="J479" s="245" t="s">
        <v>643</v>
      </c>
      <c r="L479" s="245" t="s">
        <v>642</v>
      </c>
      <c r="M479" s="245" t="s">
        <v>643</v>
      </c>
      <c r="O479" s="245" t="s">
        <v>642</v>
      </c>
      <c r="P479" s="245" t="s">
        <v>643</v>
      </c>
      <c r="R479" s="245" t="s">
        <v>642</v>
      </c>
      <c r="S479" s="245" t="s">
        <v>643</v>
      </c>
    </row>
    <row r="480" spans="1:20">
      <c r="A480" s="245" t="s">
        <v>651</v>
      </c>
      <c r="C480" s="245">
        <v>1000</v>
      </c>
      <c r="D480" s="245">
        <v>500</v>
      </c>
      <c r="F480" s="245">
        <v>2000</v>
      </c>
      <c r="G480" s="245">
        <v>2000</v>
      </c>
      <c r="I480" s="245">
        <v>5000</v>
      </c>
      <c r="J480" s="245">
        <v>5000</v>
      </c>
      <c r="L480" s="245">
        <v>10000</v>
      </c>
      <c r="M480" s="245">
        <v>10000</v>
      </c>
      <c r="O480" s="245">
        <v>20000</v>
      </c>
      <c r="P480" s="245">
        <v>20000</v>
      </c>
      <c r="R480" s="245">
        <v>50000</v>
      </c>
      <c r="S480" s="245">
        <v>50000</v>
      </c>
    </row>
    <row r="481" spans="1:21">
      <c r="A481" s="245" t="s">
        <v>653</v>
      </c>
      <c r="B481" s="245" t="s">
        <v>654</v>
      </c>
      <c r="C481" s="245" t="s">
        <v>652</v>
      </c>
      <c r="D481" s="245" t="s">
        <v>655</v>
      </c>
      <c r="E481" s="245" t="s">
        <v>764</v>
      </c>
      <c r="F481" s="245" t="s">
        <v>652</v>
      </c>
      <c r="G481" s="245" t="s">
        <v>655</v>
      </c>
      <c r="H481" s="245" t="s">
        <v>764</v>
      </c>
      <c r="I481" s="245" t="s">
        <v>652</v>
      </c>
      <c r="J481" s="245" t="s">
        <v>655</v>
      </c>
      <c r="K481" s="245" t="s">
        <v>764</v>
      </c>
      <c r="L481" s="245" t="s">
        <v>652</v>
      </c>
      <c r="M481" s="245" t="s">
        <v>655</v>
      </c>
      <c r="N481" s="245" t="s">
        <v>764</v>
      </c>
      <c r="O481" s="245" t="s">
        <v>652</v>
      </c>
      <c r="P481" s="245" t="s">
        <v>655</v>
      </c>
      <c r="Q481" s="245" t="s">
        <v>764</v>
      </c>
      <c r="R481" s="245" t="s">
        <v>652</v>
      </c>
      <c r="S481" s="245" t="s">
        <v>655</v>
      </c>
      <c r="T481" s="245" t="s">
        <v>764</v>
      </c>
    </row>
    <row r="482" spans="1:21">
      <c r="A482" s="245">
        <v>18</v>
      </c>
      <c r="B482" s="245">
        <v>24</v>
      </c>
      <c r="C482" s="245">
        <v>3020</v>
      </c>
      <c r="D482" s="245">
        <v>1593.05</v>
      </c>
      <c r="E482" s="245">
        <v>845.6</v>
      </c>
      <c r="F482" s="245">
        <v>2401</v>
      </c>
      <c r="G482" s="245">
        <v>1266.5274999999999</v>
      </c>
      <c r="H482" s="245">
        <v>672.28</v>
      </c>
      <c r="I482" s="245">
        <v>1810</v>
      </c>
      <c r="J482" s="245">
        <v>954.77499999999998</v>
      </c>
      <c r="K482" s="245">
        <v>506.8</v>
      </c>
      <c r="L482" s="245">
        <v>1527</v>
      </c>
      <c r="M482" s="245">
        <v>805.49249999999995</v>
      </c>
      <c r="N482" s="245">
        <v>427.56</v>
      </c>
      <c r="O482" s="245">
        <v>1201</v>
      </c>
      <c r="P482" s="245">
        <v>633.52750000000003</v>
      </c>
      <c r="Q482" s="245">
        <v>336.28</v>
      </c>
      <c r="R482" s="245">
        <v>865</v>
      </c>
      <c r="S482" s="245">
        <v>456.28750000000002</v>
      </c>
      <c r="T482" s="245">
        <v>242.2</v>
      </c>
      <c r="U482" s="245">
        <v>12</v>
      </c>
    </row>
    <row r="483" spans="1:21">
      <c r="A483" s="245">
        <v>25</v>
      </c>
      <c r="B483" s="245">
        <v>29</v>
      </c>
      <c r="C483" s="245">
        <v>3458</v>
      </c>
      <c r="D483" s="245">
        <v>1824.095</v>
      </c>
      <c r="E483" s="245">
        <v>968.24</v>
      </c>
      <c r="F483" s="245">
        <v>2741</v>
      </c>
      <c r="G483" s="245">
        <v>1445.8775000000001</v>
      </c>
      <c r="H483" s="245">
        <v>767.48</v>
      </c>
      <c r="I483" s="245">
        <v>2062</v>
      </c>
      <c r="J483" s="245">
        <v>1087.7049999999999</v>
      </c>
      <c r="K483" s="245">
        <v>577.36</v>
      </c>
      <c r="L483" s="245">
        <v>1738</v>
      </c>
      <c r="M483" s="245">
        <v>916.79499999999996</v>
      </c>
      <c r="N483" s="245">
        <v>486.64</v>
      </c>
      <c r="O483" s="245">
        <v>1368</v>
      </c>
      <c r="P483" s="245">
        <v>721.62</v>
      </c>
      <c r="Q483" s="245">
        <v>383.04</v>
      </c>
      <c r="R483" s="245">
        <v>985</v>
      </c>
      <c r="S483" s="245">
        <v>519.58749999999998</v>
      </c>
      <c r="T483" s="245">
        <v>275.8</v>
      </c>
    </row>
    <row r="484" spans="1:21">
      <c r="A484" s="245">
        <v>30</v>
      </c>
      <c r="B484" s="245">
        <v>34</v>
      </c>
      <c r="C484" s="245">
        <v>3908</v>
      </c>
      <c r="D484" s="245">
        <v>2061.4699999999998</v>
      </c>
      <c r="E484" s="245">
        <v>1094.24</v>
      </c>
      <c r="F484" s="245">
        <v>3091</v>
      </c>
      <c r="G484" s="245">
        <v>1630.5025000000001</v>
      </c>
      <c r="H484" s="245">
        <v>865.48</v>
      </c>
      <c r="I484" s="245">
        <v>2320</v>
      </c>
      <c r="J484" s="245">
        <v>1223.8</v>
      </c>
      <c r="K484" s="245">
        <v>649.6</v>
      </c>
      <c r="L484" s="245">
        <v>1959</v>
      </c>
      <c r="M484" s="245">
        <v>1033.3724999999999</v>
      </c>
      <c r="N484" s="245">
        <v>548.52</v>
      </c>
      <c r="O484" s="245">
        <v>1538</v>
      </c>
      <c r="P484" s="245">
        <v>811.29499999999996</v>
      </c>
      <c r="Q484" s="245">
        <v>430.64</v>
      </c>
      <c r="R484" s="245">
        <v>1107</v>
      </c>
      <c r="S484" s="245">
        <v>583.9425</v>
      </c>
      <c r="T484" s="245">
        <v>309.95999999999998</v>
      </c>
    </row>
    <row r="485" spans="1:21">
      <c r="A485" s="245">
        <v>35</v>
      </c>
      <c r="B485" s="245">
        <v>39</v>
      </c>
      <c r="C485" s="245">
        <v>4338</v>
      </c>
      <c r="D485" s="245">
        <v>2288.2950000000001</v>
      </c>
      <c r="E485" s="245">
        <v>1214.6399999999999</v>
      </c>
      <c r="F485" s="245">
        <v>3440</v>
      </c>
      <c r="G485" s="245">
        <v>1814.6</v>
      </c>
      <c r="H485" s="245">
        <v>963.2</v>
      </c>
      <c r="I485" s="245">
        <v>2571</v>
      </c>
      <c r="J485" s="245">
        <v>1356.2025000000001</v>
      </c>
      <c r="K485" s="245">
        <v>719.88</v>
      </c>
      <c r="L485" s="245">
        <v>2169</v>
      </c>
      <c r="M485" s="245">
        <v>1144.1475</v>
      </c>
      <c r="N485" s="245">
        <v>607.31999999999994</v>
      </c>
      <c r="O485" s="245">
        <v>1700</v>
      </c>
      <c r="P485" s="245">
        <v>896.75</v>
      </c>
      <c r="Q485" s="245">
        <v>476</v>
      </c>
      <c r="R485" s="245">
        <v>1224</v>
      </c>
      <c r="S485" s="245">
        <v>645.66</v>
      </c>
      <c r="T485" s="245">
        <v>342.72</v>
      </c>
    </row>
    <row r="486" spans="1:21">
      <c r="A486" s="245">
        <v>40</v>
      </c>
      <c r="B486" s="245">
        <v>44</v>
      </c>
      <c r="C486" s="245">
        <v>4910</v>
      </c>
      <c r="D486" s="245">
        <v>2590.0250000000001</v>
      </c>
      <c r="E486" s="245">
        <v>1374.8</v>
      </c>
      <c r="F486" s="245">
        <v>3883</v>
      </c>
      <c r="G486" s="245">
        <v>2048.2824999999998</v>
      </c>
      <c r="H486" s="245">
        <v>1087.24</v>
      </c>
      <c r="I486" s="245">
        <v>2902</v>
      </c>
      <c r="J486" s="245">
        <v>1530.8050000000001</v>
      </c>
      <c r="K486" s="245">
        <v>812.56</v>
      </c>
      <c r="L486" s="245">
        <v>2444</v>
      </c>
      <c r="M486" s="245">
        <v>1289.21</v>
      </c>
      <c r="N486" s="245">
        <v>684.31999999999994</v>
      </c>
      <c r="O486" s="245">
        <v>1925</v>
      </c>
      <c r="P486" s="245">
        <v>1015.4375</v>
      </c>
      <c r="Q486" s="245">
        <v>539</v>
      </c>
      <c r="R486" s="245">
        <v>1386</v>
      </c>
      <c r="S486" s="245">
        <v>731.11500000000001</v>
      </c>
      <c r="T486" s="245">
        <v>388.08</v>
      </c>
    </row>
    <row r="487" spans="1:21">
      <c r="A487" s="245">
        <v>45</v>
      </c>
      <c r="B487" s="245">
        <v>49</v>
      </c>
      <c r="C487" s="245">
        <v>5710</v>
      </c>
      <c r="D487" s="245">
        <v>3012.0250000000001</v>
      </c>
      <c r="E487" s="245">
        <v>1598.8</v>
      </c>
      <c r="F487" s="245">
        <v>4510</v>
      </c>
      <c r="G487" s="245">
        <v>2379.0250000000001</v>
      </c>
      <c r="H487" s="245">
        <v>1262.8</v>
      </c>
      <c r="I487" s="245">
        <v>3362</v>
      </c>
      <c r="J487" s="245">
        <v>1773.4549999999999</v>
      </c>
      <c r="K487" s="245">
        <v>941.36</v>
      </c>
      <c r="L487" s="245">
        <v>2837</v>
      </c>
      <c r="M487" s="245">
        <v>1496.5174999999999</v>
      </c>
      <c r="N487" s="245">
        <v>794.36</v>
      </c>
      <c r="O487" s="245">
        <v>2223</v>
      </c>
      <c r="P487" s="245">
        <v>1172.6324999999999</v>
      </c>
      <c r="Q487" s="245">
        <v>622.44000000000005</v>
      </c>
      <c r="R487" s="245">
        <v>1601</v>
      </c>
      <c r="S487" s="245">
        <v>844.52750000000003</v>
      </c>
      <c r="T487" s="245">
        <v>448.28</v>
      </c>
    </row>
    <row r="488" spans="1:21">
      <c r="A488" s="245">
        <v>50</v>
      </c>
      <c r="B488" s="245">
        <v>54</v>
      </c>
      <c r="C488" s="245">
        <v>6260</v>
      </c>
      <c r="D488" s="245">
        <v>3302.15</v>
      </c>
      <c r="E488" s="245">
        <v>1752.8</v>
      </c>
      <c r="F488" s="245">
        <v>4939</v>
      </c>
      <c r="G488" s="245">
        <v>2605.3225000000002</v>
      </c>
      <c r="H488" s="245">
        <v>1382.92</v>
      </c>
      <c r="I488" s="245">
        <v>3682</v>
      </c>
      <c r="J488" s="245">
        <v>1942.2550000000001</v>
      </c>
      <c r="K488" s="245">
        <v>1030.96</v>
      </c>
      <c r="L488" s="245">
        <v>3099</v>
      </c>
      <c r="M488" s="245">
        <v>1634.7225000000001</v>
      </c>
      <c r="N488" s="245">
        <v>867.72</v>
      </c>
      <c r="O488" s="245">
        <v>2436</v>
      </c>
      <c r="P488" s="245">
        <v>1284.99</v>
      </c>
      <c r="Q488" s="245">
        <v>682.08</v>
      </c>
      <c r="R488" s="245">
        <v>1753</v>
      </c>
      <c r="S488" s="245">
        <v>924.70749999999998</v>
      </c>
      <c r="T488" s="245">
        <v>490.84</v>
      </c>
    </row>
    <row r="489" spans="1:21">
      <c r="A489" s="245">
        <v>55</v>
      </c>
      <c r="B489" s="245">
        <v>59</v>
      </c>
      <c r="C489" s="245">
        <v>7415</v>
      </c>
      <c r="D489" s="245">
        <v>3911.4124999999999</v>
      </c>
      <c r="E489" s="245">
        <v>2076.1999999999998</v>
      </c>
      <c r="F489" s="245">
        <v>5845</v>
      </c>
      <c r="G489" s="245">
        <v>3083.2375000000002</v>
      </c>
      <c r="H489" s="245">
        <v>1636.6</v>
      </c>
      <c r="I489" s="245">
        <v>4345</v>
      </c>
      <c r="J489" s="245">
        <v>2291.9875000000002</v>
      </c>
      <c r="K489" s="245">
        <v>1216.5999999999999</v>
      </c>
      <c r="L489" s="245">
        <v>3661</v>
      </c>
      <c r="M489" s="245">
        <v>1931.1775</v>
      </c>
      <c r="N489" s="245">
        <v>1025.08</v>
      </c>
      <c r="O489" s="245">
        <v>2880</v>
      </c>
      <c r="P489" s="245">
        <v>1519.2</v>
      </c>
      <c r="Q489" s="245">
        <v>806.4</v>
      </c>
      <c r="R489" s="245">
        <v>2073</v>
      </c>
      <c r="S489" s="245">
        <v>1093.5074999999999</v>
      </c>
      <c r="T489" s="245">
        <v>580.44000000000005</v>
      </c>
    </row>
    <row r="490" spans="1:21">
      <c r="A490" s="245">
        <v>60</v>
      </c>
      <c r="B490" s="245">
        <v>64</v>
      </c>
      <c r="C490" s="245">
        <v>10425</v>
      </c>
      <c r="D490" s="245">
        <v>5499.1875</v>
      </c>
      <c r="E490" s="245">
        <v>2919</v>
      </c>
      <c r="F490" s="245">
        <v>8210</v>
      </c>
      <c r="G490" s="245">
        <v>4330.7749999999996</v>
      </c>
      <c r="H490" s="245">
        <v>2298.8000000000002</v>
      </c>
      <c r="I490" s="245">
        <v>6140</v>
      </c>
      <c r="J490" s="245">
        <v>3238.85</v>
      </c>
      <c r="K490" s="245">
        <v>1719.2</v>
      </c>
      <c r="L490" s="245">
        <v>5175</v>
      </c>
      <c r="M490" s="245">
        <v>2729.8125</v>
      </c>
      <c r="N490" s="245">
        <v>1449</v>
      </c>
      <c r="O490" s="245">
        <v>4068</v>
      </c>
      <c r="P490" s="245">
        <v>2145.87</v>
      </c>
      <c r="Q490" s="245">
        <v>1139.04</v>
      </c>
      <c r="R490" s="245">
        <v>2928</v>
      </c>
      <c r="S490" s="245">
        <v>1544.52</v>
      </c>
      <c r="T490" s="245">
        <v>819.84</v>
      </c>
    </row>
    <row r="491" spans="1:21">
      <c r="A491" s="245">
        <v>65</v>
      </c>
      <c r="B491" s="245">
        <v>69</v>
      </c>
      <c r="C491" s="245">
        <v>14265</v>
      </c>
      <c r="D491" s="245">
        <v>7524.7875000000004</v>
      </c>
      <c r="E491" s="245">
        <v>3994.2</v>
      </c>
      <c r="F491" s="245">
        <v>11222</v>
      </c>
      <c r="G491" s="245">
        <v>5919.6049999999996</v>
      </c>
      <c r="H491" s="245">
        <v>3142.16</v>
      </c>
      <c r="I491" s="245">
        <v>8227</v>
      </c>
      <c r="J491" s="245">
        <v>4339.7425000000003</v>
      </c>
      <c r="K491" s="245">
        <v>2303.56</v>
      </c>
      <c r="L491" s="245">
        <v>6938</v>
      </c>
      <c r="M491" s="245">
        <v>3659.7950000000001</v>
      </c>
      <c r="N491" s="245">
        <v>1942.6399999999999</v>
      </c>
      <c r="O491" s="245">
        <v>5452</v>
      </c>
      <c r="P491" s="245">
        <v>2875.93</v>
      </c>
      <c r="Q491" s="245">
        <v>1526.56</v>
      </c>
      <c r="R491" s="245">
        <v>3925</v>
      </c>
      <c r="S491" s="245">
        <v>2070.4375</v>
      </c>
      <c r="T491" s="245">
        <v>1099</v>
      </c>
    </row>
    <row r="492" spans="1:21">
      <c r="A492" s="245">
        <v>70</v>
      </c>
      <c r="B492" s="245">
        <v>74</v>
      </c>
      <c r="C492" s="245">
        <v>20676</v>
      </c>
      <c r="D492" s="245">
        <v>10906.59</v>
      </c>
      <c r="E492" s="245">
        <v>5789.28</v>
      </c>
      <c r="F492" s="245">
        <v>16250</v>
      </c>
      <c r="G492" s="245">
        <v>8571.875</v>
      </c>
      <c r="H492" s="245">
        <v>4550</v>
      </c>
      <c r="I492" s="245">
        <v>11894</v>
      </c>
      <c r="J492" s="245">
        <v>6274.085</v>
      </c>
      <c r="K492" s="245">
        <v>3330.32</v>
      </c>
      <c r="L492" s="245">
        <v>10145</v>
      </c>
      <c r="M492" s="245">
        <v>5351.4875000000002</v>
      </c>
      <c r="N492" s="245">
        <v>2840.6</v>
      </c>
      <c r="O492" s="245">
        <v>7968</v>
      </c>
      <c r="P492" s="245">
        <v>4203.12</v>
      </c>
      <c r="Q492" s="245">
        <v>2231.04</v>
      </c>
      <c r="R492" s="245">
        <v>5737</v>
      </c>
      <c r="S492" s="245">
        <v>3026.2674999999999</v>
      </c>
      <c r="T492" s="245">
        <v>1606.36</v>
      </c>
    </row>
    <row r="493" spans="1:21">
      <c r="A493" s="245">
        <v>75</v>
      </c>
      <c r="B493" s="245">
        <v>79</v>
      </c>
      <c r="C493" s="245">
        <v>25852</v>
      </c>
      <c r="D493" s="245">
        <v>13636.93</v>
      </c>
      <c r="E493" s="245">
        <v>7238.5599999999995</v>
      </c>
      <c r="F493" s="245">
        <v>20310</v>
      </c>
      <c r="G493" s="245">
        <v>10713.525</v>
      </c>
      <c r="H493" s="245">
        <v>5686.8</v>
      </c>
      <c r="I493" s="245">
        <v>14852</v>
      </c>
      <c r="J493" s="245">
        <v>7834.43</v>
      </c>
      <c r="K493" s="245">
        <v>4158.5600000000004</v>
      </c>
      <c r="L493" s="245">
        <v>12667</v>
      </c>
      <c r="M493" s="245">
        <v>6681.8424999999997</v>
      </c>
      <c r="N493" s="245">
        <v>3546.76</v>
      </c>
      <c r="O493" s="245">
        <v>9951</v>
      </c>
      <c r="P493" s="245">
        <v>5249.1525000000001</v>
      </c>
      <c r="Q493" s="245">
        <v>2786.2799999999997</v>
      </c>
      <c r="R493" s="245">
        <v>7166</v>
      </c>
      <c r="S493" s="245">
        <v>3780.0650000000001</v>
      </c>
      <c r="T493" s="245">
        <v>2006.48</v>
      </c>
    </row>
    <row r="494" spans="1:21">
      <c r="A494" s="245">
        <v>80</v>
      </c>
      <c r="B494" s="245">
        <v>99</v>
      </c>
      <c r="C494" s="245">
        <v>34372</v>
      </c>
      <c r="D494" s="245">
        <v>18131.23</v>
      </c>
      <c r="E494" s="245">
        <v>9624.16</v>
      </c>
      <c r="F494" s="245">
        <v>26987</v>
      </c>
      <c r="G494" s="245">
        <v>14235.6425</v>
      </c>
      <c r="H494" s="245">
        <v>7556.36</v>
      </c>
      <c r="I494" s="245">
        <v>19721</v>
      </c>
      <c r="J494" s="245">
        <v>10402.827499999999</v>
      </c>
      <c r="K494" s="245">
        <v>5521.88</v>
      </c>
      <c r="L494" s="245">
        <v>16821</v>
      </c>
      <c r="M494" s="245">
        <v>8873.0774999999994</v>
      </c>
      <c r="N494" s="245">
        <v>4709.88</v>
      </c>
      <c r="O494" s="245">
        <v>13208</v>
      </c>
      <c r="P494" s="245">
        <v>6967.22</v>
      </c>
      <c r="Q494" s="245">
        <v>3698.24</v>
      </c>
      <c r="R494" s="245">
        <v>9510</v>
      </c>
      <c r="S494" s="245">
        <v>5016.5249999999996</v>
      </c>
      <c r="T494" s="245">
        <v>2662.8</v>
      </c>
    </row>
    <row r="496" spans="1:21">
      <c r="A496" s="245">
        <v>1</v>
      </c>
      <c r="C496" s="245">
        <v>1282</v>
      </c>
      <c r="D496" s="245">
        <v>676.255</v>
      </c>
      <c r="E496" s="245">
        <v>358.96</v>
      </c>
      <c r="F496" s="245">
        <v>1008</v>
      </c>
      <c r="G496" s="245">
        <v>531.72</v>
      </c>
      <c r="H496" s="245">
        <v>282.24</v>
      </c>
      <c r="I496" s="245">
        <v>735</v>
      </c>
      <c r="J496" s="245">
        <v>387.71249999999998</v>
      </c>
      <c r="K496" s="245">
        <v>205.8</v>
      </c>
      <c r="L496" s="245">
        <v>610</v>
      </c>
      <c r="M496" s="245">
        <v>321.77499999999998</v>
      </c>
      <c r="N496" s="245">
        <v>170.8</v>
      </c>
      <c r="O496" s="245">
        <v>529</v>
      </c>
      <c r="P496" s="245">
        <v>279.04750000000001</v>
      </c>
      <c r="Q496" s="245">
        <v>148.12</v>
      </c>
      <c r="R496" s="245">
        <v>381</v>
      </c>
      <c r="S496" s="245">
        <v>200.97749999999999</v>
      </c>
      <c r="T496" s="245">
        <v>106.68</v>
      </c>
    </row>
    <row r="497" spans="1:21">
      <c r="A497" s="245">
        <v>2</v>
      </c>
      <c r="C497" s="245">
        <v>2021</v>
      </c>
      <c r="D497" s="245">
        <v>1066.0775000000001</v>
      </c>
      <c r="E497" s="245">
        <v>565.88</v>
      </c>
      <c r="F497" s="245">
        <v>1586</v>
      </c>
      <c r="G497" s="245">
        <v>836.61500000000001</v>
      </c>
      <c r="H497" s="245">
        <v>444.08</v>
      </c>
      <c r="I497" s="245">
        <v>1158</v>
      </c>
      <c r="J497" s="245">
        <v>610.84500000000003</v>
      </c>
      <c r="K497" s="245">
        <v>324.24</v>
      </c>
      <c r="L497" s="245">
        <v>962</v>
      </c>
      <c r="M497" s="245">
        <v>507.45499999999998</v>
      </c>
      <c r="N497" s="245">
        <v>269.36</v>
      </c>
      <c r="O497" s="245">
        <v>841</v>
      </c>
      <c r="P497" s="245">
        <v>443.6275</v>
      </c>
      <c r="Q497" s="245">
        <v>235.48</v>
      </c>
      <c r="R497" s="245">
        <v>606</v>
      </c>
      <c r="S497" s="245">
        <v>319.66500000000002</v>
      </c>
      <c r="T497" s="245">
        <v>169.68</v>
      </c>
    </row>
    <row r="498" spans="1:21">
      <c r="A498" s="245">
        <v>3</v>
      </c>
      <c r="C498" s="245">
        <v>2936</v>
      </c>
      <c r="D498" s="245">
        <v>1548.74</v>
      </c>
      <c r="E498" s="245">
        <v>822.08</v>
      </c>
      <c r="F498" s="245">
        <v>2304</v>
      </c>
      <c r="G498" s="245">
        <v>1215.3599999999999</v>
      </c>
      <c r="H498" s="245">
        <v>645.12</v>
      </c>
      <c r="I498" s="245">
        <v>1675</v>
      </c>
      <c r="J498" s="245">
        <v>883.5625</v>
      </c>
      <c r="K498" s="245">
        <v>469</v>
      </c>
      <c r="L498" s="245">
        <v>1401</v>
      </c>
      <c r="M498" s="245">
        <v>739.02750000000003</v>
      </c>
      <c r="N498" s="245">
        <v>392.28</v>
      </c>
      <c r="O498" s="245">
        <v>1214</v>
      </c>
      <c r="P498" s="245">
        <v>640.38499999999999</v>
      </c>
      <c r="Q498" s="245">
        <v>339.92</v>
      </c>
      <c r="R498" s="245">
        <v>876</v>
      </c>
      <c r="S498" s="245">
        <v>462.09</v>
      </c>
      <c r="T498" s="245">
        <v>245.28</v>
      </c>
    </row>
    <row r="500" spans="1:21">
      <c r="A500" s="245" t="s">
        <v>765</v>
      </c>
      <c r="C500" s="245">
        <v>365</v>
      </c>
      <c r="D500" s="245">
        <v>190</v>
      </c>
      <c r="E500" s="245">
        <v>100</v>
      </c>
      <c r="F500" s="245">
        <v>365</v>
      </c>
      <c r="G500" s="245">
        <v>190</v>
      </c>
      <c r="H500" s="245">
        <v>100</v>
      </c>
      <c r="I500" s="245">
        <v>365</v>
      </c>
      <c r="J500" s="245">
        <v>190</v>
      </c>
      <c r="K500" s="245">
        <v>100</v>
      </c>
      <c r="L500" s="245">
        <v>365</v>
      </c>
      <c r="M500" s="245">
        <v>190</v>
      </c>
      <c r="N500" s="245">
        <v>100</v>
      </c>
      <c r="O500" s="245">
        <v>365</v>
      </c>
      <c r="P500" s="245">
        <v>190</v>
      </c>
      <c r="Q500" s="245">
        <v>100</v>
      </c>
      <c r="R500" s="245">
        <v>365</v>
      </c>
      <c r="S500" s="245">
        <v>190</v>
      </c>
      <c r="T500" s="245">
        <v>100</v>
      </c>
    </row>
    <row r="502" spans="1:21">
      <c r="A502" s="245" t="s">
        <v>669</v>
      </c>
      <c r="C502" s="245" t="s">
        <v>635</v>
      </c>
      <c r="F502" s="245" t="s">
        <v>636</v>
      </c>
      <c r="I502" s="245" t="s">
        <v>637</v>
      </c>
      <c r="L502" s="245" t="s">
        <v>638</v>
      </c>
      <c r="O502" s="245" t="s">
        <v>639</v>
      </c>
      <c r="R502" s="245" t="s">
        <v>640</v>
      </c>
    </row>
    <row r="503" spans="1:21">
      <c r="C503" s="245" t="s">
        <v>642</v>
      </c>
      <c r="D503" s="245" t="s">
        <v>643</v>
      </c>
      <c r="F503" s="245" t="s">
        <v>642</v>
      </c>
      <c r="G503" s="245" t="s">
        <v>643</v>
      </c>
      <c r="I503" s="245" t="s">
        <v>642</v>
      </c>
      <c r="J503" s="245" t="s">
        <v>643</v>
      </c>
      <c r="L503" s="245" t="s">
        <v>642</v>
      </c>
      <c r="M503" s="245" t="s">
        <v>643</v>
      </c>
      <c r="O503" s="245" t="s">
        <v>642</v>
      </c>
      <c r="P503" s="245" t="s">
        <v>643</v>
      </c>
      <c r="R503" s="245" t="s">
        <v>642</v>
      </c>
      <c r="S503" s="245" t="s">
        <v>643</v>
      </c>
    </row>
    <row r="504" spans="1:21">
      <c r="A504" s="245" t="s">
        <v>651</v>
      </c>
      <c r="C504" s="245">
        <v>1000</v>
      </c>
      <c r="D504" s="245">
        <v>500</v>
      </c>
      <c r="F504" s="245">
        <v>2000</v>
      </c>
      <c r="G504" s="245">
        <v>2000</v>
      </c>
      <c r="I504" s="245">
        <v>5000</v>
      </c>
      <c r="J504" s="245">
        <v>5000</v>
      </c>
      <c r="L504" s="245">
        <v>10000</v>
      </c>
      <c r="M504" s="245">
        <v>10000</v>
      </c>
      <c r="O504" s="245">
        <v>20000</v>
      </c>
      <c r="P504" s="245">
        <v>20000</v>
      </c>
      <c r="R504" s="245">
        <v>50000</v>
      </c>
      <c r="S504" s="245">
        <v>50000</v>
      </c>
    </row>
    <row r="505" spans="1:21">
      <c r="A505" s="245" t="s">
        <v>653</v>
      </c>
      <c r="B505" s="245" t="s">
        <v>654</v>
      </c>
      <c r="C505" s="245" t="s">
        <v>652</v>
      </c>
      <c r="D505" s="245" t="s">
        <v>655</v>
      </c>
      <c r="E505" s="245" t="s">
        <v>764</v>
      </c>
      <c r="F505" s="245" t="s">
        <v>652</v>
      </c>
      <c r="G505" s="245" t="s">
        <v>655</v>
      </c>
      <c r="H505" s="245" t="s">
        <v>764</v>
      </c>
      <c r="I505" s="245" t="s">
        <v>652</v>
      </c>
      <c r="J505" s="245" t="s">
        <v>655</v>
      </c>
      <c r="K505" s="245" t="s">
        <v>764</v>
      </c>
      <c r="L505" s="245" t="s">
        <v>652</v>
      </c>
      <c r="M505" s="245" t="s">
        <v>655</v>
      </c>
      <c r="N505" s="245" t="s">
        <v>764</v>
      </c>
      <c r="O505" s="245" t="s">
        <v>652</v>
      </c>
      <c r="P505" s="245" t="s">
        <v>655</v>
      </c>
      <c r="Q505" s="245" t="s">
        <v>764</v>
      </c>
      <c r="R505" s="245" t="s">
        <v>652</v>
      </c>
      <c r="S505" s="245" t="s">
        <v>655</v>
      </c>
      <c r="T505" s="245" t="s">
        <v>764</v>
      </c>
    </row>
    <row r="506" spans="1:21">
      <c r="A506" s="245">
        <v>18</v>
      </c>
      <c r="B506" s="245">
        <v>24</v>
      </c>
      <c r="C506" s="245">
        <v>2228</v>
      </c>
      <c r="D506" s="245">
        <v>1175.27</v>
      </c>
      <c r="E506" s="245">
        <v>623.84</v>
      </c>
      <c r="F506" s="245">
        <v>1774</v>
      </c>
      <c r="G506" s="245">
        <v>935.78499999999997</v>
      </c>
      <c r="H506" s="245">
        <v>496.72</v>
      </c>
      <c r="I506" s="245">
        <v>1284</v>
      </c>
      <c r="J506" s="245">
        <v>677.31</v>
      </c>
      <c r="K506" s="245">
        <v>359.52</v>
      </c>
      <c r="L506" s="245">
        <v>1085</v>
      </c>
      <c r="M506" s="245">
        <v>572.33749999999998</v>
      </c>
      <c r="N506" s="245">
        <v>303.8</v>
      </c>
      <c r="O506" s="245">
        <v>854</v>
      </c>
      <c r="P506" s="245">
        <v>450.48500000000001</v>
      </c>
      <c r="Q506" s="245">
        <v>239.12</v>
      </c>
      <c r="R506" s="245">
        <v>616</v>
      </c>
      <c r="S506" s="245">
        <v>324.94</v>
      </c>
      <c r="T506" s="245">
        <v>172.48</v>
      </c>
      <c r="U506" s="245">
        <v>13</v>
      </c>
    </row>
    <row r="507" spans="1:21">
      <c r="A507" s="245">
        <v>25</v>
      </c>
      <c r="B507" s="245">
        <v>29</v>
      </c>
      <c r="C507" s="245">
        <v>2547</v>
      </c>
      <c r="D507" s="245">
        <v>1343.5425</v>
      </c>
      <c r="E507" s="245">
        <v>713.16</v>
      </c>
      <c r="F507" s="245">
        <v>2026</v>
      </c>
      <c r="G507" s="245">
        <v>1068.7149999999999</v>
      </c>
      <c r="H507" s="245">
        <v>567.28</v>
      </c>
      <c r="I507" s="245">
        <v>1458</v>
      </c>
      <c r="J507" s="245">
        <v>769.09500000000003</v>
      </c>
      <c r="K507" s="245">
        <v>408.24</v>
      </c>
      <c r="L507" s="245">
        <v>1234</v>
      </c>
      <c r="M507" s="245">
        <v>650.93499999999995</v>
      </c>
      <c r="N507" s="245">
        <v>345.52</v>
      </c>
      <c r="O507" s="245">
        <v>971</v>
      </c>
      <c r="P507" s="245">
        <v>512.20249999999999</v>
      </c>
      <c r="Q507" s="245">
        <v>271.88</v>
      </c>
      <c r="R507" s="245">
        <v>699</v>
      </c>
      <c r="S507" s="245">
        <v>368.72250000000003</v>
      </c>
      <c r="T507" s="245">
        <v>195.72</v>
      </c>
    </row>
    <row r="508" spans="1:21">
      <c r="A508" s="245">
        <v>30</v>
      </c>
      <c r="B508" s="245">
        <v>34</v>
      </c>
      <c r="C508" s="245">
        <v>2884</v>
      </c>
      <c r="D508" s="245">
        <v>1521.31</v>
      </c>
      <c r="E508" s="245">
        <v>807.52</v>
      </c>
      <c r="F508" s="245">
        <v>2286</v>
      </c>
      <c r="G508" s="245">
        <v>1205.865</v>
      </c>
      <c r="H508" s="245">
        <v>640.08000000000004</v>
      </c>
      <c r="I508" s="245">
        <v>1645</v>
      </c>
      <c r="J508" s="245">
        <v>867.73749999999995</v>
      </c>
      <c r="K508" s="245">
        <v>460.6</v>
      </c>
      <c r="L508" s="245">
        <v>1391</v>
      </c>
      <c r="M508" s="245">
        <v>733.75250000000005</v>
      </c>
      <c r="N508" s="245">
        <v>389.48</v>
      </c>
      <c r="O508" s="245">
        <v>1092</v>
      </c>
      <c r="P508" s="245">
        <v>576.03</v>
      </c>
      <c r="Q508" s="245">
        <v>305.76</v>
      </c>
      <c r="R508" s="245">
        <v>785</v>
      </c>
      <c r="S508" s="245">
        <v>414.08749999999998</v>
      </c>
      <c r="T508" s="245">
        <v>219.8</v>
      </c>
    </row>
    <row r="509" spans="1:21">
      <c r="A509" s="245">
        <v>35</v>
      </c>
      <c r="B509" s="245">
        <v>39</v>
      </c>
      <c r="C509" s="245">
        <v>3203</v>
      </c>
      <c r="D509" s="245">
        <v>1689.5825</v>
      </c>
      <c r="E509" s="245">
        <v>896.84</v>
      </c>
      <c r="F509" s="245">
        <v>2534</v>
      </c>
      <c r="G509" s="245">
        <v>1336.6849999999999</v>
      </c>
      <c r="H509" s="245">
        <v>709.52</v>
      </c>
      <c r="I509" s="245">
        <v>1823</v>
      </c>
      <c r="J509" s="245">
        <v>961.63250000000005</v>
      </c>
      <c r="K509" s="245">
        <v>510.44</v>
      </c>
      <c r="L509" s="245">
        <v>1540</v>
      </c>
      <c r="M509" s="245">
        <v>812.35</v>
      </c>
      <c r="N509" s="245">
        <v>431.2</v>
      </c>
      <c r="O509" s="245">
        <v>1208</v>
      </c>
      <c r="P509" s="245">
        <v>637.22</v>
      </c>
      <c r="Q509" s="245">
        <v>338.24</v>
      </c>
      <c r="R509" s="245">
        <v>869</v>
      </c>
      <c r="S509" s="245">
        <v>458.39749999999998</v>
      </c>
      <c r="T509" s="245">
        <v>243.32</v>
      </c>
    </row>
    <row r="510" spans="1:21">
      <c r="A510" s="245">
        <v>40</v>
      </c>
      <c r="B510" s="245">
        <v>44</v>
      </c>
      <c r="C510" s="245">
        <v>3626</v>
      </c>
      <c r="D510" s="245">
        <v>1912.7149999999999</v>
      </c>
      <c r="E510" s="245">
        <v>1015.28</v>
      </c>
      <c r="F510" s="245">
        <v>2867</v>
      </c>
      <c r="G510" s="245">
        <v>1512.3425</v>
      </c>
      <c r="H510" s="245">
        <v>802.76</v>
      </c>
      <c r="I510" s="245">
        <v>2056</v>
      </c>
      <c r="J510" s="245">
        <v>1084.54</v>
      </c>
      <c r="K510" s="245">
        <v>575.67999999999995</v>
      </c>
      <c r="L510" s="245">
        <v>1737</v>
      </c>
      <c r="M510" s="245">
        <v>916.26750000000004</v>
      </c>
      <c r="N510" s="245">
        <v>486.36</v>
      </c>
      <c r="O510" s="245">
        <v>1365</v>
      </c>
      <c r="P510" s="245">
        <v>720.03750000000002</v>
      </c>
      <c r="Q510" s="245">
        <v>382.2</v>
      </c>
      <c r="R510" s="245">
        <v>983</v>
      </c>
      <c r="S510" s="245">
        <v>518.53250000000003</v>
      </c>
      <c r="T510" s="245">
        <v>275.24</v>
      </c>
    </row>
    <row r="511" spans="1:21">
      <c r="A511" s="245">
        <v>45</v>
      </c>
      <c r="B511" s="245">
        <v>49</v>
      </c>
      <c r="C511" s="245">
        <v>4214</v>
      </c>
      <c r="D511" s="245">
        <v>2222.8850000000002</v>
      </c>
      <c r="E511" s="245">
        <v>1179.92</v>
      </c>
      <c r="F511" s="245">
        <v>3328</v>
      </c>
      <c r="G511" s="245">
        <v>1755.52</v>
      </c>
      <c r="H511" s="245">
        <v>931.84</v>
      </c>
      <c r="I511" s="245">
        <v>2383</v>
      </c>
      <c r="J511" s="245">
        <v>1257.0325</v>
      </c>
      <c r="K511" s="245">
        <v>667.24</v>
      </c>
      <c r="L511" s="245">
        <v>2012</v>
      </c>
      <c r="M511" s="245">
        <v>1061.33</v>
      </c>
      <c r="N511" s="245">
        <v>563.36</v>
      </c>
      <c r="O511" s="245">
        <v>1578</v>
      </c>
      <c r="P511" s="245">
        <v>832.39499999999998</v>
      </c>
      <c r="Q511" s="245">
        <v>441.84</v>
      </c>
      <c r="R511" s="245">
        <v>1137</v>
      </c>
      <c r="S511" s="245">
        <v>599.76750000000004</v>
      </c>
      <c r="T511" s="245">
        <v>318.36</v>
      </c>
    </row>
    <row r="512" spans="1:21">
      <c r="A512" s="245">
        <v>50</v>
      </c>
      <c r="B512" s="245">
        <v>54</v>
      </c>
      <c r="C512" s="245">
        <v>4622</v>
      </c>
      <c r="D512" s="245">
        <v>2438.105</v>
      </c>
      <c r="E512" s="245">
        <v>1294.1600000000001</v>
      </c>
      <c r="F512" s="245">
        <v>3647</v>
      </c>
      <c r="G512" s="245">
        <v>1923.7925</v>
      </c>
      <c r="H512" s="245">
        <v>1021.16</v>
      </c>
      <c r="I512" s="245">
        <v>2607</v>
      </c>
      <c r="J512" s="245">
        <v>1375.1925000000001</v>
      </c>
      <c r="K512" s="245">
        <v>729.96</v>
      </c>
      <c r="L512" s="245">
        <v>2200</v>
      </c>
      <c r="M512" s="245">
        <v>1160.5</v>
      </c>
      <c r="N512" s="245">
        <v>616</v>
      </c>
      <c r="O512" s="245">
        <v>1727</v>
      </c>
      <c r="P512" s="245">
        <v>910.99249999999995</v>
      </c>
      <c r="Q512" s="245">
        <v>483.56</v>
      </c>
      <c r="R512" s="245">
        <v>1242</v>
      </c>
      <c r="S512" s="245">
        <v>655.15499999999997</v>
      </c>
      <c r="T512" s="245">
        <v>347.76</v>
      </c>
    </row>
    <row r="513" spans="1:20">
      <c r="A513" s="245">
        <v>55</v>
      </c>
      <c r="B513" s="245">
        <v>59</v>
      </c>
      <c r="C513" s="245">
        <v>5472</v>
      </c>
      <c r="D513" s="245">
        <v>2886.48</v>
      </c>
      <c r="E513" s="245">
        <v>1532.16</v>
      </c>
      <c r="F513" s="245">
        <v>4314</v>
      </c>
      <c r="G513" s="245">
        <v>2275.6350000000002</v>
      </c>
      <c r="H513" s="245">
        <v>1207.92</v>
      </c>
      <c r="I513" s="245">
        <v>3079</v>
      </c>
      <c r="J513" s="245">
        <v>1624.1724999999999</v>
      </c>
      <c r="K513" s="245">
        <v>862.12</v>
      </c>
      <c r="L513" s="245">
        <v>2602</v>
      </c>
      <c r="M513" s="245">
        <v>1372.5550000000001</v>
      </c>
      <c r="N513" s="245">
        <v>728.56</v>
      </c>
      <c r="O513" s="245">
        <v>2044</v>
      </c>
      <c r="P513" s="245">
        <v>1078.21</v>
      </c>
      <c r="Q513" s="245">
        <v>572.32000000000005</v>
      </c>
      <c r="R513" s="245">
        <v>1472</v>
      </c>
      <c r="S513" s="245">
        <v>776.48</v>
      </c>
      <c r="T513" s="245">
        <v>412.15999999999997</v>
      </c>
    </row>
    <row r="514" spans="1:20">
      <c r="A514" s="245">
        <v>60</v>
      </c>
      <c r="B514" s="245">
        <v>64</v>
      </c>
      <c r="C514" s="245">
        <v>7845</v>
      </c>
      <c r="D514" s="245">
        <v>4138.2375000000002</v>
      </c>
      <c r="E514" s="245">
        <v>2196.6</v>
      </c>
      <c r="F514" s="245">
        <v>6178</v>
      </c>
      <c r="G514" s="245">
        <v>3258.895</v>
      </c>
      <c r="H514" s="245">
        <v>1729.84</v>
      </c>
      <c r="I514" s="245">
        <v>4356</v>
      </c>
      <c r="J514" s="245">
        <v>2297.79</v>
      </c>
      <c r="K514" s="245">
        <v>1219.68</v>
      </c>
      <c r="L514" s="245">
        <v>3687</v>
      </c>
      <c r="M514" s="245">
        <v>1944.8924999999999</v>
      </c>
      <c r="N514" s="245">
        <v>1032.3599999999999</v>
      </c>
      <c r="O514" s="245">
        <v>2893</v>
      </c>
      <c r="P514" s="245">
        <v>1526.0574999999999</v>
      </c>
      <c r="Q514" s="245">
        <v>810.04</v>
      </c>
      <c r="R514" s="245">
        <v>2083</v>
      </c>
      <c r="S514" s="245">
        <v>1098.7825</v>
      </c>
      <c r="T514" s="245">
        <v>583.24</v>
      </c>
    </row>
    <row r="515" spans="1:20">
      <c r="A515" s="245">
        <v>65</v>
      </c>
      <c r="B515" s="245">
        <v>69</v>
      </c>
      <c r="C515" s="245">
        <v>10576</v>
      </c>
      <c r="D515" s="245">
        <v>5578.84</v>
      </c>
      <c r="E515" s="245">
        <v>2961.2799999999997</v>
      </c>
      <c r="F515" s="245">
        <v>8318</v>
      </c>
      <c r="G515" s="245">
        <v>4387.7449999999999</v>
      </c>
      <c r="H515" s="245">
        <v>2329.04</v>
      </c>
      <c r="I515" s="245">
        <v>5849</v>
      </c>
      <c r="J515" s="245">
        <v>3085.3474999999999</v>
      </c>
      <c r="K515" s="245">
        <v>1637.72</v>
      </c>
      <c r="L515" s="245">
        <v>4956</v>
      </c>
      <c r="M515" s="245">
        <v>2614.29</v>
      </c>
      <c r="N515" s="245">
        <v>1387.68</v>
      </c>
      <c r="O515" s="245">
        <v>3892</v>
      </c>
      <c r="P515" s="245">
        <v>2053.0300000000002</v>
      </c>
      <c r="Q515" s="245">
        <v>1089.76</v>
      </c>
      <c r="R515" s="245">
        <v>2803</v>
      </c>
      <c r="S515" s="245">
        <v>1478.5825</v>
      </c>
      <c r="T515" s="245">
        <v>784.84</v>
      </c>
    </row>
    <row r="516" spans="1:20">
      <c r="A516" s="245">
        <v>70</v>
      </c>
      <c r="B516" s="245">
        <v>74</v>
      </c>
      <c r="C516" s="245">
        <v>15305</v>
      </c>
      <c r="D516" s="245">
        <v>8073.3874999999998</v>
      </c>
      <c r="E516" s="245">
        <v>4285.3999999999996</v>
      </c>
      <c r="F516" s="245">
        <v>12026</v>
      </c>
      <c r="G516" s="245">
        <v>6343.7150000000001</v>
      </c>
      <c r="H516" s="245">
        <v>3367.2799999999997</v>
      </c>
      <c r="I516" s="245">
        <v>8449</v>
      </c>
      <c r="J516" s="245">
        <v>4456.8474999999999</v>
      </c>
      <c r="K516" s="245">
        <v>2365.7199999999998</v>
      </c>
      <c r="L516" s="245">
        <v>7166</v>
      </c>
      <c r="M516" s="245">
        <v>3780.0650000000001</v>
      </c>
      <c r="N516" s="245">
        <v>2006.48</v>
      </c>
      <c r="O516" s="245">
        <v>5629</v>
      </c>
      <c r="P516" s="245">
        <v>2969.2975000000001</v>
      </c>
      <c r="Q516" s="245">
        <v>1576.12</v>
      </c>
      <c r="R516" s="245">
        <v>4053</v>
      </c>
      <c r="S516" s="245">
        <v>2137.9575</v>
      </c>
      <c r="T516" s="245">
        <v>1134.8399999999999</v>
      </c>
    </row>
    <row r="517" spans="1:20">
      <c r="A517" s="245">
        <v>75</v>
      </c>
      <c r="B517" s="245">
        <v>79</v>
      </c>
      <c r="C517" s="245">
        <v>19137</v>
      </c>
      <c r="D517" s="245">
        <v>10094.7675</v>
      </c>
      <c r="E517" s="245">
        <v>5358.36</v>
      </c>
      <c r="F517" s="245">
        <v>15036</v>
      </c>
      <c r="G517" s="245">
        <v>7931.49</v>
      </c>
      <c r="H517" s="245">
        <v>4210.08</v>
      </c>
      <c r="I517" s="245">
        <v>10554</v>
      </c>
      <c r="J517" s="245">
        <v>5567.2349999999997</v>
      </c>
      <c r="K517" s="245">
        <v>2955.12</v>
      </c>
      <c r="L517" s="245">
        <v>8949</v>
      </c>
      <c r="M517" s="245">
        <v>4720.5974999999999</v>
      </c>
      <c r="N517" s="245">
        <v>2505.7199999999998</v>
      </c>
      <c r="O517" s="245">
        <v>7031</v>
      </c>
      <c r="P517" s="245">
        <v>3708.8525</v>
      </c>
      <c r="Q517" s="245">
        <v>1968.68</v>
      </c>
      <c r="R517" s="245">
        <v>5063</v>
      </c>
      <c r="S517" s="245">
        <v>2670.7325000000001</v>
      </c>
      <c r="T517" s="245">
        <v>1417.6399999999999</v>
      </c>
    </row>
    <row r="518" spans="1:20">
      <c r="A518" s="245">
        <v>80</v>
      </c>
      <c r="B518" s="245">
        <v>99</v>
      </c>
      <c r="C518" s="245">
        <v>25436</v>
      </c>
      <c r="D518" s="245">
        <v>13417.49</v>
      </c>
      <c r="E518" s="245">
        <v>7122.08</v>
      </c>
      <c r="F518" s="245">
        <v>19977</v>
      </c>
      <c r="G518" s="245">
        <v>10537.8675</v>
      </c>
      <c r="H518" s="245">
        <v>5593.5599999999995</v>
      </c>
      <c r="I518" s="245">
        <v>14008</v>
      </c>
      <c r="J518" s="245">
        <v>7389.22</v>
      </c>
      <c r="K518" s="245">
        <v>3922.24</v>
      </c>
      <c r="L518" s="245">
        <v>11877</v>
      </c>
      <c r="M518" s="245">
        <v>6265.1175000000003</v>
      </c>
      <c r="N518" s="245">
        <v>3325.56</v>
      </c>
      <c r="O518" s="245">
        <v>9332</v>
      </c>
      <c r="P518" s="245">
        <v>4922.63</v>
      </c>
      <c r="Q518" s="245">
        <v>2612.96</v>
      </c>
      <c r="R518" s="245">
        <v>6719</v>
      </c>
      <c r="S518" s="245">
        <v>3544.2725</v>
      </c>
      <c r="T518" s="245">
        <v>1881.32</v>
      </c>
    </row>
    <row r="520" spans="1:20">
      <c r="A520" s="245">
        <v>1</v>
      </c>
      <c r="C520" s="245">
        <v>967</v>
      </c>
      <c r="D520" s="245">
        <v>510.09249999999997</v>
      </c>
      <c r="E520" s="245">
        <v>270.76</v>
      </c>
      <c r="F520" s="245">
        <v>758</v>
      </c>
      <c r="G520" s="245">
        <v>399.84500000000003</v>
      </c>
      <c r="H520" s="245">
        <v>212.24</v>
      </c>
      <c r="I520" s="245">
        <v>530</v>
      </c>
      <c r="J520" s="245">
        <v>279.57499999999999</v>
      </c>
      <c r="K520" s="245">
        <v>148.4</v>
      </c>
      <c r="L520" s="245">
        <v>445</v>
      </c>
      <c r="M520" s="245">
        <v>234.73750000000001</v>
      </c>
      <c r="N520" s="245">
        <v>124.6</v>
      </c>
      <c r="O520" s="245">
        <v>383</v>
      </c>
      <c r="P520" s="245">
        <v>202.0325</v>
      </c>
      <c r="Q520" s="245">
        <v>107.24</v>
      </c>
      <c r="R520" s="245">
        <v>276</v>
      </c>
      <c r="S520" s="245">
        <v>145.59</v>
      </c>
      <c r="T520" s="245">
        <v>77.28</v>
      </c>
    </row>
    <row r="521" spans="1:20">
      <c r="A521" s="245">
        <v>2</v>
      </c>
      <c r="C521" s="245">
        <v>1524</v>
      </c>
      <c r="D521" s="245">
        <v>803.91</v>
      </c>
      <c r="E521" s="245">
        <v>426.72</v>
      </c>
      <c r="F521" s="245">
        <v>1196</v>
      </c>
      <c r="G521" s="245">
        <v>630.89</v>
      </c>
      <c r="H521" s="245">
        <v>334.88</v>
      </c>
      <c r="I521" s="245">
        <v>835</v>
      </c>
      <c r="J521" s="245">
        <v>440.46249999999998</v>
      </c>
      <c r="K521" s="245">
        <v>233.8</v>
      </c>
      <c r="L521" s="245">
        <v>697</v>
      </c>
      <c r="M521" s="245">
        <v>367.66750000000002</v>
      </c>
      <c r="N521" s="245">
        <v>195.16</v>
      </c>
      <c r="O521" s="245">
        <v>606</v>
      </c>
      <c r="P521" s="245">
        <v>319.66500000000002</v>
      </c>
      <c r="Q521" s="245">
        <v>169.68</v>
      </c>
      <c r="R521" s="245">
        <v>437</v>
      </c>
      <c r="S521" s="245">
        <v>230.51750000000001</v>
      </c>
      <c r="T521" s="245">
        <v>122.36</v>
      </c>
    </row>
    <row r="522" spans="1:20">
      <c r="A522" s="245">
        <v>3</v>
      </c>
      <c r="C522" s="245">
        <v>2211</v>
      </c>
      <c r="D522" s="245">
        <v>1166.3025</v>
      </c>
      <c r="E522" s="245">
        <v>619.08000000000004</v>
      </c>
      <c r="F522" s="245">
        <v>1733</v>
      </c>
      <c r="G522" s="245">
        <v>914.15750000000003</v>
      </c>
      <c r="H522" s="245">
        <v>485.24</v>
      </c>
      <c r="I522" s="245">
        <v>1215</v>
      </c>
      <c r="J522" s="245">
        <v>640.91250000000002</v>
      </c>
      <c r="K522" s="245">
        <v>340.2</v>
      </c>
      <c r="L522" s="245">
        <v>1011</v>
      </c>
      <c r="M522" s="245">
        <v>533.30250000000001</v>
      </c>
      <c r="N522" s="245">
        <v>283.08</v>
      </c>
      <c r="O522" s="245">
        <v>878</v>
      </c>
      <c r="P522" s="245">
        <v>463.14499999999998</v>
      </c>
      <c r="Q522" s="245">
        <v>245.84</v>
      </c>
      <c r="R522" s="245">
        <v>633</v>
      </c>
      <c r="S522" s="245">
        <v>333.90750000000003</v>
      </c>
      <c r="T522" s="245">
        <v>177.24</v>
      </c>
    </row>
    <row r="524" spans="1:20">
      <c r="A524" s="245" t="s">
        <v>765</v>
      </c>
      <c r="C524" s="245">
        <v>365</v>
      </c>
      <c r="D524" s="245">
        <v>190</v>
      </c>
      <c r="E524" s="245">
        <v>100</v>
      </c>
      <c r="F524" s="245">
        <v>365</v>
      </c>
      <c r="G524" s="245">
        <v>190</v>
      </c>
      <c r="H524" s="245">
        <v>100</v>
      </c>
      <c r="I524" s="245">
        <v>365</v>
      </c>
      <c r="J524" s="245">
        <v>190</v>
      </c>
      <c r="K524" s="245">
        <v>100</v>
      </c>
      <c r="L524" s="245">
        <v>365</v>
      </c>
      <c r="M524" s="245">
        <v>190</v>
      </c>
      <c r="N524" s="245">
        <v>100</v>
      </c>
      <c r="O524" s="245">
        <v>365</v>
      </c>
      <c r="P524" s="245">
        <v>190</v>
      </c>
      <c r="Q524" s="245">
        <v>100</v>
      </c>
      <c r="R524" s="245">
        <v>365</v>
      </c>
      <c r="S524" s="245">
        <v>190</v>
      </c>
      <c r="T524" s="245">
        <v>100</v>
      </c>
    </row>
    <row r="526" spans="1:20">
      <c r="A526" s="245" t="s">
        <v>670</v>
      </c>
      <c r="C526" s="245" t="s">
        <v>635</v>
      </c>
      <c r="F526" s="245" t="s">
        <v>636</v>
      </c>
      <c r="I526" s="245" t="s">
        <v>637</v>
      </c>
      <c r="L526" s="245" t="s">
        <v>638</v>
      </c>
      <c r="O526" s="245" t="s">
        <v>639</v>
      </c>
      <c r="R526" s="245" t="s">
        <v>640</v>
      </c>
    </row>
    <row r="527" spans="1:20">
      <c r="C527" s="245" t="s">
        <v>642</v>
      </c>
      <c r="D527" s="245" t="s">
        <v>643</v>
      </c>
      <c r="F527" s="245" t="s">
        <v>642</v>
      </c>
      <c r="G527" s="245" t="s">
        <v>643</v>
      </c>
      <c r="I527" s="245" t="s">
        <v>642</v>
      </c>
      <c r="J527" s="245" t="s">
        <v>643</v>
      </c>
      <c r="L527" s="245" t="s">
        <v>642</v>
      </c>
      <c r="M527" s="245" t="s">
        <v>643</v>
      </c>
      <c r="O527" s="245" t="s">
        <v>642</v>
      </c>
      <c r="P527" s="245" t="s">
        <v>643</v>
      </c>
      <c r="R527" s="245" t="s">
        <v>642</v>
      </c>
      <c r="S527" s="245" t="s">
        <v>643</v>
      </c>
    </row>
    <row r="528" spans="1:20">
      <c r="A528" s="245" t="s">
        <v>651</v>
      </c>
      <c r="C528" s="245">
        <v>1000</v>
      </c>
      <c r="D528" s="245">
        <v>500</v>
      </c>
      <c r="F528" s="245">
        <v>2000</v>
      </c>
      <c r="G528" s="245">
        <v>2000</v>
      </c>
      <c r="I528" s="245">
        <v>5000</v>
      </c>
      <c r="J528" s="245">
        <v>5000</v>
      </c>
      <c r="L528" s="245">
        <v>10000</v>
      </c>
      <c r="M528" s="245">
        <v>10000</v>
      </c>
      <c r="O528" s="245">
        <v>20000</v>
      </c>
      <c r="P528" s="245">
        <v>20000</v>
      </c>
      <c r="R528" s="245">
        <v>50000</v>
      </c>
      <c r="S528" s="245">
        <v>50000</v>
      </c>
    </row>
    <row r="529" spans="1:21">
      <c r="A529" s="245" t="s">
        <v>653</v>
      </c>
      <c r="B529" s="245" t="s">
        <v>654</v>
      </c>
      <c r="C529" s="245" t="s">
        <v>652</v>
      </c>
      <c r="D529" s="245" t="s">
        <v>655</v>
      </c>
      <c r="E529" s="245" t="s">
        <v>764</v>
      </c>
      <c r="F529" s="245" t="s">
        <v>652</v>
      </c>
      <c r="G529" s="245" t="s">
        <v>655</v>
      </c>
      <c r="H529" s="245" t="s">
        <v>764</v>
      </c>
      <c r="I529" s="245" t="s">
        <v>652</v>
      </c>
      <c r="J529" s="245" t="s">
        <v>655</v>
      </c>
      <c r="K529" s="245" t="s">
        <v>764</v>
      </c>
      <c r="L529" s="245" t="s">
        <v>652</v>
      </c>
      <c r="M529" s="245" t="s">
        <v>655</v>
      </c>
      <c r="N529" s="245" t="s">
        <v>764</v>
      </c>
      <c r="O529" s="245" t="s">
        <v>652</v>
      </c>
      <c r="P529" s="245" t="s">
        <v>655</v>
      </c>
      <c r="Q529" s="245" t="s">
        <v>764</v>
      </c>
      <c r="R529" s="245" t="s">
        <v>652</v>
      </c>
      <c r="S529" s="245" t="s">
        <v>655</v>
      </c>
      <c r="T529" s="245" t="s">
        <v>764</v>
      </c>
    </row>
    <row r="530" spans="1:21">
      <c r="A530" s="245">
        <v>18</v>
      </c>
      <c r="B530" s="245">
        <v>24</v>
      </c>
      <c r="C530" s="245">
        <v>2314</v>
      </c>
      <c r="D530" s="245">
        <v>1220.635</v>
      </c>
      <c r="E530" s="245">
        <v>647.91999999999996</v>
      </c>
      <c r="F530" s="245">
        <v>1842</v>
      </c>
      <c r="G530" s="245">
        <v>971.65499999999997</v>
      </c>
      <c r="H530" s="245">
        <v>515.76</v>
      </c>
      <c r="I530" s="245">
        <v>1363</v>
      </c>
      <c r="J530" s="245">
        <v>718.98249999999996</v>
      </c>
      <c r="K530" s="245">
        <v>381.64</v>
      </c>
      <c r="L530" s="245">
        <v>1152</v>
      </c>
      <c r="M530" s="245">
        <v>607.67999999999995</v>
      </c>
      <c r="N530" s="245">
        <v>322.56</v>
      </c>
      <c r="O530" s="245">
        <v>908</v>
      </c>
      <c r="P530" s="245">
        <v>478.97</v>
      </c>
      <c r="Q530" s="245">
        <v>254.24</v>
      </c>
      <c r="R530" s="245">
        <v>654</v>
      </c>
      <c r="S530" s="245">
        <v>344.98500000000001</v>
      </c>
      <c r="T530" s="245">
        <v>183.12</v>
      </c>
      <c r="U530" s="245">
        <v>14</v>
      </c>
    </row>
    <row r="531" spans="1:21">
      <c r="A531" s="245">
        <v>25</v>
      </c>
      <c r="B531" s="245">
        <v>29</v>
      </c>
      <c r="C531" s="245">
        <v>2645</v>
      </c>
      <c r="D531" s="245">
        <v>1395.2375</v>
      </c>
      <c r="E531" s="245">
        <v>740.6</v>
      </c>
      <c r="F531" s="245">
        <v>2105</v>
      </c>
      <c r="G531" s="245">
        <v>1110.3875</v>
      </c>
      <c r="H531" s="245">
        <v>589.4</v>
      </c>
      <c r="I531" s="245">
        <v>1549</v>
      </c>
      <c r="J531" s="245">
        <v>817.09749999999997</v>
      </c>
      <c r="K531" s="245">
        <v>433.72</v>
      </c>
      <c r="L531" s="245">
        <v>1310</v>
      </c>
      <c r="M531" s="245">
        <v>691.02499999999998</v>
      </c>
      <c r="N531" s="245">
        <v>366.8</v>
      </c>
      <c r="O531" s="245">
        <v>1030</v>
      </c>
      <c r="P531" s="245">
        <v>543.32500000000005</v>
      </c>
      <c r="Q531" s="245">
        <v>288.39999999999998</v>
      </c>
      <c r="R531" s="245">
        <v>742</v>
      </c>
      <c r="S531" s="245">
        <v>391.40499999999997</v>
      </c>
      <c r="T531" s="245">
        <v>207.76</v>
      </c>
    </row>
    <row r="532" spans="1:21">
      <c r="A532" s="245">
        <v>30</v>
      </c>
      <c r="B532" s="245">
        <v>34</v>
      </c>
      <c r="C532" s="245">
        <v>2993</v>
      </c>
      <c r="D532" s="245">
        <v>1578.8074999999999</v>
      </c>
      <c r="E532" s="245">
        <v>838.04</v>
      </c>
      <c r="F532" s="245">
        <v>2374</v>
      </c>
      <c r="G532" s="245">
        <v>1252.2850000000001</v>
      </c>
      <c r="H532" s="245">
        <v>664.72</v>
      </c>
      <c r="I532" s="245">
        <v>1746</v>
      </c>
      <c r="J532" s="245">
        <v>921.01499999999999</v>
      </c>
      <c r="K532" s="245">
        <v>488.88</v>
      </c>
      <c r="L532" s="245">
        <v>1477</v>
      </c>
      <c r="M532" s="245">
        <v>779.11749999999995</v>
      </c>
      <c r="N532" s="245">
        <v>413.56</v>
      </c>
      <c r="O532" s="245">
        <v>1160</v>
      </c>
      <c r="P532" s="245">
        <v>611.9</v>
      </c>
      <c r="Q532" s="245">
        <v>324.8</v>
      </c>
      <c r="R532" s="245">
        <v>834</v>
      </c>
      <c r="S532" s="245">
        <v>439.935</v>
      </c>
      <c r="T532" s="245">
        <v>233.52</v>
      </c>
    </row>
    <row r="533" spans="1:21">
      <c r="A533" s="245">
        <v>35</v>
      </c>
      <c r="B533" s="245">
        <v>39</v>
      </c>
      <c r="C533" s="245">
        <v>3326</v>
      </c>
      <c r="D533" s="245">
        <v>1754.4649999999999</v>
      </c>
      <c r="E533" s="245">
        <v>931.28</v>
      </c>
      <c r="F533" s="245">
        <v>2631</v>
      </c>
      <c r="G533" s="245">
        <v>1387.8525</v>
      </c>
      <c r="H533" s="245">
        <v>736.68</v>
      </c>
      <c r="I533" s="245">
        <v>1937</v>
      </c>
      <c r="J533" s="245">
        <v>1021.7675</v>
      </c>
      <c r="K533" s="245">
        <v>542.36</v>
      </c>
      <c r="L533" s="245">
        <v>1635</v>
      </c>
      <c r="M533" s="245">
        <v>862.46249999999998</v>
      </c>
      <c r="N533" s="245">
        <v>457.8</v>
      </c>
      <c r="O533" s="245">
        <v>1283</v>
      </c>
      <c r="P533" s="245">
        <v>676.78250000000003</v>
      </c>
      <c r="Q533" s="245">
        <v>359.24</v>
      </c>
      <c r="R533" s="245">
        <v>924</v>
      </c>
      <c r="S533" s="245">
        <v>487.41</v>
      </c>
      <c r="T533" s="245">
        <v>258.72000000000003</v>
      </c>
    </row>
    <row r="534" spans="1:21">
      <c r="A534" s="245">
        <v>40</v>
      </c>
      <c r="B534" s="245">
        <v>44</v>
      </c>
      <c r="C534" s="245">
        <v>3765</v>
      </c>
      <c r="D534" s="245">
        <v>1986.0374999999999</v>
      </c>
      <c r="E534" s="245">
        <v>1054.2</v>
      </c>
      <c r="F534" s="245">
        <v>2976</v>
      </c>
      <c r="G534" s="245">
        <v>1569.84</v>
      </c>
      <c r="H534" s="245">
        <v>833.28</v>
      </c>
      <c r="I534" s="245">
        <v>2181</v>
      </c>
      <c r="J534" s="245">
        <v>1150.4775</v>
      </c>
      <c r="K534" s="245">
        <v>610.67999999999995</v>
      </c>
      <c r="L534" s="245">
        <v>1844</v>
      </c>
      <c r="M534" s="245">
        <v>972.71</v>
      </c>
      <c r="N534" s="245">
        <v>516.32000000000005</v>
      </c>
      <c r="O534" s="245">
        <v>1449</v>
      </c>
      <c r="P534" s="245">
        <v>764.34749999999997</v>
      </c>
      <c r="Q534" s="245">
        <v>405.72</v>
      </c>
      <c r="R534" s="245">
        <v>1043</v>
      </c>
      <c r="S534" s="245">
        <v>550.1825</v>
      </c>
      <c r="T534" s="245">
        <v>292.04000000000002</v>
      </c>
    </row>
    <row r="535" spans="1:21">
      <c r="A535" s="245">
        <v>45</v>
      </c>
      <c r="B535" s="245">
        <v>49</v>
      </c>
      <c r="C535" s="245">
        <v>4374</v>
      </c>
      <c r="D535" s="245">
        <v>2307.2849999999999</v>
      </c>
      <c r="E535" s="245">
        <v>1224.72</v>
      </c>
      <c r="F535" s="245">
        <v>3457</v>
      </c>
      <c r="G535" s="245">
        <v>1823.5675000000001</v>
      </c>
      <c r="H535" s="245">
        <v>967.96</v>
      </c>
      <c r="I535" s="245">
        <v>2528</v>
      </c>
      <c r="J535" s="245">
        <v>1333.52</v>
      </c>
      <c r="K535" s="245">
        <v>707.84</v>
      </c>
      <c r="L535" s="245">
        <v>2136</v>
      </c>
      <c r="M535" s="245">
        <v>1126.74</v>
      </c>
      <c r="N535" s="245">
        <v>598.08000000000004</v>
      </c>
      <c r="O535" s="245">
        <v>1676</v>
      </c>
      <c r="P535" s="245">
        <v>884.09</v>
      </c>
      <c r="Q535" s="245">
        <v>469.28</v>
      </c>
      <c r="R535" s="245">
        <v>1207</v>
      </c>
      <c r="S535" s="245">
        <v>636.6925</v>
      </c>
      <c r="T535" s="245">
        <v>337.96</v>
      </c>
    </row>
    <row r="536" spans="1:21">
      <c r="A536" s="245">
        <v>50</v>
      </c>
      <c r="B536" s="245">
        <v>54</v>
      </c>
      <c r="C536" s="245">
        <v>4798</v>
      </c>
      <c r="D536" s="245">
        <v>2530.9450000000002</v>
      </c>
      <c r="E536" s="245">
        <v>1343.44</v>
      </c>
      <c r="F536" s="245">
        <v>3786</v>
      </c>
      <c r="G536" s="245">
        <v>1997.115</v>
      </c>
      <c r="H536" s="245">
        <v>1060.08</v>
      </c>
      <c r="I536" s="245">
        <v>2768</v>
      </c>
      <c r="J536" s="245">
        <v>1460.12</v>
      </c>
      <c r="K536" s="245">
        <v>775.04</v>
      </c>
      <c r="L536" s="245">
        <v>2337</v>
      </c>
      <c r="M536" s="245">
        <v>1232.7674999999999</v>
      </c>
      <c r="N536" s="245">
        <v>654.36</v>
      </c>
      <c r="O536" s="245">
        <v>1833</v>
      </c>
      <c r="P536" s="245">
        <v>966.90750000000003</v>
      </c>
      <c r="Q536" s="245">
        <v>513.24</v>
      </c>
      <c r="R536" s="245">
        <v>1320</v>
      </c>
      <c r="S536" s="245">
        <v>696.3</v>
      </c>
      <c r="T536" s="245">
        <v>369.6</v>
      </c>
    </row>
    <row r="537" spans="1:21">
      <c r="A537" s="245">
        <v>55</v>
      </c>
      <c r="B537" s="245">
        <v>59</v>
      </c>
      <c r="C537" s="245">
        <v>5679</v>
      </c>
      <c r="D537" s="245">
        <v>2995.6725000000001</v>
      </c>
      <c r="E537" s="245">
        <v>1590.12</v>
      </c>
      <c r="F537" s="245">
        <v>4479</v>
      </c>
      <c r="G537" s="245">
        <v>2362.6725000000001</v>
      </c>
      <c r="H537" s="245">
        <v>1254.1199999999999</v>
      </c>
      <c r="I537" s="245">
        <v>3269</v>
      </c>
      <c r="J537" s="245">
        <v>1724.3975</v>
      </c>
      <c r="K537" s="245">
        <v>915.31999999999994</v>
      </c>
      <c r="L537" s="245">
        <v>2762</v>
      </c>
      <c r="M537" s="245">
        <v>1456.9549999999999</v>
      </c>
      <c r="N537" s="245">
        <v>773.36</v>
      </c>
      <c r="O537" s="245">
        <v>2171</v>
      </c>
      <c r="P537" s="245">
        <v>1145.2025000000001</v>
      </c>
      <c r="Q537" s="245">
        <v>607.88</v>
      </c>
      <c r="R537" s="245">
        <v>1564</v>
      </c>
      <c r="S537" s="245">
        <v>825.01</v>
      </c>
      <c r="T537" s="245">
        <v>437.92</v>
      </c>
    </row>
    <row r="538" spans="1:21">
      <c r="A538" s="245">
        <v>60</v>
      </c>
      <c r="B538" s="245">
        <v>64</v>
      </c>
      <c r="C538" s="245">
        <v>8144</v>
      </c>
      <c r="D538" s="245">
        <v>4295.96</v>
      </c>
      <c r="E538" s="245">
        <v>2280.3200000000002</v>
      </c>
      <c r="F538" s="245">
        <v>6415</v>
      </c>
      <c r="G538" s="245">
        <v>3383.9124999999999</v>
      </c>
      <c r="H538" s="245">
        <v>1796.2</v>
      </c>
      <c r="I538" s="245">
        <v>4624</v>
      </c>
      <c r="J538" s="245">
        <v>2439.16</v>
      </c>
      <c r="K538" s="245">
        <v>1294.72</v>
      </c>
      <c r="L538" s="245">
        <v>3915</v>
      </c>
      <c r="M538" s="245">
        <v>2065.1624999999999</v>
      </c>
      <c r="N538" s="245">
        <v>1096.2</v>
      </c>
      <c r="O538" s="245">
        <v>3071</v>
      </c>
      <c r="P538" s="245">
        <v>1619.9525000000001</v>
      </c>
      <c r="Q538" s="245">
        <v>859.88</v>
      </c>
      <c r="R538" s="245">
        <v>2212</v>
      </c>
      <c r="S538" s="245">
        <v>1166.83</v>
      </c>
      <c r="T538" s="245">
        <v>619.36</v>
      </c>
    </row>
    <row r="539" spans="1:21">
      <c r="A539" s="245">
        <v>65</v>
      </c>
      <c r="B539" s="245">
        <v>69</v>
      </c>
      <c r="C539" s="245">
        <v>10978</v>
      </c>
      <c r="D539" s="245">
        <v>5790.8950000000004</v>
      </c>
      <c r="E539" s="245">
        <v>3073.84</v>
      </c>
      <c r="F539" s="245">
        <v>8636</v>
      </c>
      <c r="G539" s="245">
        <v>4555.49</v>
      </c>
      <c r="H539" s="245">
        <v>2418.08</v>
      </c>
      <c r="I539" s="245">
        <v>6211</v>
      </c>
      <c r="J539" s="245">
        <v>3276.3024999999998</v>
      </c>
      <c r="K539" s="245">
        <v>1739.08</v>
      </c>
      <c r="L539" s="245">
        <v>5262</v>
      </c>
      <c r="M539" s="245">
        <v>2775.7049999999999</v>
      </c>
      <c r="N539" s="245">
        <v>1473.36</v>
      </c>
      <c r="O539" s="245">
        <v>4133</v>
      </c>
      <c r="P539" s="245">
        <v>2180.1574999999998</v>
      </c>
      <c r="Q539" s="245">
        <v>1157.24</v>
      </c>
      <c r="R539" s="245">
        <v>2976</v>
      </c>
      <c r="S539" s="245">
        <v>1569.84</v>
      </c>
      <c r="T539" s="245">
        <v>833.28</v>
      </c>
    </row>
    <row r="540" spans="1:21">
      <c r="A540" s="245">
        <v>70</v>
      </c>
      <c r="B540" s="245">
        <v>74</v>
      </c>
      <c r="C540" s="245">
        <v>15889</v>
      </c>
      <c r="D540" s="245">
        <v>8381.4475000000002</v>
      </c>
      <c r="E540" s="245">
        <v>4448.92</v>
      </c>
      <c r="F540" s="245">
        <v>12484</v>
      </c>
      <c r="G540" s="245">
        <v>6585.31</v>
      </c>
      <c r="H540" s="245">
        <v>3495.52</v>
      </c>
      <c r="I540" s="245">
        <v>8972</v>
      </c>
      <c r="J540" s="245">
        <v>4732.7299999999996</v>
      </c>
      <c r="K540" s="245">
        <v>2512.16</v>
      </c>
      <c r="L540" s="245">
        <v>7609</v>
      </c>
      <c r="M540" s="245">
        <v>4013.7474999999999</v>
      </c>
      <c r="N540" s="245">
        <v>2130.52</v>
      </c>
      <c r="O540" s="245">
        <v>5977</v>
      </c>
      <c r="P540" s="245">
        <v>3152.8674999999998</v>
      </c>
      <c r="Q540" s="245">
        <v>1673.56</v>
      </c>
      <c r="R540" s="245">
        <v>4303</v>
      </c>
      <c r="S540" s="245">
        <v>2269.8325</v>
      </c>
      <c r="T540" s="245">
        <v>1204.8399999999999</v>
      </c>
    </row>
    <row r="541" spans="1:21">
      <c r="A541" s="245">
        <v>75</v>
      </c>
      <c r="B541" s="245">
        <v>79</v>
      </c>
      <c r="C541" s="245">
        <v>19868</v>
      </c>
      <c r="D541" s="245">
        <v>10480.370000000001</v>
      </c>
      <c r="E541" s="245">
        <v>5563.04</v>
      </c>
      <c r="F541" s="245">
        <v>15610</v>
      </c>
      <c r="G541" s="245">
        <v>8234.2749999999996</v>
      </c>
      <c r="H541" s="245">
        <v>4370.8</v>
      </c>
      <c r="I541" s="245">
        <v>11206</v>
      </c>
      <c r="J541" s="245">
        <v>5911.165</v>
      </c>
      <c r="K541" s="245">
        <v>3137.68</v>
      </c>
      <c r="L541" s="245">
        <v>9501</v>
      </c>
      <c r="M541" s="245">
        <v>5011.7775000000001</v>
      </c>
      <c r="N541" s="245">
        <v>2660.2799999999997</v>
      </c>
      <c r="O541" s="245">
        <v>7466</v>
      </c>
      <c r="P541" s="245">
        <v>3938.3150000000001</v>
      </c>
      <c r="Q541" s="245">
        <v>2090.48</v>
      </c>
      <c r="R541" s="245">
        <v>5375</v>
      </c>
      <c r="S541" s="245">
        <v>2835.3125</v>
      </c>
      <c r="T541" s="245">
        <v>1505</v>
      </c>
    </row>
    <row r="542" spans="1:21">
      <c r="A542" s="245">
        <v>80</v>
      </c>
      <c r="B542" s="245">
        <v>99</v>
      </c>
      <c r="C542" s="245">
        <v>26406</v>
      </c>
      <c r="D542" s="245">
        <v>13929.165000000001</v>
      </c>
      <c r="E542" s="245">
        <v>7393.68</v>
      </c>
      <c r="F542" s="245">
        <v>20738</v>
      </c>
      <c r="G542" s="245">
        <v>10939.295</v>
      </c>
      <c r="H542" s="245">
        <v>5806.64</v>
      </c>
      <c r="I542" s="245">
        <v>14872</v>
      </c>
      <c r="J542" s="245">
        <v>7844.98</v>
      </c>
      <c r="K542" s="245">
        <v>4164.16</v>
      </c>
      <c r="L542" s="245">
        <v>12611</v>
      </c>
      <c r="M542" s="245">
        <v>6652.3024999999998</v>
      </c>
      <c r="N542" s="245">
        <v>3531.08</v>
      </c>
      <c r="O542" s="245">
        <v>9909</v>
      </c>
      <c r="P542" s="245">
        <v>5226.9975000000004</v>
      </c>
      <c r="Q542" s="245">
        <v>2774.52</v>
      </c>
      <c r="R542" s="245">
        <v>7134</v>
      </c>
      <c r="S542" s="245">
        <v>3763.1849999999999</v>
      </c>
      <c r="T542" s="245">
        <v>1997.52</v>
      </c>
    </row>
    <row r="544" spans="1:21">
      <c r="A544" s="245">
        <v>1</v>
      </c>
      <c r="C544" s="245">
        <v>1003</v>
      </c>
      <c r="D544" s="245">
        <v>529.08249999999998</v>
      </c>
      <c r="E544" s="245">
        <v>280.83999999999997</v>
      </c>
      <c r="F544" s="245">
        <v>785</v>
      </c>
      <c r="G544" s="245">
        <v>414.08749999999998</v>
      </c>
      <c r="H544" s="245">
        <v>219.8</v>
      </c>
      <c r="I544" s="245">
        <v>562</v>
      </c>
      <c r="J544" s="245">
        <v>296.45499999999998</v>
      </c>
      <c r="K544" s="245">
        <v>157.36000000000001</v>
      </c>
      <c r="L544" s="245">
        <v>472</v>
      </c>
      <c r="M544" s="245">
        <v>248.98</v>
      </c>
      <c r="N544" s="245">
        <v>132.16</v>
      </c>
      <c r="O544" s="245">
        <v>406</v>
      </c>
      <c r="P544" s="245">
        <v>214.16499999999999</v>
      </c>
      <c r="Q544" s="245">
        <v>113.68</v>
      </c>
      <c r="R544" s="245">
        <v>292</v>
      </c>
      <c r="S544" s="245">
        <v>154.03</v>
      </c>
      <c r="T544" s="245">
        <v>81.760000000000005</v>
      </c>
    </row>
    <row r="545" spans="1:21">
      <c r="A545" s="245">
        <v>2</v>
      </c>
      <c r="C545" s="245">
        <v>1583</v>
      </c>
      <c r="D545" s="245">
        <v>835.03250000000003</v>
      </c>
      <c r="E545" s="245">
        <v>443.24</v>
      </c>
      <c r="F545" s="245">
        <v>1240</v>
      </c>
      <c r="G545" s="245">
        <v>654.1</v>
      </c>
      <c r="H545" s="245">
        <v>347.2</v>
      </c>
      <c r="I545" s="245">
        <v>886</v>
      </c>
      <c r="J545" s="245">
        <v>467.36500000000001</v>
      </c>
      <c r="K545" s="245">
        <v>248.07999999999998</v>
      </c>
      <c r="L545" s="245">
        <v>741</v>
      </c>
      <c r="M545" s="245">
        <v>390.8775</v>
      </c>
      <c r="N545" s="245">
        <v>207.48</v>
      </c>
      <c r="O545" s="245">
        <v>644</v>
      </c>
      <c r="P545" s="245">
        <v>339.71</v>
      </c>
      <c r="Q545" s="245">
        <v>180.32</v>
      </c>
      <c r="R545" s="245">
        <v>463</v>
      </c>
      <c r="S545" s="245">
        <v>244.23249999999999</v>
      </c>
      <c r="T545" s="245">
        <v>129.63999999999999</v>
      </c>
    </row>
    <row r="546" spans="1:21">
      <c r="A546" s="245">
        <v>3</v>
      </c>
      <c r="C546" s="245">
        <v>2296</v>
      </c>
      <c r="D546" s="245">
        <v>1211.1400000000001</v>
      </c>
      <c r="E546" s="245">
        <v>642.88</v>
      </c>
      <c r="F546" s="245">
        <v>1799</v>
      </c>
      <c r="G546" s="245">
        <v>948.97249999999997</v>
      </c>
      <c r="H546" s="245">
        <v>503.72</v>
      </c>
      <c r="I546" s="245">
        <v>1289</v>
      </c>
      <c r="J546" s="245">
        <v>679.94749999999999</v>
      </c>
      <c r="K546" s="245">
        <v>360.92</v>
      </c>
      <c r="L546" s="245">
        <v>1074</v>
      </c>
      <c r="M546" s="245">
        <v>566.53499999999997</v>
      </c>
      <c r="N546" s="245">
        <v>300.72000000000003</v>
      </c>
      <c r="O546" s="245">
        <v>932</v>
      </c>
      <c r="P546" s="245">
        <v>491.63</v>
      </c>
      <c r="Q546" s="245">
        <v>260.95999999999998</v>
      </c>
      <c r="R546" s="245">
        <v>670</v>
      </c>
      <c r="S546" s="245">
        <v>353.42500000000001</v>
      </c>
      <c r="T546" s="245">
        <v>187.6</v>
      </c>
    </row>
    <row r="548" spans="1:21">
      <c r="A548" s="245" t="s">
        <v>765</v>
      </c>
      <c r="C548" s="245">
        <v>365</v>
      </c>
      <c r="D548" s="245">
        <v>190</v>
      </c>
      <c r="E548" s="245">
        <v>100</v>
      </c>
      <c r="F548" s="245">
        <v>365</v>
      </c>
      <c r="G548" s="245">
        <v>190</v>
      </c>
      <c r="H548" s="245">
        <v>100</v>
      </c>
      <c r="I548" s="245">
        <v>365</v>
      </c>
      <c r="J548" s="245">
        <v>190</v>
      </c>
      <c r="K548" s="245">
        <v>100</v>
      </c>
      <c r="L548" s="245">
        <v>365</v>
      </c>
      <c r="M548" s="245">
        <v>190</v>
      </c>
      <c r="N548" s="245">
        <v>100</v>
      </c>
      <c r="O548" s="245">
        <v>365</v>
      </c>
      <c r="P548" s="245">
        <v>190</v>
      </c>
      <c r="Q548" s="245">
        <v>100</v>
      </c>
      <c r="R548" s="245">
        <v>365</v>
      </c>
      <c r="S548" s="245">
        <v>190</v>
      </c>
      <c r="T548" s="245">
        <v>100</v>
      </c>
    </row>
    <row r="550" spans="1:21">
      <c r="A550" s="245" t="s">
        <v>671</v>
      </c>
      <c r="C550" s="245" t="s">
        <v>635</v>
      </c>
      <c r="F550" s="245" t="s">
        <v>636</v>
      </c>
      <c r="I550" s="245" t="s">
        <v>637</v>
      </c>
      <c r="L550" s="245" t="s">
        <v>638</v>
      </c>
      <c r="O550" s="245" t="s">
        <v>639</v>
      </c>
      <c r="R550" s="245" t="s">
        <v>640</v>
      </c>
    </row>
    <row r="551" spans="1:21">
      <c r="C551" s="245" t="s">
        <v>642</v>
      </c>
      <c r="D551" s="245" t="s">
        <v>643</v>
      </c>
      <c r="F551" s="245" t="s">
        <v>642</v>
      </c>
      <c r="G551" s="245" t="s">
        <v>643</v>
      </c>
      <c r="I551" s="245" t="s">
        <v>642</v>
      </c>
      <c r="J551" s="245" t="s">
        <v>643</v>
      </c>
      <c r="L551" s="245" t="s">
        <v>642</v>
      </c>
      <c r="M551" s="245" t="s">
        <v>643</v>
      </c>
      <c r="O551" s="245" t="s">
        <v>642</v>
      </c>
      <c r="P551" s="245" t="s">
        <v>643</v>
      </c>
      <c r="R551" s="245" t="s">
        <v>642</v>
      </c>
      <c r="S551" s="245" t="s">
        <v>643</v>
      </c>
    </row>
    <row r="552" spans="1:21">
      <c r="A552" s="245" t="s">
        <v>651</v>
      </c>
      <c r="C552" s="245">
        <v>1000</v>
      </c>
      <c r="D552" s="245">
        <v>500</v>
      </c>
      <c r="F552" s="245">
        <v>2000</v>
      </c>
      <c r="G552" s="245">
        <v>2000</v>
      </c>
      <c r="I552" s="245">
        <v>5000</v>
      </c>
      <c r="J552" s="245">
        <v>5000</v>
      </c>
      <c r="L552" s="245">
        <v>10000</v>
      </c>
      <c r="M552" s="245">
        <v>10000</v>
      </c>
      <c r="O552" s="245">
        <v>20000</v>
      </c>
      <c r="P552" s="245">
        <v>20000</v>
      </c>
      <c r="R552" s="245">
        <v>50000</v>
      </c>
      <c r="S552" s="245">
        <v>50000</v>
      </c>
    </row>
    <row r="553" spans="1:21">
      <c r="A553" s="245" t="s">
        <v>653</v>
      </c>
      <c r="B553" s="245" t="s">
        <v>654</v>
      </c>
      <c r="C553" s="245" t="s">
        <v>652</v>
      </c>
      <c r="D553" s="245" t="s">
        <v>655</v>
      </c>
      <c r="E553" s="245" t="s">
        <v>764</v>
      </c>
      <c r="F553" s="245" t="s">
        <v>652</v>
      </c>
      <c r="G553" s="245" t="s">
        <v>655</v>
      </c>
      <c r="H553" s="245" t="s">
        <v>764</v>
      </c>
      <c r="I553" s="245" t="s">
        <v>652</v>
      </c>
      <c r="J553" s="245" t="s">
        <v>655</v>
      </c>
      <c r="K553" s="245" t="s">
        <v>764</v>
      </c>
      <c r="L553" s="245" t="s">
        <v>652</v>
      </c>
      <c r="M553" s="245" t="s">
        <v>655</v>
      </c>
      <c r="N553" s="245" t="s">
        <v>764</v>
      </c>
      <c r="O553" s="245" t="s">
        <v>652</v>
      </c>
      <c r="P553" s="245" t="s">
        <v>655</v>
      </c>
      <c r="Q553" s="245" t="s">
        <v>764</v>
      </c>
      <c r="R553" s="245" t="s">
        <v>652</v>
      </c>
      <c r="S553" s="245" t="s">
        <v>655</v>
      </c>
      <c r="T553" s="245" t="s">
        <v>764</v>
      </c>
    </row>
    <row r="554" spans="1:21">
      <c r="A554" s="245">
        <v>18</v>
      </c>
      <c r="B554" s="245">
        <v>24</v>
      </c>
      <c r="C554" s="245">
        <v>2228</v>
      </c>
      <c r="D554" s="245">
        <v>1175.27</v>
      </c>
      <c r="E554" s="245">
        <v>623.84</v>
      </c>
      <c r="F554" s="245">
        <v>1774</v>
      </c>
      <c r="G554" s="245">
        <v>935.78499999999997</v>
      </c>
      <c r="H554" s="245">
        <v>496.72</v>
      </c>
      <c r="I554" s="245">
        <v>1284</v>
      </c>
      <c r="J554" s="245">
        <v>677.31</v>
      </c>
      <c r="K554" s="245">
        <v>359.52</v>
      </c>
      <c r="L554" s="245">
        <v>1085</v>
      </c>
      <c r="M554" s="245">
        <v>572.33749999999998</v>
      </c>
      <c r="N554" s="245">
        <v>303.8</v>
      </c>
      <c r="O554" s="245">
        <v>854</v>
      </c>
      <c r="P554" s="245">
        <v>450.48500000000001</v>
      </c>
      <c r="Q554" s="245">
        <v>239.12</v>
      </c>
      <c r="R554" s="245">
        <v>616</v>
      </c>
      <c r="S554" s="245">
        <v>324.94</v>
      </c>
      <c r="T554" s="245">
        <v>172.48</v>
      </c>
      <c r="U554" s="245">
        <v>15</v>
      </c>
    </row>
    <row r="555" spans="1:21">
      <c r="A555" s="245">
        <v>25</v>
      </c>
      <c r="B555" s="245">
        <v>29</v>
      </c>
      <c r="C555" s="245">
        <v>2547</v>
      </c>
      <c r="D555" s="245">
        <v>1343.5425</v>
      </c>
      <c r="E555" s="245">
        <v>713.16</v>
      </c>
      <c r="F555" s="245">
        <v>2026</v>
      </c>
      <c r="G555" s="245">
        <v>1068.7149999999999</v>
      </c>
      <c r="H555" s="245">
        <v>567.28</v>
      </c>
      <c r="I555" s="245">
        <v>1458</v>
      </c>
      <c r="J555" s="245">
        <v>769.09500000000003</v>
      </c>
      <c r="K555" s="245">
        <v>408.24</v>
      </c>
      <c r="L555" s="245">
        <v>1234</v>
      </c>
      <c r="M555" s="245">
        <v>650.93499999999995</v>
      </c>
      <c r="N555" s="245">
        <v>345.52</v>
      </c>
      <c r="O555" s="245">
        <v>971</v>
      </c>
      <c r="P555" s="245">
        <v>512.20249999999999</v>
      </c>
      <c r="Q555" s="245">
        <v>271.88</v>
      </c>
      <c r="R555" s="245">
        <v>699</v>
      </c>
      <c r="S555" s="245">
        <v>368.72250000000003</v>
      </c>
      <c r="T555" s="245">
        <v>195.72</v>
      </c>
    </row>
    <row r="556" spans="1:21">
      <c r="A556" s="245">
        <v>30</v>
      </c>
      <c r="B556" s="245">
        <v>34</v>
      </c>
      <c r="C556" s="245">
        <v>2884</v>
      </c>
      <c r="D556" s="245">
        <v>1521.31</v>
      </c>
      <c r="E556" s="245">
        <v>807.52</v>
      </c>
      <c r="F556" s="245">
        <v>2286</v>
      </c>
      <c r="G556" s="245">
        <v>1205.865</v>
      </c>
      <c r="H556" s="245">
        <v>640.08000000000004</v>
      </c>
      <c r="I556" s="245">
        <v>1645</v>
      </c>
      <c r="J556" s="245">
        <v>867.73749999999995</v>
      </c>
      <c r="K556" s="245">
        <v>460.6</v>
      </c>
      <c r="L556" s="245">
        <v>1391</v>
      </c>
      <c r="M556" s="245">
        <v>733.75250000000005</v>
      </c>
      <c r="N556" s="245">
        <v>389.48</v>
      </c>
      <c r="O556" s="245">
        <v>1092</v>
      </c>
      <c r="P556" s="245">
        <v>576.03</v>
      </c>
      <c r="Q556" s="245">
        <v>305.76</v>
      </c>
      <c r="R556" s="245">
        <v>785</v>
      </c>
      <c r="S556" s="245">
        <v>414.08749999999998</v>
      </c>
      <c r="T556" s="245">
        <v>219.8</v>
      </c>
    </row>
    <row r="557" spans="1:21">
      <c r="A557" s="245">
        <v>35</v>
      </c>
      <c r="B557" s="245">
        <v>39</v>
      </c>
      <c r="C557" s="245">
        <v>3203</v>
      </c>
      <c r="D557" s="245">
        <v>1689.5825</v>
      </c>
      <c r="E557" s="245">
        <v>896.84</v>
      </c>
      <c r="F557" s="245">
        <v>2534</v>
      </c>
      <c r="G557" s="245">
        <v>1336.6849999999999</v>
      </c>
      <c r="H557" s="245">
        <v>709.52</v>
      </c>
      <c r="I557" s="245">
        <v>1823</v>
      </c>
      <c r="J557" s="245">
        <v>961.63250000000005</v>
      </c>
      <c r="K557" s="245">
        <v>510.44</v>
      </c>
      <c r="L557" s="245">
        <v>1540</v>
      </c>
      <c r="M557" s="245">
        <v>812.35</v>
      </c>
      <c r="N557" s="245">
        <v>431.2</v>
      </c>
      <c r="O557" s="245">
        <v>1208</v>
      </c>
      <c r="P557" s="245">
        <v>637.22</v>
      </c>
      <c r="Q557" s="245">
        <v>338.24</v>
      </c>
      <c r="R557" s="245">
        <v>869</v>
      </c>
      <c r="S557" s="245">
        <v>458.39749999999998</v>
      </c>
      <c r="T557" s="245">
        <v>243.32</v>
      </c>
    </row>
    <row r="558" spans="1:21">
      <c r="A558" s="245">
        <v>40</v>
      </c>
      <c r="B558" s="245">
        <v>44</v>
      </c>
      <c r="C558" s="245">
        <v>3626</v>
      </c>
      <c r="D558" s="245">
        <v>1912.7149999999999</v>
      </c>
      <c r="E558" s="245">
        <v>1015.28</v>
      </c>
      <c r="F558" s="245">
        <v>2867</v>
      </c>
      <c r="G558" s="245">
        <v>1512.3425</v>
      </c>
      <c r="H558" s="245">
        <v>802.76</v>
      </c>
      <c r="I558" s="245">
        <v>2056</v>
      </c>
      <c r="J558" s="245">
        <v>1084.54</v>
      </c>
      <c r="K558" s="245">
        <v>575.67999999999995</v>
      </c>
      <c r="L558" s="245">
        <v>1737</v>
      </c>
      <c r="M558" s="245">
        <v>916.26750000000004</v>
      </c>
      <c r="N558" s="245">
        <v>486.36</v>
      </c>
      <c r="O558" s="245">
        <v>1365</v>
      </c>
      <c r="P558" s="245">
        <v>720.03750000000002</v>
      </c>
      <c r="Q558" s="245">
        <v>382.2</v>
      </c>
      <c r="R558" s="245">
        <v>983</v>
      </c>
      <c r="S558" s="245">
        <v>518.53250000000003</v>
      </c>
      <c r="T558" s="245">
        <v>275.24</v>
      </c>
    </row>
    <row r="559" spans="1:21">
      <c r="A559" s="245">
        <v>45</v>
      </c>
      <c r="B559" s="245">
        <v>49</v>
      </c>
      <c r="C559" s="245">
        <v>4214</v>
      </c>
      <c r="D559" s="245">
        <v>2222.8850000000002</v>
      </c>
      <c r="E559" s="245">
        <v>1179.92</v>
      </c>
      <c r="F559" s="245">
        <v>3328</v>
      </c>
      <c r="G559" s="245">
        <v>1755.52</v>
      </c>
      <c r="H559" s="245">
        <v>931.84</v>
      </c>
      <c r="I559" s="245">
        <v>2383</v>
      </c>
      <c r="J559" s="245">
        <v>1257.0325</v>
      </c>
      <c r="K559" s="245">
        <v>667.24</v>
      </c>
      <c r="L559" s="245">
        <v>2012</v>
      </c>
      <c r="M559" s="245">
        <v>1061.33</v>
      </c>
      <c r="N559" s="245">
        <v>563.36</v>
      </c>
      <c r="O559" s="245">
        <v>1578</v>
      </c>
      <c r="P559" s="245">
        <v>832.39499999999998</v>
      </c>
      <c r="Q559" s="245">
        <v>441.84</v>
      </c>
      <c r="R559" s="245">
        <v>1137</v>
      </c>
      <c r="S559" s="245">
        <v>599.76750000000004</v>
      </c>
      <c r="T559" s="245">
        <v>318.36</v>
      </c>
    </row>
    <row r="560" spans="1:21">
      <c r="A560" s="245">
        <v>50</v>
      </c>
      <c r="B560" s="245">
        <v>54</v>
      </c>
      <c r="C560" s="245">
        <v>4622</v>
      </c>
      <c r="D560" s="245">
        <v>2438.105</v>
      </c>
      <c r="E560" s="245">
        <v>1294.1600000000001</v>
      </c>
      <c r="F560" s="245">
        <v>3647</v>
      </c>
      <c r="G560" s="245">
        <v>1923.7925</v>
      </c>
      <c r="H560" s="245">
        <v>1021.16</v>
      </c>
      <c r="I560" s="245">
        <v>2607</v>
      </c>
      <c r="J560" s="245">
        <v>1375.1925000000001</v>
      </c>
      <c r="K560" s="245">
        <v>729.96</v>
      </c>
      <c r="L560" s="245">
        <v>2200</v>
      </c>
      <c r="M560" s="245">
        <v>1160.5</v>
      </c>
      <c r="N560" s="245">
        <v>616</v>
      </c>
      <c r="O560" s="245">
        <v>1727</v>
      </c>
      <c r="P560" s="245">
        <v>910.99249999999995</v>
      </c>
      <c r="Q560" s="245">
        <v>483.56</v>
      </c>
      <c r="R560" s="245">
        <v>1242</v>
      </c>
      <c r="S560" s="245">
        <v>655.15499999999997</v>
      </c>
      <c r="T560" s="245">
        <v>347.76</v>
      </c>
    </row>
    <row r="561" spans="1:20">
      <c r="A561" s="245">
        <v>55</v>
      </c>
      <c r="B561" s="245">
        <v>59</v>
      </c>
      <c r="C561" s="245">
        <v>5472</v>
      </c>
      <c r="D561" s="245">
        <v>2886.48</v>
      </c>
      <c r="E561" s="245">
        <v>1532.16</v>
      </c>
      <c r="F561" s="245">
        <v>4314</v>
      </c>
      <c r="G561" s="245">
        <v>2275.6350000000002</v>
      </c>
      <c r="H561" s="245">
        <v>1207.92</v>
      </c>
      <c r="I561" s="245">
        <v>3079</v>
      </c>
      <c r="J561" s="245">
        <v>1624.1724999999999</v>
      </c>
      <c r="K561" s="245">
        <v>862.12</v>
      </c>
      <c r="L561" s="245">
        <v>2602</v>
      </c>
      <c r="M561" s="245">
        <v>1372.5550000000001</v>
      </c>
      <c r="N561" s="245">
        <v>728.56</v>
      </c>
      <c r="O561" s="245">
        <v>2044</v>
      </c>
      <c r="P561" s="245">
        <v>1078.21</v>
      </c>
      <c r="Q561" s="245">
        <v>572.32000000000005</v>
      </c>
      <c r="R561" s="245">
        <v>1472</v>
      </c>
      <c r="S561" s="245">
        <v>776.48</v>
      </c>
      <c r="T561" s="245">
        <v>412.15999999999997</v>
      </c>
    </row>
    <row r="562" spans="1:20">
      <c r="A562" s="245">
        <v>60</v>
      </c>
      <c r="B562" s="245">
        <v>64</v>
      </c>
      <c r="C562" s="245">
        <v>7845</v>
      </c>
      <c r="D562" s="245">
        <v>4138.2375000000002</v>
      </c>
      <c r="E562" s="245">
        <v>2196.6</v>
      </c>
      <c r="F562" s="245">
        <v>6178</v>
      </c>
      <c r="G562" s="245">
        <v>3258.895</v>
      </c>
      <c r="H562" s="245">
        <v>1729.84</v>
      </c>
      <c r="I562" s="245">
        <v>4356</v>
      </c>
      <c r="J562" s="245">
        <v>2297.79</v>
      </c>
      <c r="K562" s="245">
        <v>1219.68</v>
      </c>
      <c r="L562" s="245">
        <v>3687</v>
      </c>
      <c r="M562" s="245">
        <v>1944.8924999999999</v>
      </c>
      <c r="N562" s="245">
        <v>1032.3599999999999</v>
      </c>
      <c r="O562" s="245">
        <v>2893</v>
      </c>
      <c r="P562" s="245">
        <v>1526.0574999999999</v>
      </c>
      <c r="Q562" s="245">
        <v>810.04</v>
      </c>
      <c r="R562" s="245">
        <v>2083</v>
      </c>
      <c r="S562" s="245">
        <v>1098.7825</v>
      </c>
      <c r="T562" s="245">
        <v>583.24</v>
      </c>
    </row>
    <row r="563" spans="1:20">
      <c r="A563" s="245">
        <v>65</v>
      </c>
      <c r="B563" s="245">
        <v>69</v>
      </c>
      <c r="C563" s="245">
        <v>10576</v>
      </c>
      <c r="D563" s="245">
        <v>5578.84</v>
      </c>
      <c r="E563" s="245">
        <v>2961.2799999999997</v>
      </c>
      <c r="F563" s="245">
        <v>8318</v>
      </c>
      <c r="G563" s="245">
        <v>4387.7449999999999</v>
      </c>
      <c r="H563" s="245">
        <v>2329.04</v>
      </c>
      <c r="I563" s="245">
        <v>5849</v>
      </c>
      <c r="J563" s="245">
        <v>3085.3474999999999</v>
      </c>
      <c r="K563" s="245">
        <v>1637.72</v>
      </c>
      <c r="L563" s="245">
        <v>4956</v>
      </c>
      <c r="M563" s="245">
        <v>2614.29</v>
      </c>
      <c r="N563" s="245">
        <v>1387.68</v>
      </c>
      <c r="O563" s="245">
        <v>3892</v>
      </c>
      <c r="P563" s="245">
        <v>2053.0300000000002</v>
      </c>
      <c r="Q563" s="245">
        <v>1089.76</v>
      </c>
      <c r="R563" s="245">
        <v>2803</v>
      </c>
      <c r="S563" s="245">
        <v>1478.5825</v>
      </c>
      <c r="T563" s="245">
        <v>784.84</v>
      </c>
    </row>
    <row r="564" spans="1:20">
      <c r="A564" s="245">
        <v>70</v>
      </c>
      <c r="B564" s="245">
        <v>74</v>
      </c>
      <c r="C564" s="245">
        <v>15305</v>
      </c>
      <c r="D564" s="245">
        <v>8073.3874999999998</v>
      </c>
      <c r="E564" s="245">
        <v>4285.3999999999996</v>
      </c>
      <c r="F564" s="245">
        <v>12026</v>
      </c>
      <c r="G564" s="245">
        <v>6343.7150000000001</v>
      </c>
      <c r="H564" s="245">
        <v>3367.2799999999997</v>
      </c>
      <c r="I564" s="245">
        <v>8449</v>
      </c>
      <c r="J564" s="245">
        <v>4456.8474999999999</v>
      </c>
      <c r="K564" s="245">
        <v>2365.7199999999998</v>
      </c>
      <c r="L564" s="245">
        <v>7166</v>
      </c>
      <c r="M564" s="245">
        <v>3780.0650000000001</v>
      </c>
      <c r="N564" s="245">
        <v>2006.48</v>
      </c>
      <c r="O564" s="245">
        <v>5629</v>
      </c>
      <c r="P564" s="245">
        <v>2969.2975000000001</v>
      </c>
      <c r="Q564" s="245">
        <v>1576.12</v>
      </c>
      <c r="R564" s="245">
        <v>4053</v>
      </c>
      <c r="S564" s="245">
        <v>2137.9575</v>
      </c>
      <c r="T564" s="245">
        <v>1134.8399999999999</v>
      </c>
    </row>
    <row r="565" spans="1:20">
      <c r="A565" s="245">
        <v>75</v>
      </c>
      <c r="B565" s="245">
        <v>79</v>
      </c>
      <c r="C565" s="245">
        <v>19137</v>
      </c>
      <c r="D565" s="245">
        <v>10094.7675</v>
      </c>
      <c r="E565" s="245">
        <v>5358.36</v>
      </c>
      <c r="F565" s="245">
        <v>15036</v>
      </c>
      <c r="G565" s="245">
        <v>7931.49</v>
      </c>
      <c r="H565" s="245">
        <v>4210.08</v>
      </c>
      <c r="I565" s="245">
        <v>10554</v>
      </c>
      <c r="J565" s="245">
        <v>5567.2349999999997</v>
      </c>
      <c r="K565" s="245">
        <v>2955.12</v>
      </c>
      <c r="L565" s="245">
        <v>8949</v>
      </c>
      <c r="M565" s="245">
        <v>4720.5974999999999</v>
      </c>
      <c r="N565" s="245">
        <v>2505.7199999999998</v>
      </c>
      <c r="O565" s="245">
        <v>7031</v>
      </c>
      <c r="P565" s="245">
        <v>3708.8525</v>
      </c>
      <c r="Q565" s="245">
        <v>1968.68</v>
      </c>
      <c r="R565" s="245">
        <v>5063</v>
      </c>
      <c r="S565" s="245">
        <v>2670.7325000000001</v>
      </c>
      <c r="T565" s="245">
        <v>1417.6399999999999</v>
      </c>
    </row>
    <row r="566" spans="1:20">
      <c r="A566" s="245">
        <v>80</v>
      </c>
      <c r="B566" s="245">
        <v>99</v>
      </c>
      <c r="C566" s="245">
        <v>25436</v>
      </c>
      <c r="D566" s="245">
        <v>13417.49</v>
      </c>
      <c r="E566" s="245">
        <v>7122.08</v>
      </c>
      <c r="F566" s="245">
        <v>19977</v>
      </c>
      <c r="G566" s="245">
        <v>10537.8675</v>
      </c>
      <c r="H566" s="245">
        <v>5593.5599999999995</v>
      </c>
      <c r="I566" s="245">
        <v>14008</v>
      </c>
      <c r="J566" s="245">
        <v>7389.22</v>
      </c>
      <c r="K566" s="245">
        <v>3922.24</v>
      </c>
      <c r="L566" s="245">
        <v>11877</v>
      </c>
      <c r="M566" s="245">
        <v>6265.1175000000003</v>
      </c>
      <c r="N566" s="245">
        <v>3325.56</v>
      </c>
      <c r="O566" s="245">
        <v>9332</v>
      </c>
      <c r="P566" s="245">
        <v>4922.63</v>
      </c>
      <c r="Q566" s="245">
        <v>2612.96</v>
      </c>
      <c r="R566" s="245">
        <v>6719</v>
      </c>
      <c r="S566" s="245">
        <v>3544.2725</v>
      </c>
      <c r="T566" s="245">
        <v>1881.32</v>
      </c>
    </row>
    <row r="568" spans="1:20">
      <c r="A568" s="245">
        <v>1</v>
      </c>
      <c r="C568" s="245">
        <v>967</v>
      </c>
      <c r="D568" s="245">
        <v>510.09249999999997</v>
      </c>
      <c r="E568" s="245">
        <v>270.76</v>
      </c>
      <c r="F568" s="245">
        <v>758</v>
      </c>
      <c r="G568" s="245">
        <v>399.84500000000003</v>
      </c>
      <c r="H568" s="245">
        <v>212.24</v>
      </c>
      <c r="I568" s="245">
        <v>530</v>
      </c>
      <c r="J568" s="245">
        <v>279.57499999999999</v>
      </c>
      <c r="K568" s="245">
        <v>148.4</v>
      </c>
      <c r="L568" s="245">
        <v>445</v>
      </c>
      <c r="M568" s="245">
        <v>234.73750000000001</v>
      </c>
      <c r="N568" s="245">
        <v>124.6</v>
      </c>
      <c r="O568" s="245">
        <v>383</v>
      </c>
      <c r="P568" s="245">
        <v>202.0325</v>
      </c>
      <c r="Q568" s="245">
        <v>107.24</v>
      </c>
      <c r="R568" s="245">
        <v>276</v>
      </c>
      <c r="S568" s="245">
        <v>145.59</v>
      </c>
      <c r="T568" s="245">
        <v>77.28</v>
      </c>
    </row>
    <row r="569" spans="1:20">
      <c r="A569" s="245">
        <v>2</v>
      </c>
      <c r="C569" s="245">
        <v>1524</v>
      </c>
      <c r="D569" s="245">
        <v>803.91</v>
      </c>
      <c r="E569" s="245">
        <v>426.72</v>
      </c>
      <c r="F569" s="245">
        <v>1196</v>
      </c>
      <c r="G569" s="245">
        <v>630.89</v>
      </c>
      <c r="H569" s="245">
        <v>334.88</v>
      </c>
      <c r="I569" s="245">
        <v>835</v>
      </c>
      <c r="J569" s="245">
        <v>440.46249999999998</v>
      </c>
      <c r="K569" s="245">
        <v>233.8</v>
      </c>
      <c r="L569" s="245">
        <v>697</v>
      </c>
      <c r="M569" s="245">
        <v>367.66750000000002</v>
      </c>
      <c r="N569" s="245">
        <v>195.16</v>
      </c>
      <c r="O569" s="245">
        <v>606</v>
      </c>
      <c r="P569" s="245">
        <v>319.66500000000002</v>
      </c>
      <c r="Q569" s="245">
        <v>169.68</v>
      </c>
      <c r="R569" s="245">
        <v>437</v>
      </c>
      <c r="S569" s="245">
        <v>230.51750000000001</v>
      </c>
      <c r="T569" s="245">
        <v>122.36</v>
      </c>
    </row>
    <row r="570" spans="1:20">
      <c r="A570" s="245">
        <v>3</v>
      </c>
      <c r="C570" s="245">
        <v>2211</v>
      </c>
      <c r="D570" s="245">
        <v>1166.3025</v>
      </c>
      <c r="E570" s="245">
        <v>619.08000000000004</v>
      </c>
      <c r="F570" s="245">
        <v>1733</v>
      </c>
      <c r="G570" s="245">
        <v>914.15750000000003</v>
      </c>
      <c r="H570" s="245">
        <v>485.24</v>
      </c>
      <c r="I570" s="245">
        <v>1215</v>
      </c>
      <c r="J570" s="245">
        <v>640.91250000000002</v>
      </c>
      <c r="K570" s="245">
        <v>340.2</v>
      </c>
      <c r="L570" s="245">
        <v>1011</v>
      </c>
      <c r="M570" s="245">
        <v>533.30250000000001</v>
      </c>
      <c r="N570" s="245">
        <v>283.08</v>
      </c>
      <c r="O570" s="245">
        <v>878</v>
      </c>
      <c r="P570" s="245">
        <v>463.14499999999998</v>
      </c>
      <c r="Q570" s="245">
        <v>245.84</v>
      </c>
      <c r="R570" s="245">
        <v>633</v>
      </c>
      <c r="S570" s="245">
        <v>333.90750000000003</v>
      </c>
      <c r="T570" s="245">
        <v>177.24</v>
      </c>
    </row>
    <row r="572" spans="1:20">
      <c r="A572" s="245" t="s">
        <v>765</v>
      </c>
      <c r="C572" s="245">
        <v>365</v>
      </c>
      <c r="D572" s="245">
        <v>190</v>
      </c>
      <c r="E572" s="245">
        <v>100</v>
      </c>
      <c r="F572" s="245">
        <v>365</v>
      </c>
      <c r="G572" s="245">
        <v>190</v>
      </c>
      <c r="H572" s="245">
        <v>100</v>
      </c>
      <c r="I572" s="245">
        <v>365</v>
      </c>
      <c r="J572" s="245">
        <v>190</v>
      </c>
      <c r="K572" s="245">
        <v>100</v>
      </c>
      <c r="L572" s="245">
        <v>365</v>
      </c>
      <c r="M572" s="245">
        <v>190</v>
      </c>
      <c r="N572" s="245">
        <v>100</v>
      </c>
      <c r="O572" s="245">
        <v>365</v>
      </c>
      <c r="P572" s="245">
        <v>190</v>
      </c>
      <c r="Q572" s="245">
        <v>100</v>
      </c>
      <c r="R572" s="245">
        <v>365</v>
      </c>
      <c r="S572" s="245">
        <v>190</v>
      </c>
      <c r="T572" s="245">
        <v>100</v>
      </c>
    </row>
    <row r="574" spans="1:20">
      <c r="A574" s="245" t="s">
        <v>672</v>
      </c>
      <c r="C574" s="245" t="s">
        <v>635</v>
      </c>
      <c r="F574" s="245" t="s">
        <v>636</v>
      </c>
      <c r="I574" s="245" t="s">
        <v>637</v>
      </c>
      <c r="L574" s="245" t="s">
        <v>638</v>
      </c>
      <c r="O574" s="245" t="s">
        <v>639</v>
      </c>
      <c r="R574" s="245" t="s">
        <v>640</v>
      </c>
    </row>
    <row r="575" spans="1:20">
      <c r="C575" s="245" t="s">
        <v>642</v>
      </c>
      <c r="D575" s="245" t="s">
        <v>643</v>
      </c>
      <c r="F575" s="245" t="s">
        <v>642</v>
      </c>
      <c r="G575" s="245" t="s">
        <v>643</v>
      </c>
      <c r="I575" s="245" t="s">
        <v>642</v>
      </c>
      <c r="J575" s="245" t="s">
        <v>643</v>
      </c>
      <c r="L575" s="245" t="s">
        <v>642</v>
      </c>
      <c r="M575" s="245" t="s">
        <v>643</v>
      </c>
      <c r="O575" s="245" t="s">
        <v>642</v>
      </c>
      <c r="P575" s="245" t="s">
        <v>643</v>
      </c>
      <c r="R575" s="245" t="s">
        <v>642</v>
      </c>
      <c r="S575" s="245" t="s">
        <v>643</v>
      </c>
    </row>
    <row r="576" spans="1:20">
      <c r="A576" s="245" t="s">
        <v>651</v>
      </c>
      <c r="C576" s="245">
        <v>1000</v>
      </c>
      <c r="D576" s="245">
        <v>500</v>
      </c>
      <c r="F576" s="245">
        <v>2000</v>
      </c>
      <c r="G576" s="245">
        <v>2000</v>
      </c>
      <c r="I576" s="245">
        <v>5000</v>
      </c>
      <c r="J576" s="245">
        <v>5000</v>
      </c>
      <c r="L576" s="245">
        <v>10000</v>
      </c>
      <c r="M576" s="245">
        <v>10000</v>
      </c>
      <c r="O576" s="245">
        <v>20000</v>
      </c>
      <c r="P576" s="245">
        <v>20000</v>
      </c>
      <c r="R576" s="245">
        <v>50000</v>
      </c>
      <c r="S576" s="245">
        <v>50000</v>
      </c>
    </row>
    <row r="577" spans="1:21">
      <c r="A577" s="245" t="s">
        <v>653</v>
      </c>
      <c r="B577" s="245" t="s">
        <v>654</v>
      </c>
      <c r="C577" s="245" t="s">
        <v>652</v>
      </c>
      <c r="D577" s="245" t="s">
        <v>655</v>
      </c>
      <c r="E577" s="245" t="s">
        <v>764</v>
      </c>
      <c r="F577" s="245" t="s">
        <v>652</v>
      </c>
      <c r="G577" s="245" t="s">
        <v>655</v>
      </c>
      <c r="H577" s="245" t="s">
        <v>764</v>
      </c>
      <c r="I577" s="245" t="s">
        <v>652</v>
      </c>
      <c r="J577" s="245" t="s">
        <v>655</v>
      </c>
      <c r="K577" s="245" t="s">
        <v>764</v>
      </c>
      <c r="L577" s="245" t="s">
        <v>652</v>
      </c>
      <c r="M577" s="245" t="s">
        <v>655</v>
      </c>
      <c r="N577" s="245" t="s">
        <v>764</v>
      </c>
      <c r="O577" s="245" t="s">
        <v>652</v>
      </c>
      <c r="P577" s="245" t="s">
        <v>655</v>
      </c>
      <c r="Q577" s="245" t="s">
        <v>764</v>
      </c>
      <c r="R577" s="245" t="s">
        <v>652</v>
      </c>
      <c r="S577" s="245" t="s">
        <v>655</v>
      </c>
      <c r="T577" s="245" t="s">
        <v>764</v>
      </c>
    </row>
    <row r="578" spans="1:21">
      <c r="A578" s="245">
        <v>18</v>
      </c>
      <c r="B578" s="245">
        <v>24</v>
      </c>
      <c r="C578" s="245">
        <v>2265</v>
      </c>
      <c r="D578" s="245">
        <v>1194.7874999999999</v>
      </c>
      <c r="E578" s="245">
        <v>634.20000000000005</v>
      </c>
      <c r="F578" s="245">
        <v>1885</v>
      </c>
      <c r="G578" s="245">
        <v>994.33749999999998</v>
      </c>
      <c r="H578" s="245">
        <v>527.79999999999995</v>
      </c>
      <c r="I578" s="245">
        <v>1403</v>
      </c>
      <c r="J578" s="245">
        <v>740.08249999999998</v>
      </c>
      <c r="K578" s="245">
        <v>392.84</v>
      </c>
      <c r="L578" s="245">
        <v>1161</v>
      </c>
      <c r="M578" s="245">
        <v>612.42750000000001</v>
      </c>
      <c r="N578" s="245">
        <v>325.08</v>
      </c>
      <c r="O578" s="245">
        <v>905</v>
      </c>
      <c r="P578" s="245">
        <v>477.38749999999999</v>
      </c>
      <c r="Q578" s="245">
        <v>253.4</v>
      </c>
      <c r="R578" s="245">
        <v>769</v>
      </c>
      <c r="S578" s="245">
        <v>405.64749999999998</v>
      </c>
      <c r="T578" s="245">
        <v>215.32</v>
      </c>
      <c r="U578" s="245">
        <v>16</v>
      </c>
    </row>
    <row r="579" spans="1:21">
      <c r="A579" s="245">
        <v>25</v>
      </c>
      <c r="B579" s="245">
        <v>29</v>
      </c>
      <c r="C579" s="245">
        <v>2585</v>
      </c>
      <c r="D579" s="245">
        <v>1363.5875000000001</v>
      </c>
      <c r="E579" s="245">
        <v>723.8</v>
      </c>
      <c r="F579" s="245">
        <v>2147</v>
      </c>
      <c r="G579" s="245">
        <v>1132.5425</v>
      </c>
      <c r="H579" s="245">
        <v>601.16</v>
      </c>
      <c r="I579" s="245">
        <v>1593</v>
      </c>
      <c r="J579" s="245">
        <v>840.3075</v>
      </c>
      <c r="K579" s="245">
        <v>446.04</v>
      </c>
      <c r="L579" s="245">
        <v>1315</v>
      </c>
      <c r="M579" s="245">
        <v>693.66250000000002</v>
      </c>
      <c r="N579" s="245">
        <v>368.2</v>
      </c>
      <c r="O579" s="245">
        <v>1026</v>
      </c>
      <c r="P579" s="245">
        <v>541.21500000000003</v>
      </c>
      <c r="Q579" s="245">
        <v>287.27999999999997</v>
      </c>
      <c r="R579" s="245">
        <v>872</v>
      </c>
      <c r="S579" s="245">
        <v>459.98</v>
      </c>
      <c r="T579" s="245">
        <v>244.16</v>
      </c>
    </row>
    <row r="580" spans="1:21">
      <c r="A580" s="245">
        <v>30</v>
      </c>
      <c r="B580" s="245">
        <v>34</v>
      </c>
      <c r="C580" s="245">
        <v>2925</v>
      </c>
      <c r="D580" s="245">
        <v>1542.9375</v>
      </c>
      <c r="E580" s="245">
        <v>819</v>
      </c>
      <c r="F580" s="245">
        <v>2427</v>
      </c>
      <c r="G580" s="245">
        <v>1280.2425000000001</v>
      </c>
      <c r="H580" s="245">
        <v>679.56</v>
      </c>
      <c r="I580" s="245">
        <v>1795</v>
      </c>
      <c r="J580" s="245">
        <v>946.86249999999995</v>
      </c>
      <c r="K580" s="245">
        <v>502.6</v>
      </c>
      <c r="L580" s="245">
        <v>1485</v>
      </c>
      <c r="M580" s="245">
        <v>783.33749999999998</v>
      </c>
      <c r="N580" s="245">
        <v>415.8</v>
      </c>
      <c r="O580" s="245">
        <v>1156</v>
      </c>
      <c r="P580" s="245">
        <v>609.79</v>
      </c>
      <c r="Q580" s="245">
        <v>323.68</v>
      </c>
      <c r="R580" s="245">
        <v>984</v>
      </c>
      <c r="S580" s="245">
        <v>519.05999999999995</v>
      </c>
      <c r="T580" s="245">
        <v>275.52</v>
      </c>
    </row>
    <row r="581" spans="1:21">
      <c r="A581" s="245">
        <v>35</v>
      </c>
      <c r="B581" s="245">
        <v>39</v>
      </c>
      <c r="C581" s="245">
        <v>3247</v>
      </c>
      <c r="D581" s="245">
        <v>1712.7925</v>
      </c>
      <c r="E581" s="245">
        <v>909.16</v>
      </c>
      <c r="F581" s="245">
        <v>2695</v>
      </c>
      <c r="G581" s="245">
        <v>1421.6125</v>
      </c>
      <c r="H581" s="245">
        <v>754.6</v>
      </c>
      <c r="I581" s="245">
        <v>1989</v>
      </c>
      <c r="J581" s="245">
        <v>1049.1975</v>
      </c>
      <c r="K581" s="245">
        <v>556.91999999999996</v>
      </c>
      <c r="L581" s="245">
        <v>1640</v>
      </c>
      <c r="M581" s="245">
        <v>865.1</v>
      </c>
      <c r="N581" s="245">
        <v>459.2</v>
      </c>
      <c r="O581" s="245">
        <v>1276</v>
      </c>
      <c r="P581" s="245">
        <v>673.09</v>
      </c>
      <c r="Q581" s="245">
        <v>357.28</v>
      </c>
      <c r="R581" s="245">
        <v>1087</v>
      </c>
      <c r="S581" s="245">
        <v>573.39250000000004</v>
      </c>
      <c r="T581" s="245">
        <v>304.36</v>
      </c>
    </row>
    <row r="582" spans="1:21">
      <c r="A582" s="245">
        <v>40</v>
      </c>
      <c r="B582" s="245">
        <v>44</v>
      </c>
      <c r="C582" s="245">
        <v>3675</v>
      </c>
      <c r="D582" s="245">
        <v>1938.5625</v>
      </c>
      <c r="E582" s="245">
        <v>1029</v>
      </c>
      <c r="F582" s="245">
        <v>3043</v>
      </c>
      <c r="G582" s="245">
        <v>1605.1824999999999</v>
      </c>
      <c r="H582" s="245">
        <v>852.04</v>
      </c>
      <c r="I582" s="245">
        <v>2242</v>
      </c>
      <c r="J582" s="245">
        <v>1182.655</v>
      </c>
      <c r="K582" s="245">
        <v>627.76</v>
      </c>
      <c r="L582" s="245">
        <v>1852</v>
      </c>
      <c r="M582" s="245">
        <v>976.93</v>
      </c>
      <c r="N582" s="245">
        <v>518.55999999999995</v>
      </c>
      <c r="O582" s="245">
        <v>1443</v>
      </c>
      <c r="P582" s="245">
        <v>761.1825</v>
      </c>
      <c r="Q582" s="245">
        <v>404.04</v>
      </c>
      <c r="R582" s="245">
        <v>1225</v>
      </c>
      <c r="S582" s="245">
        <v>646.1875</v>
      </c>
      <c r="T582" s="245">
        <v>343</v>
      </c>
    </row>
    <row r="583" spans="1:21">
      <c r="A583" s="245">
        <v>45</v>
      </c>
      <c r="B583" s="245">
        <v>49</v>
      </c>
      <c r="C583" s="245">
        <v>4275</v>
      </c>
      <c r="D583" s="245">
        <v>2255.0625</v>
      </c>
      <c r="E583" s="245">
        <v>1197</v>
      </c>
      <c r="F583" s="245">
        <v>3537</v>
      </c>
      <c r="G583" s="245">
        <v>1865.7674999999999</v>
      </c>
      <c r="H583" s="245">
        <v>990.36</v>
      </c>
      <c r="I583" s="245">
        <v>2602</v>
      </c>
      <c r="J583" s="245">
        <v>1372.5550000000001</v>
      </c>
      <c r="K583" s="245">
        <v>728.56</v>
      </c>
      <c r="L583" s="245">
        <v>2149</v>
      </c>
      <c r="M583" s="245">
        <v>1133.5975000000001</v>
      </c>
      <c r="N583" s="245">
        <v>601.72</v>
      </c>
      <c r="O583" s="245">
        <v>1672</v>
      </c>
      <c r="P583" s="245">
        <v>881.98</v>
      </c>
      <c r="Q583" s="245">
        <v>468.15999999999997</v>
      </c>
      <c r="R583" s="245">
        <v>1421</v>
      </c>
      <c r="S583" s="245">
        <v>749.57749999999999</v>
      </c>
      <c r="T583" s="245">
        <v>397.88</v>
      </c>
    </row>
    <row r="584" spans="1:21">
      <c r="A584" s="245">
        <v>50</v>
      </c>
      <c r="B584" s="245">
        <v>54</v>
      </c>
      <c r="C584" s="245">
        <v>4683</v>
      </c>
      <c r="D584" s="245">
        <v>2470.2824999999998</v>
      </c>
      <c r="E584" s="245">
        <v>1311.24</v>
      </c>
      <c r="F584" s="245">
        <v>3872</v>
      </c>
      <c r="G584" s="245">
        <v>2042.48</v>
      </c>
      <c r="H584" s="245">
        <v>1084.1600000000001</v>
      </c>
      <c r="I584" s="245">
        <v>2844</v>
      </c>
      <c r="J584" s="245">
        <v>1500.21</v>
      </c>
      <c r="K584" s="245">
        <v>796.31999999999994</v>
      </c>
      <c r="L584" s="245">
        <v>2349</v>
      </c>
      <c r="M584" s="245">
        <v>1239.0975000000001</v>
      </c>
      <c r="N584" s="245">
        <v>657.72</v>
      </c>
      <c r="O584" s="245">
        <v>1830</v>
      </c>
      <c r="P584" s="245">
        <v>965.32500000000005</v>
      </c>
      <c r="Q584" s="245">
        <v>512.4</v>
      </c>
      <c r="R584" s="245">
        <v>1556</v>
      </c>
      <c r="S584" s="245">
        <v>820.79</v>
      </c>
      <c r="T584" s="245">
        <v>435.68</v>
      </c>
    </row>
    <row r="585" spans="1:21">
      <c r="A585" s="245">
        <v>55</v>
      </c>
      <c r="B585" s="245">
        <v>59</v>
      </c>
      <c r="C585" s="245">
        <v>5549</v>
      </c>
      <c r="D585" s="245">
        <v>2927.0974999999999</v>
      </c>
      <c r="E585" s="245">
        <v>1553.72</v>
      </c>
      <c r="F585" s="245">
        <v>4580</v>
      </c>
      <c r="G585" s="245">
        <v>2415.9499999999998</v>
      </c>
      <c r="H585" s="245">
        <v>1282.4000000000001</v>
      </c>
      <c r="I585" s="245">
        <v>3359</v>
      </c>
      <c r="J585" s="245">
        <v>1771.8724999999999</v>
      </c>
      <c r="K585" s="245">
        <v>940.52</v>
      </c>
      <c r="L585" s="245">
        <v>2772</v>
      </c>
      <c r="M585" s="245">
        <v>1462.23</v>
      </c>
      <c r="N585" s="245">
        <v>776.16</v>
      </c>
      <c r="O585" s="245">
        <v>2158</v>
      </c>
      <c r="P585" s="245">
        <v>1138.345</v>
      </c>
      <c r="Q585" s="245">
        <v>604.24</v>
      </c>
      <c r="R585" s="245">
        <v>1834</v>
      </c>
      <c r="S585" s="245">
        <v>967.43499999999995</v>
      </c>
      <c r="T585" s="245">
        <v>513.52</v>
      </c>
    </row>
    <row r="586" spans="1:21">
      <c r="A586" s="245">
        <v>60</v>
      </c>
      <c r="B586" s="245">
        <v>64</v>
      </c>
      <c r="C586" s="245">
        <v>7740</v>
      </c>
      <c r="D586" s="245">
        <v>4082.85</v>
      </c>
      <c r="E586" s="245">
        <v>2167.1999999999998</v>
      </c>
      <c r="F586" s="245">
        <v>6379</v>
      </c>
      <c r="G586" s="245">
        <v>3364.9225000000001</v>
      </c>
      <c r="H586" s="245">
        <v>1786.12</v>
      </c>
      <c r="I586" s="245">
        <v>4667</v>
      </c>
      <c r="J586" s="245">
        <v>2461.8425000000002</v>
      </c>
      <c r="K586" s="245">
        <v>1306.76</v>
      </c>
      <c r="L586" s="245">
        <v>3861</v>
      </c>
      <c r="M586" s="245">
        <v>2036.6775</v>
      </c>
      <c r="N586" s="245">
        <v>1081.08</v>
      </c>
      <c r="O586" s="245">
        <v>3004</v>
      </c>
      <c r="P586" s="245">
        <v>1584.61</v>
      </c>
      <c r="Q586" s="245">
        <v>841.12</v>
      </c>
      <c r="R586" s="245">
        <v>2554</v>
      </c>
      <c r="S586" s="245">
        <v>1347.2349999999999</v>
      </c>
      <c r="T586" s="245">
        <v>715.12</v>
      </c>
    </row>
    <row r="587" spans="1:21">
      <c r="A587" s="245">
        <v>65</v>
      </c>
      <c r="B587" s="245">
        <v>69</v>
      </c>
      <c r="C587" s="245">
        <v>10431</v>
      </c>
      <c r="D587" s="245">
        <v>5502.3525</v>
      </c>
      <c r="E587" s="245">
        <v>2920.68</v>
      </c>
      <c r="F587" s="245">
        <v>8590</v>
      </c>
      <c r="G587" s="245">
        <v>4531.2250000000004</v>
      </c>
      <c r="H587" s="245">
        <v>2405.1999999999998</v>
      </c>
      <c r="I587" s="245">
        <v>6271</v>
      </c>
      <c r="J587" s="245">
        <v>3307.9524999999999</v>
      </c>
      <c r="K587" s="245">
        <v>1755.88</v>
      </c>
      <c r="L587" s="245">
        <v>5190</v>
      </c>
      <c r="M587" s="245">
        <v>2737.7249999999999</v>
      </c>
      <c r="N587" s="245">
        <v>1453.2</v>
      </c>
      <c r="O587" s="245">
        <v>4039</v>
      </c>
      <c r="P587" s="245">
        <v>2130.5725000000002</v>
      </c>
      <c r="Q587" s="245">
        <v>1130.92</v>
      </c>
      <c r="R587" s="245">
        <v>3433</v>
      </c>
      <c r="S587" s="245">
        <v>1810.9075</v>
      </c>
      <c r="T587" s="245">
        <v>961.24</v>
      </c>
    </row>
    <row r="588" spans="1:21">
      <c r="A588" s="245">
        <v>70</v>
      </c>
      <c r="B588" s="245">
        <v>74</v>
      </c>
      <c r="C588" s="245">
        <v>15101</v>
      </c>
      <c r="D588" s="245">
        <v>7965.7775000000001</v>
      </c>
      <c r="E588" s="245">
        <v>4228.28</v>
      </c>
      <c r="F588" s="245">
        <v>12423</v>
      </c>
      <c r="G588" s="245">
        <v>6553.1324999999997</v>
      </c>
      <c r="H588" s="245">
        <v>3478.44</v>
      </c>
      <c r="I588" s="245">
        <v>9053</v>
      </c>
      <c r="J588" s="245">
        <v>4775.4575000000004</v>
      </c>
      <c r="K588" s="245">
        <v>2534.84</v>
      </c>
      <c r="L588" s="245">
        <v>7498</v>
      </c>
      <c r="M588" s="245">
        <v>3955.1950000000002</v>
      </c>
      <c r="N588" s="245">
        <v>2099.44</v>
      </c>
      <c r="O588" s="245">
        <v>5840</v>
      </c>
      <c r="P588" s="245">
        <v>3080.6</v>
      </c>
      <c r="Q588" s="245">
        <v>1635.2</v>
      </c>
      <c r="R588" s="245">
        <v>4964</v>
      </c>
      <c r="S588" s="245">
        <v>2618.5100000000002</v>
      </c>
      <c r="T588" s="245">
        <v>1389.92</v>
      </c>
    </row>
    <row r="589" spans="1:21">
      <c r="A589" s="245">
        <v>75</v>
      </c>
      <c r="B589" s="245">
        <v>79</v>
      </c>
      <c r="C589" s="245">
        <v>18881</v>
      </c>
      <c r="D589" s="245">
        <v>9959.7275000000009</v>
      </c>
      <c r="E589" s="245">
        <v>5286.68</v>
      </c>
      <c r="F589" s="245">
        <v>15527</v>
      </c>
      <c r="G589" s="245">
        <v>8190.4925000000003</v>
      </c>
      <c r="H589" s="245">
        <v>4347.5600000000004</v>
      </c>
      <c r="I589" s="245">
        <v>11302</v>
      </c>
      <c r="J589" s="245">
        <v>5961.8050000000003</v>
      </c>
      <c r="K589" s="245">
        <v>3164.56</v>
      </c>
      <c r="L589" s="245">
        <v>9374</v>
      </c>
      <c r="M589" s="245">
        <v>4944.7849999999999</v>
      </c>
      <c r="N589" s="245">
        <v>2624.72</v>
      </c>
      <c r="O589" s="245">
        <v>7292</v>
      </c>
      <c r="P589" s="245">
        <v>3846.53</v>
      </c>
      <c r="Q589" s="245">
        <v>2041.76</v>
      </c>
      <c r="R589" s="245">
        <v>6198</v>
      </c>
      <c r="S589" s="245">
        <v>3269.4450000000002</v>
      </c>
      <c r="T589" s="245">
        <v>1735.44</v>
      </c>
    </row>
    <row r="590" spans="1:21">
      <c r="A590" s="245">
        <v>80</v>
      </c>
      <c r="B590" s="245">
        <v>99</v>
      </c>
      <c r="C590" s="245">
        <v>25097</v>
      </c>
      <c r="D590" s="245">
        <v>13238.6675</v>
      </c>
      <c r="E590" s="245">
        <v>7027.16</v>
      </c>
      <c r="F590" s="245">
        <v>20627</v>
      </c>
      <c r="G590" s="245">
        <v>10880.7425</v>
      </c>
      <c r="H590" s="245">
        <v>5775.5599999999995</v>
      </c>
      <c r="I590" s="245">
        <v>15006</v>
      </c>
      <c r="J590" s="245">
        <v>7915.665</v>
      </c>
      <c r="K590" s="245">
        <v>4201.68</v>
      </c>
      <c r="L590" s="245">
        <v>12441</v>
      </c>
      <c r="M590" s="245">
        <v>6562.6274999999996</v>
      </c>
      <c r="N590" s="245">
        <v>3483.48</v>
      </c>
      <c r="O590" s="245">
        <v>9678</v>
      </c>
      <c r="P590" s="245">
        <v>5105.1450000000004</v>
      </c>
      <c r="Q590" s="245">
        <v>2709.84</v>
      </c>
      <c r="R590" s="245">
        <v>8226</v>
      </c>
      <c r="S590" s="245">
        <v>4339.2150000000001</v>
      </c>
      <c r="T590" s="245">
        <v>2303.2800000000002</v>
      </c>
    </row>
    <row r="592" spans="1:21">
      <c r="A592" s="245">
        <v>1</v>
      </c>
      <c r="C592" s="245">
        <v>917</v>
      </c>
      <c r="D592" s="245">
        <v>483.71749999999997</v>
      </c>
      <c r="E592" s="245">
        <v>256.76</v>
      </c>
      <c r="F592" s="245">
        <v>752</v>
      </c>
      <c r="G592" s="245">
        <v>396.68</v>
      </c>
      <c r="H592" s="245">
        <v>210.56</v>
      </c>
      <c r="I592" s="245">
        <v>543</v>
      </c>
      <c r="J592" s="245">
        <v>286.4325</v>
      </c>
      <c r="K592" s="245">
        <v>152.04</v>
      </c>
      <c r="L592" s="245">
        <v>444</v>
      </c>
      <c r="M592" s="245">
        <v>234.21</v>
      </c>
      <c r="N592" s="245">
        <v>124.32</v>
      </c>
      <c r="O592" s="245">
        <v>384</v>
      </c>
      <c r="P592" s="245">
        <v>202.56</v>
      </c>
      <c r="Q592" s="245">
        <v>107.52</v>
      </c>
      <c r="R592" s="245">
        <v>326</v>
      </c>
      <c r="S592" s="245">
        <v>171.965</v>
      </c>
      <c r="T592" s="245">
        <v>91.28</v>
      </c>
    </row>
    <row r="593" spans="1:21">
      <c r="A593" s="245">
        <v>2</v>
      </c>
      <c r="C593" s="245">
        <v>1446</v>
      </c>
      <c r="D593" s="245">
        <v>762.76499999999999</v>
      </c>
      <c r="E593" s="245">
        <v>404.88</v>
      </c>
      <c r="F593" s="245">
        <v>1181</v>
      </c>
      <c r="G593" s="245">
        <v>622.97749999999996</v>
      </c>
      <c r="H593" s="245">
        <v>330.68</v>
      </c>
      <c r="I593" s="245">
        <v>854</v>
      </c>
      <c r="J593" s="245">
        <v>450.48500000000001</v>
      </c>
      <c r="K593" s="245">
        <v>239.12</v>
      </c>
      <c r="L593" s="245">
        <v>694</v>
      </c>
      <c r="M593" s="245">
        <v>366.08499999999998</v>
      </c>
      <c r="N593" s="245">
        <v>194.32</v>
      </c>
      <c r="O593" s="245">
        <v>599</v>
      </c>
      <c r="P593" s="245">
        <v>315.97250000000003</v>
      </c>
      <c r="Q593" s="245">
        <v>167.72</v>
      </c>
      <c r="R593" s="245">
        <v>510</v>
      </c>
      <c r="S593" s="245">
        <v>269.02499999999998</v>
      </c>
      <c r="T593" s="245">
        <v>142.80000000000001</v>
      </c>
    </row>
    <row r="594" spans="1:21">
      <c r="A594" s="245">
        <v>3</v>
      </c>
      <c r="C594" s="245">
        <v>2092</v>
      </c>
      <c r="D594" s="245">
        <v>1103.53</v>
      </c>
      <c r="E594" s="245">
        <v>585.76</v>
      </c>
      <c r="F594" s="245">
        <v>1718</v>
      </c>
      <c r="G594" s="245">
        <v>906.245</v>
      </c>
      <c r="H594" s="245">
        <v>481.04</v>
      </c>
      <c r="I594" s="245">
        <v>1240</v>
      </c>
      <c r="J594" s="245">
        <v>654.1</v>
      </c>
      <c r="K594" s="245">
        <v>347.2</v>
      </c>
      <c r="L594" s="245">
        <v>1008</v>
      </c>
      <c r="M594" s="245">
        <v>531.72</v>
      </c>
      <c r="N594" s="245">
        <v>282.24</v>
      </c>
      <c r="O594" s="245">
        <v>865</v>
      </c>
      <c r="P594" s="245">
        <v>456.28750000000002</v>
      </c>
      <c r="Q594" s="245">
        <v>242.2</v>
      </c>
      <c r="R594" s="245">
        <v>737</v>
      </c>
      <c r="S594" s="245">
        <v>388.76749999999998</v>
      </c>
      <c r="T594" s="245">
        <v>206.36</v>
      </c>
    </row>
    <row r="596" spans="1:21">
      <c r="A596" s="245" t="s">
        <v>765</v>
      </c>
      <c r="C596" s="245">
        <v>365</v>
      </c>
      <c r="D596" s="245">
        <v>190</v>
      </c>
      <c r="E596" s="245">
        <v>100</v>
      </c>
      <c r="F596" s="245">
        <v>365</v>
      </c>
      <c r="G596" s="245">
        <v>190</v>
      </c>
      <c r="H596" s="245">
        <v>100</v>
      </c>
      <c r="I596" s="245">
        <v>365</v>
      </c>
      <c r="J596" s="245">
        <v>190</v>
      </c>
      <c r="K596" s="245">
        <v>100</v>
      </c>
      <c r="L596" s="245">
        <v>365</v>
      </c>
      <c r="M596" s="245">
        <v>190</v>
      </c>
      <c r="N596" s="245">
        <v>100</v>
      </c>
      <c r="O596" s="245">
        <v>365</v>
      </c>
      <c r="P596" s="245">
        <v>190</v>
      </c>
      <c r="Q596" s="245">
        <v>100</v>
      </c>
      <c r="R596" s="245">
        <v>365</v>
      </c>
      <c r="S596" s="245">
        <v>190</v>
      </c>
      <c r="T596" s="245">
        <v>100</v>
      </c>
    </row>
    <row r="598" spans="1:21">
      <c r="A598" s="245" t="s">
        <v>766</v>
      </c>
      <c r="C598" s="245" t="s">
        <v>635</v>
      </c>
      <c r="F598" s="245" t="s">
        <v>636</v>
      </c>
      <c r="I598" s="245" t="s">
        <v>637</v>
      </c>
      <c r="L598" s="245" t="s">
        <v>638</v>
      </c>
      <c r="O598" s="245" t="s">
        <v>639</v>
      </c>
      <c r="R598" s="245" t="s">
        <v>640</v>
      </c>
    </row>
    <row r="599" spans="1:21">
      <c r="C599" s="245" t="s">
        <v>642</v>
      </c>
      <c r="D599" s="245" t="s">
        <v>643</v>
      </c>
      <c r="F599" s="245" t="s">
        <v>642</v>
      </c>
      <c r="G599" s="245" t="s">
        <v>643</v>
      </c>
      <c r="I599" s="245" t="s">
        <v>642</v>
      </c>
      <c r="J599" s="245" t="s">
        <v>643</v>
      </c>
      <c r="L599" s="245" t="s">
        <v>642</v>
      </c>
      <c r="M599" s="245" t="s">
        <v>643</v>
      </c>
      <c r="O599" s="245" t="s">
        <v>642</v>
      </c>
      <c r="P599" s="245" t="s">
        <v>643</v>
      </c>
      <c r="R599" s="245" t="s">
        <v>642</v>
      </c>
      <c r="S599" s="245" t="s">
        <v>643</v>
      </c>
    </row>
    <row r="600" spans="1:21">
      <c r="A600" s="245" t="s">
        <v>651</v>
      </c>
      <c r="C600" s="245">
        <v>1000</v>
      </c>
      <c r="D600" s="245">
        <v>500</v>
      </c>
      <c r="F600" s="245">
        <v>2000</v>
      </c>
      <c r="G600" s="245">
        <v>2000</v>
      </c>
      <c r="I600" s="245">
        <v>5000</v>
      </c>
      <c r="J600" s="245">
        <v>5000</v>
      </c>
      <c r="L600" s="245">
        <v>10000</v>
      </c>
      <c r="M600" s="245">
        <v>10000</v>
      </c>
      <c r="O600" s="245">
        <v>20000</v>
      </c>
      <c r="P600" s="245">
        <v>20000</v>
      </c>
      <c r="R600" s="245">
        <v>50000</v>
      </c>
      <c r="S600" s="245">
        <v>50000</v>
      </c>
    </row>
    <row r="601" spans="1:21">
      <c r="A601" s="245" t="s">
        <v>653</v>
      </c>
      <c r="B601" s="245" t="s">
        <v>654</v>
      </c>
      <c r="C601" s="245" t="s">
        <v>652</v>
      </c>
      <c r="D601" s="245" t="s">
        <v>655</v>
      </c>
      <c r="E601" s="245" t="s">
        <v>764</v>
      </c>
      <c r="F601" s="245" t="s">
        <v>652</v>
      </c>
      <c r="G601" s="245" t="s">
        <v>655</v>
      </c>
      <c r="H601" s="245" t="s">
        <v>764</v>
      </c>
      <c r="I601" s="245" t="s">
        <v>652</v>
      </c>
      <c r="J601" s="245" t="s">
        <v>655</v>
      </c>
      <c r="K601" s="245" t="s">
        <v>764</v>
      </c>
      <c r="L601" s="245" t="s">
        <v>652</v>
      </c>
      <c r="M601" s="245" t="s">
        <v>655</v>
      </c>
      <c r="N601" s="245" t="s">
        <v>764</v>
      </c>
      <c r="O601" s="245" t="s">
        <v>652</v>
      </c>
      <c r="P601" s="245" t="s">
        <v>655</v>
      </c>
      <c r="Q601" s="245" t="s">
        <v>764</v>
      </c>
      <c r="R601" s="245" t="s">
        <v>652</v>
      </c>
      <c r="S601" s="245" t="s">
        <v>655</v>
      </c>
      <c r="T601" s="245" t="s">
        <v>764</v>
      </c>
    </row>
    <row r="602" spans="1:21">
      <c r="A602" s="245">
        <v>18</v>
      </c>
      <c r="B602" s="245">
        <v>24</v>
      </c>
      <c r="C602" s="245">
        <v>4419</v>
      </c>
      <c r="D602" s="245">
        <v>2331.0225</v>
      </c>
      <c r="E602" s="245">
        <v>1237.32</v>
      </c>
      <c r="F602" s="245">
        <v>3535</v>
      </c>
      <c r="G602" s="245">
        <v>1864.7125000000001</v>
      </c>
      <c r="H602" s="245">
        <v>989.8</v>
      </c>
      <c r="I602" s="245">
        <v>2605</v>
      </c>
      <c r="J602" s="245">
        <v>1374.1375</v>
      </c>
      <c r="K602" s="245">
        <v>729.4</v>
      </c>
      <c r="L602" s="245">
        <v>2259</v>
      </c>
      <c r="M602" s="245">
        <v>1191.6224999999999</v>
      </c>
      <c r="N602" s="245">
        <v>632.52</v>
      </c>
      <c r="O602" s="245">
        <v>1743</v>
      </c>
      <c r="P602" s="245">
        <v>919.4325</v>
      </c>
      <c r="Q602" s="245">
        <v>488.04</v>
      </c>
      <c r="R602" s="245">
        <v>1253</v>
      </c>
      <c r="S602" s="245">
        <v>660.95749999999998</v>
      </c>
      <c r="T602" s="245">
        <v>350.84</v>
      </c>
      <c r="U602" s="245">
        <v>17</v>
      </c>
    </row>
    <row r="603" spans="1:21">
      <c r="A603" s="245">
        <v>25</v>
      </c>
      <c r="B603" s="245">
        <v>29</v>
      </c>
      <c r="C603" s="245">
        <v>5059</v>
      </c>
      <c r="D603" s="245">
        <v>2668.6224999999999</v>
      </c>
      <c r="E603" s="245">
        <v>1416.52</v>
      </c>
      <c r="F603" s="245">
        <v>4033</v>
      </c>
      <c r="G603" s="245">
        <v>2127.4074999999998</v>
      </c>
      <c r="H603" s="245">
        <v>1129.24</v>
      </c>
      <c r="I603" s="245">
        <v>2973</v>
      </c>
      <c r="J603" s="245">
        <v>1568.2574999999999</v>
      </c>
      <c r="K603" s="245">
        <v>832.44</v>
      </c>
      <c r="L603" s="245">
        <v>2572</v>
      </c>
      <c r="M603" s="245">
        <v>1356.73</v>
      </c>
      <c r="N603" s="245">
        <v>720.16</v>
      </c>
      <c r="O603" s="245">
        <v>1979</v>
      </c>
      <c r="P603" s="245">
        <v>1043.9224999999999</v>
      </c>
      <c r="Q603" s="245">
        <v>554.12</v>
      </c>
      <c r="R603" s="245">
        <v>1426</v>
      </c>
      <c r="S603" s="245">
        <v>752.21500000000003</v>
      </c>
      <c r="T603" s="245">
        <v>399.28</v>
      </c>
    </row>
    <row r="604" spans="1:21">
      <c r="A604" s="245">
        <v>30</v>
      </c>
      <c r="B604" s="245">
        <v>34</v>
      </c>
      <c r="C604" s="245">
        <v>5738</v>
      </c>
      <c r="D604" s="245">
        <v>3026.7950000000001</v>
      </c>
      <c r="E604" s="245">
        <v>1606.6399999999999</v>
      </c>
      <c r="F604" s="245">
        <v>4572</v>
      </c>
      <c r="G604" s="245">
        <v>2411.73</v>
      </c>
      <c r="H604" s="245">
        <v>1280.1600000000001</v>
      </c>
      <c r="I604" s="245">
        <v>3350</v>
      </c>
      <c r="J604" s="245">
        <v>1767.125</v>
      </c>
      <c r="K604" s="245">
        <v>938</v>
      </c>
      <c r="L604" s="245">
        <v>2900</v>
      </c>
      <c r="M604" s="245">
        <v>1529.75</v>
      </c>
      <c r="N604" s="245">
        <v>812</v>
      </c>
      <c r="O604" s="245">
        <v>2239</v>
      </c>
      <c r="P604" s="245">
        <v>1181.0725</v>
      </c>
      <c r="Q604" s="245">
        <v>626.91999999999996</v>
      </c>
      <c r="R604" s="245">
        <v>1611</v>
      </c>
      <c r="S604" s="245">
        <v>849.80250000000001</v>
      </c>
      <c r="T604" s="245">
        <v>451.08</v>
      </c>
    </row>
    <row r="605" spans="1:21">
      <c r="A605" s="245">
        <v>35</v>
      </c>
      <c r="B605" s="245">
        <v>39</v>
      </c>
      <c r="C605" s="245">
        <v>6373</v>
      </c>
      <c r="D605" s="245">
        <v>3361.7575000000002</v>
      </c>
      <c r="E605" s="245">
        <v>1784.44</v>
      </c>
      <c r="F605" s="245">
        <v>5077</v>
      </c>
      <c r="G605" s="245">
        <v>2678.1174999999998</v>
      </c>
      <c r="H605" s="245">
        <v>1421.56</v>
      </c>
      <c r="I605" s="245">
        <v>3717</v>
      </c>
      <c r="J605" s="245">
        <v>1960.7175</v>
      </c>
      <c r="K605" s="245">
        <v>1040.76</v>
      </c>
      <c r="L605" s="245">
        <v>3217</v>
      </c>
      <c r="M605" s="245">
        <v>1696.9675</v>
      </c>
      <c r="N605" s="245">
        <v>900.76</v>
      </c>
      <c r="O605" s="245">
        <v>2477</v>
      </c>
      <c r="P605" s="245">
        <v>1306.6175000000001</v>
      </c>
      <c r="Q605" s="245">
        <v>693.56</v>
      </c>
      <c r="R605" s="245">
        <v>1782</v>
      </c>
      <c r="S605" s="245">
        <v>940.005</v>
      </c>
      <c r="T605" s="245">
        <v>498.96</v>
      </c>
    </row>
    <row r="606" spans="1:21">
      <c r="A606" s="245">
        <v>40</v>
      </c>
      <c r="B606" s="245">
        <v>44</v>
      </c>
      <c r="C606" s="245">
        <v>7218</v>
      </c>
      <c r="D606" s="245">
        <v>3807.4949999999999</v>
      </c>
      <c r="E606" s="245">
        <v>2021.04</v>
      </c>
      <c r="F606" s="245">
        <v>5743</v>
      </c>
      <c r="G606" s="245">
        <v>3029.4324999999999</v>
      </c>
      <c r="H606" s="245">
        <v>1608.04</v>
      </c>
      <c r="I606" s="245">
        <v>4193</v>
      </c>
      <c r="J606" s="245">
        <v>2211.8074999999999</v>
      </c>
      <c r="K606" s="245">
        <v>1174.04</v>
      </c>
      <c r="L606" s="245">
        <v>3627</v>
      </c>
      <c r="M606" s="245">
        <v>1913.2425000000001</v>
      </c>
      <c r="N606" s="245">
        <v>1015.56</v>
      </c>
      <c r="O606" s="245">
        <v>2790</v>
      </c>
      <c r="P606" s="245">
        <v>1471.7249999999999</v>
      </c>
      <c r="Q606" s="245">
        <v>781.2</v>
      </c>
      <c r="R606" s="245">
        <v>2010</v>
      </c>
      <c r="S606" s="245">
        <v>1060.2750000000001</v>
      </c>
      <c r="T606" s="245">
        <v>562.79999999999995</v>
      </c>
    </row>
    <row r="607" spans="1:21">
      <c r="A607" s="245">
        <v>45</v>
      </c>
      <c r="B607" s="245">
        <v>49</v>
      </c>
      <c r="C607" s="245">
        <v>8401</v>
      </c>
      <c r="D607" s="245">
        <v>4431.5275000000001</v>
      </c>
      <c r="E607" s="245">
        <v>2352.2800000000002</v>
      </c>
      <c r="F607" s="245">
        <v>6676</v>
      </c>
      <c r="G607" s="245">
        <v>3521.59</v>
      </c>
      <c r="H607" s="245">
        <v>1869.28</v>
      </c>
      <c r="I607" s="245">
        <v>4868</v>
      </c>
      <c r="J607" s="245">
        <v>2567.87</v>
      </c>
      <c r="K607" s="245">
        <v>1363.04</v>
      </c>
      <c r="L607" s="245">
        <v>4209</v>
      </c>
      <c r="M607" s="245">
        <v>2220.2474999999999</v>
      </c>
      <c r="N607" s="245">
        <v>1178.52</v>
      </c>
      <c r="O607" s="245">
        <v>3237</v>
      </c>
      <c r="P607" s="245">
        <v>1707.5174999999999</v>
      </c>
      <c r="Q607" s="245">
        <v>906.36</v>
      </c>
      <c r="R607" s="245">
        <v>2331</v>
      </c>
      <c r="S607" s="245">
        <v>1229.6025</v>
      </c>
      <c r="T607" s="245">
        <v>652.67999999999995</v>
      </c>
    </row>
    <row r="608" spans="1:21">
      <c r="A608" s="245">
        <v>50</v>
      </c>
      <c r="B608" s="245">
        <v>54</v>
      </c>
      <c r="C608" s="245">
        <v>9207</v>
      </c>
      <c r="D608" s="245">
        <v>4856.6925000000001</v>
      </c>
      <c r="E608" s="245">
        <v>2577.96</v>
      </c>
      <c r="F608" s="245">
        <v>7318</v>
      </c>
      <c r="G608" s="245">
        <v>3860.2449999999999</v>
      </c>
      <c r="H608" s="245">
        <v>2049.04</v>
      </c>
      <c r="I608" s="245">
        <v>5335</v>
      </c>
      <c r="J608" s="245">
        <v>2814.2125000000001</v>
      </c>
      <c r="K608" s="245">
        <v>1493.8</v>
      </c>
      <c r="L608" s="245">
        <v>4608</v>
      </c>
      <c r="M608" s="245">
        <v>2430.7199999999998</v>
      </c>
      <c r="N608" s="245">
        <v>1290.24</v>
      </c>
      <c r="O608" s="245">
        <v>3545</v>
      </c>
      <c r="P608" s="245">
        <v>1869.9875</v>
      </c>
      <c r="Q608" s="245">
        <v>992.6</v>
      </c>
      <c r="R608" s="245">
        <v>2552</v>
      </c>
      <c r="S608" s="245">
        <v>1346.18</v>
      </c>
      <c r="T608" s="245">
        <v>714.56</v>
      </c>
    </row>
    <row r="609" spans="1:20">
      <c r="A609" s="245">
        <v>55</v>
      </c>
      <c r="B609" s="245">
        <v>59</v>
      </c>
      <c r="C609" s="245">
        <v>10921</v>
      </c>
      <c r="D609" s="245">
        <v>5760.8275000000003</v>
      </c>
      <c r="E609" s="245">
        <v>3057.88</v>
      </c>
      <c r="F609" s="245">
        <v>8676</v>
      </c>
      <c r="G609" s="245">
        <v>4576.59</v>
      </c>
      <c r="H609" s="245">
        <v>2429.2799999999997</v>
      </c>
      <c r="I609" s="245">
        <v>6304</v>
      </c>
      <c r="J609" s="245">
        <v>3325.36</v>
      </c>
      <c r="K609" s="245">
        <v>1765.12</v>
      </c>
      <c r="L609" s="245">
        <v>5435</v>
      </c>
      <c r="M609" s="245">
        <v>2866.9625000000001</v>
      </c>
      <c r="N609" s="245">
        <v>1521.8</v>
      </c>
      <c r="O609" s="245">
        <v>4191</v>
      </c>
      <c r="P609" s="245">
        <v>2210.7525000000001</v>
      </c>
      <c r="Q609" s="245">
        <v>1173.48</v>
      </c>
      <c r="R609" s="245">
        <v>3018</v>
      </c>
      <c r="S609" s="245">
        <v>1591.9949999999999</v>
      </c>
      <c r="T609" s="245">
        <v>845.04</v>
      </c>
    </row>
    <row r="610" spans="1:20">
      <c r="A610" s="245">
        <v>60</v>
      </c>
      <c r="B610" s="245">
        <v>64</v>
      </c>
      <c r="C610" s="245">
        <v>17090</v>
      </c>
      <c r="D610" s="245">
        <v>9014.9750000000004</v>
      </c>
      <c r="E610" s="245">
        <v>4785.2</v>
      </c>
      <c r="F610" s="245">
        <v>13555</v>
      </c>
      <c r="G610" s="245">
        <v>7150.2624999999998</v>
      </c>
      <c r="H610" s="245">
        <v>3795.4</v>
      </c>
      <c r="I610" s="245">
        <v>9747</v>
      </c>
      <c r="J610" s="245">
        <v>5141.5424999999996</v>
      </c>
      <c r="K610" s="245">
        <v>2729.16</v>
      </c>
      <c r="L610" s="245">
        <v>8395</v>
      </c>
      <c r="M610" s="245">
        <v>4428.3625000000002</v>
      </c>
      <c r="N610" s="245">
        <v>2350.6</v>
      </c>
      <c r="O610" s="245">
        <v>6462</v>
      </c>
      <c r="P610" s="245">
        <v>3408.7049999999999</v>
      </c>
      <c r="Q610" s="245">
        <v>1809.36</v>
      </c>
      <c r="R610" s="245">
        <v>4653</v>
      </c>
      <c r="S610" s="245">
        <v>2454.4575</v>
      </c>
      <c r="T610" s="245">
        <v>1302.8399999999999</v>
      </c>
    </row>
    <row r="611" spans="1:20">
      <c r="A611" s="245">
        <v>65</v>
      </c>
      <c r="B611" s="245">
        <v>69</v>
      </c>
      <c r="C611" s="245">
        <v>23075</v>
      </c>
      <c r="D611" s="245">
        <v>12172.0625</v>
      </c>
      <c r="E611" s="245">
        <v>6461</v>
      </c>
      <c r="F611" s="245">
        <v>18284</v>
      </c>
      <c r="G611" s="245">
        <v>9644.81</v>
      </c>
      <c r="H611" s="245">
        <v>5119.5200000000004</v>
      </c>
      <c r="I611" s="245">
        <v>13129</v>
      </c>
      <c r="J611" s="245">
        <v>6925.5474999999997</v>
      </c>
      <c r="K611" s="245">
        <v>3676.12</v>
      </c>
      <c r="L611" s="245">
        <v>11297</v>
      </c>
      <c r="M611" s="245">
        <v>5959.1674999999996</v>
      </c>
      <c r="N611" s="245">
        <v>3163.16</v>
      </c>
      <c r="O611" s="245">
        <v>8699</v>
      </c>
      <c r="P611" s="245">
        <v>4588.7224999999999</v>
      </c>
      <c r="Q611" s="245">
        <v>2435.7199999999998</v>
      </c>
      <c r="R611" s="245">
        <v>6265</v>
      </c>
      <c r="S611" s="245">
        <v>3304.7874999999999</v>
      </c>
      <c r="T611" s="245">
        <v>1754.2</v>
      </c>
    </row>
    <row r="612" spans="1:20">
      <c r="A612" s="245">
        <v>70</v>
      </c>
      <c r="B612" s="245">
        <v>74</v>
      </c>
      <c r="C612" s="245">
        <v>33560</v>
      </c>
      <c r="D612" s="245">
        <v>17702.900000000001</v>
      </c>
      <c r="E612" s="245">
        <v>9396.7999999999993</v>
      </c>
      <c r="F612" s="245">
        <v>26573</v>
      </c>
      <c r="G612" s="245">
        <v>14017.2575</v>
      </c>
      <c r="H612" s="245">
        <v>7440.44</v>
      </c>
      <c r="I612" s="245">
        <v>19046</v>
      </c>
      <c r="J612" s="245">
        <v>10046.764999999999</v>
      </c>
      <c r="K612" s="245">
        <v>5332.88</v>
      </c>
      <c r="L612" s="245">
        <v>16375</v>
      </c>
      <c r="M612" s="245">
        <v>8637.8125</v>
      </c>
      <c r="N612" s="245">
        <v>4585</v>
      </c>
      <c r="O612" s="245">
        <v>12609</v>
      </c>
      <c r="P612" s="245">
        <v>6651.2475000000004</v>
      </c>
      <c r="Q612" s="245">
        <v>3530.52</v>
      </c>
      <c r="R612" s="245">
        <v>9077</v>
      </c>
      <c r="S612" s="245">
        <v>4788.1175000000003</v>
      </c>
      <c r="T612" s="245">
        <v>2541.56</v>
      </c>
    </row>
    <row r="613" spans="1:20">
      <c r="A613" s="245">
        <v>75</v>
      </c>
      <c r="B613" s="245">
        <v>79</v>
      </c>
      <c r="C613" s="245">
        <v>41987</v>
      </c>
      <c r="D613" s="245">
        <v>22148.142500000002</v>
      </c>
      <c r="E613" s="245">
        <v>11756.36</v>
      </c>
      <c r="F613" s="245">
        <v>33217</v>
      </c>
      <c r="G613" s="245">
        <v>17521.967499999999</v>
      </c>
      <c r="H613" s="245">
        <v>9300.76</v>
      </c>
      <c r="I613" s="245">
        <v>23794</v>
      </c>
      <c r="J613" s="245">
        <v>12551.334999999999</v>
      </c>
      <c r="K613" s="245">
        <v>6662.32</v>
      </c>
      <c r="L613" s="245">
        <v>20451</v>
      </c>
      <c r="M613" s="245">
        <v>10787.9025</v>
      </c>
      <c r="N613" s="245">
        <v>5726.28</v>
      </c>
      <c r="O613" s="245">
        <v>15748</v>
      </c>
      <c r="P613" s="245">
        <v>8307.07</v>
      </c>
      <c r="Q613" s="245">
        <v>4409.4399999999996</v>
      </c>
      <c r="R613" s="245">
        <v>11340</v>
      </c>
      <c r="S613" s="245">
        <v>5981.85</v>
      </c>
      <c r="T613" s="245">
        <v>3175.2</v>
      </c>
    </row>
    <row r="614" spans="1:20">
      <c r="A614" s="245">
        <v>80</v>
      </c>
      <c r="B614" s="245">
        <v>99</v>
      </c>
      <c r="C614" s="245">
        <v>59126</v>
      </c>
      <c r="D614" s="245">
        <v>31188.965</v>
      </c>
      <c r="E614" s="245">
        <v>16555.28</v>
      </c>
      <c r="F614" s="245">
        <v>46727</v>
      </c>
      <c r="G614" s="245">
        <v>24648.4925</v>
      </c>
      <c r="H614" s="245">
        <v>13083.56</v>
      </c>
      <c r="I614" s="245">
        <v>33443</v>
      </c>
      <c r="J614" s="245">
        <v>17641.182499999999</v>
      </c>
      <c r="K614" s="245">
        <v>9364.0400000000009</v>
      </c>
      <c r="L614" s="245">
        <v>25552</v>
      </c>
      <c r="M614" s="245">
        <v>13478.68</v>
      </c>
      <c r="N614" s="245">
        <v>7154.5599999999995</v>
      </c>
      <c r="O614" s="245">
        <v>19681</v>
      </c>
      <c r="P614" s="245">
        <v>10381.727500000001</v>
      </c>
      <c r="Q614" s="245">
        <v>5510.68</v>
      </c>
      <c r="R614" s="245">
        <v>14170</v>
      </c>
      <c r="S614" s="245">
        <v>7474.6750000000002</v>
      </c>
      <c r="T614" s="245">
        <v>3967.6</v>
      </c>
    </row>
    <row r="616" spans="1:20">
      <c r="A616" s="245">
        <v>1</v>
      </c>
      <c r="C616" s="245">
        <v>2454</v>
      </c>
      <c r="D616" s="245">
        <v>1294.4849999999999</v>
      </c>
      <c r="E616" s="245">
        <v>687.12</v>
      </c>
      <c r="F616" s="245">
        <v>1933</v>
      </c>
      <c r="G616" s="245">
        <v>1019.6575</v>
      </c>
      <c r="H616" s="245">
        <v>541.24</v>
      </c>
      <c r="I616" s="245">
        <v>1398</v>
      </c>
      <c r="J616" s="245">
        <v>737.44500000000005</v>
      </c>
      <c r="K616" s="245">
        <v>391.44</v>
      </c>
      <c r="L616" s="245">
        <v>1199</v>
      </c>
      <c r="M616" s="245">
        <v>632.47249999999997</v>
      </c>
      <c r="N616" s="245">
        <v>335.72</v>
      </c>
      <c r="O616" s="245">
        <v>1022</v>
      </c>
      <c r="P616" s="245">
        <v>539.10500000000002</v>
      </c>
      <c r="Q616" s="245">
        <v>286.16000000000003</v>
      </c>
      <c r="R616" s="245">
        <v>738</v>
      </c>
      <c r="S616" s="245">
        <v>389.29500000000002</v>
      </c>
      <c r="T616" s="245">
        <v>206.64</v>
      </c>
    </row>
    <row r="617" spans="1:20">
      <c r="A617" s="245">
        <v>2</v>
      </c>
      <c r="C617" s="245">
        <v>3862</v>
      </c>
      <c r="D617" s="245">
        <v>2037.2049999999999</v>
      </c>
      <c r="E617" s="245">
        <v>1081.3599999999999</v>
      </c>
      <c r="F617" s="245">
        <v>3049</v>
      </c>
      <c r="G617" s="245">
        <v>1608.3475000000001</v>
      </c>
      <c r="H617" s="245">
        <v>853.72</v>
      </c>
      <c r="I617" s="245">
        <v>2201</v>
      </c>
      <c r="J617" s="245">
        <v>1161.0274999999999</v>
      </c>
      <c r="K617" s="245">
        <v>616.28</v>
      </c>
      <c r="L617" s="245">
        <v>1885</v>
      </c>
      <c r="M617" s="245">
        <v>994.33749999999998</v>
      </c>
      <c r="N617" s="245">
        <v>527.79999999999995</v>
      </c>
      <c r="O617" s="245">
        <v>1605</v>
      </c>
      <c r="P617" s="245">
        <v>846.63750000000005</v>
      </c>
      <c r="Q617" s="245">
        <v>449.4</v>
      </c>
      <c r="R617" s="245">
        <v>1154</v>
      </c>
      <c r="S617" s="245">
        <v>608.73500000000001</v>
      </c>
      <c r="T617" s="245">
        <v>323.12</v>
      </c>
    </row>
    <row r="618" spans="1:20">
      <c r="A618" s="245">
        <v>3</v>
      </c>
      <c r="C618" s="245">
        <v>5580</v>
      </c>
      <c r="D618" s="245">
        <v>2943.45</v>
      </c>
      <c r="E618" s="245">
        <v>1562.4</v>
      </c>
      <c r="F618" s="245">
        <v>4416</v>
      </c>
      <c r="G618" s="245">
        <v>2329.44</v>
      </c>
      <c r="H618" s="245">
        <v>1236.48</v>
      </c>
      <c r="I618" s="245">
        <v>3192</v>
      </c>
      <c r="J618" s="245">
        <v>1683.78</v>
      </c>
      <c r="K618" s="245">
        <v>893.76</v>
      </c>
      <c r="L618" s="245">
        <v>2739</v>
      </c>
      <c r="M618" s="245">
        <v>1444.8225</v>
      </c>
      <c r="N618" s="245">
        <v>766.92</v>
      </c>
      <c r="O618" s="245">
        <v>2330</v>
      </c>
      <c r="P618" s="245">
        <v>1229.075</v>
      </c>
      <c r="Q618" s="245">
        <v>652.4</v>
      </c>
      <c r="R618" s="245">
        <v>1676</v>
      </c>
      <c r="S618" s="245">
        <v>884.09</v>
      </c>
      <c r="T618" s="245">
        <v>469.28</v>
      </c>
    </row>
    <row r="620" spans="1:20">
      <c r="A620" s="245" t="s">
        <v>765</v>
      </c>
      <c r="C620" s="245">
        <v>365</v>
      </c>
      <c r="D620" s="245">
        <v>190</v>
      </c>
      <c r="E620" s="245">
        <v>100</v>
      </c>
      <c r="F620" s="245">
        <v>365</v>
      </c>
      <c r="G620" s="245">
        <v>190</v>
      </c>
      <c r="H620" s="245">
        <v>100</v>
      </c>
      <c r="I620" s="245">
        <v>365</v>
      </c>
      <c r="J620" s="245">
        <v>190</v>
      </c>
      <c r="K620" s="245">
        <v>100</v>
      </c>
      <c r="L620" s="245">
        <v>365</v>
      </c>
      <c r="M620" s="245">
        <v>190</v>
      </c>
      <c r="N620" s="245">
        <v>100</v>
      </c>
      <c r="O620" s="245">
        <v>365</v>
      </c>
      <c r="P620" s="245">
        <v>190</v>
      </c>
      <c r="Q620" s="245">
        <v>100</v>
      </c>
      <c r="R620" s="245">
        <v>365</v>
      </c>
      <c r="S620" s="245">
        <v>190</v>
      </c>
      <c r="T620" s="245">
        <v>100</v>
      </c>
    </row>
    <row r="622" spans="1:20">
      <c r="A622" s="245" t="s">
        <v>767</v>
      </c>
      <c r="C622" s="245" t="s">
        <v>635</v>
      </c>
      <c r="F622" s="245" t="s">
        <v>636</v>
      </c>
      <c r="I622" s="245" t="s">
        <v>637</v>
      </c>
      <c r="L622" s="245" t="s">
        <v>638</v>
      </c>
      <c r="O622" s="245" t="s">
        <v>639</v>
      </c>
      <c r="R622" s="245" t="s">
        <v>640</v>
      </c>
    </row>
    <row r="623" spans="1:20">
      <c r="C623" s="245" t="s">
        <v>642</v>
      </c>
      <c r="D623" s="245" t="s">
        <v>643</v>
      </c>
      <c r="F623" s="245" t="s">
        <v>642</v>
      </c>
      <c r="G623" s="245" t="s">
        <v>643</v>
      </c>
      <c r="I623" s="245" t="s">
        <v>642</v>
      </c>
      <c r="J623" s="245" t="s">
        <v>643</v>
      </c>
      <c r="L623" s="245" t="s">
        <v>642</v>
      </c>
      <c r="M623" s="245" t="s">
        <v>643</v>
      </c>
      <c r="O623" s="245" t="s">
        <v>642</v>
      </c>
      <c r="P623" s="245" t="s">
        <v>643</v>
      </c>
      <c r="R623" s="245" t="s">
        <v>642</v>
      </c>
      <c r="S623" s="245" t="s">
        <v>643</v>
      </c>
    </row>
    <row r="624" spans="1:20">
      <c r="A624" s="245" t="s">
        <v>651</v>
      </c>
      <c r="C624" s="245">
        <v>1000</v>
      </c>
      <c r="D624" s="245">
        <v>500</v>
      </c>
      <c r="F624" s="245">
        <v>2000</v>
      </c>
      <c r="G624" s="245">
        <v>2000</v>
      </c>
      <c r="I624" s="245">
        <v>5000</v>
      </c>
      <c r="J624" s="245">
        <v>5000</v>
      </c>
      <c r="L624" s="245">
        <v>10000</v>
      </c>
      <c r="M624" s="245">
        <v>10000</v>
      </c>
      <c r="O624" s="245">
        <v>20000</v>
      </c>
      <c r="P624" s="245">
        <v>20000</v>
      </c>
      <c r="R624" s="245">
        <v>50000</v>
      </c>
      <c r="S624" s="245">
        <v>50000</v>
      </c>
    </row>
    <row r="625" spans="1:21">
      <c r="A625" s="245" t="s">
        <v>653</v>
      </c>
      <c r="B625" s="245" t="s">
        <v>654</v>
      </c>
      <c r="C625" s="245" t="s">
        <v>652</v>
      </c>
      <c r="D625" s="245" t="s">
        <v>655</v>
      </c>
      <c r="E625" s="245" t="s">
        <v>764</v>
      </c>
      <c r="F625" s="245" t="s">
        <v>652</v>
      </c>
      <c r="G625" s="245" t="s">
        <v>655</v>
      </c>
      <c r="H625" s="245" t="s">
        <v>764</v>
      </c>
      <c r="I625" s="245" t="s">
        <v>652</v>
      </c>
      <c r="J625" s="245" t="s">
        <v>655</v>
      </c>
      <c r="K625" s="245" t="s">
        <v>764</v>
      </c>
      <c r="L625" s="245" t="s">
        <v>652</v>
      </c>
      <c r="M625" s="245" t="s">
        <v>655</v>
      </c>
      <c r="N625" s="245" t="s">
        <v>764</v>
      </c>
      <c r="O625" s="245" t="s">
        <v>652</v>
      </c>
      <c r="P625" s="245" t="s">
        <v>655</v>
      </c>
      <c r="Q625" s="245" t="s">
        <v>764</v>
      </c>
      <c r="R625" s="245" t="s">
        <v>652</v>
      </c>
      <c r="S625" s="245" t="s">
        <v>655</v>
      </c>
      <c r="T625" s="245" t="s">
        <v>764</v>
      </c>
    </row>
    <row r="626" spans="1:21">
      <c r="A626" s="245">
        <v>18</v>
      </c>
      <c r="B626" s="245">
        <v>24</v>
      </c>
      <c r="C626" s="245">
        <v>5983</v>
      </c>
      <c r="D626" s="245">
        <v>3156.0324999999998</v>
      </c>
      <c r="E626" s="245">
        <v>1675.24</v>
      </c>
      <c r="F626" s="245">
        <v>4786</v>
      </c>
      <c r="G626" s="245">
        <v>2524.6149999999998</v>
      </c>
      <c r="H626" s="245">
        <v>1340.08</v>
      </c>
      <c r="I626" s="245">
        <v>3521</v>
      </c>
      <c r="J626" s="245">
        <v>1857.3275000000001</v>
      </c>
      <c r="K626" s="245">
        <v>985.88</v>
      </c>
      <c r="L626" s="245">
        <v>3055</v>
      </c>
      <c r="M626" s="245">
        <v>1611.5125</v>
      </c>
      <c r="N626" s="245">
        <v>855.4</v>
      </c>
      <c r="O626" s="245">
        <v>2359</v>
      </c>
      <c r="P626" s="245">
        <v>1244.3724999999999</v>
      </c>
      <c r="Q626" s="245">
        <v>660.52</v>
      </c>
      <c r="R626" s="245">
        <v>1700</v>
      </c>
      <c r="S626" s="245">
        <v>896.75</v>
      </c>
      <c r="T626" s="245">
        <v>476</v>
      </c>
      <c r="U626" s="245">
        <v>18</v>
      </c>
    </row>
    <row r="627" spans="1:21">
      <c r="A627" s="245">
        <v>25</v>
      </c>
      <c r="B627" s="245">
        <v>29</v>
      </c>
      <c r="C627" s="245">
        <v>6847</v>
      </c>
      <c r="D627" s="245">
        <v>3611.7925</v>
      </c>
      <c r="E627" s="245">
        <v>1917.16</v>
      </c>
      <c r="F627" s="245">
        <v>5464</v>
      </c>
      <c r="G627" s="245">
        <v>2882.26</v>
      </c>
      <c r="H627" s="245">
        <v>1529.92</v>
      </c>
      <c r="I627" s="245">
        <v>4018</v>
      </c>
      <c r="J627" s="245">
        <v>2119.4949999999999</v>
      </c>
      <c r="K627" s="245">
        <v>1125.04</v>
      </c>
      <c r="L627" s="245">
        <v>3481</v>
      </c>
      <c r="M627" s="245">
        <v>1836.2275</v>
      </c>
      <c r="N627" s="245">
        <v>974.68</v>
      </c>
      <c r="O627" s="245">
        <v>2685</v>
      </c>
      <c r="P627" s="245">
        <v>1416.3375000000001</v>
      </c>
      <c r="Q627" s="245">
        <v>751.8</v>
      </c>
      <c r="R627" s="245">
        <v>1936</v>
      </c>
      <c r="S627" s="245">
        <v>1021.24</v>
      </c>
      <c r="T627" s="245">
        <v>542.08000000000004</v>
      </c>
    </row>
    <row r="628" spans="1:21">
      <c r="A628" s="245">
        <v>30</v>
      </c>
      <c r="B628" s="245">
        <v>34</v>
      </c>
      <c r="C628" s="245">
        <v>7754</v>
      </c>
      <c r="D628" s="245">
        <v>4090.2350000000001</v>
      </c>
      <c r="E628" s="245">
        <v>2171.12</v>
      </c>
      <c r="F628" s="245">
        <v>6182</v>
      </c>
      <c r="G628" s="245">
        <v>3261.0050000000001</v>
      </c>
      <c r="H628" s="245">
        <v>1730.96</v>
      </c>
      <c r="I628" s="245">
        <v>4541</v>
      </c>
      <c r="J628" s="245">
        <v>2395.3775000000001</v>
      </c>
      <c r="K628" s="245">
        <v>1271.48</v>
      </c>
      <c r="L628" s="245">
        <v>3927</v>
      </c>
      <c r="M628" s="245">
        <v>2071.4924999999998</v>
      </c>
      <c r="N628" s="245">
        <v>1099.56</v>
      </c>
      <c r="O628" s="245">
        <v>3027</v>
      </c>
      <c r="P628" s="245">
        <v>1596.7425000000001</v>
      </c>
      <c r="Q628" s="245">
        <v>847.56</v>
      </c>
      <c r="R628" s="245">
        <v>2177</v>
      </c>
      <c r="S628" s="245">
        <v>1148.3675000000001</v>
      </c>
      <c r="T628" s="245">
        <v>609.55999999999995</v>
      </c>
    </row>
    <row r="629" spans="1:21">
      <c r="A629" s="245">
        <v>35</v>
      </c>
      <c r="B629" s="245">
        <v>39</v>
      </c>
      <c r="C629" s="245">
        <v>8621</v>
      </c>
      <c r="D629" s="245">
        <v>4547.5775000000003</v>
      </c>
      <c r="E629" s="245">
        <v>2413.88</v>
      </c>
      <c r="F629" s="245">
        <v>6873</v>
      </c>
      <c r="G629" s="245">
        <v>3625.5075000000002</v>
      </c>
      <c r="H629" s="245">
        <v>1924.44</v>
      </c>
      <c r="I629" s="245">
        <v>5029</v>
      </c>
      <c r="J629" s="245">
        <v>2652.7975000000001</v>
      </c>
      <c r="K629" s="245">
        <v>1408.12</v>
      </c>
      <c r="L629" s="245">
        <v>4351</v>
      </c>
      <c r="M629" s="245">
        <v>2295.1525000000001</v>
      </c>
      <c r="N629" s="245">
        <v>1218.28</v>
      </c>
      <c r="O629" s="245">
        <v>3353</v>
      </c>
      <c r="P629" s="245">
        <v>1768.7075</v>
      </c>
      <c r="Q629" s="245">
        <v>938.84</v>
      </c>
      <c r="R629" s="245">
        <v>2414</v>
      </c>
      <c r="S629" s="245">
        <v>1273.385</v>
      </c>
      <c r="T629" s="245">
        <v>675.92</v>
      </c>
    </row>
    <row r="630" spans="1:21">
      <c r="A630" s="245">
        <v>40</v>
      </c>
      <c r="B630" s="245">
        <v>44</v>
      </c>
      <c r="C630" s="245">
        <v>9767</v>
      </c>
      <c r="D630" s="245">
        <v>5152.0924999999997</v>
      </c>
      <c r="E630" s="245">
        <v>2734.76</v>
      </c>
      <c r="F630" s="245">
        <v>7774</v>
      </c>
      <c r="G630" s="245">
        <v>4100.7849999999999</v>
      </c>
      <c r="H630" s="245">
        <v>2176.7199999999998</v>
      </c>
      <c r="I630" s="245">
        <v>5683</v>
      </c>
      <c r="J630" s="245">
        <v>2997.7824999999998</v>
      </c>
      <c r="K630" s="245">
        <v>1591.24</v>
      </c>
      <c r="L630" s="245">
        <v>4911</v>
      </c>
      <c r="M630" s="245">
        <v>2590.5524999999998</v>
      </c>
      <c r="N630" s="245">
        <v>1375.08</v>
      </c>
      <c r="O630" s="245">
        <v>3779</v>
      </c>
      <c r="P630" s="245">
        <v>1993.4224999999999</v>
      </c>
      <c r="Q630" s="245">
        <v>1058.1199999999999</v>
      </c>
      <c r="R630" s="245">
        <v>2720</v>
      </c>
      <c r="S630" s="245">
        <v>1434.8</v>
      </c>
      <c r="T630" s="245">
        <v>761.6</v>
      </c>
    </row>
    <row r="631" spans="1:21">
      <c r="A631" s="245">
        <v>45</v>
      </c>
      <c r="B631" s="245">
        <v>49</v>
      </c>
      <c r="C631" s="245">
        <v>12453</v>
      </c>
      <c r="D631" s="245">
        <v>6568.9575000000004</v>
      </c>
      <c r="E631" s="245">
        <v>3486.84</v>
      </c>
      <c r="F631" s="245">
        <v>9904</v>
      </c>
      <c r="G631" s="245">
        <v>5224.3599999999997</v>
      </c>
      <c r="H631" s="245">
        <v>2773.12</v>
      </c>
      <c r="I631" s="245">
        <v>6589</v>
      </c>
      <c r="J631" s="245">
        <v>3475.6975000000002</v>
      </c>
      <c r="K631" s="245">
        <v>1844.92</v>
      </c>
      <c r="L631" s="245">
        <v>5696</v>
      </c>
      <c r="M631" s="245">
        <v>3004.64</v>
      </c>
      <c r="N631" s="245">
        <v>1594.88</v>
      </c>
      <c r="O631" s="245">
        <v>4385</v>
      </c>
      <c r="P631" s="245">
        <v>2313.0875000000001</v>
      </c>
      <c r="Q631" s="245">
        <v>1227.8</v>
      </c>
      <c r="R631" s="245">
        <v>3158</v>
      </c>
      <c r="S631" s="245">
        <v>1665.845</v>
      </c>
      <c r="T631" s="245">
        <v>884.24</v>
      </c>
    </row>
    <row r="632" spans="1:21">
      <c r="A632" s="245">
        <v>50</v>
      </c>
      <c r="B632" s="245">
        <v>54</v>
      </c>
      <c r="C632" s="245">
        <v>13710</v>
      </c>
      <c r="D632" s="245">
        <v>7232.0249999999996</v>
      </c>
      <c r="E632" s="245">
        <v>3838.8</v>
      </c>
      <c r="F632" s="245">
        <v>10892</v>
      </c>
      <c r="G632" s="245">
        <v>5745.53</v>
      </c>
      <c r="H632" s="245">
        <v>3049.76</v>
      </c>
      <c r="I632" s="245">
        <v>7424</v>
      </c>
      <c r="J632" s="245">
        <v>3916.16</v>
      </c>
      <c r="K632" s="245">
        <v>2078.7199999999998</v>
      </c>
      <c r="L632" s="245">
        <v>6411</v>
      </c>
      <c r="M632" s="245">
        <v>3381.8024999999998</v>
      </c>
      <c r="N632" s="245">
        <v>1795.08</v>
      </c>
      <c r="O632" s="245">
        <v>4928</v>
      </c>
      <c r="P632" s="245">
        <v>2599.52</v>
      </c>
      <c r="Q632" s="245">
        <v>1379.84</v>
      </c>
      <c r="R632" s="245">
        <v>3547</v>
      </c>
      <c r="S632" s="245">
        <v>1871.0425</v>
      </c>
      <c r="T632" s="245">
        <v>993.16</v>
      </c>
    </row>
    <row r="633" spans="1:21">
      <c r="A633" s="245">
        <v>55</v>
      </c>
      <c r="B633" s="245">
        <v>59</v>
      </c>
      <c r="C633" s="245">
        <v>15206</v>
      </c>
      <c r="D633" s="245">
        <v>8021.165</v>
      </c>
      <c r="E633" s="245">
        <v>4257.68</v>
      </c>
      <c r="F633" s="245">
        <v>12067</v>
      </c>
      <c r="G633" s="245">
        <v>6365.3424999999997</v>
      </c>
      <c r="H633" s="245">
        <v>3378.76</v>
      </c>
      <c r="I633" s="245">
        <v>8769</v>
      </c>
      <c r="J633" s="245">
        <v>4625.6475</v>
      </c>
      <c r="K633" s="245">
        <v>2455.3200000000002</v>
      </c>
      <c r="L633" s="245">
        <v>7572</v>
      </c>
      <c r="M633" s="245">
        <v>3994.23</v>
      </c>
      <c r="N633" s="245">
        <v>2120.16</v>
      </c>
      <c r="O633" s="245">
        <v>5837</v>
      </c>
      <c r="P633" s="245">
        <v>3079.0174999999999</v>
      </c>
      <c r="Q633" s="245">
        <v>1634.36</v>
      </c>
      <c r="R633" s="245">
        <v>4202</v>
      </c>
      <c r="S633" s="245">
        <v>2216.5549999999998</v>
      </c>
      <c r="T633" s="245">
        <v>1176.56</v>
      </c>
    </row>
    <row r="634" spans="1:21">
      <c r="A634" s="245">
        <v>60</v>
      </c>
      <c r="B634" s="245">
        <v>64</v>
      </c>
      <c r="C634" s="245">
        <v>21275</v>
      </c>
      <c r="D634" s="245">
        <v>11222.5625</v>
      </c>
      <c r="E634" s="245">
        <v>5957</v>
      </c>
      <c r="F634" s="245">
        <v>16868</v>
      </c>
      <c r="G634" s="245">
        <v>8897.8700000000008</v>
      </c>
      <c r="H634" s="245">
        <v>4723.04</v>
      </c>
      <c r="I634" s="245">
        <v>12235</v>
      </c>
      <c r="J634" s="245">
        <v>6453.9624999999996</v>
      </c>
      <c r="K634" s="245">
        <v>3425.8</v>
      </c>
      <c r="L634" s="245">
        <v>10543</v>
      </c>
      <c r="M634" s="245">
        <v>5561.4324999999999</v>
      </c>
      <c r="N634" s="245">
        <v>2952.04</v>
      </c>
      <c r="O634" s="245">
        <v>8117</v>
      </c>
      <c r="P634" s="245">
        <v>4281.7174999999997</v>
      </c>
      <c r="Q634" s="245">
        <v>2272.7600000000002</v>
      </c>
      <c r="R634" s="245">
        <v>5845</v>
      </c>
      <c r="S634" s="245">
        <v>3083.2375000000002</v>
      </c>
      <c r="T634" s="245">
        <v>1636.6</v>
      </c>
    </row>
    <row r="635" spans="1:21">
      <c r="A635" s="245">
        <v>65</v>
      </c>
      <c r="B635" s="245">
        <v>69</v>
      </c>
      <c r="C635" s="245">
        <v>28716</v>
      </c>
      <c r="D635" s="245">
        <v>15147.69</v>
      </c>
      <c r="E635" s="245">
        <v>8040.48</v>
      </c>
      <c r="F635" s="245">
        <v>22751</v>
      </c>
      <c r="G635" s="245">
        <v>12001.1525</v>
      </c>
      <c r="H635" s="245">
        <v>6370.28</v>
      </c>
      <c r="I635" s="245">
        <v>16493</v>
      </c>
      <c r="J635" s="245">
        <v>8700.0575000000008</v>
      </c>
      <c r="K635" s="245">
        <v>4618.04</v>
      </c>
      <c r="L635" s="245">
        <v>14185</v>
      </c>
      <c r="M635" s="245">
        <v>7482.5874999999996</v>
      </c>
      <c r="N635" s="245">
        <v>3971.8</v>
      </c>
      <c r="O635" s="245">
        <v>10920</v>
      </c>
      <c r="P635" s="245">
        <v>5760.3</v>
      </c>
      <c r="Q635" s="245">
        <v>3057.6</v>
      </c>
      <c r="R635" s="245">
        <v>7862</v>
      </c>
      <c r="S635" s="245">
        <v>4147.2049999999999</v>
      </c>
      <c r="T635" s="245">
        <v>2201.36</v>
      </c>
    </row>
    <row r="636" spans="1:21">
      <c r="A636" s="245">
        <v>70</v>
      </c>
      <c r="B636" s="245">
        <v>74</v>
      </c>
      <c r="C636" s="245">
        <v>41760</v>
      </c>
      <c r="D636" s="245">
        <v>22028.400000000001</v>
      </c>
      <c r="E636" s="245">
        <v>11692.8</v>
      </c>
      <c r="F636" s="245">
        <v>33064</v>
      </c>
      <c r="G636" s="245">
        <v>17441.259999999998</v>
      </c>
      <c r="H636" s="245">
        <v>9257.92</v>
      </c>
      <c r="I636" s="245">
        <v>23922</v>
      </c>
      <c r="J636" s="245">
        <v>12618.855</v>
      </c>
      <c r="K636" s="245">
        <v>6698.16</v>
      </c>
      <c r="L636" s="245">
        <v>20560</v>
      </c>
      <c r="M636" s="245">
        <v>10845.4</v>
      </c>
      <c r="N636" s="245">
        <v>5756.8</v>
      </c>
      <c r="O636" s="245">
        <v>15829</v>
      </c>
      <c r="P636" s="245">
        <v>8349.7975000000006</v>
      </c>
      <c r="Q636" s="245">
        <v>4432.12</v>
      </c>
      <c r="R636" s="245">
        <v>11397</v>
      </c>
      <c r="S636" s="245">
        <v>6011.9174999999996</v>
      </c>
      <c r="T636" s="245">
        <v>3191.16</v>
      </c>
    </row>
    <row r="637" spans="1:21">
      <c r="A637" s="245">
        <v>75</v>
      </c>
      <c r="B637" s="245">
        <v>79</v>
      </c>
      <c r="C637" s="245">
        <v>52237</v>
      </c>
      <c r="D637" s="245">
        <v>27555.017500000002</v>
      </c>
      <c r="E637" s="245">
        <v>14626.36</v>
      </c>
      <c r="F637" s="245">
        <v>41328</v>
      </c>
      <c r="G637" s="245">
        <v>21800.52</v>
      </c>
      <c r="H637" s="245">
        <v>11571.84</v>
      </c>
      <c r="I637" s="245">
        <v>29887</v>
      </c>
      <c r="J637" s="245">
        <v>15765.3925</v>
      </c>
      <c r="K637" s="245">
        <v>8368.36</v>
      </c>
      <c r="L637" s="245">
        <v>21154</v>
      </c>
      <c r="M637" s="245">
        <v>11158.735000000001</v>
      </c>
      <c r="N637" s="245">
        <v>5923.12</v>
      </c>
      <c r="O637" s="245">
        <v>19780</v>
      </c>
      <c r="P637" s="245">
        <v>10433.950000000001</v>
      </c>
      <c r="Q637" s="245">
        <v>5538.4</v>
      </c>
      <c r="R637" s="245">
        <v>14242</v>
      </c>
      <c r="S637" s="245">
        <v>7512.6549999999997</v>
      </c>
      <c r="T637" s="245">
        <v>3987.76</v>
      </c>
    </row>
    <row r="638" spans="1:21">
      <c r="A638" s="245">
        <v>80</v>
      </c>
      <c r="B638" s="245">
        <v>99</v>
      </c>
      <c r="C638" s="245">
        <v>72073</v>
      </c>
      <c r="D638" s="245">
        <v>38018.5075</v>
      </c>
      <c r="E638" s="245">
        <v>20180.439999999999</v>
      </c>
      <c r="F638" s="245">
        <v>56640</v>
      </c>
      <c r="G638" s="245">
        <v>29877.599999999999</v>
      </c>
      <c r="H638" s="245">
        <v>15859.2</v>
      </c>
      <c r="I638" s="245">
        <v>41999</v>
      </c>
      <c r="J638" s="245">
        <v>22154.4725</v>
      </c>
      <c r="K638" s="245">
        <v>11759.72</v>
      </c>
      <c r="L638" s="245">
        <v>32101</v>
      </c>
      <c r="M638" s="245">
        <v>16933.2775</v>
      </c>
      <c r="N638" s="245">
        <v>8988.2800000000007</v>
      </c>
      <c r="O638" s="245">
        <v>24715</v>
      </c>
      <c r="P638" s="245">
        <v>13037.1625</v>
      </c>
      <c r="Q638" s="245">
        <v>6920.2</v>
      </c>
      <c r="R638" s="245">
        <v>17795</v>
      </c>
      <c r="S638" s="245">
        <v>9386.8624999999993</v>
      </c>
      <c r="T638" s="245">
        <v>4982.6000000000004</v>
      </c>
    </row>
    <row r="640" spans="1:21">
      <c r="A640" s="245">
        <v>1</v>
      </c>
      <c r="C640" s="245">
        <v>2578</v>
      </c>
      <c r="D640" s="245">
        <v>1359.895</v>
      </c>
      <c r="E640" s="245">
        <v>721.84</v>
      </c>
      <c r="F640" s="245">
        <v>2028</v>
      </c>
      <c r="G640" s="245">
        <v>1069.77</v>
      </c>
      <c r="H640" s="245">
        <v>567.84</v>
      </c>
      <c r="I640" s="245">
        <v>1469</v>
      </c>
      <c r="J640" s="245">
        <v>774.89750000000004</v>
      </c>
      <c r="K640" s="245">
        <v>411.32</v>
      </c>
      <c r="L640" s="245">
        <v>1260</v>
      </c>
      <c r="M640" s="245">
        <v>664.65</v>
      </c>
      <c r="N640" s="245">
        <v>352.8</v>
      </c>
      <c r="O640" s="245">
        <v>1075</v>
      </c>
      <c r="P640" s="245">
        <v>567.0625</v>
      </c>
      <c r="Q640" s="245">
        <v>301</v>
      </c>
      <c r="R640" s="245">
        <v>773</v>
      </c>
      <c r="S640" s="245">
        <v>407.75749999999999</v>
      </c>
      <c r="T640" s="245">
        <v>216.44</v>
      </c>
    </row>
    <row r="641" spans="1:21">
      <c r="A641" s="245">
        <v>2</v>
      </c>
      <c r="C641" s="245">
        <v>4056</v>
      </c>
      <c r="D641" s="245">
        <v>2139.54</v>
      </c>
      <c r="E641" s="245">
        <v>1135.68</v>
      </c>
      <c r="F641" s="245">
        <v>3203</v>
      </c>
      <c r="G641" s="245">
        <v>1689.5825</v>
      </c>
      <c r="H641" s="245">
        <v>896.84</v>
      </c>
      <c r="I641" s="245">
        <v>2310</v>
      </c>
      <c r="J641" s="245">
        <v>1218.5250000000001</v>
      </c>
      <c r="K641" s="245">
        <v>646.79999999999995</v>
      </c>
      <c r="L641" s="245">
        <v>1981</v>
      </c>
      <c r="M641" s="245">
        <v>1044.9775</v>
      </c>
      <c r="N641" s="245">
        <v>554.67999999999995</v>
      </c>
      <c r="O641" s="245">
        <v>1686</v>
      </c>
      <c r="P641" s="245">
        <v>889.36500000000001</v>
      </c>
      <c r="Q641" s="245">
        <v>472.08</v>
      </c>
      <c r="R641" s="245">
        <v>1215</v>
      </c>
      <c r="S641" s="245">
        <v>640.91250000000002</v>
      </c>
      <c r="T641" s="245">
        <v>340.2</v>
      </c>
    </row>
    <row r="642" spans="1:21">
      <c r="A642" s="245">
        <v>3</v>
      </c>
      <c r="C642" s="245">
        <v>5862</v>
      </c>
      <c r="D642" s="245">
        <v>3092.2049999999999</v>
      </c>
      <c r="E642" s="245">
        <v>1641.36</v>
      </c>
      <c r="F642" s="245">
        <v>4640</v>
      </c>
      <c r="G642" s="245">
        <v>2447.6</v>
      </c>
      <c r="H642" s="245">
        <v>1299.2</v>
      </c>
      <c r="I642" s="245">
        <v>3354</v>
      </c>
      <c r="J642" s="245">
        <v>1769.2349999999999</v>
      </c>
      <c r="K642" s="245">
        <v>939.12</v>
      </c>
      <c r="L642" s="245">
        <v>2878</v>
      </c>
      <c r="M642" s="245">
        <v>1518.145</v>
      </c>
      <c r="N642" s="245">
        <v>805.84</v>
      </c>
      <c r="O642" s="245">
        <v>2448</v>
      </c>
      <c r="P642" s="245">
        <v>1291.32</v>
      </c>
      <c r="Q642" s="245">
        <v>685.44</v>
      </c>
      <c r="R642" s="245">
        <v>1763</v>
      </c>
      <c r="S642" s="245">
        <v>929.98249999999996</v>
      </c>
      <c r="T642" s="245">
        <v>493.64</v>
      </c>
    </row>
    <row r="644" spans="1:21">
      <c r="A644" s="245" t="s">
        <v>765</v>
      </c>
      <c r="C644" s="245">
        <v>365</v>
      </c>
      <c r="D644" s="245">
        <v>190</v>
      </c>
      <c r="E644" s="245">
        <v>100</v>
      </c>
      <c r="F644" s="245">
        <v>365</v>
      </c>
      <c r="G644" s="245">
        <v>190</v>
      </c>
      <c r="H644" s="245">
        <v>100</v>
      </c>
      <c r="I644" s="245">
        <v>365</v>
      </c>
      <c r="J644" s="245">
        <v>190</v>
      </c>
      <c r="K644" s="245">
        <v>100</v>
      </c>
      <c r="L644" s="245">
        <v>365</v>
      </c>
      <c r="M644" s="245">
        <v>190</v>
      </c>
      <c r="N644" s="245">
        <v>100</v>
      </c>
      <c r="O644" s="245">
        <v>365</v>
      </c>
      <c r="P644" s="245">
        <v>190</v>
      </c>
      <c r="Q644" s="245">
        <v>100</v>
      </c>
      <c r="R644" s="245">
        <v>365</v>
      </c>
      <c r="S644" s="245">
        <v>190</v>
      </c>
      <c r="T644" s="245">
        <v>100</v>
      </c>
    </row>
    <row r="646" spans="1:21">
      <c r="A646" s="245" t="s">
        <v>675</v>
      </c>
      <c r="C646" s="245" t="s">
        <v>635</v>
      </c>
      <c r="F646" s="245" t="s">
        <v>636</v>
      </c>
      <c r="I646" s="245" t="s">
        <v>637</v>
      </c>
      <c r="L646" s="245" t="s">
        <v>638</v>
      </c>
      <c r="O646" s="245" t="s">
        <v>639</v>
      </c>
      <c r="R646" s="245" t="s">
        <v>640</v>
      </c>
    </row>
    <row r="647" spans="1:21">
      <c r="C647" s="245" t="s">
        <v>642</v>
      </c>
      <c r="D647" s="245" t="s">
        <v>643</v>
      </c>
      <c r="F647" s="245" t="s">
        <v>642</v>
      </c>
      <c r="G647" s="245" t="s">
        <v>643</v>
      </c>
      <c r="I647" s="245" t="s">
        <v>642</v>
      </c>
      <c r="J647" s="245" t="s">
        <v>643</v>
      </c>
      <c r="L647" s="245" t="s">
        <v>642</v>
      </c>
      <c r="M647" s="245" t="s">
        <v>643</v>
      </c>
      <c r="O647" s="245" t="s">
        <v>642</v>
      </c>
      <c r="P647" s="245" t="s">
        <v>643</v>
      </c>
      <c r="R647" s="245" t="s">
        <v>642</v>
      </c>
      <c r="S647" s="245" t="s">
        <v>643</v>
      </c>
    </row>
    <row r="648" spans="1:21">
      <c r="A648" s="245" t="s">
        <v>651</v>
      </c>
      <c r="C648" s="245">
        <v>1000</v>
      </c>
      <c r="D648" s="245">
        <v>500</v>
      </c>
      <c r="F648" s="245">
        <v>2000</v>
      </c>
      <c r="G648" s="245">
        <v>2000</v>
      </c>
      <c r="I648" s="245">
        <v>5000</v>
      </c>
      <c r="J648" s="245">
        <v>5000</v>
      </c>
      <c r="L648" s="245">
        <v>10000</v>
      </c>
      <c r="M648" s="245">
        <v>10000</v>
      </c>
      <c r="O648" s="245">
        <v>20000</v>
      </c>
      <c r="P648" s="245">
        <v>20000</v>
      </c>
      <c r="R648" s="245">
        <v>50000</v>
      </c>
      <c r="S648" s="245">
        <v>50000</v>
      </c>
    </row>
    <row r="649" spans="1:21">
      <c r="A649" s="245" t="s">
        <v>653</v>
      </c>
      <c r="B649" s="245" t="s">
        <v>654</v>
      </c>
      <c r="C649" s="245" t="s">
        <v>652</v>
      </c>
      <c r="D649" s="245" t="s">
        <v>655</v>
      </c>
      <c r="E649" s="245" t="s">
        <v>764</v>
      </c>
      <c r="F649" s="245" t="s">
        <v>652</v>
      </c>
      <c r="G649" s="245" t="s">
        <v>655</v>
      </c>
      <c r="H649" s="245" t="s">
        <v>764</v>
      </c>
      <c r="I649" s="245" t="s">
        <v>652</v>
      </c>
      <c r="J649" s="245" t="s">
        <v>655</v>
      </c>
      <c r="K649" s="245" t="s">
        <v>764</v>
      </c>
      <c r="L649" s="245" t="s">
        <v>652</v>
      </c>
      <c r="M649" s="245" t="s">
        <v>655</v>
      </c>
      <c r="N649" s="245" t="s">
        <v>764</v>
      </c>
      <c r="O649" s="245" t="s">
        <v>652</v>
      </c>
      <c r="P649" s="245" t="s">
        <v>655</v>
      </c>
      <c r="Q649" s="245" t="s">
        <v>764</v>
      </c>
      <c r="R649" s="245" t="s">
        <v>652</v>
      </c>
      <c r="S649" s="245" t="s">
        <v>655</v>
      </c>
      <c r="T649" s="245" t="s">
        <v>764</v>
      </c>
    </row>
    <row r="650" spans="1:21">
      <c r="A650" s="245">
        <v>18</v>
      </c>
      <c r="B650" s="245">
        <v>24</v>
      </c>
      <c r="C650" s="245">
        <f>+C626</f>
        <v>5983</v>
      </c>
      <c r="D650" s="245">
        <f t="shared" ref="D650:T650" si="3">+D626</f>
        <v>3156.0324999999998</v>
      </c>
      <c r="E650" s="245">
        <f t="shared" si="3"/>
        <v>1675.24</v>
      </c>
      <c r="F650" s="245">
        <f t="shared" si="3"/>
        <v>4786</v>
      </c>
      <c r="G650" s="245">
        <f t="shared" si="3"/>
        <v>2524.6149999999998</v>
      </c>
      <c r="H650" s="245">
        <f t="shared" si="3"/>
        <v>1340.08</v>
      </c>
      <c r="I650" s="245">
        <f t="shared" si="3"/>
        <v>3521</v>
      </c>
      <c r="J650" s="245">
        <f t="shared" si="3"/>
        <v>1857.3275000000001</v>
      </c>
      <c r="K650" s="245">
        <f t="shared" si="3"/>
        <v>985.88</v>
      </c>
      <c r="L650" s="245">
        <f t="shared" si="3"/>
        <v>3055</v>
      </c>
      <c r="M650" s="245">
        <f t="shared" si="3"/>
        <v>1611.5125</v>
      </c>
      <c r="N650" s="245">
        <f t="shared" si="3"/>
        <v>855.4</v>
      </c>
      <c r="O650" s="245">
        <f t="shared" si="3"/>
        <v>2359</v>
      </c>
      <c r="P650" s="245">
        <f t="shared" si="3"/>
        <v>1244.3724999999999</v>
      </c>
      <c r="Q650" s="245">
        <f t="shared" si="3"/>
        <v>660.52</v>
      </c>
      <c r="R650" s="245">
        <f t="shared" si="3"/>
        <v>1700</v>
      </c>
      <c r="S650" s="245">
        <f t="shared" si="3"/>
        <v>896.75</v>
      </c>
      <c r="T650" s="245">
        <f t="shared" si="3"/>
        <v>476</v>
      </c>
      <c r="U650" s="245">
        <v>19</v>
      </c>
    </row>
    <row r="651" spans="1:21">
      <c r="A651" s="245">
        <v>25</v>
      </c>
      <c r="B651" s="245">
        <v>29</v>
      </c>
      <c r="C651" s="245">
        <f t="shared" ref="C651:T651" si="4">+C627</f>
        <v>6847</v>
      </c>
      <c r="D651" s="245">
        <f t="shared" si="4"/>
        <v>3611.7925</v>
      </c>
      <c r="E651" s="245">
        <f t="shared" si="4"/>
        <v>1917.16</v>
      </c>
      <c r="F651" s="245">
        <f t="shared" si="4"/>
        <v>5464</v>
      </c>
      <c r="G651" s="245">
        <f t="shared" si="4"/>
        <v>2882.26</v>
      </c>
      <c r="H651" s="245">
        <f t="shared" si="4"/>
        <v>1529.92</v>
      </c>
      <c r="I651" s="245">
        <f t="shared" si="4"/>
        <v>4018</v>
      </c>
      <c r="J651" s="245">
        <f t="shared" si="4"/>
        <v>2119.4949999999999</v>
      </c>
      <c r="K651" s="245">
        <f t="shared" si="4"/>
        <v>1125.04</v>
      </c>
      <c r="L651" s="245">
        <f t="shared" si="4"/>
        <v>3481</v>
      </c>
      <c r="M651" s="245">
        <f t="shared" si="4"/>
        <v>1836.2275</v>
      </c>
      <c r="N651" s="245">
        <f t="shared" si="4"/>
        <v>974.68</v>
      </c>
      <c r="O651" s="245">
        <f t="shared" si="4"/>
        <v>2685</v>
      </c>
      <c r="P651" s="245">
        <f t="shared" si="4"/>
        <v>1416.3375000000001</v>
      </c>
      <c r="Q651" s="245">
        <f t="shared" si="4"/>
        <v>751.8</v>
      </c>
      <c r="R651" s="245">
        <f t="shared" si="4"/>
        <v>1936</v>
      </c>
      <c r="S651" s="245">
        <f t="shared" si="4"/>
        <v>1021.24</v>
      </c>
      <c r="T651" s="245">
        <f t="shared" si="4"/>
        <v>542.08000000000004</v>
      </c>
    </row>
    <row r="652" spans="1:21">
      <c r="A652" s="245">
        <v>30</v>
      </c>
      <c r="B652" s="245">
        <v>34</v>
      </c>
      <c r="C652" s="245">
        <f t="shared" ref="C652:T652" si="5">+C628</f>
        <v>7754</v>
      </c>
      <c r="D652" s="245">
        <f t="shared" si="5"/>
        <v>4090.2350000000001</v>
      </c>
      <c r="E652" s="245">
        <f t="shared" si="5"/>
        <v>2171.12</v>
      </c>
      <c r="F652" s="245">
        <f t="shared" si="5"/>
        <v>6182</v>
      </c>
      <c r="G652" s="245">
        <f t="shared" si="5"/>
        <v>3261.0050000000001</v>
      </c>
      <c r="H652" s="245">
        <f t="shared" si="5"/>
        <v>1730.96</v>
      </c>
      <c r="I652" s="245">
        <f t="shared" si="5"/>
        <v>4541</v>
      </c>
      <c r="J652" s="245">
        <f t="shared" si="5"/>
        <v>2395.3775000000001</v>
      </c>
      <c r="K652" s="245">
        <f t="shared" si="5"/>
        <v>1271.48</v>
      </c>
      <c r="L652" s="245">
        <f t="shared" si="5"/>
        <v>3927</v>
      </c>
      <c r="M652" s="245">
        <f t="shared" si="5"/>
        <v>2071.4924999999998</v>
      </c>
      <c r="N652" s="245">
        <f t="shared" si="5"/>
        <v>1099.56</v>
      </c>
      <c r="O652" s="245">
        <f t="shared" si="5"/>
        <v>3027</v>
      </c>
      <c r="P652" s="245">
        <f t="shared" si="5"/>
        <v>1596.7425000000001</v>
      </c>
      <c r="Q652" s="245">
        <f t="shared" si="5"/>
        <v>847.56</v>
      </c>
      <c r="R652" s="245">
        <f t="shared" si="5"/>
        <v>2177</v>
      </c>
      <c r="S652" s="245">
        <f t="shared" si="5"/>
        <v>1148.3675000000001</v>
      </c>
      <c r="T652" s="245">
        <f t="shared" si="5"/>
        <v>609.55999999999995</v>
      </c>
    </row>
    <row r="653" spans="1:21">
      <c r="A653" s="245">
        <v>35</v>
      </c>
      <c r="B653" s="245">
        <v>39</v>
      </c>
      <c r="C653" s="245">
        <f t="shared" ref="C653:T653" si="6">+C629</f>
        <v>8621</v>
      </c>
      <c r="D653" s="245">
        <f t="shared" si="6"/>
        <v>4547.5775000000003</v>
      </c>
      <c r="E653" s="245">
        <f t="shared" si="6"/>
        <v>2413.88</v>
      </c>
      <c r="F653" s="245">
        <f t="shared" si="6"/>
        <v>6873</v>
      </c>
      <c r="G653" s="245">
        <f t="shared" si="6"/>
        <v>3625.5075000000002</v>
      </c>
      <c r="H653" s="245">
        <f t="shared" si="6"/>
        <v>1924.44</v>
      </c>
      <c r="I653" s="245">
        <f t="shared" si="6"/>
        <v>5029</v>
      </c>
      <c r="J653" s="245">
        <f t="shared" si="6"/>
        <v>2652.7975000000001</v>
      </c>
      <c r="K653" s="245">
        <f t="shared" si="6"/>
        <v>1408.12</v>
      </c>
      <c r="L653" s="245">
        <f t="shared" si="6"/>
        <v>4351</v>
      </c>
      <c r="M653" s="245">
        <f t="shared" si="6"/>
        <v>2295.1525000000001</v>
      </c>
      <c r="N653" s="245">
        <f t="shared" si="6"/>
        <v>1218.28</v>
      </c>
      <c r="O653" s="245">
        <f t="shared" si="6"/>
        <v>3353</v>
      </c>
      <c r="P653" s="245">
        <f t="shared" si="6"/>
        <v>1768.7075</v>
      </c>
      <c r="Q653" s="245">
        <f t="shared" si="6"/>
        <v>938.84</v>
      </c>
      <c r="R653" s="245">
        <f t="shared" si="6"/>
        <v>2414</v>
      </c>
      <c r="S653" s="245">
        <f t="shared" si="6"/>
        <v>1273.385</v>
      </c>
      <c r="T653" s="245">
        <f t="shared" si="6"/>
        <v>675.92</v>
      </c>
    </row>
    <row r="654" spans="1:21">
      <c r="A654" s="245">
        <v>40</v>
      </c>
      <c r="B654" s="245">
        <v>44</v>
      </c>
      <c r="C654" s="245">
        <f t="shared" ref="C654:T654" si="7">+C630</f>
        <v>9767</v>
      </c>
      <c r="D654" s="245">
        <f t="shared" si="7"/>
        <v>5152.0924999999997</v>
      </c>
      <c r="E654" s="245">
        <f t="shared" si="7"/>
        <v>2734.76</v>
      </c>
      <c r="F654" s="245">
        <f t="shared" si="7"/>
        <v>7774</v>
      </c>
      <c r="G654" s="245">
        <f t="shared" si="7"/>
        <v>4100.7849999999999</v>
      </c>
      <c r="H654" s="245">
        <f t="shared" si="7"/>
        <v>2176.7199999999998</v>
      </c>
      <c r="I654" s="245">
        <f t="shared" si="7"/>
        <v>5683</v>
      </c>
      <c r="J654" s="245">
        <f t="shared" si="7"/>
        <v>2997.7824999999998</v>
      </c>
      <c r="K654" s="245">
        <f t="shared" si="7"/>
        <v>1591.24</v>
      </c>
      <c r="L654" s="245">
        <f t="shared" si="7"/>
        <v>4911</v>
      </c>
      <c r="M654" s="245">
        <f t="shared" si="7"/>
        <v>2590.5524999999998</v>
      </c>
      <c r="N654" s="245">
        <f t="shared" si="7"/>
        <v>1375.08</v>
      </c>
      <c r="O654" s="245">
        <f t="shared" si="7"/>
        <v>3779</v>
      </c>
      <c r="P654" s="245">
        <f t="shared" si="7"/>
        <v>1993.4224999999999</v>
      </c>
      <c r="Q654" s="245">
        <f t="shared" si="7"/>
        <v>1058.1199999999999</v>
      </c>
      <c r="R654" s="245">
        <f t="shared" si="7"/>
        <v>2720</v>
      </c>
      <c r="S654" s="245">
        <f t="shared" si="7"/>
        <v>1434.8</v>
      </c>
      <c r="T654" s="245">
        <f t="shared" si="7"/>
        <v>761.6</v>
      </c>
    </row>
    <row r="655" spans="1:21">
      <c r="A655" s="245">
        <v>45</v>
      </c>
      <c r="B655" s="245">
        <v>49</v>
      </c>
      <c r="C655" s="245">
        <f t="shared" ref="C655:T655" si="8">+C631</f>
        <v>12453</v>
      </c>
      <c r="D655" s="245">
        <f t="shared" si="8"/>
        <v>6568.9575000000004</v>
      </c>
      <c r="E655" s="245">
        <f t="shared" si="8"/>
        <v>3486.84</v>
      </c>
      <c r="F655" s="245">
        <f t="shared" si="8"/>
        <v>9904</v>
      </c>
      <c r="G655" s="245">
        <f t="shared" si="8"/>
        <v>5224.3599999999997</v>
      </c>
      <c r="H655" s="245">
        <f t="shared" si="8"/>
        <v>2773.12</v>
      </c>
      <c r="I655" s="245">
        <f t="shared" si="8"/>
        <v>6589</v>
      </c>
      <c r="J655" s="245">
        <f t="shared" si="8"/>
        <v>3475.6975000000002</v>
      </c>
      <c r="K655" s="245">
        <f t="shared" si="8"/>
        <v>1844.92</v>
      </c>
      <c r="L655" s="245">
        <f t="shared" si="8"/>
        <v>5696</v>
      </c>
      <c r="M655" s="245">
        <f t="shared" si="8"/>
        <v>3004.64</v>
      </c>
      <c r="N655" s="245">
        <f t="shared" si="8"/>
        <v>1594.88</v>
      </c>
      <c r="O655" s="245">
        <f t="shared" si="8"/>
        <v>4385</v>
      </c>
      <c r="P655" s="245">
        <f t="shared" si="8"/>
        <v>2313.0875000000001</v>
      </c>
      <c r="Q655" s="245">
        <f t="shared" si="8"/>
        <v>1227.8</v>
      </c>
      <c r="R655" s="245">
        <f t="shared" si="8"/>
        <v>3158</v>
      </c>
      <c r="S655" s="245">
        <f t="shared" si="8"/>
        <v>1665.845</v>
      </c>
      <c r="T655" s="245">
        <f t="shared" si="8"/>
        <v>884.24</v>
      </c>
    </row>
    <row r="656" spans="1:21">
      <c r="A656" s="245">
        <v>50</v>
      </c>
      <c r="B656" s="245">
        <v>54</v>
      </c>
      <c r="C656" s="245">
        <f t="shared" ref="C656:T656" si="9">+C632</f>
        <v>13710</v>
      </c>
      <c r="D656" s="245">
        <f t="shared" si="9"/>
        <v>7232.0249999999996</v>
      </c>
      <c r="E656" s="245">
        <f t="shared" si="9"/>
        <v>3838.8</v>
      </c>
      <c r="F656" s="245">
        <f t="shared" si="9"/>
        <v>10892</v>
      </c>
      <c r="G656" s="245">
        <f t="shared" si="9"/>
        <v>5745.53</v>
      </c>
      <c r="H656" s="245">
        <f t="shared" si="9"/>
        <v>3049.76</v>
      </c>
      <c r="I656" s="245">
        <f t="shared" si="9"/>
        <v>7424</v>
      </c>
      <c r="J656" s="245">
        <f t="shared" si="9"/>
        <v>3916.16</v>
      </c>
      <c r="K656" s="245">
        <f t="shared" si="9"/>
        <v>2078.7199999999998</v>
      </c>
      <c r="L656" s="245">
        <f t="shared" si="9"/>
        <v>6411</v>
      </c>
      <c r="M656" s="245">
        <f t="shared" si="9"/>
        <v>3381.8024999999998</v>
      </c>
      <c r="N656" s="245">
        <f t="shared" si="9"/>
        <v>1795.08</v>
      </c>
      <c r="O656" s="245">
        <f t="shared" si="9"/>
        <v>4928</v>
      </c>
      <c r="P656" s="245">
        <f t="shared" si="9"/>
        <v>2599.52</v>
      </c>
      <c r="Q656" s="245">
        <f t="shared" si="9"/>
        <v>1379.84</v>
      </c>
      <c r="R656" s="245">
        <f t="shared" si="9"/>
        <v>3547</v>
      </c>
      <c r="S656" s="245">
        <f t="shared" si="9"/>
        <v>1871.0425</v>
      </c>
      <c r="T656" s="245">
        <f t="shared" si="9"/>
        <v>993.16</v>
      </c>
    </row>
    <row r="657" spans="1:20">
      <c r="A657" s="245">
        <v>55</v>
      </c>
      <c r="B657" s="245">
        <v>59</v>
      </c>
      <c r="C657" s="245">
        <f t="shared" ref="C657:T657" si="10">+C633</f>
        <v>15206</v>
      </c>
      <c r="D657" s="245">
        <f t="shared" si="10"/>
        <v>8021.165</v>
      </c>
      <c r="E657" s="245">
        <f t="shared" si="10"/>
        <v>4257.68</v>
      </c>
      <c r="F657" s="245">
        <f t="shared" si="10"/>
        <v>12067</v>
      </c>
      <c r="G657" s="245">
        <f t="shared" si="10"/>
        <v>6365.3424999999997</v>
      </c>
      <c r="H657" s="245">
        <f t="shared" si="10"/>
        <v>3378.76</v>
      </c>
      <c r="I657" s="245">
        <f t="shared" si="10"/>
        <v>8769</v>
      </c>
      <c r="J657" s="245">
        <f t="shared" si="10"/>
        <v>4625.6475</v>
      </c>
      <c r="K657" s="245">
        <f t="shared" si="10"/>
        <v>2455.3200000000002</v>
      </c>
      <c r="L657" s="245">
        <f t="shared" si="10"/>
        <v>7572</v>
      </c>
      <c r="M657" s="245">
        <f t="shared" si="10"/>
        <v>3994.23</v>
      </c>
      <c r="N657" s="245">
        <f t="shared" si="10"/>
        <v>2120.16</v>
      </c>
      <c r="O657" s="245">
        <f t="shared" si="10"/>
        <v>5837</v>
      </c>
      <c r="P657" s="245">
        <f t="shared" si="10"/>
        <v>3079.0174999999999</v>
      </c>
      <c r="Q657" s="245">
        <f t="shared" si="10"/>
        <v>1634.36</v>
      </c>
      <c r="R657" s="245">
        <f t="shared" si="10"/>
        <v>4202</v>
      </c>
      <c r="S657" s="245">
        <f t="shared" si="10"/>
        <v>2216.5549999999998</v>
      </c>
      <c r="T657" s="245">
        <f t="shared" si="10"/>
        <v>1176.56</v>
      </c>
    </row>
    <row r="658" spans="1:20">
      <c r="A658" s="245">
        <v>60</v>
      </c>
      <c r="B658" s="245">
        <v>64</v>
      </c>
      <c r="C658" s="245">
        <f t="shared" ref="C658:T658" si="11">+C634</f>
        <v>21275</v>
      </c>
      <c r="D658" s="245">
        <f t="shared" si="11"/>
        <v>11222.5625</v>
      </c>
      <c r="E658" s="245">
        <f t="shared" si="11"/>
        <v>5957</v>
      </c>
      <c r="F658" s="245">
        <f t="shared" si="11"/>
        <v>16868</v>
      </c>
      <c r="G658" s="245">
        <f t="shared" si="11"/>
        <v>8897.8700000000008</v>
      </c>
      <c r="H658" s="245">
        <f t="shared" si="11"/>
        <v>4723.04</v>
      </c>
      <c r="I658" s="245">
        <f t="shared" si="11"/>
        <v>12235</v>
      </c>
      <c r="J658" s="245">
        <f t="shared" si="11"/>
        <v>6453.9624999999996</v>
      </c>
      <c r="K658" s="245">
        <f t="shared" si="11"/>
        <v>3425.8</v>
      </c>
      <c r="L658" s="245">
        <f t="shared" si="11"/>
        <v>10543</v>
      </c>
      <c r="M658" s="245">
        <f t="shared" si="11"/>
        <v>5561.4324999999999</v>
      </c>
      <c r="N658" s="245">
        <f t="shared" si="11"/>
        <v>2952.04</v>
      </c>
      <c r="O658" s="245">
        <f t="shared" si="11"/>
        <v>8117</v>
      </c>
      <c r="P658" s="245">
        <f t="shared" si="11"/>
        <v>4281.7174999999997</v>
      </c>
      <c r="Q658" s="245">
        <f t="shared" si="11"/>
        <v>2272.7600000000002</v>
      </c>
      <c r="R658" s="245">
        <f t="shared" si="11"/>
        <v>5845</v>
      </c>
      <c r="S658" s="245">
        <f t="shared" si="11"/>
        <v>3083.2375000000002</v>
      </c>
      <c r="T658" s="245">
        <f t="shared" si="11"/>
        <v>1636.6</v>
      </c>
    </row>
    <row r="659" spans="1:20">
      <c r="A659" s="245">
        <v>65</v>
      </c>
      <c r="B659" s="245">
        <v>69</v>
      </c>
      <c r="C659" s="245">
        <f t="shared" ref="C659:T659" si="12">+C635</f>
        <v>28716</v>
      </c>
      <c r="D659" s="245">
        <f t="shared" si="12"/>
        <v>15147.69</v>
      </c>
      <c r="E659" s="245">
        <f t="shared" si="12"/>
        <v>8040.48</v>
      </c>
      <c r="F659" s="245">
        <f t="shared" si="12"/>
        <v>22751</v>
      </c>
      <c r="G659" s="245">
        <f t="shared" si="12"/>
        <v>12001.1525</v>
      </c>
      <c r="H659" s="245">
        <f t="shared" si="12"/>
        <v>6370.28</v>
      </c>
      <c r="I659" s="245">
        <f t="shared" si="12"/>
        <v>16493</v>
      </c>
      <c r="J659" s="245">
        <f t="shared" si="12"/>
        <v>8700.0575000000008</v>
      </c>
      <c r="K659" s="245">
        <f t="shared" si="12"/>
        <v>4618.04</v>
      </c>
      <c r="L659" s="245">
        <f t="shared" si="12"/>
        <v>14185</v>
      </c>
      <c r="M659" s="245">
        <f t="shared" si="12"/>
        <v>7482.5874999999996</v>
      </c>
      <c r="N659" s="245">
        <f t="shared" si="12"/>
        <v>3971.8</v>
      </c>
      <c r="O659" s="245">
        <f t="shared" si="12"/>
        <v>10920</v>
      </c>
      <c r="P659" s="245">
        <f t="shared" si="12"/>
        <v>5760.3</v>
      </c>
      <c r="Q659" s="245">
        <f t="shared" si="12"/>
        <v>3057.6</v>
      </c>
      <c r="R659" s="245">
        <f t="shared" si="12"/>
        <v>7862</v>
      </c>
      <c r="S659" s="245">
        <f t="shared" si="12"/>
        <v>4147.2049999999999</v>
      </c>
      <c r="T659" s="245">
        <f t="shared" si="12"/>
        <v>2201.36</v>
      </c>
    </row>
    <row r="660" spans="1:20">
      <c r="A660" s="245">
        <v>70</v>
      </c>
      <c r="B660" s="245">
        <v>74</v>
      </c>
      <c r="C660" s="245">
        <f t="shared" ref="C660:T660" si="13">+C636</f>
        <v>41760</v>
      </c>
      <c r="D660" s="245">
        <f t="shared" si="13"/>
        <v>22028.400000000001</v>
      </c>
      <c r="E660" s="245">
        <f t="shared" si="13"/>
        <v>11692.8</v>
      </c>
      <c r="F660" s="245">
        <f t="shared" si="13"/>
        <v>33064</v>
      </c>
      <c r="G660" s="245">
        <f t="shared" si="13"/>
        <v>17441.259999999998</v>
      </c>
      <c r="H660" s="245">
        <f t="shared" si="13"/>
        <v>9257.92</v>
      </c>
      <c r="I660" s="245">
        <f t="shared" si="13"/>
        <v>23922</v>
      </c>
      <c r="J660" s="245">
        <f t="shared" si="13"/>
        <v>12618.855</v>
      </c>
      <c r="K660" s="245">
        <f t="shared" si="13"/>
        <v>6698.16</v>
      </c>
      <c r="L660" s="245">
        <f t="shared" si="13"/>
        <v>20560</v>
      </c>
      <c r="M660" s="245">
        <f t="shared" si="13"/>
        <v>10845.4</v>
      </c>
      <c r="N660" s="245">
        <f t="shared" si="13"/>
        <v>5756.8</v>
      </c>
      <c r="O660" s="245">
        <f t="shared" si="13"/>
        <v>15829</v>
      </c>
      <c r="P660" s="245">
        <f t="shared" si="13"/>
        <v>8349.7975000000006</v>
      </c>
      <c r="Q660" s="245">
        <f t="shared" si="13"/>
        <v>4432.12</v>
      </c>
      <c r="R660" s="245">
        <f t="shared" si="13"/>
        <v>11397</v>
      </c>
      <c r="S660" s="245">
        <f t="shared" si="13"/>
        <v>6011.9174999999996</v>
      </c>
      <c r="T660" s="245">
        <f t="shared" si="13"/>
        <v>3191.16</v>
      </c>
    </row>
    <row r="661" spans="1:20">
      <c r="A661" s="245">
        <v>75</v>
      </c>
      <c r="B661" s="245">
        <v>79</v>
      </c>
      <c r="C661" s="245">
        <f t="shared" ref="C661:T661" si="14">+C637</f>
        <v>52237</v>
      </c>
      <c r="D661" s="245">
        <f t="shared" si="14"/>
        <v>27555.017500000002</v>
      </c>
      <c r="E661" s="245">
        <f t="shared" si="14"/>
        <v>14626.36</v>
      </c>
      <c r="F661" s="245">
        <f t="shared" si="14"/>
        <v>41328</v>
      </c>
      <c r="G661" s="245">
        <f t="shared" si="14"/>
        <v>21800.52</v>
      </c>
      <c r="H661" s="245">
        <f t="shared" si="14"/>
        <v>11571.84</v>
      </c>
      <c r="I661" s="245">
        <f t="shared" si="14"/>
        <v>29887</v>
      </c>
      <c r="J661" s="245">
        <f t="shared" si="14"/>
        <v>15765.3925</v>
      </c>
      <c r="K661" s="245">
        <f t="shared" si="14"/>
        <v>8368.36</v>
      </c>
      <c r="L661" s="245">
        <f t="shared" si="14"/>
        <v>21154</v>
      </c>
      <c r="M661" s="245">
        <f t="shared" si="14"/>
        <v>11158.735000000001</v>
      </c>
      <c r="N661" s="245">
        <f t="shared" si="14"/>
        <v>5923.12</v>
      </c>
      <c r="O661" s="245">
        <f t="shared" si="14"/>
        <v>19780</v>
      </c>
      <c r="P661" s="245">
        <f t="shared" si="14"/>
        <v>10433.950000000001</v>
      </c>
      <c r="Q661" s="245">
        <f t="shared" si="14"/>
        <v>5538.4</v>
      </c>
      <c r="R661" s="245">
        <f t="shared" si="14"/>
        <v>14242</v>
      </c>
      <c r="S661" s="245">
        <f t="shared" si="14"/>
        <v>7512.6549999999997</v>
      </c>
      <c r="T661" s="245">
        <f t="shared" si="14"/>
        <v>3987.76</v>
      </c>
    </row>
    <row r="662" spans="1:20">
      <c r="A662" s="245">
        <v>80</v>
      </c>
      <c r="B662" s="245">
        <v>99</v>
      </c>
      <c r="C662" s="245">
        <f t="shared" ref="C662:T662" si="15">+C638</f>
        <v>72073</v>
      </c>
      <c r="D662" s="245">
        <f t="shared" si="15"/>
        <v>38018.5075</v>
      </c>
      <c r="E662" s="245">
        <f t="shared" si="15"/>
        <v>20180.439999999999</v>
      </c>
      <c r="F662" s="245">
        <f t="shared" si="15"/>
        <v>56640</v>
      </c>
      <c r="G662" s="245">
        <f t="shared" si="15"/>
        <v>29877.599999999999</v>
      </c>
      <c r="H662" s="245">
        <f t="shared" si="15"/>
        <v>15859.2</v>
      </c>
      <c r="I662" s="245">
        <f t="shared" si="15"/>
        <v>41999</v>
      </c>
      <c r="J662" s="245">
        <f t="shared" si="15"/>
        <v>22154.4725</v>
      </c>
      <c r="K662" s="245">
        <f t="shared" si="15"/>
        <v>11759.72</v>
      </c>
      <c r="L662" s="245">
        <f t="shared" si="15"/>
        <v>32101</v>
      </c>
      <c r="M662" s="245">
        <f t="shared" si="15"/>
        <v>16933.2775</v>
      </c>
      <c r="N662" s="245">
        <f t="shared" si="15"/>
        <v>8988.2800000000007</v>
      </c>
      <c r="O662" s="245">
        <f t="shared" si="15"/>
        <v>24715</v>
      </c>
      <c r="P662" s="245">
        <f t="shared" si="15"/>
        <v>13037.1625</v>
      </c>
      <c r="Q662" s="245">
        <f t="shared" si="15"/>
        <v>6920.2</v>
      </c>
      <c r="R662" s="245">
        <f t="shared" si="15"/>
        <v>17795</v>
      </c>
      <c r="S662" s="245">
        <f t="shared" si="15"/>
        <v>9386.8624999999993</v>
      </c>
      <c r="T662" s="245">
        <f t="shared" si="15"/>
        <v>4982.6000000000004</v>
      </c>
    </row>
    <row r="664" spans="1:20">
      <c r="A664" s="245">
        <v>1</v>
      </c>
      <c r="C664" s="245">
        <f t="shared" ref="C664:T664" si="16">+C640</f>
        <v>2578</v>
      </c>
      <c r="D664" s="245">
        <f t="shared" si="16"/>
        <v>1359.895</v>
      </c>
      <c r="E664" s="245">
        <f t="shared" si="16"/>
        <v>721.84</v>
      </c>
      <c r="F664" s="245">
        <f t="shared" si="16"/>
        <v>2028</v>
      </c>
      <c r="G664" s="245">
        <f t="shared" si="16"/>
        <v>1069.77</v>
      </c>
      <c r="H664" s="245">
        <f t="shared" si="16"/>
        <v>567.84</v>
      </c>
      <c r="I664" s="245">
        <f t="shared" si="16"/>
        <v>1469</v>
      </c>
      <c r="J664" s="245">
        <f t="shared" si="16"/>
        <v>774.89750000000004</v>
      </c>
      <c r="K664" s="245">
        <f t="shared" si="16"/>
        <v>411.32</v>
      </c>
      <c r="L664" s="245">
        <f t="shared" si="16"/>
        <v>1260</v>
      </c>
      <c r="M664" s="245">
        <f t="shared" si="16"/>
        <v>664.65</v>
      </c>
      <c r="N664" s="245">
        <f t="shared" si="16"/>
        <v>352.8</v>
      </c>
      <c r="O664" s="245">
        <f t="shared" si="16"/>
        <v>1075</v>
      </c>
      <c r="P664" s="245">
        <f t="shared" si="16"/>
        <v>567.0625</v>
      </c>
      <c r="Q664" s="245">
        <f t="shared" si="16"/>
        <v>301</v>
      </c>
      <c r="R664" s="245">
        <f t="shared" si="16"/>
        <v>773</v>
      </c>
      <c r="S664" s="245">
        <f t="shared" si="16"/>
        <v>407.75749999999999</v>
      </c>
      <c r="T664" s="245">
        <f t="shared" si="16"/>
        <v>216.44</v>
      </c>
    </row>
    <row r="665" spans="1:20">
      <c r="A665" s="245">
        <v>2</v>
      </c>
      <c r="C665" s="245">
        <f t="shared" ref="C665:T665" si="17">+C641</f>
        <v>4056</v>
      </c>
      <c r="D665" s="245">
        <f t="shared" si="17"/>
        <v>2139.54</v>
      </c>
      <c r="E665" s="245">
        <f t="shared" si="17"/>
        <v>1135.68</v>
      </c>
      <c r="F665" s="245">
        <f t="shared" si="17"/>
        <v>3203</v>
      </c>
      <c r="G665" s="245">
        <f t="shared" si="17"/>
        <v>1689.5825</v>
      </c>
      <c r="H665" s="245">
        <f t="shared" si="17"/>
        <v>896.84</v>
      </c>
      <c r="I665" s="245">
        <f t="shared" si="17"/>
        <v>2310</v>
      </c>
      <c r="J665" s="245">
        <f t="shared" si="17"/>
        <v>1218.5250000000001</v>
      </c>
      <c r="K665" s="245">
        <f t="shared" si="17"/>
        <v>646.79999999999995</v>
      </c>
      <c r="L665" s="245">
        <f t="shared" si="17"/>
        <v>1981</v>
      </c>
      <c r="M665" s="245">
        <f t="shared" si="17"/>
        <v>1044.9775</v>
      </c>
      <c r="N665" s="245">
        <f t="shared" si="17"/>
        <v>554.67999999999995</v>
      </c>
      <c r="O665" s="245">
        <f t="shared" si="17"/>
        <v>1686</v>
      </c>
      <c r="P665" s="245">
        <f t="shared" si="17"/>
        <v>889.36500000000001</v>
      </c>
      <c r="Q665" s="245">
        <f t="shared" si="17"/>
        <v>472.08</v>
      </c>
      <c r="R665" s="245">
        <f t="shared" si="17"/>
        <v>1215</v>
      </c>
      <c r="S665" s="245">
        <f t="shared" si="17"/>
        <v>640.91250000000002</v>
      </c>
      <c r="T665" s="245">
        <f t="shared" si="17"/>
        <v>340.2</v>
      </c>
    </row>
    <row r="666" spans="1:20">
      <c r="A666" s="245">
        <v>3</v>
      </c>
      <c r="C666" s="245">
        <f t="shared" ref="C666:T666" si="18">+C642</f>
        <v>5862</v>
      </c>
      <c r="D666" s="245">
        <f t="shared" si="18"/>
        <v>3092.2049999999999</v>
      </c>
      <c r="E666" s="245">
        <f t="shared" si="18"/>
        <v>1641.36</v>
      </c>
      <c r="F666" s="245">
        <f t="shared" si="18"/>
        <v>4640</v>
      </c>
      <c r="G666" s="245">
        <f t="shared" si="18"/>
        <v>2447.6</v>
      </c>
      <c r="H666" s="245">
        <f t="shared" si="18"/>
        <v>1299.2</v>
      </c>
      <c r="I666" s="245">
        <f t="shared" si="18"/>
        <v>3354</v>
      </c>
      <c r="J666" s="245">
        <f t="shared" si="18"/>
        <v>1769.2349999999999</v>
      </c>
      <c r="K666" s="245">
        <f t="shared" si="18"/>
        <v>939.12</v>
      </c>
      <c r="L666" s="245">
        <f t="shared" si="18"/>
        <v>2878</v>
      </c>
      <c r="M666" s="245">
        <f t="shared" si="18"/>
        <v>1518.145</v>
      </c>
      <c r="N666" s="245">
        <f t="shared" si="18"/>
        <v>805.84</v>
      </c>
      <c r="O666" s="245">
        <f t="shared" si="18"/>
        <v>2448</v>
      </c>
      <c r="P666" s="245">
        <f t="shared" si="18"/>
        <v>1291.32</v>
      </c>
      <c r="Q666" s="245">
        <f t="shared" si="18"/>
        <v>685.44</v>
      </c>
      <c r="R666" s="245">
        <f t="shared" si="18"/>
        <v>1763</v>
      </c>
      <c r="S666" s="245">
        <f t="shared" si="18"/>
        <v>929.98249999999996</v>
      </c>
      <c r="T666" s="245">
        <f t="shared" si="18"/>
        <v>493.64</v>
      </c>
    </row>
    <row r="668" spans="1:20">
      <c r="A668" s="245" t="s">
        <v>765</v>
      </c>
      <c r="C668" s="245">
        <f t="shared" ref="C668:T668" si="19">+C644</f>
        <v>365</v>
      </c>
      <c r="D668" s="245">
        <f t="shared" si="19"/>
        <v>190</v>
      </c>
      <c r="E668" s="245">
        <f t="shared" si="19"/>
        <v>100</v>
      </c>
      <c r="F668" s="245">
        <f t="shared" si="19"/>
        <v>365</v>
      </c>
      <c r="G668" s="245">
        <f t="shared" si="19"/>
        <v>190</v>
      </c>
      <c r="H668" s="245">
        <f t="shared" si="19"/>
        <v>100</v>
      </c>
      <c r="I668" s="245">
        <f t="shared" si="19"/>
        <v>365</v>
      </c>
      <c r="J668" s="245">
        <f t="shared" si="19"/>
        <v>190</v>
      </c>
      <c r="K668" s="245">
        <f t="shared" si="19"/>
        <v>100</v>
      </c>
      <c r="L668" s="245">
        <f t="shared" si="19"/>
        <v>365</v>
      </c>
      <c r="M668" s="245">
        <f t="shared" si="19"/>
        <v>190</v>
      </c>
      <c r="N668" s="245">
        <f t="shared" si="19"/>
        <v>100</v>
      </c>
      <c r="O668" s="245">
        <f t="shared" si="19"/>
        <v>365</v>
      </c>
      <c r="P668" s="245">
        <f t="shared" si="19"/>
        <v>190</v>
      </c>
      <c r="Q668" s="245">
        <f t="shared" si="19"/>
        <v>100</v>
      </c>
      <c r="R668" s="245">
        <f t="shared" si="19"/>
        <v>365</v>
      </c>
      <c r="S668" s="245">
        <f t="shared" si="19"/>
        <v>190</v>
      </c>
      <c r="T668" s="245">
        <f t="shared" si="19"/>
        <v>100</v>
      </c>
    </row>
  </sheetData>
  <customSheetViews>
    <customSheetView guid="{C4916916-8F8A-452F-B573-8C827836FB40}" scale="70" state="hidden" topLeftCell="A37">
      <selection activeCell="H31" sqref="H31"/>
      <pageMargins left="0" right="0" top="0" bottom="0" header="0" footer="0"/>
      <pageSetup orientation="portrait" horizontalDpi="4294967293" verticalDpi="0" r:id="rId1"/>
    </customSheetView>
  </customSheetViews>
  <pageMargins left="0.7" right="0.7" top="0.75" bottom="0.75" header="0.3" footer="0.3"/>
  <pageSetup orientation="portrait" horizontalDpi="4294967293" verticalDpi="1200"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8497F-7357-4188-8CA6-8F46E5451743}">
  <sheetPr codeName="Hoja84"/>
  <dimension ref="A1:AH618"/>
  <sheetViews>
    <sheetView topLeftCell="A274" zoomScale="70" zoomScaleNormal="70" workbookViewId="0">
      <selection activeCell="O296" sqref="O296:O298"/>
    </sheetView>
  </sheetViews>
  <sheetFormatPr defaultColWidth="8.19921875" defaultRowHeight="15.6"/>
  <cols>
    <col min="1" max="1" width="37.19921875" style="245" bestFit="1" customWidth="1"/>
    <col min="2" max="2" width="6.19921875" style="245" bestFit="1" customWidth="1"/>
    <col min="3" max="3" width="10.3984375" style="245" customWidth="1"/>
    <col min="4" max="4" width="12.69921875" style="245" bestFit="1" customWidth="1"/>
    <col min="5" max="5" width="11.09765625" style="245" bestFit="1" customWidth="1"/>
    <col min="6" max="6" width="11.09765625" style="245" customWidth="1"/>
    <col min="7" max="7" width="12.69921875" style="245" bestFit="1" customWidth="1"/>
    <col min="8" max="8" width="11.09765625" style="245" customWidth="1"/>
    <col min="9" max="9" width="9.09765625" style="245" bestFit="1" customWidth="1"/>
    <col min="10" max="10" width="12.69921875" style="245" bestFit="1" customWidth="1"/>
    <col min="11" max="11" width="11.09765625" style="245" bestFit="1" customWidth="1"/>
    <col min="12" max="12" width="9.69921875" style="245" bestFit="1" customWidth="1"/>
    <col min="13" max="13" width="12.69921875" style="245" bestFit="1" customWidth="1"/>
    <col min="14" max="14" width="11.09765625" style="245" bestFit="1" customWidth="1"/>
    <col min="15" max="15" width="10" style="245" bestFit="1" customWidth="1"/>
    <col min="16" max="16" width="12.69921875" style="245" bestFit="1" customWidth="1"/>
    <col min="17" max="17" width="10.09765625" style="245" bestFit="1" customWidth="1"/>
    <col min="18" max="18" width="10" style="245" bestFit="1" customWidth="1"/>
    <col min="19" max="19" width="12.69921875" style="245" bestFit="1" customWidth="1"/>
    <col min="20" max="20" width="10.09765625" style="245" bestFit="1" customWidth="1"/>
    <col min="21" max="21" width="10" style="245" bestFit="1" customWidth="1"/>
    <col min="22" max="22" width="12.69921875" style="245" bestFit="1" customWidth="1"/>
    <col min="23" max="23" width="10.09765625" style="245" bestFit="1" customWidth="1"/>
    <col min="24" max="24" width="3.09765625" style="245" bestFit="1" customWidth="1"/>
    <col min="25" max="25" width="33.19921875" style="245" bestFit="1" customWidth="1"/>
    <col min="26" max="26" width="3.09765625" style="245" bestFit="1" customWidth="1"/>
    <col min="27" max="27" width="4.59765625" style="245" bestFit="1" customWidth="1"/>
    <col min="28" max="33" width="8.69921875" style="245" bestFit="1" customWidth="1"/>
    <col min="34" max="16384" width="8.19921875" style="245"/>
  </cols>
  <sheetData>
    <row r="1" spans="1:34">
      <c r="A1" s="245" t="s">
        <v>768</v>
      </c>
      <c r="C1" s="245" t="s">
        <v>738</v>
      </c>
      <c r="F1" s="245" t="s">
        <v>769</v>
      </c>
      <c r="I1" s="245" t="s">
        <v>770</v>
      </c>
      <c r="L1" s="245" t="s">
        <v>244</v>
      </c>
      <c r="O1" s="245" t="s">
        <v>771</v>
      </c>
      <c r="R1" s="245" t="s">
        <v>772</v>
      </c>
      <c r="U1" s="245" t="s">
        <v>773</v>
      </c>
      <c r="Y1" s="245">
        <f>+'Data Input-Ingreso de Datos'!E114</f>
        <v>2</v>
      </c>
    </row>
    <row r="2" spans="1:34">
      <c r="A2" s="245" t="s">
        <v>653</v>
      </c>
      <c r="B2" s="245" t="s">
        <v>654</v>
      </c>
      <c r="C2" s="245" t="s">
        <v>652</v>
      </c>
      <c r="D2" s="245" t="s">
        <v>655</v>
      </c>
      <c r="E2" s="245" t="s">
        <v>656</v>
      </c>
      <c r="F2" s="245" t="s">
        <v>652</v>
      </c>
      <c r="G2" s="245" t="s">
        <v>655</v>
      </c>
      <c r="H2" s="245" t="s">
        <v>656</v>
      </c>
      <c r="I2" s="245" t="s">
        <v>652</v>
      </c>
      <c r="J2" s="245" t="s">
        <v>655</v>
      </c>
      <c r="K2" s="245" t="s">
        <v>656</v>
      </c>
      <c r="L2" s="245" t="s">
        <v>652</v>
      </c>
      <c r="M2" s="245" t="s">
        <v>655</v>
      </c>
      <c r="N2" s="245" t="s">
        <v>656</v>
      </c>
      <c r="O2" s="245" t="s">
        <v>652</v>
      </c>
      <c r="P2" s="245" t="s">
        <v>655</v>
      </c>
      <c r="Q2" s="245" t="s">
        <v>656</v>
      </c>
      <c r="R2" s="245" t="s">
        <v>652</v>
      </c>
      <c r="S2" s="245" t="s">
        <v>655</v>
      </c>
      <c r="T2" s="245" t="s">
        <v>656</v>
      </c>
      <c r="U2" s="245" t="s">
        <v>652</v>
      </c>
      <c r="V2" s="245" t="s">
        <v>655</v>
      </c>
      <c r="W2" s="245" t="s">
        <v>656</v>
      </c>
      <c r="AA2" s="245">
        <f>+ApplAge</f>
        <v>43</v>
      </c>
      <c r="AB2" s="245" t="s">
        <v>644</v>
      </c>
      <c r="AC2" s="245" t="s">
        <v>645</v>
      </c>
      <c r="AD2" s="245" t="s">
        <v>646</v>
      </c>
      <c r="AE2" s="245" t="s">
        <v>647</v>
      </c>
      <c r="AF2" s="245" t="s">
        <v>648</v>
      </c>
      <c r="AG2" s="245" t="s">
        <v>649</v>
      </c>
      <c r="AH2" s="245" t="s">
        <v>650</v>
      </c>
    </row>
    <row r="3" spans="1:34" ht="16.2" thickBot="1">
      <c r="A3" s="314">
        <v>18</v>
      </c>
      <c r="B3" s="315">
        <v>18</v>
      </c>
      <c r="C3" s="321">
        <v>2267</v>
      </c>
      <c r="D3" s="316">
        <v>1195.8425</v>
      </c>
      <c r="E3" s="316">
        <v>634.7600000000001</v>
      </c>
      <c r="F3" s="321">
        <v>1888</v>
      </c>
      <c r="G3" s="316">
        <v>995.92</v>
      </c>
      <c r="H3" s="316">
        <v>528.6400000000001</v>
      </c>
      <c r="I3" s="321">
        <v>1603</v>
      </c>
      <c r="J3" s="316">
        <v>845.58249999999998</v>
      </c>
      <c r="K3" s="316">
        <v>448.84000000000003</v>
      </c>
      <c r="L3" s="321">
        <v>1101</v>
      </c>
      <c r="M3" s="316">
        <v>580.77749999999992</v>
      </c>
      <c r="N3" s="316">
        <v>308.28000000000003</v>
      </c>
      <c r="O3" s="321">
        <v>778</v>
      </c>
      <c r="P3" s="316">
        <v>410.39499999999998</v>
      </c>
      <c r="Q3" s="316">
        <v>217.84000000000003</v>
      </c>
      <c r="R3" s="321">
        <v>607</v>
      </c>
      <c r="S3" s="316">
        <v>320.1925</v>
      </c>
      <c r="T3" s="316">
        <v>169.96</v>
      </c>
      <c r="U3" s="321">
        <v>322</v>
      </c>
      <c r="V3" s="316">
        <v>169.85499999999999</v>
      </c>
      <c r="W3" s="316">
        <v>90.160000000000011</v>
      </c>
      <c r="X3" s="317">
        <v>1</v>
      </c>
      <c r="AA3" s="245" t="str">
        <f>+SpcAge</f>
        <v>N/A</v>
      </c>
      <c r="AB3" s="245" t="s">
        <v>652</v>
      </c>
      <c r="AC3" s="245" t="s">
        <v>652</v>
      </c>
      <c r="AD3" s="245" t="s">
        <v>652</v>
      </c>
      <c r="AE3" s="245" t="s">
        <v>652</v>
      </c>
      <c r="AF3" s="245" t="s">
        <v>652</v>
      </c>
      <c r="AG3" s="245" t="s">
        <v>652</v>
      </c>
      <c r="AH3" s="245" t="s">
        <v>652</v>
      </c>
    </row>
    <row r="4" spans="1:34">
      <c r="A4" s="318">
        <v>19</v>
      </c>
      <c r="B4" s="319">
        <v>19</v>
      </c>
      <c r="C4" s="321">
        <v>2301</v>
      </c>
      <c r="D4" s="316">
        <v>1213.7774999999999</v>
      </c>
      <c r="E4" s="316">
        <v>644.28000000000009</v>
      </c>
      <c r="F4" s="321">
        <v>1907</v>
      </c>
      <c r="G4" s="316">
        <v>1005.9425</v>
      </c>
      <c r="H4" s="316">
        <v>533.96</v>
      </c>
      <c r="I4" s="321">
        <v>1621</v>
      </c>
      <c r="J4" s="316">
        <v>855.07749999999999</v>
      </c>
      <c r="K4" s="316">
        <v>453.88000000000005</v>
      </c>
      <c r="L4" s="321">
        <v>1118</v>
      </c>
      <c r="M4" s="316">
        <v>589.745</v>
      </c>
      <c r="N4" s="316">
        <v>313.04000000000002</v>
      </c>
      <c r="O4" s="321">
        <v>789</v>
      </c>
      <c r="P4" s="316">
        <v>416.19749999999999</v>
      </c>
      <c r="Q4" s="316">
        <v>220.92000000000002</v>
      </c>
      <c r="R4" s="321">
        <v>616</v>
      </c>
      <c r="S4" s="316">
        <v>324.94</v>
      </c>
      <c r="T4" s="316">
        <v>172.48000000000002</v>
      </c>
      <c r="U4" s="321">
        <v>327</v>
      </c>
      <c r="V4" s="316">
        <v>172.49249999999998</v>
      </c>
      <c r="W4" s="316">
        <v>91.56</v>
      </c>
      <c r="X4" s="320"/>
      <c r="Y4" s="45" t="s">
        <v>86</v>
      </c>
      <c r="AA4" s="253">
        <f>+'Tarifas Evermore'!AA4</f>
        <v>1</v>
      </c>
    </row>
    <row r="5" spans="1:34">
      <c r="A5" s="314">
        <v>20</v>
      </c>
      <c r="B5" s="315">
        <v>20</v>
      </c>
      <c r="C5" s="321">
        <v>2335</v>
      </c>
      <c r="D5" s="316">
        <v>1231.7124999999999</v>
      </c>
      <c r="E5" s="316">
        <v>653.80000000000007</v>
      </c>
      <c r="F5" s="321">
        <v>1927</v>
      </c>
      <c r="G5" s="316">
        <v>1016.4924999999999</v>
      </c>
      <c r="H5" s="316">
        <v>539.56000000000006</v>
      </c>
      <c r="I5" s="321">
        <v>1644</v>
      </c>
      <c r="J5" s="316">
        <v>867.20999999999992</v>
      </c>
      <c r="K5" s="316">
        <v>460.32000000000005</v>
      </c>
      <c r="L5" s="321">
        <v>1143</v>
      </c>
      <c r="M5" s="316">
        <v>602.9325</v>
      </c>
      <c r="N5" s="316">
        <v>320.04000000000002</v>
      </c>
      <c r="O5" s="321">
        <v>806</v>
      </c>
      <c r="P5" s="316">
        <v>425.16499999999996</v>
      </c>
      <c r="Q5" s="316">
        <v>225.68000000000004</v>
      </c>
      <c r="R5" s="321">
        <v>625</v>
      </c>
      <c r="S5" s="316">
        <v>329.6875</v>
      </c>
      <c r="T5" s="316">
        <v>175.00000000000003</v>
      </c>
      <c r="U5" s="321">
        <v>331</v>
      </c>
      <c r="V5" s="316">
        <v>174.60249999999999</v>
      </c>
      <c r="W5" s="316">
        <v>92.68</v>
      </c>
      <c r="X5" s="317"/>
      <c r="Y5" s="234" t="s">
        <v>758</v>
      </c>
      <c r="Z5" s="245">
        <v>1</v>
      </c>
      <c r="AB5" s="246" t="b">
        <f>+IF($Y$1=Z5,VLOOKUP($AA$2,$A$3:$X$86,3))</f>
        <v>0</v>
      </c>
      <c r="AC5" s="246" t="b">
        <f>+IF($Y$1=Z5,VLOOKUP($AA$2,$A$3:$X$86,6))</f>
        <v>0</v>
      </c>
      <c r="AD5" s="246" t="b">
        <f>+IF($Y$1=Z5,VLOOKUP($AA$2,$A$3:$X$86,9))</f>
        <v>0</v>
      </c>
      <c r="AE5" s="246" t="b">
        <f>+IF($Y$1=Z5,VLOOKUP($AA$2,$A$3:$X$86,12))</f>
        <v>0</v>
      </c>
      <c r="AF5" s="246" t="b">
        <f>+IF($Y$1=Z5,VLOOKUP($AA$2,$A$3:$X$86,15))</f>
        <v>0</v>
      </c>
      <c r="AG5" s="246" t="b">
        <f>+IF($Y$1=Z5,VLOOKUP($AA$2,$A$3:$X$86,18))</f>
        <v>0</v>
      </c>
      <c r="AH5" s="246" t="b">
        <f>+IF($Y$1=Z5,VLOOKUP($AA$2,$A$3:$X$86,21))</f>
        <v>0</v>
      </c>
    </row>
    <row r="6" spans="1:34">
      <c r="A6" s="318">
        <v>21</v>
      </c>
      <c r="B6" s="319">
        <v>21</v>
      </c>
      <c r="C6" s="321">
        <v>2365</v>
      </c>
      <c r="D6" s="316">
        <v>1247.5374999999999</v>
      </c>
      <c r="E6" s="316">
        <v>662.2</v>
      </c>
      <c r="F6" s="321">
        <v>1945</v>
      </c>
      <c r="G6" s="316">
        <v>1025.9875</v>
      </c>
      <c r="H6" s="316">
        <v>544.6</v>
      </c>
      <c r="I6" s="321">
        <v>1661</v>
      </c>
      <c r="J6" s="316">
        <v>876.1774999999999</v>
      </c>
      <c r="K6" s="316">
        <v>465.08000000000004</v>
      </c>
      <c r="L6" s="321">
        <v>1161</v>
      </c>
      <c r="M6" s="316">
        <v>612.42750000000001</v>
      </c>
      <c r="N6" s="316">
        <v>325.08000000000004</v>
      </c>
      <c r="O6" s="321">
        <v>820</v>
      </c>
      <c r="P6" s="316">
        <v>432.54999999999995</v>
      </c>
      <c r="Q6" s="316">
        <v>229.60000000000002</v>
      </c>
      <c r="R6" s="321">
        <v>636</v>
      </c>
      <c r="S6" s="316">
        <v>335.48999999999995</v>
      </c>
      <c r="T6" s="316">
        <v>178.08</v>
      </c>
      <c r="U6" s="321">
        <v>337</v>
      </c>
      <c r="V6" s="316">
        <v>177.76749999999998</v>
      </c>
      <c r="W6" s="316">
        <v>94.360000000000014</v>
      </c>
      <c r="X6" s="320"/>
      <c r="Y6" s="234" t="s">
        <v>759</v>
      </c>
      <c r="Z6" s="245">
        <v>2</v>
      </c>
      <c r="AB6" s="246">
        <f>+IF($Y$1=Z6,VLOOKUP($AA$2,$A$96:$X$179,3))</f>
        <v>4266</v>
      </c>
      <c r="AC6" s="246">
        <f>+IF($Y$1=Z6,VLOOKUP($AA$2,$A$96:$X$179,6))</f>
        <v>3419</v>
      </c>
      <c r="AD6" s="246">
        <f>+IF($Y$1=Z6,VLOOKUP($AA$2,$A$96:$X$179,9))</f>
        <v>2955</v>
      </c>
      <c r="AE6" s="246">
        <f>+IF($Y$1=Z6,VLOOKUP($AA$2,$A$96:$X$179,12))</f>
        <v>2125</v>
      </c>
      <c r="AF6" s="246">
        <f>+IF($Y$1=Z6,VLOOKUP($AA$2,$A$96:$X$179,15))</f>
        <v>1453</v>
      </c>
      <c r="AG6" s="246">
        <f>+IF($Y$1=Z6,VLOOKUP($AA$2,$A$96:$X$179,18))</f>
        <v>1111</v>
      </c>
      <c r="AH6" s="246">
        <f>+IF($Y$1=Z6,VLOOKUP($AA$2,$A$96:$X$179,21))</f>
        <v>589</v>
      </c>
    </row>
    <row r="7" spans="1:34">
      <c r="A7" s="314">
        <v>22</v>
      </c>
      <c r="B7" s="315">
        <v>22</v>
      </c>
      <c r="C7" s="321">
        <v>2402</v>
      </c>
      <c r="D7" s="316">
        <v>1267.0549999999998</v>
      </c>
      <c r="E7" s="316">
        <v>672.56000000000006</v>
      </c>
      <c r="F7" s="321">
        <v>1964</v>
      </c>
      <c r="G7" s="316">
        <v>1036.01</v>
      </c>
      <c r="H7" s="316">
        <v>549.92000000000007</v>
      </c>
      <c r="I7" s="321">
        <v>1683</v>
      </c>
      <c r="J7" s="316">
        <v>887.78249999999991</v>
      </c>
      <c r="K7" s="316">
        <v>471.24000000000007</v>
      </c>
      <c r="L7" s="321">
        <v>1181</v>
      </c>
      <c r="M7" s="316">
        <v>622.97749999999996</v>
      </c>
      <c r="N7" s="316">
        <v>330.68</v>
      </c>
      <c r="O7" s="321">
        <v>835</v>
      </c>
      <c r="P7" s="316">
        <v>440.46249999999998</v>
      </c>
      <c r="Q7" s="316">
        <v>233.8</v>
      </c>
      <c r="R7" s="321">
        <v>648</v>
      </c>
      <c r="S7" s="316">
        <v>341.82</v>
      </c>
      <c r="T7" s="316">
        <v>181.44000000000003</v>
      </c>
      <c r="U7" s="321">
        <v>344</v>
      </c>
      <c r="V7" s="316">
        <v>181.45999999999998</v>
      </c>
      <c r="W7" s="316">
        <v>96.320000000000007</v>
      </c>
      <c r="X7" s="317"/>
      <c r="Y7" s="234"/>
      <c r="AB7" s="246" t="b">
        <f>+IF($Y$1=Z7,VLOOKUP($AA$2,$A$189:$W$205,3))</f>
        <v>0</v>
      </c>
      <c r="AC7" s="246" t="b">
        <f>+IF($Y$1=Z7,VLOOKUP($AA$2,$A$189:$W$205,6))</f>
        <v>0</v>
      </c>
      <c r="AD7" s="246" t="b">
        <f>+IF($Y$1=Z7,VLOOKUP($AA$2,$A$189:$W$205,9))</f>
        <v>0</v>
      </c>
      <c r="AE7" s="246" t="b">
        <f>+IF($Y$1=Z7,VLOOKUP($AA$2,$A$189:$W$205,12))</f>
        <v>0</v>
      </c>
      <c r="AF7" s="246" t="b">
        <f>+IF($Y$1=Z7,VLOOKUP($AA$2,$A$189:$W$205,15))</f>
        <v>0</v>
      </c>
      <c r="AG7" s="246" t="b">
        <f>+IF($Y$1=Z7,VLOOKUP($AA$2,$A$189:$W$205,18))</f>
        <v>0</v>
      </c>
      <c r="AH7" s="246" t="b">
        <f>+IF($Y$1=AA7,VLOOKUP($AA$2,$A$189:$W$205,18))</f>
        <v>0</v>
      </c>
    </row>
    <row r="8" spans="1:34">
      <c r="A8" s="318">
        <v>23</v>
      </c>
      <c r="B8" s="319">
        <v>23</v>
      </c>
      <c r="C8" s="321">
        <v>2432</v>
      </c>
      <c r="D8" s="316">
        <v>1282.8799999999999</v>
      </c>
      <c r="E8" s="316">
        <v>680.96</v>
      </c>
      <c r="F8" s="321">
        <v>1984</v>
      </c>
      <c r="G8" s="316">
        <v>1046.56</v>
      </c>
      <c r="H8" s="316">
        <v>555.5200000000001</v>
      </c>
      <c r="I8" s="321">
        <v>1705</v>
      </c>
      <c r="J8" s="316">
        <v>899.38749999999993</v>
      </c>
      <c r="K8" s="316">
        <v>477.40000000000003</v>
      </c>
      <c r="L8" s="321">
        <v>1201</v>
      </c>
      <c r="M8" s="316">
        <v>633.52749999999992</v>
      </c>
      <c r="N8" s="316">
        <v>336.28000000000003</v>
      </c>
      <c r="O8" s="321">
        <v>851</v>
      </c>
      <c r="P8" s="316">
        <v>448.90249999999997</v>
      </c>
      <c r="Q8" s="316">
        <v>238.28000000000003</v>
      </c>
      <c r="R8" s="321">
        <v>659</v>
      </c>
      <c r="S8" s="316">
        <v>347.6225</v>
      </c>
      <c r="T8" s="316">
        <v>184.52</v>
      </c>
      <c r="U8" s="321">
        <v>349</v>
      </c>
      <c r="V8" s="316">
        <v>184.0975</v>
      </c>
      <c r="W8" s="316">
        <v>97.720000000000013</v>
      </c>
      <c r="X8" s="320"/>
      <c r="Y8" s="234" t="s">
        <v>757</v>
      </c>
      <c r="Z8" s="245">
        <v>4</v>
      </c>
      <c r="AB8" s="246" t="b">
        <f>+IF($Y$1=Z8,VLOOKUP($AA$2,$A$211:$X$294,3))</f>
        <v>0</v>
      </c>
      <c r="AC8" s="246" t="b">
        <f>+IF($Y$1=Z8,VLOOKUP($AA$2,$A$211:$X$294,6))</f>
        <v>0</v>
      </c>
      <c r="AD8" s="246" t="b">
        <f>+IF($Y$1=Z8,VLOOKUP($AA$2,$A$211:$X$294,9))</f>
        <v>0</v>
      </c>
      <c r="AE8" s="246" t="b">
        <f>+IF($Y$1=Z8,VLOOKUP($AA$2,$A$211:$X$294,12))</f>
        <v>0</v>
      </c>
      <c r="AF8" s="246" t="b">
        <f>+IF($Y$1=Z8,VLOOKUP($AA$2,$A$211:$X$294,15))</f>
        <v>0</v>
      </c>
      <c r="AG8" s="246" t="b">
        <f>+IF($Y$1=Z8,VLOOKUP($AA$2,$A$211:$X$294,18))</f>
        <v>0</v>
      </c>
      <c r="AH8" s="246" t="b">
        <f>+IF($Y$1=Z8,VLOOKUP($AA$2,$A$211:$X$294,21))</f>
        <v>0</v>
      </c>
    </row>
    <row r="9" spans="1:34">
      <c r="A9" s="314">
        <v>24</v>
      </c>
      <c r="B9" s="315">
        <v>24</v>
      </c>
      <c r="C9" s="321">
        <v>2464</v>
      </c>
      <c r="D9" s="316">
        <v>1299.76</v>
      </c>
      <c r="E9" s="316">
        <v>689.92000000000007</v>
      </c>
      <c r="F9" s="321">
        <v>2003</v>
      </c>
      <c r="G9" s="316">
        <v>1056.5825</v>
      </c>
      <c r="H9" s="316">
        <v>560.84</v>
      </c>
      <c r="I9" s="321">
        <v>1725</v>
      </c>
      <c r="J9" s="316">
        <v>909.9375</v>
      </c>
      <c r="K9" s="316">
        <v>483.00000000000006</v>
      </c>
      <c r="L9" s="321">
        <v>1221</v>
      </c>
      <c r="M9" s="316">
        <v>644.07749999999999</v>
      </c>
      <c r="N9" s="316">
        <v>341.88000000000005</v>
      </c>
      <c r="O9" s="321">
        <v>863</v>
      </c>
      <c r="P9" s="316">
        <v>455.23249999999996</v>
      </c>
      <c r="Q9" s="316">
        <v>241.64000000000001</v>
      </c>
      <c r="R9" s="321">
        <v>670</v>
      </c>
      <c r="S9" s="316">
        <v>353.42499999999995</v>
      </c>
      <c r="T9" s="316">
        <v>187.60000000000002</v>
      </c>
      <c r="U9" s="321">
        <v>355</v>
      </c>
      <c r="V9" s="316">
        <v>187.26249999999999</v>
      </c>
      <c r="W9" s="316">
        <v>99.4</v>
      </c>
      <c r="X9" s="317"/>
      <c r="Y9" s="234"/>
      <c r="AB9" s="246" t="b">
        <f>+IF($Y$1=Z9,VLOOKUP($AA$2,$A$304:$W$320,3))</f>
        <v>0</v>
      </c>
      <c r="AC9" s="246" t="b">
        <f>+IF($Y$1=Z9,VLOOKUP($AA$2,$A$304:$W$320,6))</f>
        <v>0</v>
      </c>
      <c r="AD9" s="246" t="b">
        <f>+IF($Y$1=Z9,VLOOKUP($AA$2,$A$304:$W$320,9))</f>
        <v>0</v>
      </c>
      <c r="AE9" s="246" t="b">
        <f>+IF($Y$1=Z9,VLOOKUP($AA$2,$A$304:$W$320,12))</f>
        <v>0</v>
      </c>
      <c r="AF9" s="246" t="b">
        <f>+IF($Y$1=Z9,VLOOKUP($AA$2,$A$304:$W$320,15))</f>
        <v>0</v>
      </c>
      <c r="AG9" s="246" t="b">
        <f>+IF($Y$1=Z9,VLOOKUP($AA$2,$A$304:$W$320,18))</f>
        <v>0</v>
      </c>
      <c r="AH9" s="246" t="b">
        <f>+IF($Y$1=AA9,VLOOKUP($AA$2,$A$304:$W$320,18))</f>
        <v>0</v>
      </c>
    </row>
    <row r="10" spans="1:34">
      <c r="A10" s="318">
        <v>25</v>
      </c>
      <c r="B10" s="319">
        <v>25</v>
      </c>
      <c r="C10" s="321">
        <v>2497</v>
      </c>
      <c r="D10" s="316">
        <v>1317.1675</v>
      </c>
      <c r="E10" s="316">
        <v>699.16000000000008</v>
      </c>
      <c r="F10" s="321">
        <v>2024</v>
      </c>
      <c r="G10" s="316">
        <v>1067.6599999999999</v>
      </c>
      <c r="H10" s="316">
        <v>566.72</v>
      </c>
      <c r="I10" s="321">
        <v>1742</v>
      </c>
      <c r="J10" s="316">
        <v>918.90499999999997</v>
      </c>
      <c r="K10" s="316">
        <v>487.76000000000005</v>
      </c>
      <c r="L10" s="321">
        <v>1241</v>
      </c>
      <c r="M10" s="316">
        <v>654.62749999999994</v>
      </c>
      <c r="N10" s="316">
        <v>347.48</v>
      </c>
      <c r="O10" s="321">
        <v>875</v>
      </c>
      <c r="P10" s="316">
        <v>461.5625</v>
      </c>
      <c r="Q10" s="316">
        <v>245.00000000000003</v>
      </c>
      <c r="R10" s="321">
        <v>681</v>
      </c>
      <c r="S10" s="316">
        <v>359.22749999999996</v>
      </c>
      <c r="T10" s="316">
        <v>190.68</v>
      </c>
      <c r="U10" s="321">
        <v>361</v>
      </c>
      <c r="V10" s="316">
        <v>190.42749999999998</v>
      </c>
      <c r="W10" s="316">
        <v>101.08000000000001</v>
      </c>
      <c r="X10" s="320"/>
      <c r="Y10" s="234"/>
      <c r="AB10" s="246" t="b">
        <f>+IF($Y$1=Z10,VLOOKUP($AA$2,$A$325:$W$341,3))</f>
        <v>0</v>
      </c>
      <c r="AC10" s="246" t="b">
        <f>+IF($Y$1=Z10,VLOOKUP($AA$2,$A$325:$W$341,6))</f>
        <v>0</v>
      </c>
      <c r="AD10" s="246" t="b">
        <f>+IF($Y$1=Z10,VLOOKUP($AA$2,$A$325:$W$341,9))</f>
        <v>0</v>
      </c>
      <c r="AE10" s="246" t="b">
        <f>+IF($Y$1=Z10,VLOOKUP($AA$2,$A$325:$W$341,12))</f>
        <v>0</v>
      </c>
      <c r="AF10" s="246" t="b">
        <f>+IF($Y$1=Z10,VLOOKUP($AA$2,$A$325:$W$341,15))</f>
        <v>0</v>
      </c>
      <c r="AG10" s="246" t="b">
        <f>+IF($Y$1=Z10,VLOOKUP($AA$2,$A$325:$W$341,18))</f>
        <v>0</v>
      </c>
      <c r="AH10" s="246" t="b">
        <f>+IF($Y$1=AA10,VLOOKUP($AA$2,$A$325:$W$341,18))</f>
        <v>0</v>
      </c>
    </row>
    <row r="11" spans="1:34">
      <c r="A11" s="314">
        <v>26</v>
      </c>
      <c r="B11" s="315">
        <v>26</v>
      </c>
      <c r="C11" s="321">
        <v>2531</v>
      </c>
      <c r="D11" s="316">
        <v>1335.1025</v>
      </c>
      <c r="E11" s="316">
        <v>708.68000000000006</v>
      </c>
      <c r="F11" s="321">
        <v>2044</v>
      </c>
      <c r="G11" s="316">
        <v>1078.21</v>
      </c>
      <c r="H11" s="316">
        <v>572.32000000000005</v>
      </c>
      <c r="I11" s="321">
        <v>1762</v>
      </c>
      <c r="J11" s="316">
        <v>929.45499999999993</v>
      </c>
      <c r="K11" s="316">
        <v>493.36000000000007</v>
      </c>
      <c r="L11" s="321">
        <v>1260</v>
      </c>
      <c r="M11" s="316">
        <v>664.65</v>
      </c>
      <c r="N11" s="316">
        <v>352.8</v>
      </c>
      <c r="O11" s="321">
        <v>889</v>
      </c>
      <c r="P11" s="316">
        <v>468.94749999999999</v>
      </c>
      <c r="Q11" s="316">
        <v>248.92000000000002</v>
      </c>
      <c r="R11" s="321">
        <v>692</v>
      </c>
      <c r="S11" s="316">
        <v>365.03</v>
      </c>
      <c r="T11" s="316">
        <v>193.76000000000002</v>
      </c>
      <c r="U11" s="321">
        <v>367</v>
      </c>
      <c r="V11" s="316">
        <v>193.5925</v>
      </c>
      <c r="W11" s="316">
        <v>102.76</v>
      </c>
      <c r="X11" s="317"/>
      <c r="Y11" s="234"/>
      <c r="AB11" s="246" t="b">
        <f>+IF($Y$1=Z11,VLOOKUP($AA$2,$A$346:$W$362,3))</f>
        <v>0</v>
      </c>
      <c r="AC11" s="246" t="b">
        <f>+IF($Y$1=Z11,VLOOKUP($AA$2,$A$346:$W$362,6))</f>
        <v>0</v>
      </c>
      <c r="AD11" s="246" t="b">
        <f>+IF($Y$1=Z11,VLOOKUP($AA$2,$A$346:$W$362,9))</f>
        <v>0</v>
      </c>
      <c r="AE11" s="246" t="b">
        <f>+IF($Y$1=Z11,VLOOKUP($AA$2,$A$346:$W$362,12))</f>
        <v>0</v>
      </c>
      <c r="AF11" s="246" t="b">
        <f>+IF($Y$1=Z11,VLOOKUP($AA$2,$A$346:$W$362,15))</f>
        <v>0</v>
      </c>
      <c r="AG11" s="246" t="b">
        <f>+IF($Y$1=Z11,VLOOKUP($AA$2,$A$346:$W$362,18))</f>
        <v>0</v>
      </c>
      <c r="AH11" s="246" t="b">
        <f>+IF($Y$1=AA11,VLOOKUP($AA$2,$A$346:$W$362,18))</f>
        <v>0</v>
      </c>
    </row>
    <row r="12" spans="1:34">
      <c r="A12" s="318">
        <v>27</v>
      </c>
      <c r="B12" s="319">
        <v>27</v>
      </c>
      <c r="C12" s="321">
        <v>2606</v>
      </c>
      <c r="D12" s="316">
        <v>1374.665</v>
      </c>
      <c r="E12" s="316">
        <v>729.68000000000006</v>
      </c>
      <c r="F12" s="321">
        <v>2103</v>
      </c>
      <c r="G12" s="316">
        <v>1109.3325</v>
      </c>
      <c r="H12" s="316">
        <v>588.84</v>
      </c>
      <c r="I12" s="321">
        <v>1814</v>
      </c>
      <c r="J12" s="316">
        <v>956.88499999999999</v>
      </c>
      <c r="K12" s="316">
        <v>507.92000000000007</v>
      </c>
      <c r="L12" s="321">
        <v>1300</v>
      </c>
      <c r="M12" s="316">
        <v>685.75</v>
      </c>
      <c r="N12" s="316">
        <v>364.00000000000006</v>
      </c>
      <c r="O12" s="321">
        <v>917</v>
      </c>
      <c r="P12" s="316">
        <v>483.71749999999997</v>
      </c>
      <c r="Q12" s="316">
        <v>256.76000000000005</v>
      </c>
      <c r="R12" s="321">
        <v>709</v>
      </c>
      <c r="S12" s="316">
        <v>373.9975</v>
      </c>
      <c r="T12" s="316">
        <v>198.52</v>
      </c>
      <c r="U12" s="321">
        <v>376</v>
      </c>
      <c r="V12" s="316">
        <v>198.33999999999997</v>
      </c>
      <c r="W12" s="316">
        <v>105.28000000000002</v>
      </c>
      <c r="X12" s="320"/>
      <c r="Y12" s="234"/>
      <c r="AB12" s="246" t="b">
        <f>+IF($Y$1=Z12,VLOOKUP($AA$2,$A$368:$W$384,3))</f>
        <v>0</v>
      </c>
      <c r="AC12" s="246" t="b">
        <f>+IF($Y$1=Z12,VLOOKUP($AA$2,$A$368:$W$384,6))</f>
        <v>0</v>
      </c>
      <c r="AD12" s="246" t="b">
        <f>+IF($Y$1=Z12,VLOOKUP($AA$2,$A$368:$W$384,9))</f>
        <v>0</v>
      </c>
      <c r="AE12" s="246" t="b">
        <f>+IF($Y$1=Z12,VLOOKUP($AA$2,$A$368:$W$384,12))</f>
        <v>0</v>
      </c>
      <c r="AF12" s="246" t="b">
        <f>+IF($Y$1=Z12,VLOOKUP($AA$2,$A$368:$W$384,15))</f>
        <v>0</v>
      </c>
      <c r="AG12" s="246" t="b">
        <f>+IF($Y$1=Z12,VLOOKUP($AA$2,$A$368:$W$384,18))</f>
        <v>0</v>
      </c>
      <c r="AH12" s="246" t="b">
        <f>+IF($Y$1=AA12,VLOOKUP($AA$2,$A$368:$W$384,18))</f>
        <v>0</v>
      </c>
    </row>
    <row r="13" spans="1:34">
      <c r="A13" s="314">
        <v>28</v>
      </c>
      <c r="B13" s="315">
        <v>28</v>
      </c>
      <c r="C13" s="321">
        <v>2685</v>
      </c>
      <c r="D13" s="316">
        <v>1416.3374999999999</v>
      </c>
      <c r="E13" s="316">
        <v>751.80000000000007</v>
      </c>
      <c r="F13" s="321">
        <v>2168</v>
      </c>
      <c r="G13" s="316">
        <v>1143.6199999999999</v>
      </c>
      <c r="H13" s="316">
        <v>607.04000000000008</v>
      </c>
      <c r="I13" s="321">
        <v>1871</v>
      </c>
      <c r="J13" s="316">
        <v>986.95249999999999</v>
      </c>
      <c r="K13" s="316">
        <v>523.88</v>
      </c>
      <c r="L13" s="321">
        <v>1342</v>
      </c>
      <c r="M13" s="316">
        <v>707.90499999999997</v>
      </c>
      <c r="N13" s="316">
        <v>375.76000000000005</v>
      </c>
      <c r="O13" s="321">
        <v>940</v>
      </c>
      <c r="P13" s="316">
        <v>495.84999999999997</v>
      </c>
      <c r="Q13" s="316">
        <v>263.20000000000005</v>
      </c>
      <c r="R13" s="321">
        <v>726</v>
      </c>
      <c r="S13" s="316">
        <v>382.96499999999997</v>
      </c>
      <c r="T13" s="316">
        <v>203.28000000000003</v>
      </c>
      <c r="U13" s="321">
        <v>385</v>
      </c>
      <c r="V13" s="316">
        <v>203.08749999999998</v>
      </c>
      <c r="W13" s="316">
        <v>107.80000000000001</v>
      </c>
      <c r="X13" s="317"/>
      <c r="Y13" s="234"/>
      <c r="AB13" s="246" t="b">
        <f>+IF($Y$1=Z13,VLOOKUP($AA$2,$A$390:$W$406,3))</f>
        <v>0</v>
      </c>
      <c r="AC13" s="246" t="b">
        <f>+IF($Y$1=Z13,VLOOKUP($AA$2,$A$390:$W$406,6))</f>
        <v>0</v>
      </c>
      <c r="AD13" s="246" t="b">
        <f>+IF($Y$1=Z13,VLOOKUP($AA$2,$A$390:$W$406,9))</f>
        <v>0</v>
      </c>
      <c r="AE13" s="246" t="b">
        <f>+IF($Y$1=Z13,VLOOKUP($AA$2,$A$390:$W$406,12))</f>
        <v>0</v>
      </c>
      <c r="AF13" s="246" t="b">
        <f>+IF($Y$1=Z13,VLOOKUP($AA$2,$A$390:$W$406,15))</f>
        <v>0</v>
      </c>
      <c r="AG13" s="246" t="b">
        <f>+IF($Y$1=Z13,VLOOKUP($AA$2,$A$390:$W$406,18))</f>
        <v>0</v>
      </c>
      <c r="AH13" s="246" t="b">
        <f>+IF($Y$1=AA13,VLOOKUP($AA$2,$A$390:$W$406,18))</f>
        <v>0</v>
      </c>
    </row>
    <row r="14" spans="1:34">
      <c r="A14" s="318">
        <v>29</v>
      </c>
      <c r="B14" s="319">
        <v>29</v>
      </c>
      <c r="C14" s="321">
        <v>2764</v>
      </c>
      <c r="D14" s="316">
        <v>1458.01</v>
      </c>
      <c r="E14" s="316">
        <v>773.92000000000007</v>
      </c>
      <c r="F14" s="321">
        <v>2231</v>
      </c>
      <c r="G14" s="316">
        <v>1176.8525</v>
      </c>
      <c r="H14" s="316">
        <v>624.68000000000006</v>
      </c>
      <c r="I14" s="321">
        <v>1925</v>
      </c>
      <c r="J14" s="316">
        <v>1015.4374999999999</v>
      </c>
      <c r="K14" s="316">
        <v>539</v>
      </c>
      <c r="L14" s="321">
        <v>1382</v>
      </c>
      <c r="M14" s="316">
        <v>729.005</v>
      </c>
      <c r="N14" s="316">
        <v>386.96000000000004</v>
      </c>
      <c r="O14" s="321">
        <v>967</v>
      </c>
      <c r="P14" s="316">
        <v>510.09249999999997</v>
      </c>
      <c r="Q14" s="316">
        <v>270.76000000000005</v>
      </c>
      <c r="R14" s="321">
        <v>749</v>
      </c>
      <c r="S14" s="316">
        <v>395.09749999999997</v>
      </c>
      <c r="T14" s="316">
        <v>209.72000000000003</v>
      </c>
      <c r="U14" s="321">
        <v>397</v>
      </c>
      <c r="V14" s="316">
        <v>209.41749999999999</v>
      </c>
      <c r="W14" s="316">
        <v>111.16000000000001</v>
      </c>
      <c r="X14" s="320"/>
      <c r="Y14" s="234"/>
      <c r="AB14" s="246" t="b">
        <f>+IF($Y$1=Z14,VLOOKUP($AA$2,$A$412:$W$428,3))</f>
        <v>0</v>
      </c>
      <c r="AC14" s="246" t="b">
        <f>+IF($Y$1=Z14,VLOOKUP($AA$2,$A$412:$W$428,6))</f>
        <v>0</v>
      </c>
      <c r="AD14" s="246" t="b">
        <f>+IF($Y$1=Z14,VLOOKUP($AA$2,$A$412:$W$428,9))</f>
        <v>0</v>
      </c>
      <c r="AE14" s="246" t="b">
        <f>+IF($Y$1=Z14,VLOOKUP($AA$2,$A$412:$W$428,12))</f>
        <v>0</v>
      </c>
      <c r="AF14" s="246" t="b">
        <f>+IF($Y$1=Z14,VLOOKUP($AA$2,$A$412:$W$428,15))</f>
        <v>0</v>
      </c>
      <c r="AG14" s="246" t="b">
        <f>+IF($Y$1=Z14,VLOOKUP($AA$2,$A$412:$W$428,18))</f>
        <v>0</v>
      </c>
      <c r="AH14" s="246" t="b">
        <f>+IF($Y$1=AA14,VLOOKUP($AA$2,$A$412:$W$428,18))</f>
        <v>0</v>
      </c>
    </row>
    <row r="15" spans="1:34">
      <c r="A15" s="314">
        <v>30</v>
      </c>
      <c r="B15" s="315">
        <v>30</v>
      </c>
      <c r="C15" s="321">
        <v>2847</v>
      </c>
      <c r="D15" s="316">
        <v>1501.7925</v>
      </c>
      <c r="E15" s="316">
        <v>797.16000000000008</v>
      </c>
      <c r="F15" s="321">
        <v>2297</v>
      </c>
      <c r="G15" s="316">
        <v>1211.6675</v>
      </c>
      <c r="H15" s="316">
        <v>643.16000000000008</v>
      </c>
      <c r="I15" s="321">
        <v>1987</v>
      </c>
      <c r="J15" s="316">
        <v>1048.1424999999999</v>
      </c>
      <c r="K15" s="316">
        <v>556.36</v>
      </c>
      <c r="L15" s="321">
        <v>1425</v>
      </c>
      <c r="M15" s="316">
        <v>751.6875</v>
      </c>
      <c r="N15" s="316">
        <v>399.00000000000006</v>
      </c>
      <c r="O15" s="321">
        <v>993</v>
      </c>
      <c r="P15" s="316">
        <v>523.8075</v>
      </c>
      <c r="Q15" s="316">
        <v>278.04000000000002</v>
      </c>
      <c r="R15" s="321">
        <v>767</v>
      </c>
      <c r="S15" s="316">
        <v>404.59249999999997</v>
      </c>
      <c r="T15" s="316">
        <v>214.76000000000002</v>
      </c>
      <c r="U15" s="321">
        <v>407</v>
      </c>
      <c r="V15" s="316">
        <v>214.6925</v>
      </c>
      <c r="W15" s="316">
        <v>113.96000000000001</v>
      </c>
      <c r="X15" s="317"/>
      <c r="Y15" s="234"/>
      <c r="AB15" s="246" t="b">
        <f>+IF($Y$1=Z15,VLOOKUP($AA$2,$A$433:$W$449,3))</f>
        <v>0</v>
      </c>
      <c r="AC15" s="246" t="b">
        <f>+IF($Y$1=Z15,VLOOKUP($AA$2,$A$433:$W$449,6))</f>
        <v>0</v>
      </c>
      <c r="AD15" s="246" t="b">
        <f>+IF($Y$1=Z15,VLOOKUP($AA$2,$A$433:$W$449,9))</f>
        <v>0</v>
      </c>
      <c r="AE15" s="246" t="b">
        <f>+IF($Y$1=Z15,VLOOKUP($AA$2,$A$433:$W$449,12))</f>
        <v>0</v>
      </c>
      <c r="AF15" s="246" t="b">
        <f>+IF($Y$1=Z15,VLOOKUP($AA$2,$A$433:$W$449,15))</f>
        <v>0</v>
      </c>
      <c r="AG15" s="246" t="b">
        <f>+IF($Y$1=Z15,VLOOKUP($AA$2,$A$433:$W$449,18))</f>
        <v>0</v>
      </c>
      <c r="AH15" s="246" t="b">
        <f>+IF($Y$1=AA15,VLOOKUP($AA$2,$A$433:$W$449,18))</f>
        <v>0</v>
      </c>
    </row>
    <row r="16" spans="1:34">
      <c r="A16" s="318">
        <v>31</v>
      </c>
      <c r="B16" s="319">
        <v>31</v>
      </c>
      <c r="C16" s="321">
        <v>2934</v>
      </c>
      <c r="D16" s="316">
        <v>1547.6849999999999</v>
      </c>
      <c r="E16" s="316">
        <v>821.5200000000001</v>
      </c>
      <c r="F16" s="321">
        <v>2368</v>
      </c>
      <c r="G16" s="316">
        <v>1249.1199999999999</v>
      </c>
      <c r="H16" s="316">
        <v>663.04000000000008</v>
      </c>
      <c r="I16" s="321">
        <v>2044</v>
      </c>
      <c r="J16" s="316">
        <v>1078.21</v>
      </c>
      <c r="K16" s="316">
        <v>572.32000000000005</v>
      </c>
      <c r="L16" s="321">
        <v>1471</v>
      </c>
      <c r="M16" s="316">
        <v>775.95249999999999</v>
      </c>
      <c r="N16" s="316">
        <v>411.88000000000005</v>
      </c>
      <c r="O16" s="321">
        <v>1022</v>
      </c>
      <c r="P16" s="316">
        <v>539.10500000000002</v>
      </c>
      <c r="Q16" s="316">
        <v>286.16000000000003</v>
      </c>
      <c r="R16" s="321">
        <v>786</v>
      </c>
      <c r="S16" s="316">
        <v>414.61499999999995</v>
      </c>
      <c r="T16" s="316">
        <v>220.08</v>
      </c>
      <c r="U16" s="321">
        <v>417</v>
      </c>
      <c r="V16" s="316">
        <v>219.9675</v>
      </c>
      <c r="W16" s="316">
        <v>116.76</v>
      </c>
      <c r="X16" s="320"/>
      <c r="Y16" s="234"/>
      <c r="AB16" s="246" t="b">
        <f>+IF($Y$1=Z16,VLOOKUP($AA$2,$A$455:$W$471,3))</f>
        <v>0</v>
      </c>
      <c r="AC16" s="246" t="b">
        <f>+IF($Y$1=Z16,VLOOKUP($AA$2,$A$455:$W$471,6))</f>
        <v>0</v>
      </c>
      <c r="AD16" s="246" t="b">
        <f>+IF($Y$1=Z16,VLOOKUP($AA$2,$A$455:$W$471,9))</f>
        <v>0</v>
      </c>
      <c r="AE16" s="246" t="b">
        <f>+IF($Y$1=Z16,VLOOKUP($AA$2,$A$455:$W$471,12))</f>
        <v>0</v>
      </c>
      <c r="AF16" s="246" t="b">
        <f>+IF($Y$1=Z16,VLOOKUP($AA$2,$A$455:$W$471,15))</f>
        <v>0</v>
      </c>
      <c r="AG16" s="246" t="b">
        <f>+IF($Y$1=Z16,VLOOKUP($AA$2,$A$455:$W$471,18))</f>
        <v>0</v>
      </c>
      <c r="AH16" s="246" t="b">
        <f>+IF($Y$1=AA16,VLOOKUP($AA$2,$A$455:$W$471,18))</f>
        <v>0</v>
      </c>
    </row>
    <row r="17" spans="1:34">
      <c r="A17" s="314">
        <v>32</v>
      </c>
      <c r="B17" s="315">
        <v>32</v>
      </c>
      <c r="C17" s="321">
        <v>3031</v>
      </c>
      <c r="D17" s="316">
        <v>1598.8525</v>
      </c>
      <c r="E17" s="316">
        <v>848.68000000000006</v>
      </c>
      <c r="F17" s="321">
        <v>2444</v>
      </c>
      <c r="G17" s="316">
        <v>1289.21</v>
      </c>
      <c r="H17" s="316">
        <v>684.32</v>
      </c>
      <c r="I17" s="321">
        <v>2109</v>
      </c>
      <c r="J17" s="316">
        <v>1112.4974999999999</v>
      </c>
      <c r="K17" s="316">
        <v>590.5200000000001</v>
      </c>
      <c r="L17" s="321">
        <v>1518</v>
      </c>
      <c r="M17" s="316">
        <v>800.745</v>
      </c>
      <c r="N17" s="316">
        <v>425.04</v>
      </c>
      <c r="O17" s="321">
        <v>1053</v>
      </c>
      <c r="P17" s="316">
        <v>555.45749999999998</v>
      </c>
      <c r="Q17" s="316">
        <v>294.84000000000003</v>
      </c>
      <c r="R17" s="321">
        <v>811</v>
      </c>
      <c r="S17" s="316">
        <v>427.80249999999995</v>
      </c>
      <c r="T17" s="316">
        <v>227.08</v>
      </c>
      <c r="U17" s="321">
        <v>430</v>
      </c>
      <c r="V17" s="316">
        <v>226.82499999999999</v>
      </c>
      <c r="W17" s="316">
        <v>120.4</v>
      </c>
      <c r="X17" s="317"/>
      <c r="Y17" s="234"/>
      <c r="AB17" s="246" t="b">
        <f>+IF($Y$1=Z17,VLOOKUP($AA$2,$A$476:$W$488,3))</f>
        <v>0</v>
      </c>
      <c r="AC17" s="246" t="b">
        <f>+IF($Y$1=Z17,VLOOKUP($AA$2,$A$476:$W$488,6))</f>
        <v>0</v>
      </c>
      <c r="AD17" s="246" t="b">
        <f>+IF($Y$1=Z17,VLOOKUP($AA$2,$A$476:$W$488,9))</f>
        <v>0</v>
      </c>
      <c r="AE17" s="246" t="b">
        <f>+IF($Y$1=Z17,VLOOKUP($AA$2,$A$476:$W$488,12))</f>
        <v>0</v>
      </c>
      <c r="AF17" s="246" t="b">
        <f>+IF($Y$1=Z17,VLOOKUP($AA$2,$A$476:$W$488,15))</f>
        <v>0</v>
      </c>
      <c r="AG17" s="246" t="b">
        <f>+IF($Y$1=Z17,VLOOKUP($AA$2,$A$476:$W$488,18))</f>
        <v>0</v>
      </c>
      <c r="AH17" s="246" t="b">
        <f>+IF($Y$1=AA17,VLOOKUP($AA$2,$A$476:$W$488,18))</f>
        <v>0</v>
      </c>
    </row>
    <row r="18" spans="1:34">
      <c r="A18" s="318">
        <v>33</v>
      </c>
      <c r="B18" s="319">
        <v>33</v>
      </c>
      <c r="C18" s="321">
        <v>3127</v>
      </c>
      <c r="D18" s="316">
        <v>1649.4924999999998</v>
      </c>
      <c r="E18" s="316">
        <v>875.56000000000006</v>
      </c>
      <c r="F18" s="321">
        <v>2520</v>
      </c>
      <c r="G18" s="316">
        <v>1329.3</v>
      </c>
      <c r="H18" s="316">
        <v>705.6</v>
      </c>
      <c r="I18" s="321">
        <v>2179</v>
      </c>
      <c r="J18" s="316">
        <v>1149.4224999999999</v>
      </c>
      <c r="K18" s="316">
        <v>610.12</v>
      </c>
      <c r="L18" s="321">
        <v>1564</v>
      </c>
      <c r="M18" s="316">
        <v>825.01</v>
      </c>
      <c r="N18" s="316">
        <v>437.92</v>
      </c>
      <c r="O18" s="321">
        <v>1084</v>
      </c>
      <c r="P18" s="316">
        <v>571.80999999999995</v>
      </c>
      <c r="Q18" s="316">
        <v>303.52000000000004</v>
      </c>
      <c r="R18" s="321">
        <v>835</v>
      </c>
      <c r="S18" s="316">
        <v>440.46249999999998</v>
      </c>
      <c r="T18" s="316">
        <v>233.8</v>
      </c>
      <c r="U18" s="321">
        <v>443</v>
      </c>
      <c r="V18" s="316">
        <v>233.68249999999998</v>
      </c>
      <c r="W18" s="316">
        <v>124.04</v>
      </c>
      <c r="X18" s="320"/>
      <c r="Y18" s="234"/>
      <c r="AB18" s="246" t="b">
        <f>+IF($Y$1=Z18,VLOOKUP($AA$2,$A$497:$W$513,3))</f>
        <v>0</v>
      </c>
      <c r="AC18" s="246" t="b">
        <f>+IF($Y$1=Z18,VLOOKUP($AA$2,$A$497:$W$513,6))</f>
        <v>0</v>
      </c>
      <c r="AD18" s="246" t="b">
        <f>+IF($Y$1=Z18,VLOOKUP($AA$2,$A$497:$W$513,9))</f>
        <v>0</v>
      </c>
      <c r="AE18" s="246" t="b">
        <f>+IF($Y$1=Z18,VLOOKUP($AA$2,$A$497:$W$513,12))</f>
        <v>0</v>
      </c>
      <c r="AF18" s="246" t="b">
        <f>+IF($Y$1=Z18,VLOOKUP($AA$2,$A$497:$W$513,15))</f>
        <v>0</v>
      </c>
      <c r="AG18" s="246" t="b">
        <f>+IF($Y$1=Z18,VLOOKUP($AA$2,$A$497:$W$513,18))</f>
        <v>0</v>
      </c>
      <c r="AH18" s="246" t="b">
        <f>+IF($Y$1=AA18,VLOOKUP($AA$2,$A$497:$W$513,18))</f>
        <v>0</v>
      </c>
    </row>
    <row r="19" spans="1:34">
      <c r="A19" s="314">
        <v>34</v>
      </c>
      <c r="B19" s="315">
        <v>34</v>
      </c>
      <c r="C19" s="321">
        <v>3225</v>
      </c>
      <c r="D19" s="316">
        <v>1701.1875</v>
      </c>
      <c r="E19" s="316">
        <v>903.00000000000011</v>
      </c>
      <c r="F19" s="321">
        <v>2595</v>
      </c>
      <c r="G19" s="316">
        <v>1368.8625</v>
      </c>
      <c r="H19" s="316">
        <v>726.6</v>
      </c>
      <c r="I19" s="321">
        <v>2240</v>
      </c>
      <c r="J19" s="316">
        <v>1181.5999999999999</v>
      </c>
      <c r="K19" s="316">
        <v>627.20000000000005</v>
      </c>
      <c r="L19" s="321">
        <v>1607</v>
      </c>
      <c r="M19" s="316">
        <v>847.6925</v>
      </c>
      <c r="N19" s="316">
        <v>449.96000000000004</v>
      </c>
      <c r="O19" s="321">
        <v>1119</v>
      </c>
      <c r="P19" s="316">
        <v>590.27249999999992</v>
      </c>
      <c r="Q19" s="316">
        <v>313.32000000000005</v>
      </c>
      <c r="R19" s="321">
        <v>857</v>
      </c>
      <c r="S19" s="316">
        <v>452.0675</v>
      </c>
      <c r="T19" s="316">
        <v>239.96000000000004</v>
      </c>
      <c r="U19" s="321">
        <v>454</v>
      </c>
      <c r="V19" s="316">
        <v>239.48499999999999</v>
      </c>
      <c r="W19" s="316">
        <v>127.12000000000002</v>
      </c>
      <c r="X19" s="317"/>
      <c r="Y19" s="234"/>
      <c r="AB19" s="246" t="b">
        <f>+IF($Y$1=Z19,VLOOKUP($AA$2,$A$518:$W$534,3))</f>
        <v>0</v>
      </c>
      <c r="AC19" s="246" t="b">
        <f>+IF($Y$1=Z19,VLOOKUP($AA$2,$A$518:$W$534,6))</f>
        <v>0</v>
      </c>
      <c r="AD19" s="246" t="b">
        <f>+IF($Y$1=Z19,VLOOKUP($AA$2,$A$518:$W$534,9))</f>
        <v>0</v>
      </c>
      <c r="AE19" s="246" t="b">
        <f>+IF($Y$1=Z19,VLOOKUP($AA$2,$A$518:$W$534,12))</f>
        <v>0</v>
      </c>
      <c r="AF19" s="246" t="b">
        <f>+IF($Y$1=Z19,VLOOKUP($AA$2,$A$518:$W$534,15))</f>
        <v>0</v>
      </c>
      <c r="AG19" s="246" t="b">
        <f>+IF($Y$1=Z19,VLOOKUP($AA$2,$A$518:$W$534,18))</f>
        <v>0</v>
      </c>
      <c r="AH19" s="246" t="b">
        <f>+IF($Y$1=AA19,VLOOKUP($AA$2,$A$518:$W$534,18))</f>
        <v>0</v>
      </c>
    </row>
    <row r="20" spans="1:34">
      <c r="A20" s="318">
        <v>35</v>
      </c>
      <c r="B20" s="319">
        <v>35</v>
      </c>
      <c r="C20" s="321">
        <v>3318</v>
      </c>
      <c r="D20" s="316">
        <v>1750.2449999999999</v>
      </c>
      <c r="E20" s="316">
        <v>929.04000000000008</v>
      </c>
      <c r="F20" s="321">
        <v>2674</v>
      </c>
      <c r="G20" s="316">
        <v>1410.5349999999999</v>
      </c>
      <c r="H20" s="316">
        <v>748.72</v>
      </c>
      <c r="I20" s="321">
        <v>2304</v>
      </c>
      <c r="J20" s="316">
        <v>1215.3599999999999</v>
      </c>
      <c r="K20" s="316">
        <v>645.12000000000012</v>
      </c>
      <c r="L20" s="321">
        <v>1655</v>
      </c>
      <c r="M20" s="316">
        <v>873.01249999999993</v>
      </c>
      <c r="N20" s="316">
        <v>463.40000000000003</v>
      </c>
      <c r="O20" s="321">
        <v>1152</v>
      </c>
      <c r="P20" s="316">
        <v>607.67999999999995</v>
      </c>
      <c r="Q20" s="316">
        <v>322.56000000000006</v>
      </c>
      <c r="R20" s="321">
        <v>882</v>
      </c>
      <c r="S20" s="316">
        <v>465.255</v>
      </c>
      <c r="T20" s="316">
        <v>246.96000000000004</v>
      </c>
      <c r="U20" s="321">
        <v>467</v>
      </c>
      <c r="V20" s="316">
        <v>246.34249999999997</v>
      </c>
      <c r="W20" s="316">
        <v>130.76000000000002</v>
      </c>
      <c r="X20" s="320"/>
      <c r="Y20" s="234"/>
      <c r="AB20" s="246" t="b">
        <f>+IF($Y$1=Z20,VLOOKUP($AA$2,$A$539:$W$555,3))</f>
        <v>0</v>
      </c>
      <c r="AC20" s="246" t="b">
        <f>+IF($Y$1=Z20,VLOOKUP($AA$2,$A$539:$W$555,6))</f>
        <v>0</v>
      </c>
      <c r="AD20" s="246" t="b">
        <f>+IF($Y$1=Z20,VLOOKUP($AA$2,$A$539:$W$555,9))</f>
        <v>0</v>
      </c>
      <c r="AE20" s="246" t="b">
        <f>+IF($Y$1=Z20,VLOOKUP($AA$2,$A$539:$W$555,12))</f>
        <v>0</v>
      </c>
      <c r="AF20" s="246" t="b">
        <f>+IF($Y$1=Z20,VLOOKUP($AA$2,$A$539:$W$555,15))</f>
        <v>0</v>
      </c>
      <c r="AG20" s="246" t="b">
        <f>+IF($Y$1=Z20,VLOOKUP($AA$2,$A$539:$W$555,18))</f>
        <v>0</v>
      </c>
      <c r="AH20" s="246" t="b">
        <f>+IF($Y$1=AA20,VLOOKUP($AA$2,$A$539:$W$555,18))</f>
        <v>0</v>
      </c>
    </row>
    <row r="21" spans="1:34">
      <c r="A21" s="314">
        <v>36</v>
      </c>
      <c r="B21" s="315">
        <v>36</v>
      </c>
      <c r="C21" s="321">
        <v>3546</v>
      </c>
      <c r="D21" s="316">
        <v>1870.5149999999999</v>
      </c>
      <c r="E21" s="316">
        <v>992.88000000000011</v>
      </c>
      <c r="F21" s="321">
        <v>2849</v>
      </c>
      <c r="G21" s="316">
        <v>1502.8474999999999</v>
      </c>
      <c r="H21" s="316">
        <v>797.72</v>
      </c>
      <c r="I21" s="321">
        <v>2463</v>
      </c>
      <c r="J21" s="316">
        <v>1299.2324999999998</v>
      </c>
      <c r="K21" s="316">
        <v>689.6400000000001</v>
      </c>
      <c r="L21" s="321">
        <v>1768</v>
      </c>
      <c r="M21" s="316">
        <v>932.61999999999989</v>
      </c>
      <c r="N21" s="316">
        <v>495.04</v>
      </c>
      <c r="O21" s="321">
        <v>1225</v>
      </c>
      <c r="P21" s="316">
        <v>646.1875</v>
      </c>
      <c r="Q21" s="316">
        <v>343.00000000000006</v>
      </c>
      <c r="R21" s="321">
        <v>938</v>
      </c>
      <c r="S21" s="316">
        <v>494.79499999999996</v>
      </c>
      <c r="T21" s="316">
        <v>262.64000000000004</v>
      </c>
      <c r="U21" s="321">
        <v>497</v>
      </c>
      <c r="V21" s="316">
        <v>262.16749999999996</v>
      </c>
      <c r="W21" s="316">
        <v>139.16000000000003</v>
      </c>
      <c r="X21" s="317"/>
      <c r="Y21" s="46"/>
      <c r="AB21" s="246" t="b">
        <f>+IF($Y$1=Z21,VLOOKUP($AA$2,$A$560:$W$576,3))</f>
        <v>0</v>
      </c>
      <c r="AC21" s="246" t="b">
        <f>+IF($Y$1=Z21,VLOOKUP($AA$2,$A$560:$W$576,6))</f>
        <v>0</v>
      </c>
      <c r="AD21" s="246" t="b">
        <f>+IF($Y$1=Z21,VLOOKUP($AA$2,$A$560:$W$576,9))</f>
        <v>0</v>
      </c>
      <c r="AE21" s="246" t="b">
        <f>+IF($Y$1=Z21,VLOOKUP($AA$2,$A$560:$W$576,12))</f>
        <v>0</v>
      </c>
      <c r="AF21" s="246" t="b">
        <f>+IF($Y$1=Z21,VLOOKUP($AA$2,$A$560:$W$576,15))</f>
        <v>0</v>
      </c>
      <c r="AG21" s="246" t="b">
        <f>+IF($Y$1=Z21,VLOOKUP($AA$2,$A$560:$W$576,18))</f>
        <v>0</v>
      </c>
      <c r="AH21" s="246" t="b">
        <f>+IF($Y$1=AA21,VLOOKUP($AA$2,$A$560:$W$576,18))</f>
        <v>0</v>
      </c>
    </row>
    <row r="22" spans="1:34">
      <c r="A22" s="318">
        <v>37</v>
      </c>
      <c r="B22" s="319">
        <v>37</v>
      </c>
      <c r="C22" s="321">
        <v>3668</v>
      </c>
      <c r="D22" s="316">
        <v>1934.87</v>
      </c>
      <c r="E22" s="316">
        <v>1027.0400000000002</v>
      </c>
      <c r="F22" s="321">
        <v>2944</v>
      </c>
      <c r="G22" s="316">
        <v>1552.9599999999998</v>
      </c>
      <c r="H22" s="316">
        <v>824.32</v>
      </c>
      <c r="I22" s="321">
        <v>2545</v>
      </c>
      <c r="J22" s="316">
        <v>1342.4875</v>
      </c>
      <c r="K22" s="316">
        <v>712.6</v>
      </c>
      <c r="L22" s="321">
        <v>1827</v>
      </c>
      <c r="M22" s="316">
        <v>963.74249999999995</v>
      </c>
      <c r="N22" s="316">
        <v>511.56000000000006</v>
      </c>
      <c r="O22" s="321">
        <v>1263</v>
      </c>
      <c r="P22" s="316">
        <v>666.23249999999996</v>
      </c>
      <c r="Q22" s="316">
        <v>353.64000000000004</v>
      </c>
      <c r="R22" s="321">
        <v>968</v>
      </c>
      <c r="S22" s="316">
        <v>510.61999999999995</v>
      </c>
      <c r="T22" s="316">
        <v>271.04000000000002</v>
      </c>
      <c r="U22" s="321">
        <v>513</v>
      </c>
      <c r="V22" s="316">
        <v>270.60749999999996</v>
      </c>
      <c r="W22" s="316">
        <v>143.64000000000001</v>
      </c>
      <c r="X22" s="320"/>
      <c r="Y22" s="46"/>
      <c r="AB22" s="246" t="b">
        <f>+IF($Y$1=Z22,VLOOKUP($AA$2,$A$581:$W$597,3))</f>
        <v>0</v>
      </c>
      <c r="AC22" s="246" t="b">
        <f>+IF($Y$1=Z22,VLOOKUP($AA$2,$A$581:$W$597,6))</f>
        <v>0</v>
      </c>
      <c r="AD22" s="246" t="b">
        <f>+IF($Y$1=Z22,VLOOKUP($AA$2,$A$581:$W$597,9))</f>
        <v>0</v>
      </c>
      <c r="AE22" s="246" t="b">
        <f>+IF($Y$1=Z22,VLOOKUP($AA$2,$A$581:$W$597,12))</f>
        <v>0</v>
      </c>
      <c r="AF22" s="246" t="b">
        <f>+IF($Y$1=Z22,VLOOKUP($AA$2,$A$581:$W$597,15))</f>
        <v>0</v>
      </c>
      <c r="AG22" s="246" t="b">
        <f>+IF($Y$1=Z22,VLOOKUP($AA$2,$A$581:$W$597,18))</f>
        <v>0</v>
      </c>
      <c r="AH22" s="246" t="b">
        <f>+IF($Y$1=AA22,VLOOKUP($AA$2,$A$581:$W$597,18))</f>
        <v>0</v>
      </c>
    </row>
    <row r="23" spans="1:34" ht="16.2" thickBot="1">
      <c r="A23" s="314">
        <v>38</v>
      </c>
      <c r="B23" s="315">
        <v>38</v>
      </c>
      <c r="C23" s="321">
        <v>3785</v>
      </c>
      <c r="D23" s="316">
        <v>1996.5874999999999</v>
      </c>
      <c r="E23" s="316">
        <v>1059.8000000000002</v>
      </c>
      <c r="F23" s="321">
        <v>3038</v>
      </c>
      <c r="G23" s="316">
        <v>1602.5449999999998</v>
      </c>
      <c r="H23" s="316">
        <v>850.6400000000001</v>
      </c>
      <c r="I23" s="321">
        <v>2630</v>
      </c>
      <c r="J23" s="316">
        <v>1387.3249999999998</v>
      </c>
      <c r="K23" s="316">
        <v>736.40000000000009</v>
      </c>
      <c r="L23" s="321">
        <v>1886</v>
      </c>
      <c r="M23" s="316">
        <v>994.8649999999999</v>
      </c>
      <c r="N23" s="316">
        <v>528.08000000000004</v>
      </c>
      <c r="O23" s="321">
        <v>1303</v>
      </c>
      <c r="P23" s="316">
        <v>687.33249999999998</v>
      </c>
      <c r="Q23" s="316">
        <v>364.84000000000003</v>
      </c>
      <c r="R23" s="321">
        <v>994</v>
      </c>
      <c r="S23" s="316">
        <v>524.33499999999992</v>
      </c>
      <c r="T23" s="316">
        <v>278.32000000000005</v>
      </c>
      <c r="U23" s="321">
        <v>527</v>
      </c>
      <c r="V23" s="316">
        <v>277.99250000000001</v>
      </c>
      <c r="W23" s="316">
        <v>147.56</v>
      </c>
      <c r="X23" s="317"/>
      <c r="Y23" s="47"/>
      <c r="AB23" s="246" t="b">
        <f>+IF($Y$1=Z23,VLOOKUP($AA$2,$A$602:$W$618,3))</f>
        <v>0</v>
      </c>
      <c r="AC23" s="246" t="b">
        <f>+IF($Y$1=Z23,VLOOKUP($AA$2,$A$602:$W$618,6))</f>
        <v>0</v>
      </c>
      <c r="AD23" s="246" t="b">
        <f>+IF($Y$1=Z23,VLOOKUP($AA$2,$A$602:$W$618,9))</f>
        <v>0</v>
      </c>
      <c r="AE23" s="246" t="b">
        <f>+IF($Y$1=Z23,VLOOKUP($AA$2,$A$602:$W$618,12))</f>
        <v>0</v>
      </c>
      <c r="AF23" s="246" t="b">
        <f>+IF($Y$1=Z23,VLOOKUP($AA$2,$A$602:$W$618,15))</f>
        <v>0</v>
      </c>
      <c r="AG23" s="246" t="b">
        <f>+IF($Y$1=Z23,VLOOKUP($AA$2,$A$602:$W$618,18))</f>
        <v>0</v>
      </c>
      <c r="AH23" s="246" t="b">
        <f>+IF($Y$1=AA23,VLOOKUP($AA$2,$A$602:$W$618,18))</f>
        <v>0</v>
      </c>
    </row>
    <row r="24" spans="1:34">
      <c r="A24" s="318">
        <v>39</v>
      </c>
      <c r="B24" s="319">
        <v>39</v>
      </c>
      <c r="C24" s="321">
        <v>3905</v>
      </c>
      <c r="D24" s="316">
        <v>2059.8874999999998</v>
      </c>
      <c r="E24" s="316">
        <v>1093.4000000000001</v>
      </c>
      <c r="F24" s="321">
        <v>3133</v>
      </c>
      <c r="G24" s="316">
        <v>1652.6574999999998</v>
      </c>
      <c r="H24" s="316">
        <v>877.24000000000012</v>
      </c>
      <c r="I24" s="321">
        <v>2707</v>
      </c>
      <c r="J24" s="316">
        <v>1427.9424999999999</v>
      </c>
      <c r="K24" s="316">
        <v>757.96</v>
      </c>
      <c r="L24" s="321">
        <v>1945</v>
      </c>
      <c r="M24" s="316">
        <v>1025.9875</v>
      </c>
      <c r="N24" s="316">
        <v>544.6</v>
      </c>
      <c r="O24" s="321">
        <v>1340</v>
      </c>
      <c r="P24" s="316">
        <v>706.84999999999991</v>
      </c>
      <c r="Q24" s="316">
        <v>375.20000000000005</v>
      </c>
      <c r="R24" s="321">
        <v>1027</v>
      </c>
      <c r="S24" s="316">
        <v>541.74249999999995</v>
      </c>
      <c r="T24" s="316">
        <v>287.56</v>
      </c>
      <c r="U24" s="321">
        <v>544</v>
      </c>
      <c r="V24" s="316">
        <v>286.95999999999998</v>
      </c>
      <c r="W24" s="316">
        <v>152.32000000000002</v>
      </c>
      <c r="X24" s="320"/>
      <c r="AB24" s="245">
        <f t="shared" ref="AB24:AH24" si="0">IF($AA$2&gt;=102,"N/A",IF($Y$1=3,"N/A",SUM(AB5:AB23)))</f>
        <v>4266</v>
      </c>
      <c r="AC24" s="245">
        <f t="shared" si="0"/>
        <v>3419</v>
      </c>
      <c r="AD24" s="245">
        <f t="shared" si="0"/>
        <v>2955</v>
      </c>
      <c r="AE24" s="245">
        <f t="shared" si="0"/>
        <v>2125</v>
      </c>
      <c r="AF24" s="245">
        <f t="shared" si="0"/>
        <v>1453</v>
      </c>
      <c r="AG24" s="245">
        <f t="shared" si="0"/>
        <v>1111</v>
      </c>
      <c r="AH24" s="245">
        <f t="shared" si="0"/>
        <v>589</v>
      </c>
    </row>
    <row r="25" spans="1:34">
      <c r="A25" s="314">
        <v>40</v>
      </c>
      <c r="B25" s="315">
        <v>40</v>
      </c>
      <c r="C25" s="321">
        <v>4025</v>
      </c>
      <c r="D25" s="316">
        <v>2123.1875</v>
      </c>
      <c r="E25" s="316">
        <v>1127</v>
      </c>
      <c r="F25" s="321">
        <v>3228</v>
      </c>
      <c r="G25" s="316">
        <v>1702.77</v>
      </c>
      <c r="H25" s="316">
        <v>903.84</v>
      </c>
      <c r="I25" s="321">
        <v>2795</v>
      </c>
      <c r="J25" s="316">
        <v>1474.3625</v>
      </c>
      <c r="K25" s="316">
        <v>782.6</v>
      </c>
      <c r="L25" s="321">
        <v>2006</v>
      </c>
      <c r="M25" s="316">
        <v>1058.165</v>
      </c>
      <c r="N25" s="316">
        <v>561.68000000000006</v>
      </c>
      <c r="O25" s="321">
        <v>1379</v>
      </c>
      <c r="P25" s="316">
        <v>727.42250000000001</v>
      </c>
      <c r="Q25" s="316">
        <v>386.12000000000006</v>
      </c>
      <c r="R25" s="321">
        <v>1057</v>
      </c>
      <c r="S25" s="316">
        <v>557.5675</v>
      </c>
      <c r="T25" s="316">
        <v>295.96000000000004</v>
      </c>
      <c r="U25" s="321">
        <v>560</v>
      </c>
      <c r="V25" s="316">
        <v>295.39999999999998</v>
      </c>
      <c r="W25" s="316">
        <v>156.80000000000001</v>
      </c>
      <c r="X25" s="317"/>
    </row>
    <row r="26" spans="1:34">
      <c r="A26" s="318">
        <v>41</v>
      </c>
      <c r="B26" s="319">
        <v>41</v>
      </c>
      <c r="C26" s="321">
        <v>4145</v>
      </c>
      <c r="D26" s="316">
        <v>2186.4874999999997</v>
      </c>
      <c r="E26" s="316">
        <v>1160.6000000000001</v>
      </c>
      <c r="F26" s="321">
        <v>3322</v>
      </c>
      <c r="G26" s="316">
        <v>1752.3549999999998</v>
      </c>
      <c r="H26" s="316">
        <v>930.16000000000008</v>
      </c>
      <c r="I26" s="321">
        <v>2877</v>
      </c>
      <c r="J26" s="316">
        <v>1517.6174999999998</v>
      </c>
      <c r="K26" s="316">
        <v>805.56000000000006</v>
      </c>
      <c r="L26" s="321">
        <v>2062</v>
      </c>
      <c r="M26" s="316">
        <v>1087.7049999999999</v>
      </c>
      <c r="N26" s="316">
        <v>577.36</v>
      </c>
      <c r="O26" s="321">
        <v>1417</v>
      </c>
      <c r="P26" s="316">
        <v>747.46749999999997</v>
      </c>
      <c r="Q26" s="316">
        <v>396.76000000000005</v>
      </c>
      <c r="R26" s="321">
        <v>1083</v>
      </c>
      <c r="S26" s="316">
        <v>571.28249999999991</v>
      </c>
      <c r="T26" s="316">
        <v>303.24</v>
      </c>
      <c r="U26" s="321">
        <v>574</v>
      </c>
      <c r="V26" s="316">
        <v>302.78499999999997</v>
      </c>
      <c r="W26" s="316">
        <v>160.72000000000003</v>
      </c>
      <c r="X26" s="320"/>
    </row>
    <row r="27" spans="1:34">
      <c r="A27" s="314">
        <v>42</v>
      </c>
      <c r="B27" s="315">
        <v>42</v>
      </c>
      <c r="C27" s="321">
        <v>4283</v>
      </c>
      <c r="D27" s="316">
        <v>2259.2824999999998</v>
      </c>
      <c r="E27" s="316">
        <v>1199.24</v>
      </c>
      <c r="F27" s="321">
        <v>3435</v>
      </c>
      <c r="G27" s="316">
        <v>1811.9624999999999</v>
      </c>
      <c r="H27" s="316">
        <v>961.80000000000007</v>
      </c>
      <c r="I27" s="321">
        <v>2972</v>
      </c>
      <c r="J27" s="316">
        <v>1567.73</v>
      </c>
      <c r="K27" s="316">
        <v>832.16000000000008</v>
      </c>
      <c r="L27" s="321">
        <v>2131</v>
      </c>
      <c r="M27" s="316">
        <v>1124.1025</v>
      </c>
      <c r="N27" s="316">
        <v>596.68000000000006</v>
      </c>
      <c r="O27" s="321">
        <v>1464</v>
      </c>
      <c r="P27" s="316">
        <v>772.26</v>
      </c>
      <c r="Q27" s="316">
        <v>409.92</v>
      </c>
      <c r="R27" s="321">
        <v>1118</v>
      </c>
      <c r="S27" s="316">
        <v>589.745</v>
      </c>
      <c r="T27" s="316">
        <v>313.04000000000002</v>
      </c>
      <c r="U27" s="321">
        <v>592</v>
      </c>
      <c r="V27" s="316">
        <v>312.27999999999997</v>
      </c>
      <c r="W27" s="316">
        <v>165.76000000000002</v>
      </c>
      <c r="X27" s="317"/>
      <c r="Y27" s="245">
        <f>+Y1</f>
        <v>2</v>
      </c>
    </row>
    <row r="28" spans="1:34">
      <c r="A28" s="318">
        <v>43</v>
      </c>
      <c r="B28" s="319">
        <v>43</v>
      </c>
      <c r="C28" s="321">
        <v>4428</v>
      </c>
      <c r="D28" s="316">
        <v>2335.77</v>
      </c>
      <c r="E28" s="316">
        <v>1239.8400000000001</v>
      </c>
      <c r="F28" s="321">
        <v>3549</v>
      </c>
      <c r="G28" s="316">
        <v>1872.0974999999999</v>
      </c>
      <c r="H28" s="316">
        <v>993.72000000000014</v>
      </c>
      <c r="I28" s="321">
        <v>3068</v>
      </c>
      <c r="J28" s="316">
        <v>1618.37</v>
      </c>
      <c r="K28" s="316">
        <v>859.04000000000008</v>
      </c>
      <c r="L28" s="321">
        <v>2206</v>
      </c>
      <c r="M28" s="316">
        <v>1163.665</v>
      </c>
      <c r="N28" s="316">
        <v>617.68000000000006</v>
      </c>
      <c r="O28" s="321">
        <v>1509</v>
      </c>
      <c r="P28" s="316">
        <v>795.99749999999995</v>
      </c>
      <c r="Q28" s="316">
        <v>422.52000000000004</v>
      </c>
      <c r="R28" s="321">
        <v>1153</v>
      </c>
      <c r="S28" s="316">
        <v>608.20749999999998</v>
      </c>
      <c r="T28" s="316">
        <v>322.84000000000003</v>
      </c>
      <c r="U28" s="321">
        <v>611</v>
      </c>
      <c r="V28" s="316">
        <v>322.30250000000001</v>
      </c>
      <c r="W28" s="316">
        <v>171.08</v>
      </c>
      <c r="X28" s="320"/>
      <c r="AA28" s="245">
        <f>+AA2</f>
        <v>43</v>
      </c>
      <c r="AB28" s="245" t="s">
        <v>644</v>
      </c>
      <c r="AC28" s="245" t="s">
        <v>645</v>
      </c>
      <c r="AD28" s="245" t="s">
        <v>646</v>
      </c>
      <c r="AE28" s="245" t="s">
        <v>647</v>
      </c>
      <c r="AF28" s="245" t="s">
        <v>648</v>
      </c>
      <c r="AG28" s="245" t="s">
        <v>649</v>
      </c>
      <c r="AH28" s="245" t="s">
        <v>650</v>
      </c>
    </row>
    <row r="29" spans="1:34" ht="16.2" thickBot="1">
      <c r="A29" s="314">
        <v>44</v>
      </c>
      <c r="B29" s="315">
        <v>44</v>
      </c>
      <c r="C29" s="321">
        <v>4567</v>
      </c>
      <c r="D29" s="316">
        <v>2409.0924999999997</v>
      </c>
      <c r="E29" s="316">
        <v>1278.7600000000002</v>
      </c>
      <c r="F29" s="321">
        <v>3660</v>
      </c>
      <c r="G29" s="316">
        <v>1930.6499999999999</v>
      </c>
      <c r="H29" s="316">
        <v>1024.8000000000002</v>
      </c>
      <c r="I29" s="321">
        <v>3164</v>
      </c>
      <c r="J29" s="316">
        <v>1669.01</v>
      </c>
      <c r="K29" s="316">
        <v>885.92000000000007</v>
      </c>
      <c r="L29" s="321">
        <v>2273</v>
      </c>
      <c r="M29" s="316">
        <v>1199.0074999999999</v>
      </c>
      <c r="N29" s="316">
        <v>636.44000000000005</v>
      </c>
      <c r="O29" s="321">
        <v>1560</v>
      </c>
      <c r="P29" s="316">
        <v>822.9</v>
      </c>
      <c r="Q29" s="316">
        <v>436.80000000000007</v>
      </c>
      <c r="R29" s="321">
        <v>1192</v>
      </c>
      <c r="S29" s="316">
        <v>628.78</v>
      </c>
      <c r="T29" s="316">
        <v>333.76000000000005</v>
      </c>
      <c r="U29" s="321">
        <v>632</v>
      </c>
      <c r="V29" s="316">
        <v>333.38</v>
      </c>
      <c r="W29" s="316">
        <v>176.96</v>
      </c>
      <c r="X29" s="317"/>
      <c r="AA29" s="245" t="str">
        <f>+AA3</f>
        <v>N/A</v>
      </c>
      <c r="AB29" s="245" t="s">
        <v>652</v>
      </c>
      <c r="AC29" s="245" t="s">
        <v>652</v>
      </c>
      <c r="AD29" s="245" t="s">
        <v>652</v>
      </c>
      <c r="AE29" s="245" t="s">
        <v>652</v>
      </c>
      <c r="AF29" s="245" t="s">
        <v>652</v>
      </c>
      <c r="AG29" s="245" t="s">
        <v>652</v>
      </c>
      <c r="AH29" s="245" t="s">
        <v>652</v>
      </c>
    </row>
    <row r="30" spans="1:34">
      <c r="A30" s="318">
        <v>45</v>
      </c>
      <c r="B30" s="319">
        <v>45</v>
      </c>
      <c r="C30" s="321">
        <v>4709</v>
      </c>
      <c r="D30" s="316">
        <v>2483.9974999999999</v>
      </c>
      <c r="E30" s="316">
        <v>1318.5200000000002</v>
      </c>
      <c r="F30" s="321">
        <v>3774</v>
      </c>
      <c r="G30" s="316">
        <v>1990.7849999999999</v>
      </c>
      <c r="H30" s="316">
        <v>1056.72</v>
      </c>
      <c r="I30" s="321">
        <v>3258</v>
      </c>
      <c r="J30" s="316">
        <v>1718.5949999999998</v>
      </c>
      <c r="K30" s="316">
        <v>912.24000000000012</v>
      </c>
      <c r="L30" s="321">
        <v>2344</v>
      </c>
      <c r="M30" s="316">
        <v>1236.46</v>
      </c>
      <c r="N30" s="316">
        <v>656.32</v>
      </c>
      <c r="O30" s="321">
        <v>1604</v>
      </c>
      <c r="P30" s="316">
        <v>846.1099999999999</v>
      </c>
      <c r="Q30" s="316">
        <v>449.12000000000006</v>
      </c>
      <c r="R30" s="321">
        <v>1225</v>
      </c>
      <c r="S30" s="316">
        <v>646.1875</v>
      </c>
      <c r="T30" s="316">
        <v>343.00000000000006</v>
      </c>
      <c r="U30" s="321">
        <v>649</v>
      </c>
      <c r="V30" s="316">
        <v>342.34749999999997</v>
      </c>
      <c r="W30" s="316">
        <v>181.72000000000003</v>
      </c>
      <c r="X30" s="320"/>
      <c r="Y30" s="45" t="s">
        <v>86</v>
      </c>
      <c r="AA30" s="253">
        <f>+AA4</f>
        <v>1</v>
      </c>
    </row>
    <row r="31" spans="1:34">
      <c r="A31" s="314">
        <v>46</v>
      </c>
      <c r="B31" s="315">
        <v>46</v>
      </c>
      <c r="C31" s="321">
        <v>4852</v>
      </c>
      <c r="D31" s="316">
        <v>2559.4299999999998</v>
      </c>
      <c r="E31" s="316">
        <v>1358.5600000000002</v>
      </c>
      <c r="F31" s="321">
        <v>3887</v>
      </c>
      <c r="G31" s="316">
        <v>2050.3924999999999</v>
      </c>
      <c r="H31" s="316">
        <v>1088.3600000000001</v>
      </c>
      <c r="I31" s="321">
        <v>3357</v>
      </c>
      <c r="J31" s="316">
        <v>1770.8174999999999</v>
      </c>
      <c r="K31" s="316">
        <v>939.96</v>
      </c>
      <c r="L31" s="321">
        <v>2413</v>
      </c>
      <c r="M31" s="316">
        <v>1272.8574999999998</v>
      </c>
      <c r="N31" s="316">
        <v>675.6400000000001</v>
      </c>
      <c r="O31" s="321">
        <v>1654</v>
      </c>
      <c r="P31" s="316">
        <v>872.4849999999999</v>
      </c>
      <c r="Q31" s="316">
        <v>463.12000000000006</v>
      </c>
      <c r="R31" s="321">
        <v>1263</v>
      </c>
      <c r="S31" s="316">
        <v>666.23249999999996</v>
      </c>
      <c r="T31" s="316">
        <v>353.64000000000004</v>
      </c>
      <c r="U31" s="321">
        <v>669</v>
      </c>
      <c r="V31" s="316">
        <v>352.89749999999998</v>
      </c>
      <c r="W31" s="316">
        <v>187.32000000000002</v>
      </c>
      <c r="X31" s="317"/>
      <c r="Y31" s="234" t="s">
        <v>758</v>
      </c>
      <c r="Z31" s="245">
        <v>1</v>
      </c>
      <c r="AB31" s="246" t="b">
        <f>+IF($Y$1=Z31,VLOOKUP($AA$3,$A$3:$X$86,3))</f>
        <v>0</v>
      </c>
      <c r="AC31" s="246" t="b">
        <f>+IF($Y$1=Z31,VLOOKUP($AA$3,$A$3:$X$86,6))</f>
        <v>0</v>
      </c>
      <c r="AD31" s="246" t="b">
        <f>+IF($Y$1=Z31,VLOOKUP($AA$3,$A$3:$X$86,9))</f>
        <v>0</v>
      </c>
      <c r="AE31" s="246" t="b">
        <f>+IF($Y$1=Z31,VLOOKUP($AA$3,$A$3:$X$86,12))</f>
        <v>0</v>
      </c>
      <c r="AF31" s="246" t="b">
        <f>+IF($Y$1=Z31,VLOOKUP($AA$3,$A$3:$X$86,15))</f>
        <v>0</v>
      </c>
      <c r="AG31" s="246" t="b">
        <f>+IF($Y$1=Z31,VLOOKUP($AA$3,$A$3:$X$86,18))</f>
        <v>0</v>
      </c>
      <c r="AH31" s="246" t="b">
        <f>+IF($Y$1=Z31,VLOOKUP($AA$3,$A$3:$X$86,21))</f>
        <v>0</v>
      </c>
    </row>
    <row r="32" spans="1:34">
      <c r="A32" s="318">
        <v>47</v>
      </c>
      <c r="B32" s="319">
        <v>47</v>
      </c>
      <c r="C32" s="321">
        <v>5109</v>
      </c>
      <c r="D32" s="316">
        <v>2694.9974999999999</v>
      </c>
      <c r="E32" s="316">
        <v>1430.5200000000002</v>
      </c>
      <c r="F32" s="321">
        <v>4090</v>
      </c>
      <c r="G32" s="316">
        <v>2157.4749999999999</v>
      </c>
      <c r="H32" s="316">
        <v>1145.2</v>
      </c>
      <c r="I32" s="321">
        <v>3534</v>
      </c>
      <c r="J32" s="316">
        <v>1864.1849999999999</v>
      </c>
      <c r="K32" s="316">
        <v>989.5200000000001</v>
      </c>
      <c r="L32" s="321">
        <v>2542</v>
      </c>
      <c r="M32" s="316">
        <v>1340.905</v>
      </c>
      <c r="N32" s="316">
        <v>711.7600000000001</v>
      </c>
      <c r="O32" s="321">
        <v>1736</v>
      </c>
      <c r="P32" s="316">
        <v>915.7399999999999</v>
      </c>
      <c r="Q32" s="316">
        <v>486.08000000000004</v>
      </c>
      <c r="R32" s="321">
        <v>1320</v>
      </c>
      <c r="S32" s="316">
        <v>696.3</v>
      </c>
      <c r="T32" s="316">
        <v>369.6</v>
      </c>
      <c r="U32" s="321">
        <v>700</v>
      </c>
      <c r="V32" s="316">
        <v>369.25</v>
      </c>
      <c r="W32" s="316">
        <v>196.00000000000003</v>
      </c>
      <c r="X32" s="320"/>
      <c r="Y32" s="234" t="s">
        <v>759</v>
      </c>
      <c r="Z32" s="245">
        <v>2</v>
      </c>
      <c r="AB32" s="246" t="e">
        <f>+IF($Y$1=Z32,VLOOKUP($AA$3,$A$96:$X$179,3))</f>
        <v>#N/A</v>
      </c>
      <c r="AC32" s="246" t="e">
        <f>+IF($Y$1=Z32,VLOOKUP($AA$3,$A$96:$X$179,6))</f>
        <v>#N/A</v>
      </c>
      <c r="AD32" s="246" t="e">
        <f>+IF($Y$1=Z32,VLOOKUP($AA$3,$A$96:$X$179,9))</f>
        <v>#N/A</v>
      </c>
      <c r="AE32" s="246" t="e">
        <f>+IF($Y$1=Z32,VLOOKUP($AA$3,$A$96:$X$179,12))</f>
        <v>#N/A</v>
      </c>
      <c r="AF32" s="246" t="e">
        <f>+IF($Y$1=Z32,VLOOKUP($AA$3,$A$96:$X$179,15))</f>
        <v>#N/A</v>
      </c>
      <c r="AG32" s="246" t="e">
        <f>+IF($Y$1=Z32,VLOOKUP($AA$3,$A$96:$X$179,18))</f>
        <v>#N/A</v>
      </c>
      <c r="AH32" s="246" t="e">
        <f>+IF($Y$1=Z32,VLOOKUP($AA$3,$A$96:$X$179,21))</f>
        <v>#N/A</v>
      </c>
    </row>
    <row r="33" spans="1:34">
      <c r="A33" s="314">
        <v>48</v>
      </c>
      <c r="B33" s="315">
        <v>48</v>
      </c>
      <c r="C33" s="321">
        <v>5364</v>
      </c>
      <c r="D33" s="316">
        <v>2829.5099999999998</v>
      </c>
      <c r="E33" s="316">
        <v>1501.92</v>
      </c>
      <c r="F33" s="321">
        <v>4296</v>
      </c>
      <c r="G33" s="316">
        <v>2266.14</v>
      </c>
      <c r="H33" s="316">
        <v>1202.8800000000001</v>
      </c>
      <c r="I33" s="321">
        <v>3708</v>
      </c>
      <c r="J33" s="316">
        <v>1955.9699999999998</v>
      </c>
      <c r="K33" s="316">
        <v>1038.24</v>
      </c>
      <c r="L33" s="321">
        <v>2664</v>
      </c>
      <c r="M33" s="316">
        <v>1405.26</v>
      </c>
      <c r="N33" s="316">
        <v>745.92000000000007</v>
      </c>
      <c r="O33" s="321">
        <v>1821</v>
      </c>
      <c r="P33" s="316">
        <v>960.57749999999999</v>
      </c>
      <c r="Q33" s="316">
        <v>509.88000000000005</v>
      </c>
      <c r="R33" s="321">
        <v>1383</v>
      </c>
      <c r="S33" s="316">
        <v>729.53249999999991</v>
      </c>
      <c r="T33" s="316">
        <v>387.24</v>
      </c>
      <c r="U33" s="321">
        <v>733</v>
      </c>
      <c r="V33" s="316">
        <v>386.65749999999997</v>
      </c>
      <c r="W33" s="316">
        <v>205.24</v>
      </c>
      <c r="X33" s="317"/>
      <c r="Y33" s="234"/>
      <c r="AB33" s="246" t="b">
        <f>+IF($Y$1=Z33,VLOOKUP($AA$3,$A$189:$W$205,3))</f>
        <v>0</v>
      </c>
      <c r="AC33" s="246" t="b">
        <f>+IF($Y$1=Z33,VLOOKUP($AA$3,$A$189:$W$205,6))</f>
        <v>0</v>
      </c>
      <c r="AD33" s="246" t="b">
        <f>+IF($Y$1=Z33,VLOOKUP($AA$3,$A$189:$W$205,9))</f>
        <v>0</v>
      </c>
      <c r="AE33" s="246" t="b">
        <f>+IF($Y$1=Z33,VLOOKUP($AA$3,$A$189:$W$205,12))</f>
        <v>0</v>
      </c>
      <c r="AF33" s="246" t="b">
        <f>+IF($Y$1=Z33,VLOOKUP($AA$3,$A$189:$W$205,15))</f>
        <v>0</v>
      </c>
      <c r="AG33" s="246" t="b">
        <f>+IF($Y$1=Z33,VLOOKUP($AA$3,$A$189:$W$205,18))</f>
        <v>0</v>
      </c>
      <c r="AH33" s="246" t="b">
        <f>+IF($Y$1=AA33,VLOOKUP($AA$2,$A$189:$W$205,18))</f>
        <v>0</v>
      </c>
    </row>
    <row r="34" spans="1:34">
      <c r="A34" s="318">
        <v>49</v>
      </c>
      <c r="B34" s="319">
        <v>49</v>
      </c>
      <c r="C34" s="321">
        <v>5624</v>
      </c>
      <c r="D34" s="316">
        <v>2966.66</v>
      </c>
      <c r="E34" s="316">
        <v>1574.7200000000003</v>
      </c>
      <c r="F34" s="321">
        <v>4497</v>
      </c>
      <c r="G34" s="316">
        <v>2372.1675</v>
      </c>
      <c r="H34" s="316">
        <v>1259.1600000000001</v>
      </c>
      <c r="I34" s="321">
        <v>3883</v>
      </c>
      <c r="J34" s="316">
        <v>2048.2824999999998</v>
      </c>
      <c r="K34" s="316">
        <v>1087.24</v>
      </c>
      <c r="L34" s="321">
        <v>2789</v>
      </c>
      <c r="M34" s="316">
        <v>1471.1975</v>
      </c>
      <c r="N34" s="316">
        <v>780.92000000000007</v>
      </c>
      <c r="O34" s="321">
        <v>1903</v>
      </c>
      <c r="P34" s="316">
        <v>1003.8325</v>
      </c>
      <c r="Q34" s="316">
        <v>532.84</v>
      </c>
      <c r="R34" s="321">
        <v>1450</v>
      </c>
      <c r="S34" s="316">
        <v>764.875</v>
      </c>
      <c r="T34" s="316">
        <v>406.00000000000006</v>
      </c>
      <c r="U34" s="321">
        <v>768</v>
      </c>
      <c r="V34" s="316">
        <v>405.12</v>
      </c>
      <c r="W34" s="316">
        <v>215.04000000000002</v>
      </c>
      <c r="X34" s="320"/>
      <c r="Y34" s="234" t="s">
        <v>757</v>
      </c>
      <c r="Z34" s="245">
        <v>4</v>
      </c>
      <c r="AB34" s="246" t="b">
        <f>+IF($Y$1=Z34,VLOOKUP($AA$3,$A$211:$X$294,3))</f>
        <v>0</v>
      </c>
      <c r="AC34" s="246" t="b">
        <f>+IF($Y$1=Z34,VLOOKUP($AA$3,$A$211:$X$294,6))</f>
        <v>0</v>
      </c>
      <c r="AD34" s="246" t="b">
        <f>+IF($Y$1=Z34,VLOOKUP($AA$3,$A$211:$X$294,9))</f>
        <v>0</v>
      </c>
      <c r="AE34" s="246" t="b">
        <f>+IF($Y$1=Z34,VLOOKUP($AA$3,$A$211:$X$294,12))</f>
        <v>0</v>
      </c>
      <c r="AF34" s="246" t="b">
        <f>+IF($Y$1=Z34,VLOOKUP($AA$3,$A$211:$X$294,15))</f>
        <v>0</v>
      </c>
      <c r="AG34" s="246" t="b">
        <f>+IF($Y$1=Z34,VLOOKUP($AA$3,$A$211:$X$294,18))</f>
        <v>0</v>
      </c>
      <c r="AH34" s="246" t="b">
        <f>+IF($Y$1=Z34,VLOOKUP($AA$3,$A$211:$X$294,21))</f>
        <v>0</v>
      </c>
    </row>
    <row r="35" spans="1:34">
      <c r="A35" s="314">
        <v>50</v>
      </c>
      <c r="B35" s="315">
        <v>50</v>
      </c>
      <c r="C35" s="321">
        <v>5879</v>
      </c>
      <c r="D35" s="316">
        <v>3101.1724999999997</v>
      </c>
      <c r="E35" s="316">
        <v>1646.1200000000001</v>
      </c>
      <c r="F35" s="321">
        <v>4704</v>
      </c>
      <c r="G35" s="316">
        <v>2481.3599999999997</v>
      </c>
      <c r="H35" s="316">
        <v>1317.1200000000001</v>
      </c>
      <c r="I35" s="321">
        <v>4059</v>
      </c>
      <c r="J35" s="316">
        <v>2141.1224999999999</v>
      </c>
      <c r="K35" s="316">
        <v>1136.5200000000002</v>
      </c>
      <c r="L35" s="321">
        <v>2916</v>
      </c>
      <c r="M35" s="316">
        <v>1538.1899999999998</v>
      </c>
      <c r="N35" s="316">
        <v>816.48000000000013</v>
      </c>
      <c r="O35" s="321">
        <v>1987</v>
      </c>
      <c r="P35" s="316">
        <v>1048.1424999999999</v>
      </c>
      <c r="Q35" s="316">
        <v>556.36</v>
      </c>
      <c r="R35" s="321">
        <v>1504</v>
      </c>
      <c r="S35" s="316">
        <v>793.3599999999999</v>
      </c>
      <c r="T35" s="316">
        <v>421.12000000000006</v>
      </c>
      <c r="U35" s="321">
        <v>797</v>
      </c>
      <c r="V35" s="316">
        <v>420.41749999999996</v>
      </c>
      <c r="W35" s="316">
        <v>223.16000000000003</v>
      </c>
      <c r="X35" s="317"/>
      <c r="Y35" s="234"/>
      <c r="AB35" s="246" t="b">
        <f>+IF($Y$1=Z35,VLOOKUP($AA$3,$A$304:$W$320,3))</f>
        <v>0</v>
      </c>
      <c r="AC35" s="246" t="b">
        <f>+IF($Y$1=Z35,VLOOKUP($AA$3,$A$304:$W$320,6))</f>
        <v>0</v>
      </c>
      <c r="AD35" s="246" t="b">
        <f>+IF($Y$1=Z35,VLOOKUP($AA$3,$A$304:$W$320,9))</f>
        <v>0</v>
      </c>
      <c r="AE35" s="246" t="b">
        <f>+IF($Y$1=Z35,VLOOKUP($AA$3,$A$304:$W$320,12))</f>
        <v>0</v>
      </c>
      <c r="AF35" s="246" t="b">
        <f>+IF($Y$1=Z35,VLOOKUP($AA$3,$A$304:$W$320,15))</f>
        <v>0</v>
      </c>
      <c r="AG35" s="246" t="b">
        <f>+IF($Y$1=Z35,VLOOKUP($AA$3,$A$304:$W$320,18))</f>
        <v>0</v>
      </c>
      <c r="AH35" s="246" t="b">
        <f>+IF($Y$1=AA35,VLOOKUP($AA$2,$A$304:$W$320,18))</f>
        <v>0</v>
      </c>
    </row>
    <row r="36" spans="1:34">
      <c r="A36" s="318">
        <v>51</v>
      </c>
      <c r="B36" s="319">
        <v>51</v>
      </c>
      <c r="C36" s="321">
        <v>6602</v>
      </c>
      <c r="D36" s="316">
        <v>3482.5549999999998</v>
      </c>
      <c r="E36" s="316">
        <v>1848.5600000000002</v>
      </c>
      <c r="F36" s="321">
        <v>5282</v>
      </c>
      <c r="G36" s="316">
        <v>2786.2549999999997</v>
      </c>
      <c r="H36" s="316">
        <v>1478.96</v>
      </c>
      <c r="I36" s="321">
        <v>4553</v>
      </c>
      <c r="J36" s="316">
        <v>2401.7075</v>
      </c>
      <c r="K36" s="316">
        <v>1274.8400000000001</v>
      </c>
      <c r="L36" s="321">
        <v>3273</v>
      </c>
      <c r="M36" s="316">
        <v>1726.5074999999999</v>
      </c>
      <c r="N36" s="316">
        <v>916.44</v>
      </c>
      <c r="O36" s="321">
        <v>2225</v>
      </c>
      <c r="P36" s="316">
        <v>1173.6875</v>
      </c>
      <c r="Q36" s="316">
        <v>623.00000000000011</v>
      </c>
      <c r="R36" s="321">
        <v>1691</v>
      </c>
      <c r="S36" s="316">
        <v>892.00249999999994</v>
      </c>
      <c r="T36" s="316">
        <v>473.48</v>
      </c>
      <c r="U36" s="321">
        <v>896</v>
      </c>
      <c r="V36" s="316">
        <v>472.64</v>
      </c>
      <c r="W36" s="316">
        <v>250.88000000000002</v>
      </c>
      <c r="X36" s="320"/>
      <c r="Y36" s="234"/>
      <c r="AB36" s="246" t="b">
        <f>+IF($Y$1=Z36,VLOOKUP($AA$3,$A$325:$W$341,3))</f>
        <v>0</v>
      </c>
      <c r="AC36" s="246" t="b">
        <f>+IF($Y$1=Z36,VLOOKUP($AA$3,$A$325:$W$341,6))</f>
        <v>0</v>
      </c>
      <c r="AD36" s="246" t="b">
        <f>+IF($Y$1=Z36,VLOOKUP($AA$3,$A$325:$W$341,9))</f>
        <v>0</v>
      </c>
      <c r="AE36" s="246" t="b">
        <f>+IF($Y$1=Z36,VLOOKUP($AA$3,$A$325:$W$341,12))</f>
        <v>0</v>
      </c>
      <c r="AF36" s="246" t="b">
        <f>+IF($Y$1=Z36,VLOOKUP($AA$3,$A$325:$W$341,15))</f>
        <v>0</v>
      </c>
      <c r="AG36" s="246" t="b">
        <f>+IF($Y$1=Z36,VLOOKUP($AA$3,$A$325:$W$341,18))</f>
        <v>0</v>
      </c>
      <c r="AH36" s="246" t="b">
        <f>+IF($Y$1=AA36,VLOOKUP($AA$2,$A$325:$W$341,18))</f>
        <v>0</v>
      </c>
    </row>
    <row r="37" spans="1:34">
      <c r="A37" s="314">
        <v>52</v>
      </c>
      <c r="B37" s="315">
        <v>52</v>
      </c>
      <c r="C37" s="321">
        <v>6840</v>
      </c>
      <c r="D37" s="316">
        <v>3608.1</v>
      </c>
      <c r="E37" s="316">
        <v>1915.2000000000003</v>
      </c>
      <c r="F37" s="321">
        <v>5473</v>
      </c>
      <c r="G37" s="316">
        <v>2887.0074999999997</v>
      </c>
      <c r="H37" s="316">
        <v>1532.44</v>
      </c>
      <c r="I37" s="321">
        <v>4720</v>
      </c>
      <c r="J37" s="316">
        <v>2489.7999999999997</v>
      </c>
      <c r="K37" s="316">
        <v>1321.6000000000001</v>
      </c>
      <c r="L37" s="321">
        <v>3386</v>
      </c>
      <c r="M37" s="316">
        <v>1786.1149999999998</v>
      </c>
      <c r="N37" s="316">
        <v>948.08</v>
      </c>
      <c r="O37" s="321">
        <v>2306</v>
      </c>
      <c r="P37" s="316">
        <v>1216.415</v>
      </c>
      <c r="Q37" s="316">
        <v>645.68000000000006</v>
      </c>
      <c r="R37" s="321">
        <v>1749</v>
      </c>
      <c r="S37" s="316">
        <v>922.59749999999997</v>
      </c>
      <c r="T37" s="316">
        <v>489.72</v>
      </c>
      <c r="U37" s="321">
        <v>927</v>
      </c>
      <c r="V37" s="316">
        <v>488.99249999999995</v>
      </c>
      <c r="W37" s="316">
        <v>259.56</v>
      </c>
      <c r="X37" s="317"/>
      <c r="Y37" s="234"/>
      <c r="AB37" s="246" t="b">
        <f>+IF($Y$1=Z37,VLOOKUP($AA$3,$A$346:$W$362,3))</f>
        <v>0</v>
      </c>
      <c r="AC37" s="246" t="b">
        <f>+IF($Y$1=Z37,VLOOKUP($AA$3,$A$346:$W$362,6))</f>
        <v>0</v>
      </c>
      <c r="AD37" s="246" t="b">
        <f>+IF($Y$1=Z37,VLOOKUP($AA$3,$A$346:$W$362,9))</f>
        <v>0</v>
      </c>
      <c r="AE37" s="246" t="b">
        <f>+IF($Y$1=Z37,VLOOKUP($AA$3,$A$346:$W$362,12))</f>
        <v>0</v>
      </c>
      <c r="AF37" s="246" t="b">
        <f>+IF($Y$1=Z37,VLOOKUP($AA$3,$A$346:$W$362,15))</f>
        <v>0</v>
      </c>
      <c r="AG37" s="246" t="b">
        <f>+IF($Y$1=Z37,VLOOKUP($AA$3,$A$346:$W$362,18))</f>
        <v>0</v>
      </c>
      <c r="AH37" s="246" t="b">
        <f>+IF($Y$1=AA37,VLOOKUP($AA$2,$A$346:$W$362,18))</f>
        <v>0</v>
      </c>
    </row>
    <row r="38" spans="1:34">
      <c r="A38" s="318">
        <v>53</v>
      </c>
      <c r="B38" s="319">
        <v>53</v>
      </c>
      <c r="C38" s="321">
        <v>7075</v>
      </c>
      <c r="D38" s="316">
        <v>3732.0625</v>
      </c>
      <c r="E38" s="316">
        <v>1981.0000000000002</v>
      </c>
      <c r="F38" s="321">
        <v>5657</v>
      </c>
      <c r="G38" s="316">
        <v>2984.0674999999997</v>
      </c>
      <c r="H38" s="316">
        <v>1583.9600000000003</v>
      </c>
      <c r="I38" s="321">
        <v>4877</v>
      </c>
      <c r="J38" s="316">
        <v>2572.6174999999998</v>
      </c>
      <c r="K38" s="316">
        <v>1365.5600000000002</v>
      </c>
      <c r="L38" s="321">
        <v>3508</v>
      </c>
      <c r="M38" s="316">
        <v>1850.4699999999998</v>
      </c>
      <c r="N38" s="316">
        <v>982.24000000000012</v>
      </c>
      <c r="O38" s="321">
        <v>2384</v>
      </c>
      <c r="P38" s="316">
        <v>1257.56</v>
      </c>
      <c r="Q38" s="316">
        <v>667.5200000000001</v>
      </c>
      <c r="R38" s="321">
        <v>1807</v>
      </c>
      <c r="S38" s="316">
        <v>953.1925</v>
      </c>
      <c r="T38" s="316">
        <v>505.96000000000004</v>
      </c>
      <c r="U38" s="321">
        <v>958</v>
      </c>
      <c r="V38" s="316">
        <v>505.34499999999997</v>
      </c>
      <c r="W38" s="316">
        <v>268.24</v>
      </c>
      <c r="X38" s="320"/>
      <c r="Y38" s="234"/>
      <c r="AB38" s="246" t="b">
        <f>+IF($Y$1=Z38,VLOOKUP($AA$3,$A$368:$W$384,3))</f>
        <v>0</v>
      </c>
      <c r="AC38" s="246" t="b">
        <f>+IF($Y$1=Z38,VLOOKUP($AA$3,$A$368:$W$384,6))</f>
        <v>0</v>
      </c>
      <c r="AD38" s="246" t="b">
        <f>+IF($Y$1=Z38,VLOOKUP($AA$3,$A$368:$W$384,9))</f>
        <v>0</v>
      </c>
      <c r="AE38" s="246" t="b">
        <f>+IF($Y$1=Z38,VLOOKUP($AA$3,$A$368:$W$384,12))</f>
        <v>0</v>
      </c>
      <c r="AF38" s="246" t="b">
        <f>+IF($Y$1=Z38,VLOOKUP($AA$3,$A$368:$W$384,15))</f>
        <v>0</v>
      </c>
      <c r="AG38" s="246" t="b">
        <f>+IF($Y$1=Z38,VLOOKUP($AA$3,$A$368:$W$384,18))</f>
        <v>0</v>
      </c>
      <c r="AH38" s="246" t="b">
        <f>+IF($Y$1=AA38,VLOOKUP($AA$2,$A$368:$W$384,18))</f>
        <v>0</v>
      </c>
    </row>
    <row r="39" spans="1:34">
      <c r="A39" s="314">
        <v>54</v>
      </c>
      <c r="B39" s="315">
        <v>54</v>
      </c>
      <c r="C39" s="321">
        <v>7313</v>
      </c>
      <c r="D39" s="316">
        <v>3857.6074999999996</v>
      </c>
      <c r="E39" s="316">
        <v>2047.64</v>
      </c>
      <c r="F39" s="321">
        <v>5846</v>
      </c>
      <c r="G39" s="316">
        <v>3083.7649999999999</v>
      </c>
      <c r="H39" s="316">
        <v>1636.88</v>
      </c>
      <c r="I39" s="321">
        <v>5042</v>
      </c>
      <c r="J39" s="316">
        <v>2659.6549999999997</v>
      </c>
      <c r="K39" s="316">
        <v>1411.7600000000002</v>
      </c>
      <c r="L39" s="321">
        <v>3623</v>
      </c>
      <c r="M39" s="316">
        <v>1911.1324999999999</v>
      </c>
      <c r="N39" s="316">
        <v>1014.44</v>
      </c>
      <c r="O39" s="321">
        <v>2462</v>
      </c>
      <c r="P39" s="316">
        <v>1298.7049999999999</v>
      </c>
      <c r="Q39" s="316">
        <v>689.36</v>
      </c>
      <c r="R39" s="321">
        <v>1868</v>
      </c>
      <c r="S39" s="316">
        <v>985.36999999999989</v>
      </c>
      <c r="T39" s="316">
        <v>523.04000000000008</v>
      </c>
      <c r="U39" s="321">
        <v>990</v>
      </c>
      <c r="V39" s="316">
        <v>522.22500000000002</v>
      </c>
      <c r="W39" s="316">
        <v>277.20000000000005</v>
      </c>
      <c r="X39" s="317"/>
      <c r="Y39" s="234"/>
      <c r="AB39" s="246" t="b">
        <f>+IF($Y$1=Z39,VLOOKUP($AA$3,$A$390:$W$406,3))</f>
        <v>0</v>
      </c>
      <c r="AC39" s="246" t="b">
        <f>+IF($Y$1=Z39,VLOOKUP($AA$3,$A$390:$W$406,6))</f>
        <v>0</v>
      </c>
      <c r="AD39" s="246" t="b">
        <f>+IF($Y$1=Z39,VLOOKUP($AA$3,$A$390:$W$406,9))</f>
        <v>0</v>
      </c>
      <c r="AE39" s="246" t="b">
        <f>+IF($Y$1=Z39,VLOOKUP($AA$3,$A$390:$W$406,12))</f>
        <v>0</v>
      </c>
      <c r="AF39" s="246" t="b">
        <f>+IF($Y$1=Z39,VLOOKUP($AA$3,$A$390:$W$406,15))</f>
        <v>0</v>
      </c>
      <c r="AG39" s="246" t="b">
        <f>+IF($Y$1=Z39,VLOOKUP($AA$3,$A$390:$W$406,18))</f>
        <v>0</v>
      </c>
      <c r="AH39" s="246" t="b">
        <f>+IF($Y$1=AA39,VLOOKUP($AA$2,$A$390:$W$406,18))</f>
        <v>0</v>
      </c>
    </row>
    <row r="40" spans="1:34">
      <c r="A40" s="318">
        <v>55</v>
      </c>
      <c r="B40" s="319">
        <v>55</v>
      </c>
      <c r="C40" s="321">
        <v>7552</v>
      </c>
      <c r="D40" s="316">
        <v>3983.68</v>
      </c>
      <c r="E40" s="316">
        <v>2114.5600000000004</v>
      </c>
      <c r="F40" s="321">
        <v>6036</v>
      </c>
      <c r="G40" s="316">
        <v>3183.99</v>
      </c>
      <c r="H40" s="316">
        <v>1690.0800000000002</v>
      </c>
      <c r="I40" s="321">
        <v>5198</v>
      </c>
      <c r="J40" s="316">
        <v>2741.9449999999997</v>
      </c>
      <c r="K40" s="316">
        <v>1455.44</v>
      </c>
      <c r="L40" s="321">
        <v>3737</v>
      </c>
      <c r="M40" s="316">
        <v>1971.2674999999999</v>
      </c>
      <c r="N40" s="316">
        <v>1046.3600000000001</v>
      </c>
      <c r="O40" s="321">
        <v>2539</v>
      </c>
      <c r="P40" s="316">
        <v>1339.3225</v>
      </c>
      <c r="Q40" s="316">
        <v>710.92000000000007</v>
      </c>
      <c r="R40" s="321">
        <v>1925</v>
      </c>
      <c r="S40" s="316">
        <v>1015.4374999999999</v>
      </c>
      <c r="T40" s="316">
        <v>539</v>
      </c>
      <c r="U40" s="321">
        <v>1020</v>
      </c>
      <c r="V40" s="316">
        <v>538.04999999999995</v>
      </c>
      <c r="W40" s="316">
        <v>285.60000000000002</v>
      </c>
      <c r="X40" s="320"/>
      <c r="Y40" s="234"/>
      <c r="AB40" s="246" t="b">
        <f>+IF($Y$1=Z40,VLOOKUP($AA$3,$A$412:$W$428,3))</f>
        <v>0</v>
      </c>
      <c r="AC40" s="246" t="b">
        <f>+IF($Y$1=Z40,VLOOKUP($AA$3,$A$412:$W$428,6))</f>
        <v>0</v>
      </c>
      <c r="AD40" s="246" t="b">
        <f>+IF($Y$1=Z40,VLOOKUP($AA$3,$A$412:$W$428,9))</f>
        <v>0</v>
      </c>
      <c r="AE40" s="246" t="b">
        <f>+IF($Y$1=Z40,VLOOKUP($AA$3,$A$412:$W$428,12))</f>
        <v>0</v>
      </c>
      <c r="AF40" s="246" t="b">
        <f>+IF($Y$1=Z40,VLOOKUP($AA$3,$A$412:$W$428,15))</f>
        <v>0</v>
      </c>
      <c r="AG40" s="246" t="b">
        <f>+IF($Y$1=Z40,VLOOKUP($AA$3,$A$412:$W$428,18))</f>
        <v>0</v>
      </c>
      <c r="AH40" s="246" t="b">
        <f>+IF($Y$1=AA40,VLOOKUP($AA$2,$A$412:$W$428,18))</f>
        <v>0</v>
      </c>
    </row>
    <row r="41" spans="1:34">
      <c r="A41" s="314">
        <v>56</v>
      </c>
      <c r="B41" s="315">
        <v>56</v>
      </c>
      <c r="C41" s="321">
        <v>7783</v>
      </c>
      <c r="D41" s="316">
        <v>4105.5324999999993</v>
      </c>
      <c r="E41" s="316">
        <v>2179.2400000000002</v>
      </c>
      <c r="F41" s="321">
        <v>6225</v>
      </c>
      <c r="G41" s="316">
        <v>3283.6875</v>
      </c>
      <c r="H41" s="316">
        <v>1743.0000000000002</v>
      </c>
      <c r="I41" s="321">
        <v>5361</v>
      </c>
      <c r="J41" s="316">
        <v>2827.9274999999998</v>
      </c>
      <c r="K41" s="316">
        <v>1501.0800000000002</v>
      </c>
      <c r="L41" s="321">
        <v>3850</v>
      </c>
      <c r="M41" s="316">
        <v>2030.8749999999998</v>
      </c>
      <c r="N41" s="316">
        <v>1078</v>
      </c>
      <c r="O41" s="321">
        <v>2620</v>
      </c>
      <c r="P41" s="316">
        <v>1382.05</v>
      </c>
      <c r="Q41" s="316">
        <v>733.6</v>
      </c>
      <c r="R41" s="321">
        <v>1979</v>
      </c>
      <c r="S41" s="316">
        <v>1043.9224999999999</v>
      </c>
      <c r="T41" s="316">
        <v>554.12</v>
      </c>
      <c r="U41" s="321">
        <v>1049</v>
      </c>
      <c r="V41" s="316">
        <v>553.34749999999997</v>
      </c>
      <c r="W41" s="316">
        <v>293.72000000000003</v>
      </c>
      <c r="X41" s="317"/>
      <c r="Y41" s="234"/>
      <c r="AB41" s="246" t="b">
        <f>+IF($Y$1=Z41,VLOOKUP($AA$3,$A$433:$W$449,3))</f>
        <v>0</v>
      </c>
      <c r="AC41" s="246" t="b">
        <f>+IF($Y$1=Z41,VLOOKUP($AA$3,$A$433:$W$449,6))</f>
        <v>0</v>
      </c>
      <c r="AD41" s="246" t="b">
        <f>+IF($Y$1=Z41,VLOOKUP($AA$3,$A$433:$W$449,9))</f>
        <v>0</v>
      </c>
      <c r="AE41" s="246" t="b">
        <f>+IF($Y$1=Z41,VLOOKUP($AA$3,$A$433:$W$449,12))</f>
        <v>0</v>
      </c>
      <c r="AF41" s="246" t="b">
        <f>+IF($Y$1=Z41,VLOOKUP($AA$3,$A$433:$W$449,15))</f>
        <v>0</v>
      </c>
      <c r="AG41" s="246" t="b">
        <f>+IF($Y$1=Z41,VLOOKUP($AA$3,$A$433:$W$449,18))</f>
        <v>0</v>
      </c>
      <c r="AH41" s="246" t="b">
        <f>+IF($Y$1=AA41,VLOOKUP($AA$2,$A$433:$W$449,18))</f>
        <v>0</v>
      </c>
    </row>
    <row r="42" spans="1:34">
      <c r="A42" s="318">
        <v>57</v>
      </c>
      <c r="B42" s="319">
        <v>57</v>
      </c>
      <c r="C42" s="321">
        <v>8066</v>
      </c>
      <c r="D42" s="316">
        <v>4254.8149999999996</v>
      </c>
      <c r="E42" s="316">
        <v>2258.48</v>
      </c>
      <c r="F42" s="321">
        <v>6448</v>
      </c>
      <c r="G42" s="316">
        <v>3401.3199999999997</v>
      </c>
      <c r="H42" s="316">
        <v>1805.4400000000003</v>
      </c>
      <c r="I42" s="321">
        <v>5555</v>
      </c>
      <c r="J42" s="316">
        <v>2930.2624999999998</v>
      </c>
      <c r="K42" s="316">
        <v>1555.4</v>
      </c>
      <c r="L42" s="321">
        <v>3989</v>
      </c>
      <c r="M42" s="316">
        <v>2104.1974999999998</v>
      </c>
      <c r="N42" s="316">
        <v>1116.92</v>
      </c>
      <c r="O42" s="321">
        <v>2713</v>
      </c>
      <c r="P42" s="316">
        <v>1431.1074999999998</v>
      </c>
      <c r="Q42" s="316">
        <v>759.6400000000001</v>
      </c>
      <c r="R42" s="321">
        <v>2050</v>
      </c>
      <c r="S42" s="316">
        <v>1081.375</v>
      </c>
      <c r="T42" s="316">
        <v>574</v>
      </c>
      <c r="U42" s="321">
        <v>1087</v>
      </c>
      <c r="V42" s="316">
        <v>573.39249999999993</v>
      </c>
      <c r="W42" s="316">
        <v>304.36</v>
      </c>
      <c r="X42" s="320"/>
      <c r="Y42" s="234"/>
      <c r="AB42" s="246" t="b">
        <f>+IF($Y$1=Z42,VLOOKUP($AA$3,$A$455:$W$471,3))</f>
        <v>0</v>
      </c>
      <c r="AC42" s="246" t="b">
        <f>+IF($Y$1=Z42,VLOOKUP($AA$3,$A$455:$W$471,6))</f>
        <v>0</v>
      </c>
      <c r="AD42" s="246" t="b">
        <f>+IF($Y$1=Z42,VLOOKUP($AA$3,$A$455:$W$471,9))</f>
        <v>0</v>
      </c>
      <c r="AE42" s="246" t="b">
        <f>+IF($Y$1=Z42,VLOOKUP($AA$3,$A$455:$W$471,12))</f>
        <v>0</v>
      </c>
      <c r="AF42" s="246" t="b">
        <f>+IF($Y$1=Z42,VLOOKUP($AA$3,$A$455:$W$471,15))</f>
        <v>0</v>
      </c>
      <c r="AG42" s="246" t="b">
        <f>+IF($Y$1=Z42,VLOOKUP($AA$3,$A$455:$W$471,18))</f>
        <v>0</v>
      </c>
      <c r="AH42" s="246" t="b">
        <f>+IF($Y$1=AA42,VLOOKUP($AA$2,$A$455:$W$471,18))</f>
        <v>0</v>
      </c>
    </row>
    <row r="43" spans="1:34">
      <c r="A43" s="314">
        <v>58</v>
      </c>
      <c r="B43" s="315">
        <v>58</v>
      </c>
      <c r="C43" s="321">
        <v>8347</v>
      </c>
      <c r="D43" s="316">
        <v>4403.0424999999996</v>
      </c>
      <c r="E43" s="316">
        <v>2337.1600000000003</v>
      </c>
      <c r="F43" s="321">
        <v>6670</v>
      </c>
      <c r="G43" s="316">
        <v>3518.4249999999997</v>
      </c>
      <c r="H43" s="316">
        <v>1867.6000000000001</v>
      </c>
      <c r="I43" s="321">
        <v>5744</v>
      </c>
      <c r="J43" s="316">
        <v>3029.96</v>
      </c>
      <c r="K43" s="316">
        <v>1608.3200000000002</v>
      </c>
      <c r="L43" s="321">
        <v>4124</v>
      </c>
      <c r="M43" s="316">
        <v>2175.41</v>
      </c>
      <c r="N43" s="316">
        <v>1154.72</v>
      </c>
      <c r="O43" s="321">
        <v>2803</v>
      </c>
      <c r="P43" s="316">
        <v>1478.5825</v>
      </c>
      <c r="Q43" s="316">
        <v>784.84</v>
      </c>
      <c r="R43" s="321">
        <v>2119</v>
      </c>
      <c r="S43" s="316">
        <v>1117.7725</v>
      </c>
      <c r="T43" s="316">
        <v>593.32000000000005</v>
      </c>
      <c r="U43" s="321">
        <v>1123</v>
      </c>
      <c r="V43" s="316">
        <v>592.38249999999994</v>
      </c>
      <c r="W43" s="316">
        <v>314.44000000000005</v>
      </c>
      <c r="X43" s="317"/>
      <c r="Y43" s="234"/>
      <c r="AB43" s="246" t="b">
        <f>+IF($Y$1=Z43,VLOOKUP($AA$3,$A$476:$W$488,3))</f>
        <v>0</v>
      </c>
      <c r="AC43" s="246" t="b">
        <f>+IF($Y$1=Z43,VLOOKUP($AA$3,$A$476:$W$488,6))</f>
        <v>0</v>
      </c>
      <c r="AD43" s="246" t="b">
        <f>+IF($Y$1=Z43,VLOOKUP($AA$3,$A$476:$W$488,9))</f>
        <v>0</v>
      </c>
      <c r="AE43" s="246" t="b">
        <f>+IF($Y$1=Z43,VLOOKUP($AA$3,$A$476:$W$488,12))</f>
        <v>0</v>
      </c>
      <c r="AF43" s="246" t="b">
        <f>+IF($Y$1=Z43,VLOOKUP($AA$3,$A$476:$W$488,15))</f>
        <v>0</v>
      </c>
      <c r="AG43" s="246" t="b">
        <f>+IF($Y$1=Z43,VLOOKUP($AA$3,$A$476:$W$488,18))</f>
        <v>0</v>
      </c>
      <c r="AH43" s="246" t="b">
        <f>+IF($Y$1=AA43,VLOOKUP($AA$2,$A$476:$W$488,18))</f>
        <v>0</v>
      </c>
    </row>
    <row r="44" spans="1:34">
      <c r="A44" s="318">
        <v>59</v>
      </c>
      <c r="B44" s="319">
        <v>59</v>
      </c>
      <c r="C44" s="321">
        <v>8627</v>
      </c>
      <c r="D44" s="316">
        <v>4550.7424999999994</v>
      </c>
      <c r="E44" s="316">
        <v>2415.5600000000004</v>
      </c>
      <c r="F44" s="321">
        <v>6889</v>
      </c>
      <c r="G44" s="316">
        <v>3633.9474999999998</v>
      </c>
      <c r="H44" s="316">
        <v>1928.92</v>
      </c>
      <c r="I44" s="321">
        <v>5935</v>
      </c>
      <c r="J44" s="316">
        <v>3130.7124999999996</v>
      </c>
      <c r="K44" s="316">
        <v>1661.8000000000002</v>
      </c>
      <c r="L44" s="321">
        <v>4262</v>
      </c>
      <c r="M44" s="316">
        <v>2248.2049999999999</v>
      </c>
      <c r="N44" s="316">
        <v>1193.3600000000001</v>
      </c>
      <c r="O44" s="321">
        <v>2894</v>
      </c>
      <c r="P44" s="316">
        <v>1526.5849999999998</v>
      </c>
      <c r="Q44" s="316">
        <v>810.32</v>
      </c>
      <c r="R44" s="321">
        <v>2182</v>
      </c>
      <c r="S44" s="316">
        <v>1151.0049999999999</v>
      </c>
      <c r="T44" s="316">
        <v>610.96</v>
      </c>
      <c r="U44" s="321">
        <v>1157</v>
      </c>
      <c r="V44" s="316">
        <v>610.3175</v>
      </c>
      <c r="W44" s="316">
        <v>323.96000000000004</v>
      </c>
      <c r="X44" s="320"/>
      <c r="Y44" s="234"/>
      <c r="AB44" s="246" t="b">
        <f>+IF($Y$1=Z44,VLOOKUP($AA$3,$A$497:$W$513,3))</f>
        <v>0</v>
      </c>
      <c r="AC44" s="246" t="b">
        <f>+IF($Y$1=Z44,VLOOKUP($AA$3,$A$497:$W$513,6))</f>
        <v>0</v>
      </c>
      <c r="AD44" s="246" t="b">
        <f>+IF($Y$1=Z44,VLOOKUP($AA$3,$A$497:$W$513,9))</f>
        <v>0</v>
      </c>
      <c r="AE44" s="246" t="b">
        <f>+IF($Y$1=Z44,VLOOKUP($AA$3,$A$497:$W$513,12))</f>
        <v>0</v>
      </c>
      <c r="AF44" s="246" t="b">
        <f>+IF($Y$1=Z44,VLOOKUP($AA$3,$A$497:$W$513,15))</f>
        <v>0</v>
      </c>
      <c r="AG44" s="246" t="b">
        <f>+IF($Y$1=Z44,VLOOKUP($AA$3,$A$497:$W$513,18))</f>
        <v>0</v>
      </c>
      <c r="AH44" s="246" t="b">
        <f>+IF($Y$1=AA44,VLOOKUP($AA$2,$A$497:$W$513,18))</f>
        <v>0</v>
      </c>
    </row>
    <row r="45" spans="1:34">
      <c r="A45" s="314">
        <v>60</v>
      </c>
      <c r="B45" s="315">
        <v>60</v>
      </c>
      <c r="C45" s="321">
        <v>8901</v>
      </c>
      <c r="D45" s="316">
        <v>4695.2775000000001</v>
      </c>
      <c r="E45" s="316">
        <v>2492.2800000000002</v>
      </c>
      <c r="F45" s="321">
        <v>7115</v>
      </c>
      <c r="G45" s="316">
        <v>3753.1624999999999</v>
      </c>
      <c r="H45" s="316">
        <v>1992.2000000000003</v>
      </c>
      <c r="I45" s="321">
        <v>6125</v>
      </c>
      <c r="J45" s="316">
        <v>3230.9375</v>
      </c>
      <c r="K45" s="316">
        <v>1715.0000000000002</v>
      </c>
      <c r="L45" s="321">
        <v>4401</v>
      </c>
      <c r="M45" s="316">
        <v>2321.5274999999997</v>
      </c>
      <c r="N45" s="316">
        <v>1232.2800000000002</v>
      </c>
      <c r="O45" s="321">
        <v>2986</v>
      </c>
      <c r="P45" s="316">
        <v>1575.115</v>
      </c>
      <c r="Q45" s="316">
        <v>836.08</v>
      </c>
      <c r="R45" s="321">
        <v>2258</v>
      </c>
      <c r="S45" s="316">
        <v>1191.095</v>
      </c>
      <c r="T45" s="316">
        <v>632.24</v>
      </c>
      <c r="U45" s="321">
        <v>1197</v>
      </c>
      <c r="V45" s="316">
        <v>631.41750000000002</v>
      </c>
      <c r="W45" s="316">
        <v>335.16</v>
      </c>
      <c r="X45" s="317"/>
      <c r="Y45" s="234"/>
      <c r="AB45" s="246" t="b">
        <f>+IF($Y$1=Z45,VLOOKUP($AA$3,$A$518:$W$534,3))</f>
        <v>0</v>
      </c>
      <c r="AC45" s="246" t="b">
        <f>+IF($Y$1=Z45,VLOOKUP($AA$3,$A$518:$W$534,6))</f>
        <v>0</v>
      </c>
      <c r="AD45" s="246" t="b">
        <f>+IF($Y$1=Z45,VLOOKUP($AA$3,$A$518:$W$534,9))</f>
        <v>0</v>
      </c>
      <c r="AE45" s="246" t="b">
        <f>+IF($Y$1=Z45,VLOOKUP($AA$3,$A$518:$W$534,12))</f>
        <v>0</v>
      </c>
      <c r="AF45" s="246" t="b">
        <f>+IF($Y$1=Z45,VLOOKUP($AA$3,$A$518:$W$534,15))</f>
        <v>0</v>
      </c>
      <c r="AG45" s="246" t="b">
        <f>+IF($Y$1=Z45,VLOOKUP($AA$3,$A$518:$W$534,18))</f>
        <v>0</v>
      </c>
      <c r="AH45" s="246" t="b">
        <f>+IF($Y$1=AA45,VLOOKUP($AA$2,$A$518:$W$534,18))</f>
        <v>0</v>
      </c>
    </row>
    <row r="46" spans="1:34">
      <c r="A46" s="318">
        <v>61</v>
      </c>
      <c r="B46" s="319">
        <v>61</v>
      </c>
      <c r="C46" s="321">
        <v>9184</v>
      </c>
      <c r="D46" s="316">
        <v>4844.5599999999995</v>
      </c>
      <c r="E46" s="316">
        <v>2571.5200000000004</v>
      </c>
      <c r="F46" s="321">
        <v>7334</v>
      </c>
      <c r="G46" s="316">
        <v>3868.6849999999999</v>
      </c>
      <c r="H46" s="316">
        <v>2053.52</v>
      </c>
      <c r="I46" s="321">
        <v>6318</v>
      </c>
      <c r="J46" s="316">
        <v>3332.7449999999999</v>
      </c>
      <c r="K46" s="316">
        <v>1769.0400000000002</v>
      </c>
      <c r="L46" s="321">
        <v>4534</v>
      </c>
      <c r="M46" s="316">
        <v>2391.6849999999999</v>
      </c>
      <c r="N46" s="316">
        <v>1269.5200000000002</v>
      </c>
      <c r="O46" s="321">
        <v>3079</v>
      </c>
      <c r="P46" s="316">
        <v>1624.1724999999999</v>
      </c>
      <c r="Q46" s="316">
        <v>862.12000000000012</v>
      </c>
      <c r="R46" s="321">
        <v>2323</v>
      </c>
      <c r="S46" s="316">
        <v>1225.3824999999999</v>
      </c>
      <c r="T46" s="316">
        <v>650.44000000000005</v>
      </c>
      <c r="U46" s="321">
        <v>1231</v>
      </c>
      <c r="V46" s="316">
        <v>649.35249999999996</v>
      </c>
      <c r="W46" s="316">
        <v>344.68</v>
      </c>
      <c r="X46" s="320"/>
      <c r="Y46" s="234"/>
      <c r="AB46" s="246" t="b">
        <f>+IF($Y$1=Z46,VLOOKUP($AA$3,$A$539:$W$555,3))</f>
        <v>0</v>
      </c>
      <c r="AC46" s="246" t="b">
        <f>+IF($Y$1=Z46,VLOOKUP($AA$3,$A$539:$W$555,6))</f>
        <v>0</v>
      </c>
      <c r="AD46" s="246" t="b">
        <f>+IF($Y$1=Z46,VLOOKUP($AA$3,$A$539:$W$555,9))</f>
        <v>0</v>
      </c>
      <c r="AE46" s="246" t="b">
        <f>+IF($Y$1=Z46,VLOOKUP($AA$3,$A$539:$W$555,12))</f>
        <v>0</v>
      </c>
      <c r="AF46" s="246" t="b">
        <f>+IF($Y$1=Z46,VLOOKUP($AA$3,$A$539:$W$555,15))</f>
        <v>0</v>
      </c>
      <c r="AG46" s="246" t="b">
        <f>+IF($Y$1=Z46,VLOOKUP($AA$3,$A$539:$W$555,18))</f>
        <v>0</v>
      </c>
      <c r="AH46" s="246" t="b">
        <f>+IF($Y$1=AA46,VLOOKUP($AA$2,$A$539:$W$555,18))</f>
        <v>0</v>
      </c>
    </row>
    <row r="47" spans="1:34">
      <c r="A47" s="314">
        <v>62</v>
      </c>
      <c r="B47" s="315">
        <v>62</v>
      </c>
      <c r="C47" s="321">
        <v>9843</v>
      </c>
      <c r="D47" s="316">
        <v>5192.1824999999999</v>
      </c>
      <c r="E47" s="316">
        <v>2756.0400000000004</v>
      </c>
      <c r="F47" s="321">
        <v>7858</v>
      </c>
      <c r="G47" s="316">
        <v>4145.0949999999993</v>
      </c>
      <c r="H47" s="316">
        <v>2200.2400000000002</v>
      </c>
      <c r="I47" s="321">
        <v>6772</v>
      </c>
      <c r="J47" s="316">
        <v>3572.2299999999996</v>
      </c>
      <c r="K47" s="316">
        <v>1896.16</v>
      </c>
      <c r="L47" s="321">
        <v>4864</v>
      </c>
      <c r="M47" s="316">
        <v>2565.7599999999998</v>
      </c>
      <c r="N47" s="316">
        <v>1361.92</v>
      </c>
      <c r="O47" s="321">
        <v>3295</v>
      </c>
      <c r="P47" s="316">
        <v>1738.1125</v>
      </c>
      <c r="Q47" s="316">
        <v>922.60000000000014</v>
      </c>
      <c r="R47" s="321">
        <v>2485</v>
      </c>
      <c r="S47" s="316">
        <v>1310.8374999999999</v>
      </c>
      <c r="T47" s="316">
        <v>695.80000000000007</v>
      </c>
      <c r="U47" s="321">
        <v>1317</v>
      </c>
      <c r="V47" s="316">
        <v>694.71749999999997</v>
      </c>
      <c r="W47" s="316">
        <v>368.76000000000005</v>
      </c>
      <c r="X47" s="317"/>
      <c r="Y47" s="46"/>
      <c r="AB47" s="246" t="b">
        <f>+IF($Y$1=Z47,VLOOKUP($AA$3,$A$560:$W$576,3))</f>
        <v>0</v>
      </c>
      <c r="AC47" s="246" t="b">
        <f>+IF($Y$1=Z47,VLOOKUP($AA$3,$A$560:$W$576,6))</f>
        <v>0</v>
      </c>
      <c r="AD47" s="246" t="b">
        <f>+IF($Y$1=Z47,VLOOKUP($AA$3,$A$560:$W$576,9))</f>
        <v>0</v>
      </c>
      <c r="AE47" s="246" t="b">
        <f>+IF($Y$1=Z47,VLOOKUP($AA$3,$A$560:$W$576,12))</f>
        <v>0</v>
      </c>
      <c r="AF47" s="246" t="b">
        <f>+IF($Y$1=Z47,VLOOKUP($AA$3,$A$560:$W$576,15))</f>
        <v>0</v>
      </c>
      <c r="AG47" s="246" t="b">
        <f>+IF($Y$1=Z47,VLOOKUP($AA$3,$A$560:$W$576,18))</f>
        <v>0</v>
      </c>
      <c r="AH47" s="246" t="b">
        <f>+IF($Y$1=AA47,VLOOKUP($AA$2,$A$560:$W$576,18))</f>
        <v>0</v>
      </c>
    </row>
    <row r="48" spans="1:34">
      <c r="A48" s="318">
        <v>63</v>
      </c>
      <c r="B48" s="319">
        <v>63</v>
      </c>
      <c r="C48" s="321">
        <v>10504</v>
      </c>
      <c r="D48" s="316">
        <v>5540.86</v>
      </c>
      <c r="E48" s="316">
        <v>2941.1200000000003</v>
      </c>
      <c r="F48" s="321">
        <v>8382</v>
      </c>
      <c r="G48" s="316">
        <v>4421.5050000000001</v>
      </c>
      <c r="H48" s="316">
        <v>2346.96</v>
      </c>
      <c r="I48" s="321">
        <v>7221</v>
      </c>
      <c r="J48" s="316">
        <v>3809.0774999999999</v>
      </c>
      <c r="K48" s="316">
        <v>2021.88</v>
      </c>
      <c r="L48" s="321">
        <v>5188</v>
      </c>
      <c r="M48" s="316">
        <v>2736.6699999999996</v>
      </c>
      <c r="N48" s="316">
        <v>1452.64</v>
      </c>
      <c r="O48" s="321">
        <v>3508</v>
      </c>
      <c r="P48" s="316">
        <v>1850.4699999999998</v>
      </c>
      <c r="Q48" s="316">
        <v>982.24000000000012</v>
      </c>
      <c r="R48" s="321">
        <v>2641</v>
      </c>
      <c r="S48" s="316">
        <v>1393.1274999999998</v>
      </c>
      <c r="T48" s="316">
        <v>739.48</v>
      </c>
      <c r="U48" s="321">
        <v>1400</v>
      </c>
      <c r="V48" s="316">
        <v>738.5</v>
      </c>
      <c r="W48" s="316">
        <v>392.00000000000006</v>
      </c>
      <c r="X48" s="320"/>
      <c r="Y48" s="46"/>
      <c r="AB48" s="246" t="b">
        <f>+IF($Y$1=Z48,VLOOKUP($AA$3,$A$581:$W$597,3))</f>
        <v>0</v>
      </c>
      <c r="AC48" s="246" t="b">
        <f>+IF($Y$1=Z48,VLOOKUP($AA$3,$A$581:$W$597,6))</f>
        <v>0</v>
      </c>
      <c r="AD48" s="246" t="b">
        <f>+IF($Y$1=Z48,VLOOKUP($AA$3,$A$581:$W$597,9))</f>
        <v>0</v>
      </c>
      <c r="AE48" s="246" t="b">
        <f>+IF($Y$1=Z48,VLOOKUP($AA$3,$A$581:$W$597,12))</f>
        <v>0</v>
      </c>
      <c r="AF48" s="246" t="b">
        <f>+IF($Y$1=Z48,VLOOKUP($AA$3,$A$581:$W$597,15))</f>
        <v>0</v>
      </c>
      <c r="AG48" s="246" t="b">
        <f>+IF($Y$1=Z48,VLOOKUP($AA$3,$A$581:$W$597,18))</f>
        <v>0</v>
      </c>
      <c r="AH48" s="246" t="b">
        <f>+IF($Y$1=AA48,VLOOKUP($AA$2,$A$581:$W$597,18))</f>
        <v>0</v>
      </c>
    </row>
    <row r="49" spans="1:34" ht="16.2" thickBot="1">
      <c r="A49" s="314">
        <v>64</v>
      </c>
      <c r="B49" s="315">
        <v>64</v>
      </c>
      <c r="C49" s="321">
        <v>11161</v>
      </c>
      <c r="D49" s="316">
        <v>5887.4274999999998</v>
      </c>
      <c r="E49" s="316">
        <v>3125.0800000000004</v>
      </c>
      <c r="F49" s="321">
        <v>8905</v>
      </c>
      <c r="G49" s="316">
        <v>4697.3874999999998</v>
      </c>
      <c r="H49" s="316">
        <v>2493.4</v>
      </c>
      <c r="I49" s="321">
        <v>7674</v>
      </c>
      <c r="J49" s="316">
        <v>4048.0349999999999</v>
      </c>
      <c r="K49" s="316">
        <v>2148.7200000000003</v>
      </c>
      <c r="L49" s="321">
        <v>5514</v>
      </c>
      <c r="M49" s="316">
        <v>2908.6349999999998</v>
      </c>
      <c r="N49" s="316">
        <v>1543.92</v>
      </c>
      <c r="O49" s="321">
        <v>3723</v>
      </c>
      <c r="P49" s="316">
        <v>1963.8824999999999</v>
      </c>
      <c r="Q49" s="316">
        <v>1042.44</v>
      </c>
      <c r="R49" s="321">
        <v>2797</v>
      </c>
      <c r="S49" s="316">
        <v>1475.4175</v>
      </c>
      <c r="T49" s="316">
        <v>783.16000000000008</v>
      </c>
      <c r="U49" s="321">
        <v>1482</v>
      </c>
      <c r="V49" s="316">
        <v>781.755</v>
      </c>
      <c r="W49" s="316">
        <v>414.96000000000004</v>
      </c>
      <c r="X49" s="317"/>
      <c r="Y49" s="47"/>
      <c r="AB49" s="246" t="b">
        <f>+IF($Y$1=Z49,VLOOKUP($AA$3,$A$602:$W$618,3))</f>
        <v>0</v>
      </c>
      <c r="AC49" s="246" t="b">
        <f>+IF($Y$1=Z49,VLOOKUP($AA$3,$A$602:$W$618,6))</f>
        <v>0</v>
      </c>
      <c r="AD49" s="246" t="b">
        <f>+IF($Y$1=Z49,VLOOKUP($AA$3,$A$602:$W$618,9))</f>
        <v>0</v>
      </c>
      <c r="AE49" s="246" t="b">
        <f>+IF($Y$1=Z49,VLOOKUP($AA$3,$A$602:$W$618,12))</f>
        <v>0</v>
      </c>
      <c r="AF49" s="246" t="b">
        <f>+IF($Y$1=Z49,VLOOKUP($AA$3,$A$602:$W$618,15))</f>
        <v>0</v>
      </c>
      <c r="AG49" s="246" t="b">
        <f>+IF($Y$1=Z49,VLOOKUP($AA$3,$A$602:$W$618,18))</f>
        <v>0</v>
      </c>
      <c r="AH49" s="246" t="b">
        <f>+IF($Y$1=AA49,VLOOKUP($AA$2,$A$602:$W$618,18))</f>
        <v>0</v>
      </c>
    </row>
    <row r="50" spans="1:34">
      <c r="A50" s="318">
        <v>65</v>
      </c>
      <c r="B50" s="319">
        <v>65</v>
      </c>
      <c r="C50" s="321">
        <v>13738</v>
      </c>
      <c r="D50" s="316">
        <v>7246.7949999999992</v>
      </c>
      <c r="E50" s="316">
        <v>3846.6400000000003</v>
      </c>
      <c r="F50" s="321">
        <v>10966</v>
      </c>
      <c r="G50" s="316">
        <v>5784.5649999999996</v>
      </c>
      <c r="H50" s="316">
        <v>3070.4800000000005</v>
      </c>
      <c r="I50" s="321">
        <v>9448</v>
      </c>
      <c r="J50" s="316">
        <v>4983.82</v>
      </c>
      <c r="K50" s="316">
        <v>2645.44</v>
      </c>
      <c r="L50" s="321">
        <v>6787</v>
      </c>
      <c r="M50" s="316">
        <v>3580.1424999999999</v>
      </c>
      <c r="N50" s="316">
        <v>1900.3600000000001</v>
      </c>
      <c r="O50" s="321">
        <v>4578</v>
      </c>
      <c r="P50" s="316">
        <v>2414.895</v>
      </c>
      <c r="Q50" s="316">
        <v>1281.8400000000001</v>
      </c>
      <c r="R50" s="321">
        <v>3445</v>
      </c>
      <c r="S50" s="316">
        <v>1817.2375</v>
      </c>
      <c r="T50" s="316">
        <v>964.60000000000014</v>
      </c>
      <c r="U50" s="321">
        <v>1826</v>
      </c>
      <c r="V50" s="316">
        <v>963.21499999999992</v>
      </c>
      <c r="W50" s="316">
        <v>511.28000000000003</v>
      </c>
      <c r="X50" s="320"/>
      <c r="AB50" s="245" t="e">
        <f t="shared" ref="AB50:AH50" si="1">IF($AA$2&gt;=102,"N/A",IF($Y$1=3,"N/A",SUM(AB31:AB49)))</f>
        <v>#N/A</v>
      </c>
      <c r="AC50" s="245" t="e">
        <f t="shared" si="1"/>
        <v>#N/A</v>
      </c>
      <c r="AD50" s="245" t="e">
        <f t="shared" si="1"/>
        <v>#N/A</v>
      </c>
      <c r="AE50" s="245" t="e">
        <f t="shared" si="1"/>
        <v>#N/A</v>
      </c>
      <c r="AF50" s="245" t="e">
        <f t="shared" si="1"/>
        <v>#N/A</v>
      </c>
      <c r="AG50" s="245" t="e">
        <f t="shared" si="1"/>
        <v>#N/A</v>
      </c>
      <c r="AH50" s="245" t="e">
        <f t="shared" si="1"/>
        <v>#N/A</v>
      </c>
    </row>
    <row r="51" spans="1:34">
      <c r="A51" s="314">
        <v>66</v>
      </c>
      <c r="B51" s="315">
        <v>66</v>
      </c>
      <c r="C51" s="321">
        <v>15187</v>
      </c>
      <c r="D51" s="316">
        <v>8011.1424999999999</v>
      </c>
      <c r="E51" s="316">
        <v>4252.3600000000006</v>
      </c>
      <c r="F51" s="321">
        <v>12108</v>
      </c>
      <c r="G51" s="316">
        <v>6386.9699999999993</v>
      </c>
      <c r="H51" s="316">
        <v>3390.2400000000002</v>
      </c>
      <c r="I51" s="321">
        <v>10436</v>
      </c>
      <c r="J51" s="316">
        <v>5504.99</v>
      </c>
      <c r="K51" s="316">
        <v>2922.0800000000004</v>
      </c>
      <c r="L51" s="321">
        <v>7490</v>
      </c>
      <c r="M51" s="316">
        <v>3950.9749999999999</v>
      </c>
      <c r="N51" s="316">
        <v>2097.2000000000003</v>
      </c>
      <c r="O51" s="321">
        <v>5048</v>
      </c>
      <c r="P51" s="316">
        <v>2662.8199999999997</v>
      </c>
      <c r="Q51" s="316">
        <v>1413.44</v>
      </c>
      <c r="R51" s="321">
        <v>3793</v>
      </c>
      <c r="S51" s="316">
        <v>2000.8074999999999</v>
      </c>
      <c r="T51" s="316">
        <v>1062.0400000000002</v>
      </c>
      <c r="U51" s="321">
        <v>2010</v>
      </c>
      <c r="V51" s="316">
        <v>1060.2749999999999</v>
      </c>
      <c r="W51" s="316">
        <v>562.80000000000007</v>
      </c>
      <c r="X51" s="317"/>
    </row>
    <row r="52" spans="1:34">
      <c r="A52" s="318">
        <v>67</v>
      </c>
      <c r="B52" s="319">
        <v>67</v>
      </c>
      <c r="C52" s="321">
        <v>16315</v>
      </c>
      <c r="D52" s="316">
        <v>8606.1625000000004</v>
      </c>
      <c r="E52" s="316">
        <v>4568.2000000000007</v>
      </c>
      <c r="F52" s="321">
        <v>13004</v>
      </c>
      <c r="G52" s="316">
        <v>6859.61</v>
      </c>
      <c r="H52" s="316">
        <v>3641.1200000000003</v>
      </c>
      <c r="I52" s="321">
        <v>11205</v>
      </c>
      <c r="J52" s="316">
        <v>5910.6374999999998</v>
      </c>
      <c r="K52" s="316">
        <v>3137.4</v>
      </c>
      <c r="L52" s="321">
        <v>8043</v>
      </c>
      <c r="M52" s="316">
        <v>4242.6824999999999</v>
      </c>
      <c r="N52" s="316">
        <v>2252.0400000000004</v>
      </c>
      <c r="O52" s="321">
        <v>5423</v>
      </c>
      <c r="P52" s="316">
        <v>2860.6324999999997</v>
      </c>
      <c r="Q52" s="316">
        <v>1518.44</v>
      </c>
      <c r="R52" s="321">
        <v>4071</v>
      </c>
      <c r="S52" s="316">
        <v>2147.4524999999999</v>
      </c>
      <c r="T52" s="316">
        <v>1139.8800000000001</v>
      </c>
      <c r="U52" s="321">
        <v>2157</v>
      </c>
      <c r="V52" s="316">
        <v>1137.8174999999999</v>
      </c>
      <c r="W52" s="316">
        <v>603.96</v>
      </c>
      <c r="X52" s="320"/>
    </row>
    <row r="53" spans="1:34">
      <c r="A53" s="314">
        <v>68</v>
      </c>
      <c r="B53" s="315">
        <v>68</v>
      </c>
      <c r="C53" s="321">
        <v>17441</v>
      </c>
      <c r="D53" s="316">
        <v>9200.1274999999987</v>
      </c>
      <c r="E53" s="316">
        <v>4883.4800000000005</v>
      </c>
      <c r="F53" s="321">
        <v>13896</v>
      </c>
      <c r="G53" s="316">
        <v>7330.1399999999994</v>
      </c>
      <c r="H53" s="316">
        <v>3890.8800000000006</v>
      </c>
      <c r="I53" s="321">
        <v>11976</v>
      </c>
      <c r="J53" s="316">
        <v>6317.3399999999992</v>
      </c>
      <c r="K53" s="316">
        <v>3353.28</v>
      </c>
      <c r="L53" s="321">
        <v>8598</v>
      </c>
      <c r="M53" s="316">
        <v>4535.4449999999997</v>
      </c>
      <c r="N53" s="316">
        <v>2407.44</v>
      </c>
      <c r="O53" s="321">
        <v>5788</v>
      </c>
      <c r="P53" s="316">
        <v>3053.1699999999996</v>
      </c>
      <c r="Q53" s="316">
        <v>1620.64</v>
      </c>
      <c r="R53" s="321">
        <v>4346</v>
      </c>
      <c r="S53" s="316">
        <v>2292.5149999999999</v>
      </c>
      <c r="T53" s="316">
        <v>1216.8800000000001</v>
      </c>
      <c r="U53" s="321">
        <v>2303</v>
      </c>
      <c r="V53" s="316">
        <v>1214.8325</v>
      </c>
      <c r="W53" s="316">
        <v>644.84</v>
      </c>
      <c r="X53" s="317"/>
    </row>
    <row r="54" spans="1:34">
      <c r="A54" s="318">
        <v>69</v>
      </c>
      <c r="B54" s="319">
        <v>69</v>
      </c>
      <c r="C54" s="321">
        <v>18574</v>
      </c>
      <c r="D54" s="316">
        <v>9797.7849999999999</v>
      </c>
      <c r="E54" s="316">
        <v>5200.72</v>
      </c>
      <c r="F54" s="321">
        <v>14792</v>
      </c>
      <c r="G54" s="316">
        <v>7802.78</v>
      </c>
      <c r="H54" s="316">
        <v>4141.76</v>
      </c>
      <c r="I54" s="321">
        <v>12746</v>
      </c>
      <c r="J54" s="316">
        <v>6723.5149999999994</v>
      </c>
      <c r="K54" s="316">
        <v>3568.8800000000006</v>
      </c>
      <c r="L54" s="321">
        <v>9151</v>
      </c>
      <c r="M54" s="316">
        <v>4827.1525000000001</v>
      </c>
      <c r="N54" s="316">
        <v>2562.2800000000002</v>
      </c>
      <c r="O54" s="321">
        <v>6150</v>
      </c>
      <c r="P54" s="316">
        <v>3244.125</v>
      </c>
      <c r="Q54" s="316">
        <v>1722.0000000000002</v>
      </c>
      <c r="R54" s="321">
        <v>4618</v>
      </c>
      <c r="S54" s="316">
        <v>2435.9949999999999</v>
      </c>
      <c r="T54" s="316">
        <v>1293.0400000000002</v>
      </c>
      <c r="U54" s="321">
        <v>2448</v>
      </c>
      <c r="V54" s="316">
        <v>1291.32</v>
      </c>
      <c r="W54" s="316">
        <v>685.44</v>
      </c>
      <c r="X54" s="320"/>
      <c r="Y54" s="245">
        <f>+Y28</f>
        <v>0</v>
      </c>
    </row>
    <row r="55" spans="1:34">
      <c r="A55" s="314">
        <v>70</v>
      </c>
      <c r="B55" s="315">
        <v>70</v>
      </c>
      <c r="C55" s="321">
        <v>19705</v>
      </c>
      <c r="D55" s="316">
        <v>10394.387499999999</v>
      </c>
      <c r="E55" s="316">
        <v>5517.4000000000005</v>
      </c>
      <c r="F55" s="321">
        <v>15691</v>
      </c>
      <c r="G55" s="316">
        <v>8277.0024999999987</v>
      </c>
      <c r="H55" s="316">
        <v>4393.4800000000005</v>
      </c>
      <c r="I55" s="321">
        <v>13517</v>
      </c>
      <c r="J55" s="316">
        <v>7130.2174999999997</v>
      </c>
      <c r="K55" s="316">
        <v>3784.76</v>
      </c>
      <c r="L55" s="321">
        <v>9704</v>
      </c>
      <c r="M55" s="316">
        <v>5118.8599999999997</v>
      </c>
      <c r="N55" s="316">
        <v>2717.1200000000003</v>
      </c>
      <c r="O55" s="321">
        <v>6524</v>
      </c>
      <c r="P55" s="316">
        <v>3441.41</v>
      </c>
      <c r="Q55" s="316">
        <v>1826.7200000000003</v>
      </c>
      <c r="R55" s="321">
        <v>4895</v>
      </c>
      <c r="S55" s="316">
        <v>2582.1124999999997</v>
      </c>
      <c r="T55" s="316">
        <v>1370.6000000000001</v>
      </c>
      <c r="U55" s="321">
        <v>2595</v>
      </c>
      <c r="V55" s="316">
        <v>1368.8625</v>
      </c>
      <c r="W55" s="316">
        <v>726.6</v>
      </c>
      <c r="X55" s="317"/>
      <c r="AA55" s="245">
        <f>+AA28</f>
        <v>43</v>
      </c>
      <c r="AB55" s="245" t="s">
        <v>644</v>
      </c>
      <c r="AC55" s="245" t="s">
        <v>645</v>
      </c>
      <c r="AD55" s="245" t="s">
        <v>646</v>
      </c>
      <c r="AE55" s="245" t="s">
        <v>647</v>
      </c>
      <c r="AF55" s="245" t="s">
        <v>648</v>
      </c>
      <c r="AG55" s="245" t="s">
        <v>649</v>
      </c>
      <c r="AH55" s="245" t="s">
        <v>650</v>
      </c>
    </row>
    <row r="56" spans="1:34" ht="16.2" thickBot="1">
      <c r="A56" s="318">
        <v>71</v>
      </c>
      <c r="B56" s="319">
        <v>71</v>
      </c>
      <c r="C56" s="321">
        <v>20828</v>
      </c>
      <c r="D56" s="316">
        <v>10986.769999999999</v>
      </c>
      <c r="E56" s="316">
        <v>5831.84</v>
      </c>
      <c r="F56" s="321">
        <v>16588</v>
      </c>
      <c r="G56" s="316">
        <v>8750.17</v>
      </c>
      <c r="H56" s="316">
        <v>4644.6400000000003</v>
      </c>
      <c r="I56" s="321">
        <v>14291</v>
      </c>
      <c r="J56" s="316">
        <v>7538.5024999999996</v>
      </c>
      <c r="K56" s="316">
        <v>4001.4800000000005</v>
      </c>
      <c r="L56" s="321">
        <v>10255</v>
      </c>
      <c r="M56" s="316">
        <v>5409.5124999999998</v>
      </c>
      <c r="N56" s="316">
        <v>2871.4</v>
      </c>
      <c r="O56" s="321">
        <v>6894</v>
      </c>
      <c r="P56" s="316">
        <v>3636.5849999999996</v>
      </c>
      <c r="Q56" s="316">
        <v>1930.3200000000002</v>
      </c>
      <c r="R56" s="321">
        <v>5169</v>
      </c>
      <c r="S56" s="316">
        <v>2726.6475</v>
      </c>
      <c r="T56" s="316">
        <v>1447.3200000000002</v>
      </c>
      <c r="U56" s="321">
        <v>2740</v>
      </c>
      <c r="V56" s="316">
        <v>1445.35</v>
      </c>
      <c r="W56" s="316">
        <v>767.2</v>
      </c>
      <c r="X56" s="320"/>
      <c r="AA56" s="245" t="str">
        <f>+AA29</f>
        <v>N/A</v>
      </c>
      <c r="AB56" s="245" t="s">
        <v>652</v>
      </c>
      <c r="AC56" s="245" t="s">
        <v>652</v>
      </c>
      <c r="AD56" s="245" t="s">
        <v>652</v>
      </c>
      <c r="AE56" s="245" t="s">
        <v>652</v>
      </c>
      <c r="AF56" s="245" t="s">
        <v>652</v>
      </c>
      <c r="AG56" s="245" t="s">
        <v>652</v>
      </c>
      <c r="AH56" s="245" t="s">
        <v>652</v>
      </c>
    </row>
    <row r="57" spans="1:34">
      <c r="A57" s="314">
        <v>72</v>
      </c>
      <c r="B57" s="315">
        <v>72</v>
      </c>
      <c r="C57" s="321">
        <v>21605</v>
      </c>
      <c r="D57" s="316">
        <v>11396.637499999999</v>
      </c>
      <c r="E57" s="316">
        <v>6049.4000000000005</v>
      </c>
      <c r="F57" s="321">
        <v>17203</v>
      </c>
      <c r="G57" s="316">
        <v>9074.5824999999986</v>
      </c>
      <c r="H57" s="316">
        <v>4816.84</v>
      </c>
      <c r="I57" s="321">
        <v>14804</v>
      </c>
      <c r="J57" s="316">
        <v>7809.11</v>
      </c>
      <c r="K57" s="316">
        <v>4145.1200000000008</v>
      </c>
      <c r="L57" s="321">
        <v>10632</v>
      </c>
      <c r="M57" s="316">
        <v>5608.38</v>
      </c>
      <c r="N57" s="316">
        <v>2976.9600000000005</v>
      </c>
      <c r="O57" s="321">
        <v>7144</v>
      </c>
      <c r="P57" s="316">
        <v>3768.4599999999996</v>
      </c>
      <c r="Q57" s="316">
        <v>2000.3200000000002</v>
      </c>
      <c r="R57" s="321">
        <v>5352</v>
      </c>
      <c r="S57" s="316">
        <v>2823.18</v>
      </c>
      <c r="T57" s="316">
        <v>1498.5600000000002</v>
      </c>
      <c r="U57" s="321">
        <v>2837</v>
      </c>
      <c r="V57" s="316">
        <v>1496.5174999999999</v>
      </c>
      <c r="W57" s="316">
        <v>794.36000000000013</v>
      </c>
      <c r="X57" s="317"/>
      <c r="Y57" s="45" t="s">
        <v>86</v>
      </c>
      <c r="AA57" s="245">
        <f>+AA30</f>
        <v>1</v>
      </c>
    </row>
    <row r="58" spans="1:34">
      <c r="A58" s="318">
        <v>73</v>
      </c>
      <c r="B58" s="319">
        <v>73</v>
      </c>
      <c r="C58" s="321">
        <v>22376</v>
      </c>
      <c r="D58" s="316">
        <v>11803.34</v>
      </c>
      <c r="E58" s="316">
        <v>6265.2800000000007</v>
      </c>
      <c r="F58" s="321">
        <v>17809</v>
      </c>
      <c r="G58" s="316">
        <v>9394.2474999999995</v>
      </c>
      <c r="H58" s="316">
        <v>4986.5200000000004</v>
      </c>
      <c r="I58" s="321">
        <v>15330</v>
      </c>
      <c r="J58" s="316">
        <v>8086.5749999999998</v>
      </c>
      <c r="K58" s="316">
        <v>4292.4000000000005</v>
      </c>
      <c r="L58" s="321">
        <v>11017</v>
      </c>
      <c r="M58" s="316">
        <v>5811.4674999999997</v>
      </c>
      <c r="N58" s="316">
        <v>3084.76</v>
      </c>
      <c r="O58" s="321">
        <v>7390</v>
      </c>
      <c r="P58" s="316">
        <v>3898.2249999999999</v>
      </c>
      <c r="Q58" s="316">
        <v>2069.2000000000003</v>
      </c>
      <c r="R58" s="321">
        <v>5537</v>
      </c>
      <c r="S58" s="316">
        <v>2920.7674999999999</v>
      </c>
      <c r="T58" s="316">
        <v>1550.3600000000001</v>
      </c>
      <c r="U58" s="321">
        <v>2935</v>
      </c>
      <c r="V58" s="316">
        <v>1548.2124999999999</v>
      </c>
      <c r="W58" s="316">
        <v>821.80000000000007</v>
      </c>
      <c r="X58" s="320"/>
      <c r="Y58" s="234" t="s">
        <v>758</v>
      </c>
      <c r="Z58" s="245">
        <v>1</v>
      </c>
      <c r="AB58" s="246" t="b">
        <f>+IF($Y$1=Z58,VLOOKUP($AA$4,$A$3:$X$90,3,0))</f>
        <v>0</v>
      </c>
      <c r="AC58" s="246" t="b">
        <f>+IF($Y$1=Z58,VLOOKUP($AA$4,$A$3:$X$90,6,0))</f>
        <v>0</v>
      </c>
      <c r="AD58" s="246" t="b">
        <f>+IF($Y$1=Z58,VLOOKUP($AA$4,$A$3:$X$90,9,0))</f>
        <v>0</v>
      </c>
      <c r="AE58" s="246" t="b">
        <f>+IF($Y$1=Z58,VLOOKUP($AA$4,$A$3:$X$90,12,0))</f>
        <v>0</v>
      </c>
      <c r="AF58" s="246" t="b">
        <f>+IF($Y$1=Z58,VLOOKUP($AA$4,$A$3:$X$90,15,0))</f>
        <v>0</v>
      </c>
      <c r="AG58" s="246" t="b">
        <f>+IF($Y$1=Z58,VLOOKUP($AA$4,$A$3:$X$90,18,0))</f>
        <v>0</v>
      </c>
      <c r="AH58" s="246" t="b">
        <f>+IF($Y$1=Z58,VLOOKUP($AA$4,$A$3:$X$90,21,0))</f>
        <v>0</v>
      </c>
    </row>
    <row r="59" spans="1:34">
      <c r="A59" s="314">
        <v>74</v>
      </c>
      <c r="B59" s="315">
        <v>74</v>
      </c>
      <c r="C59" s="321">
        <v>23145</v>
      </c>
      <c r="D59" s="316">
        <v>12208.987499999999</v>
      </c>
      <c r="E59" s="316">
        <v>6480.6</v>
      </c>
      <c r="F59" s="321">
        <v>18422</v>
      </c>
      <c r="G59" s="316">
        <v>9717.6049999999996</v>
      </c>
      <c r="H59" s="316">
        <v>5158.1600000000008</v>
      </c>
      <c r="I59" s="321">
        <v>15856</v>
      </c>
      <c r="J59" s="316">
        <v>8364.0399999999991</v>
      </c>
      <c r="K59" s="316">
        <v>4439.68</v>
      </c>
      <c r="L59" s="321">
        <v>11394</v>
      </c>
      <c r="M59" s="316">
        <v>6010.335</v>
      </c>
      <c r="N59" s="316">
        <v>3190.32</v>
      </c>
      <c r="O59" s="321">
        <v>7642</v>
      </c>
      <c r="P59" s="316">
        <v>4031.1549999999997</v>
      </c>
      <c r="Q59" s="316">
        <v>2139.7600000000002</v>
      </c>
      <c r="R59" s="321">
        <v>5722</v>
      </c>
      <c r="S59" s="316">
        <v>3018.355</v>
      </c>
      <c r="T59" s="316">
        <v>1602.16</v>
      </c>
      <c r="U59" s="321">
        <v>3033</v>
      </c>
      <c r="V59" s="316">
        <v>1599.9074999999998</v>
      </c>
      <c r="W59" s="316">
        <v>849.24000000000012</v>
      </c>
      <c r="X59" s="317"/>
      <c r="Y59" s="234" t="s">
        <v>759</v>
      </c>
      <c r="Z59" s="245">
        <v>2</v>
      </c>
      <c r="AB59" s="246">
        <f>+IF($Y$1=Z59,VLOOKUP($AA$4,$A$96:$X$183,3,0))</f>
        <v>2050</v>
      </c>
      <c r="AC59" s="246">
        <f>+IF($Y$1=Z59,VLOOKUP($AA$4,$A$96:$X$183,6,0))</f>
        <v>1687</v>
      </c>
      <c r="AD59" s="246">
        <f>+IF($Y$1=Z59,VLOOKUP($AA$4,$A$96:$X$183,9,0))</f>
        <v>1200</v>
      </c>
      <c r="AE59" s="246">
        <f>+IF($Y$1=Z59,VLOOKUP($AA$4,$A$96:$X$183,12,0))</f>
        <v>758</v>
      </c>
      <c r="AF59" s="246">
        <f>+IF($Y$1=Z59,VLOOKUP($AA$4,$A$96:$X$183,15,0))</f>
        <v>604</v>
      </c>
      <c r="AG59" s="246">
        <f>+IF($Y$1=Z59,VLOOKUP($AA$4,$A$96:$X$183,18,0))</f>
        <v>445</v>
      </c>
      <c r="AH59" s="246">
        <f>+IF($Y$1=Z59,VLOOKUP($AA$4,$A$96:$X$183,21,0))</f>
        <v>236</v>
      </c>
    </row>
    <row r="60" spans="1:34">
      <c r="A60" s="318">
        <v>75</v>
      </c>
      <c r="B60" s="319">
        <v>75</v>
      </c>
      <c r="C60" s="321">
        <v>23915</v>
      </c>
      <c r="D60" s="316">
        <v>12615.162499999999</v>
      </c>
      <c r="E60" s="316">
        <v>6696.2000000000007</v>
      </c>
      <c r="F60" s="321">
        <v>19036</v>
      </c>
      <c r="G60" s="316">
        <v>10041.49</v>
      </c>
      <c r="H60" s="316">
        <v>5330.0800000000008</v>
      </c>
      <c r="I60" s="321">
        <v>16374</v>
      </c>
      <c r="J60" s="316">
        <v>8637.2849999999999</v>
      </c>
      <c r="K60" s="316">
        <v>4584.72</v>
      </c>
      <c r="L60" s="321">
        <v>11771</v>
      </c>
      <c r="M60" s="316">
        <v>6209.2024999999994</v>
      </c>
      <c r="N60" s="316">
        <v>3295.88</v>
      </c>
      <c r="O60" s="321">
        <v>7889</v>
      </c>
      <c r="P60" s="316">
        <v>4161.4474999999993</v>
      </c>
      <c r="Q60" s="316">
        <v>2208.92</v>
      </c>
      <c r="R60" s="321">
        <v>5913</v>
      </c>
      <c r="S60" s="316">
        <v>3119.1074999999996</v>
      </c>
      <c r="T60" s="316">
        <v>1655.64</v>
      </c>
      <c r="U60" s="321">
        <v>3134</v>
      </c>
      <c r="V60" s="316">
        <v>1653.1849999999999</v>
      </c>
      <c r="W60" s="316">
        <v>877.5200000000001</v>
      </c>
      <c r="X60" s="320"/>
      <c r="Y60" s="234"/>
      <c r="AB60" s="246" t="b">
        <f>+IF($Y$1=Z60,VLOOKUP($AA$4,$A$189:$W$205,3,0))</f>
        <v>0</v>
      </c>
      <c r="AC60" s="246" t="b">
        <f>+IF($Y$1=Z60,VLOOKUP($AA$4,$A$189:$W$205,6,0))</f>
        <v>0</v>
      </c>
      <c r="AD60" s="246" t="b">
        <f>+IF($Y$1=Z60,VLOOKUP($AA$4,$A$189:$W$205,9,0))</f>
        <v>0</v>
      </c>
      <c r="AE60" s="246" t="b">
        <f>+IF($Y$1=Z60,VLOOKUP($AA$4,$A$189:$W$205,12,0))</f>
        <v>0</v>
      </c>
      <c r="AF60" s="246" t="b">
        <f>+IF($Y$1=Z60,VLOOKUP($AA$4,$A$189:$W$205,15,0))</f>
        <v>0</v>
      </c>
      <c r="AG60" s="246" t="b">
        <f>+IF($Y$1=Z60,VLOOKUP($AA$4,$A$189:$W$205,18,0))</f>
        <v>0</v>
      </c>
      <c r="AH60" s="246" t="b">
        <f>+IF($Y$1=AA60,VLOOKUP($AA$2,$A$189:$W$205,18))</f>
        <v>0</v>
      </c>
    </row>
    <row r="61" spans="1:34">
      <c r="A61" s="314">
        <v>76</v>
      </c>
      <c r="B61" s="315">
        <v>76</v>
      </c>
      <c r="C61" s="321">
        <v>24682</v>
      </c>
      <c r="D61" s="316">
        <v>13019.754999999999</v>
      </c>
      <c r="E61" s="316">
        <v>6910.9600000000009</v>
      </c>
      <c r="F61" s="321">
        <v>19644</v>
      </c>
      <c r="G61" s="316">
        <v>10362.209999999999</v>
      </c>
      <c r="H61" s="316">
        <v>5500.3200000000006</v>
      </c>
      <c r="I61" s="321">
        <v>16900</v>
      </c>
      <c r="J61" s="316">
        <v>8914.75</v>
      </c>
      <c r="K61" s="316">
        <v>4732</v>
      </c>
      <c r="L61" s="321">
        <v>12152</v>
      </c>
      <c r="M61" s="316">
        <v>6410.1799999999994</v>
      </c>
      <c r="N61" s="316">
        <v>3402.5600000000004</v>
      </c>
      <c r="O61" s="321">
        <v>8137</v>
      </c>
      <c r="P61" s="316">
        <v>4292.2674999999999</v>
      </c>
      <c r="Q61" s="316">
        <v>2278.36</v>
      </c>
      <c r="R61" s="321">
        <v>6096</v>
      </c>
      <c r="S61" s="316">
        <v>3215.64</v>
      </c>
      <c r="T61" s="316">
        <v>1706.88</v>
      </c>
      <c r="U61" s="321">
        <v>3231</v>
      </c>
      <c r="V61" s="316">
        <v>1704.3525</v>
      </c>
      <c r="W61" s="316">
        <v>904.68000000000006</v>
      </c>
      <c r="X61" s="317"/>
      <c r="Y61" s="234" t="s">
        <v>757</v>
      </c>
      <c r="Z61" s="245">
        <v>4</v>
      </c>
      <c r="AB61" s="246" t="b">
        <f>+IF($Y$1=Z61,VLOOKUP($AA$4,$A$211:$X$298,3,0))</f>
        <v>0</v>
      </c>
      <c r="AC61" s="246" t="b">
        <f>+IF($Y$1=Z61,VLOOKUP($AA$4,$A$211:$X$298,6,0))</f>
        <v>0</v>
      </c>
      <c r="AD61" s="246" t="b">
        <f>+IF($Y$1=Z61,VLOOKUP($AA$4,$A$211:$X$298,9,0))</f>
        <v>0</v>
      </c>
      <c r="AE61" s="246" t="b">
        <f>+IF($Y$1=Z61,VLOOKUP($AA$4,$A$211:$X$298,12,0))</f>
        <v>0</v>
      </c>
      <c r="AF61" s="246" t="b">
        <f>+IF($Y$1=Z61,VLOOKUP($AA$4,$A$211:$X$298,15,0))</f>
        <v>0</v>
      </c>
      <c r="AG61" s="246" t="b">
        <f>+IF($Y$1=Z61,VLOOKUP($AA$4,$A$211:$X$298,18,0))</f>
        <v>0</v>
      </c>
      <c r="AH61" s="246" t="b">
        <f>+IF($Y$1=Z61,VLOOKUP($AA$4,$A$211:$X$298,21,0))</f>
        <v>0</v>
      </c>
    </row>
    <row r="62" spans="1:34">
      <c r="A62" s="318">
        <v>77</v>
      </c>
      <c r="B62" s="319">
        <v>77</v>
      </c>
      <c r="C62" s="321">
        <v>25893</v>
      </c>
      <c r="D62" s="316">
        <v>13658.557499999999</v>
      </c>
      <c r="E62" s="316">
        <v>7250.0400000000009</v>
      </c>
      <c r="F62" s="321">
        <v>20608</v>
      </c>
      <c r="G62" s="316">
        <v>10870.72</v>
      </c>
      <c r="H62" s="316">
        <v>5770.2400000000007</v>
      </c>
      <c r="I62" s="321">
        <v>17727</v>
      </c>
      <c r="J62" s="316">
        <v>9350.9925000000003</v>
      </c>
      <c r="K62" s="316">
        <v>4963.5600000000004</v>
      </c>
      <c r="L62" s="321">
        <v>12741</v>
      </c>
      <c r="M62" s="316">
        <v>6720.8774999999996</v>
      </c>
      <c r="N62" s="316">
        <v>3567.4800000000005</v>
      </c>
      <c r="O62" s="321">
        <v>8536</v>
      </c>
      <c r="P62" s="316">
        <v>4502.74</v>
      </c>
      <c r="Q62" s="316">
        <v>2390.0800000000004</v>
      </c>
      <c r="R62" s="321">
        <v>6390</v>
      </c>
      <c r="S62" s="316">
        <v>3370.7249999999999</v>
      </c>
      <c r="T62" s="316">
        <v>1789.2000000000003</v>
      </c>
      <c r="U62" s="321">
        <v>3386</v>
      </c>
      <c r="V62" s="316">
        <v>1786.1149999999998</v>
      </c>
      <c r="W62" s="316">
        <v>948.08</v>
      </c>
      <c r="X62" s="320"/>
      <c r="Y62" s="234"/>
      <c r="AB62" s="246" t="b">
        <f>+IF($Y$1=Z62,VLOOKUP($AA$4,$A$304:$W$320,3,0))</f>
        <v>0</v>
      </c>
      <c r="AC62" s="246" t="b">
        <f>+IF($Y$1=Z62,VLOOKUP($AA$4,$A$304:$W$320,6,0))</f>
        <v>0</v>
      </c>
      <c r="AD62" s="246" t="b">
        <f>+IF($Y$1=Z62,VLOOKUP($AA$4,$A$304:$W$320,9,0))</f>
        <v>0</v>
      </c>
      <c r="AE62" s="246" t="b">
        <f>+IF($Y$1=Z62,VLOOKUP($AA$4,$A$304:$W$320,12,0))</f>
        <v>0</v>
      </c>
      <c r="AF62" s="246" t="b">
        <f>+IF($Y$1=Z62,VLOOKUP($AA$4,$A$304:$W$320,15,0))</f>
        <v>0</v>
      </c>
      <c r="AG62" s="246" t="b">
        <f>+IF($Y$1=Z62,VLOOKUP($AA$4,$A$304:$W$320,18,0))</f>
        <v>0</v>
      </c>
      <c r="AH62" s="246" t="b">
        <f>+IF($Y$1=AA62,VLOOKUP($AA$2,$A$304:$W$320,18))</f>
        <v>0</v>
      </c>
    </row>
    <row r="63" spans="1:34">
      <c r="A63" s="314">
        <v>78</v>
      </c>
      <c r="B63" s="315">
        <v>78</v>
      </c>
      <c r="C63" s="321">
        <v>27099</v>
      </c>
      <c r="D63" s="316">
        <v>14294.7225</v>
      </c>
      <c r="E63" s="316">
        <v>7587.7200000000012</v>
      </c>
      <c r="F63" s="321">
        <v>21564</v>
      </c>
      <c r="G63" s="316">
        <v>11375.01</v>
      </c>
      <c r="H63" s="316">
        <v>6037.920000000001</v>
      </c>
      <c r="I63" s="321">
        <v>18552</v>
      </c>
      <c r="J63" s="316">
        <v>9786.18</v>
      </c>
      <c r="K63" s="316">
        <v>5194.5600000000004</v>
      </c>
      <c r="L63" s="321">
        <v>13334</v>
      </c>
      <c r="M63" s="316">
        <v>7033.6849999999995</v>
      </c>
      <c r="N63" s="316">
        <v>3733.5200000000004</v>
      </c>
      <c r="O63" s="321">
        <v>8933</v>
      </c>
      <c r="P63" s="316">
        <v>4712.1574999999993</v>
      </c>
      <c r="Q63" s="316">
        <v>2501.2400000000002</v>
      </c>
      <c r="R63" s="321">
        <v>6685</v>
      </c>
      <c r="S63" s="316">
        <v>3526.3374999999996</v>
      </c>
      <c r="T63" s="316">
        <v>1871.8000000000002</v>
      </c>
      <c r="U63" s="321">
        <v>3543</v>
      </c>
      <c r="V63" s="316">
        <v>1868.9324999999999</v>
      </c>
      <c r="W63" s="316">
        <v>992.04000000000008</v>
      </c>
      <c r="X63" s="317"/>
      <c r="Y63" s="234"/>
      <c r="AB63" s="246" t="b">
        <f>+IF($Y$1=Z63,VLOOKUP($AA$4,$A$325:$W$341,3,0))</f>
        <v>0</v>
      </c>
      <c r="AC63" s="246" t="b">
        <f>+IF($Y$1=Z63,VLOOKUP($AA$4,$A$325:$W$341,6,0))</f>
        <v>0</v>
      </c>
      <c r="AD63" s="246" t="b">
        <f>+IF($Y$1=Z63,VLOOKUP($AA$4,$A$325:$W$341,9,0))</f>
        <v>0</v>
      </c>
      <c r="AE63" s="246" t="b">
        <f>+IF($Y$1=Z63,VLOOKUP($AA$4,$A$325:$W$341,12,0))</f>
        <v>0</v>
      </c>
      <c r="AF63" s="246" t="b">
        <f>+IF($Y$1=Z63,VLOOKUP($AA$4,$A$325:$W$341,15,0))</f>
        <v>0</v>
      </c>
      <c r="AG63" s="246" t="b">
        <f>+IF($Y$1=Z63,VLOOKUP($AA$4,$A$325:$W$341,18,0))</f>
        <v>0</v>
      </c>
      <c r="AH63" s="246" t="b">
        <f>+IF($Y$1=AA63,VLOOKUP($AA$2,$A$325:$W$341,18))</f>
        <v>0</v>
      </c>
    </row>
    <row r="64" spans="1:34">
      <c r="A64" s="318">
        <v>79</v>
      </c>
      <c r="B64" s="319">
        <v>79</v>
      </c>
      <c r="C64" s="321">
        <v>28300</v>
      </c>
      <c r="D64" s="316">
        <v>14928.25</v>
      </c>
      <c r="E64" s="316">
        <v>7924.0000000000009</v>
      </c>
      <c r="F64" s="321">
        <v>22514</v>
      </c>
      <c r="G64" s="316">
        <v>11876.134999999998</v>
      </c>
      <c r="H64" s="316">
        <v>6303.920000000001</v>
      </c>
      <c r="I64" s="321">
        <v>19381</v>
      </c>
      <c r="J64" s="316">
        <v>10223.477499999999</v>
      </c>
      <c r="K64" s="316">
        <v>5426.68</v>
      </c>
      <c r="L64" s="321">
        <v>13925</v>
      </c>
      <c r="M64" s="316">
        <v>7345.4375</v>
      </c>
      <c r="N64" s="316">
        <v>3899.0000000000005</v>
      </c>
      <c r="O64" s="321">
        <v>9332</v>
      </c>
      <c r="P64" s="316">
        <v>4922.63</v>
      </c>
      <c r="Q64" s="316">
        <v>2612.96</v>
      </c>
      <c r="R64" s="321">
        <v>6979</v>
      </c>
      <c r="S64" s="316">
        <v>3681.4224999999997</v>
      </c>
      <c r="T64" s="316">
        <v>1954.1200000000001</v>
      </c>
      <c r="U64" s="321">
        <v>3699</v>
      </c>
      <c r="V64" s="316">
        <v>1951.2224999999999</v>
      </c>
      <c r="W64" s="316">
        <v>1035.72</v>
      </c>
      <c r="X64" s="320"/>
      <c r="Y64" s="234"/>
      <c r="AB64" s="246" t="b">
        <f>+IF($Y$1=Z64,VLOOKUP($AA$4,$A$346:$W$362,3,0))</f>
        <v>0</v>
      </c>
      <c r="AC64" s="246" t="b">
        <f>+IF($Y$1=Z64,VLOOKUP($AA$4,$A$346:$W$362,6,0))</f>
        <v>0</v>
      </c>
      <c r="AD64" s="246" t="b">
        <f>+IF($Y$1=Z64,VLOOKUP($AA$4,$A$346:$W$362,9,0))</f>
        <v>0</v>
      </c>
      <c r="AE64" s="246" t="b">
        <f>+IF($Y$1=Z64,VLOOKUP($AA$4,$A$346:$W$362,12,0))</f>
        <v>0</v>
      </c>
      <c r="AF64" s="246" t="b">
        <f>+IF($Y$1=Z64,VLOOKUP($AA$4,$A$346:$W$362,15,0))</f>
        <v>0</v>
      </c>
      <c r="AG64" s="246" t="b">
        <f>+IF($Y$1=Z64,VLOOKUP($AA$4,$A$346:$W$362,18,0))</f>
        <v>0</v>
      </c>
      <c r="AH64" s="246" t="b">
        <f>+IF($Y$1=AA64,VLOOKUP($AA$2,$A$346:$W$362,18))</f>
        <v>0</v>
      </c>
    </row>
    <row r="65" spans="1:34">
      <c r="A65" s="314">
        <v>80</v>
      </c>
      <c r="B65" s="315">
        <v>80</v>
      </c>
      <c r="C65" s="321">
        <v>29507</v>
      </c>
      <c r="D65" s="316">
        <v>15564.942499999999</v>
      </c>
      <c r="E65" s="316">
        <v>8261.9600000000009</v>
      </c>
      <c r="F65" s="321">
        <v>23473</v>
      </c>
      <c r="G65" s="316">
        <v>12382.0075</v>
      </c>
      <c r="H65" s="316">
        <v>6572.4400000000005</v>
      </c>
      <c r="I65" s="321">
        <v>20207</v>
      </c>
      <c r="J65" s="316">
        <v>10659.192499999999</v>
      </c>
      <c r="K65" s="316">
        <v>5657.9600000000009</v>
      </c>
      <c r="L65" s="321">
        <v>14514</v>
      </c>
      <c r="M65" s="316">
        <v>7656.1349999999993</v>
      </c>
      <c r="N65" s="316">
        <v>4063.9200000000005</v>
      </c>
      <c r="O65" s="321">
        <v>9726</v>
      </c>
      <c r="P65" s="316">
        <v>5130.4650000000001</v>
      </c>
      <c r="Q65" s="316">
        <v>2723.28</v>
      </c>
      <c r="R65" s="321">
        <v>7276</v>
      </c>
      <c r="S65" s="316">
        <v>3838.0899999999997</v>
      </c>
      <c r="T65" s="316">
        <v>2037.2800000000002</v>
      </c>
      <c r="U65" s="321">
        <v>3856</v>
      </c>
      <c r="V65" s="316">
        <v>2034.04</v>
      </c>
      <c r="W65" s="316">
        <v>1079.68</v>
      </c>
      <c r="X65" s="317"/>
      <c r="Y65" s="234"/>
      <c r="AB65" s="246" t="b">
        <f>+IF($Y$1=Z65,VLOOKUP($AA$4,$A$368:$W$384,3,0))</f>
        <v>0</v>
      </c>
      <c r="AC65" s="246" t="b">
        <f>+IF($Y$1=Z65,VLOOKUP($AA$4,$A$368:$W$384,6,0))</f>
        <v>0</v>
      </c>
      <c r="AD65" s="246" t="b">
        <f>+IF($Y$1=Z65,VLOOKUP($AA$4,$A$368:$W$384,9,0))</f>
        <v>0</v>
      </c>
      <c r="AE65" s="246" t="b">
        <f>+IF($Y$1=Z65,VLOOKUP($AA$4,$A$368:$W$384,12,0))</f>
        <v>0</v>
      </c>
      <c r="AF65" s="246" t="b">
        <f>+IF($Y$1=Z65,VLOOKUP($AA$4,$A$368:$W$384,15,0))</f>
        <v>0</v>
      </c>
      <c r="AG65" s="246" t="b">
        <f>+IF($Y$1=Z65,VLOOKUP($AA$4,$A$368:$W$384,18,0))</f>
        <v>0</v>
      </c>
      <c r="AH65" s="246" t="b">
        <f>+IF($Y$1=AA65,VLOOKUP($AA$2,$A$368:$W$384,18))</f>
        <v>0</v>
      </c>
    </row>
    <row r="66" spans="1:34">
      <c r="A66" s="314">
        <v>81</v>
      </c>
      <c r="B66" s="315">
        <v>81</v>
      </c>
      <c r="C66" s="321">
        <v>30711</v>
      </c>
      <c r="D66" s="316">
        <v>16200.0525</v>
      </c>
      <c r="E66" s="316">
        <v>8599.08</v>
      </c>
      <c r="F66" s="321">
        <v>24430</v>
      </c>
      <c r="G66" s="316">
        <v>12886.824999999999</v>
      </c>
      <c r="H66" s="316">
        <v>6840.4000000000005</v>
      </c>
      <c r="I66" s="321">
        <v>21029</v>
      </c>
      <c r="J66" s="316">
        <v>11092.797499999999</v>
      </c>
      <c r="K66" s="316">
        <v>5888.1200000000008</v>
      </c>
      <c r="L66" s="321">
        <v>15105</v>
      </c>
      <c r="M66" s="316">
        <v>7967.8874999999998</v>
      </c>
      <c r="N66" s="316">
        <v>4229.4000000000005</v>
      </c>
      <c r="O66" s="321">
        <v>10121</v>
      </c>
      <c r="P66" s="316">
        <v>5338.8274999999994</v>
      </c>
      <c r="Q66" s="316">
        <v>2833.88</v>
      </c>
      <c r="R66" s="321">
        <v>7572</v>
      </c>
      <c r="S66" s="316">
        <v>3994.2299999999996</v>
      </c>
      <c r="T66" s="316">
        <v>2120.1600000000003</v>
      </c>
      <c r="U66" s="321">
        <v>4013</v>
      </c>
      <c r="V66" s="316">
        <v>2116.8575000000001</v>
      </c>
      <c r="W66" s="316">
        <v>1123.6400000000001</v>
      </c>
      <c r="X66" s="317"/>
      <c r="Y66" s="234"/>
      <c r="AB66" s="246" t="b">
        <f>+IF($Y$1=Z66,VLOOKUP($AA$4,$A$390:$W$406,3,0))</f>
        <v>0</v>
      </c>
      <c r="AC66" s="246" t="b">
        <f>+IF($Y$1=Z66,VLOOKUP($AA$4,$A$390:$W$406,6,0))</f>
        <v>0</v>
      </c>
      <c r="AD66" s="246" t="b">
        <f>+IF($Y$1=Z66,VLOOKUP($AA$4,$A$390:$W$406,9,0))</f>
        <v>0</v>
      </c>
      <c r="AE66" s="246" t="b">
        <f>+IF($Y$1=Z66,VLOOKUP($AA$4,$A$390:$W$406,12,0))</f>
        <v>0</v>
      </c>
      <c r="AF66" s="246" t="b">
        <f>+IF($Y$1=Z66,VLOOKUP($AA$4,$A$390:$W$406,15,0))</f>
        <v>0</v>
      </c>
      <c r="AG66" s="246" t="b">
        <f>+IF($Y$1=Z66,VLOOKUP($AA$4,$A$390:$W$406,18,0))</f>
        <v>0</v>
      </c>
      <c r="AH66" s="246" t="b">
        <f>+IF($Y$1=AA66,VLOOKUP($AA$2,$A$390:$W$406,18))</f>
        <v>0</v>
      </c>
    </row>
    <row r="67" spans="1:34">
      <c r="A67" s="314">
        <v>82</v>
      </c>
      <c r="B67" s="315">
        <v>82</v>
      </c>
      <c r="C67" s="321">
        <v>32517</v>
      </c>
      <c r="D67" s="316">
        <v>17152.717499999999</v>
      </c>
      <c r="E67" s="316">
        <v>9104.76</v>
      </c>
      <c r="F67" s="321">
        <v>25864</v>
      </c>
      <c r="G67" s="316">
        <v>13643.259999999998</v>
      </c>
      <c r="H67" s="316">
        <v>7241.920000000001</v>
      </c>
      <c r="I67" s="321">
        <v>22262</v>
      </c>
      <c r="J67" s="316">
        <v>11743.205</v>
      </c>
      <c r="K67" s="316">
        <v>6233.3600000000006</v>
      </c>
      <c r="L67" s="321">
        <v>15997</v>
      </c>
      <c r="M67" s="316">
        <v>8438.4174999999996</v>
      </c>
      <c r="N67" s="316">
        <v>4479.1600000000008</v>
      </c>
      <c r="O67" s="321">
        <v>10712</v>
      </c>
      <c r="P67" s="316">
        <v>5650.58</v>
      </c>
      <c r="Q67" s="316">
        <v>2999.36</v>
      </c>
      <c r="R67" s="321">
        <v>8005</v>
      </c>
      <c r="S67" s="316">
        <v>4222.6374999999998</v>
      </c>
      <c r="T67" s="316">
        <v>2241.4</v>
      </c>
      <c r="U67" s="321">
        <v>4243</v>
      </c>
      <c r="V67" s="316">
        <v>2238.1824999999999</v>
      </c>
      <c r="W67" s="316">
        <v>1188.0400000000002</v>
      </c>
      <c r="X67" s="317"/>
      <c r="Y67" s="234"/>
      <c r="AB67" s="246" t="b">
        <f>+IF($Y$1=Z67,VLOOKUP($AA$4,$A$412:$W$428,3,0))</f>
        <v>0</v>
      </c>
      <c r="AC67" s="246" t="b">
        <f>+IF($Y$1=Z67,VLOOKUP($AA$4,$A$412:$W$428,6,0))</f>
        <v>0</v>
      </c>
      <c r="AD67" s="246" t="b">
        <f>+IF($Y$1=Z67,VLOOKUP($AA$4,$A$412:$W$428,9,0))</f>
        <v>0</v>
      </c>
      <c r="AE67" s="246" t="b">
        <f>+IF($Y$1=Z67,VLOOKUP($AA$4,$A$412:$W$428,12,0))</f>
        <v>0</v>
      </c>
      <c r="AF67" s="246" t="b">
        <f>+IF($Y$1=Z67,VLOOKUP($AA$4,$A$412:$W$428,15,0))</f>
        <v>0</v>
      </c>
      <c r="AG67" s="246" t="b">
        <f>+IF($Y$1=Z67,VLOOKUP($AA$4,$A$412:$W$428,18,0))</f>
        <v>0</v>
      </c>
      <c r="AH67" s="246" t="b">
        <f>+IF($Y$1=AA67,VLOOKUP($AA$2,$A$412:$W$428,18))</f>
        <v>0</v>
      </c>
    </row>
    <row r="68" spans="1:34">
      <c r="A68" s="314">
        <v>83</v>
      </c>
      <c r="B68" s="315">
        <v>83</v>
      </c>
      <c r="C68" s="321">
        <v>34319</v>
      </c>
      <c r="D68" s="316">
        <v>18103.272499999999</v>
      </c>
      <c r="E68" s="316">
        <v>9609.3200000000015</v>
      </c>
      <c r="F68" s="321">
        <v>27293</v>
      </c>
      <c r="G68" s="316">
        <v>14397.057499999999</v>
      </c>
      <c r="H68" s="316">
        <v>7642.0400000000009</v>
      </c>
      <c r="I68" s="321">
        <v>23495</v>
      </c>
      <c r="J68" s="316">
        <v>12393.612499999999</v>
      </c>
      <c r="K68" s="316">
        <v>6578.6</v>
      </c>
      <c r="L68" s="321">
        <v>16875</v>
      </c>
      <c r="M68" s="316">
        <v>8901.5625</v>
      </c>
      <c r="N68" s="316">
        <v>4725</v>
      </c>
      <c r="O68" s="321">
        <v>11296</v>
      </c>
      <c r="P68" s="316">
        <v>5958.6399999999994</v>
      </c>
      <c r="Q68" s="316">
        <v>3162.88</v>
      </c>
      <c r="R68" s="321">
        <v>8449</v>
      </c>
      <c r="S68" s="316">
        <v>4456.8474999999999</v>
      </c>
      <c r="T68" s="316">
        <v>2365.7200000000003</v>
      </c>
      <c r="U68" s="321">
        <v>4478</v>
      </c>
      <c r="V68" s="316">
        <v>2362.145</v>
      </c>
      <c r="W68" s="316">
        <v>1253.8400000000001</v>
      </c>
      <c r="X68" s="317"/>
      <c r="Y68" s="234"/>
      <c r="AB68" s="246" t="b">
        <f>+IF($Y$1=Z68,VLOOKUP($AA$4,$A$433:$W$449,3,0))</f>
        <v>0</v>
      </c>
      <c r="AC68" s="246" t="b">
        <f>+IF($Y$1=Z68,VLOOKUP($AA$4,$A$433:$W$449,6,0))</f>
        <v>0</v>
      </c>
      <c r="AD68" s="246" t="b">
        <f>+IF($Y$1=Z68,VLOOKUP($AA$4,$A$433:$W$449,9,0))</f>
        <v>0</v>
      </c>
      <c r="AE68" s="246" t="b">
        <f>+IF($Y$1=Z68,VLOOKUP($AA$4,$A$433:$W$449,12,0))</f>
        <v>0</v>
      </c>
      <c r="AF68" s="246" t="b">
        <f>+IF($Y$1=Z68,VLOOKUP($AA$4,$A$433:$W$449,15,0))</f>
        <v>0</v>
      </c>
      <c r="AG68" s="246" t="b">
        <f>+IF($Y$1=Z68,VLOOKUP($AA$4,$A$433:$W$449,18,0))</f>
        <v>0</v>
      </c>
      <c r="AH68" s="246" t="b">
        <f>+IF($Y$1=AA68,VLOOKUP($AA$2,$A$433:$W$449,18))</f>
        <v>0</v>
      </c>
    </row>
    <row r="69" spans="1:34">
      <c r="A69" s="314">
        <v>84</v>
      </c>
      <c r="B69" s="315">
        <v>84</v>
      </c>
      <c r="C69" s="321">
        <v>36120</v>
      </c>
      <c r="D69" s="316">
        <v>19053.3</v>
      </c>
      <c r="E69" s="316">
        <v>10113.6</v>
      </c>
      <c r="F69" s="321">
        <v>28726</v>
      </c>
      <c r="G69" s="316">
        <v>15152.964999999998</v>
      </c>
      <c r="H69" s="316">
        <v>8043.2800000000007</v>
      </c>
      <c r="I69" s="321">
        <v>24726</v>
      </c>
      <c r="J69" s="316">
        <v>13042.964999999998</v>
      </c>
      <c r="K69" s="316">
        <v>6923.2800000000007</v>
      </c>
      <c r="L69" s="321">
        <v>17760</v>
      </c>
      <c r="M69" s="316">
        <v>9368.4</v>
      </c>
      <c r="N69" s="316">
        <v>4972.8</v>
      </c>
      <c r="O69" s="321">
        <v>11891</v>
      </c>
      <c r="P69" s="316">
        <v>6272.5024999999996</v>
      </c>
      <c r="Q69" s="316">
        <v>3329.4800000000005</v>
      </c>
      <c r="R69" s="321">
        <v>8883</v>
      </c>
      <c r="S69" s="316">
        <v>4685.7824999999993</v>
      </c>
      <c r="T69" s="316">
        <v>2487.2400000000002</v>
      </c>
      <c r="U69" s="321">
        <v>4708</v>
      </c>
      <c r="V69" s="316">
        <v>2483.4699999999998</v>
      </c>
      <c r="W69" s="316">
        <v>1318.2400000000002</v>
      </c>
      <c r="X69" s="317"/>
      <c r="Y69" s="234"/>
      <c r="AB69" s="246" t="b">
        <f>+IF($Y$1=Z69,VLOOKUP($AA$4,$A$455:$W$471,3,0))</f>
        <v>0</v>
      </c>
      <c r="AC69" s="246" t="b">
        <f>+IF($Y$1=Z69,VLOOKUP($AA$4,$A$455:$W$471,6,0))</f>
        <v>0</v>
      </c>
      <c r="AD69" s="246" t="b">
        <f>+IF($Y$1=Z69,VLOOKUP($AA$4,$A$455:$W$471,9,0))</f>
        <v>0</v>
      </c>
      <c r="AE69" s="246" t="b">
        <f>+IF($Y$1=Z69,VLOOKUP($AA$4,$A$455:$W$471,12,0))</f>
        <v>0</v>
      </c>
      <c r="AF69" s="246" t="b">
        <f>+IF($Y$1=Z69,VLOOKUP($AA$4,$A$455:$W$471,15,0))</f>
        <v>0</v>
      </c>
      <c r="AG69" s="246" t="b">
        <f>+IF($Y$1=Z69,VLOOKUP($AA$4,$A$455:$W$471,18,0))</f>
        <v>0</v>
      </c>
      <c r="AH69" s="246" t="b">
        <f>+IF($Y$1=AA69,VLOOKUP($AA$2,$A$455:$W$471,18))</f>
        <v>0</v>
      </c>
    </row>
    <row r="70" spans="1:34">
      <c r="A70" s="314">
        <v>85</v>
      </c>
      <c r="B70" s="315">
        <v>85</v>
      </c>
      <c r="C70" s="321">
        <v>37925</v>
      </c>
      <c r="D70" s="316">
        <v>20005.4375</v>
      </c>
      <c r="E70" s="316">
        <v>10619.000000000002</v>
      </c>
      <c r="F70" s="321">
        <v>30162</v>
      </c>
      <c r="G70" s="316">
        <v>15910.455</v>
      </c>
      <c r="H70" s="316">
        <v>8445.36</v>
      </c>
      <c r="I70" s="321">
        <v>25961</v>
      </c>
      <c r="J70" s="316">
        <v>13694.4275</v>
      </c>
      <c r="K70" s="316">
        <v>7269.0800000000008</v>
      </c>
      <c r="L70" s="321">
        <v>18643</v>
      </c>
      <c r="M70" s="316">
        <v>9834.182499999999</v>
      </c>
      <c r="N70" s="316">
        <v>5220.0400000000009</v>
      </c>
      <c r="O70" s="321">
        <v>12480</v>
      </c>
      <c r="P70" s="316">
        <v>6583.2</v>
      </c>
      <c r="Q70" s="316">
        <v>3494.4000000000005</v>
      </c>
      <c r="R70" s="321">
        <v>9329</v>
      </c>
      <c r="S70" s="316">
        <v>4921.0474999999997</v>
      </c>
      <c r="T70" s="316">
        <v>2612.1200000000003</v>
      </c>
      <c r="U70" s="321">
        <v>4944</v>
      </c>
      <c r="V70" s="316">
        <v>2607.96</v>
      </c>
      <c r="W70" s="316">
        <v>1384.3200000000002</v>
      </c>
      <c r="X70" s="317"/>
      <c r="Y70" s="234"/>
      <c r="AB70" s="246" t="b">
        <f>+IF($Y$1=Z70,VLOOKUP($AA$4,$A$476:$W$492,3,0))</f>
        <v>0</v>
      </c>
      <c r="AC70" s="246" t="b">
        <f>+IF($Y$1=Z70,VLOOKUP($AA$4,$A$476:$W$494,6,0))</f>
        <v>0</v>
      </c>
      <c r="AD70" s="246" t="b">
        <f>+IF($Y$1=Z70,VLOOKUP($AA$4,$A$476:$W$494,9,0))</f>
        <v>0</v>
      </c>
      <c r="AE70" s="246" t="b">
        <f>+IF($Y$1=Z70,VLOOKUP($AA$4,$A$476:$W$494,12,0))</f>
        <v>0</v>
      </c>
      <c r="AF70" s="246" t="b">
        <f>+IF($Y$1=Z70,VLOOKUP($AA$4,$A$476:$W$494,15,0))</f>
        <v>0</v>
      </c>
      <c r="AG70" s="246" t="b">
        <f>+IF($Y$1=Z70,VLOOKUP($AA$4,$A$476:$W$494,18,0))</f>
        <v>0</v>
      </c>
      <c r="AH70" s="246" t="b">
        <f>+IF($Y$1=AA70,VLOOKUP($AA$2,$A$476:$W$488,18))</f>
        <v>0</v>
      </c>
    </row>
    <row r="71" spans="1:34">
      <c r="A71" s="314">
        <v>86</v>
      </c>
      <c r="B71" s="315">
        <v>86</v>
      </c>
      <c r="C71" s="321">
        <v>39730</v>
      </c>
      <c r="D71" s="316">
        <v>20957.574999999997</v>
      </c>
      <c r="E71" s="316">
        <v>11124.400000000001</v>
      </c>
      <c r="F71" s="321">
        <v>31592</v>
      </c>
      <c r="G71" s="316">
        <v>16664.78</v>
      </c>
      <c r="H71" s="316">
        <v>8845.76</v>
      </c>
      <c r="I71" s="321">
        <v>27190</v>
      </c>
      <c r="J71" s="316">
        <v>14342.724999999999</v>
      </c>
      <c r="K71" s="316">
        <v>7613.2000000000007</v>
      </c>
      <c r="L71" s="321">
        <v>19529</v>
      </c>
      <c r="M71" s="316">
        <v>10301.547499999999</v>
      </c>
      <c r="N71" s="316">
        <v>5468.1200000000008</v>
      </c>
      <c r="O71" s="321">
        <v>13071</v>
      </c>
      <c r="P71" s="316">
        <v>6894.9524999999994</v>
      </c>
      <c r="Q71" s="316">
        <v>3659.8800000000006</v>
      </c>
      <c r="R71" s="321">
        <v>9762</v>
      </c>
      <c r="S71" s="316">
        <v>5149.4549999999999</v>
      </c>
      <c r="T71" s="316">
        <v>2733.36</v>
      </c>
      <c r="U71" s="321">
        <v>5174</v>
      </c>
      <c r="V71" s="316">
        <v>2729.2849999999999</v>
      </c>
      <c r="W71" s="316">
        <v>1448.72</v>
      </c>
      <c r="X71" s="317"/>
      <c r="Y71" s="234"/>
      <c r="AB71" s="246" t="b">
        <f>+IF($Y$1=Z71,VLOOKUP($AA$4,$A$497:$W$513,3,0))</f>
        <v>0</v>
      </c>
      <c r="AC71" s="246" t="b">
        <f>+IF($Y$1=Z71,VLOOKUP($AA$4,$A$497:$W$513,6,0))</f>
        <v>0</v>
      </c>
      <c r="AD71" s="246" t="b">
        <f>+IF($Y$1=Z71,VLOOKUP($AA$4,$A$497:$W$513,9,0))</f>
        <v>0</v>
      </c>
      <c r="AE71" s="246" t="b">
        <f>+IF($Y$1=Z71,VLOOKUP($AA$4,$A$497:$W$513,12,0))</f>
        <v>0</v>
      </c>
      <c r="AF71" s="246" t="b">
        <f>+IF($Y$1=Z71,VLOOKUP($AA$4,$A$497:$W$513,15,0))</f>
        <v>0</v>
      </c>
      <c r="AG71" s="246" t="b">
        <f>+IF($Y$1=Z71,VLOOKUP($AA$4,$A$497:$W$513,18,0))</f>
        <v>0</v>
      </c>
      <c r="AH71" s="246" t="b">
        <f>+IF($Y$1=AA71,VLOOKUP($AA$2,$A$497:$W$513,18))</f>
        <v>0</v>
      </c>
    </row>
    <row r="72" spans="1:34">
      <c r="A72" s="314">
        <v>87</v>
      </c>
      <c r="B72" s="315">
        <v>87</v>
      </c>
      <c r="C72" s="321">
        <v>42072</v>
      </c>
      <c r="D72" s="316">
        <v>22192.98</v>
      </c>
      <c r="E72" s="316">
        <v>11780.160000000002</v>
      </c>
      <c r="F72" s="321">
        <v>33452</v>
      </c>
      <c r="G72" s="316">
        <v>17645.93</v>
      </c>
      <c r="H72" s="316">
        <v>9366.5600000000013</v>
      </c>
      <c r="I72" s="321">
        <v>28793</v>
      </c>
      <c r="J72" s="316">
        <v>15188.307499999999</v>
      </c>
      <c r="K72" s="316">
        <v>8062.0400000000009</v>
      </c>
      <c r="L72" s="321">
        <v>20682</v>
      </c>
      <c r="M72" s="316">
        <v>10909.754999999999</v>
      </c>
      <c r="N72" s="316">
        <v>5790.9600000000009</v>
      </c>
      <c r="O72" s="321">
        <v>13836</v>
      </c>
      <c r="P72" s="316">
        <v>7298.49</v>
      </c>
      <c r="Q72" s="316">
        <v>3874.0800000000004</v>
      </c>
      <c r="R72" s="321">
        <v>10333</v>
      </c>
      <c r="S72" s="316">
        <v>5450.6574999999993</v>
      </c>
      <c r="T72" s="316">
        <v>2893.2400000000002</v>
      </c>
      <c r="U72" s="321">
        <v>5477</v>
      </c>
      <c r="V72" s="316">
        <v>2889.1174999999998</v>
      </c>
      <c r="W72" s="316">
        <v>1533.5600000000002</v>
      </c>
      <c r="X72" s="317"/>
      <c r="Y72" s="234"/>
      <c r="AB72" s="246" t="b">
        <f>+IF($Y$1=Z72,VLOOKUP($AA$4,$A$518:$W$534,3,0))</f>
        <v>0</v>
      </c>
      <c r="AC72" s="246" t="b">
        <f>+IF($Y$1=Z72,VLOOKUP($AA$4,$A$518:$W$534,6,0))</f>
        <v>0</v>
      </c>
      <c r="AD72" s="246" t="b">
        <f>+IF($Y$1=Z72,VLOOKUP($AA$4,$A$518:$W$534,9,0))</f>
        <v>0</v>
      </c>
      <c r="AE72" s="246" t="b">
        <f>+IF($Y$1=Z72,VLOOKUP($AA$4,$A$518:$W$534,12,0))</f>
        <v>0</v>
      </c>
      <c r="AF72" s="246" t="b">
        <f>+IF($Y$1=Z72,VLOOKUP($AA$4,$A$518:$W$534,15,0))</f>
        <v>0</v>
      </c>
      <c r="AG72" s="246" t="b">
        <f>+IF($Y$1=Z72,VLOOKUP($AA$4,$A$518:$W$534,18,0))</f>
        <v>0</v>
      </c>
      <c r="AH72" s="246" t="b">
        <f>+IF($Y$1=AA72,VLOOKUP($AA$2,$A$518:$W$534,18))</f>
        <v>0</v>
      </c>
    </row>
    <row r="73" spans="1:34">
      <c r="A73" s="314">
        <v>88</v>
      </c>
      <c r="B73" s="315">
        <v>88</v>
      </c>
      <c r="C73" s="321">
        <v>44418</v>
      </c>
      <c r="D73" s="316">
        <v>23430.494999999999</v>
      </c>
      <c r="E73" s="316">
        <v>12437.04</v>
      </c>
      <c r="F73" s="321">
        <v>35309</v>
      </c>
      <c r="G73" s="316">
        <v>18625.497499999998</v>
      </c>
      <c r="H73" s="316">
        <v>9886.52</v>
      </c>
      <c r="I73" s="321">
        <v>30392</v>
      </c>
      <c r="J73" s="316">
        <v>16031.779999999999</v>
      </c>
      <c r="K73" s="316">
        <v>8509.76</v>
      </c>
      <c r="L73" s="321">
        <v>21827</v>
      </c>
      <c r="M73" s="316">
        <v>11513.742499999998</v>
      </c>
      <c r="N73" s="316">
        <v>6111.56</v>
      </c>
      <c r="O73" s="321">
        <v>14601</v>
      </c>
      <c r="P73" s="316">
        <v>7702.0274999999992</v>
      </c>
      <c r="Q73" s="316">
        <v>4088.28</v>
      </c>
      <c r="R73" s="321">
        <v>10904</v>
      </c>
      <c r="S73" s="316">
        <v>5751.86</v>
      </c>
      <c r="T73" s="316">
        <v>3053.1200000000003</v>
      </c>
      <c r="U73" s="321">
        <v>5779</v>
      </c>
      <c r="V73" s="316">
        <v>3048.4224999999997</v>
      </c>
      <c r="W73" s="316">
        <v>1618.1200000000001</v>
      </c>
      <c r="X73" s="317"/>
      <c r="Y73" s="234"/>
      <c r="AB73" s="246" t="b">
        <f>+IF($Y$1=Z73,VLOOKUP($AA$4,$A$539:$W$555,3,0))</f>
        <v>0</v>
      </c>
      <c r="AC73" s="246" t="b">
        <f>+IF($Y$1=Z73,VLOOKUP($AA$4,$A$539:$W$555,6,0))</f>
        <v>0</v>
      </c>
      <c r="AD73" s="246" t="b">
        <f>+IF($Y$1=Z73,VLOOKUP($AA$4,$A$539:$W$555,9,0))</f>
        <v>0</v>
      </c>
      <c r="AE73" s="246" t="b">
        <f>+IF($Y$1=Z73,VLOOKUP($AA$4,$A$539:$W$555,12,0))</f>
        <v>0</v>
      </c>
      <c r="AF73" s="246" t="b">
        <f>+IF($Y$1=Z73,VLOOKUP($AA$4,$A$539:$W$555,15,0))</f>
        <v>0</v>
      </c>
      <c r="AG73" s="246" t="b">
        <f>+IF($Y$1=Z73,VLOOKUP($AA$4,$A$539:$W$555,18,0))</f>
        <v>0</v>
      </c>
      <c r="AH73" s="246" t="b">
        <f>+IF($Y$1=AA73,VLOOKUP($AA$2,$A$539:$W$555,18))</f>
        <v>0</v>
      </c>
    </row>
    <row r="74" spans="1:34">
      <c r="A74" s="314">
        <v>89</v>
      </c>
      <c r="B74" s="315">
        <v>89</v>
      </c>
      <c r="C74" s="321">
        <v>46763</v>
      </c>
      <c r="D74" s="316">
        <v>24667.482499999998</v>
      </c>
      <c r="E74" s="316">
        <v>13093.640000000001</v>
      </c>
      <c r="F74" s="321">
        <v>37169</v>
      </c>
      <c r="G74" s="316">
        <v>19606.647499999999</v>
      </c>
      <c r="H74" s="316">
        <v>10407.320000000002</v>
      </c>
      <c r="I74" s="321">
        <v>31996</v>
      </c>
      <c r="J74" s="316">
        <v>16877.89</v>
      </c>
      <c r="K74" s="316">
        <v>8958.880000000001</v>
      </c>
      <c r="L74" s="321">
        <v>22982</v>
      </c>
      <c r="M74" s="316">
        <v>12123.004999999999</v>
      </c>
      <c r="N74" s="316">
        <v>6434.9600000000009</v>
      </c>
      <c r="O74" s="321">
        <v>15368</v>
      </c>
      <c r="P74" s="316">
        <v>8106.62</v>
      </c>
      <c r="Q74" s="316">
        <v>4303.04</v>
      </c>
      <c r="R74" s="321">
        <v>11475</v>
      </c>
      <c r="S74" s="316">
        <v>6053.0625</v>
      </c>
      <c r="T74" s="316">
        <v>3213.0000000000005</v>
      </c>
      <c r="U74" s="321">
        <v>6082</v>
      </c>
      <c r="V74" s="316">
        <v>3208.2549999999997</v>
      </c>
      <c r="W74" s="316">
        <v>1702.9600000000003</v>
      </c>
      <c r="X74" s="317"/>
      <c r="Y74" s="46"/>
      <c r="AB74" s="246" t="b">
        <f>+IF($Y$1=Z74,VLOOKUP($AA$4,$A$560:$W$576,3,0))</f>
        <v>0</v>
      </c>
      <c r="AC74" s="246" t="b">
        <f>+IF($Y$1=Z74,VLOOKUP($AA$4,$A$560:$W$576,6,0))</f>
        <v>0</v>
      </c>
      <c r="AD74" s="246" t="b">
        <f>+IF($Y$1=Z74,VLOOKUP($AA$4,$A$560:$W$576,9,0))</f>
        <v>0</v>
      </c>
      <c r="AE74" s="246" t="b">
        <f>+IF($Y$1=Z74,VLOOKUP($AA$4,$A$560:$W$576,12,0))</f>
        <v>0</v>
      </c>
      <c r="AF74" s="246" t="b">
        <f>+IF($Y$1=Z74,VLOOKUP($AA$4,$A$560:$W$576,15,0))</f>
        <v>0</v>
      </c>
      <c r="AG74" s="246" t="b">
        <f>+IF($Y$1=Z74,VLOOKUP($AA$4,$A$560:$W$576,18,0))</f>
        <v>0</v>
      </c>
      <c r="AH74" s="246" t="b">
        <f>+IF($Y$1=AA74,VLOOKUP($AA$2,$A$560:$W$576,18))</f>
        <v>0</v>
      </c>
    </row>
    <row r="75" spans="1:34">
      <c r="A75" s="314">
        <v>90</v>
      </c>
      <c r="B75" s="315">
        <v>90</v>
      </c>
      <c r="C75" s="321">
        <v>49102</v>
      </c>
      <c r="D75" s="316">
        <v>25901.305</v>
      </c>
      <c r="E75" s="316">
        <v>13748.560000000001</v>
      </c>
      <c r="F75" s="321">
        <v>39031</v>
      </c>
      <c r="G75" s="316">
        <v>20588.852499999997</v>
      </c>
      <c r="H75" s="316">
        <v>10928.68</v>
      </c>
      <c r="I75" s="321">
        <v>33594</v>
      </c>
      <c r="J75" s="316">
        <v>17720.834999999999</v>
      </c>
      <c r="K75" s="316">
        <v>9406.3200000000015</v>
      </c>
      <c r="L75" s="321">
        <v>24129</v>
      </c>
      <c r="M75" s="316">
        <v>12728.047499999999</v>
      </c>
      <c r="N75" s="316">
        <v>6756.1200000000008</v>
      </c>
      <c r="O75" s="321">
        <v>16135</v>
      </c>
      <c r="P75" s="316">
        <v>8511.2124999999996</v>
      </c>
      <c r="Q75" s="316">
        <v>4517.8</v>
      </c>
      <c r="R75" s="321">
        <v>12045</v>
      </c>
      <c r="S75" s="316">
        <v>6353.7374999999993</v>
      </c>
      <c r="T75" s="316">
        <v>3372.6000000000004</v>
      </c>
      <c r="U75" s="321">
        <v>6384</v>
      </c>
      <c r="V75" s="316">
        <v>3367.56</v>
      </c>
      <c r="W75" s="316">
        <v>1787.5200000000002</v>
      </c>
      <c r="X75" s="317"/>
      <c r="Y75" s="46"/>
      <c r="AB75" s="246" t="b">
        <f>+IF($Y$1=Z75,VLOOKUP($AA$4,$A$581:$W$597,3,0))</f>
        <v>0</v>
      </c>
      <c r="AC75" s="246" t="b">
        <f>+IF($Y$1=Z75,VLOOKUP($AA$4,$A$581:$W$597,6,0))</f>
        <v>0</v>
      </c>
      <c r="AD75" s="246" t="b">
        <f>+IF($Y$1=Z75,VLOOKUP($AA$4,$A$581:$W$597,9,0))</f>
        <v>0</v>
      </c>
      <c r="AE75" s="246" t="b">
        <f>+IF($Y$1=Z75,VLOOKUP($AA$4,$A$581:$W$597,12,0))</f>
        <v>0</v>
      </c>
      <c r="AF75" s="246" t="b">
        <f>+IF($Y$1=Z75,VLOOKUP($AA$4,$A$581:$W$597,15,0))</f>
        <v>0</v>
      </c>
      <c r="AG75" s="246" t="b">
        <f>+IF($Y$1=Z75,VLOOKUP($AA$4,$A$581:$W$597,18,0))</f>
        <v>0</v>
      </c>
      <c r="AH75" s="246" t="b">
        <f>+IF($Y$1=AA75,VLOOKUP($AA$2,$A$581:$W$597,18))</f>
        <v>0</v>
      </c>
    </row>
    <row r="76" spans="1:34" ht="16.2" thickBot="1">
      <c r="A76" s="318">
        <v>91</v>
      </c>
      <c r="B76" s="319">
        <v>91</v>
      </c>
      <c r="C76" s="321">
        <v>51441</v>
      </c>
      <c r="D76" s="316">
        <v>27135.127499999999</v>
      </c>
      <c r="E76" s="316">
        <v>14403.480000000001</v>
      </c>
      <c r="F76" s="319">
        <v>40895</v>
      </c>
      <c r="G76" s="316">
        <v>21572.112499999999</v>
      </c>
      <c r="H76" s="316">
        <v>11450.6</v>
      </c>
      <c r="I76" s="319">
        <v>35197</v>
      </c>
      <c r="J76" s="316">
        <v>18566.4175</v>
      </c>
      <c r="K76" s="316">
        <v>9855.1600000000017</v>
      </c>
      <c r="L76" s="319">
        <v>25275</v>
      </c>
      <c r="M76" s="316">
        <v>13332.5625</v>
      </c>
      <c r="N76" s="316">
        <v>7077.0000000000009</v>
      </c>
      <c r="O76" s="319">
        <v>16900</v>
      </c>
      <c r="P76" s="316">
        <v>8914.75</v>
      </c>
      <c r="Q76" s="316">
        <v>4732</v>
      </c>
      <c r="R76" s="319">
        <v>12616</v>
      </c>
      <c r="S76" s="316">
        <v>6654.94</v>
      </c>
      <c r="T76" s="316">
        <v>3532.4800000000005</v>
      </c>
      <c r="U76" s="319">
        <v>6686</v>
      </c>
      <c r="V76" s="316">
        <v>3526.8649999999998</v>
      </c>
      <c r="W76" s="316">
        <v>1872.0800000000002</v>
      </c>
      <c r="X76" s="320"/>
      <c r="Y76" s="47"/>
      <c r="AB76" s="246" t="b">
        <f>+IF($Y$1=Z76,VLOOKUP($AA$4,$A$602:$W$618,3,0))</f>
        <v>0</v>
      </c>
      <c r="AC76" s="246" t="b">
        <f>+IF($Y$1=Z76,VLOOKUP($AA$4,$A$602:$W$618,6,0))</f>
        <v>0</v>
      </c>
      <c r="AD76" s="246" t="b">
        <f>+IF($Y$1=Z76,VLOOKUP($AA$4,$A$602:$W$618,9,0))</f>
        <v>0</v>
      </c>
      <c r="AE76" s="246" t="b">
        <f>+IF($Y$1=Z76,VLOOKUP($AA$4,$A$602:$W$618,12,0))</f>
        <v>0</v>
      </c>
      <c r="AF76" s="246" t="b">
        <f>+IF($Y$1=Z76,VLOOKUP($AA$4,$A$602:$W$618,15,0))</f>
        <v>0</v>
      </c>
      <c r="AG76" s="246" t="b">
        <f>+IF($Y$1=Z76,VLOOKUP($AA$4,$A$602:$W$618,18,0))</f>
        <v>0</v>
      </c>
      <c r="AH76" s="246" t="b">
        <f>+IF($Y$1=AA76,VLOOKUP($AA$2,$A$602:$W$618,18))</f>
        <v>0</v>
      </c>
    </row>
    <row r="77" spans="1:34">
      <c r="A77" s="318">
        <v>92</v>
      </c>
      <c r="B77" s="319">
        <v>92</v>
      </c>
      <c r="C77" s="321">
        <v>54487</v>
      </c>
      <c r="D77" s="316">
        <v>28741.892499999998</v>
      </c>
      <c r="E77" s="316">
        <v>15256.36</v>
      </c>
      <c r="F77" s="319">
        <v>43312</v>
      </c>
      <c r="G77" s="316">
        <v>22847.079999999998</v>
      </c>
      <c r="H77" s="316">
        <v>12127.36</v>
      </c>
      <c r="I77" s="319">
        <v>37278</v>
      </c>
      <c r="J77" s="316">
        <v>19664.145</v>
      </c>
      <c r="K77" s="316">
        <v>10437.84</v>
      </c>
      <c r="L77" s="319">
        <v>26773</v>
      </c>
      <c r="M77" s="316">
        <v>14122.7575</v>
      </c>
      <c r="N77" s="316">
        <v>7496.4400000000005</v>
      </c>
      <c r="O77" s="319">
        <v>17898</v>
      </c>
      <c r="P77" s="316">
        <v>9441.1949999999997</v>
      </c>
      <c r="Q77" s="316">
        <v>5011.4400000000005</v>
      </c>
      <c r="R77" s="319">
        <v>13352</v>
      </c>
      <c r="S77" s="316">
        <v>7043.1799999999994</v>
      </c>
      <c r="T77" s="316">
        <v>3738.5600000000004</v>
      </c>
      <c r="U77" s="319">
        <v>7077</v>
      </c>
      <c r="V77" s="316">
        <v>3733.1174999999998</v>
      </c>
      <c r="W77" s="316">
        <v>1981.5600000000002</v>
      </c>
      <c r="X77" s="320"/>
      <c r="AB77" s="245">
        <f t="shared" ref="AB77:AH77" si="2">IF($AA$2&gt;=102,"N/A",IF($Y$1=3,"N/A",SUM(AB58:AB76)))</f>
        <v>2050</v>
      </c>
      <c r="AC77" s="245">
        <f t="shared" si="2"/>
        <v>1687</v>
      </c>
      <c r="AD77" s="245">
        <f t="shared" si="2"/>
        <v>1200</v>
      </c>
      <c r="AE77" s="245">
        <f t="shared" si="2"/>
        <v>758</v>
      </c>
      <c r="AF77" s="245">
        <f t="shared" si="2"/>
        <v>604</v>
      </c>
      <c r="AG77" s="245">
        <f t="shared" si="2"/>
        <v>445</v>
      </c>
      <c r="AH77" s="245">
        <f t="shared" si="2"/>
        <v>236</v>
      </c>
    </row>
    <row r="78" spans="1:34">
      <c r="A78" s="314">
        <v>93</v>
      </c>
      <c r="B78" s="315">
        <v>93</v>
      </c>
      <c r="C78" s="321">
        <v>57533</v>
      </c>
      <c r="D78" s="316">
        <v>30348.657499999998</v>
      </c>
      <c r="E78" s="316">
        <v>16109.240000000002</v>
      </c>
      <c r="F78" s="321">
        <v>45722</v>
      </c>
      <c r="G78" s="316">
        <v>24118.355</v>
      </c>
      <c r="H78" s="316">
        <v>12802.160000000002</v>
      </c>
      <c r="I78" s="321">
        <v>39354</v>
      </c>
      <c r="J78" s="316">
        <v>20759.235000000001</v>
      </c>
      <c r="K78" s="316">
        <v>11019.12</v>
      </c>
      <c r="L78" s="321">
        <v>28263</v>
      </c>
      <c r="M78" s="316">
        <v>14908.732499999998</v>
      </c>
      <c r="N78" s="316">
        <v>7913.64</v>
      </c>
      <c r="O78" s="321">
        <v>18887</v>
      </c>
      <c r="P78" s="316">
        <v>9962.8924999999999</v>
      </c>
      <c r="Q78" s="316">
        <v>5288.3600000000006</v>
      </c>
      <c r="R78" s="321">
        <v>14097</v>
      </c>
      <c r="S78" s="316">
        <v>7436.1674999999996</v>
      </c>
      <c r="T78" s="316">
        <v>3947.1600000000003</v>
      </c>
      <c r="U78" s="321">
        <v>7471</v>
      </c>
      <c r="V78" s="316">
        <v>3940.9524999999999</v>
      </c>
      <c r="W78" s="316">
        <v>2091.88</v>
      </c>
      <c r="X78" s="317"/>
    </row>
    <row r="79" spans="1:34">
      <c r="A79" s="314">
        <v>94</v>
      </c>
      <c r="B79" s="315">
        <v>94</v>
      </c>
      <c r="C79" s="321">
        <v>60581</v>
      </c>
      <c r="D79" s="316">
        <v>31956.477499999997</v>
      </c>
      <c r="E79" s="316">
        <v>16962.68</v>
      </c>
      <c r="F79" s="321">
        <v>48139</v>
      </c>
      <c r="G79" s="316">
        <v>25393.322499999998</v>
      </c>
      <c r="H79" s="316">
        <v>13478.920000000002</v>
      </c>
      <c r="I79" s="321">
        <v>41438</v>
      </c>
      <c r="J79" s="316">
        <v>21858.544999999998</v>
      </c>
      <c r="K79" s="316">
        <v>11602.640000000001</v>
      </c>
      <c r="L79" s="321">
        <v>29763</v>
      </c>
      <c r="M79" s="316">
        <v>15699.982499999998</v>
      </c>
      <c r="N79" s="316">
        <v>8333.6400000000012</v>
      </c>
      <c r="O79" s="321">
        <v>19887</v>
      </c>
      <c r="P79" s="316">
        <v>10490.3925</v>
      </c>
      <c r="Q79" s="316">
        <v>5568.3600000000006</v>
      </c>
      <c r="R79" s="321">
        <v>14839</v>
      </c>
      <c r="S79" s="316">
        <v>7827.5724999999993</v>
      </c>
      <c r="T79" s="316">
        <v>4154.92</v>
      </c>
      <c r="U79" s="321">
        <v>7865</v>
      </c>
      <c r="V79" s="316">
        <v>4148.7874999999995</v>
      </c>
      <c r="W79" s="316">
        <v>2202.2000000000003</v>
      </c>
      <c r="X79" s="317"/>
    </row>
    <row r="80" spans="1:34">
      <c r="A80" s="314">
        <v>95</v>
      </c>
      <c r="B80" s="315">
        <v>95</v>
      </c>
      <c r="C80" s="321">
        <v>63629</v>
      </c>
      <c r="D80" s="316">
        <v>33564.297500000001</v>
      </c>
      <c r="E80" s="316">
        <v>17816.120000000003</v>
      </c>
      <c r="F80" s="321">
        <v>50558</v>
      </c>
      <c r="G80" s="316">
        <v>26669.344999999998</v>
      </c>
      <c r="H80" s="316">
        <v>14156.240000000002</v>
      </c>
      <c r="I80" s="321">
        <v>43517</v>
      </c>
      <c r="J80" s="316">
        <v>22955.217499999999</v>
      </c>
      <c r="K80" s="316">
        <v>12184.760000000002</v>
      </c>
      <c r="L80" s="321">
        <v>31253</v>
      </c>
      <c r="M80" s="316">
        <v>16485.9575</v>
      </c>
      <c r="N80" s="316">
        <v>8750.84</v>
      </c>
      <c r="O80" s="321">
        <v>20882</v>
      </c>
      <c r="P80" s="316">
        <v>11015.254999999999</v>
      </c>
      <c r="Q80" s="316">
        <v>5846.9600000000009</v>
      </c>
      <c r="R80" s="321">
        <v>15579</v>
      </c>
      <c r="S80" s="316">
        <v>8217.9224999999988</v>
      </c>
      <c r="T80" s="316">
        <v>4362.1200000000008</v>
      </c>
      <c r="U80" s="321">
        <v>8257</v>
      </c>
      <c r="V80" s="316">
        <v>4355.5675000000001</v>
      </c>
      <c r="W80" s="316">
        <v>2311.96</v>
      </c>
      <c r="X80" s="317"/>
    </row>
    <row r="81" spans="1:24">
      <c r="A81" s="318">
        <v>96</v>
      </c>
      <c r="B81" s="319">
        <v>96</v>
      </c>
      <c r="C81" s="321">
        <v>66667</v>
      </c>
      <c r="D81" s="316">
        <v>35166.842499999999</v>
      </c>
      <c r="E81" s="316">
        <v>18666.760000000002</v>
      </c>
      <c r="F81" s="319">
        <v>52976</v>
      </c>
      <c r="G81" s="316">
        <v>27944.84</v>
      </c>
      <c r="H81" s="316">
        <v>14833.28</v>
      </c>
      <c r="I81" s="319">
        <v>45600</v>
      </c>
      <c r="J81" s="316">
        <v>24054</v>
      </c>
      <c r="K81" s="316">
        <v>12768.000000000002</v>
      </c>
      <c r="L81" s="319">
        <v>32751</v>
      </c>
      <c r="M81" s="316">
        <v>17276.1525</v>
      </c>
      <c r="N81" s="316">
        <v>9170.2800000000007</v>
      </c>
      <c r="O81" s="319">
        <v>21881</v>
      </c>
      <c r="P81" s="316">
        <v>11542.227499999999</v>
      </c>
      <c r="Q81" s="316">
        <v>6126.68</v>
      </c>
      <c r="R81" s="319">
        <v>16316</v>
      </c>
      <c r="S81" s="316">
        <v>8606.6899999999987</v>
      </c>
      <c r="T81" s="316">
        <v>4568.4800000000005</v>
      </c>
      <c r="U81" s="319">
        <v>8648</v>
      </c>
      <c r="V81" s="316">
        <v>4561.82</v>
      </c>
      <c r="W81" s="316">
        <v>2421.44</v>
      </c>
      <c r="X81" s="320"/>
    </row>
    <row r="82" spans="1:24">
      <c r="A82" s="318">
        <v>97</v>
      </c>
      <c r="B82" s="319">
        <v>97</v>
      </c>
      <c r="C82" s="321">
        <v>70634</v>
      </c>
      <c r="D82" s="316">
        <v>37259.434999999998</v>
      </c>
      <c r="E82" s="316">
        <v>19777.52</v>
      </c>
      <c r="F82" s="319">
        <v>56128</v>
      </c>
      <c r="G82" s="316">
        <v>29607.519999999997</v>
      </c>
      <c r="H82" s="316">
        <v>15715.840000000002</v>
      </c>
      <c r="I82" s="319">
        <v>48308</v>
      </c>
      <c r="J82" s="316">
        <v>25482.469999999998</v>
      </c>
      <c r="K82" s="316">
        <v>13526.240000000002</v>
      </c>
      <c r="L82" s="319">
        <v>34696</v>
      </c>
      <c r="M82" s="316">
        <v>18302.14</v>
      </c>
      <c r="N82" s="316">
        <v>9714.880000000001</v>
      </c>
      <c r="O82" s="319">
        <v>23183</v>
      </c>
      <c r="P82" s="316">
        <v>12229.032499999999</v>
      </c>
      <c r="Q82" s="316">
        <v>6491.2400000000007</v>
      </c>
      <c r="R82" s="319">
        <v>17286</v>
      </c>
      <c r="S82" s="316">
        <v>9118.3649999999998</v>
      </c>
      <c r="T82" s="316">
        <v>4840.0800000000008</v>
      </c>
      <c r="U82" s="319">
        <v>9162</v>
      </c>
      <c r="V82" s="316">
        <v>4832.9549999999999</v>
      </c>
      <c r="W82" s="316">
        <v>2565.36</v>
      </c>
      <c r="X82" s="320"/>
    </row>
    <row r="83" spans="1:24">
      <c r="A83" s="314">
        <v>98</v>
      </c>
      <c r="B83" s="315">
        <v>98</v>
      </c>
      <c r="C83" s="321">
        <v>74406</v>
      </c>
      <c r="D83" s="316">
        <v>39249.165000000001</v>
      </c>
      <c r="E83" s="316">
        <v>20833.68</v>
      </c>
      <c r="F83" s="321">
        <v>59121</v>
      </c>
      <c r="G83" s="316">
        <v>31186.327499999999</v>
      </c>
      <c r="H83" s="316">
        <v>16553.88</v>
      </c>
      <c r="I83" s="321">
        <v>50888</v>
      </c>
      <c r="J83" s="316">
        <v>26843.42</v>
      </c>
      <c r="K83" s="316">
        <v>14248.640000000001</v>
      </c>
      <c r="L83" s="321">
        <v>36551</v>
      </c>
      <c r="M83" s="316">
        <v>19280.6525</v>
      </c>
      <c r="N83" s="316">
        <v>10234.280000000001</v>
      </c>
      <c r="O83" s="321">
        <v>24423</v>
      </c>
      <c r="P83" s="316">
        <v>12883.1325</v>
      </c>
      <c r="Q83" s="316">
        <v>6838.4400000000005</v>
      </c>
      <c r="R83" s="321">
        <v>18215</v>
      </c>
      <c r="S83" s="316">
        <v>9608.4124999999985</v>
      </c>
      <c r="T83" s="316">
        <v>5100.2000000000007</v>
      </c>
      <c r="U83" s="321">
        <v>9654</v>
      </c>
      <c r="V83" s="316">
        <v>5092.4849999999997</v>
      </c>
      <c r="W83" s="316">
        <v>2703.1200000000003</v>
      </c>
      <c r="X83" s="317"/>
    </row>
    <row r="84" spans="1:24">
      <c r="A84" s="314">
        <v>99</v>
      </c>
      <c r="B84" s="315">
        <v>99</v>
      </c>
      <c r="C84" s="321">
        <v>78387</v>
      </c>
      <c r="D84" s="316">
        <v>41349.142499999994</v>
      </c>
      <c r="E84" s="316">
        <v>21948.36</v>
      </c>
      <c r="F84" s="321">
        <v>62281</v>
      </c>
      <c r="G84" s="316">
        <v>32853.227500000001</v>
      </c>
      <c r="H84" s="316">
        <v>17438.68</v>
      </c>
      <c r="I84" s="321">
        <v>53611</v>
      </c>
      <c r="J84" s="316">
        <v>28279.802499999998</v>
      </c>
      <c r="K84" s="316">
        <v>15011.080000000002</v>
      </c>
      <c r="L84" s="321">
        <v>38511</v>
      </c>
      <c r="M84" s="316">
        <v>20314.552499999998</v>
      </c>
      <c r="N84" s="316">
        <v>10783.080000000002</v>
      </c>
      <c r="O84" s="321">
        <v>25727</v>
      </c>
      <c r="P84" s="316">
        <v>13570.992499999998</v>
      </c>
      <c r="Q84" s="316">
        <v>7203.56</v>
      </c>
      <c r="R84" s="321">
        <v>19190</v>
      </c>
      <c r="S84" s="316">
        <v>10122.724999999999</v>
      </c>
      <c r="T84" s="316">
        <v>5373.2000000000007</v>
      </c>
      <c r="U84" s="321">
        <v>10171</v>
      </c>
      <c r="V84" s="316">
        <v>5365.2024999999994</v>
      </c>
      <c r="W84" s="316">
        <v>2847.88</v>
      </c>
      <c r="X84" s="317"/>
    </row>
    <row r="85" spans="1:24">
      <c r="A85" s="314">
        <v>100</v>
      </c>
      <c r="B85" s="315">
        <v>100</v>
      </c>
      <c r="C85" s="321">
        <v>82579</v>
      </c>
      <c r="D85" s="316">
        <v>43560.422500000001</v>
      </c>
      <c r="E85" s="316">
        <v>23122.120000000003</v>
      </c>
      <c r="F85" s="321">
        <v>65612</v>
      </c>
      <c r="G85" s="316">
        <v>34610.329999999994</v>
      </c>
      <c r="H85" s="316">
        <v>18371.36</v>
      </c>
      <c r="I85" s="321">
        <v>56476</v>
      </c>
      <c r="J85" s="316">
        <v>29791.089999999997</v>
      </c>
      <c r="K85" s="316">
        <v>15813.28</v>
      </c>
      <c r="L85" s="321">
        <v>40569</v>
      </c>
      <c r="M85" s="316">
        <v>21400.147499999999</v>
      </c>
      <c r="N85" s="316">
        <v>11359.320000000002</v>
      </c>
      <c r="O85" s="321">
        <v>27108</v>
      </c>
      <c r="P85" s="316">
        <v>14299.47</v>
      </c>
      <c r="Q85" s="316">
        <v>7590.2400000000007</v>
      </c>
      <c r="R85" s="321">
        <v>20213</v>
      </c>
      <c r="S85" s="316">
        <v>10662.3575</v>
      </c>
      <c r="T85" s="316">
        <v>5659.64</v>
      </c>
      <c r="U85" s="321">
        <v>10713</v>
      </c>
      <c r="V85" s="316">
        <v>5651.1075000000001</v>
      </c>
      <c r="W85" s="316">
        <v>2999.6400000000003</v>
      </c>
      <c r="X85" s="317"/>
    </row>
    <row r="86" spans="1:24">
      <c r="A86" s="318">
        <v>101</v>
      </c>
      <c r="B86" s="319">
        <v>101</v>
      </c>
      <c r="C86" s="321">
        <v>72082</v>
      </c>
      <c r="D86" s="316">
        <v>38023.254999999997</v>
      </c>
      <c r="E86" s="316">
        <v>20182.960000000003</v>
      </c>
      <c r="F86" s="319">
        <v>57269</v>
      </c>
      <c r="G86" s="316">
        <v>30209.397499999999</v>
      </c>
      <c r="H86" s="316">
        <v>16035.320000000002</v>
      </c>
      <c r="I86" s="319">
        <v>49296</v>
      </c>
      <c r="J86" s="316">
        <v>26003.64</v>
      </c>
      <c r="K86" s="316">
        <v>13802.880000000001</v>
      </c>
      <c r="L86" s="319">
        <v>35412</v>
      </c>
      <c r="M86" s="316">
        <v>18679.829999999998</v>
      </c>
      <c r="N86" s="316">
        <v>9915.36</v>
      </c>
      <c r="O86" s="319">
        <v>23660</v>
      </c>
      <c r="P86" s="316">
        <v>12480.65</v>
      </c>
      <c r="Q86" s="316">
        <v>6624.8</v>
      </c>
      <c r="R86" s="319">
        <v>17647</v>
      </c>
      <c r="S86" s="316">
        <v>9308.7924999999996</v>
      </c>
      <c r="T86" s="316">
        <v>4941.1600000000008</v>
      </c>
      <c r="U86" s="319">
        <v>9353</v>
      </c>
      <c r="V86" s="316">
        <v>4933.7074999999995</v>
      </c>
      <c r="W86" s="316">
        <v>2618.84</v>
      </c>
      <c r="X86" s="320"/>
    </row>
    <row r="87" spans="1:24">
      <c r="A87" s="318"/>
      <c r="B87" s="319"/>
      <c r="C87" s="321"/>
      <c r="D87" s="316"/>
      <c r="E87" s="316"/>
      <c r="F87" s="319"/>
      <c r="G87" s="316"/>
      <c r="H87" s="316"/>
      <c r="I87" s="319"/>
      <c r="J87" s="316"/>
      <c r="K87" s="316"/>
      <c r="L87" s="319"/>
      <c r="M87" s="316"/>
      <c r="N87" s="316"/>
      <c r="O87" s="319"/>
      <c r="P87" s="316"/>
      <c r="Q87" s="316"/>
      <c r="R87" s="319"/>
      <c r="S87" s="316"/>
      <c r="T87" s="316"/>
      <c r="U87" s="319"/>
      <c r="V87" s="316"/>
      <c r="W87" s="316"/>
      <c r="X87" s="320"/>
    </row>
    <row r="88" spans="1:24">
      <c r="A88" s="314">
        <v>1</v>
      </c>
      <c r="B88" s="315"/>
      <c r="C88" s="321">
        <v>2050</v>
      </c>
      <c r="D88" s="316">
        <v>1081.375</v>
      </c>
      <c r="E88" s="316">
        <v>574</v>
      </c>
      <c r="F88" s="315">
        <v>1687</v>
      </c>
      <c r="G88" s="316">
        <v>889.89249999999993</v>
      </c>
      <c r="H88" s="316">
        <v>472.36000000000007</v>
      </c>
      <c r="I88" s="315">
        <v>1200</v>
      </c>
      <c r="J88" s="316">
        <v>633</v>
      </c>
      <c r="K88" s="316">
        <v>336.00000000000006</v>
      </c>
      <c r="L88" s="315">
        <v>758</v>
      </c>
      <c r="M88" s="316">
        <v>399.84499999999997</v>
      </c>
      <c r="N88" s="316">
        <v>212.24</v>
      </c>
      <c r="O88" s="315">
        <v>604</v>
      </c>
      <c r="P88" s="316">
        <v>318.60999999999996</v>
      </c>
      <c r="Q88" s="316">
        <v>169.12</v>
      </c>
      <c r="R88" s="315">
        <v>445</v>
      </c>
      <c r="S88" s="316">
        <v>234.73749999999998</v>
      </c>
      <c r="T88" s="316">
        <v>124.60000000000001</v>
      </c>
      <c r="U88" s="315">
        <v>236</v>
      </c>
      <c r="V88" s="316">
        <v>124.49</v>
      </c>
      <c r="W88" s="316">
        <v>66.080000000000013</v>
      </c>
      <c r="X88" s="317"/>
    </row>
    <row r="89" spans="1:24">
      <c r="A89" s="318">
        <v>2</v>
      </c>
      <c r="B89" s="319"/>
      <c r="C89" s="321">
        <v>2898</v>
      </c>
      <c r="D89" s="316">
        <v>1528.6949999999999</v>
      </c>
      <c r="E89" s="316">
        <v>811.44</v>
      </c>
      <c r="F89" s="315">
        <v>2385</v>
      </c>
      <c r="G89" s="316">
        <v>1258.0874999999999</v>
      </c>
      <c r="H89" s="316">
        <v>667.80000000000007</v>
      </c>
      <c r="I89" s="315">
        <v>1694</v>
      </c>
      <c r="J89" s="316">
        <v>893.58499999999992</v>
      </c>
      <c r="K89" s="316">
        <v>474.32000000000005</v>
      </c>
      <c r="L89" s="315">
        <v>1074</v>
      </c>
      <c r="M89" s="316">
        <v>566.53499999999997</v>
      </c>
      <c r="N89" s="316">
        <v>300.72000000000003</v>
      </c>
      <c r="O89" s="315">
        <v>851</v>
      </c>
      <c r="P89" s="316">
        <v>448.90249999999997</v>
      </c>
      <c r="Q89" s="316">
        <v>238.28000000000003</v>
      </c>
      <c r="R89" s="315">
        <v>631</v>
      </c>
      <c r="S89" s="316">
        <v>332.85249999999996</v>
      </c>
      <c r="T89" s="316">
        <v>176.68</v>
      </c>
      <c r="U89" s="315">
        <v>334</v>
      </c>
      <c r="V89" s="316">
        <v>176.185</v>
      </c>
      <c r="W89" s="316">
        <v>93.52000000000001</v>
      </c>
      <c r="X89" s="320"/>
    </row>
    <row r="90" spans="1:24">
      <c r="A90" s="314">
        <v>3</v>
      </c>
      <c r="B90" s="315"/>
      <c r="C90" s="321">
        <v>3735</v>
      </c>
      <c r="D90" s="316">
        <v>1970.2124999999999</v>
      </c>
      <c r="E90" s="316">
        <v>1045.8000000000002</v>
      </c>
      <c r="F90" s="315">
        <v>3074</v>
      </c>
      <c r="G90" s="316">
        <v>1621.5349999999999</v>
      </c>
      <c r="H90" s="316">
        <v>860.72</v>
      </c>
      <c r="I90" s="315">
        <v>2567</v>
      </c>
      <c r="J90" s="316">
        <v>1354.0925</v>
      </c>
      <c r="K90" s="316">
        <v>718.7600000000001</v>
      </c>
      <c r="L90" s="315">
        <v>1627</v>
      </c>
      <c r="M90" s="316">
        <v>858.24249999999995</v>
      </c>
      <c r="N90" s="316">
        <v>455.56000000000006</v>
      </c>
      <c r="O90" s="315">
        <v>1098</v>
      </c>
      <c r="P90" s="316">
        <v>579.19499999999994</v>
      </c>
      <c r="Q90" s="316">
        <v>307.44000000000005</v>
      </c>
      <c r="R90" s="315">
        <v>814</v>
      </c>
      <c r="S90" s="316">
        <v>429.38499999999999</v>
      </c>
      <c r="T90" s="316">
        <v>227.92000000000002</v>
      </c>
      <c r="U90" s="315">
        <v>431</v>
      </c>
      <c r="V90" s="316">
        <v>227.35249999999999</v>
      </c>
      <c r="W90" s="316">
        <v>120.68</v>
      </c>
      <c r="X90" s="317"/>
    </row>
    <row r="92" spans="1:24">
      <c r="A92" s="245" t="s">
        <v>759</v>
      </c>
      <c r="C92" s="247"/>
    </row>
    <row r="93" spans="1:24">
      <c r="C93" s="245" t="s">
        <v>635</v>
      </c>
      <c r="I93" s="245" t="s">
        <v>636</v>
      </c>
      <c r="L93" s="245" t="s">
        <v>637</v>
      </c>
      <c r="O93" s="245" t="s">
        <v>638</v>
      </c>
      <c r="R93" s="245" t="s">
        <v>639</v>
      </c>
      <c r="U93" s="245" t="s">
        <v>640</v>
      </c>
    </row>
    <row r="94" spans="1:24">
      <c r="A94" s="245" t="s">
        <v>651</v>
      </c>
      <c r="C94" s="245" t="s">
        <v>738</v>
      </c>
      <c r="F94" s="245" t="s">
        <v>769</v>
      </c>
      <c r="I94" s="245" t="s">
        <v>770</v>
      </c>
      <c r="L94" s="245" t="s">
        <v>244</v>
      </c>
      <c r="O94" s="245" t="s">
        <v>771</v>
      </c>
      <c r="R94" s="245" t="s">
        <v>772</v>
      </c>
      <c r="U94" s="245" t="s">
        <v>773</v>
      </c>
    </row>
    <row r="95" spans="1:24">
      <c r="A95" s="245" t="s">
        <v>653</v>
      </c>
      <c r="B95" s="245" t="s">
        <v>654</v>
      </c>
      <c r="C95" s="245" t="s">
        <v>652</v>
      </c>
      <c r="D95" s="245" t="s">
        <v>655</v>
      </c>
      <c r="E95" s="245" t="s">
        <v>656</v>
      </c>
      <c r="F95" s="245" t="s">
        <v>652</v>
      </c>
      <c r="G95" s="245" t="s">
        <v>655</v>
      </c>
      <c r="H95" s="245" t="s">
        <v>656</v>
      </c>
      <c r="I95" s="245" t="s">
        <v>652</v>
      </c>
      <c r="J95" s="245" t="s">
        <v>655</v>
      </c>
      <c r="K95" s="245" t="s">
        <v>656</v>
      </c>
      <c r="L95" s="245" t="s">
        <v>652</v>
      </c>
      <c r="M95" s="245" t="s">
        <v>655</v>
      </c>
      <c r="N95" s="245" t="s">
        <v>656</v>
      </c>
      <c r="O95" s="245" t="s">
        <v>652</v>
      </c>
      <c r="P95" s="245" t="s">
        <v>655</v>
      </c>
      <c r="Q95" s="245" t="s">
        <v>656</v>
      </c>
      <c r="R95" s="245" t="s">
        <v>652</v>
      </c>
      <c r="S95" s="245" t="s">
        <v>655</v>
      </c>
      <c r="T95" s="245" t="s">
        <v>656</v>
      </c>
      <c r="U95" s="245" t="s">
        <v>652</v>
      </c>
      <c r="V95" s="245" t="s">
        <v>655</v>
      </c>
      <c r="W95" s="245" t="s">
        <v>656</v>
      </c>
    </row>
    <row r="96" spans="1:24">
      <c r="A96" s="314">
        <v>18</v>
      </c>
      <c r="B96" s="315">
        <v>18</v>
      </c>
      <c r="C96" s="321">
        <v>2183</v>
      </c>
      <c r="D96" s="316">
        <v>1151.5325</v>
      </c>
      <c r="E96" s="316">
        <v>611.24</v>
      </c>
      <c r="F96" s="321">
        <v>1819</v>
      </c>
      <c r="G96" s="316">
        <v>959.52249999999992</v>
      </c>
      <c r="H96" s="316">
        <v>509.32000000000005</v>
      </c>
      <c r="I96" s="321">
        <v>1544</v>
      </c>
      <c r="J96" s="316">
        <v>814.45999999999992</v>
      </c>
      <c r="K96" s="316">
        <v>432.32000000000005</v>
      </c>
      <c r="L96" s="321">
        <v>1060</v>
      </c>
      <c r="M96" s="316">
        <v>559.15</v>
      </c>
      <c r="N96" s="316">
        <v>296.8</v>
      </c>
      <c r="O96" s="321">
        <v>750</v>
      </c>
      <c r="P96" s="316">
        <v>395.625</v>
      </c>
      <c r="Q96" s="316">
        <v>210.00000000000003</v>
      </c>
      <c r="R96" s="321">
        <v>585</v>
      </c>
      <c r="S96" s="316">
        <v>308.58749999999998</v>
      </c>
      <c r="T96" s="316">
        <v>163.80000000000001</v>
      </c>
      <c r="U96" s="321">
        <v>310</v>
      </c>
      <c r="V96" s="316">
        <v>163.52499999999998</v>
      </c>
      <c r="W96" s="316">
        <v>86.800000000000011</v>
      </c>
      <c r="X96" s="317">
        <v>2</v>
      </c>
    </row>
    <row r="97" spans="1:24">
      <c r="A97" s="318">
        <v>19</v>
      </c>
      <c r="B97" s="319">
        <v>19</v>
      </c>
      <c r="C97" s="321">
        <v>2216</v>
      </c>
      <c r="D97" s="316">
        <v>1168.9399999999998</v>
      </c>
      <c r="E97" s="316">
        <v>620.48</v>
      </c>
      <c r="F97" s="321">
        <v>1837</v>
      </c>
      <c r="G97" s="316">
        <v>969.01749999999993</v>
      </c>
      <c r="H97" s="316">
        <v>514.36</v>
      </c>
      <c r="I97" s="321">
        <v>1562</v>
      </c>
      <c r="J97" s="316">
        <v>823.95499999999993</v>
      </c>
      <c r="K97" s="316">
        <v>437.36</v>
      </c>
      <c r="L97" s="321">
        <v>1077</v>
      </c>
      <c r="M97" s="316">
        <v>568.11749999999995</v>
      </c>
      <c r="N97" s="316">
        <v>301.56</v>
      </c>
      <c r="O97" s="321">
        <v>760</v>
      </c>
      <c r="P97" s="316">
        <v>400.9</v>
      </c>
      <c r="Q97" s="316">
        <v>212.8</v>
      </c>
      <c r="R97" s="321">
        <v>593</v>
      </c>
      <c r="S97" s="316">
        <v>312.8075</v>
      </c>
      <c r="T97" s="316">
        <v>166.04000000000002</v>
      </c>
      <c r="U97" s="321">
        <v>315</v>
      </c>
      <c r="V97" s="316">
        <v>166.16249999999999</v>
      </c>
      <c r="W97" s="316">
        <v>88.2</v>
      </c>
      <c r="X97" s="320"/>
    </row>
    <row r="98" spans="1:24">
      <c r="A98" s="314">
        <v>20</v>
      </c>
      <c r="B98" s="315">
        <v>20</v>
      </c>
      <c r="C98" s="321">
        <v>2249</v>
      </c>
      <c r="D98" s="316">
        <v>1186.3474999999999</v>
      </c>
      <c r="E98" s="316">
        <v>629.72</v>
      </c>
      <c r="F98" s="321">
        <v>1856</v>
      </c>
      <c r="G98" s="316">
        <v>979.04</v>
      </c>
      <c r="H98" s="316">
        <v>519.68000000000006</v>
      </c>
      <c r="I98" s="321">
        <v>1584</v>
      </c>
      <c r="J98" s="316">
        <v>835.56</v>
      </c>
      <c r="K98" s="316">
        <v>443.52000000000004</v>
      </c>
      <c r="L98" s="321">
        <v>1101</v>
      </c>
      <c r="M98" s="316">
        <v>580.77749999999992</v>
      </c>
      <c r="N98" s="316">
        <v>308.28000000000003</v>
      </c>
      <c r="O98" s="321">
        <v>776</v>
      </c>
      <c r="P98" s="316">
        <v>409.34</v>
      </c>
      <c r="Q98" s="316">
        <v>217.28000000000003</v>
      </c>
      <c r="R98" s="321">
        <v>602</v>
      </c>
      <c r="S98" s="316">
        <v>317.55500000000001</v>
      </c>
      <c r="T98" s="316">
        <v>168.56</v>
      </c>
      <c r="U98" s="321">
        <v>319</v>
      </c>
      <c r="V98" s="316">
        <v>168.27249999999998</v>
      </c>
      <c r="W98" s="316">
        <v>89.320000000000007</v>
      </c>
      <c r="X98" s="317"/>
    </row>
    <row r="99" spans="1:24">
      <c r="A99" s="318">
        <v>21</v>
      </c>
      <c r="B99" s="319">
        <v>21</v>
      </c>
      <c r="C99" s="321">
        <v>2279</v>
      </c>
      <c r="D99" s="316">
        <v>1202.1724999999999</v>
      </c>
      <c r="E99" s="316">
        <v>638.12</v>
      </c>
      <c r="F99" s="321">
        <v>1874</v>
      </c>
      <c r="G99" s="316">
        <v>988.53499999999997</v>
      </c>
      <c r="H99" s="316">
        <v>524.72</v>
      </c>
      <c r="I99" s="321">
        <v>1600</v>
      </c>
      <c r="J99" s="316">
        <v>844</v>
      </c>
      <c r="K99" s="316">
        <v>448.00000000000006</v>
      </c>
      <c r="L99" s="321">
        <v>1118</v>
      </c>
      <c r="M99" s="316">
        <v>589.745</v>
      </c>
      <c r="N99" s="316">
        <v>313.04000000000002</v>
      </c>
      <c r="O99" s="321">
        <v>790</v>
      </c>
      <c r="P99" s="316">
        <v>416.72499999999997</v>
      </c>
      <c r="Q99" s="316">
        <v>221.20000000000002</v>
      </c>
      <c r="R99" s="321">
        <v>613</v>
      </c>
      <c r="S99" s="316">
        <v>323.35749999999996</v>
      </c>
      <c r="T99" s="316">
        <v>171.64000000000001</v>
      </c>
      <c r="U99" s="321">
        <v>325</v>
      </c>
      <c r="V99" s="316">
        <v>171.4375</v>
      </c>
      <c r="W99" s="316">
        <v>91.000000000000014</v>
      </c>
      <c r="X99" s="320"/>
    </row>
    <row r="100" spans="1:24">
      <c r="A100" s="314">
        <v>22</v>
      </c>
      <c r="B100" s="315">
        <v>22</v>
      </c>
      <c r="C100" s="321">
        <v>2314</v>
      </c>
      <c r="D100" s="316">
        <v>1220.635</v>
      </c>
      <c r="E100" s="316">
        <v>647.92000000000007</v>
      </c>
      <c r="F100" s="321">
        <v>1892</v>
      </c>
      <c r="G100" s="316">
        <v>998.03</v>
      </c>
      <c r="H100" s="316">
        <v>529.7600000000001</v>
      </c>
      <c r="I100" s="321">
        <v>1621</v>
      </c>
      <c r="J100" s="316">
        <v>855.07749999999999</v>
      </c>
      <c r="K100" s="316">
        <v>453.88000000000005</v>
      </c>
      <c r="L100" s="321">
        <v>1138</v>
      </c>
      <c r="M100" s="316">
        <v>600.29499999999996</v>
      </c>
      <c r="N100" s="316">
        <v>318.64000000000004</v>
      </c>
      <c r="O100" s="321">
        <v>805</v>
      </c>
      <c r="P100" s="316">
        <v>424.63749999999999</v>
      </c>
      <c r="Q100" s="316">
        <v>225.40000000000003</v>
      </c>
      <c r="R100" s="321">
        <v>625</v>
      </c>
      <c r="S100" s="316">
        <v>329.6875</v>
      </c>
      <c r="T100" s="316">
        <v>175.00000000000003</v>
      </c>
      <c r="U100" s="321">
        <v>331</v>
      </c>
      <c r="V100" s="316">
        <v>174.60249999999999</v>
      </c>
      <c r="W100" s="316">
        <v>92.68</v>
      </c>
      <c r="X100" s="317"/>
    </row>
    <row r="101" spans="1:24">
      <c r="A101" s="318">
        <v>23</v>
      </c>
      <c r="B101" s="319">
        <v>23</v>
      </c>
      <c r="C101" s="321">
        <v>2343</v>
      </c>
      <c r="D101" s="316">
        <v>1235.9324999999999</v>
      </c>
      <c r="E101" s="316">
        <v>656.04000000000008</v>
      </c>
      <c r="F101" s="321">
        <v>1911</v>
      </c>
      <c r="G101" s="316">
        <v>1008.0524999999999</v>
      </c>
      <c r="H101" s="316">
        <v>535.08000000000004</v>
      </c>
      <c r="I101" s="321">
        <v>1642</v>
      </c>
      <c r="J101" s="316">
        <v>866.15499999999997</v>
      </c>
      <c r="K101" s="316">
        <v>459.76000000000005</v>
      </c>
      <c r="L101" s="321">
        <v>1157</v>
      </c>
      <c r="M101" s="316">
        <v>610.3175</v>
      </c>
      <c r="N101" s="316">
        <v>323.96000000000004</v>
      </c>
      <c r="O101" s="321">
        <v>820</v>
      </c>
      <c r="P101" s="316">
        <v>432.54999999999995</v>
      </c>
      <c r="Q101" s="316">
        <v>229.60000000000002</v>
      </c>
      <c r="R101" s="321">
        <v>635</v>
      </c>
      <c r="S101" s="316">
        <v>334.96249999999998</v>
      </c>
      <c r="T101" s="316">
        <v>177.8</v>
      </c>
      <c r="U101" s="321">
        <v>337</v>
      </c>
      <c r="V101" s="316">
        <v>177.76749999999998</v>
      </c>
      <c r="W101" s="316">
        <v>94.360000000000014</v>
      </c>
      <c r="X101" s="320"/>
    </row>
    <row r="102" spans="1:24">
      <c r="A102" s="314">
        <v>24</v>
      </c>
      <c r="B102" s="315">
        <v>24</v>
      </c>
      <c r="C102" s="321">
        <v>2374</v>
      </c>
      <c r="D102" s="316">
        <v>1252.2849999999999</v>
      </c>
      <c r="E102" s="316">
        <v>664.72</v>
      </c>
      <c r="F102" s="321">
        <v>1929</v>
      </c>
      <c r="G102" s="316">
        <v>1017.5474999999999</v>
      </c>
      <c r="H102" s="316">
        <v>540.12</v>
      </c>
      <c r="I102" s="321">
        <v>1661</v>
      </c>
      <c r="J102" s="316">
        <v>876.1774999999999</v>
      </c>
      <c r="K102" s="316">
        <v>465.08000000000004</v>
      </c>
      <c r="L102" s="321">
        <v>1176</v>
      </c>
      <c r="M102" s="316">
        <v>620.33999999999992</v>
      </c>
      <c r="N102" s="316">
        <v>329.28000000000003</v>
      </c>
      <c r="O102" s="321">
        <v>831</v>
      </c>
      <c r="P102" s="316">
        <v>438.35249999999996</v>
      </c>
      <c r="Q102" s="316">
        <v>232.68000000000004</v>
      </c>
      <c r="R102" s="321">
        <v>646</v>
      </c>
      <c r="S102" s="316">
        <v>340.76499999999999</v>
      </c>
      <c r="T102" s="316">
        <v>180.88000000000002</v>
      </c>
      <c r="U102" s="321">
        <v>342</v>
      </c>
      <c r="V102" s="316">
        <v>180.405</v>
      </c>
      <c r="W102" s="316">
        <v>95.76</v>
      </c>
      <c r="X102" s="317"/>
    </row>
    <row r="103" spans="1:24">
      <c r="A103" s="318">
        <v>25</v>
      </c>
      <c r="B103" s="319">
        <v>25</v>
      </c>
      <c r="C103" s="321">
        <v>2405</v>
      </c>
      <c r="D103" s="316">
        <v>1268.6374999999998</v>
      </c>
      <c r="E103" s="316">
        <v>673.40000000000009</v>
      </c>
      <c r="F103" s="321">
        <v>1950</v>
      </c>
      <c r="G103" s="316">
        <v>1028.625</v>
      </c>
      <c r="H103" s="316">
        <v>546</v>
      </c>
      <c r="I103" s="321">
        <v>1678</v>
      </c>
      <c r="J103" s="316">
        <v>885.14499999999998</v>
      </c>
      <c r="K103" s="316">
        <v>469.84000000000003</v>
      </c>
      <c r="L103" s="321">
        <v>1196</v>
      </c>
      <c r="M103" s="316">
        <v>630.89</v>
      </c>
      <c r="N103" s="316">
        <v>334.88000000000005</v>
      </c>
      <c r="O103" s="321">
        <v>843</v>
      </c>
      <c r="P103" s="316">
        <v>444.68249999999995</v>
      </c>
      <c r="Q103" s="316">
        <v>236.04000000000002</v>
      </c>
      <c r="R103" s="321">
        <v>656</v>
      </c>
      <c r="S103" s="316">
        <v>346.03999999999996</v>
      </c>
      <c r="T103" s="316">
        <v>183.68</v>
      </c>
      <c r="U103" s="321">
        <v>348</v>
      </c>
      <c r="V103" s="316">
        <v>183.57</v>
      </c>
      <c r="W103" s="316">
        <v>97.440000000000012</v>
      </c>
      <c r="X103" s="320"/>
    </row>
    <row r="104" spans="1:24">
      <c r="A104" s="314">
        <v>26</v>
      </c>
      <c r="B104" s="315">
        <v>26</v>
      </c>
      <c r="C104" s="321">
        <v>2438</v>
      </c>
      <c r="D104" s="316">
        <v>1286.0449999999998</v>
      </c>
      <c r="E104" s="316">
        <v>682.6400000000001</v>
      </c>
      <c r="F104" s="321">
        <v>1969</v>
      </c>
      <c r="G104" s="316">
        <v>1038.6475</v>
      </c>
      <c r="H104" s="316">
        <v>551.32000000000005</v>
      </c>
      <c r="I104" s="321">
        <v>1697</v>
      </c>
      <c r="J104" s="316">
        <v>895.1674999999999</v>
      </c>
      <c r="K104" s="316">
        <v>475.16</v>
      </c>
      <c r="L104" s="321">
        <v>1214</v>
      </c>
      <c r="M104" s="316">
        <v>640.38499999999999</v>
      </c>
      <c r="N104" s="316">
        <v>339.92</v>
      </c>
      <c r="O104" s="321">
        <v>857</v>
      </c>
      <c r="P104" s="316">
        <v>452.0675</v>
      </c>
      <c r="Q104" s="316">
        <v>239.96000000000004</v>
      </c>
      <c r="R104" s="321">
        <v>666</v>
      </c>
      <c r="S104" s="316">
        <v>351.315</v>
      </c>
      <c r="T104" s="316">
        <v>186.48000000000002</v>
      </c>
      <c r="U104" s="321">
        <v>353</v>
      </c>
      <c r="V104" s="316">
        <v>186.20749999999998</v>
      </c>
      <c r="W104" s="316">
        <v>98.84</v>
      </c>
      <c r="X104" s="317"/>
    </row>
    <row r="105" spans="1:24">
      <c r="A105" s="318">
        <v>27</v>
      </c>
      <c r="B105" s="319">
        <v>27</v>
      </c>
      <c r="C105" s="321">
        <v>2511</v>
      </c>
      <c r="D105" s="316">
        <v>1324.5525</v>
      </c>
      <c r="E105" s="316">
        <v>703.08</v>
      </c>
      <c r="F105" s="321">
        <v>2026</v>
      </c>
      <c r="G105" s="316">
        <v>1068.7149999999999</v>
      </c>
      <c r="H105" s="316">
        <v>567.28000000000009</v>
      </c>
      <c r="I105" s="321">
        <v>1748</v>
      </c>
      <c r="J105" s="316">
        <v>922.06999999999994</v>
      </c>
      <c r="K105" s="316">
        <v>489.44000000000005</v>
      </c>
      <c r="L105" s="321">
        <v>1252</v>
      </c>
      <c r="M105" s="316">
        <v>660.43</v>
      </c>
      <c r="N105" s="316">
        <v>350.56000000000006</v>
      </c>
      <c r="O105" s="321">
        <v>883</v>
      </c>
      <c r="P105" s="316">
        <v>465.78249999999997</v>
      </c>
      <c r="Q105" s="316">
        <v>247.24000000000004</v>
      </c>
      <c r="R105" s="321">
        <v>683</v>
      </c>
      <c r="S105" s="316">
        <v>360.28249999999997</v>
      </c>
      <c r="T105" s="316">
        <v>191.24</v>
      </c>
      <c r="U105" s="321">
        <v>362</v>
      </c>
      <c r="V105" s="316">
        <v>190.95499999999998</v>
      </c>
      <c r="W105" s="316">
        <v>101.36000000000001</v>
      </c>
      <c r="X105" s="320"/>
    </row>
    <row r="106" spans="1:24">
      <c r="A106" s="314">
        <v>28</v>
      </c>
      <c r="B106" s="315">
        <v>28</v>
      </c>
      <c r="C106" s="321">
        <v>2586</v>
      </c>
      <c r="D106" s="316">
        <v>1364.115</v>
      </c>
      <c r="E106" s="316">
        <v>724.08</v>
      </c>
      <c r="F106" s="321">
        <v>2088</v>
      </c>
      <c r="G106" s="316">
        <v>1101.4199999999998</v>
      </c>
      <c r="H106" s="316">
        <v>584.6400000000001</v>
      </c>
      <c r="I106" s="321">
        <v>1803</v>
      </c>
      <c r="J106" s="316">
        <v>951.08249999999998</v>
      </c>
      <c r="K106" s="316">
        <v>504.84000000000003</v>
      </c>
      <c r="L106" s="321">
        <v>1293</v>
      </c>
      <c r="M106" s="316">
        <v>682.0575</v>
      </c>
      <c r="N106" s="316">
        <v>362.04</v>
      </c>
      <c r="O106" s="321">
        <v>906</v>
      </c>
      <c r="P106" s="316">
        <v>477.91499999999996</v>
      </c>
      <c r="Q106" s="316">
        <v>253.68000000000004</v>
      </c>
      <c r="R106" s="321">
        <v>699</v>
      </c>
      <c r="S106" s="316">
        <v>368.72249999999997</v>
      </c>
      <c r="T106" s="316">
        <v>195.72000000000003</v>
      </c>
      <c r="U106" s="321">
        <v>371</v>
      </c>
      <c r="V106" s="316">
        <v>195.70249999999999</v>
      </c>
      <c r="W106" s="316">
        <v>103.88000000000001</v>
      </c>
      <c r="X106" s="317"/>
    </row>
    <row r="107" spans="1:24">
      <c r="A107" s="318">
        <v>29</v>
      </c>
      <c r="B107" s="319">
        <v>29</v>
      </c>
      <c r="C107" s="321">
        <v>2662</v>
      </c>
      <c r="D107" s="316">
        <v>1404.2049999999999</v>
      </c>
      <c r="E107" s="316">
        <v>745.36000000000013</v>
      </c>
      <c r="F107" s="321">
        <v>2149</v>
      </c>
      <c r="G107" s="316">
        <v>1133.5974999999999</v>
      </c>
      <c r="H107" s="316">
        <v>601.72</v>
      </c>
      <c r="I107" s="321">
        <v>1855</v>
      </c>
      <c r="J107" s="316">
        <v>978.51249999999993</v>
      </c>
      <c r="K107" s="316">
        <v>519.40000000000009</v>
      </c>
      <c r="L107" s="321">
        <v>1331</v>
      </c>
      <c r="M107" s="316">
        <v>702.10249999999996</v>
      </c>
      <c r="N107" s="316">
        <v>372.68000000000006</v>
      </c>
      <c r="O107" s="321">
        <v>931</v>
      </c>
      <c r="P107" s="316">
        <v>491.10249999999996</v>
      </c>
      <c r="Q107" s="316">
        <v>260.68</v>
      </c>
      <c r="R107" s="321">
        <v>721</v>
      </c>
      <c r="S107" s="316">
        <v>380.32749999999999</v>
      </c>
      <c r="T107" s="316">
        <v>201.88000000000002</v>
      </c>
      <c r="U107" s="321">
        <v>382</v>
      </c>
      <c r="V107" s="316">
        <v>201.505</v>
      </c>
      <c r="W107" s="316">
        <v>106.96000000000001</v>
      </c>
      <c r="X107" s="320"/>
    </row>
    <row r="108" spans="1:24">
      <c r="A108" s="314">
        <v>30</v>
      </c>
      <c r="B108" s="315">
        <v>30</v>
      </c>
      <c r="C108" s="321">
        <v>2743</v>
      </c>
      <c r="D108" s="316">
        <v>1446.9324999999999</v>
      </c>
      <c r="E108" s="316">
        <v>768.04000000000008</v>
      </c>
      <c r="F108" s="321">
        <v>2213</v>
      </c>
      <c r="G108" s="316">
        <v>1167.3574999999998</v>
      </c>
      <c r="H108" s="316">
        <v>619.6400000000001</v>
      </c>
      <c r="I108" s="321">
        <v>1914</v>
      </c>
      <c r="J108" s="316">
        <v>1009.635</v>
      </c>
      <c r="K108" s="316">
        <v>535.92000000000007</v>
      </c>
      <c r="L108" s="321">
        <v>1373</v>
      </c>
      <c r="M108" s="316">
        <v>724.25749999999994</v>
      </c>
      <c r="N108" s="316">
        <v>384.44000000000005</v>
      </c>
      <c r="O108" s="321">
        <v>956</v>
      </c>
      <c r="P108" s="316">
        <v>504.28999999999996</v>
      </c>
      <c r="Q108" s="316">
        <v>267.68</v>
      </c>
      <c r="R108" s="321">
        <v>739</v>
      </c>
      <c r="S108" s="316">
        <v>389.82249999999999</v>
      </c>
      <c r="T108" s="316">
        <v>206.92000000000002</v>
      </c>
      <c r="U108" s="321">
        <v>392</v>
      </c>
      <c r="V108" s="316">
        <v>206.78</v>
      </c>
      <c r="W108" s="316">
        <v>109.76</v>
      </c>
      <c r="X108" s="317"/>
    </row>
    <row r="109" spans="1:24">
      <c r="A109" s="318">
        <v>31</v>
      </c>
      <c r="B109" s="319">
        <v>31</v>
      </c>
      <c r="C109" s="321">
        <v>2826</v>
      </c>
      <c r="D109" s="316">
        <v>1490.7149999999999</v>
      </c>
      <c r="E109" s="316">
        <v>791.28000000000009</v>
      </c>
      <c r="F109" s="321">
        <v>2282</v>
      </c>
      <c r="G109" s="316">
        <v>1203.7549999999999</v>
      </c>
      <c r="H109" s="316">
        <v>638.96</v>
      </c>
      <c r="I109" s="321">
        <v>1969</v>
      </c>
      <c r="J109" s="316">
        <v>1038.6475</v>
      </c>
      <c r="K109" s="316">
        <v>551.32000000000005</v>
      </c>
      <c r="L109" s="321">
        <v>1417</v>
      </c>
      <c r="M109" s="316">
        <v>747.46749999999997</v>
      </c>
      <c r="N109" s="316">
        <v>396.76000000000005</v>
      </c>
      <c r="O109" s="321">
        <v>985</v>
      </c>
      <c r="P109" s="316">
        <v>519.58749999999998</v>
      </c>
      <c r="Q109" s="316">
        <v>275.8</v>
      </c>
      <c r="R109" s="321">
        <v>757</v>
      </c>
      <c r="S109" s="316">
        <v>399.3175</v>
      </c>
      <c r="T109" s="316">
        <v>211.96</v>
      </c>
      <c r="U109" s="321">
        <v>401</v>
      </c>
      <c r="V109" s="316">
        <v>211.52749999999997</v>
      </c>
      <c r="W109" s="316">
        <v>112.28000000000002</v>
      </c>
      <c r="X109" s="320"/>
    </row>
    <row r="110" spans="1:24">
      <c r="A110" s="314">
        <v>32</v>
      </c>
      <c r="B110" s="315">
        <v>32</v>
      </c>
      <c r="C110" s="321">
        <v>2920</v>
      </c>
      <c r="D110" s="316">
        <v>1540.3</v>
      </c>
      <c r="E110" s="316">
        <v>817.6</v>
      </c>
      <c r="F110" s="321">
        <v>2354</v>
      </c>
      <c r="G110" s="316">
        <v>1241.7349999999999</v>
      </c>
      <c r="H110" s="316">
        <v>659.12000000000012</v>
      </c>
      <c r="I110" s="321">
        <v>2032</v>
      </c>
      <c r="J110" s="316">
        <v>1071.8799999999999</v>
      </c>
      <c r="K110" s="316">
        <v>568.96</v>
      </c>
      <c r="L110" s="321">
        <v>1462</v>
      </c>
      <c r="M110" s="316">
        <v>771.20499999999993</v>
      </c>
      <c r="N110" s="316">
        <v>409.36</v>
      </c>
      <c r="O110" s="321">
        <v>1014</v>
      </c>
      <c r="P110" s="316">
        <v>534.88499999999999</v>
      </c>
      <c r="Q110" s="316">
        <v>283.92</v>
      </c>
      <c r="R110" s="321">
        <v>781</v>
      </c>
      <c r="S110" s="316">
        <v>411.97749999999996</v>
      </c>
      <c r="T110" s="316">
        <v>218.68</v>
      </c>
      <c r="U110" s="321">
        <v>414</v>
      </c>
      <c r="V110" s="316">
        <v>218.38499999999999</v>
      </c>
      <c r="W110" s="316">
        <v>115.92000000000002</v>
      </c>
      <c r="X110" s="317"/>
    </row>
    <row r="111" spans="1:24">
      <c r="A111" s="318">
        <v>33</v>
      </c>
      <c r="B111" s="319">
        <v>33</v>
      </c>
      <c r="C111" s="321">
        <v>3012</v>
      </c>
      <c r="D111" s="316">
        <v>1588.83</v>
      </c>
      <c r="E111" s="316">
        <v>843.36000000000013</v>
      </c>
      <c r="F111" s="321">
        <v>2427</v>
      </c>
      <c r="G111" s="316">
        <v>1280.2424999999998</v>
      </c>
      <c r="H111" s="316">
        <v>679.56000000000006</v>
      </c>
      <c r="I111" s="321">
        <v>2099</v>
      </c>
      <c r="J111" s="316">
        <v>1107.2224999999999</v>
      </c>
      <c r="K111" s="316">
        <v>587.72</v>
      </c>
      <c r="L111" s="321">
        <v>1507</v>
      </c>
      <c r="M111" s="316">
        <v>794.9425</v>
      </c>
      <c r="N111" s="316">
        <v>421.96000000000004</v>
      </c>
      <c r="O111" s="321">
        <v>1044</v>
      </c>
      <c r="P111" s="316">
        <v>550.70999999999992</v>
      </c>
      <c r="Q111" s="316">
        <v>292.32000000000005</v>
      </c>
      <c r="R111" s="321">
        <v>805</v>
      </c>
      <c r="S111" s="316">
        <v>424.63749999999999</v>
      </c>
      <c r="T111" s="316">
        <v>225.40000000000003</v>
      </c>
      <c r="U111" s="321">
        <v>426</v>
      </c>
      <c r="V111" s="316">
        <v>224.71499999999997</v>
      </c>
      <c r="W111" s="316">
        <v>119.28000000000002</v>
      </c>
      <c r="X111" s="320"/>
    </row>
    <row r="112" spans="1:24">
      <c r="A112" s="314">
        <v>34</v>
      </c>
      <c r="B112" s="315">
        <v>34</v>
      </c>
      <c r="C112" s="321">
        <v>3107</v>
      </c>
      <c r="D112" s="316">
        <v>1638.9424999999999</v>
      </c>
      <c r="E112" s="316">
        <v>869.96</v>
      </c>
      <c r="F112" s="321">
        <v>2500</v>
      </c>
      <c r="G112" s="316">
        <v>1318.75</v>
      </c>
      <c r="H112" s="316">
        <v>700.00000000000011</v>
      </c>
      <c r="I112" s="321">
        <v>2158</v>
      </c>
      <c r="J112" s="316">
        <v>1138.345</v>
      </c>
      <c r="K112" s="316">
        <v>604.24</v>
      </c>
      <c r="L112" s="321">
        <v>1548</v>
      </c>
      <c r="M112" s="316">
        <v>816.56999999999994</v>
      </c>
      <c r="N112" s="316">
        <v>433.44000000000005</v>
      </c>
      <c r="O112" s="321">
        <v>1078</v>
      </c>
      <c r="P112" s="316">
        <v>568.64499999999998</v>
      </c>
      <c r="Q112" s="316">
        <v>301.84000000000003</v>
      </c>
      <c r="R112" s="321">
        <v>825</v>
      </c>
      <c r="S112" s="316">
        <v>435.1875</v>
      </c>
      <c r="T112" s="316">
        <v>231.00000000000003</v>
      </c>
      <c r="U112" s="321">
        <v>438</v>
      </c>
      <c r="V112" s="316">
        <v>231.04499999999999</v>
      </c>
      <c r="W112" s="316">
        <v>122.64000000000001</v>
      </c>
      <c r="X112" s="317"/>
    </row>
    <row r="113" spans="1:24">
      <c r="A113" s="318">
        <v>35</v>
      </c>
      <c r="B113" s="319">
        <v>35</v>
      </c>
      <c r="C113" s="321">
        <v>3196</v>
      </c>
      <c r="D113" s="316">
        <v>1685.8899999999999</v>
      </c>
      <c r="E113" s="316">
        <v>894.88000000000011</v>
      </c>
      <c r="F113" s="321">
        <v>2576</v>
      </c>
      <c r="G113" s="316">
        <v>1358.84</v>
      </c>
      <c r="H113" s="316">
        <v>721.28000000000009</v>
      </c>
      <c r="I113" s="321">
        <v>2219</v>
      </c>
      <c r="J113" s="316">
        <v>1170.5225</v>
      </c>
      <c r="K113" s="316">
        <v>621.32000000000005</v>
      </c>
      <c r="L113" s="321">
        <v>1594</v>
      </c>
      <c r="M113" s="316">
        <v>840.83499999999992</v>
      </c>
      <c r="N113" s="316">
        <v>446.32000000000005</v>
      </c>
      <c r="O113" s="321">
        <v>1110</v>
      </c>
      <c r="P113" s="316">
        <v>585.52499999999998</v>
      </c>
      <c r="Q113" s="316">
        <v>310.8</v>
      </c>
      <c r="R113" s="321">
        <v>849</v>
      </c>
      <c r="S113" s="316">
        <v>447.84749999999997</v>
      </c>
      <c r="T113" s="316">
        <v>237.72000000000003</v>
      </c>
      <c r="U113" s="321">
        <v>450</v>
      </c>
      <c r="V113" s="316">
        <v>237.375</v>
      </c>
      <c r="W113" s="316">
        <v>126.00000000000001</v>
      </c>
      <c r="X113" s="320"/>
    </row>
    <row r="114" spans="1:24">
      <c r="A114" s="314">
        <v>36</v>
      </c>
      <c r="B114" s="315">
        <v>36</v>
      </c>
      <c r="C114" s="321">
        <v>3416</v>
      </c>
      <c r="D114" s="316">
        <v>1801.9399999999998</v>
      </c>
      <c r="E114" s="316">
        <v>956.48000000000013</v>
      </c>
      <c r="F114" s="321">
        <v>2745</v>
      </c>
      <c r="G114" s="316">
        <v>1447.9875</v>
      </c>
      <c r="H114" s="316">
        <v>768.6</v>
      </c>
      <c r="I114" s="321">
        <v>2372</v>
      </c>
      <c r="J114" s="316">
        <v>1251.23</v>
      </c>
      <c r="K114" s="316">
        <v>664.16000000000008</v>
      </c>
      <c r="L114" s="321">
        <v>1703</v>
      </c>
      <c r="M114" s="316">
        <v>898.33249999999998</v>
      </c>
      <c r="N114" s="316">
        <v>476.84000000000003</v>
      </c>
      <c r="O114" s="321">
        <v>1180</v>
      </c>
      <c r="P114" s="316">
        <v>622.44999999999993</v>
      </c>
      <c r="Q114" s="316">
        <v>330.40000000000003</v>
      </c>
      <c r="R114" s="321">
        <v>904</v>
      </c>
      <c r="S114" s="316">
        <v>476.85999999999996</v>
      </c>
      <c r="T114" s="316">
        <v>253.12000000000003</v>
      </c>
      <c r="U114" s="321">
        <v>479</v>
      </c>
      <c r="V114" s="316">
        <v>252.67249999999999</v>
      </c>
      <c r="W114" s="316">
        <v>134.12</v>
      </c>
      <c r="X114" s="317"/>
    </row>
    <row r="115" spans="1:24">
      <c r="A115" s="318">
        <v>37</v>
      </c>
      <c r="B115" s="319">
        <v>37</v>
      </c>
      <c r="C115" s="321">
        <v>3533</v>
      </c>
      <c r="D115" s="316">
        <v>1863.6574999999998</v>
      </c>
      <c r="E115" s="316">
        <v>989.24000000000012</v>
      </c>
      <c r="F115" s="321">
        <v>2836</v>
      </c>
      <c r="G115" s="316">
        <v>1495.99</v>
      </c>
      <c r="H115" s="316">
        <v>794.08</v>
      </c>
      <c r="I115" s="321">
        <v>2452</v>
      </c>
      <c r="J115" s="316">
        <v>1293.4299999999998</v>
      </c>
      <c r="K115" s="316">
        <v>686.56000000000006</v>
      </c>
      <c r="L115" s="321">
        <v>1760</v>
      </c>
      <c r="M115" s="316">
        <v>928.4</v>
      </c>
      <c r="N115" s="316">
        <v>492.80000000000007</v>
      </c>
      <c r="O115" s="321">
        <v>1216</v>
      </c>
      <c r="P115" s="316">
        <v>641.43999999999994</v>
      </c>
      <c r="Q115" s="316">
        <v>340.48</v>
      </c>
      <c r="R115" s="321">
        <v>932</v>
      </c>
      <c r="S115" s="316">
        <v>491.63</v>
      </c>
      <c r="T115" s="316">
        <v>260.96000000000004</v>
      </c>
      <c r="U115" s="321">
        <v>494</v>
      </c>
      <c r="V115" s="316">
        <v>260.58499999999998</v>
      </c>
      <c r="W115" s="316">
        <v>138.32000000000002</v>
      </c>
      <c r="X115" s="320"/>
    </row>
    <row r="116" spans="1:24">
      <c r="A116" s="314">
        <v>38</v>
      </c>
      <c r="B116" s="315">
        <v>38</v>
      </c>
      <c r="C116" s="321">
        <v>3646</v>
      </c>
      <c r="D116" s="316">
        <v>1923.2649999999999</v>
      </c>
      <c r="E116" s="316">
        <v>1020.8800000000001</v>
      </c>
      <c r="F116" s="321">
        <v>2926</v>
      </c>
      <c r="G116" s="316">
        <v>1543.4649999999999</v>
      </c>
      <c r="H116" s="316">
        <v>819.28000000000009</v>
      </c>
      <c r="I116" s="321">
        <v>2533</v>
      </c>
      <c r="J116" s="316">
        <v>1336.1575</v>
      </c>
      <c r="K116" s="316">
        <v>709.24000000000012</v>
      </c>
      <c r="L116" s="321">
        <v>1817</v>
      </c>
      <c r="M116" s="316">
        <v>958.46749999999997</v>
      </c>
      <c r="N116" s="316">
        <v>508.76000000000005</v>
      </c>
      <c r="O116" s="321">
        <v>1255</v>
      </c>
      <c r="P116" s="316">
        <v>662.01249999999993</v>
      </c>
      <c r="Q116" s="316">
        <v>351.40000000000003</v>
      </c>
      <c r="R116" s="321">
        <v>958</v>
      </c>
      <c r="S116" s="316">
        <v>505.34499999999997</v>
      </c>
      <c r="T116" s="316">
        <v>268.24</v>
      </c>
      <c r="U116" s="321">
        <v>508</v>
      </c>
      <c r="V116" s="316">
        <v>267.96999999999997</v>
      </c>
      <c r="W116" s="316">
        <v>142.24</v>
      </c>
      <c r="X116" s="317"/>
    </row>
    <row r="117" spans="1:24">
      <c r="A117" s="318">
        <v>39</v>
      </c>
      <c r="B117" s="319">
        <v>39</v>
      </c>
      <c r="C117" s="321">
        <v>3761</v>
      </c>
      <c r="D117" s="316">
        <v>1983.9274999999998</v>
      </c>
      <c r="E117" s="316">
        <v>1053.0800000000002</v>
      </c>
      <c r="F117" s="321">
        <v>3018</v>
      </c>
      <c r="G117" s="316">
        <v>1591.9949999999999</v>
      </c>
      <c r="H117" s="316">
        <v>845.04000000000008</v>
      </c>
      <c r="I117" s="321">
        <v>2608</v>
      </c>
      <c r="J117" s="316">
        <v>1375.72</v>
      </c>
      <c r="K117" s="316">
        <v>730.24000000000012</v>
      </c>
      <c r="L117" s="321">
        <v>1874</v>
      </c>
      <c r="M117" s="316">
        <v>988.53499999999997</v>
      </c>
      <c r="N117" s="316">
        <v>524.72</v>
      </c>
      <c r="O117" s="321">
        <v>1291</v>
      </c>
      <c r="P117" s="316">
        <v>681.00249999999994</v>
      </c>
      <c r="Q117" s="316">
        <v>361.48</v>
      </c>
      <c r="R117" s="321">
        <v>990</v>
      </c>
      <c r="S117" s="316">
        <v>522.22500000000002</v>
      </c>
      <c r="T117" s="316">
        <v>277.20000000000005</v>
      </c>
      <c r="U117" s="321">
        <v>524</v>
      </c>
      <c r="V117" s="316">
        <v>276.40999999999997</v>
      </c>
      <c r="W117" s="316">
        <v>146.72000000000003</v>
      </c>
      <c r="X117" s="320"/>
    </row>
    <row r="118" spans="1:24">
      <c r="A118" s="314">
        <v>40</v>
      </c>
      <c r="B118" s="315">
        <v>40</v>
      </c>
      <c r="C118" s="321">
        <v>3877</v>
      </c>
      <c r="D118" s="316">
        <v>2045.1174999999998</v>
      </c>
      <c r="E118" s="316">
        <v>1085.5600000000002</v>
      </c>
      <c r="F118" s="321">
        <v>3110</v>
      </c>
      <c r="G118" s="316">
        <v>1640.5249999999999</v>
      </c>
      <c r="H118" s="316">
        <v>870.80000000000007</v>
      </c>
      <c r="I118" s="321">
        <v>2692</v>
      </c>
      <c r="J118" s="316">
        <v>1420.03</v>
      </c>
      <c r="K118" s="316">
        <v>753.7600000000001</v>
      </c>
      <c r="L118" s="321">
        <v>1932</v>
      </c>
      <c r="M118" s="316">
        <v>1019.13</v>
      </c>
      <c r="N118" s="316">
        <v>540.96</v>
      </c>
      <c r="O118" s="321">
        <v>1329</v>
      </c>
      <c r="P118" s="316">
        <v>701.04750000000001</v>
      </c>
      <c r="Q118" s="316">
        <v>372.12000000000006</v>
      </c>
      <c r="R118" s="321">
        <v>1018</v>
      </c>
      <c r="S118" s="316">
        <v>536.995</v>
      </c>
      <c r="T118" s="316">
        <v>285.04000000000002</v>
      </c>
      <c r="U118" s="321">
        <v>540</v>
      </c>
      <c r="V118" s="316">
        <v>284.84999999999997</v>
      </c>
      <c r="W118" s="316">
        <v>151.20000000000002</v>
      </c>
      <c r="X118" s="317"/>
    </row>
    <row r="119" spans="1:24">
      <c r="A119" s="318">
        <v>41</v>
      </c>
      <c r="B119" s="319">
        <v>41</v>
      </c>
      <c r="C119" s="321">
        <v>3993</v>
      </c>
      <c r="D119" s="316">
        <v>2106.3074999999999</v>
      </c>
      <c r="E119" s="316">
        <v>1118.0400000000002</v>
      </c>
      <c r="F119" s="321">
        <v>3200</v>
      </c>
      <c r="G119" s="316">
        <v>1688</v>
      </c>
      <c r="H119" s="316">
        <v>896.00000000000011</v>
      </c>
      <c r="I119" s="321">
        <v>2772</v>
      </c>
      <c r="J119" s="316">
        <v>1462.23</v>
      </c>
      <c r="K119" s="316">
        <v>776.16000000000008</v>
      </c>
      <c r="L119" s="321">
        <v>1986</v>
      </c>
      <c r="M119" s="316">
        <v>1047.615</v>
      </c>
      <c r="N119" s="316">
        <v>556.08000000000004</v>
      </c>
      <c r="O119" s="321">
        <v>1365</v>
      </c>
      <c r="P119" s="316">
        <v>720.03749999999991</v>
      </c>
      <c r="Q119" s="316">
        <v>382.20000000000005</v>
      </c>
      <c r="R119" s="321">
        <v>1044</v>
      </c>
      <c r="S119" s="316">
        <v>550.70999999999992</v>
      </c>
      <c r="T119" s="316">
        <v>292.32000000000005</v>
      </c>
      <c r="U119" s="321">
        <v>553</v>
      </c>
      <c r="V119" s="316">
        <v>291.70749999999998</v>
      </c>
      <c r="W119" s="316">
        <v>154.84</v>
      </c>
      <c r="X119" s="320"/>
    </row>
    <row r="120" spans="1:24">
      <c r="A120" s="314">
        <v>42</v>
      </c>
      <c r="B120" s="315">
        <v>42</v>
      </c>
      <c r="C120" s="321">
        <v>4126</v>
      </c>
      <c r="D120" s="316">
        <v>2176.4649999999997</v>
      </c>
      <c r="E120" s="316">
        <v>1155.2800000000002</v>
      </c>
      <c r="F120" s="321">
        <v>3309</v>
      </c>
      <c r="G120" s="316">
        <v>1745.4974999999999</v>
      </c>
      <c r="H120" s="316">
        <v>926.5200000000001</v>
      </c>
      <c r="I120" s="321">
        <v>2863</v>
      </c>
      <c r="J120" s="316">
        <v>1510.2324999999998</v>
      </c>
      <c r="K120" s="316">
        <v>801.6400000000001</v>
      </c>
      <c r="L120" s="321">
        <v>2053</v>
      </c>
      <c r="M120" s="316">
        <v>1082.9575</v>
      </c>
      <c r="N120" s="316">
        <v>574.84</v>
      </c>
      <c r="O120" s="321">
        <v>1410</v>
      </c>
      <c r="P120" s="316">
        <v>743.77499999999998</v>
      </c>
      <c r="Q120" s="316">
        <v>394.8</v>
      </c>
      <c r="R120" s="321">
        <v>1077</v>
      </c>
      <c r="S120" s="316">
        <v>568.11749999999995</v>
      </c>
      <c r="T120" s="316">
        <v>301.56</v>
      </c>
      <c r="U120" s="321">
        <v>571</v>
      </c>
      <c r="V120" s="316">
        <v>301.20249999999999</v>
      </c>
      <c r="W120" s="316">
        <v>159.88000000000002</v>
      </c>
      <c r="X120" s="317"/>
    </row>
    <row r="121" spans="1:24">
      <c r="A121" s="318">
        <v>43</v>
      </c>
      <c r="B121" s="319">
        <v>43</v>
      </c>
      <c r="C121" s="321">
        <v>4266</v>
      </c>
      <c r="D121" s="316">
        <v>2250.3150000000001</v>
      </c>
      <c r="E121" s="316">
        <v>1194.48</v>
      </c>
      <c r="F121" s="321">
        <v>3419</v>
      </c>
      <c r="G121" s="316">
        <v>1803.5224999999998</v>
      </c>
      <c r="H121" s="316">
        <v>957.32</v>
      </c>
      <c r="I121" s="321">
        <v>2955</v>
      </c>
      <c r="J121" s="316">
        <v>1558.7624999999998</v>
      </c>
      <c r="K121" s="316">
        <v>827.40000000000009</v>
      </c>
      <c r="L121" s="321">
        <v>2125</v>
      </c>
      <c r="M121" s="316">
        <v>1120.9375</v>
      </c>
      <c r="N121" s="316">
        <v>595</v>
      </c>
      <c r="O121" s="321">
        <v>1453</v>
      </c>
      <c r="P121" s="316">
        <v>766.45749999999998</v>
      </c>
      <c r="Q121" s="316">
        <v>406.84000000000003</v>
      </c>
      <c r="R121" s="321">
        <v>1111</v>
      </c>
      <c r="S121" s="316">
        <v>586.05250000000001</v>
      </c>
      <c r="T121" s="316">
        <v>311.08000000000004</v>
      </c>
      <c r="U121" s="321">
        <v>589</v>
      </c>
      <c r="V121" s="316">
        <v>310.69749999999999</v>
      </c>
      <c r="W121" s="316">
        <v>164.92000000000002</v>
      </c>
      <c r="X121" s="320"/>
    </row>
    <row r="122" spans="1:24">
      <c r="A122" s="314">
        <v>44</v>
      </c>
      <c r="B122" s="315">
        <v>44</v>
      </c>
      <c r="C122" s="321">
        <v>4399</v>
      </c>
      <c r="D122" s="316">
        <v>2320.4724999999999</v>
      </c>
      <c r="E122" s="316">
        <v>1231.72</v>
      </c>
      <c r="F122" s="321">
        <v>3526</v>
      </c>
      <c r="G122" s="316">
        <v>1859.9649999999999</v>
      </c>
      <c r="H122" s="316">
        <v>987.28000000000009</v>
      </c>
      <c r="I122" s="321">
        <v>3048</v>
      </c>
      <c r="J122" s="316">
        <v>1607.82</v>
      </c>
      <c r="K122" s="316">
        <v>853.44</v>
      </c>
      <c r="L122" s="321">
        <v>2189</v>
      </c>
      <c r="M122" s="316">
        <v>1154.6975</v>
      </c>
      <c r="N122" s="316">
        <v>612.92000000000007</v>
      </c>
      <c r="O122" s="321">
        <v>1503</v>
      </c>
      <c r="P122" s="316">
        <v>792.83249999999998</v>
      </c>
      <c r="Q122" s="316">
        <v>420.84000000000003</v>
      </c>
      <c r="R122" s="321">
        <v>1149</v>
      </c>
      <c r="S122" s="316">
        <v>606.09749999999997</v>
      </c>
      <c r="T122" s="316">
        <v>321.72000000000003</v>
      </c>
      <c r="U122" s="321">
        <v>609</v>
      </c>
      <c r="V122" s="316">
        <v>321.2475</v>
      </c>
      <c r="W122" s="316">
        <v>170.52</v>
      </c>
      <c r="X122" s="317"/>
    </row>
    <row r="123" spans="1:24">
      <c r="A123" s="318">
        <v>45</v>
      </c>
      <c r="B123" s="319">
        <v>45</v>
      </c>
      <c r="C123" s="321">
        <v>4536</v>
      </c>
      <c r="D123" s="316">
        <v>2392.7399999999998</v>
      </c>
      <c r="E123" s="316">
        <v>1270.0800000000002</v>
      </c>
      <c r="F123" s="321">
        <v>3635</v>
      </c>
      <c r="G123" s="316">
        <v>1917.4624999999999</v>
      </c>
      <c r="H123" s="316">
        <v>1017.8000000000001</v>
      </c>
      <c r="I123" s="321">
        <v>3138</v>
      </c>
      <c r="J123" s="316">
        <v>1655.2949999999998</v>
      </c>
      <c r="K123" s="316">
        <v>878.6400000000001</v>
      </c>
      <c r="L123" s="321">
        <v>2258</v>
      </c>
      <c r="M123" s="316">
        <v>1191.095</v>
      </c>
      <c r="N123" s="316">
        <v>632.24</v>
      </c>
      <c r="O123" s="321">
        <v>1545</v>
      </c>
      <c r="P123" s="316">
        <v>814.98749999999995</v>
      </c>
      <c r="Q123" s="316">
        <v>432.6</v>
      </c>
      <c r="R123" s="321">
        <v>1180</v>
      </c>
      <c r="S123" s="316">
        <v>622.44999999999993</v>
      </c>
      <c r="T123" s="316">
        <v>330.40000000000003</v>
      </c>
      <c r="U123" s="321">
        <v>625</v>
      </c>
      <c r="V123" s="316">
        <v>329.6875</v>
      </c>
      <c r="W123" s="316">
        <v>175.00000000000003</v>
      </c>
      <c r="X123" s="320"/>
    </row>
    <row r="124" spans="1:24">
      <c r="A124" s="314">
        <v>46</v>
      </c>
      <c r="B124" s="315">
        <v>46</v>
      </c>
      <c r="C124" s="321">
        <v>4674</v>
      </c>
      <c r="D124" s="316">
        <v>2465.5349999999999</v>
      </c>
      <c r="E124" s="316">
        <v>1308.72</v>
      </c>
      <c r="F124" s="321">
        <v>3745</v>
      </c>
      <c r="G124" s="316">
        <v>1975.4875</v>
      </c>
      <c r="H124" s="316">
        <v>1048.6000000000001</v>
      </c>
      <c r="I124" s="321">
        <v>3234</v>
      </c>
      <c r="J124" s="316">
        <v>1705.9349999999999</v>
      </c>
      <c r="K124" s="316">
        <v>905.5200000000001</v>
      </c>
      <c r="L124" s="321">
        <v>2324</v>
      </c>
      <c r="M124" s="316">
        <v>1225.9099999999999</v>
      </c>
      <c r="N124" s="316">
        <v>650.72</v>
      </c>
      <c r="O124" s="321">
        <v>1593</v>
      </c>
      <c r="P124" s="316">
        <v>840.3075</v>
      </c>
      <c r="Q124" s="316">
        <v>446.04</v>
      </c>
      <c r="R124" s="321">
        <v>1216</v>
      </c>
      <c r="S124" s="316">
        <v>641.43999999999994</v>
      </c>
      <c r="T124" s="316">
        <v>340.48</v>
      </c>
      <c r="U124" s="321">
        <v>645</v>
      </c>
      <c r="V124" s="316">
        <v>340.23749999999995</v>
      </c>
      <c r="W124" s="316">
        <v>180.60000000000002</v>
      </c>
      <c r="X124" s="317"/>
    </row>
    <row r="125" spans="1:24">
      <c r="A125" s="318">
        <v>47</v>
      </c>
      <c r="B125" s="319">
        <v>47</v>
      </c>
      <c r="C125" s="321">
        <v>4922</v>
      </c>
      <c r="D125" s="316">
        <v>2596.355</v>
      </c>
      <c r="E125" s="316">
        <v>1378.16</v>
      </c>
      <c r="F125" s="321">
        <v>3940</v>
      </c>
      <c r="G125" s="316">
        <v>2078.35</v>
      </c>
      <c r="H125" s="316">
        <v>1103.2</v>
      </c>
      <c r="I125" s="321">
        <v>3404</v>
      </c>
      <c r="J125" s="316">
        <v>1795.61</v>
      </c>
      <c r="K125" s="316">
        <v>953.12000000000012</v>
      </c>
      <c r="L125" s="321">
        <v>2449</v>
      </c>
      <c r="M125" s="316">
        <v>1291.8474999999999</v>
      </c>
      <c r="N125" s="316">
        <v>685.72</v>
      </c>
      <c r="O125" s="321">
        <v>1673</v>
      </c>
      <c r="P125" s="316">
        <v>882.50749999999994</v>
      </c>
      <c r="Q125" s="316">
        <v>468.44000000000005</v>
      </c>
      <c r="R125" s="321">
        <v>1272</v>
      </c>
      <c r="S125" s="316">
        <v>670.9799999999999</v>
      </c>
      <c r="T125" s="316">
        <v>356.16</v>
      </c>
      <c r="U125" s="321">
        <v>674</v>
      </c>
      <c r="V125" s="316">
        <v>355.53499999999997</v>
      </c>
      <c r="W125" s="316">
        <v>188.72000000000003</v>
      </c>
      <c r="X125" s="320"/>
    </row>
    <row r="126" spans="1:24">
      <c r="A126" s="314">
        <v>48</v>
      </c>
      <c r="B126" s="315">
        <v>48</v>
      </c>
      <c r="C126" s="321">
        <v>5167</v>
      </c>
      <c r="D126" s="316">
        <v>2725.5924999999997</v>
      </c>
      <c r="E126" s="316">
        <v>1446.7600000000002</v>
      </c>
      <c r="F126" s="321">
        <v>4138</v>
      </c>
      <c r="G126" s="316">
        <v>2182.7950000000001</v>
      </c>
      <c r="H126" s="316">
        <v>1158.6400000000001</v>
      </c>
      <c r="I126" s="321">
        <v>3572</v>
      </c>
      <c r="J126" s="316">
        <v>1884.2299999999998</v>
      </c>
      <c r="K126" s="316">
        <v>1000.1600000000001</v>
      </c>
      <c r="L126" s="321">
        <v>2566</v>
      </c>
      <c r="M126" s="316">
        <v>1353.5649999999998</v>
      </c>
      <c r="N126" s="316">
        <v>718.48</v>
      </c>
      <c r="O126" s="321">
        <v>1754</v>
      </c>
      <c r="P126" s="316">
        <v>925.2349999999999</v>
      </c>
      <c r="Q126" s="316">
        <v>491.12000000000006</v>
      </c>
      <c r="R126" s="321">
        <v>1332</v>
      </c>
      <c r="S126" s="316">
        <v>702.63</v>
      </c>
      <c r="T126" s="316">
        <v>372.96000000000004</v>
      </c>
      <c r="U126" s="321">
        <v>706</v>
      </c>
      <c r="V126" s="316">
        <v>372.41499999999996</v>
      </c>
      <c r="W126" s="316">
        <v>197.68</v>
      </c>
      <c r="X126" s="317"/>
    </row>
    <row r="127" spans="1:24">
      <c r="A127" s="318">
        <v>49</v>
      </c>
      <c r="B127" s="319">
        <v>49</v>
      </c>
      <c r="C127" s="321">
        <v>5417</v>
      </c>
      <c r="D127" s="316">
        <v>2857.4674999999997</v>
      </c>
      <c r="E127" s="316">
        <v>1516.7600000000002</v>
      </c>
      <c r="F127" s="321">
        <v>4332</v>
      </c>
      <c r="G127" s="316">
        <v>2285.1299999999997</v>
      </c>
      <c r="H127" s="316">
        <v>1212.96</v>
      </c>
      <c r="I127" s="321">
        <v>3740</v>
      </c>
      <c r="J127" s="316">
        <v>1972.85</v>
      </c>
      <c r="K127" s="316">
        <v>1047.2</v>
      </c>
      <c r="L127" s="321">
        <v>2686</v>
      </c>
      <c r="M127" s="316">
        <v>1416.865</v>
      </c>
      <c r="N127" s="316">
        <v>752.08</v>
      </c>
      <c r="O127" s="321">
        <v>1833</v>
      </c>
      <c r="P127" s="316">
        <v>966.90749999999991</v>
      </c>
      <c r="Q127" s="316">
        <v>513.24</v>
      </c>
      <c r="R127" s="321">
        <v>1396</v>
      </c>
      <c r="S127" s="316">
        <v>736.39</v>
      </c>
      <c r="T127" s="316">
        <v>390.88000000000005</v>
      </c>
      <c r="U127" s="321">
        <v>740</v>
      </c>
      <c r="V127" s="316">
        <v>390.34999999999997</v>
      </c>
      <c r="W127" s="316">
        <v>207.20000000000002</v>
      </c>
      <c r="X127" s="320"/>
    </row>
    <row r="128" spans="1:24">
      <c r="A128" s="314">
        <v>50</v>
      </c>
      <c r="B128" s="315">
        <v>50</v>
      </c>
      <c r="C128" s="321">
        <v>5664</v>
      </c>
      <c r="D128" s="316">
        <v>2987.7599999999998</v>
      </c>
      <c r="E128" s="316">
        <v>1585.92</v>
      </c>
      <c r="F128" s="321">
        <v>4532</v>
      </c>
      <c r="G128" s="316">
        <v>2390.6299999999997</v>
      </c>
      <c r="H128" s="316">
        <v>1268.96</v>
      </c>
      <c r="I128" s="321">
        <v>3910</v>
      </c>
      <c r="J128" s="316">
        <v>2062.5250000000001</v>
      </c>
      <c r="K128" s="316">
        <v>1094.8000000000002</v>
      </c>
      <c r="L128" s="321">
        <v>2809</v>
      </c>
      <c r="M128" s="316">
        <v>1481.7474999999999</v>
      </c>
      <c r="N128" s="316">
        <v>786.5200000000001</v>
      </c>
      <c r="O128" s="321">
        <v>1914</v>
      </c>
      <c r="P128" s="316">
        <v>1009.635</v>
      </c>
      <c r="Q128" s="316">
        <v>535.92000000000007</v>
      </c>
      <c r="R128" s="321">
        <v>1449</v>
      </c>
      <c r="S128" s="316">
        <v>764.34749999999997</v>
      </c>
      <c r="T128" s="316">
        <v>405.72</v>
      </c>
      <c r="U128" s="321">
        <v>768</v>
      </c>
      <c r="V128" s="316">
        <v>405.12</v>
      </c>
      <c r="W128" s="316">
        <v>215.04000000000002</v>
      </c>
      <c r="X128" s="317"/>
    </row>
    <row r="129" spans="1:24">
      <c r="A129" s="318">
        <v>51</v>
      </c>
      <c r="B129" s="319">
        <v>51</v>
      </c>
      <c r="C129" s="321">
        <v>6360</v>
      </c>
      <c r="D129" s="316">
        <v>3354.8999999999996</v>
      </c>
      <c r="E129" s="316">
        <v>1780.8000000000002</v>
      </c>
      <c r="F129" s="321">
        <v>5088</v>
      </c>
      <c r="G129" s="316">
        <v>2683.9199999999996</v>
      </c>
      <c r="H129" s="316">
        <v>1424.64</v>
      </c>
      <c r="I129" s="321">
        <v>4386</v>
      </c>
      <c r="J129" s="316">
        <v>2313.6149999999998</v>
      </c>
      <c r="K129" s="316">
        <v>1228.0800000000002</v>
      </c>
      <c r="L129" s="321">
        <v>3153</v>
      </c>
      <c r="M129" s="316">
        <v>1663.2075</v>
      </c>
      <c r="N129" s="316">
        <v>882.84</v>
      </c>
      <c r="O129" s="321">
        <v>2143</v>
      </c>
      <c r="P129" s="316">
        <v>1130.4324999999999</v>
      </c>
      <c r="Q129" s="316">
        <v>600.04000000000008</v>
      </c>
      <c r="R129" s="321">
        <v>1629</v>
      </c>
      <c r="S129" s="316">
        <v>859.2974999999999</v>
      </c>
      <c r="T129" s="316">
        <v>456.12000000000006</v>
      </c>
      <c r="U129" s="321">
        <v>864</v>
      </c>
      <c r="V129" s="316">
        <v>455.76</v>
      </c>
      <c r="W129" s="316">
        <v>241.92000000000002</v>
      </c>
      <c r="X129" s="320"/>
    </row>
    <row r="130" spans="1:24">
      <c r="A130" s="314">
        <v>52</v>
      </c>
      <c r="B130" s="315">
        <v>52</v>
      </c>
      <c r="C130" s="321">
        <v>6589</v>
      </c>
      <c r="D130" s="316">
        <v>3475.6974999999998</v>
      </c>
      <c r="E130" s="316">
        <v>1844.92</v>
      </c>
      <c r="F130" s="321">
        <v>5272</v>
      </c>
      <c r="G130" s="316">
        <v>2780.98</v>
      </c>
      <c r="H130" s="316">
        <v>1476.16</v>
      </c>
      <c r="I130" s="321">
        <v>4547</v>
      </c>
      <c r="J130" s="316">
        <v>2398.5425</v>
      </c>
      <c r="K130" s="316">
        <v>1273.1600000000001</v>
      </c>
      <c r="L130" s="321">
        <v>3262</v>
      </c>
      <c r="M130" s="316">
        <v>1720.7049999999999</v>
      </c>
      <c r="N130" s="316">
        <v>913.36000000000013</v>
      </c>
      <c r="O130" s="321">
        <v>2221</v>
      </c>
      <c r="P130" s="316">
        <v>1171.5774999999999</v>
      </c>
      <c r="Q130" s="316">
        <v>621.88000000000011</v>
      </c>
      <c r="R130" s="321">
        <v>1684</v>
      </c>
      <c r="S130" s="316">
        <v>888.31</v>
      </c>
      <c r="T130" s="316">
        <v>471.52000000000004</v>
      </c>
      <c r="U130" s="321">
        <v>893</v>
      </c>
      <c r="V130" s="316">
        <v>471.05749999999995</v>
      </c>
      <c r="W130" s="316">
        <v>250.04000000000002</v>
      </c>
      <c r="X130" s="317"/>
    </row>
    <row r="131" spans="1:24">
      <c r="A131" s="318">
        <v>53</v>
      </c>
      <c r="B131" s="319">
        <v>53</v>
      </c>
      <c r="C131" s="321">
        <v>6815</v>
      </c>
      <c r="D131" s="316">
        <v>3594.9124999999999</v>
      </c>
      <c r="E131" s="316">
        <v>1908.2000000000003</v>
      </c>
      <c r="F131" s="321">
        <v>5449</v>
      </c>
      <c r="G131" s="316">
        <v>2874.3474999999999</v>
      </c>
      <c r="H131" s="316">
        <v>1525.7200000000003</v>
      </c>
      <c r="I131" s="321">
        <v>4698</v>
      </c>
      <c r="J131" s="316">
        <v>2478.1949999999997</v>
      </c>
      <c r="K131" s="316">
        <v>1315.44</v>
      </c>
      <c r="L131" s="321">
        <v>3379</v>
      </c>
      <c r="M131" s="316">
        <v>1782.4224999999999</v>
      </c>
      <c r="N131" s="316">
        <v>946.12000000000012</v>
      </c>
      <c r="O131" s="321">
        <v>2296</v>
      </c>
      <c r="P131" s="316">
        <v>1211.1399999999999</v>
      </c>
      <c r="Q131" s="316">
        <v>642.88000000000011</v>
      </c>
      <c r="R131" s="321">
        <v>1741</v>
      </c>
      <c r="S131" s="316">
        <v>918.37749999999994</v>
      </c>
      <c r="T131" s="316">
        <v>487.48</v>
      </c>
      <c r="U131" s="321">
        <v>923</v>
      </c>
      <c r="V131" s="316">
        <v>486.88249999999999</v>
      </c>
      <c r="W131" s="316">
        <v>258.44</v>
      </c>
      <c r="X131" s="320"/>
    </row>
    <row r="132" spans="1:24">
      <c r="A132" s="314">
        <v>54</v>
      </c>
      <c r="B132" s="315">
        <v>54</v>
      </c>
      <c r="C132" s="321">
        <v>7045</v>
      </c>
      <c r="D132" s="316">
        <v>3716.2374999999997</v>
      </c>
      <c r="E132" s="316">
        <v>1972.6000000000001</v>
      </c>
      <c r="F132" s="321">
        <v>5631</v>
      </c>
      <c r="G132" s="316">
        <v>2970.3525</v>
      </c>
      <c r="H132" s="316">
        <v>1576.68</v>
      </c>
      <c r="I132" s="321">
        <v>4857</v>
      </c>
      <c r="J132" s="316">
        <v>2562.0674999999997</v>
      </c>
      <c r="K132" s="316">
        <v>1359.96</v>
      </c>
      <c r="L132" s="321">
        <v>3490</v>
      </c>
      <c r="M132" s="316">
        <v>1840.9749999999999</v>
      </c>
      <c r="N132" s="316">
        <v>977.2</v>
      </c>
      <c r="O132" s="321">
        <v>2371</v>
      </c>
      <c r="P132" s="316">
        <v>1250.7024999999999</v>
      </c>
      <c r="Q132" s="316">
        <v>663.88000000000011</v>
      </c>
      <c r="R132" s="321">
        <v>1799</v>
      </c>
      <c r="S132" s="316">
        <v>948.97249999999997</v>
      </c>
      <c r="T132" s="316">
        <v>503.72</v>
      </c>
      <c r="U132" s="321">
        <v>954</v>
      </c>
      <c r="V132" s="316">
        <v>503.23499999999996</v>
      </c>
      <c r="W132" s="316">
        <v>267.12</v>
      </c>
      <c r="X132" s="317"/>
    </row>
    <row r="133" spans="1:24">
      <c r="A133" s="318">
        <v>55</v>
      </c>
      <c r="B133" s="319">
        <v>55</v>
      </c>
      <c r="C133" s="321">
        <v>7274</v>
      </c>
      <c r="D133" s="316">
        <v>3837.0349999999999</v>
      </c>
      <c r="E133" s="316">
        <v>2036.7200000000003</v>
      </c>
      <c r="F133" s="321">
        <v>5815</v>
      </c>
      <c r="G133" s="316">
        <v>3067.4124999999999</v>
      </c>
      <c r="H133" s="316">
        <v>1628.2</v>
      </c>
      <c r="I133" s="321">
        <v>5007</v>
      </c>
      <c r="J133" s="316">
        <v>2641.1924999999997</v>
      </c>
      <c r="K133" s="316">
        <v>1401.96</v>
      </c>
      <c r="L133" s="321">
        <v>3600</v>
      </c>
      <c r="M133" s="316">
        <v>1899</v>
      </c>
      <c r="N133" s="316">
        <v>1008.0000000000001</v>
      </c>
      <c r="O133" s="321">
        <v>2446</v>
      </c>
      <c r="P133" s="316">
        <v>1290.2649999999999</v>
      </c>
      <c r="Q133" s="316">
        <v>684.88000000000011</v>
      </c>
      <c r="R133" s="321">
        <v>1854</v>
      </c>
      <c r="S133" s="316">
        <v>977.9849999999999</v>
      </c>
      <c r="T133" s="316">
        <v>519.12</v>
      </c>
      <c r="U133" s="321">
        <v>983</v>
      </c>
      <c r="V133" s="316">
        <v>518.53249999999991</v>
      </c>
      <c r="W133" s="316">
        <v>275.24</v>
      </c>
      <c r="X133" s="320"/>
    </row>
    <row r="134" spans="1:24">
      <c r="A134" s="314">
        <v>56</v>
      </c>
      <c r="B134" s="315">
        <v>56</v>
      </c>
      <c r="C134" s="321">
        <v>7498</v>
      </c>
      <c r="D134" s="316">
        <v>3955.1949999999997</v>
      </c>
      <c r="E134" s="316">
        <v>2099.44</v>
      </c>
      <c r="F134" s="321">
        <v>5997</v>
      </c>
      <c r="G134" s="316">
        <v>3163.4175</v>
      </c>
      <c r="H134" s="316">
        <v>1679.16</v>
      </c>
      <c r="I134" s="321">
        <v>5165</v>
      </c>
      <c r="J134" s="316">
        <v>2724.5374999999999</v>
      </c>
      <c r="K134" s="316">
        <v>1446.2</v>
      </c>
      <c r="L134" s="321">
        <v>3708</v>
      </c>
      <c r="M134" s="316">
        <v>1955.9699999999998</v>
      </c>
      <c r="N134" s="316">
        <v>1038.24</v>
      </c>
      <c r="O134" s="321">
        <v>2524</v>
      </c>
      <c r="P134" s="316">
        <v>1331.4099999999999</v>
      </c>
      <c r="Q134" s="316">
        <v>706.72</v>
      </c>
      <c r="R134" s="321">
        <v>1906</v>
      </c>
      <c r="S134" s="316">
        <v>1005.415</v>
      </c>
      <c r="T134" s="316">
        <v>533.68000000000006</v>
      </c>
      <c r="U134" s="321">
        <v>1010</v>
      </c>
      <c r="V134" s="316">
        <v>532.77499999999998</v>
      </c>
      <c r="W134" s="316">
        <v>282.8</v>
      </c>
      <c r="X134" s="317"/>
    </row>
    <row r="135" spans="1:24">
      <c r="A135" s="318">
        <v>57</v>
      </c>
      <c r="B135" s="319">
        <v>57</v>
      </c>
      <c r="C135" s="321">
        <v>7770</v>
      </c>
      <c r="D135" s="316">
        <v>4098.6750000000002</v>
      </c>
      <c r="E135" s="316">
        <v>2175.6000000000004</v>
      </c>
      <c r="F135" s="321">
        <v>6211</v>
      </c>
      <c r="G135" s="316">
        <v>3276.3024999999998</v>
      </c>
      <c r="H135" s="316">
        <v>1739.0800000000002</v>
      </c>
      <c r="I135" s="321">
        <v>5351</v>
      </c>
      <c r="J135" s="316">
        <v>2822.6524999999997</v>
      </c>
      <c r="K135" s="316">
        <v>1498.2800000000002</v>
      </c>
      <c r="L135" s="321">
        <v>3843</v>
      </c>
      <c r="M135" s="316">
        <v>2027.1824999999999</v>
      </c>
      <c r="N135" s="316">
        <v>1076.0400000000002</v>
      </c>
      <c r="O135" s="321">
        <v>2613</v>
      </c>
      <c r="P135" s="316">
        <v>1378.3574999999998</v>
      </c>
      <c r="Q135" s="316">
        <v>731.6400000000001</v>
      </c>
      <c r="R135" s="321">
        <v>1975</v>
      </c>
      <c r="S135" s="316">
        <v>1041.8125</v>
      </c>
      <c r="T135" s="316">
        <v>553</v>
      </c>
      <c r="U135" s="321">
        <v>1047</v>
      </c>
      <c r="V135" s="316">
        <v>552.29250000000002</v>
      </c>
      <c r="W135" s="316">
        <v>293.16000000000003</v>
      </c>
      <c r="X135" s="320"/>
    </row>
    <row r="136" spans="1:24">
      <c r="A136" s="314">
        <v>58</v>
      </c>
      <c r="B136" s="315">
        <v>58</v>
      </c>
      <c r="C136" s="321">
        <v>8041</v>
      </c>
      <c r="D136" s="316">
        <v>4241.6274999999996</v>
      </c>
      <c r="E136" s="316">
        <v>2251.48</v>
      </c>
      <c r="F136" s="321">
        <v>6425</v>
      </c>
      <c r="G136" s="316">
        <v>3389.1875</v>
      </c>
      <c r="H136" s="316">
        <v>1799.0000000000002</v>
      </c>
      <c r="I136" s="321">
        <v>5533</v>
      </c>
      <c r="J136" s="316">
        <v>2918.6574999999998</v>
      </c>
      <c r="K136" s="316">
        <v>1549.2400000000002</v>
      </c>
      <c r="L136" s="321">
        <v>3973</v>
      </c>
      <c r="M136" s="316">
        <v>2095.7574999999997</v>
      </c>
      <c r="N136" s="316">
        <v>1112.44</v>
      </c>
      <c r="O136" s="321">
        <v>2700</v>
      </c>
      <c r="P136" s="316">
        <v>1424.25</v>
      </c>
      <c r="Q136" s="316">
        <v>756.00000000000011</v>
      </c>
      <c r="R136" s="321">
        <v>2041</v>
      </c>
      <c r="S136" s="316">
        <v>1076.6274999999998</v>
      </c>
      <c r="T136" s="316">
        <v>571.48</v>
      </c>
      <c r="U136" s="321">
        <v>1082</v>
      </c>
      <c r="V136" s="316">
        <v>570.755</v>
      </c>
      <c r="W136" s="316">
        <v>302.96000000000004</v>
      </c>
      <c r="X136" s="317"/>
    </row>
    <row r="137" spans="1:24">
      <c r="A137" s="318">
        <v>59</v>
      </c>
      <c r="B137" s="319">
        <v>59</v>
      </c>
      <c r="C137" s="321">
        <v>8310</v>
      </c>
      <c r="D137" s="316">
        <v>4383.5249999999996</v>
      </c>
      <c r="E137" s="316">
        <v>2326.8000000000002</v>
      </c>
      <c r="F137" s="321">
        <v>6636</v>
      </c>
      <c r="G137" s="316">
        <v>3500.49</v>
      </c>
      <c r="H137" s="316">
        <v>1858.0800000000002</v>
      </c>
      <c r="I137" s="321">
        <v>5717</v>
      </c>
      <c r="J137" s="316">
        <v>3015.7174999999997</v>
      </c>
      <c r="K137" s="316">
        <v>1600.7600000000002</v>
      </c>
      <c r="L137" s="321">
        <v>4106</v>
      </c>
      <c r="M137" s="316">
        <v>2165.915</v>
      </c>
      <c r="N137" s="316">
        <v>1149.68</v>
      </c>
      <c r="O137" s="321">
        <v>2787</v>
      </c>
      <c r="P137" s="316">
        <v>1470.1424999999999</v>
      </c>
      <c r="Q137" s="316">
        <v>780.36000000000013</v>
      </c>
      <c r="R137" s="321">
        <v>2102</v>
      </c>
      <c r="S137" s="316">
        <v>1108.8049999999998</v>
      </c>
      <c r="T137" s="316">
        <v>588.56000000000006</v>
      </c>
      <c r="U137" s="321">
        <v>1114</v>
      </c>
      <c r="V137" s="316">
        <v>587.63499999999999</v>
      </c>
      <c r="W137" s="316">
        <v>311.92</v>
      </c>
      <c r="X137" s="320"/>
    </row>
    <row r="138" spans="1:24">
      <c r="A138" s="314">
        <v>60</v>
      </c>
      <c r="B138" s="315">
        <v>60</v>
      </c>
      <c r="C138" s="321">
        <v>8575</v>
      </c>
      <c r="D138" s="316">
        <v>4523.3125</v>
      </c>
      <c r="E138" s="316">
        <v>2401.0000000000005</v>
      </c>
      <c r="F138" s="321">
        <v>6854</v>
      </c>
      <c r="G138" s="316">
        <v>3615.4849999999997</v>
      </c>
      <c r="H138" s="316">
        <v>1919.1200000000001</v>
      </c>
      <c r="I138" s="321">
        <v>5901</v>
      </c>
      <c r="J138" s="316">
        <v>3112.7774999999997</v>
      </c>
      <c r="K138" s="316">
        <v>1652.2800000000002</v>
      </c>
      <c r="L138" s="321">
        <v>4239</v>
      </c>
      <c r="M138" s="316">
        <v>2236.0724999999998</v>
      </c>
      <c r="N138" s="316">
        <v>1186.92</v>
      </c>
      <c r="O138" s="321">
        <v>2876</v>
      </c>
      <c r="P138" s="316">
        <v>1517.09</v>
      </c>
      <c r="Q138" s="316">
        <v>805.28000000000009</v>
      </c>
      <c r="R138" s="321">
        <v>2175</v>
      </c>
      <c r="S138" s="316">
        <v>1147.3125</v>
      </c>
      <c r="T138" s="316">
        <v>609.00000000000011</v>
      </c>
      <c r="U138" s="321">
        <v>1153</v>
      </c>
      <c r="V138" s="316">
        <v>608.20749999999998</v>
      </c>
      <c r="W138" s="316">
        <v>322.84000000000003</v>
      </c>
      <c r="X138" s="317"/>
    </row>
    <row r="139" spans="1:24">
      <c r="A139" s="318">
        <v>61</v>
      </c>
      <c r="B139" s="319">
        <v>61</v>
      </c>
      <c r="C139" s="321">
        <v>8847</v>
      </c>
      <c r="D139" s="316">
        <v>4666.7924999999996</v>
      </c>
      <c r="E139" s="316">
        <v>2477.1600000000003</v>
      </c>
      <c r="F139" s="321">
        <v>7065</v>
      </c>
      <c r="G139" s="316">
        <v>3726.7874999999999</v>
      </c>
      <c r="H139" s="316">
        <v>1978.2000000000003</v>
      </c>
      <c r="I139" s="321">
        <v>6086</v>
      </c>
      <c r="J139" s="316">
        <v>3210.3649999999998</v>
      </c>
      <c r="K139" s="316">
        <v>1704.0800000000002</v>
      </c>
      <c r="L139" s="321">
        <v>4368</v>
      </c>
      <c r="M139" s="316">
        <v>2304.12</v>
      </c>
      <c r="N139" s="316">
        <v>1223.0400000000002</v>
      </c>
      <c r="O139" s="321">
        <v>2966</v>
      </c>
      <c r="P139" s="316">
        <v>1564.5649999999998</v>
      </c>
      <c r="Q139" s="316">
        <v>830.48000000000013</v>
      </c>
      <c r="R139" s="321">
        <v>2238</v>
      </c>
      <c r="S139" s="316">
        <v>1180.5449999999998</v>
      </c>
      <c r="T139" s="316">
        <v>626.6400000000001</v>
      </c>
      <c r="U139" s="321">
        <v>1186</v>
      </c>
      <c r="V139" s="316">
        <v>625.61500000000001</v>
      </c>
      <c r="W139" s="316">
        <v>332.08000000000004</v>
      </c>
      <c r="X139" s="320"/>
    </row>
    <row r="140" spans="1:24">
      <c r="A140" s="314">
        <v>62</v>
      </c>
      <c r="B140" s="315">
        <v>62</v>
      </c>
      <c r="C140" s="321">
        <v>9482</v>
      </c>
      <c r="D140" s="316">
        <v>5001.7550000000001</v>
      </c>
      <c r="E140" s="316">
        <v>2654.96</v>
      </c>
      <c r="F140" s="321">
        <v>7570</v>
      </c>
      <c r="G140" s="316">
        <v>3993.1749999999997</v>
      </c>
      <c r="H140" s="316">
        <v>2119.6000000000004</v>
      </c>
      <c r="I140" s="321">
        <v>6523</v>
      </c>
      <c r="J140" s="316">
        <v>3440.8824999999997</v>
      </c>
      <c r="K140" s="316">
        <v>1826.4400000000003</v>
      </c>
      <c r="L140" s="321">
        <v>4686</v>
      </c>
      <c r="M140" s="316">
        <v>2471.8649999999998</v>
      </c>
      <c r="N140" s="316">
        <v>1312.0800000000002</v>
      </c>
      <c r="O140" s="321">
        <v>3174</v>
      </c>
      <c r="P140" s="316">
        <v>1674.2849999999999</v>
      </c>
      <c r="Q140" s="316">
        <v>888.72000000000014</v>
      </c>
      <c r="R140" s="321">
        <v>2394</v>
      </c>
      <c r="S140" s="316">
        <v>1262.835</v>
      </c>
      <c r="T140" s="316">
        <v>670.32</v>
      </c>
      <c r="U140" s="321">
        <v>1269</v>
      </c>
      <c r="V140" s="316">
        <v>669.39749999999992</v>
      </c>
      <c r="W140" s="316">
        <v>355.32000000000005</v>
      </c>
      <c r="X140" s="317"/>
    </row>
    <row r="141" spans="1:24">
      <c r="A141" s="318">
        <v>63</v>
      </c>
      <c r="B141" s="319">
        <v>63</v>
      </c>
      <c r="C141" s="321">
        <v>10118</v>
      </c>
      <c r="D141" s="316">
        <v>5337.2449999999999</v>
      </c>
      <c r="E141" s="316">
        <v>2833.0400000000004</v>
      </c>
      <c r="F141" s="321">
        <v>8074</v>
      </c>
      <c r="G141" s="316">
        <v>4259.0349999999999</v>
      </c>
      <c r="H141" s="316">
        <v>2260.7200000000003</v>
      </c>
      <c r="I141" s="321">
        <v>6956</v>
      </c>
      <c r="J141" s="316">
        <v>3669.29</v>
      </c>
      <c r="K141" s="316">
        <v>1947.6800000000003</v>
      </c>
      <c r="L141" s="321">
        <v>4998</v>
      </c>
      <c r="M141" s="316">
        <v>2636.4449999999997</v>
      </c>
      <c r="N141" s="316">
        <v>1399.44</v>
      </c>
      <c r="O141" s="321">
        <v>3379</v>
      </c>
      <c r="P141" s="316">
        <v>1782.4224999999999</v>
      </c>
      <c r="Q141" s="316">
        <v>946.12000000000012</v>
      </c>
      <c r="R141" s="321">
        <v>2544</v>
      </c>
      <c r="S141" s="316">
        <v>1341.9599999999998</v>
      </c>
      <c r="T141" s="316">
        <v>712.32</v>
      </c>
      <c r="U141" s="321">
        <v>1348</v>
      </c>
      <c r="V141" s="316">
        <v>711.06999999999994</v>
      </c>
      <c r="W141" s="316">
        <v>377.44000000000005</v>
      </c>
      <c r="X141" s="320"/>
    </row>
    <row r="142" spans="1:24">
      <c r="A142" s="314">
        <v>64</v>
      </c>
      <c r="B142" s="315">
        <v>64</v>
      </c>
      <c r="C142" s="321">
        <v>10752</v>
      </c>
      <c r="D142" s="316">
        <v>5671.6799999999994</v>
      </c>
      <c r="E142" s="316">
        <v>3010.5600000000004</v>
      </c>
      <c r="F142" s="321">
        <v>8578</v>
      </c>
      <c r="G142" s="316">
        <v>4524.8949999999995</v>
      </c>
      <c r="H142" s="316">
        <v>2401.84</v>
      </c>
      <c r="I142" s="321">
        <v>7392</v>
      </c>
      <c r="J142" s="316">
        <v>3899.2799999999997</v>
      </c>
      <c r="K142" s="316">
        <v>2069.7600000000002</v>
      </c>
      <c r="L142" s="321">
        <v>5312</v>
      </c>
      <c r="M142" s="316">
        <v>2802.08</v>
      </c>
      <c r="N142" s="316">
        <v>1487.3600000000001</v>
      </c>
      <c r="O142" s="321">
        <v>3586</v>
      </c>
      <c r="P142" s="316">
        <v>1891.6149999999998</v>
      </c>
      <c r="Q142" s="316">
        <v>1004.08</v>
      </c>
      <c r="R142" s="321">
        <v>2694</v>
      </c>
      <c r="S142" s="316">
        <v>1421.0849999999998</v>
      </c>
      <c r="T142" s="316">
        <v>754.32</v>
      </c>
      <c r="U142" s="321">
        <v>1428</v>
      </c>
      <c r="V142" s="316">
        <v>753.27</v>
      </c>
      <c r="W142" s="316">
        <v>399.84000000000003</v>
      </c>
      <c r="X142" s="317"/>
    </row>
    <row r="143" spans="1:24">
      <c r="A143" s="318">
        <v>65</v>
      </c>
      <c r="B143" s="319">
        <v>65</v>
      </c>
      <c r="C143" s="321">
        <v>13738</v>
      </c>
      <c r="D143" s="316">
        <v>7246.7949999999992</v>
      </c>
      <c r="E143" s="316">
        <v>3846.6400000000003</v>
      </c>
      <c r="F143" s="321">
        <v>10966</v>
      </c>
      <c r="G143" s="316">
        <v>5784.5649999999996</v>
      </c>
      <c r="H143" s="316">
        <v>3070.4800000000005</v>
      </c>
      <c r="I143" s="321">
        <v>9448</v>
      </c>
      <c r="J143" s="316">
        <v>4983.82</v>
      </c>
      <c r="K143" s="316">
        <v>2645.44</v>
      </c>
      <c r="L143" s="321">
        <v>6787</v>
      </c>
      <c r="M143" s="316">
        <v>3580.1424999999999</v>
      </c>
      <c r="N143" s="316">
        <v>1900.3600000000001</v>
      </c>
      <c r="O143" s="321">
        <v>4578</v>
      </c>
      <c r="P143" s="316">
        <v>2414.895</v>
      </c>
      <c r="Q143" s="316">
        <v>1281.8400000000001</v>
      </c>
      <c r="R143" s="321">
        <v>3445</v>
      </c>
      <c r="S143" s="316">
        <v>1817.2375</v>
      </c>
      <c r="T143" s="316">
        <v>964.60000000000014</v>
      </c>
      <c r="U143" s="321">
        <v>1826</v>
      </c>
      <c r="V143" s="316">
        <v>963.21499999999992</v>
      </c>
      <c r="W143" s="316">
        <v>511.28000000000003</v>
      </c>
      <c r="X143" s="320"/>
    </row>
    <row r="144" spans="1:24">
      <c r="A144" s="314">
        <v>66</v>
      </c>
      <c r="B144" s="315">
        <v>66</v>
      </c>
      <c r="C144" s="321">
        <v>15187</v>
      </c>
      <c r="D144" s="316">
        <v>8011.1424999999999</v>
      </c>
      <c r="E144" s="316">
        <v>4252.3600000000006</v>
      </c>
      <c r="F144" s="321">
        <v>12108</v>
      </c>
      <c r="G144" s="316">
        <v>6386.9699999999993</v>
      </c>
      <c r="H144" s="316">
        <v>3390.2400000000002</v>
      </c>
      <c r="I144" s="321">
        <v>10436</v>
      </c>
      <c r="J144" s="316">
        <v>5504.99</v>
      </c>
      <c r="K144" s="316">
        <v>2922.0800000000004</v>
      </c>
      <c r="L144" s="321">
        <v>7490</v>
      </c>
      <c r="M144" s="316">
        <v>3950.9749999999999</v>
      </c>
      <c r="N144" s="316">
        <v>2097.2000000000003</v>
      </c>
      <c r="O144" s="321">
        <v>5048</v>
      </c>
      <c r="P144" s="316">
        <v>2662.8199999999997</v>
      </c>
      <c r="Q144" s="316">
        <v>1413.44</v>
      </c>
      <c r="R144" s="321">
        <v>3793</v>
      </c>
      <c r="S144" s="316">
        <v>2000.8074999999999</v>
      </c>
      <c r="T144" s="316">
        <v>1062.0400000000002</v>
      </c>
      <c r="U144" s="321">
        <v>2010</v>
      </c>
      <c r="V144" s="316">
        <v>1060.2749999999999</v>
      </c>
      <c r="W144" s="316">
        <v>562.80000000000007</v>
      </c>
      <c r="X144" s="317"/>
    </row>
    <row r="145" spans="1:24">
      <c r="A145" s="318">
        <v>67</v>
      </c>
      <c r="B145" s="319">
        <v>67</v>
      </c>
      <c r="C145" s="321">
        <v>16315</v>
      </c>
      <c r="D145" s="316">
        <v>8606.1625000000004</v>
      </c>
      <c r="E145" s="316">
        <v>4568.2000000000007</v>
      </c>
      <c r="F145" s="321">
        <v>13004</v>
      </c>
      <c r="G145" s="316">
        <v>6859.61</v>
      </c>
      <c r="H145" s="316">
        <v>3641.1200000000003</v>
      </c>
      <c r="I145" s="321">
        <v>11205</v>
      </c>
      <c r="J145" s="316">
        <v>5910.6374999999998</v>
      </c>
      <c r="K145" s="316">
        <v>3137.4</v>
      </c>
      <c r="L145" s="321">
        <v>8043</v>
      </c>
      <c r="M145" s="316">
        <v>4242.6824999999999</v>
      </c>
      <c r="N145" s="316">
        <v>2252.0400000000004</v>
      </c>
      <c r="O145" s="321">
        <v>5423</v>
      </c>
      <c r="P145" s="316">
        <v>2860.6324999999997</v>
      </c>
      <c r="Q145" s="316">
        <v>1518.44</v>
      </c>
      <c r="R145" s="321">
        <v>4071</v>
      </c>
      <c r="S145" s="316">
        <v>2147.4524999999999</v>
      </c>
      <c r="T145" s="316">
        <v>1139.8800000000001</v>
      </c>
      <c r="U145" s="321">
        <v>2157</v>
      </c>
      <c r="V145" s="316">
        <v>1137.8174999999999</v>
      </c>
      <c r="W145" s="316">
        <v>603.96</v>
      </c>
      <c r="X145" s="320"/>
    </row>
    <row r="146" spans="1:24">
      <c r="A146" s="314">
        <v>68</v>
      </c>
      <c r="B146" s="315">
        <v>68</v>
      </c>
      <c r="C146" s="321">
        <v>17441</v>
      </c>
      <c r="D146" s="316">
        <v>9200.1274999999987</v>
      </c>
      <c r="E146" s="316">
        <v>4883.4800000000005</v>
      </c>
      <c r="F146" s="321">
        <v>13896</v>
      </c>
      <c r="G146" s="316">
        <v>7330.1399999999994</v>
      </c>
      <c r="H146" s="316">
        <v>3890.8800000000006</v>
      </c>
      <c r="I146" s="321">
        <v>11976</v>
      </c>
      <c r="J146" s="316">
        <v>6317.3399999999992</v>
      </c>
      <c r="K146" s="316">
        <v>3353.28</v>
      </c>
      <c r="L146" s="321">
        <v>8598</v>
      </c>
      <c r="M146" s="316">
        <v>4535.4449999999997</v>
      </c>
      <c r="N146" s="316">
        <v>2407.44</v>
      </c>
      <c r="O146" s="321">
        <v>5788</v>
      </c>
      <c r="P146" s="316">
        <v>3053.1699999999996</v>
      </c>
      <c r="Q146" s="316">
        <v>1620.64</v>
      </c>
      <c r="R146" s="321">
        <v>4346</v>
      </c>
      <c r="S146" s="316">
        <v>2292.5149999999999</v>
      </c>
      <c r="T146" s="316">
        <v>1216.8800000000001</v>
      </c>
      <c r="U146" s="321">
        <v>2303</v>
      </c>
      <c r="V146" s="316">
        <v>1214.8325</v>
      </c>
      <c r="W146" s="316">
        <v>644.84</v>
      </c>
      <c r="X146" s="317"/>
    </row>
    <row r="147" spans="1:24">
      <c r="A147" s="318">
        <v>69</v>
      </c>
      <c r="B147" s="319">
        <v>69</v>
      </c>
      <c r="C147" s="321">
        <v>18574</v>
      </c>
      <c r="D147" s="316">
        <v>9797.7849999999999</v>
      </c>
      <c r="E147" s="316">
        <v>5200.72</v>
      </c>
      <c r="F147" s="321">
        <v>14792</v>
      </c>
      <c r="G147" s="316">
        <v>7802.78</v>
      </c>
      <c r="H147" s="316">
        <v>4141.76</v>
      </c>
      <c r="I147" s="321">
        <v>12746</v>
      </c>
      <c r="J147" s="316">
        <v>6723.5149999999994</v>
      </c>
      <c r="K147" s="316">
        <v>3568.8800000000006</v>
      </c>
      <c r="L147" s="321">
        <v>9151</v>
      </c>
      <c r="M147" s="316">
        <v>4827.1525000000001</v>
      </c>
      <c r="N147" s="316">
        <v>2562.2800000000002</v>
      </c>
      <c r="O147" s="321">
        <v>6150</v>
      </c>
      <c r="P147" s="316">
        <v>3244.125</v>
      </c>
      <c r="Q147" s="316">
        <v>1722.0000000000002</v>
      </c>
      <c r="R147" s="321">
        <v>4618</v>
      </c>
      <c r="S147" s="316">
        <v>2435.9949999999999</v>
      </c>
      <c r="T147" s="316">
        <v>1293.0400000000002</v>
      </c>
      <c r="U147" s="321">
        <v>2448</v>
      </c>
      <c r="V147" s="316">
        <v>1291.32</v>
      </c>
      <c r="W147" s="316">
        <v>685.44</v>
      </c>
      <c r="X147" s="320"/>
    </row>
    <row r="148" spans="1:24">
      <c r="A148" s="314">
        <v>70</v>
      </c>
      <c r="B148" s="315">
        <v>70</v>
      </c>
      <c r="C148" s="321">
        <v>19705</v>
      </c>
      <c r="D148" s="316">
        <v>10394.387499999999</v>
      </c>
      <c r="E148" s="316">
        <v>5517.4000000000005</v>
      </c>
      <c r="F148" s="321">
        <v>15691</v>
      </c>
      <c r="G148" s="316">
        <v>8277.0024999999987</v>
      </c>
      <c r="H148" s="316">
        <v>4393.4800000000005</v>
      </c>
      <c r="I148" s="321">
        <v>13517</v>
      </c>
      <c r="J148" s="316">
        <v>7130.2174999999997</v>
      </c>
      <c r="K148" s="316">
        <v>3784.76</v>
      </c>
      <c r="L148" s="321">
        <v>9704</v>
      </c>
      <c r="M148" s="316">
        <v>5118.8599999999997</v>
      </c>
      <c r="N148" s="316">
        <v>2717.1200000000003</v>
      </c>
      <c r="O148" s="321">
        <v>6524</v>
      </c>
      <c r="P148" s="316">
        <v>3441.41</v>
      </c>
      <c r="Q148" s="316">
        <v>1826.7200000000003</v>
      </c>
      <c r="R148" s="321">
        <v>4895</v>
      </c>
      <c r="S148" s="316">
        <v>2582.1124999999997</v>
      </c>
      <c r="T148" s="316">
        <v>1370.6000000000001</v>
      </c>
      <c r="U148" s="321">
        <v>2595</v>
      </c>
      <c r="V148" s="316">
        <v>1368.8625</v>
      </c>
      <c r="W148" s="316">
        <v>726.6</v>
      </c>
      <c r="X148" s="317"/>
    </row>
    <row r="149" spans="1:24">
      <c r="A149" s="318">
        <v>71</v>
      </c>
      <c r="B149" s="319">
        <v>71</v>
      </c>
      <c r="C149" s="321">
        <v>20828</v>
      </c>
      <c r="D149" s="316">
        <v>10986.769999999999</v>
      </c>
      <c r="E149" s="316">
        <v>5831.84</v>
      </c>
      <c r="F149" s="321">
        <v>16588</v>
      </c>
      <c r="G149" s="316">
        <v>8750.17</v>
      </c>
      <c r="H149" s="316">
        <v>4644.6400000000003</v>
      </c>
      <c r="I149" s="321">
        <v>14291</v>
      </c>
      <c r="J149" s="316">
        <v>7538.5024999999996</v>
      </c>
      <c r="K149" s="316">
        <v>4001.4800000000005</v>
      </c>
      <c r="L149" s="321">
        <v>10255</v>
      </c>
      <c r="M149" s="316">
        <v>5409.5124999999998</v>
      </c>
      <c r="N149" s="316">
        <v>2871.4</v>
      </c>
      <c r="O149" s="321">
        <v>6894</v>
      </c>
      <c r="P149" s="316">
        <v>3636.5849999999996</v>
      </c>
      <c r="Q149" s="316">
        <v>1930.3200000000002</v>
      </c>
      <c r="R149" s="321">
        <v>5169</v>
      </c>
      <c r="S149" s="316">
        <v>2726.6475</v>
      </c>
      <c r="T149" s="316">
        <v>1447.3200000000002</v>
      </c>
      <c r="U149" s="321">
        <v>2740</v>
      </c>
      <c r="V149" s="316">
        <v>1445.35</v>
      </c>
      <c r="W149" s="316">
        <v>767.2</v>
      </c>
      <c r="X149" s="320"/>
    </row>
    <row r="150" spans="1:24">
      <c r="A150" s="314">
        <v>72</v>
      </c>
      <c r="B150" s="315">
        <v>72</v>
      </c>
      <c r="C150" s="321">
        <v>21605</v>
      </c>
      <c r="D150" s="316">
        <v>11396.637499999999</v>
      </c>
      <c r="E150" s="316">
        <v>6049.4000000000005</v>
      </c>
      <c r="F150" s="321">
        <v>17203</v>
      </c>
      <c r="G150" s="316">
        <v>9074.5824999999986</v>
      </c>
      <c r="H150" s="316">
        <v>4816.84</v>
      </c>
      <c r="I150" s="321">
        <v>14804</v>
      </c>
      <c r="J150" s="316">
        <v>7809.11</v>
      </c>
      <c r="K150" s="316">
        <v>4145.1200000000008</v>
      </c>
      <c r="L150" s="321">
        <v>10632</v>
      </c>
      <c r="M150" s="316">
        <v>5608.38</v>
      </c>
      <c r="N150" s="316">
        <v>2976.9600000000005</v>
      </c>
      <c r="O150" s="321">
        <v>7144</v>
      </c>
      <c r="P150" s="316">
        <v>3768.4599999999996</v>
      </c>
      <c r="Q150" s="316">
        <v>2000.3200000000002</v>
      </c>
      <c r="R150" s="321">
        <v>5352</v>
      </c>
      <c r="S150" s="316">
        <v>2823.18</v>
      </c>
      <c r="T150" s="316">
        <v>1498.5600000000002</v>
      </c>
      <c r="U150" s="321">
        <v>2837</v>
      </c>
      <c r="V150" s="316">
        <v>1496.5174999999999</v>
      </c>
      <c r="W150" s="316">
        <v>794.36000000000013</v>
      </c>
      <c r="X150" s="317"/>
    </row>
    <row r="151" spans="1:24">
      <c r="A151" s="318">
        <v>73</v>
      </c>
      <c r="B151" s="319">
        <v>73</v>
      </c>
      <c r="C151" s="321">
        <v>22376</v>
      </c>
      <c r="D151" s="316">
        <v>11803.34</v>
      </c>
      <c r="E151" s="316">
        <v>6265.2800000000007</v>
      </c>
      <c r="F151" s="321">
        <v>17809</v>
      </c>
      <c r="G151" s="316">
        <v>9394.2474999999995</v>
      </c>
      <c r="H151" s="316">
        <v>4986.5200000000004</v>
      </c>
      <c r="I151" s="321">
        <v>15330</v>
      </c>
      <c r="J151" s="316">
        <v>8086.5749999999998</v>
      </c>
      <c r="K151" s="316">
        <v>4292.4000000000005</v>
      </c>
      <c r="L151" s="321">
        <v>11017</v>
      </c>
      <c r="M151" s="316">
        <v>5811.4674999999997</v>
      </c>
      <c r="N151" s="316">
        <v>3084.76</v>
      </c>
      <c r="O151" s="321">
        <v>7390</v>
      </c>
      <c r="P151" s="316">
        <v>3898.2249999999999</v>
      </c>
      <c r="Q151" s="316">
        <v>2069.2000000000003</v>
      </c>
      <c r="R151" s="321">
        <v>5537</v>
      </c>
      <c r="S151" s="316">
        <v>2920.7674999999999</v>
      </c>
      <c r="T151" s="316">
        <v>1550.3600000000001</v>
      </c>
      <c r="U151" s="321">
        <v>2935</v>
      </c>
      <c r="V151" s="316">
        <v>1548.2124999999999</v>
      </c>
      <c r="W151" s="316">
        <v>821.80000000000007</v>
      </c>
      <c r="X151" s="320"/>
    </row>
    <row r="152" spans="1:24">
      <c r="A152" s="314">
        <v>74</v>
      </c>
      <c r="B152" s="315">
        <v>74</v>
      </c>
      <c r="C152" s="321">
        <v>23145</v>
      </c>
      <c r="D152" s="316">
        <v>12208.987499999999</v>
      </c>
      <c r="E152" s="316">
        <v>6480.6</v>
      </c>
      <c r="F152" s="321">
        <v>18422</v>
      </c>
      <c r="G152" s="316">
        <v>9717.6049999999996</v>
      </c>
      <c r="H152" s="316">
        <v>5158.1600000000008</v>
      </c>
      <c r="I152" s="321">
        <v>15856</v>
      </c>
      <c r="J152" s="316">
        <v>8364.0399999999991</v>
      </c>
      <c r="K152" s="316">
        <v>4439.68</v>
      </c>
      <c r="L152" s="321">
        <v>11394</v>
      </c>
      <c r="M152" s="316">
        <v>6010.335</v>
      </c>
      <c r="N152" s="316">
        <v>3190.32</v>
      </c>
      <c r="O152" s="321">
        <v>7642</v>
      </c>
      <c r="P152" s="316">
        <v>4031.1549999999997</v>
      </c>
      <c r="Q152" s="316">
        <v>2139.7600000000002</v>
      </c>
      <c r="R152" s="321">
        <v>5722</v>
      </c>
      <c r="S152" s="316">
        <v>3018.355</v>
      </c>
      <c r="T152" s="316">
        <v>1602.16</v>
      </c>
      <c r="U152" s="321">
        <v>3033</v>
      </c>
      <c r="V152" s="316">
        <v>1599.9074999999998</v>
      </c>
      <c r="W152" s="316">
        <v>849.24000000000012</v>
      </c>
      <c r="X152" s="317"/>
    </row>
    <row r="153" spans="1:24">
      <c r="A153" s="318">
        <v>75</v>
      </c>
      <c r="B153" s="319">
        <v>75</v>
      </c>
      <c r="C153" s="321">
        <v>23915</v>
      </c>
      <c r="D153" s="316">
        <v>12615.162499999999</v>
      </c>
      <c r="E153" s="316">
        <v>6696.2000000000007</v>
      </c>
      <c r="F153" s="321">
        <v>19036</v>
      </c>
      <c r="G153" s="316">
        <v>10041.49</v>
      </c>
      <c r="H153" s="316">
        <v>5330.0800000000008</v>
      </c>
      <c r="I153" s="321">
        <v>16374</v>
      </c>
      <c r="J153" s="316">
        <v>8637.2849999999999</v>
      </c>
      <c r="K153" s="316">
        <v>4584.72</v>
      </c>
      <c r="L153" s="321">
        <v>11771</v>
      </c>
      <c r="M153" s="316">
        <v>6209.2024999999994</v>
      </c>
      <c r="N153" s="316">
        <v>3295.88</v>
      </c>
      <c r="O153" s="321">
        <v>7889</v>
      </c>
      <c r="P153" s="316">
        <v>4161.4474999999993</v>
      </c>
      <c r="Q153" s="316">
        <v>2208.92</v>
      </c>
      <c r="R153" s="321">
        <v>5913</v>
      </c>
      <c r="S153" s="316">
        <v>3119.1074999999996</v>
      </c>
      <c r="T153" s="316">
        <v>1655.64</v>
      </c>
      <c r="U153" s="321">
        <v>3134</v>
      </c>
      <c r="V153" s="316">
        <v>1653.1849999999999</v>
      </c>
      <c r="W153" s="316">
        <v>877.5200000000001</v>
      </c>
      <c r="X153" s="320"/>
    </row>
    <row r="154" spans="1:24">
      <c r="A154" s="314">
        <v>76</v>
      </c>
      <c r="B154" s="315">
        <v>76</v>
      </c>
      <c r="C154" s="321">
        <v>24682</v>
      </c>
      <c r="D154" s="316">
        <v>13019.754999999999</v>
      </c>
      <c r="E154" s="316">
        <v>6910.9600000000009</v>
      </c>
      <c r="F154" s="321">
        <v>19644</v>
      </c>
      <c r="G154" s="316">
        <v>10362.209999999999</v>
      </c>
      <c r="H154" s="316">
        <v>5500.3200000000006</v>
      </c>
      <c r="I154" s="321">
        <v>16900</v>
      </c>
      <c r="J154" s="316">
        <v>8914.75</v>
      </c>
      <c r="K154" s="316">
        <v>4732</v>
      </c>
      <c r="L154" s="321">
        <v>12152</v>
      </c>
      <c r="M154" s="316">
        <v>6410.1799999999994</v>
      </c>
      <c r="N154" s="316">
        <v>3402.5600000000004</v>
      </c>
      <c r="O154" s="321">
        <v>8137</v>
      </c>
      <c r="P154" s="316">
        <v>4292.2674999999999</v>
      </c>
      <c r="Q154" s="316">
        <v>2278.36</v>
      </c>
      <c r="R154" s="321">
        <v>6096</v>
      </c>
      <c r="S154" s="316">
        <v>3215.64</v>
      </c>
      <c r="T154" s="316">
        <v>1706.88</v>
      </c>
      <c r="U154" s="321">
        <v>3231</v>
      </c>
      <c r="V154" s="316">
        <v>1704.3525</v>
      </c>
      <c r="W154" s="316">
        <v>904.68000000000006</v>
      </c>
      <c r="X154" s="317"/>
    </row>
    <row r="155" spans="1:24">
      <c r="A155" s="318">
        <v>77</v>
      </c>
      <c r="B155" s="319">
        <v>77</v>
      </c>
      <c r="C155" s="321">
        <v>25893</v>
      </c>
      <c r="D155" s="316">
        <v>13658.557499999999</v>
      </c>
      <c r="E155" s="316">
        <v>7250.0400000000009</v>
      </c>
      <c r="F155" s="321">
        <v>20608</v>
      </c>
      <c r="G155" s="316">
        <v>10870.72</v>
      </c>
      <c r="H155" s="316">
        <v>5770.2400000000007</v>
      </c>
      <c r="I155" s="321">
        <v>17727</v>
      </c>
      <c r="J155" s="316">
        <v>9350.9925000000003</v>
      </c>
      <c r="K155" s="316">
        <v>4963.5600000000004</v>
      </c>
      <c r="L155" s="321">
        <v>12741</v>
      </c>
      <c r="M155" s="316">
        <v>6720.8774999999996</v>
      </c>
      <c r="N155" s="316">
        <v>3567.4800000000005</v>
      </c>
      <c r="O155" s="321">
        <v>8536</v>
      </c>
      <c r="P155" s="316">
        <v>4502.74</v>
      </c>
      <c r="Q155" s="316">
        <v>2390.0800000000004</v>
      </c>
      <c r="R155" s="321">
        <v>6390</v>
      </c>
      <c r="S155" s="316">
        <v>3370.7249999999999</v>
      </c>
      <c r="T155" s="316">
        <v>1789.2000000000003</v>
      </c>
      <c r="U155" s="321">
        <v>3386</v>
      </c>
      <c r="V155" s="316">
        <v>1786.1149999999998</v>
      </c>
      <c r="W155" s="316">
        <v>948.08</v>
      </c>
      <c r="X155" s="320"/>
    </row>
    <row r="156" spans="1:24">
      <c r="A156" s="314">
        <v>78</v>
      </c>
      <c r="B156" s="315">
        <v>78</v>
      </c>
      <c r="C156" s="321">
        <v>27099</v>
      </c>
      <c r="D156" s="316">
        <v>14294.7225</v>
      </c>
      <c r="E156" s="316">
        <v>7587.7200000000012</v>
      </c>
      <c r="F156" s="321">
        <v>21564</v>
      </c>
      <c r="G156" s="316">
        <v>11375.01</v>
      </c>
      <c r="H156" s="316">
        <v>6037.920000000001</v>
      </c>
      <c r="I156" s="321">
        <v>18552</v>
      </c>
      <c r="J156" s="316">
        <v>9786.18</v>
      </c>
      <c r="K156" s="316">
        <v>5194.5600000000004</v>
      </c>
      <c r="L156" s="321">
        <v>13334</v>
      </c>
      <c r="M156" s="316">
        <v>7033.6849999999995</v>
      </c>
      <c r="N156" s="316">
        <v>3733.5200000000004</v>
      </c>
      <c r="O156" s="321">
        <v>8933</v>
      </c>
      <c r="P156" s="316">
        <v>4712.1574999999993</v>
      </c>
      <c r="Q156" s="316">
        <v>2501.2400000000002</v>
      </c>
      <c r="R156" s="321">
        <v>6685</v>
      </c>
      <c r="S156" s="316">
        <v>3526.3374999999996</v>
      </c>
      <c r="T156" s="316">
        <v>1871.8000000000002</v>
      </c>
      <c r="U156" s="321">
        <v>3543</v>
      </c>
      <c r="V156" s="316">
        <v>1868.9324999999999</v>
      </c>
      <c r="W156" s="316">
        <v>992.04000000000008</v>
      </c>
      <c r="X156" s="317"/>
    </row>
    <row r="157" spans="1:24">
      <c r="A157" s="318">
        <v>79</v>
      </c>
      <c r="B157" s="319">
        <v>79</v>
      </c>
      <c r="C157" s="321">
        <v>28300</v>
      </c>
      <c r="D157" s="316">
        <v>14928.25</v>
      </c>
      <c r="E157" s="316">
        <v>7924.0000000000009</v>
      </c>
      <c r="F157" s="321">
        <v>22514</v>
      </c>
      <c r="G157" s="316">
        <v>11876.134999999998</v>
      </c>
      <c r="H157" s="316">
        <v>6303.920000000001</v>
      </c>
      <c r="I157" s="321">
        <v>19381</v>
      </c>
      <c r="J157" s="316">
        <v>10223.477499999999</v>
      </c>
      <c r="K157" s="316">
        <v>5426.68</v>
      </c>
      <c r="L157" s="321">
        <v>13925</v>
      </c>
      <c r="M157" s="316">
        <v>7345.4375</v>
      </c>
      <c r="N157" s="316">
        <v>3899.0000000000005</v>
      </c>
      <c r="O157" s="321">
        <v>9332</v>
      </c>
      <c r="P157" s="316">
        <v>4922.63</v>
      </c>
      <c r="Q157" s="316">
        <v>2612.96</v>
      </c>
      <c r="R157" s="321">
        <v>6979</v>
      </c>
      <c r="S157" s="316">
        <v>3681.4224999999997</v>
      </c>
      <c r="T157" s="316">
        <v>1954.1200000000001</v>
      </c>
      <c r="U157" s="321">
        <v>3699</v>
      </c>
      <c r="V157" s="316">
        <v>1951.2224999999999</v>
      </c>
      <c r="W157" s="316">
        <v>1035.72</v>
      </c>
      <c r="X157" s="320"/>
    </row>
    <row r="158" spans="1:24">
      <c r="A158" s="314">
        <v>80</v>
      </c>
      <c r="B158" s="315">
        <v>80</v>
      </c>
      <c r="C158" s="321">
        <v>29507</v>
      </c>
      <c r="D158" s="316">
        <v>15564.942499999999</v>
      </c>
      <c r="E158" s="316">
        <v>8261.9600000000009</v>
      </c>
      <c r="F158" s="321">
        <v>23473</v>
      </c>
      <c r="G158" s="316">
        <v>12382.0075</v>
      </c>
      <c r="H158" s="316">
        <v>6572.4400000000005</v>
      </c>
      <c r="I158" s="321">
        <v>20207</v>
      </c>
      <c r="J158" s="316">
        <v>10659.192499999999</v>
      </c>
      <c r="K158" s="316">
        <v>5657.9600000000009</v>
      </c>
      <c r="L158" s="321">
        <v>14514</v>
      </c>
      <c r="M158" s="316">
        <v>7656.1349999999993</v>
      </c>
      <c r="N158" s="316">
        <v>4063.9200000000005</v>
      </c>
      <c r="O158" s="321">
        <v>9726</v>
      </c>
      <c r="P158" s="316">
        <v>5130.4650000000001</v>
      </c>
      <c r="Q158" s="316">
        <v>2723.28</v>
      </c>
      <c r="R158" s="321">
        <v>7276</v>
      </c>
      <c r="S158" s="316">
        <v>3838.0899999999997</v>
      </c>
      <c r="T158" s="316">
        <v>2037.2800000000002</v>
      </c>
      <c r="U158" s="321">
        <v>3856</v>
      </c>
      <c r="V158" s="316">
        <v>2034.04</v>
      </c>
      <c r="W158" s="316">
        <v>1079.68</v>
      </c>
      <c r="X158" s="317"/>
    </row>
    <row r="159" spans="1:24">
      <c r="A159" s="314">
        <v>81</v>
      </c>
      <c r="B159" s="315">
        <v>81</v>
      </c>
      <c r="C159" s="321">
        <v>30711</v>
      </c>
      <c r="D159" s="316">
        <v>16200.0525</v>
      </c>
      <c r="E159" s="316">
        <v>8599.08</v>
      </c>
      <c r="F159" s="321">
        <v>24430</v>
      </c>
      <c r="G159" s="316">
        <v>12886.824999999999</v>
      </c>
      <c r="H159" s="316">
        <v>6840.4000000000005</v>
      </c>
      <c r="I159" s="321">
        <v>21029</v>
      </c>
      <c r="J159" s="316">
        <v>11092.797499999999</v>
      </c>
      <c r="K159" s="316">
        <v>5888.1200000000008</v>
      </c>
      <c r="L159" s="321">
        <v>15105</v>
      </c>
      <c r="M159" s="316">
        <v>7967.8874999999998</v>
      </c>
      <c r="N159" s="316">
        <v>4229.4000000000005</v>
      </c>
      <c r="O159" s="321">
        <v>10121</v>
      </c>
      <c r="P159" s="316">
        <v>5338.8274999999994</v>
      </c>
      <c r="Q159" s="316">
        <v>2833.88</v>
      </c>
      <c r="R159" s="321">
        <v>7572</v>
      </c>
      <c r="S159" s="316">
        <v>3994.2299999999996</v>
      </c>
      <c r="T159" s="316">
        <v>2120.1600000000003</v>
      </c>
      <c r="U159" s="321">
        <v>4013</v>
      </c>
      <c r="V159" s="316">
        <v>2116.8575000000001</v>
      </c>
      <c r="W159" s="316">
        <v>1123.6400000000001</v>
      </c>
      <c r="X159" s="317"/>
    </row>
    <row r="160" spans="1:24">
      <c r="A160" s="314">
        <v>82</v>
      </c>
      <c r="B160" s="315">
        <v>82</v>
      </c>
      <c r="C160" s="321">
        <v>32517</v>
      </c>
      <c r="D160" s="316">
        <v>17152.717499999999</v>
      </c>
      <c r="E160" s="316">
        <v>9104.76</v>
      </c>
      <c r="F160" s="321">
        <v>25864</v>
      </c>
      <c r="G160" s="316">
        <v>13643.259999999998</v>
      </c>
      <c r="H160" s="316">
        <v>7241.920000000001</v>
      </c>
      <c r="I160" s="321">
        <v>22262</v>
      </c>
      <c r="J160" s="316">
        <v>11743.205</v>
      </c>
      <c r="K160" s="316">
        <v>6233.3600000000006</v>
      </c>
      <c r="L160" s="321">
        <v>15997</v>
      </c>
      <c r="M160" s="316">
        <v>8438.4174999999996</v>
      </c>
      <c r="N160" s="316">
        <v>4479.1600000000008</v>
      </c>
      <c r="O160" s="321">
        <v>10712</v>
      </c>
      <c r="P160" s="316">
        <v>5650.58</v>
      </c>
      <c r="Q160" s="316">
        <v>2999.36</v>
      </c>
      <c r="R160" s="321">
        <v>8005</v>
      </c>
      <c r="S160" s="316">
        <v>4222.6374999999998</v>
      </c>
      <c r="T160" s="316">
        <v>2241.4</v>
      </c>
      <c r="U160" s="321">
        <v>4243</v>
      </c>
      <c r="V160" s="316">
        <v>2238.1824999999999</v>
      </c>
      <c r="W160" s="316">
        <v>1188.0400000000002</v>
      </c>
      <c r="X160" s="317"/>
    </row>
    <row r="161" spans="1:24">
      <c r="A161" s="314">
        <v>83</v>
      </c>
      <c r="B161" s="315">
        <v>83</v>
      </c>
      <c r="C161" s="321">
        <v>34319</v>
      </c>
      <c r="D161" s="316">
        <v>18103.272499999999</v>
      </c>
      <c r="E161" s="316">
        <v>9609.3200000000015</v>
      </c>
      <c r="F161" s="321">
        <v>27293</v>
      </c>
      <c r="G161" s="316">
        <v>14397.057499999999</v>
      </c>
      <c r="H161" s="316">
        <v>7642.0400000000009</v>
      </c>
      <c r="I161" s="321">
        <v>23495</v>
      </c>
      <c r="J161" s="316">
        <v>12393.612499999999</v>
      </c>
      <c r="K161" s="316">
        <v>6578.6</v>
      </c>
      <c r="L161" s="321">
        <v>16875</v>
      </c>
      <c r="M161" s="316">
        <v>8901.5625</v>
      </c>
      <c r="N161" s="316">
        <v>4725</v>
      </c>
      <c r="O161" s="321">
        <v>11296</v>
      </c>
      <c r="P161" s="316">
        <v>5958.6399999999994</v>
      </c>
      <c r="Q161" s="316">
        <v>3162.88</v>
      </c>
      <c r="R161" s="321">
        <v>8449</v>
      </c>
      <c r="S161" s="316">
        <v>4456.8474999999999</v>
      </c>
      <c r="T161" s="316">
        <v>2365.7200000000003</v>
      </c>
      <c r="U161" s="321">
        <v>4478</v>
      </c>
      <c r="V161" s="316">
        <v>2362.145</v>
      </c>
      <c r="W161" s="316">
        <v>1253.8400000000001</v>
      </c>
      <c r="X161" s="317"/>
    </row>
    <row r="162" spans="1:24">
      <c r="A162" s="314">
        <v>84</v>
      </c>
      <c r="B162" s="315">
        <v>84</v>
      </c>
      <c r="C162" s="321">
        <v>36120</v>
      </c>
      <c r="D162" s="316">
        <v>19053.3</v>
      </c>
      <c r="E162" s="316">
        <v>10113.6</v>
      </c>
      <c r="F162" s="321">
        <v>28726</v>
      </c>
      <c r="G162" s="316">
        <v>15152.964999999998</v>
      </c>
      <c r="H162" s="316">
        <v>8043.2800000000007</v>
      </c>
      <c r="I162" s="321">
        <v>24726</v>
      </c>
      <c r="J162" s="316">
        <v>13042.964999999998</v>
      </c>
      <c r="K162" s="316">
        <v>6923.2800000000007</v>
      </c>
      <c r="L162" s="321">
        <v>17760</v>
      </c>
      <c r="M162" s="316">
        <v>9368.4</v>
      </c>
      <c r="N162" s="316">
        <v>4972.8</v>
      </c>
      <c r="O162" s="321">
        <v>11891</v>
      </c>
      <c r="P162" s="316">
        <v>6272.5024999999996</v>
      </c>
      <c r="Q162" s="316">
        <v>3329.4800000000005</v>
      </c>
      <c r="R162" s="321">
        <v>8883</v>
      </c>
      <c r="S162" s="316">
        <v>4685.7824999999993</v>
      </c>
      <c r="T162" s="316">
        <v>2487.2400000000002</v>
      </c>
      <c r="U162" s="321">
        <v>4708</v>
      </c>
      <c r="V162" s="316">
        <v>2483.4699999999998</v>
      </c>
      <c r="W162" s="316">
        <v>1318.2400000000002</v>
      </c>
      <c r="X162" s="317"/>
    </row>
    <row r="163" spans="1:24">
      <c r="A163" s="314">
        <v>85</v>
      </c>
      <c r="B163" s="315">
        <v>85</v>
      </c>
      <c r="C163" s="321">
        <v>37925</v>
      </c>
      <c r="D163" s="316">
        <v>20005.4375</v>
      </c>
      <c r="E163" s="316">
        <v>10619.000000000002</v>
      </c>
      <c r="F163" s="321">
        <v>30162</v>
      </c>
      <c r="G163" s="316">
        <v>15910.455</v>
      </c>
      <c r="H163" s="316">
        <v>8445.36</v>
      </c>
      <c r="I163" s="321">
        <v>25961</v>
      </c>
      <c r="J163" s="316">
        <v>13694.4275</v>
      </c>
      <c r="K163" s="316">
        <v>7269.0800000000008</v>
      </c>
      <c r="L163" s="321">
        <v>18643</v>
      </c>
      <c r="M163" s="316">
        <v>9834.182499999999</v>
      </c>
      <c r="N163" s="316">
        <v>5220.0400000000009</v>
      </c>
      <c r="O163" s="321">
        <v>12480</v>
      </c>
      <c r="P163" s="316">
        <v>6583.2</v>
      </c>
      <c r="Q163" s="316">
        <v>3494.4000000000005</v>
      </c>
      <c r="R163" s="321">
        <v>9329</v>
      </c>
      <c r="S163" s="316">
        <v>4921.0474999999997</v>
      </c>
      <c r="T163" s="316">
        <v>2612.1200000000003</v>
      </c>
      <c r="U163" s="321">
        <v>4944</v>
      </c>
      <c r="V163" s="316">
        <v>2607.96</v>
      </c>
      <c r="W163" s="316">
        <v>1384.3200000000002</v>
      </c>
      <c r="X163" s="317"/>
    </row>
    <row r="164" spans="1:24">
      <c r="A164" s="314">
        <v>86</v>
      </c>
      <c r="B164" s="315">
        <v>86</v>
      </c>
      <c r="C164" s="321">
        <v>39730</v>
      </c>
      <c r="D164" s="316">
        <v>20957.574999999997</v>
      </c>
      <c r="E164" s="316">
        <v>11124.400000000001</v>
      </c>
      <c r="F164" s="321">
        <v>31592</v>
      </c>
      <c r="G164" s="316">
        <v>16664.78</v>
      </c>
      <c r="H164" s="316">
        <v>8845.76</v>
      </c>
      <c r="I164" s="321">
        <v>27190</v>
      </c>
      <c r="J164" s="316">
        <v>14342.724999999999</v>
      </c>
      <c r="K164" s="316">
        <v>7613.2000000000007</v>
      </c>
      <c r="L164" s="321">
        <v>19529</v>
      </c>
      <c r="M164" s="316">
        <v>10301.547499999999</v>
      </c>
      <c r="N164" s="316">
        <v>5468.1200000000008</v>
      </c>
      <c r="O164" s="321">
        <v>13071</v>
      </c>
      <c r="P164" s="316">
        <v>6894.9524999999994</v>
      </c>
      <c r="Q164" s="316">
        <v>3659.8800000000006</v>
      </c>
      <c r="R164" s="321">
        <v>9762</v>
      </c>
      <c r="S164" s="316">
        <v>5149.4549999999999</v>
      </c>
      <c r="T164" s="316">
        <v>2733.36</v>
      </c>
      <c r="U164" s="321">
        <v>5174</v>
      </c>
      <c r="V164" s="316">
        <v>2729.2849999999999</v>
      </c>
      <c r="W164" s="316">
        <v>1448.72</v>
      </c>
      <c r="X164" s="317"/>
    </row>
    <row r="165" spans="1:24">
      <c r="A165" s="314">
        <v>87</v>
      </c>
      <c r="B165" s="315">
        <v>87</v>
      </c>
      <c r="C165" s="321">
        <v>42072</v>
      </c>
      <c r="D165" s="316">
        <v>22192.98</v>
      </c>
      <c r="E165" s="316">
        <v>11780.160000000002</v>
      </c>
      <c r="F165" s="321">
        <v>33452</v>
      </c>
      <c r="G165" s="316">
        <v>17645.93</v>
      </c>
      <c r="H165" s="316">
        <v>9366.5600000000013</v>
      </c>
      <c r="I165" s="321">
        <v>28793</v>
      </c>
      <c r="J165" s="316">
        <v>15188.307499999999</v>
      </c>
      <c r="K165" s="316">
        <v>8062.0400000000009</v>
      </c>
      <c r="L165" s="321">
        <v>20682</v>
      </c>
      <c r="M165" s="316">
        <v>10909.754999999999</v>
      </c>
      <c r="N165" s="316">
        <v>5790.9600000000009</v>
      </c>
      <c r="O165" s="321">
        <v>13836</v>
      </c>
      <c r="P165" s="316">
        <v>7298.49</v>
      </c>
      <c r="Q165" s="316">
        <v>3874.0800000000004</v>
      </c>
      <c r="R165" s="321">
        <v>10333</v>
      </c>
      <c r="S165" s="316">
        <v>5450.6574999999993</v>
      </c>
      <c r="T165" s="316">
        <v>2893.2400000000002</v>
      </c>
      <c r="U165" s="321">
        <v>5477</v>
      </c>
      <c r="V165" s="316">
        <v>2889.1174999999998</v>
      </c>
      <c r="W165" s="316">
        <v>1533.5600000000002</v>
      </c>
      <c r="X165" s="317"/>
    </row>
    <row r="166" spans="1:24">
      <c r="A166" s="314">
        <v>88</v>
      </c>
      <c r="B166" s="315">
        <v>88</v>
      </c>
      <c r="C166" s="321">
        <v>44418</v>
      </c>
      <c r="D166" s="316">
        <v>23430.494999999999</v>
      </c>
      <c r="E166" s="316">
        <v>12437.04</v>
      </c>
      <c r="F166" s="321">
        <v>35309</v>
      </c>
      <c r="G166" s="316">
        <v>18625.497499999998</v>
      </c>
      <c r="H166" s="316">
        <v>9886.52</v>
      </c>
      <c r="I166" s="321">
        <v>30392</v>
      </c>
      <c r="J166" s="316">
        <v>16031.779999999999</v>
      </c>
      <c r="K166" s="316">
        <v>8509.76</v>
      </c>
      <c r="L166" s="321">
        <v>21827</v>
      </c>
      <c r="M166" s="316">
        <v>11513.742499999998</v>
      </c>
      <c r="N166" s="316">
        <v>6111.56</v>
      </c>
      <c r="O166" s="321">
        <v>14601</v>
      </c>
      <c r="P166" s="316">
        <v>7702.0274999999992</v>
      </c>
      <c r="Q166" s="316">
        <v>4088.28</v>
      </c>
      <c r="R166" s="321">
        <v>10904</v>
      </c>
      <c r="S166" s="316">
        <v>5751.86</v>
      </c>
      <c r="T166" s="316">
        <v>3053.1200000000003</v>
      </c>
      <c r="U166" s="321">
        <v>5779</v>
      </c>
      <c r="V166" s="316">
        <v>3048.4224999999997</v>
      </c>
      <c r="W166" s="316">
        <v>1618.1200000000001</v>
      </c>
      <c r="X166" s="317"/>
    </row>
    <row r="167" spans="1:24">
      <c r="A167" s="314">
        <v>89</v>
      </c>
      <c r="B167" s="315">
        <v>89</v>
      </c>
      <c r="C167" s="321">
        <v>46763</v>
      </c>
      <c r="D167" s="316">
        <v>24667.482499999998</v>
      </c>
      <c r="E167" s="316">
        <v>13093.640000000001</v>
      </c>
      <c r="F167" s="321">
        <v>37169</v>
      </c>
      <c r="G167" s="316">
        <v>19606.647499999999</v>
      </c>
      <c r="H167" s="316">
        <v>10407.320000000002</v>
      </c>
      <c r="I167" s="321">
        <v>31996</v>
      </c>
      <c r="J167" s="316">
        <v>16877.89</v>
      </c>
      <c r="K167" s="316">
        <v>8958.880000000001</v>
      </c>
      <c r="L167" s="321">
        <v>22982</v>
      </c>
      <c r="M167" s="316">
        <v>12123.004999999999</v>
      </c>
      <c r="N167" s="316">
        <v>6434.9600000000009</v>
      </c>
      <c r="O167" s="321">
        <v>15368</v>
      </c>
      <c r="P167" s="316">
        <v>8106.62</v>
      </c>
      <c r="Q167" s="316">
        <v>4303.04</v>
      </c>
      <c r="R167" s="321">
        <v>11475</v>
      </c>
      <c r="S167" s="316">
        <v>6053.0625</v>
      </c>
      <c r="T167" s="316">
        <v>3213.0000000000005</v>
      </c>
      <c r="U167" s="321">
        <v>6082</v>
      </c>
      <c r="V167" s="316">
        <v>3208.2549999999997</v>
      </c>
      <c r="W167" s="316">
        <v>1702.9600000000003</v>
      </c>
      <c r="X167" s="317"/>
    </row>
    <row r="168" spans="1:24">
      <c r="A168" s="314">
        <v>90</v>
      </c>
      <c r="B168" s="315">
        <v>90</v>
      </c>
      <c r="C168" s="321">
        <v>49102</v>
      </c>
      <c r="D168" s="316">
        <v>25901.305</v>
      </c>
      <c r="E168" s="316">
        <v>13748.560000000001</v>
      </c>
      <c r="F168" s="321">
        <v>39031</v>
      </c>
      <c r="G168" s="316">
        <v>20588.852499999997</v>
      </c>
      <c r="H168" s="316">
        <v>10928.68</v>
      </c>
      <c r="I168" s="321">
        <v>33594</v>
      </c>
      <c r="J168" s="316">
        <v>17720.834999999999</v>
      </c>
      <c r="K168" s="316">
        <v>9406.3200000000015</v>
      </c>
      <c r="L168" s="321">
        <v>24129</v>
      </c>
      <c r="M168" s="316">
        <v>12728.047499999999</v>
      </c>
      <c r="N168" s="316">
        <v>6756.1200000000008</v>
      </c>
      <c r="O168" s="321">
        <v>16135</v>
      </c>
      <c r="P168" s="316">
        <v>8511.2124999999996</v>
      </c>
      <c r="Q168" s="316">
        <v>4517.8</v>
      </c>
      <c r="R168" s="321">
        <v>12045</v>
      </c>
      <c r="S168" s="316">
        <v>6353.7374999999993</v>
      </c>
      <c r="T168" s="316">
        <v>3372.6000000000004</v>
      </c>
      <c r="U168" s="321">
        <v>6384</v>
      </c>
      <c r="V168" s="316">
        <v>3367.56</v>
      </c>
      <c r="W168" s="316">
        <v>1787.5200000000002</v>
      </c>
      <c r="X168" s="317"/>
    </row>
    <row r="169" spans="1:24">
      <c r="A169" s="318">
        <v>91</v>
      </c>
      <c r="B169" s="319">
        <v>91</v>
      </c>
      <c r="C169" s="321">
        <v>51441</v>
      </c>
      <c r="D169" s="316">
        <v>27135.127499999999</v>
      </c>
      <c r="E169" s="316">
        <v>14403.480000000001</v>
      </c>
      <c r="F169" s="319">
        <v>40895</v>
      </c>
      <c r="G169" s="316">
        <v>21572.112499999999</v>
      </c>
      <c r="H169" s="316">
        <v>11450.6</v>
      </c>
      <c r="I169" s="319">
        <v>35197</v>
      </c>
      <c r="J169" s="316">
        <v>18566.4175</v>
      </c>
      <c r="K169" s="316">
        <v>9855.1600000000017</v>
      </c>
      <c r="L169" s="319">
        <v>25275</v>
      </c>
      <c r="M169" s="316">
        <v>13332.5625</v>
      </c>
      <c r="N169" s="316">
        <v>7077.0000000000009</v>
      </c>
      <c r="O169" s="319">
        <v>16900</v>
      </c>
      <c r="P169" s="316">
        <v>8914.75</v>
      </c>
      <c r="Q169" s="316">
        <v>4732</v>
      </c>
      <c r="R169" s="319">
        <v>12616</v>
      </c>
      <c r="S169" s="316">
        <v>6654.94</v>
      </c>
      <c r="T169" s="316">
        <v>3532.4800000000005</v>
      </c>
      <c r="U169" s="319">
        <v>6686</v>
      </c>
      <c r="V169" s="316">
        <v>3526.8649999999998</v>
      </c>
      <c r="W169" s="316">
        <v>1872.0800000000002</v>
      </c>
      <c r="X169" s="320"/>
    </row>
    <row r="170" spans="1:24">
      <c r="A170" s="318">
        <v>92</v>
      </c>
      <c r="B170" s="319">
        <v>92</v>
      </c>
      <c r="C170" s="321">
        <v>54487</v>
      </c>
      <c r="D170" s="316">
        <v>28741.892499999998</v>
      </c>
      <c r="E170" s="316">
        <v>15256.36</v>
      </c>
      <c r="F170" s="319">
        <v>43312</v>
      </c>
      <c r="G170" s="316">
        <v>22847.079999999998</v>
      </c>
      <c r="H170" s="316">
        <v>12127.36</v>
      </c>
      <c r="I170" s="319">
        <v>37278</v>
      </c>
      <c r="J170" s="316">
        <v>19664.145</v>
      </c>
      <c r="K170" s="316">
        <v>10437.84</v>
      </c>
      <c r="L170" s="319">
        <v>26773</v>
      </c>
      <c r="M170" s="316">
        <v>14122.7575</v>
      </c>
      <c r="N170" s="316">
        <v>7496.4400000000005</v>
      </c>
      <c r="O170" s="319">
        <v>17898</v>
      </c>
      <c r="P170" s="316">
        <v>9441.1949999999997</v>
      </c>
      <c r="Q170" s="316">
        <v>5011.4400000000005</v>
      </c>
      <c r="R170" s="319">
        <v>13352</v>
      </c>
      <c r="S170" s="316">
        <v>7043.1799999999994</v>
      </c>
      <c r="T170" s="316">
        <v>3738.5600000000004</v>
      </c>
      <c r="U170" s="319">
        <v>7077</v>
      </c>
      <c r="V170" s="316">
        <v>3733.1174999999998</v>
      </c>
      <c r="W170" s="316">
        <v>1981.5600000000002</v>
      </c>
      <c r="X170" s="320"/>
    </row>
    <row r="171" spans="1:24">
      <c r="A171" s="314">
        <v>93</v>
      </c>
      <c r="B171" s="315">
        <v>93</v>
      </c>
      <c r="C171" s="321">
        <v>57533</v>
      </c>
      <c r="D171" s="316">
        <v>30348.657499999998</v>
      </c>
      <c r="E171" s="316">
        <v>16109.240000000002</v>
      </c>
      <c r="F171" s="321">
        <v>45722</v>
      </c>
      <c r="G171" s="316">
        <v>24118.355</v>
      </c>
      <c r="H171" s="316">
        <v>12802.160000000002</v>
      </c>
      <c r="I171" s="321">
        <v>39354</v>
      </c>
      <c r="J171" s="316">
        <v>20759.235000000001</v>
      </c>
      <c r="K171" s="316">
        <v>11019.12</v>
      </c>
      <c r="L171" s="321">
        <v>28263</v>
      </c>
      <c r="M171" s="316">
        <v>14908.732499999998</v>
      </c>
      <c r="N171" s="316">
        <v>7913.64</v>
      </c>
      <c r="O171" s="321">
        <v>18887</v>
      </c>
      <c r="P171" s="316">
        <v>9962.8924999999999</v>
      </c>
      <c r="Q171" s="316">
        <v>5288.3600000000006</v>
      </c>
      <c r="R171" s="321">
        <v>14097</v>
      </c>
      <c r="S171" s="316">
        <v>7436.1674999999996</v>
      </c>
      <c r="T171" s="316">
        <v>3947.1600000000003</v>
      </c>
      <c r="U171" s="321">
        <v>7471</v>
      </c>
      <c r="V171" s="316">
        <v>3940.9524999999999</v>
      </c>
      <c r="W171" s="316">
        <v>2091.88</v>
      </c>
      <c r="X171" s="317"/>
    </row>
    <row r="172" spans="1:24">
      <c r="A172" s="314">
        <v>94</v>
      </c>
      <c r="B172" s="315">
        <v>94</v>
      </c>
      <c r="C172" s="321">
        <v>60581</v>
      </c>
      <c r="D172" s="316">
        <v>31956.477499999997</v>
      </c>
      <c r="E172" s="316">
        <v>16962.68</v>
      </c>
      <c r="F172" s="321">
        <v>48139</v>
      </c>
      <c r="G172" s="316">
        <v>25393.322499999998</v>
      </c>
      <c r="H172" s="316">
        <v>13478.920000000002</v>
      </c>
      <c r="I172" s="321">
        <v>41438</v>
      </c>
      <c r="J172" s="316">
        <v>21858.544999999998</v>
      </c>
      <c r="K172" s="316">
        <v>11602.640000000001</v>
      </c>
      <c r="L172" s="321">
        <v>29763</v>
      </c>
      <c r="M172" s="316">
        <v>15699.982499999998</v>
      </c>
      <c r="N172" s="316">
        <v>8333.6400000000012</v>
      </c>
      <c r="O172" s="321">
        <v>19887</v>
      </c>
      <c r="P172" s="316">
        <v>10490.3925</v>
      </c>
      <c r="Q172" s="316">
        <v>5568.3600000000006</v>
      </c>
      <c r="R172" s="321">
        <v>14839</v>
      </c>
      <c r="S172" s="316">
        <v>7827.5724999999993</v>
      </c>
      <c r="T172" s="316">
        <v>4154.92</v>
      </c>
      <c r="U172" s="321">
        <v>7865</v>
      </c>
      <c r="V172" s="316">
        <v>4148.7874999999995</v>
      </c>
      <c r="W172" s="316">
        <v>2202.2000000000003</v>
      </c>
      <c r="X172" s="317"/>
    </row>
    <row r="173" spans="1:24">
      <c r="A173" s="314">
        <v>95</v>
      </c>
      <c r="B173" s="315">
        <v>95</v>
      </c>
      <c r="C173" s="321">
        <v>63629</v>
      </c>
      <c r="D173" s="316">
        <v>33564.297500000001</v>
      </c>
      <c r="E173" s="316">
        <v>17816.120000000003</v>
      </c>
      <c r="F173" s="321">
        <v>50558</v>
      </c>
      <c r="G173" s="316">
        <v>26669.344999999998</v>
      </c>
      <c r="H173" s="316">
        <v>14156.240000000002</v>
      </c>
      <c r="I173" s="321">
        <v>43517</v>
      </c>
      <c r="J173" s="316">
        <v>22955.217499999999</v>
      </c>
      <c r="K173" s="316">
        <v>12184.760000000002</v>
      </c>
      <c r="L173" s="321">
        <v>31253</v>
      </c>
      <c r="M173" s="316">
        <v>16485.9575</v>
      </c>
      <c r="N173" s="316">
        <v>8750.84</v>
      </c>
      <c r="O173" s="321">
        <v>20882</v>
      </c>
      <c r="P173" s="316">
        <v>11015.254999999999</v>
      </c>
      <c r="Q173" s="316">
        <v>5846.9600000000009</v>
      </c>
      <c r="R173" s="321">
        <v>15579</v>
      </c>
      <c r="S173" s="316">
        <v>8217.9224999999988</v>
      </c>
      <c r="T173" s="316">
        <v>4362.1200000000008</v>
      </c>
      <c r="U173" s="321">
        <v>8257</v>
      </c>
      <c r="V173" s="316">
        <v>4355.5675000000001</v>
      </c>
      <c r="W173" s="316">
        <v>2311.96</v>
      </c>
      <c r="X173" s="317"/>
    </row>
    <row r="174" spans="1:24">
      <c r="A174" s="318">
        <v>96</v>
      </c>
      <c r="B174" s="319">
        <v>96</v>
      </c>
      <c r="C174" s="321">
        <v>66667</v>
      </c>
      <c r="D174" s="316">
        <v>35166.842499999999</v>
      </c>
      <c r="E174" s="316">
        <v>18666.760000000002</v>
      </c>
      <c r="F174" s="319">
        <v>52976</v>
      </c>
      <c r="G174" s="316">
        <v>27944.84</v>
      </c>
      <c r="H174" s="316">
        <v>14833.28</v>
      </c>
      <c r="I174" s="319">
        <v>45600</v>
      </c>
      <c r="J174" s="316">
        <v>24054</v>
      </c>
      <c r="K174" s="316">
        <v>12768.000000000002</v>
      </c>
      <c r="L174" s="319">
        <v>32751</v>
      </c>
      <c r="M174" s="316">
        <v>17276.1525</v>
      </c>
      <c r="N174" s="316">
        <v>9170.2800000000007</v>
      </c>
      <c r="O174" s="319">
        <v>21881</v>
      </c>
      <c r="P174" s="316">
        <v>11542.227499999999</v>
      </c>
      <c r="Q174" s="316">
        <v>6126.68</v>
      </c>
      <c r="R174" s="319">
        <v>16316</v>
      </c>
      <c r="S174" s="316">
        <v>8606.6899999999987</v>
      </c>
      <c r="T174" s="316">
        <v>4568.4800000000005</v>
      </c>
      <c r="U174" s="319">
        <v>8648</v>
      </c>
      <c r="V174" s="316">
        <v>4561.82</v>
      </c>
      <c r="W174" s="316">
        <v>2421.44</v>
      </c>
      <c r="X174" s="320"/>
    </row>
    <row r="175" spans="1:24">
      <c r="A175" s="318">
        <v>97</v>
      </c>
      <c r="B175" s="319">
        <v>97</v>
      </c>
      <c r="C175" s="321">
        <v>70634</v>
      </c>
      <c r="D175" s="316">
        <v>37259.434999999998</v>
      </c>
      <c r="E175" s="316">
        <v>19777.52</v>
      </c>
      <c r="F175" s="319">
        <v>56128</v>
      </c>
      <c r="G175" s="316">
        <v>29607.519999999997</v>
      </c>
      <c r="H175" s="316">
        <v>15715.840000000002</v>
      </c>
      <c r="I175" s="319">
        <v>48308</v>
      </c>
      <c r="J175" s="316">
        <v>25482.469999999998</v>
      </c>
      <c r="K175" s="316">
        <v>13526.240000000002</v>
      </c>
      <c r="L175" s="319">
        <v>34696</v>
      </c>
      <c r="M175" s="316">
        <v>18302.14</v>
      </c>
      <c r="N175" s="316">
        <v>9714.880000000001</v>
      </c>
      <c r="O175" s="319">
        <v>23183</v>
      </c>
      <c r="P175" s="316">
        <v>12229.032499999999</v>
      </c>
      <c r="Q175" s="316">
        <v>6491.2400000000007</v>
      </c>
      <c r="R175" s="319">
        <v>17286</v>
      </c>
      <c r="S175" s="316">
        <v>9118.3649999999998</v>
      </c>
      <c r="T175" s="316">
        <v>4840.0800000000008</v>
      </c>
      <c r="U175" s="319">
        <v>9162</v>
      </c>
      <c r="V175" s="316">
        <v>4832.9549999999999</v>
      </c>
      <c r="W175" s="316">
        <v>2565.36</v>
      </c>
      <c r="X175" s="320"/>
    </row>
    <row r="176" spans="1:24">
      <c r="A176" s="314">
        <v>98</v>
      </c>
      <c r="B176" s="315">
        <v>98</v>
      </c>
      <c r="C176" s="321">
        <v>74406</v>
      </c>
      <c r="D176" s="316">
        <v>39249.165000000001</v>
      </c>
      <c r="E176" s="316">
        <v>20833.68</v>
      </c>
      <c r="F176" s="321">
        <v>59121</v>
      </c>
      <c r="G176" s="316">
        <v>31186.327499999999</v>
      </c>
      <c r="H176" s="316">
        <v>16553.88</v>
      </c>
      <c r="I176" s="321">
        <v>50888</v>
      </c>
      <c r="J176" s="316">
        <v>26843.42</v>
      </c>
      <c r="K176" s="316">
        <v>14248.640000000001</v>
      </c>
      <c r="L176" s="321">
        <v>36551</v>
      </c>
      <c r="M176" s="316">
        <v>19280.6525</v>
      </c>
      <c r="N176" s="316">
        <v>10234.280000000001</v>
      </c>
      <c r="O176" s="321">
        <v>24423</v>
      </c>
      <c r="P176" s="316">
        <v>12883.1325</v>
      </c>
      <c r="Q176" s="316">
        <v>6838.4400000000005</v>
      </c>
      <c r="R176" s="321">
        <v>18215</v>
      </c>
      <c r="S176" s="316">
        <v>9608.4124999999985</v>
      </c>
      <c r="T176" s="316">
        <v>5100.2000000000007</v>
      </c>
      <c r="U176" s="321">
        <v>9654</v>
      </c>
      <c r="V176" s="316">
        <v>5092.4849999999997</v>
      </c>
      <c r="W176" s="316">
        <v>2703.1200000000003</v>
      </c>
      <c r="X176" s="317"/>
    </row>
    <row r="177" spans="1:24">
      <c r="A177" s="314">
        <v>99</v>
      </c>
      <c r="B177" s="315">
        <v>99</v>
      </c>
      <c r="C177" s="321">
        <v>78387</v>
      </c>
      <c r="D177" s="316">
        <v>41349.142499999994</v>
      </c>
      <c r="E177" s="316">
        <v>21948.36</v>
      </c>
      <c r="F177" s="321">
        <v>62281</v>
      </c>
      <c r="G177" s="316">
        <v>32853.227500000001</v>
      </c>
      <c r="H177" s="316">
        <v>17438.68</v>
      </c>
      <c r="I177" s="321">
        <v>53611</v>
      </c>
      <c r="J177" s="316">
        <v>28279.802499999998</v>
      </c>
      <c r="K177" s="316">
        <v>15011.080000000002</v>
      </c>
      <c r="L177" s="321">
        <v>38511</v>
      </c>
      <c r="M177" s="316">
        <v>20314.552499999998</v>
      </c>
      <c r="N177" s="316">
        <v>10783.080000000002</v>
      </c>
      <c r="O177" s="321">
        <v>25727</v>
      </c>
      <c r="P177" s="316">
        <v>13570.992499999998</v>
      </c>
      <c r="Q177" s="316">
        <v>7203.56</v>
      </c>
      <c r="R177" s="321">
        <v>19190</v>
      </c>
      <c r="S177" s="316">
        <v>10122.724999999999</v>
      </c>
      <c r="T177" s="316">
        <v>5373.2000000000007</v>
      </c>
      <c r="U177" s="321">
        <v>10171</v>
      </c>
      <c r="V177" s="316">
        <v>5365.2024999999994</v>
      </c>
      <c r="W177" s="316">
        <v>2847.88</v>
      </c>
      <c r="X177" s="317"/>
    </row>
    <row r="178" spans="1:24">
      <c r="A178" s="314">
        <v>100</v>
      </c>
      <c r="B178" s="315">
        <v>100</v>
      </c>
      <c r="C178" s="321">
        <v>82579</v>
      </c>
      <c r="D178" s="316">
        <v>43560.422500000001</v>
      </c>
      <c r="E178" s="316">
        <v>23122.120000000003</v>
      </c>
      <c r="F178" s="321">
        <v>65612</v>
      </c>
      <c r="G178" s="316">
        <v>34610.329999999994</v>
      </c>
      <c r="H178" s="316">
        <v>18371.36</v>
      </c>
      <c r="I178" s="321">
        <v>56476</v>
      </c>
      <c r="J178" s="316">
        <v>29791.089999999997</v>
      </c>
      <c r="K178" s="316">
        <v>15813.28</v>
      </c>
      <c r="L178" s="321">
        <v>40569</v>
      </c>
      <c r="M178" s="316">
        <v>21400.147499999999</v>
      </c>
      <c r="N178" s="316">
        <v>11359.320000000002</v>
      </c>
      <c r="O178" s="321">
        <v>27108</v>
      </c>
      <c r="P178" s="316">
        <v>14299.47</v>
      </c>
      <c r="Q178" s="316">
        <v>7590.2400000000007</v>
      </c>
      <c r="R178" s="321">
        <v>20213</v>
      </c>
      <c r="S178" s="316">
        <v>10662.3575</v>
      </c>
      <c r="T178" s="316">
        <v>5659.64</v>
      </c>
      <c r="U178" s="321">
        <v>10713</v>
      </c>
      <c r="V178" s="316">
        <v>5651.1075000000001</v>
      </c>
      <c r="W178" s="316">
        <v>2999.6400000000003</v>
      </c>
      <c r="X178" s="317"/>
    </row>
    <row r="179" spans="1:24">
      <c r="A179" s="318">
        <v>101</v>
      </c>
      <c r="B179" s="319">
        <v>101</v>
      </c>
      <c r="C179" s="321">
        <v>86498</v>
      </c>
      <c r="D179" s="316">
        <v>45627.695</v>
      </c>
      <c r="E179" s="316">
        <v>24219.440000000002</v>
      </c>
      <c r="F179" s="319">
        <v>68722</v>
      </c>
      <c r="G179" s="316">
        <v>36250.854999999996</v>
      </c>
      <c r="H179" s="316">
        <v>19242.160000000003</v>
      </c>
      <c r="I179" s="319">
        <v>59154</v>
      </c>
      <c r="J179" s="316">
        <v>31203.734999999997</v>
      </c>
      <c r="K179" s="316">
        <v>16563.120000000003</v>
      </c>
      <c r="L179" s="319">
        <v>42493</v>
      </c>
      <c r="M179" s="316">
        <v>22415.057499999999</v>
      </c>
      <c r="N179" s="316">
        <v>11898.04</v>
      </c>
      <c r="O179" s="319">
        <v>28390</v>
      </c>
      <c r="P179" s="316">
        <v>14975.724999999999</v>
      </c>
      <c r="Q179" s="316">
        <v>7949.2000000000007</v>
      </c>
      <c r="R179" s="319">
        <v>21176</v>
      </c>
      <c r="S179" s="316">
        <v>11170.34</v>
      </c>
      <c r="T179" s="316">
        <v>5929.2800000000007</v>
      </c>
      <c r="U179" s="319">
        <v>11223</v>
      </c>
      <c r="V179" s="316">
        <v>5920.1324999999997</v>
      </c>
      <c r="W179" s="316">
        <v>3142.4400000000005</v>
      </c>
      <c r="X179" s="320"/>
    </row>
    <row r="180" spans="1:24">
      <c r="A180" s="318"/>
      <c r="B180" s="319"/>
      <c r="C180" s="321"/>
      <c r="D180" s="316"/>
      <c r="E180" s="316"/>
      <c r="F180" s="321"/>
      <c r="G180" s="316"/>
      <c r="H180" s="316"/>
      <c r="I180" s="321"/>
      <c r="J180" s="316"/>
      <c r="K180" s="316"/>
      <c r="L180" s="321"/>
      <c r="M180" s="316"/>
      <c r="N180" s="316"/>
      <c r="O180" s="321"/>
      <c r="P180" s="316"/>
      <c r="Q180" s="316"/>
      <c r="R180" s="321"/>
      <c r="S180" s="316"/>
      <c r="T180" s="316"/>
      <c r="U180" s="321"/>
      <c r="V180" s="316"/>
      <c r="W180" s="316"/>
      <c r="X180" s="320"/>
    </row>
    <row r="181" spans="1:24">
      <c r="A181" s="314">
        <v>1</v>
      </c>
      <c r="B181" s="315"/>
      <c r="C181" s="321">
        <v>2050</v>
      </c>
      <c r="D181" s="316">
        <v>1081.375</v>
      </c>
      <c r="E181" s="316">
        <v>574</v>
      </c>
      <c r="F181" s="321">
        <v>1687</v>
      </c>
      <c r="G181" s="316">
        <v>889.89249999999993</v>
      </c>
      <c r="H181" s="316">
        <v>472.36000000000007</v>
      </c>
      <c r="I181" s="321">
        <v>1200</v>
      </c>
      <c r="J181" s="316">
        <v>633</v>
      </c>
      <c r="K181" s="316">
        <v>336.00000000000006</v>
      </c>
      <c r="L181" s="321">
        <v>758</v>
      </c>
      <c r="M181" s="316">
        <v>399.84499999999997</v>
      </c>
      <c r="N181" s="316">
        <v>212.24</v>
      </c>
      <c r="O181" s="321">
        <v>604</v>
      </c>
      <c r="P181" s="316">
        <v>318.60999999999996</v>
      </c>
      <c r="Q181" s="316">
        <v>169.12</v>
      </c>
      <c r="R181" s="321">
        <v>445</v>
      </c>
      <c r="S181" s="316">
        <v>234.73749999999998</v>
      </c>
      <c r="T181" s="316">
        <v>124.60000000000001</v>
      </c>
      <c r="U181" s="321">
        <v>236</v>
      </c>
      <c r="V181" s="316">
        <v>124.49</v>
      </c>
      <c r="W181" s="316">
        <v>66.080000000000013</v>
      </c>
      <c r="X181" s="317"/>
    </row>
    <row r="182" spans="1:24">
      <c r="A182" s="318">
        <v>2</v>
      </c>
      <c r="B182" s="319"/>
      <c r="C182" s="321">
        <v>2898</v>
      </c>
      <c r="D182" s="316">
        <v>1528.6949999999999</v>
      </c>
      <c r="E182" s="316">
        <v>811.44</v>
      </c>
      <c r="F182" s="321">
        <v>2385</v>
      </c>
      <c r="G182" s="316">
        <v>1258.0874999999999</v>
      </c>
      <c r="H182" s="316">
        <v>667.80000000000007</v>
      </c>
      <c r="I182" s="321">
        <v>1694</v>
      </c>
      <c r="J182" s="316">
        <v>893.58499999999992</v>
      </c>
      <c r="K182" s="316">
        <v>474.32000000000005</v>
      </c>
      <c r="L182" s="321">
        <v>1074</v>
      </c>
      <c r="M182" s="316">
        <v>566.53499999999997</v>
      </c>
      <c r="N182" s="316">
        <v>300.72000000000003</v>
      </c>
      <c r="O182" s="321">
        <v>851</v>
      </c>
      <c r="P182" s="316">
        <v>448.90249999999997</v>
      </c>
      <c r="Q182" s="316">
        <v>238.28000000000003</v>
      </c>
      <c r="R182" s="321">
        <v>631</v>
      </c>
      <c r="S182" s="316">
        <v>332.85249999999996</v>
      </c>
      <c r="T182" s="316">
        <v>176.68</v>
      </c>
      <c r="U182" s="321">
        <v>334</v>
      </c>
      <c r="V182" s="316">
        <v>176.185</v>
      </c>
      <c r="W182" s="316">
        <v>93.52000000000001</v>
      </c>
      <c r="X182" s="320"/>
    </row>
    <row r="183" spans="1:24">
      <c r="A183" s="322">
        <v>3</v>
      </c>
      <c r="B183" s="315"/>
      <c r="C183" s="321">
        <v>3735</v>
      </c>
      <c r="D183" s="316">
        <v>1970.2124999999999</v>
      </c>
      <c r="E183" s="316">
        <v>1045.8000000000002</v>
      </c>
      <c r="F183" s="321">
        <v>3074</v>
      </c>
      <c r="G183" s="316">
        <v>1621.5349999999999</v>
      </c>
      <c r="H183" s="316">
        <v>860.72</v>
      </c>
      <c r="I183" s="321">
        <v>2567</v>
      </c>
      <c r="J183" s="316">
        <v>1354.0925</v>
      </c>
      <c r="K183" s="316">
        <v>718.7600000000001</v>
      </c>
      <c r="L183" s="321">
        <v>1627</v>
      </c>
      <c r="M183" s="316">
        <v>858.24249999999995</v>
      </c>
      <c r="N183" s="316">
        <v>455.56000000000006</v>
      </c>
      <c r="O183" s="321">
        <v>1098</v>
      </c>
      <c r="P183" s="316">
        <v>579.19499999999994</v>
      </c>
      <c r="Q183" s="316">
        <v>307.44000000000005</v>
      </c>
      <c r="R183" s="321">
        <v>814</v>
      </c>
      <c r="S183" s="316">
        <v>429.38499999999999</v>
      </c>
      <c r="T183" s="316">
        <v>227.92000000000002</v>
      </c>
      <c r="U183" s="321">
        <v>431</v>
      </c>
      <c r="V183" s="316">
        <v>227.35249999999999</v>
      </c>
      <c r="W183" s="316">
        <v>120.68</v>
      </c>
      <c r="X183" s="317"/>
    </row>
    <row r="185" spans="1:24">
      <c r="A185" s="245" t="s">
        <v>659</v>
      </c>
      <c r="C185" s="247" t="s">
        <v>774</v>
      </c>
    </row>
    <row r="186" spans="1:24">
      <c r="C186" s="245" t="s">
        <v>635</v>
      </c>
      <c r="I186" s="245" t="s">
        <v>636</v>
      </c>
      <c r="L186" s="245" t="s">
        <v>637</v>
      </c>
      <c r="O186" s="245" t="s">
        <v>638</v>
      </c>
      <c r="R186" s="245" t="s">
        <v>639</v>
      </c>
      <c r="U186" s="245" t="s">
        <v>640</v>
      </c>
    </row>
    <row r="187" spans="1:24">
      <c r="A187" s="245" t="s">
        <v>651</v>
      </c>
      <c r="C187" s="245" t="s">
        <v>738</v>
      </c>
      <c r="I187" s="245" t="s">
        <v>770</v>
      </c>
      <c r="L187" s="245" t="s">
        <v>244</v>
      </c>
      <c r="O187" s="245" t="s">
        <v>771</v>
      </c>
      <c r="R187" s="245" t="s">
        <v>772</v>
      </c>
      <c r="U187" s="245" t="s">
        <v>773</v>
      </c>
    </row>
    <row r="188" spans="1:24">
      <c r="A188" s="245" t="s">
        <v>653</v>
      </c>
      <c r="B188" s="245" t="s">
        <v>654</v>
      </c>
      <c r="C188" s="245" t="s">
        <v>652</v>
      </c>
      <c r="D188" s="245" t="s">
        <v>655</v>
      </c>
      <c r="E188" s="245" t="s">
        <v>656</v>
      </c>
      <c r="I188" s="245" t="s">
        <v>652</v>
      </c>
      <c r="J188" s="245" t="s">
        <v>655</v>
      </c>
      <c r="K188" s="245" t="s">
        <v>656</v>
      </c>
      <c r="L188" s="245" t="s">
        <v>652</v>
      </c>
      <c r="M188" s="245" t="s">
        <v>655</v>
      </c>
      <c r="N188" s="245" t="s">
        <v>656</v>
      </c>
      <c r="O188" s="245" t="s">
        <v>652</v>
      </c>
      <c r="P188" s="245" t="s">
        <v>655</v>
      </c>
      <c r="Q188" s="245" t="s">
        <v>656</v>
      </c>
      <c r="R188" s="245" t="s">
        <v>652</v>
      </c>
      <c r="S188" s="245" t="s">
        <v>655</v>
      </c>
      <c r="T188" s="245" t="s">
        <v>656</v>
      </c>
      <c r="U188" s="245" t="s">
        <v>652</v>
      </c>
      <c r="V188" s="245" t="s">
        <v>655</v>
      </c>
      <c r="W188" s="245" t="s">
        <v>656</v>
      </c>
    </row>
    <row r="189" spans="1:24">
      <c r="A189" s="245">
        <v>18</v>
      </c>
      <c r="B189" s="245">
        <v>24</v>
      </c>
      <c r="C189" s="245" t="s">
        <v>36</v>
      </c>
      <c r="D189" s="245" t="s">
        <v>36</v>
      </c>
      <c r="E189" s="245" t="s">
        <v>36</v>
      </c>
      <c r="I189" s="245" t="s">
        <v>36</v>
      </c>
      <c r="J189" s="245" t="s">
        <v>36</v>
      </c>
      <c r="K189" s="245" t="s">
        <v>36</v>
      </c>
      <c r="L189" s="245" t="s">
        <v>36</v>
      </c>
      <c r="M189" s="245" t="s">
        <v>36</v>
      </c>
      <c r="N189" s="245" t="s">
        <v>36</v>
      </c>
      <c r="O189" s="245" t="s">
        <v>36</v>
      </c>
      <c r="P189" s="245" t="s">
        <v>36</v>
      </c>
      <c r="Q189" s="245" t="s">
        <v>36</v>
      </c>
      <c r="R189" s="245" t="s">
        <v>36</v>
      </c>
      <c r="S189" s="245" t="s">
        <v>36</v>
      </c>
      <c r="T189" s="245" t="s">
        <v>36</v>
      </c>
      <c r="U189" s="245" t="s">
        <v>36</v>
      </c>
      <c r="V189" s="245" t="s">
        <v>36</v>
      </c>
      <c r="W189" s="245" t="s">
        <v>36</v>
      </c>
      <c r="X189" s="245">
        <v>3</v>
      </c>
    </row>
    <row r="190" spans="1:24">
      <c r="A190" s="245">
        <v>25</v>
      </c>
      <c r="B190" s="245">
        <v>29</v>
      </c>
      <c r="C190" s="245" t="s">
        <v>36</v>
      </c>
      <c r="D190" s="245" t="s">
        <v>36</v>
      </c>
      <c r="E190" s="245" t="s">
        <v>36</v>
      </c>
      <c r="I190" s="245" t="s">
        <v>36</v>
      </c>
      <c r="J190" s="245" t="s">
        <v>36</v>
      </c>
      <c r="K190" s="245" t="s">
        <v>36</v>
      </c>
      <c r="L190" s="245" t="s">
        <v>36</v>
      </c>
      <c r="M190" s="245" t="s">
        <v>36</v>
      </c>
      <c r="N190" s="245" t="s">
        <v>36</v>
      </c>
      <c r="O190" s="245" t="s">
        <v>36</v>
      </c>
      <c r="P190" s="245" t="s">
        <v>36</v>
      </c>
      <c r="Q190" s="245" t="s">
        <v>36</v>
      </c>
      <c r="R190" s="245" t="s">
        <v>36</v>
      </c>
      <c r="S190" s="245" t="s">
        <v>36</v>
      </c>
      <c r="T190" s="245" t="s">
        <v>36</v>
      </c>
      <c r="U190" s="245" t="s">
        <v>36</v>
      </c>
      <c r="V190" s="245" t="s">
        <v>36</v>
      </c>
      <c r="W190" s="245" t="s">
        <v>36</v>
      </c>
    </row>
    <row r="191" spans="1:24">
      <c r="A191" s="245">
        <v>30</v>
      </c>
      <c r="B191" s="245">
        <v>34</v>
      </c>
      <c r="C191" s="245" t="s">
        <v>36</v>
      </c>
      <c r="D191" s="245" t="s">
        <v>36</v>
      </c>
      <c r="E191" s="245" t="s">
        <v>36</v>
      </c>
      <c r="I191" s="245" t="s">
        <v>36</v>
      </c>
      <c r="J191" s="245" t="s">
        <v>36</v>
      </c>
      <c r="K191" s="245" t="s">
        <v>36</v>
      </c>
      <c r="L191" s="245" t="s">
        <v>36</v>
      </c>
      <c r="M191" s="245" t="s">
        <v>36</v>
      </c>
      <c r="N191" s="245" t="s">
        <v>36</v>
      </c>
      <c r="O191" s="245" t="s">
        <v>36</v>
      </c>
      <c r="P191" s="245" t="s">
        <v>36</v>
      </c>
      <c r="Q191" s="245" t="s">
        <v>36</v>
      </c>
      <c r="R191" s="245" t="s">
        <v>36</v>
      </c>
      <c r="S191" s="245" t="s">
        <v>36</v>
      </c>
      <c r="T191" s="245" t="s">
        <v>36</v>
      </c>
      <c r="U191" s="245" t="s">
        <v>36</v>
      </c>
      <c r="V191" s="245" t="s">
        <v>36</v>
      </c>
      <c r="W191" s="245" t="s">
        <v>36</v>
      </c>
    </row>
    <row r="192" spans="1:24">
      <c r="A192" s="245">
        <v>35</v>
      </c>
      <c r="B192" s="245">
        <v>39</v>
      </c>
      <c r="C192" s="245" t="s">
        <v>36</v>
      </c>
      <c r="D192" s="245" t="s">
        <v>36</v>
      </c>
      <c r="E192" s="245" t="s">
        <v>36</v>
      </c>
      <c r="I192" s="245" t="s">
        <v>36</v>
      </c>
      <c r="J192" s="245" t="s">
        <v>36</v>
      </c>
      <c r="K192" s="245" t="s">
        <v>36</v>
      </c>
      <c r="L192" s="245" t="s">
        <v>36</v>
      </c>
      <c r="M192" s="245" t="s">
        <v>36</v>
      </c>
      <c r="N192" s="245" t="s">
        <v>36</v>
      </c>
      <c r="O192" s="245" t="s">
        <v>36</v>
      </c>
      <c r="P192" s="245" t="s">
        <v>36</v>
      </c>
      <c r="Q192" s="245" t="s">
        <v>36</v>
      </c>
      <c r="R192" s="245" t="s">
        <v>36</v>
      </c>
      <c r="S192" s="245" t="s">
        <v>36</v>
      </c>
      <c r="T192" s="245" t="s">
        <v>36</v>
      </c>
      <c r="U192" s="245" t="s">
        <v>36</v>
      </c>
      <c r="V192" s="245" t="s">
        <v>36</v>
      </c>
      <c r="W192" s="245" t="s">
        <v>36</v>
      </c>
    </row>
    <row r="193" spans="1:23">
      <c r="A193" s="245">
        <v>40</v>
      </c>
      <c r="B193" s="245">
        <v>44</v>
      </c>
      <c r="C193" s="245" t="s">
        <v>36</v>
      </c>
      <c r="D193" s="245" t="s">
        <v>36</v>
      </c>
      <c r="E193" s="245" t="s">
        <v>36</v>
      </c>
      <c r="I193" s="245" t="s">
        <v>36</v>
      </c>
      <c r="J193" s="245" t="s">
        <v>36</v>
      </c>
      <c r="K193" s="245" t="s">
        <v>36</v>
      </c>
      <c r="L193" s="245" t="s">
        <v>36</v>
      </c>
      <c r="M193" s="245" t="s">
        <v>36</v>
      </c>
      <c r="N193" s="245" t="s">
        <v>36</v>
      </c>
      <c r="O193" s="245" t="s">
        <v>36</v>
      </c>
      <c r="P193" s="245" t="s">
        <v>36</v>
      </c>
      <c r="Q193" s="245" t="s">
        <v>36</v>
      </c>
      <c r="R193" s="245" t="s">
        <v>36</v>
      </c>
      <c r="S193" s="245" t="s">
        <v>36</v>
      </c>
      <c r="T193" s="245" t="s">
        <v>36</v>
      </c>
      <c r="U193" s="245" t="s">
        <v>36</v>
      </c>
      <c r="V193" s="245" t="s">
        <v>36</v>
      </c>
      <c r="W193" s="245" t="s">
        <v>36</v>
      </c>
    </row>
    <row r="194" spans="1:23">
      <c r="A194" s="245">
        <v>45</v>
      </c>
      <c r="B194" s="245">
        <v>49</v>
      </c>
      <c r="C194" s="245" t="s">
        <v>36</v>
      </c>
      <c r="D194" s="245" t="s">
        <v>36</v>
      </c>
      <c r="E194" s="245" t="s">
        <v>36</v>
      </c>
      <c r="I194" s="245" t="s">
        <v>36</v>
      </c>
      <c r="J194" s="245" t="s">
        <v>36</v>
      </c>
      <c r="K194" s="245" t="s">
        <v>36</v>
      </c>
      <c r="L194" s="245" t="s">
        <v>36</v>
      </c>
      <c r="M194" s="245" t="s">
        <v>36</v>
      </c>
      <c r="N194" s="245" t="s">
        <v>36</v>
      </c>
      <c r="O194" s="245" t="s">
        <v>36</v>
      </c>
      <c r="P194" s="245" t="s">
        <v>36</v>
      </c>
      <c r="Q194" s="245" t="s">
        <v>36</v>
      </c>
      <c r="R194" s="245" t="s">
        <v>36</v>
      </c>
      <c r="S194" s="245" t="s">
        <v>36</v>
      </c>
      <c r="T194" s="245" t="s">
        <v>36</v>
      </c>
      <c r="U194" s="245" t="s">
        <v>36</v>
      </c>
      <c r="V194" s="245" t="s">
        <v>36</v>
      </c>
      <c r="W194" s="245" t="s">
        <v>36</v>
      </c>
    </row>
    <row r="195" spans="1:23">
      <c r="A195" s="245">
        <v>50</v>
      </c>
      <c r="B195" s="245">
        <v>54</v>
      </c>
      <c r="C195" s="245" t="s">
        <v>36</v>
      </c>
      <c r="D195" s="245" t="s">
        <v>36</v>
      </c>
      <c r="E195" s="245" t="s">
        <v>36</v>
      </c>
      <c r="I195" s="245" t="s">
        <v>36</v>
      </c>
      <c r="J195" s="245" t="s">
        <v>36</v>
      </c>
      <c r="K195" s="245" t="s">
        <v>36</v>
      </c>
      <c r="L195" s="245" t="s">
        <v>36</v>
      </c>
      <c r="M195" s="245" t="s">
        <v>36</v>
      </c>
      <c r="N195" s="245" t="s">
        <v>36</v>
      </c>
      <c r="O195" s="245" t="s">
        <v>36</v>
      </c>
      <c r="P195" s="245" t="s">
        <v>36</v>
      </c>
      <c r="Q195" s="245" t="s">
        <v>36</v>
      </c>
      <c r="R195" s="245" t="s">
        <v>36</v>
      </c>
      <c r="S195" s="245" t="s">
        <v>36</v>
      </c>
      <c r="T195" s="245" t="s">
        <v>36</v>
      </c>
      <c r="U195" s="245" t="s">
        <v>36</v>
      </c>
      <c r="V195" s="245" t="s">
        <v>36</v>
      </c>
      <c r="W195" s="245" t="s">
        <v>36</v>
      </c>
    </row>
    <row r="196" spans="1:23">
      <c r="A196" s="245">
        <v>55</v>
      </c>
      <c r="B196" s="245">
        <v>59</v>
      </c>
      <c r="C196" s="245" t="s">
        <v>36</v>
      </c>
      <c r="D196" s="245" t="s">
        <v>36</v>
      </c>
      <c r="E196" s="245" t="s">
        <v>36</v>
      </c>
      <c r="I196" s="245" t="s">
        <v>36</v>
      </c>
      <c r="J196" s="245" t="s">
        <v>36</v>
      </c>
      <c r="K196" s="245" t="s">
        <v>36</v>
      </c>
      <c r="L196" s="245" t="s">
        <v>36</v>
      </c>
      <c r="M196" s="245" t="s">
        <v>36</v>
      </c>
      <c r="N196" s="245" t="s">
        <v>36</v>
      </c>
      <c r="O196" s="245" t="s">
        <v>36</v>
      </c>
      <c r="P196" s="245" t="s">
        <v>36</v>
      </c>
      <c r="Q196" s="245" t="s">
        <v>36</v>
      </c>
      <c r="R196" s="245" t="s">
        <v>36</v>
      </c>
      <c r="S196" s="245" t="s">
        <v>36</v>
      </c>
      <c r="T196" s="245" t="s">
        <v>36</v>
      </c>
      <c r="U196" s="245" t="s">
        <v>36</v>
      </c>
      <c r="V196" s="245" t="s">
        <v>36</v>
      </c>
      <c r="W196" s="245" t="s">
        <v>36</v>
      </c>
    </row>
    <row r="197" spans="1:23">
      <c r="A197" s="245">
        <v>60</v>
      </c>
      <c r="B197" s="245">
        <v>64</v>
      </c>
      <c r="C197" s="245" t="s">
        <v>36</v>
      </c>
      <c r="D197" s="245" t="s">
        <v>36</v>
      </c>
      <c r="E197" s="245" t="s">
        <v>36</v>
      </c>
      <c r="I197" s="245" t="s">
        <v>36</v>
      </c>
      <c r="J197" s="245" t="s">
        <v>36</v>
      </c>
      <c r="K197" s="245" t="s">
        <v>36</v>
      </c>
      <c r="L197" s="245" t="s">
        <v>36</v>
      </c>
      <c r="M197" s="245" t="s">
        <v>36</v>
      </c>
      <c r="N197" s="245" t="s">
        <v>36</v>
      </c>
      <c r="O197" s="245" t="s">
        <v>36</v>
      </c>
      <c r="P197" s="245" t="s">
        <v>36</v>
      </c>
      <c r="Q197" s="245" t="s">
        <v>36</v>
      </c>
      <c r="R197" s="245" t="s">
        <v>36</v>
      </c>
      <c r="S197" s="245" t="s">
        <v>36</v>
      </c>
      <c r="T197" s="245" t="s">
        <v>36</v>
      </c>
      <c r="U197" s="245" t="s">
        <v>36</v>
      </c>
      <c r="V197" s="245" t="s">
        <v>36</v>
      </c>
      <c r="W197" s="245" t="s">
        <v>36</v>
      </c>
    </row>
    <row r="198" spans="1:23">
      <c r="A198" s="245">
        <v>65</v>
      </c>
      <c r="B198" s="245">
        <v>69</v>
      </c>
      <c r="C198" s="245" t="s">
        <v>36</v>
      </c>
      <c r="D198" s="245" t="s">
        <v>36</v>
      </c>
      <c r="E198" s="245" t="s">
        <v>36</v>
      </c>
      <c r="I198" s="245" t="s">
        <v>36</v>
      </c>
      <c r="J198" s="245" t="s">
        <v>36</v>
      </c>
      <c r="K198" s="245" t="s">
        <v>36</v>
      </c>
      <c r="L198" s="245" t="s">
        <v>36</v>
      </c>
      <c r="M198" s="245" t="s">
        <v>36</v>
      </c>
      <c r="N198" s="245" t="s">
        <v>36</v>
      </c>
      <c r="O198" s="245" t="s">
        <v>36</v>
      </c>
      <c r="P198" s="245" t="s">
        <v>36</v>
      </c>
      <c r="Q198" s="245" t="s">
        <v>36</v>
      </c>
      <c r="R198" s="245" t="s">
        <v>36</v>
      </c>
      <c r="S198" s="245" t="s">
        <v>36</v>
      </c>
      <c r="T198" s="245" t="s">
        <v>36</v>
      </c>
      <c r="U198" s="245" t="s">
        <v>36</v>
      </c>
      <c r="V198" s="245" t="s">
        <v>36</v>
      </c>
      <c r="W198" s="245" t="s">
        <v>36</v>
      </c>
    </row>
    <row r="199" spans="1:23">
      <c r="A199" s="245">
        <v>70</v>
      </c>
      <c r="B199" s="245">
        <v>74</v>
      </c>
      <c r="C199" s="245" t="s">
        <v>36</v>
      </c>
      <c r="D199" s="245" t="s">
        <v>36</v>
      </c>
      <c r="E199" s="245" t="s">
        <v>36</v>
      </c>
      <c r="I199" s="245" t="s">
        <v>36</v>
      </c>
      <c r="J199" s="245" t="s">
        <v>36</v>
      </c>
      <c r="K199" s="245" t="s">
        <v>36</v>
      </c>
      <c r="L199" s="245" t="s">
        <v>36</v>
      </c>
      <c r="M199" s="245" t="s">
        <v>36</v>
      </c>
      <c r="N199" s="245" t="s">
        <v>36</v>
      </c>
      <c r="O199" s="245" t="s">
        <v>36</v>
      </c>
      <c r="P199" s="245" t="s">
        <v>36</v>
      </c>
      <c r="Q199" s="245" t="s">
        <v>36</v>
      </c>
      <c r="R199" s="245" t="s">
        <v>36</v>
      </c>
      <c r="S199" s="245" t="s">
        <v>36</v>
      </c>
      <c r="T199" s="245" t="s">
        <v>36</v>
      </c>
      <c r="U199" s="245" t="s">
        <v>36</v>
      </c>
      <c r="V199" s="245" t="s">
        <v>36</v>
      </c>
      <c r="W199" s="245" t="s">
        <v>36</v>
      </c>
    </row>
    <row r="200" spans="1:23">
      <c r="A200" s="245">
        <v>75</v>
      </c>
      <c r="B200" s="245">
        <v>79</v>
      </c>
      <c r="C200" s="245" t="s">
        <v>36</v>
      </c>
      <c r="D200" s="245" t="s">
        <v>36</v>
      </c>
      <c r="E200" s="245" t="s">
        <v>36</v>
      </c>
      <c r="I200" s="245" t="s">
        <v>36</v>
      </c>
      <c r="J200" s="245" t="s">
        <v>36</v>
      </c>
      <c r="K200" s="245" t="s">
        <v>36</v>
      </c>
      <c r="L200" s="245" t="s">
        <v>36</v>
      </c>
      <c r="M200" s="245" t="s">
        <v>36</v>
      </c>
      <c r="N200" s="245" t="s">
        <v>36</v>
      </c>
      <c r="O200" s="245" t="s">
        <v>36</v>
      </c>
      <c r="P200" s="245" t="s">
        <v>36</v>
      </c>
      <c r="Q200" s="245" t="s">
        <v>36</v>
      </c>
      <c r="R200" s="245" t="s">
        <v>36</v>
      </c>
      <c r="S200" s="245" t="s">
        <v>36</v>
      </c>
      <c r="T200" s="245" t="s">
        <v>36</v>
      </c>
      <c r="U200" s="245" t="s">
        <v>36</v>
      </c>
      <c r="V200" s="245" t="s">
        <v>36</v>
      </c>
      <c r="W200" s="245" t="s">
        <v>36</v>
      </c>
    </row>
    <row r="201" spans="1:23">
      <c r="A201" s="245">
        <v>80</v>
      </c>
      <c r="B201" s="245">
        <v>99</v>
      </c>
      <c r="C201" s="245" t="s">
        <v>36</v>
      </c>
      <c r="D201" s="245" t="s">
        <v>36</v>
      </c>
      <c r="E201" s="245" t="s">
        <v>36</v>
      </c>
      <c r="I201" s="245" t="s">
        <v>36</v>
      </c>
      <c r="J201" s="245" t="s">
        <v>36</v>
      </c>
      <c r="K201" s="245" t="s">
        <v>36</v>
      </c>
      <c r="L201" s="245" t="s">
        <v>36</v>
      </c>
      <c r="M201" s="245" t="s">
        <v>36</v>
      </c>
      <c r="N201" s="245" t="s">
        <v>36</v>
      </c>
      <c r="O201" s="245" t="s">
        <v>36</v>
      </c>
      <c r="P201" s="245" t="s">
        <v>36</v>
      </c>
      <c r="Q201" s="245" t="s">
        <v>36</v>
      </c>
      <c r="R201" s="245" t="s">
        <v>36</v>
      </c>
      <c r="S201" s="245" t="s">
        <v>36</v>
      </c>
      <c r="T201" s="245" t="s">
        <v>36</v>
      </c>
      <c r="U201" s="245" t="s">
        <v>36</v>
      </c>
      <c r="V201" s="245" t="s">
        <v>36</v>
      </c>
      <c r="W201" s="245" t="s">
        <v>36</v>
      </c>
    </row>
    <row r="203" spans="1:23">
      <c r="A203" s="245">
        <v>1</v>
      </c>
      <c r="C203" s="245" t="s">
        <v>36</v>
      </c>
      <c r="D203" s="245" t="s">
        <v>36</v>
      </c>
      <c r="E203" s="245" t="s">
        <v>36</v>
      </c>
      <c r="I203" s="245" t="s">
        <v>36</v>
      </c>
      <c r="J203" s="245" t="s">
        <v>36</v>
      </c>
      <c r="K203" s="245" t="s">
        <v>36</v>
      </c>
      <c r="L203" s="245" t="s">
        <v>36</v>
      </c>
      <c r="M203" s="245" t="s">
        <v>36</v>
      </c>
      <c r="N203" s="245" t="s">
        <v>36</v>
      </c>
      <c r="O203" s="245" t="s">
        <v>36</v>
      </c>
      <c r="P203" s="245" t="s">
        <v>36</v>
      </c>
      <c r="Q203" s="245" t="s">
        <v>36</v>
      </c>
      <c r="R203" s="245" t="s">
        <v>36</v>
      </c>
      <c r="S203" s="245" t="s">
        <v>36</v>
      </c>
      <c r="T203" s="245" t="s">
        <v>36</v>
      </c>
      <c r="U203" s="245" t="s">
        <v>36</v>
      </c>
      <c r="V203" s="245" t="s">
        <v>36</v>
      </c>
      <c r="W203" s="245" t="s">
        <v>36</v>
      </c>
    </row>
    <row r="204" spans="1:23">
      <c r="A204" s="245">
        <v>2</v>
      </c>
      <c r="C204" s="245" t="s">
        <v>36</v>
      </c>
      <c r="D204" s="245" t="s">
        <v>36</v>
      </c>
      <c r="E204" s="245" t="s">
        <v>36</v>
      </c>
      <c r="I204" s="245" t="s">
        <v>36</v>
      </c>
      <c r="J204" s="245" t="s">
        <v>36</v>
      </c>
      <c r="K204" s="245" t="s">
        <v>36</v>
      </c>
      <c r="L204" s="245" t="s">
        <v>36</v>
      </c>
      <c r="M204" s="245" t="s">
        <v>36</v>
      </c>
      <c r="N204" s="245" t="s">
        <v>36</v>
      </c>
      <c r="O204" s="245" t="s">
        <v>36</v>
      </c>
      <c r="P204" s="245" t="s">
        <v>36</v>
      </c>
      <c r="Q204" s="245" t="s">
        <v>36</v>
      </c>
      <c r="R204" s="245" t="s">
        <v>36</v>
      </c>
      <c r="S204" s="245" t="s">
        <v>36</v>
      </c>
      <c r="T204" s="245" t="s">
        <v>36</v>
      </c>
      <c r="U204" s="245" t="s">
        <v>36</v>
      </c>
      <c r="V204" s="245" t="s">
        <v>36</v>
      </c>
      <c r="W204" s="245" t="s">
        <v>36</v>
      </c>
    </row>
    <row r="205" spans="1:23">
      <c r="A205" s="245">
        <v>3</v>
      </c>
      <c r="C205" s="245" t="s">
        <v>36</v>
      </c>
      <c r="D205" s="245" t="s">
        <v>36</v>
      </c>
      <c r="E205" s="245" t="s">
        <v>36</v>
      </c>
      <c r="I205" s="245" t="s">
        <v>36</v>
      </c>
      <c r="J205" s="245" t="s">
        <v>36</v>
      </c>
      <c r="K205" s="245" t="s">
        <v>36</v>
      </c>
      <c r="L205" s="245" t="s">
        <v>36</v>
      </c>
      <c r="M205" s="245" t="s">
        <v>36</v>
      </c>
      <c r="N205" s="245" t="s">
        <v>36</v>
      </c>
      <c r="O205" s="245" t="s">
        <v>36</v>
      </c>
      <c r="P205" s="245" t="s">
        <v>36</v>
      </c>
      <c r="Q205" s="245" t="s">
        <v>36</v>
      </c>
      <c r="R205" s="245" t="s">
        <v>36</v>
      </c>
      <c r="S205" s="245" t="s">
        <v>36</v>
      </c>
      <c r="T205" s="245" t="s">
        <v>36</v>
      </c>
      <c r="U205" s="245" t="s">
        <v>36</v>
      </c>
      <c r="V205" s="245" t="s">
        <v>36</v>
      </c>
      <c r="W205" s="245" t="s">
        <v>36</v>
      </c>
    </row>
    <row r="207" spans="1:23">
      <c r="A207" s="245" t="s">
        <v>757</v>
      </c>
      <c r="C207" s="247" t="s">
        <v>774</v>
      </c>
    </row>
    <row r="208" spans="1:23">
      <c r="C208" s="245" t="s">
        <v>635</v>
      </c>
      <c r="I208" s="245" t="s">
        <v>636</v>
      </c>
      <c r="L208" s="245" t="s">
        <v>637</v>
      </c>
      <c r="O208" s="245" t="s">
        <v>638</v>
      </c>
      <c r="R208" s="245" t="s">
        <v>639</v>
      </c>
      <c r="U208" s="245" t="s">
        <v>640</v>
      </c>
    </row>
    <row r="209" spans="1:24">
      <c r="A209" s="245" t="s">
        <v>651</v>
      </c>
      <c r="C209" s="245" t="s">
        <v>738</v>
      </c>
      <c r="F209" s="245" t="s">
        <v>769</v>
      </c>
      <c r="I209" s="245" t="s">
        <v>770</v>
      </c>
      <c r="L209" s="245" t="s">
        <v>244</v>
      </c>
      <c r="O209" s="245" t="s">
        <v>771</v>
      </c>
      <c r="R209" s="245" t="s">
        <v>772</v>
      </c>
      <c r="U209" s="245" t="s">
        <v>773</v>
      </c>
    </row>
    <row r="210" spans="1:24">
      <c r="A210" s="245" t="s">
        <v>653</v>
      </c>
      <c r="B210" s="245" t="s">
        <v>654</v>
      </c>
      <c r="C210" s="245" t="s">
        <v>652</v>
      </c>
      <c r="D210" s="245" t="s">
        <v>655</v>
      </c>
      <c r="E210" s="245" t="s">
        <v>656</v>
      </c>
      <c r="F210" s="245" t="s">
        <v>652</v>
      </c>
      <c r="G210" s="245" t="s">
        <v>655</v>
      </c>
      <c r="H210" s="245" t="s">
        <v>656</v>
      </c>
      <c r="I210" s="245" t="s">
        <v>652</v>
      </c>
      <c r="J210" s="245" t="s">
        <v>655</v>
      </c>
      <c r="K210" s="245" t="s">
        <v>656</v>
      </c>
      <c r="L210" s="245" t="s">
        <v>652</v>
      </c>
      <c r="M210" s="245" t="s">
        <v>655</v>
      </c>
      <c r="N210" s="245" t="s">
        <v>656</v>
      </c>
      <c r="O210" s="245" t="s">
        <v>652</v>
      </c>
      <c r="P210" s="245" t="s">
        <v>655</v>
      </c>
      <c r="Q210" s="245" t="s">
        <v>656</v>
      </c>
      <c r="R210" s="245" t="s">
        <v>652</v>
      </c>
      <c r="S210" s="245" t="s">
        <v>655</v>
      </c>
      <c r="T210" s="245" t="s">
        <v>656</v>
      </c>
      <c r="U210" s="245" t="s">
        <v>652</v>
      </c>
      <c r="V210" s="245" t="s">
        <v>655</v>
      </c>
      <c r="W210" s="245" t="s">
        <v>656</v>
      </c>
    </row>
    <row r="211" spans="1:24">
      <c r="A211" s="314">
        <v>18</v>
      </c>
      <c r="B211" s="315">
        <v>18</v>
      </c>
      <c r="C211" s="321">
        <v>2211</v>
      </c>
      <c r="D211" s="316">
        <v>1166.3025</v>
      </c>
      <c r="E211" s="316">
        <v>619.08000000000004</v>
      </c>
      <c r="F211" s="321">
        <v>1842</v>
      </c>
      <c r="G211" s="316">
        <v>971.65499999999997</v>
      </c>
      <c r="H211" s="316">
        <v>515.7600000000001</v>
      </c>
      <c r="I211" s="321">
        <v>1563</v>
      </c>
      <c r="J211" s="316">
        <v>824.48249999999996</v>
      </c>
      <c r="K211" s="316">
        <v>437.64000000000004</v>
      </c>
      <c r="L211" s="321">
        <v>1074</v>
      </c>
      <c r="M211" s="316">
        <v>566.53499999999997</v>
      </c>
      <c r="N211" s="316">
        <v>300.72000000000003</v>
      </c>
      <c r="O211" s="321">
        <v>759</v>
      </c>
      <c r="P211" s="316">
        <v>400.3725</v>
      </c>
      <c r="Q211" s="316">
        <v>212.52</v>
      </c>
      <c r="R211" s="321">
        <v>592</v>
      </c>
      <c r="S211" s="316">
        <v>312.27999999999997</v>
      </c>
      <c r="T211" s="316">
        <v>165.76000000000002</v>
      </c>
      <c r="U211" s="321">
        <v>314</v>
      </c>
      <c r="V211" s="316">
        <v>165.63499999999999</v>
      </c>
      <c r="W211" s="316">
        <v>87.92</v>
      </c>
      <c r="X211" s="317">
        <v>4</v>
      </c>
    </row>
    <row r="212" spans="1:24">
      <c r="A212" s="318">
        <v>19</v>
      </c>
      <c r="B212" s="319">
        <v>19</v>
      </c>
      <c r="C212" s="321">
        <v>2244</v>
      </c>
      <c r="D212" s="316">
        <v>1183.71</v>
      </c>
      <c r="E212" s="316">
        <v>628.32000000000005</v>
      </c>
      <c r="F212" s="321">
        <v>1860</v>
      </c>
      <c r="G212" s="316">
        <v>981.15</v>
      </c>
      <c r="H212" s="316">
        <v>520.80000000000007</v>
      </c>
      <c r="I212" s="321">
        <v>1581</v>
      </c>
      <c r="J212" s="316">
        <v>833.97749999999996</v>
      </c>
      <c r="K212" s="316">
        <v>442.68000000000006</v>
      </c>
      <c r="L212" s="321">
        <v>1090</v>
      </c>
      <c r="M212" s="316">
        <v>574.97500000000002</v>
      </c>
      <c r="N212" s="316">
        <v>305.20000000000005</v>
      </c>
      <c r="O212" s="321">
        <v>770</v>
      </c>
      <c r="P212" s="316">
        <v>406.17499999999995</v>
      </c>
      <c r="Q212" s="316">
        <v>215.60000000000002</v>
      </c>
      <c r="R212" s="321">
        <v>601</v>
      </c>
      <c r="S212" s="316">
        <v>317.02749999999997</v>
      </c>
      <c r="T212" s="316">
        <v>168.28000000000003</v>
      </c>
      <c r="U212" s="321">
        <v>318</v>
      </c>
      <c r="V212" s="316">
        <v>167.74499999999998</v>
      </c>
      <c r="W212" s="316">
        <v>89.04</v>
      </c>
      <c r="X212" s="320"/>
    </row>
    <row r="213" spans="1:24">
      <c r="A213" s="314">
        <v>20</v>
      </c>
      <c r="B213" s="315">
        <v>20</v>
      </c>
      <c r="C213" s="321">
        <v>2277</v>
      </c>
      <c r="D213" s="316">
        <v>1201.1174999999998</v>
      </c>
      <c r="E213" s="316">
        <v>637.56000000000006</v>
      </c>
      <c r="F213" s="321">
        <v>1879</v>
      </c>
      <c r="G213" s="316">
        <v>991.1724999999999</v>
      </c>
      <c r="H213" s="316">
        <v>526.12</v>
      </c>
      <c r="I213" s="321">
        <v>1604</v>
      </c>
      <c r="J213" s="316">
        <v>846.1099999999999</v>
      </c>
      <c r="K213" s="316">
        <v>449.12000000000006</v>
      </c>
      <c r="L213" s="321">
        <v>1114</v>
      </c>
      <c r="M213" s="316">
        <v>587.63499999999999</v>
      </c>
      <c r="N213" s="316">
        <v>311.92</v>
      </c>
      <c r="O213" s="321">
        <v>786</v>
      </c>
      <c r="P213" s="316">
        <v>414.61499999999995</v>
      </c>
      <c r="Q213" s="316">
        <v>220.08</v>
      </c>
      <c r="R213" s="321">
        <v>610</v>
      </c>
      <c r="S213" s="316">
        <v>321.77499999999998</v>
      </c>
      <c r="T213" s="316">
        <v>170.8</v>
      </c>
      <c r="U213" s="321">
        <v>323</v>
      </c>
      <c r="V213" s="316">
        <v>170.38249999999999</v>
      </c>
      <c r="W213" s="316">
        <v>90.440000000000012</v>
      </c>
      <c r="X213" s="317"/>
    </row>
    <row r="214" spans="1:24">
      <c r="A214" s="318">
        <v>21</v>
      </c>
      <c r="B214" s="319">
        <v>21</v>
      </c>
      <c r="C214" s="321">
        <v>2307</v>
      </c>
      <c r="D214" s="316">
        <v>1216.9424999999999</v>
      </c>
      <c r="E214" s="316">
        <v>645.96</v>
      </c>
      <c r="F214" s="321">
        <v>1897</v>
      </c>
      <c r="G214" s="316">
        <v>1000.6674999999999</v>
      </c>
      <c r="H214" s="316">
        <v>531.16000000000008</v>
      </c>
      <c r="I214" s="321">
        <v>1620</v>
      </c>
      <c r="J214" s="316">
        <v>854.55</v>
      </c>
      <c r="K214" s="316">
        <v>453.6</v>
      </c>
      <c r="L214" s="321">
        <v>1132</v>
      </c>
      <c r="M214" s="316">
        <v>597.13</v>
      </c>
      <c r="N214" s="316">
        <v>316.96000000000004</v>
      </c>
      <c r="O214" s="321">
        <v>800</v>
      </c>
      <c r="P214" s="316">
        <v>422</v>
      </c>
      <c r="Q214" s="316">
        <v>224.00000000000003</v>
      </c>
      <c r="R214" s="321">
        <v>620</v>
      </c>
      <c r="S214" s="316">
        <v>327.04999999999995</v>
      </c>
      <c r="T214" s="316">
        <v>173.60000000000002</v>
      </c>
      <c r="U214" s="321">
        <v>329</v>
      </c>
      <c r="V214" s="316">
        <v>173.54749999999999</v>
      </c>
      <c r="W214" s="316">
        <v>92.12</v>
      </c>
      <c r="X214" s="320"/>
    </row>
    <row r="215" spans="1:24">
      <c r="A215" s="314">
        <v>22</v>
      </c>
      <c r="B215" s="315">
        <v>22</v>
      </c>
      <c r="C215" s="321">
        <v>2343</v>
      </c>
      <c r="D215" s="316">
        <v>1235.9324999999999</v>
      </c>
      <c r="E215" s="316">
        <v>656.04000000000008</v>
      </c>
      <c r="F215" s="321">
        <v>1915</v>
      </c>
      <c r="G215" s="316">
        <v>1010.1624999999999</v>
      </c>
      <c r="H215" s="316">
        <v>536.20000000000005</v>
      </c>
      <c r="I215" s="321">
        <v>1641</v>
      </c>
      <c r="J215" s="316">
        <v>865.62749999999994</v>
      </c>
      <c r="K215" s="316">
        <v>459.48</v>
      </c>
      <c r="L215" s="321">
        <v>1152</v>
      </c>
      <c r="M215" s="316">
        <v>607.67999999999995</v>
      </c>
      <c r="N215" s="316">
        <v>322.56000000000006</v>
      </c>
      <c r="O215" s="321">
        <v>815</v>
      </c>
      <c r="P215" s="316">
        <v>429.91249999999997</v>
      </c>
      <c r="Q215" s="316">
        <v>228.20000000000002</v>
      </c>
      <c r="R215" s="321">
        <v>632</v>
      </c>
      <c r="S215" s="316">
        <v>333.38</v>
      </c>
      <c r="T215" s="316">
        <v>176.96</v>
      </c>
      <c r="U215" s="321">
        <v>335</v>
      </c>
      <c r="V215" s="316">
        <v>176.71249999999998</v>
      </c>
      <c r="W215" s="316">
        <v>93.800000000000011</v>
      </c>
      <c r="X215" s="317"/>
    </row>
    <row r="216" spans="1:24">
      <c r="A216" s="318">
        <v>23</v>
      </c>
      <c r="B216" s="319">
        <v>23</v>
      </c>
      <c r="C216" s="321">
        <v>2372</v>
      </c>
      <c r="D216" s="316">
        <v>1251.23</v>
      </c>
      <c r="E216" s="316">
        <v>664.16000000000008</v>
      </c>
      <c r="F216" s="321">
        <v>1935</v>
      </c>
      <c r="G216" s="316">
        <v>1020.7125</v>
      </c>
      <c r="H216" s="316">
        <v>541.80000000000007</v>
      </c>
      <c r="I216" s="321">
        <v>1662</v>
      </c>
      <c r="J216" s="316">
        <v>876.70499999999993</v>
      </c>
      <c r="K216" s="316">
        <v>465.36000000000007</v>
      </c>
      <c r="L216" s="321">
        <v>1172</v>
      </c>
      <c r="M216" s="316">
        <v>618.23</v>
      </c>
      <c r="N216" s="316">
        <v>328.16</v>
      </c>
      <c r="O216" s="321">
        <v>830</v>
      </c>
      <c r="P216" s="316">
        <v>437.82499999999999</v>
      </c>
      <c r="Q216" s="316">
        <v>232.40000000000003</v>
      </c>
      <c r="R216" s="321">
        <v>643</v>
      </c>
      <c r="S216" s="316">
        <v>339.1825</v>
      </c>
      <c r="T216" s="316">
        <v>180.04000000000002</v>
      </c>
      <c r="U216" s="321">
        <v>341</v>
      </c>
      <c r="V216" s="316">
        <v>179.8775</v>
      </c>
      <c r="W216" s="316">
        <v>95.48</v>
      </c>
      <c r="X216" s="320"/>
    </row>
    <row r="217" spans="1:24">
      <c r="A217" s="314">
        <v>24</v>
      </c>
      <c r="B217" s="315">
        <v>24</v>
      </c>
      <c r="C217" s="321">
        <v>2403</v>
      </c>
      <c r="D217" s="316">
        <v>1267.5825</v>
      </c>
      <c r="E217" s="316">
        <v>672.84</v>
      </c>
      <c r="F217" s="321">
        <v>1953</v>
      </c>
      <c r="G217" s="316">
        <v>1030.2075</v>
      </c>
      <c r="H217" s="316">
        <v>546.84</v>
      </c>
      <c r="I217" s="321">
        <v>1682</v>
      </c>
      <c r="J217" s="316">
        <v>887.255</v>
      </c>
      <c r="K217" s="316">
        <v>470.96000000000004</v>
      </c>
      <c r="L217" s="321">
        <v>1191</v>
      </c>
      <c r="M217" s="316">
        <v>628.25249999999994</v>
      </c>
      <c r="N217" s="316">
        <v>333.48</v>
      </c>
      <c r="O217" s="321">
        <v>842</v>
      </c>
      <c r="P217" s="316">
        <v>444.15499999999997</v>
      </c>
      <c r="Q217" s="316">
        <v>235.76000000000002</v>
      </c>
      <c r="R217" s="321">
        <v>654</v>
      </c>
      <c r="S217" s="316">
        <v>344.98499999999996</v>
      </c>
      <c r="T217" s="316">
        <v>183.12</v>
      </c>
      <c r="U217" s="321">
        <v>346</v>
      </c>
      <c r="V217" s="316">
        <v>182.51499999999999</v>
      </c>
      <c r="W217" s="316">
        <v>96.88000000000001</v>
      </c>
      <c r="X217" s="317"/>
    </row>
    <row r="218" spans="1:24">
      <c r="A218" s="318">
        <v>25</v>
      </c>
      <c r="B218" s="319">
        <v>25</v>
      </c>
      <c r="C218" s="321">
        <v>2435</v>
      </c>
      <c r="D218" s="316">
        <v>1284.4624999999999</v>
      </c>
      <c r="E218" s="316">
        <v>681.80000000000007</v>
      </c>
      <c r="F218" s="321">
        <v>1974</v>
      </c>
      <c r="G218" s="316">
        <v>1041.2849999999999</v>
      </c>
      <c r="H218" s="316">
        <v>552.72</v>
      </c>
      <c r="I218" s="321">
        <v>1699</v>
      </c>
      <c r="J218" s="316">
        <v>896.22249999999997</v>
      </c>
      <c r="K218" s="316">
        <v>475.72</v>
      </c>
      <c r="L218" s="321">
        <v>1211</v>
      </c>
      <c r="M218" s="316">
        <v>638.80250000000001</v>
      </c>
      <c r="N218" s="316">
        <v>339.08000000000004</v>
      </c>
      <c r="O218" s="321">
        <v>854</v>
      </c>
      <c r="P218" s="316">
        <v>450.48499999999996</v>
      </c>
      <c r="Q218" s="316">
        <v>239.12000000000003</v>
      </c>
      <c r="R218" s="321">
        <v>664</v>
      </c>
      <c r="S218" s="316">
        <v>350.26</v>
      </c>
      <c r="T218" s="316">
        <v>185.92000000000002</v>
      </c>
      <c r="U218" s="321">
        <v>352</v>
      </c>
      <c r="V218" s="316">
        <v>185.67999999999998</v>
      </c>
      <c r="W218" s="316">
        <v>98.56</v>
      </c>
      <c r="X218" s="320"/>
    </row>
    <row r="219" spans="1:24">
      <c r="A219" s="314">
        <v>26</v>
      </c>
      <c r="B219" s="315">
        <v>26</v>
      </c>
      <c r="C219" s="321">
        <v>2468</v>
      </c>
      <c r="D219" s="316">
        <v>1301.8699999999999</v>
      </c>
      <c r="E219" s="316">
        <v>691.04000000000008</v>
      </c>
      <c r="F219" s="321">
        <v>1994</v>
      </c>
      <c r="G219" s="316">
        <v>1051.835</v>
      </c>
      <c r="H219" s="316">
        <v>558.32000000000005</v>
      </c>
      <c r="I219" s="321">
        <v>1718</v>
      </c>
      <c r="J219" s="316">
        <v>906.24499999999989</v>
      </c>
      <c r="K219" s="316">
        <v>481.04</v>
      </c>
      <c r="L219" s="321">
        <v>1229</v>
      </c>
      <c r="M219" s="316">
        <v>648.29750000000001</v>
      </c>
      <c r="N219" s="316">
        <v>344.12</v>
      </c>
      <c r="O219" s="321">
        <v>867</v>
      </c>
      <c r="P219" s="316">
        <v>457.34249999999997</v>
      </c>
      <c r="Q219" s="316">
        <v>242.76000000000002</v>
      </c>
      <c r="R219" s="321">
        <v>675</v>
      </c>
      <c r="S219" s="316">
        <v>356.0625</v>
      </c>
      <c r="T219" s="316">
        <v>189.00000000000003</v>
      </c>
      <c r="U219" s="321">
        <v>358</v>
      </c>
      <c r="V219" s="316">
        <v>188.845</v>
      </c>
      <c r="W219" s="316">
        <v>100.24000000000001</v>
      </c>
      <c r="X219" s="317"/>
    </row>
    <row r="220" spans="1:24">
      <c r="A220" s="318">
        <v>27</v>
      </c>
      <c r="B220" s="319">
        <v>27</v>
      </c>
      <c r="C220" s="321">
        <v>2542</v>
      </c>
      <c r="D220" s="316">
        <v>1340.905</v>
      </c>
      <c r="E220" s="316">
        <v>711.7600000000001</v>
      </c>
      <c r="F220" s="321">
        <v>2051</v>
      </c>
      <c r="G220" s="316">
        <v>1081.9024999999999</v>
      </c>
      <c r="H220" s="316">
        <v>574.28000000000009</v>
      </c>
      <c r="I220" s="321">
        <v>1769</v>
      </c>
      <c r="J220" s="316">
        <v>933.14749999999992</v>
      </c>
      <c r="K220" s="316">
        <v>495.32000000000005</v>
      </c>
      <c r="L220" s="321">
        <v>1268</v>
      </c>
      <c r="M220" s="316">
        <v>668.87</v>
      </c>
      <c r="N220" s="316">
        <v>355.04</v>
      </c>
      <c r="O220" s="321">
        <v>894</v>
      </c>
      <c r="P220" s="316">
        <v>471.58499999999998</v>
      </c>
      <c r="Q220" s="316">
        <v>250.32000000000002</v>
      </c>
      <c r="R220" s="321">
        <v>691</v>
      </c>
      <c r="S220" s="316">
        <v>364.5025</v>
      </c>
      <c r="T220" s="316">
        <v>193.48000000000002</v>
      </c>
      <c r="U220" s="321">
        <v>366</v>
      </c>
      <c r="V220" s="316">
        <v>193.065</v>
      </c>
      <c r="W220" s="316">
        <v>102.48</v>
      </c>
      <c r="X220" s="320"/>
    </row>
    <row r="221" spans="1:24">
      <c r="A221" s="314">
        <v>28</v>
      </c>
      <c r="B221" s="315">
        <v>28</v>
      </c>
      <c r="C221" s="321">
        <v>2619</v>
      </c>
      <c r="D221" s="316">
        <v>1381.5224999999998</v>
      </c>
      <c r="E221" s="316">
        <v>733.32</v>
      </c>
      <c r="F221" s="321">
        <v>2114</v>
      </c>
      <c r="G221" s="316">
        <v>1115.135</v>
      </c>
      <c r="H221" s="316">
        <v>591.92000000000007</v>
      </c>
      <c r="I221" s="321">
        <v>1825</v>
      </c>
      <c r="J221" s="316">
        <v>962.6875</v>
      </c>
      <c r="K221" s="316">
        <v>511.00000000000006</v>
      </c>
      <c r="L221" s="321">
        <v>1309</v>
      </c>
      <c r="M221" s="316">
        <v>690.49749999999995</v>
      </c>
      <c r="N221" s="316">
        <v>366.52000000000004</v>
      </c>
      <c r="O221" s="321">
        <v>917</v>
      </c>
      <c r="P221" s="316">
        <v>483.71749999999997</v>
      </c>
      <c r="Q221" s="316">
        <v>256.76000000000005</v>
      </c>
      <c r="R221" s="321">
        <v>708</v>
      </c>
      <c r="S221" s="316">
        <v>373.46999999999997</v>
      </c>
      <c r="T221" s="316">
        <v>198.24</v>
      </c>
      <c r="U221" s="321">
        <v>375</v>
      </c>
      <c r="V221" s="316">
        <v>197.8125</v>
      </c>
      <c r="W221" s="316">
        <v>105.00000000000001</v>
      </c>
      <c r="X221" s="317"/>
    </row>
    <row r="222" spans="1:24">
      <c r="A222" s="318">
        <v>29</v>
      </c>
      <c r="B222" s="319">
        <v>29</v>
      </c>
      <c r="C222" s="321">
        <v>2695</v>
      </c>
      <c r="D222" s="316">
        <v>1421.6125</v>
      </c>
      <c r="E222" s="316">
        <v>754.6</v>
      </c>
      <c r="F222" s="321">
        <v>2176</v>
      </c>
      <c r="G222" s="316">
        <v>1147.8399999999999</v>
      </c>
      <c r="H222" s="316">
        <v>609.28000000000009</v>
      </c>
      <c r="I222" s="321">
        <v>1878</v>
      </c>
      <c r="J222" s="316">
        <v>990.64499999999998</v>
      </c>
      <c r="K222" s="316">
        <v>525.84</v>
      </c>
      <c r="L222" s="321">
        <v>1348</v>
      </c>
      <c r="M222" s="316">
        <v>711.06999999999994</v>
      </c>
      <c r="N222" s="316">
        <v>377.44000000000005</v>
      </c>
      <c r="O222" s="321">
        <v>943</v>
      </c>
      <c r="P222" s="316">
        <v>497.43249999999995</v>
      </c>
      <c r="Q222" s="316">
        <v>264.04000000000002</v>
      </c>
      <c r="R222" s="321">
        <v>730</v>
      </c>
      <c r="S222" s="316">
        <v>385.07499999999999</v>
      </c>
      <c r="T222" s="316">
        <v>204.4</v>
      </c>
      <c r="U222" s="321">
        <v>387</v>
      </c>
      <c r="V222" s="316">
        <v>204.14249999999998</v>
      </c>
      <c r="W222" s="316">
        <v>108.36000000000001</v>
      </c>
      <c r="X222" s="320"/>
    </row>
    <row r="223" spans="1:24">
      <c r="A223" s="314">
        <v>30</v>
      </c>
      <c r="B223" s="315">
        <v>30</v>
      </c>
      <c r="C223" s="321">
        <v>2777</v>
      </c>
      <c r="D223" s="316">
        <v>1464.8674999999998</v>
      </c>
      <c r="E223" s="316">
        <v>777.56000000000006</v>
      </c>
      <c r="F223" s="321">
        <v>2241</v>
      </c>
      <c r="G223" s="316">
        <v>1182.1274999999998</v>
      </c>
      <c r="H223" s="316">
        <v>627.48</v>
      </c>
      <c r="I223" s="321">
        <v>1938</v>
      </c>
      <c r="J223" s="316">
        <v>1022.295</v>
      </c>
      <c r="K223" s="316">
        <v>542.6400000000001</v>
      </c>
      <c r="L223" s="321">
        <v>1390</v>
      </c>
      <c r="M223" s="316">
        <v>733.22499999999991</v>
      </c>
      <c r="N223" s="316">
        <v>389.20000000000005</v>
      </c>
      <c r="O223" s="321">
        <v>968</v>
      </c>
      <c r="P223" s="316">
        <v>510.61999999999995</v>
      </c>
      <c r="Q223" s="316">
        <v>271.04000000000002</v>
      </c>
      <c r="R223" s="321">
        <v>748</v>
      </c>
      <c r="S223" s="316">
        <v>394.57</v>
      </c>
      <c r="T223" s="316">
        <v>209.44000000000003</v>
      </c>
      <c r="U223" s="321">
        <v>397</v>
      </c>
      <c r="V223" s="316">
        <v>209.41749999999999</v>
      </c>
      <c r="W223" s="316">
        <v>111.16000000000001</v>
      </c>
      <c r="X223" s="317"/>
    </row>
    <row r="224" spans="1:24">
      <c r="A224" s="318">
        <v>31</v>
      </c>
      <c r="B224" s="319">
        <v>31</v>
      </c>
      <c r="C224" s="321">
        <v>2861</v>
      </c>
      <c r="D224" s="316">
        <v>1509.1775</v>
      </c>
      <c r="E224" s="316">
        <v>801.08</v>
      </c>
      <c r="F224" s="321">
        <v>2310</v>
      </c>
      <c r="G224" s="316">
        <v>1218.5249999999999</v>
      </c>
      <c r="H224" s="316">
        <v>646.80000000000007</v>
      </c>
      <c r="I224" s="321">
        <v>1994</v>
      </c>
      <c r="J224" s="316">
        <v>1051.835</v>
      </c>
      <c r="K224" s="316">
        <v>558.32000000000005</v>
      </c>
      <c r="L224" s="321">
        <v>1435</v>
      </c>
      <c r="M224" s="316">
        <v>756.96249999999998</v>
      </c>
      <c r="N224" s="316">
        <v>401.8</v>
      </c>
      <c r="O224" s="321">
        <v>997</v>
      </c>
      <c r="P224" s="316">
        <v>525.91750000000002</v>
      </c>
      <c r="Q224" s="316">
        <v>279.16000000000003</v>
      </c>
      <c r="R224" s="321">
        <v>766</v>
      </c>
      <c r="S224" s="316">
        <v>404.065</v>
      </c>
      <c r="T224" s="316">
        <v>214.48000000000002</v>
      </c>
      <c r="U224" s="321">
        <v>406</v>
      </c>
      <c r="V224" s="316">
        <v>214.16499999999999</v>
      </c>
      <c r="W224" s="316">
        <v>113.68</v>
      </c>
      <c r="X224" s="320"/>
    </row>
    <row r="225" spans="1:24">
      <c r="A225" s="314">
        <v>32</v>
      </c>
      <c r="B225" s="315">
        <v>32</v>
      </c>
      <c r="C225" s="321">
        <v>2956</v>
      </c>
      <c r="D225" s="316">
        <v>1559.29</v>
      </c>
      <c r="E225" s="316">
        <v>827.68000000000006</v>
      </c>
      <c r="F225" s="321">
        <v>2384</v>
      </c>
      <c r="G225" s="316">
        <v>1257.56</v>
      </c>
      <c r="H225" s="316">
        <v>667.5200000000001</v>
      </c>
      <c r="I225" s="321">
        <v>2057</v>
      </c>
      <c r="J225" s="316">
        <v>1085.0674999999999</v>
      </c>
      <c r="K225" s="316">
        <v>575.96</v>
      </c>
      <c r="L225" s="321">
        <v>1480</v>
      </c>
      <c r="M225" s="316">
        <v>780.69999999999993</v>
      </c>
      <c r="N225" s="316">
        <v>414.40000000000003</v>
      </c>
      <c r="O225" s="321">
        <v>1027</v>
      </c>
      <c r="P225" s="316">
        <v>541.74249999999995</v>
      </c>
      <c r="Q225" s="316">
        <v>287.56</v>
      </c>
      <c r="R225" s="321">
        <v>791</v>
      </c>
      <c r="S225" s="316">
        <v>417.2525</v>
      </c>
      <c r="T225" s="316">
        <v>221.48000000000002</v>
      </c>
      <c r="U225" s="321">
        <v>419</v>
      </c>
      <c r="V225" s="316">
        <v>221.02249999999998</v>
      </c>
      <c r="W225" s="316">
        <v>117.32000000000001</v>
      </c>
      <c r="X225" s="317"/>
    </row>
    <row r="226" spans="1:24">
      <c r="A226" s="318">
        <v>33</v>
      </c>
      <c r="B226" s="319">
        <v>33</v>
      </c>
      <c r="C226" s="321">
        <v>3049</v>
      </c>
      <c r="D226" s="316">
        <v>1608.3474999999999</v>
      </c>
      <c r="E226" s="316">
        <v>853.72</v>
      </c>
      <c r="F226" s="321">
        <v>2458</v>
      </c>
      <c r="G226" s="316">
        <v>1296.595</v>
      </c>
      <c r="H226" s="316">
        <v>688.24</v>
      </c>
      <c r="I226" s="321">
        <v>2125</v>
      </c>
      <c r="J226" s="316">
        <v>1120.9375</v>
      </c>
      <c r="K226" s="316">
        <v>595</v>
      </c>
      <c r="L226" s="321">
        <v>1525</v>
      </c>
      <c r="M226" s="316">
        <v>804.4375</v>
      </c>
      <c r="N226" s="316">
        <v>427.00000000000006</v>
      </c>
      <c r="O226" s="321">
        <v>1057</v>
      </c>
      <c r="P226" s="316">
        <v>557.5675</v>
      </c>
      <c r="Q226" s="316">
        <v>295.96000000000004</v>
      </c>
      <c r="R226" s="321">
        <v>815</v>
      </c>
      <c r="S226" s="316">
        <v>429.91249999999997</v>
      </c>
      <c r="T226" s="316">
        <v>228.20000000000002</v>
      </c>
      <c r="U226" s="321">
        <v>432</v>
      </c>
      <c r="V226" s="316">
        <v>227.88</v>
      </c>
      <c r="W226" s="316">
        <v>120.96000000000001</v>
      </c>
      <c r="X226" s="320"/>
    </row>
    <row r="227" spans="1:24">
      <c r="A227" s="314">
        <v>34</v>
      </c>
      <c r="B227" s="315">
        <v>34</v>
      </c>
      <c r="C227" s="321">
        <v>3146</v>
      </c>
      <c r="D227" s="316">
        <v>1659.5149999999999</v>
      </c>
      <c r="E227" s="316">
        <v>880.88000000000011</v>
      </c>
      <c r="F227" s="321">
        <v>2531</v>
      </c>
      <c r="G227" s="316">
        <v>1335.1025</v>
      </c>
      <c r="H227" s="316">
        <v>708.68000000000006</v>
      </c>
      <c r="I227" s="321">
        <v>2185</v>
      </c>
      <c r="J227" s="316">
        <v>1152.5874999999999</v>
      </c>
      <c r="K227" s="316">
        <v>611.80000000000007</v>
      </c>
      <c r="L227" s="321">
        <v>1568</v>
      </c>
      <c r="M227" s="316">
        <v>827.12</v>
      </c>
      <c r="N227" s="316">
        <v>439.04</v>
      </c>
      <c r="O227" s="321">
        <v>1092</v>
      </c>
      <c r="P227" s="316">
        <v>576.03</v>
      </c>
      <c r="Q227" s="316">
        <v>305.76000000000005</v>
      </c>
      <c r="R227" s="321">
        <v>836</v>
      </c>
      <c r="S227" s="316">
        <v>440.98999999999995</v>
      </c>
      <c r="T227" s="316">
        <v>234.08</v>
      </c>
      <c r="U227" s="321">
        <v>443</v>
      </c>
      <c r="V227" s="316">
        <v>233.68249999999998</v>
      </c>
      <c r="W227" s="316">
        <v>124.04</v>
      </c>
      <c r="X227" s="317"/>
    </row>
    <row r="228" spans="1:24">
      <c r="A228" s="318">
        <v>35</v>
      </c>
      <c r="B228" s="319">
        <v>35</v>
      </c>
      <c r="C228" s="321">
        <v>3236</v>
      </c>
      <c r="D228" s="316">
        <v>1706.99</v>
      </c>
      <c r="E228" s="316">
        <v>906.08</v>
      </c>
      <c r="F228" s="321">
        <v>2608</v>
      </c>
      <c r="G228" s="316">
        <v>1375.72</v>
      </c>
      <c r="H228" s="316">
        <v>730.24000000000012</v>
      </c>
      <c r="I228" s="321">
        <v>2247</v>
      </c>
      <c r="J228" s="316">
        <v>1185.2925</v>
      </c>
      <c r="K228" s="316">
        <v>629.16000000000008</v>
      </c>
      <c r="L228" s="321">
        <v>1614</v>
      </c>
      <c r="M228" s="316">
        <v>851.38499999999999</v>
      </c>
      <c r="N228" s="316">
        <v>451.92</v>
      </c>
      <c r="O228" s="321">
        <v>1123</v>
      </c>
      <c r="P228" s="316">
        <v>592.38249999999994</v>
      </c>
      <c r="Q228" s="316">
        <v>314.44000000000005</v>
      </c>
      <c r="R228" s="321">
        <v>860</v>
      </c>
      <c r="S228" s="316">
        <v>453.65</v>
      </c>
      <c r="T228" s="316">
        <v>240.8</v>
      </c>
      <c r="U228" s="321">
        <v>456</v>
      </c>
      <c r="V228" s="316">
        <v>240.54</v>
      </c>
      <c r="W228" s="316">
        <v>127.68</v>
      </c>
      <c r="X228" s="320"/>
    </row>
    <row r="229" spans="1:24">
      <c r="A229" s="314">
        <v>36</v>
      </c>
      <c r="B229" s="315">
        <v>36</v>
      </c>
      <c r="C229" s="321">
        <v>3458</v>
      </c>
      <c r="D229" s="316">
        <v>1824.0949999999998</v>
      </c>
      <c r="E229" s="316">
        <v>968.24000000000012</v>
      </c>
      <c r="F229" s="321">
        <v>2779</v>
      </c>
      <c r="G229" s="316">
        <v>1465.9224999999999</v>
      </c>
      <c r="H229" s="316">
        <v>778.12000000000012</v>
      </c>
      <c r="I229" s="321">
        <v>2402</v>
      </c>
      <c r="J229" s="316">
        <v>1267.0549999999998</v>
      </c>
      <c r="K229" s="316">
        <v>672.56000000000006</v>
      </c>
      <c r="L229" s="321">
        <v>1724</v>
      </c>
      <c r="M229" s="316">
        <v>909.41</v>
      </c>
      <c r="N229" s="316">
        <v>482.72</v>
      </c>
      <c r="O229" s="321">
        <v>1195</v>
      </c>
      <c r="P229" s="316">
        <v>630.36249999999995</v>
      </c>
      <c r="Q229" s="316">
        <v>334.6</v>
      </c>
      <c r="R229" s="321">
        <v>915</v>
      </c>
      <c r="S229" s="316">
        <v>482.66249999999997</v>
      </c>
      <c r="T229" s="316">
        <v>256.20000000000005</v>
      </c>
      <c r="U229" s="321">
        <v>485</v>
      </c>
      <c r="V229" s="316">
        <v>255.83749999999998</v>
      </c>
      <c r="W229" s="316">
        <v>135.80000000000001</v>
      </c>
      <c r="X229" s="317"/>
    </row>
    <row r="230" spans="1:24">
      <c r="A230" s="318">
        <v>37</v>
      </c>
      <c r="B230" s="319">
        <v>37</v>
      </c>
      <c r="C230" s="321">
        <v>3577</v>
      </c>
      <c r="D230" s="316">
        <v>1886.8674999999998</v>
      </c>
      <c r="E230" s="316">
        <v>1001.5600000000001</v>
      </c>
      <c r="F230" s="321">
        <v>2872</v>
      </c>
      <c r="G230" s="316">
        <v>1514.98</v>
      </c>
      <c r="H230" s="316">
        <v>804.16000000000008</v>
      </c>
      <c r="I230" s="321">
        <v>2483</v>
      </c>
      <c r="J230" s="316">
        <v>1309.7825</v>
      </c>
      <c r="K230" s="316">
        <v>695.24000000000012</v>
      </c>
      <c r="L230" s="321">
        <v>1782</v>
      </c>
      <c r="M230" s="316">
        <v>940.005</v>
      </c>
      <c r="N230" s="316">
        <v>498.96000000000004</v>
      </c>
      <c r="O230" s="321">
        <v>1231</v>
      </c>
      <c r="P230" s="316">
        <v>649.35249999999996</v>
      </c>
      <c r="Q230" s="316">
        <v>344.68</v>
      </c>
      <c r="R230" s="321">
        <v>944</v>
      </c>
      <c r="S230" s="316">
        <v>497.96</v>
      </c>
      <c r="T230" s="316">
        <v>264.32000000000005</v>
      </c>
      <c r="U230" s="321">
        <v>500</v>
      </c>
      <c r="V230" s="316">
        <v>263.75</v>
      </c>
      <c r="W230" s="316">
        <v>140</v>
      </c>
      <c r="X230" s="320"/>
    </row>
    <row r="231" spans="1:24">
      <c r="A231" s="314">
        <v>38</v>
      </c>
      <c r="B231" s="315">
        <v>38</v>
      </c>
      <c r="C231" s="321">
        <v>3691</v>
      </c>
      <c r="D231" s="316">
        <v>1947.0024999999998</v>
      </c>
      <c r="E231" s="316">
        <v>1033.48</v>
      </c>
      <c r="F231" s="321">
        <v>2963</v>
      </c>
      <c r="G231" s="316">
        <v>1562.9824999999998</v>
      </c>
      <c r="H231" s="316">
        <v>829.6400000000001</v>
      </c>
      <c r="I231" s="321">
        <v>2565</v>
      </c>
      <c r="J231" s="316">
        <v>1353.0374999999999</v>
      </c>
      <c r="K231" s="316">
        <v>718.2</v>
      </c>
      <c r="L231" s="321">
        <v>1839</v>
      </c>
      <c r="M231" s="316">
        <v>970.07249999999999</v>
      </c>
      <c r="N231" s="316">
        <v>514.92000000000007</v>
      </c>
      <c r="O231" s="321">
        <v>1271</v>
      </c>
      <c r="P231" s="316">
        <v>670.45249999999999</v>
      </c>
      <c r="Q231" s="316">
        <v>355.88000000000005</v>
      </c>
      <c r="R231" s="321">
        <v>970</v>
      </c>
      <c r="S231" s="316">
        <v>511.67499999999995</v>
      </c>
      <c r="T231" s="316">
        <v>271.60000000000002</v>
      </c>
      <c r="U231" s="321">
        <v>514</v>
      </c>
      <c r="V231" s="316">
        <v>271.13499999999999</v>
      </c>
      <c r="W231" s="316">
        <v>143.92000000000002</v>
      </c>
      <c r="X231" s="317"/>
    </row>
    <row r="232" spans="1:24">
      <c r="A232" s="318">
        <v>39</v>
      </c>
      <c r="B232" s="319">
        <v>39</v>
      </c>
      <c r="C232" s="321">
        <v>3808</v>
      </c>
      <c r="D232" s="316">
        <v>2008.7199999999998</v>
      </c>
      <c r="E232" s="316">
        <v>1066.24</v>
      </c>
      <c r="F232" s="321">
        <v>3056</v>
      </c>
      <c r="G232" s="316">
        <v>1612.04</v>
      </c>
      <c r="H232" s="316">
        <v>855.68000000000006</v>
      </c>
      <c r="I232" s="321">
        <v>2641</v>
      </c>
      <c r="J232" s="316">
        <v>1393.1274999999998</v>
      </c>
      <c r="K232" s="316">
        <v>739.48</v>
      </c>
      <c r="L232" s="321">
        <v>1897</v>
      </c>
      <c r="M232" s="316">
        <v>1000.6674999999999</v>
      </c>
      <c r="N232" s="316">
        <v>531.16000000000008</v>
      </c>
      <c r="O232" s="321">
        <v>1307</v>
      </c>
      <c r="P232" s="316">
        <v>689.4425</v>
      </c>
      <c r="Q232" s="316">
        <v>365.96000000000004</v>
      </c>
      <c r="R232" s="321">
        <v>1002</v>
      </c>
      <c r="S232" s="316">
        <v>528.55499999999995</v>
      </c>
      <c r="T232" s="316">
        <v>280.56</v>
      </c>
      <c r="U232" s="321">
        <v>531</v>
      </c>
      <c r="V232" s="316">
        <v>280.10249999999996</v>
      </c>
      <c r="W232" s="316">
        <v>148.68</v>
      </c>
      <c r="X232" s="320"/>
    </row>
    <row r="233" spans="1:24">
      <c r="A233" s="314">
        <v>40</v>
      </c>
      <c r="B233" s="315">
        <v>40</v>
      </c>
      <c r="C233" s="321">
        <v>3925</v>
      </c>
      <c r="D233" s="316">
        <v>2070.4375</v>
      </c>
      <c r="E233" s="316">
        <v>1099</v>
      </c>
      <c r="F233" s="321">
        <v>3148</v>
      </c>
      <c r="G233" s="316">
        <v>1660.57</v>
      </c>
      <c r="H233" s="316">
        <v>881.44</v>
      </c>
      <c r="I233" s="321">
        <v>2726</v>
      </c>
      <c r="J233" s="316">
        <v>1437.9649999999999</v>
      </c>
      <c r="K233" s="316">
        <v>763.28000000000009</v>
      </c>
      <c r="L233" s="321">
        <v>1957</v>
      </c>
      <c r="M233" s="316">
        <v>1032.3174999999999</v>
      </c>
      <c r="N233" s="316">
        <v>547.96</v>
      </c>
      <c r="O233" s="321">
        <v>1345</v>
      </c>
      <c r="P233" s="316">
        <v>709.48749999999995</v>
      </c>
      <c r="Q233" s="316">
        <v>376.6</v>
      </c>
      <c r="R233" s="321">
        <v>1031</v>
      </c>
      <c r="S233" s="316">
        <v>543.85249999999996</v>
      </c>
      <c r="T233" s="316">
        <v>288.68</v>
      </c>
      <c r="U233" s="321">
        <v>546</v>
      </c>
      <c r="V233" s="316">
        <v>288.01499999999999</v>
      </c>
      <c r="W233" s="316">
        <v>152.88000000000002</v>
      </c>
      <c r="X233" s="317"/>
    </row>
    <row r="234" spans="1:24">
      <c r="A234" s="318">
        <v>41</v>
      </c>
      <c r="B234" s="319">
        <v>41</v>
      </c>
      <c r="C234" s="321">
        <v>4042</v>
      </c>
      <c r="D234" s="316">
        <v>2132.1549999999997</v>
      </c>
      <c r="E234" s="316">
        <v>1131.7600000000002</v>
      </c>
      <c r="F234" s="321">
        <v>3240</v>
      </c>
      <c r="G234" s="316">
        <v>1709.1</v>
      </c>
      <c r="H234" s="316">
        <v>907.2</v>
      </c>
      <c r="I234" s="321">
        <v>2806</v>
      </c>
      <c r="J234" s="316">
        <v>1480.165</v>
      </c>
      <c r="K234" s="316">
        <v>785.68000000000006</v>
      </c>
      <c r="L234" s="321">
        <v>2011</v>
      </c>
      <c r="M234" s="316">
        <v>1060.8025</v>
      </c>
      <c r="N234" s="316">
        <v>563.08000000000004</v>
      </c>
      <c r="O234" s="321">
        <v>1382</v>
      </c>
      <c r="P234" s="316">
        <v>729.005</v>
      </c>
      <c r="Q234" s="316">
        <v>386.96000000000004</v>
      </c>
      <c r="R234" s="321">
        <v>1057</v>
      </c>
      <c r="S234" s="316">
        <v>557.5675</v>
      </c>
      <c r="T234" s="316">
        <v>295.96000000000004</v>
      </c>
      <c r="U234" s="321">
        <v>560</v>
      </c>
      <c r="V234" s="316">
        <v>295.39999999999998</v>
      </c>
      <c r="W234" s="316">
        <v>156.80000000000001</v>
      </c>
      <c r="X234" s="320"/>
    </row>
    <row r="235" spans="1:24">
      <c r="A235" s="314">
        <v>42</v>
      </c>
      <c r="B235" s="315">
        <v>42</v>
      </c>
      <c r="C235" s="321">
        <v>4178</v>
      </c>
      <c r="D235" s="316">
        <v>2203.895</v>
      </c>
      <c r="E235" s="316">
        <v>1169.8400000000001</v>
      </c>
      <c r="F235" s="321">
        <v>3351</v>
      </c>
      <c r="G235" s="316">
        <v>1767.6524999999999</v>
      </c>
      <c r="H235" s="316">
        <v>938.28000000000009</v>
      </c>
      <c r="I235" s="321">
        <v>2899</v>
      </c>
      <c r="J235" s="316">
        <v>1529.2224999999999</v>
      </c>
      <c r="K235" s="316">
        <v>811.72</v>
      </c>
      <c r="L235" s="321">
        <v>2078</v>
      </c>
      <c r="M235" s="316">
        <v>1096.145</v>
      </c>
      <c r="N235" s="316">
        <v>581.84</v>
      </c>
      <c r="O235" s="321">
        <v>1427</v>
      </c>
      <c r="P235" s="316">
        <v>752.74249999999995</v>
      </c>
      <c r="Q235" s="316">
        <v>399.56000000000006</v>
      </c>
      <c r="R235" s="321">
        <v>1090</v>
      </c>
      <c r="S235" s="316">
        <v>574.97500000000002</v>
      </c>
      <c r="T235" s="316">
        <v>305.20000000000005</v>
      </c>
      <c r="U235" s="321">
        <v>578</v>
      </c>
      <c r="V235" s="316">
        <v>304.89499999999998</v>
      </c>
      <c r="W235" s="316">
        <v>161.84</v>
      </c>
      <c r="X235" s="317"/>
    </row>
    <row r="236" spans="1:24">
      <c r="A236" s="318">
        <v>43</v>
      </c>
      <c r="B236" s="319">
        <v>43</v>
      </c>
      <c r="C236" s="321">
        <v>4319</v>
      </c>
      <c r="D236" s="316">
        <v>2278.2725</v>
      </c>
      <c r="E236" s="316">
        <v>1209.3200000000002</v>
      </c>
      <c r="F236" s="321">
        <v>3462</v>
      </c>
      <c r="G236" s="316">
        <v>1826.2049999999999</v>
      </c>
      <c r="H236" s="316">
        <v>969.36000000000013</v>
      </c>
      <c r="I236" s="321">
        <v>2992</v>
      </c>
      <c r="J236" s="316">
        <v>1578.28</v>
      </c>
      <c r="K236" s="316">
        <v>837.7600000000001</v>
      </c>
      <c r="L236" s="321">
        <v>2151</v>
      </c>
      <c r="M236" s="316">
        <v>1134.6524999999999</v>
      </c>
      <c r="N236" s="316">
        <v>602.28000000000009</v>
      </c>
      <c r="O236" s="321">
        <v>1472</v>
      </c>
      <c r="P236" s="316">
        <v>776.4799999999999</v>
      </c>
      <c r="Q236" s="316">
        <v>412.16</v>
      </c>
      <c r="R236" s="321">
        <v>1125</v>
      </c>
      <c r="S236" s="316">
        <v>593.4375</v>
      </c>
      <c r="T236" s="316">
        <v>315.00000000000006</v>
      </c>
      <c r="U236" s="321">
        <v>596</v>
      </c>
      <c r="V236" s="316">
        <v>314.39</v>
      </c>
      <c r="W236" s="316">
        <v>166.88000000000002</v>
      </c>
      <c r="X236" s="320"/>
    </row>
    <row r="237" spans="1:24">
      <c r="A237" s="314">
        <v>44</v>
      </c>
      <c r="B237" s="315">
        <v>44</v>
      </c>
      <c r="C237" s="321">
        <v>4454</v>
      </c>
      <c r="D237" s="316">
        <v>2349.4849999999997</v>
      </c>
      <c r="E237" s="316">
        <v>1247.1200000000001</v>
      </c>
      <c r="F237" s="321">
        <v>3569</v>
      </c>
      <c r="G237" s="316">
        <v>1882.6474999999998</v>
      </c>
      <c r="H237" s="316">
        <v>999.32</v>
      </c>
      <c r="I237" s="321">
        <v>3086</v>
      </c>
      <c r="J237" s="316">
        <v>1627.865</v>
      </c>
      <c r="K237" s="316">
        <v>864.08</v>
      </c>
      <c r="L237" s="321">
        <v>2216</v>
      </c>
      <c r="M237" s="316">
        <v>1168.9399999999998</v>
      </c>
      <c r="N237" s="316">
        <v>620.48</v>
      </c>
      <c r="O237" s="321">
        <v>1522</v>
      </c>
      <c r="P237" s="316">
        <v>802.8549999999999</v>
      </c>
      <c r="Q237" s="316">
        <v>426.16</v>
      </c>
      <c r="R237" s="321">
        <v>1163</v>
      </c>
      <c r="S237" s="316">
        <v>613.48249999999996</v>
      </c>
      <c r="T237" s="316">
        <v>325.64000000000004</v>
      </c>
      <c r="U237" s="321">
        <v>616</v>
      </c>
      <c r="V237" s="316">
        <v>324.94</v>
      </c>
      <c r="W237" s="316">
        <v>172.48000000000002</v>
      </c>
      <c r="X237" s="317"/>
    </row>
    <row r="238" spans="1:24">
      <c r="A238" s="318">
        <v>45</v>
      </c>
      <c r="B238" s="319">
        <v>45</v>
      </c>
      <c r="C238" s="321">
        <v>4593</v>
      </c>
      <c r="D238" s="316">
        <v>2422.8074999999999</v>
      </c>
      <c r="E238" s="316">
        <v>1286.0400000000002</v>
      </c>
      <c r="F238" s="321">
        <v>3680</v>
      </c>
      <c r="G238" s="316">
        <v>1941.1999999999998</v>
      </c>
      <c r="H238" s="316">
        <v>1030.4000000000001</v>
      </c>
      <c r="I238" s="321">
        <v>3177</v>
      </c>
      <c r="J238" s="316">
        <v>1675.8674999999998</v>
      </c>
      <c r="K238" s="316">
        <v>889.56000000000006</v>
      </c>
      <c r="L238" s="321">
        <v>2286</v>
      </c>
      <c r="M238" s="316">
        <v>1205.865</v>
      </c>
      <c r="N238" s="316">
        <v>640.08000000000004</v>
      </c>
      <c r="O238" s="321">
        <v>1564</v>
      </c>
      <c r="P238" s="316">
        <v>825.01</v>
      </c>
      <c r="Q238" s="316">
        <v>437.92</v>
      </c>
      <c r="R238" s="321">
        <v>1195</v>
      </c>
      <c r="S238" s="316">
        <v>630.36249999999995</v>
      </c>
      <c r="T238" s="316">
        <v>334.6</v>
      </c>
      <c r="U238" s="321">
        <v>633</v>
      </c>
      <c r="V238" s="316">
        <v>333.90749999999997</v>
      </c>
      <c r="W238" s="316">
        <v>177.24</v>
      </c>
      <c r="X238" s="320"/>
    </row>
    <row r="239" spans="1:24">
      <c r="A239" s="314">
        <v>46</v>
      </c>
      <c r="B239" s="315">
        <v>46</v>
      </c>
      <c r="C239" s="321">
        <v>4732</v>
      </c>
      <c r="D239" s="316">
        <v>2496.1299999999997</v>
      </c>
      <c r="E239" s="316">
        <v>1324.96</v>
      </c>
      <c r="F239" s="321">
        <v>3791</v>
      </c>
      <c r="G239" s="316">
        <v>1999.7524999999998</v>
      </c>
      <c r="H239" s="316">
        <v>1061.48</v>
      </c>
      <c r="I239" s="321">
        <v>3275</v>
      </c>
      <c r="J239" s="316">
        <v>1727.5625</v>
      </c>
      <c r="K239" s="316">
        <v>917.00000000000011</v>
      </c>
      <c r="L239" s="321">
        <v>2353</v>
      </c>
      <c r="M239" s="316">
        <v>1241.2075</v>
      </c>
      <c r="N239" s="316">
        <v>658.84</v>
      </c>
      <c r="O239" s="321">
        <v>1613</v>
      </c>
      <c r="P239" s="316">
        <v>850.85749999999996</v>
      </c>
      <c r="Q239" s="316">
        <v>451.64000000000004</v>
      </c>
      <c r="R239" s="321">
        <v>1231</v>
      </c>
      <c r="S239" s="316">
        <v>649.35249999999996</v>
      </c>
      <c r="T239" s="316">
        <v>344.68</v>
      </c>
      <c r="U239" s="321">
        <v>653</v>
      </c>
      <c r="V239" s="316">
        <v>344.45749999999998</v>
      </c>
      <c r="W239" s="316">
        <v>182.84</v>
      </c>
      <c r="X239" s="317"/>
    </row>
    <row r="240" spans="1:24">
      <c r="A240" s="318">
        <v>47</v>
      </c>
      <c r="B240" s="319">
        <v>47</v>
      </c>
      <c r="C240" s="321">
        <v>4983</v>
      </c>
      <c r="D240" s="316">
        <v>2628.5324999999998</v>
      </c>
      <c r="E240" s="316">
        <v>1395.2400000000002</v>
      </c>
      <c r="F240" s="321">
        <v>3989</v>
      </c>
      <c r="G240" s="316">
        <v>2104.1974999999998</v>
      </c>
      <c r="H240" s="316">
        <v>1116.92</v>
      </c>
      <c r="I240" s="321">
        <v>3446</v>
      </c>
      <c r="J240" s="316">
        <v>1817.7649999999999</v>
      </c>
      <c r="K240" s="316">
        <v>964.88000000000011</v>
      </c>
      <c r="L240" s="321">
        <v>2479</v>
      </c>
      <c r="M240" s="316">
        <v>1307.6724999999999</v>
      </c>
      <c r="N240" s="316">
        <v>694.12000000000012</v>
      </c>
      <c r="O240" s="321">
        <v>1694</v>
      </c>
      <c r="P240" s="316">
        <v>893.58499999999992</v>
      </c>
      <c r="Q240" s="316">
        <v>474.32000000000005</v>
      </c>
      <c r="R240" s="321">
        <v>1288</v>
      </c>
      <c r="S240" s="316">
        <v>679.42</v>
      </c>
      <c r="T240" s="316">
        <v>360.64000000000004</v>
      </c>
      <c r="U240" s="321">
        <v>682</v>
      </c>
      <c r="V240" s="316">
        <v>359.755</v>
      </c>
      <c r="W240" s="316">
        <v>190.96</v>
      </c>
      <c r="X240" s="320"/>
    </row>
    <row r="241" spans="1:24">
      <c r="A241" s="314">
        <v>48</v>
      </c>
      <c r="B241" s="315">
        <v>48</v>
      </c>
      <c r="C241" s="321">
        <v>5231</v>
      </c>
      <c r="D241" s="316">
        <v>2759.3525</v>
      </c>
      <c r="E241" s="316">
        <v>1464.68</v>
      </c>
      <c r="F241" s="321">
        <v>4190</v>
      </c>
      <c r="G241" s="316">
        <v>2210.2249999999999</v>
      </c>
      <c r="H241" s="316">
        <v>1173.2</v>
      </c>
      <c r="I241" s="321">
        <v>3617</v>
      </c>
      <c r="J241" s="316">
        <v>1907.9675</v>
      </c>
      <c r="K241" s="316">
        <v>1012.7600000000001</v>
      </c>
      <c r="L241" s="321">
        <v>2598</v>
      </c>
      <c r="M241" s="316">
        <v>1370.4449999999999</v>
      </c>
      <c r="N241" s="316">
        <v>727.44</v>
      </c>
      <c r="O241" s="321">
        <v>1776</v>
      </c>
      <c r="P241" s="316">
        <v>936.83999999999992</v>
      </c>
      <c r="Q241" s="316">
        <v>497.28000000000003</v>
      </c>
      <c r="R241" s="321">
        <v>1348</v>
      </c>
      <c r="S241" s="316">
        <v>711.06999999999994</v>
      </c>
      <c r="T241" s="316">
        <v>377.44000000000005</v>
      </c>
      <c r="U241" s="321">
        <v>715</v>
      </c>
      <c r="V241" s="316">
        <v>377.16249999999997</v>
      </c>
      <c r="W241" s="316">
        <v>200.20000000000002</v>
      </c>
      <c r="X241" s="317"/>
    </row>
    <row r="242" spans="1:24">
      <c r="A242" s="318">
        <v>49</v>
      </c>
      <c r="B242" s="319">
        <v>49</v>
      </c>
      <c r="C242" s="321">
        <v>5485</v>
      </c>
      <c r="D242" s="316">
        <v>2893.3374999999996</v>
      </c>
      <c r="E242" s="316">
        <v>1535.8000000000002</v>
      </c>
      <c r="F242" s="321">
        <v>4386</v>
      </c>
      <c r="G242" s="316">
        <v>2313.6149999999998</v>
      </c>
      <c r="H242" s="316">
        <v>1228.0800000000002</v>
      </c>
      <c r="I242" s="321">
        <v>3787</v>
      </c>
      <c r="J242" s="316">
        <v>1997.6424999999999</v>
      </c>
      <c r="K242" s="316">
        <v>1060.3600000000001</v>
      </c>
      <c r="L242" s="321">
        <v>2720</v>
      </c>
      <c r="M242" s="316">
        <v>1434.8</v>
      </c>
      <c r="N242" s="316">
        <v>761.6</v>
      </c>
      <c r="O242" s="321">
        <v>1856</v>
      </c>
      <c r="P242" s="316">
        <v>979.04</v>
      </c>
      <c r="Q242" s="316">
        <v>519.68000000000006</v>
      </c>
      <c r="R242" s="321">
        <v>1414</v>
      </c>
      <c r="S242" s="316">
        <v>745.88499999999999</v>
      </c>
      <c r="T242" s="316">
        <v>395.92</v>
      </c>
      <c r="U242" s="321">
        <v>749</v>
      </c>
      <c r="V242" s="316">
        <v>395.09749999999997</v>
      </c>
      <c r="W242" s="316">
        <v>209.72000000000003</v>
      </c>
      <c r="X242" s="320"/>
    </row>
    <row r="243" spans="1:24">
      <c r="A243" s="314">
        <v>50</v>
      </c>
      <c r="B243" s="315">
        <v>50</v>
      </c>
      <c r="C243" s="321">
        <v>5734</v>
      </c>
      <c r="D243" s="316">
        <v>3024.6849999999999</v>
      </c>
      <c r="E243" s="316">
        <v>1605.5200000000002</v>
      </c>
      <c r="F243" s="321">
        <v>4588</v>
      </c>
      <c r="G243" s="316">
        <v>2420.17</v>
      </c>
      <c r="H243" s="316">
        <v>1284.6400000000001</v>
      </c>
      <c r="I243" s="321">
        <v>3959</v>
      </c>
      <c r="J243" s="316">
        <v>2088.3724999999999</v>
      </c>
      <c r="K243" s="316">
        <v>1108.5200000000002</v>
      </c>
      <c r="L243" s="321">
        <v>2844</v>
      </c>
      <c r="M243" s="316">
        <v>1500.2099999999998</v>
      </c>
      <c r="N243" s="316">
        <v>796.32</v>
      </c>
      <c r="O243" s="321">
        <v>1938</v>
      </c>
      <c r="P243" s="316">
        <v>1022.295</v>
      </c>
      <c r="Q243" s="316">
        <v>542.6400000000001</v>
      </c>
      <c r="R243" s="321">
        <v>1467</v>
      </c>
      <c r="S243" s="316">
        <v>773.84249999999997</v>
      </c>
      <c r="T243" s="316">
        <v>410.76000000000005</v>
      </c>
      <c r="U243" s="321">
        <v>778</v>
      </c>
      <c r="V243" s="316">
        <v>410.39499999999998</v>
      </c>
      <c r="W243" s="316">
        <v>217.84000000000003</v>
      </c>
      <c r="X243" s="317"/>
    </row>
    <row r="244" spans="1:24">
      <c r="A244" s="318">
        <v>51</v>
      </c>
      <c r="B244" s="319">
        <v>51</v>
      </c>
      <c r="C244" s="321">
        <v>6439</v>
      </c>
      <c r="D244" s="316">
        <v>3396.5724999999998</v>
      </c>
      <c r="E244" s="316">
        <v>1802.92</v>
      </c>
      <c r="F244" s="321">
        <v>5152</v>
      </c>
      <c r="G244" s="316">
        <v>2717.68</v>
      </c>
      <c r="H244" s="316">
        <v>1442.5600000000002</v>
      </c>
      <c r="I244" s="321">
        <v>4441</v>
      </c>
      <c r="J244" s="316">
        <v>2342.6275000000001</v>
      </c>
      <c r="K244" s="316">
        <v>1243.48</v>
      </c>
      <c r="L244" s="321">
        <v>3192</v>
      </c>
      <c r="M244" s="316">
        <v>1683.78</v>
      </c>
      <c r="N244" s="316">
        <v>893.7600000000001</v>
      </c>
      <c r="O244" s="321">
        <v>2170</v>
      </c>
      <c r="P244" s="316">
        <v>1144.675</v>
      </c>
      <c r="Q244" s="316">
        <v>607.6</v>
      </c>
      <c r="R244" s="321">
        <v>1650</v>
      </c>
      <c r="S244" s="316">
        <v>870.375</v>
      </c>
      <c r="T244" s="316">
        <v>462.00000000000006</v>
      </c>
      <c r="U244" s="321">
        <v>874</v>
      </c>
      <c r="V244" s="316">
        <v>461.03499999999997</v>
      </c>
      <c r="W244" s="316">
        <v>244.72000000000003</v>
      </c>
      <c r="X244" s="320"/>
    </row>
    <row r="245" spans="1:24">
      <c r="A245" s="314">
        <v>52</v>
      </c>
      <c r="B245" s="315">
        <v>52</v>
      </c>
      <c r="C245" s="321">
        <v>6671</v>
      </c>
      <c r="D245" s="316">
        <v>3518.9524999999999</v>
      </c>
      <c r="E245" s="316">
        <v>1867.88</v>
      </c>
      <c r="F245" s="321">
        <v>5337</v>
      </c>
      <c r="G245" s="316">
        <v>2815.2674999999999</v>
      </c>
      <c r="H245" s="316">
        <v>1494.3600000000001</v>
      </c>
      <c r="I245" s="321">
        <v>4603</v>
      </c>
      <c r="J245" s="316">
        <v>2428.0825</v>
      </c>
      <c r="K245" s="316">
        <v>1288.8400000000001</v>
      </c>
      <c r="L245" s="321">
        <v>3302</v>
      </c>
      <c r="M245" s="316">
        <v>1741.8049999999998</v>
      </c>
      <c r="N245" s="316">
        <v>924.56000000000006</v>
      </c>
      <c r="O245" s="321">
        <v>2249</v>
      </c>
      <c r="P245" s="316">
        <v>1186.3474999999999</v>
      </c>
      <c r="Q245" s="316">
        <v>629.72</v>
      </c>
      <c r="R245" s="321">
        <v>1705</v>
      </c>
      <c r="S245" s="316">
        <v>899.38749999999993</v>
      </c>
      <c r="T245" s="316">
        <v>477.40000000000003</v>
      </c>
      <c r="U245" s="321">
        <v>904</v>
      </c>
      <c r="V245" s="316">
        <v>476.85999999999996</v>
      </c>
      <c r="W245" s="316">
        <v>253.12000000000003</v>
      </c>
      <c r="X245" s="317"/>
    </row>
    <row r="246" spans="1:24">
      <c r="A246" s="318">
        <v>53</v>
      </c>
      <c r="B246" s="319">
        <v>53</v>
      </c>
      <c r="C246" s="321">
        <v>6900</v>
      </c>
      <c r="D246" s="316">
        <v>3639.75</v>
      </c>
      <c r="E246" s="316">
        <v>1932.0000000000002</v>
      </c>
      <c r="F246" s="321">
        <v>5517</v>
      </c>
      <c r="G246" s="316">
        <v>2910.2174999999997</v>
      </c>
      <c r="H246" s="316">
        <v>1544.7600000000002</v>
      </c>
      <c r="I246" s="321">
        <v>4757</v>
      </c>
      <c r="J246" s="316">
        <v>2509.3174999999997</v>
      </c>
      <c r="K246" s="316">
        <v>1331.96</v>
      </c>
      <c r="L246" s="321">
        <v>3422</v>
      </c>
      <c r="M246" s="316">
        <v>1805.1049999999998</v>
      </c>
      <c r="N246" s="316">
        <v>958.16000000000008</v>
      </c>
      <c r="O246" s="321">
        <v>2325</v>
      </c>
      <c r="P246" s="316">
        <v>1226.4375</v>
      </c>
      <c r="Q246" s="316">
        <v>651.00000000000011</v>
      </c>
      <c r="R246" s="321">
        <v>1763</v>
      </c>
      <c r="S246" s="316">
        <v>929.98249999999996</v>
      </c>
      <c r="T246" s="316">
        <v>493.64000000000004</v>
      </c>
      <c r="U246" s="321">
        <v>934</v>
      </c>
      <c r="V246" s="316">
        <v>492.68499999999995</v>
      </c>
      <c r="W246" s="316">
        <v>261.52000000000004</v>
      </c>
      <c r="X246" s="320"/>
    </row>
    <row r="247" spans="1:24">
      <c r="A247" s="314">
        <v>54</v>
      </c>
      <c r="B247" s="315">
        <v>54</v>
      </c>
      <c r="C247" s="321">
        <v>7133</v>
      </c>
      <c r="D247" s="316">
        <v>3762.6574999999998</v>
      </c>
      <c r="E247" s="316">
        <v>1997.2400000000002</v>
      </c>
      <c r="F247" s="321">
        <v>5701</v>
      </c>
      <c r="G247" s="316">
        <v>3007.2774999999997</v>
      </c>
      <c r="H247" s="316">
        <v>1596.2800000000002</v>
      </c>
      <c r="I247" s="321">
        <v>4918</v>
      </c>
      <c r="J247" s="316">
        <v>2594.2449999999999</v>
      </c>
      <c r="K247" s="316">
        <v>1377.0400000000002</v>
      </c>
      <c r="L247" s="321">
        <v>3533</v>
      </c>
      <c r="M247" s="316">
        <v>1863.6574999999998</v>
      </c>
      <c r="N247" s="316">
        <v>989.24000000000012</v>
      </c>
      <c r="O247" s="321">
        <v>2401</v>
      </c>
      <c r="P247" s="316">
        <v>1266.5274999999999</v>
      </c>
      <c r="Q247" s="316">
        <v>672.28000000000009</v>
      </c>
      <c r="R247" s="321">
        <v>1821</v>
      </c>
      <c r="S247" s="316">
        <v>960.57749999999999</v>
      </c>
      <c r="T247" s="316">
        <v>509.88000000000005</v>
      </c>
      <c r="U247" s="321">
        <v>965</v>
      </c>
      <c r="V247" s="316">
        <v>509.03749999999997</v>
      </c>
      <c r="W247" s="316">
        <v>270.20000000000005</v>
      </c>
      <c r="X247" s="317"/>
    </row>
    <row r="248" spans="1:24">
      <c r="A248" s="318">
        <v>55</v>
      </c>
      <c r="B248" s="319">
        <v>55</v>
      </c>
      <c r="C248" s="321">
        <v>7365</v>
      </c>
      <c r="D248" s="316">
        <v>3885.0374999999999</v>
      </c>
      <c r="E248" s="316">
        <v>2062.2000000000003</v>
      </c>
      <c r="F248" s="321">
        <v>5887</v>
      </c>
      <c r="G248" s="316">
        <v>3105.3924999999999</v>
      </c>
      <c r="H248" s="316">
        <v>1648.3600000000001</v>
      </c>
      <c r="I248" s="321">
        <v>5070</v>
      </c>
      <c r="J248" s="316">
        <v>2674.4249999999997</v>
      </c>
      <c r="K248" s="316">
        <v>1419.6000000000001</v>
      </c>
      <c r="L248" s="321">
        <v>3645</v>
      </c>
      <c r="M248" s="316">
        <v>1922.7375</v>
      </c>
      <c r="N248" s="316">
        <v>1020.6000000000001</v>
      </c>
      <c r="O248" s="321">
        <v>2477</v>
      </c>
      <c r="P248" s="316">
        <v>1306.6174999999998</v>
      </c>
      <c r="Q248" s="316">
        <v>693.56000000000006</v>
      </c>
      <c r="R248" s="321">
        <v>1877</v>
      </c>
      <c r="S248" s="316">
        <v>990.11749999999995</v>
      </c>
      <c r="T248" s="316">
        <v>525.56000000000006</v>
      </c>
      <c r="U248" s="321">
        <v>995</v>
      </c>
      <c r="V248" s="316">
        <v>524.86249999999995</v>
      </c>
      <c r="W248" s="316">
        <v>278.60000000000002</v>
      </c>
      <c r="X248" s="320"/>
    </row>
    <row r="249" spans="1:24">
      <c r="A249" s="314">
        <v>56</v>
      </c>
      <c r="B249" s="315">
        <v>56</v>
      </c>
      <c r="C249" s="321">
        <v>7591</v>
      </c>
      <c r="D249" s="316">
        <v>4004.2524999999996</v>
      </c>
      <c r="E249" s="316">
        <v>2125.48</v>
      </c>
      <c r="F249" s="321">
        <v>6072</v>
      </c>
      <c r="G249" s="316">
        <v>3202.98</v>
      </c>
      <c r="H249" s="316">
        <v>1700.16</v>
      </c>
      <c r="I249" s="321">
        <v>5229</v>
      </c>
      <c r="J249" s="316">
        <v>2758.2974999999997</v>
      </c>
      <c r="K249" s="316">
        <v>1464.1200000000001</v>
      </c>
      <c r="L249" s="321">
        <v>3754</v>
      </c>
      <c r="M249" s="316">
        <v>1980.2349999999999</v>
      </c>
      <c r="N249" s="316">
        <v>1051.1200000000001</v>
      </c>
      <c r="O249" s="321">
        <v>2556</v>
      </c>
      <c r="P249" s="316">
        <v>1348.29</v>
      </c>
      <c r="Q249" s="316">
        <v>715.68000000000006</v>
      </c>
      <c r="R249" s="321">
        <v>1930</v>
      </c>
      <c r="S249" s="316">
        <v>1018.0749999999999</v>
      </c>
      <c r="T249" s="316">
        <v>540.40000000000009</v>
      </c>
      <c r="U249" s="321">
        <v>1023</v>
      </c>
      <c r="V249" s="316">
        <v>539.63249999999994</v>
      </c>
      <c r="W249" s="316">
        <v>286.44000000000005</v>
      </c>
      <c r="X249" s="317"/>
    </row>
    <row r="250" spans="1:24">
      <c r="A250" s="318">
        <v>57</v>
      </c>
      <c r="B250" s="319">
        <v>57</v>
      </c>
      <c r="C250" s="321">
        <v>7867</v>
      </c>
      <c r="D250" s="316">
        <v>4149.8424999999997</v>
      </c>
      <c r="E250" s="316">
        <v>2202.7600000000002</v>
      </c>
      <c r="F250" s="321">
        <v>6289</v>
      </c>
      <c r="G250" s="316">
        <v>3317.4474999999998</v>
      </c>
      <c r="H250" s="316">
        <v>1760.92</v>
      </c>
      <c r="I250" s="321">
        <v>5418</v>
      </c>
      <c r="J250" s="316">
        <v>2857.9949999999999</v>
      </c>
      <c r="K250" s="316">
        <v>1517.0400000000002</v>
      </c>
      <c r="L250" s="321">
        <v>3891</v>
      </c>
      <c r="M250" s="316">
        <v>2052.5025000000001</v>
      </c>
      <c r="N250" s="316">
        <v>1089.48</v>
      </c>
      <c r="O250" s="321">
        <v>2646</v>
      </c>
      <c r="P250" s="316">
        <v>1395.7649999999999</v>
      </c>
      <c r="Q250" s="316">
        <v>740.88000000000011</v>
      </c>
      <c r="R250" s="321">
        <v>2000</v>
      </c>
      <c r="S250" s="316">
        <v>1055</v>
      </c>
      <c r="T250" s="316">
        <v>560</v>
      </c>
      <c r="U250" s="321">
        <v>1060</v>
      </c>
      <c r="V250" s="316">
        <v>559.15</v>
      </c>
      <c r="W250" s="316">
        <v>296.8</v>
      </c>
      <c r="X250" s="320"/>
    </row>
    <row r="251" spans="1:24">
      <c r="A251" s="314">
        <v>58</v>
      </c>
      <c r="B251" s="315">
        <v>58</v>
      </c>
      <c r="C251" s="321">
        <v>8141</v>
      </c>
      <c r="D251" s="316">
        <v>4294.3774999999996</v>
      </c>
      <c r="E251" s="316">
        <v>2279.48</v>
      </c>
      <c r="F251" s="321">
        <v>6505</v>
      </c>
      <c r="G251" s="316">
        <v>3431.3874999999998</v>
      </c>
      <c r="H251" s="316">
        <v>1821.4</v>
      </c>
      <c r="I251" s="321">
        <v>5602</v>
      </c>
      <c r="J251" s="316">
        <v>2955.0549999999998</v>
      </c>
      <c r="K251" s="316">
        <v>1568.5600000000002</v>
      </c>
      <c r="L251" s="321">
        <v>4022</v>
      </c>
      <c r="M251" s="316">
        <v>2121.605</v>
      </c>
      <c r="N251" s="316">
        <v>1126.1600000000001</v>
      </c>
      <c r="O251" s="321">
        <v>2734</v>
      </c>
      <c r="P251" s="316">
        <v>1442.1849999999999</v>
      </c>
      <c r="Q251" s="316">
        <v>765.5200000000001</v>
      </c>
      <c r="R251" s="321">
        <v>2066</v>
      </c>
      <c r="S251" s="316">
        <v>1089.8149999999998</v>
      </c>
      <c r="T251" s="316">
        <v>578.48</v>
      </c>
      <c r="U251" s="321">
        <v>1095</v>
      </c>
      <c r="V251" s="316">
        <v>577.61249999999995</v>
      </c>
      <c r="W251" s="316">
        <v>306.60000000000002</v>
      </c>
      <c r="X251" s="317"/>
    </row>
    <row r="252" spans="1:24">
      <c r="A252" s="318">
        <v>59</v>
      </c>
      <c r="B252" s="319">
        <v>59</v>
      </c>
      <c r="C252" s="321">
        <v>8414</v>
      </c>
      <c r="D252" s="316">
        <v>4438.3849999999993</v>
      </c>
      <c r="E252" s="316">
        <v>2355.92</v>
      </c>
      <c r="F252" s="321">
        <v>6719</v>
      </c>
      <c r="G252" s="316">
        <v>3544.2724999999996</v>
      </c>
      <c r="H252" s="316">
        <v>1881.3200000000002</v>
      </c>
      <c r="I252" s="321">
        <v>5788</v>
      </c>
      <c r="J252" s="316">
        <v>3053.1699999999996</v>
      </c>
      <c r="K252" s="316">
        <v>1620.64</v>
      </c>
      <c r="L252" s="321">
        <v>4157</v>
      </c>
      <c r="M252" s="316">
        <v>2192.8174999999997</v>
      </c>
      <c r="N252" s="316">
        <v>1163.96</v>
      </c>
      <c r="O252" s="321">
        <v>2822</v>
      </c>
      <c r="P252" s="316">
        <v>1488.605</v>
      </c>
      <c r="Q252" s="316">
        <v>790.16000000000008</v>
      </c>
      <c r="R252" s="321">
        <v>2128</v>
      </c>
      <c r="S252" s="316">
        <v>1122.52</v>
      </c>
      <c r="T252" s="316">
        <v>595.84</v>
      </c>
      <c r="U252" s="321">
        <v>1128</v>
      </c>
      <c r="V252" s="316">
        <v>595.02</v>
      </c>
      <c r="W252" s="316">
        <v>315.84000000000003</v>
      </c>
      <c r="X252" s="320"/>
    </row>
    <row r="253" spans="1:24">
      <c r="A253" s="314">
        <v>60</v>
      </c>
      <c r="B253" s="315">
        <v>60</v>
      </c>
      <c r="C253" s="321">
        <v>8682</v>
      </c>
      <c r="D253" s="316">
        <v>4579.7550000000001</v>
      </c>
      <c r="E253" s="316">
        <v>2430.96</v>
      </c>
      <c r="F253" s="321">
        <v>6939</v>
      </c>
      <c r="G253" s="316">
        <v>3660.3224999999998</v>
      </c>
      <c r="H253" s="316">
        <v>1942.92</v>
      </c>
      <c r="I253" s="321">
        <v>5974</v>
      </c>
      <c r="J253" s="316">
        <v>3151.2849999999999</v>
      </c>
      <c r="K253" s="316">
        <v>1672.7200000000003</v>
      </c>
      <c r="L253" s="321">
        <v>4292</v>
      </c>
      <c r="M253" s="316">
        <v>2264.0299999999997</v>
      </c>
      <c r="N253" s="316">
        <v>1201.7600000000002</v>
      </c>
      <c r="O253" s="321">
        <v>2912</v>
      </c>
      <c r="P253" s="316">
        <v>1536.08</v>
      </c>
      <c r="Q253" s="316">
        <v>815.36000000000013</v>
      </c>
      <c r="R253" s="321">
        <v>2203</v>
      </c>
      <c r="S253" s="316">
        <v>1162.0825</v>
      </c>
      <c r="T253" s="316">
        <v>616.84</v>
      </c>
      <c r="U253" s="321">
        <v>1167</v>
      </c>
      <c r="V253" s="316">
        <v>615.59249999999997</v>
      </c>
      <c r="W253" s="316">
        <v>326.76000000000005</v>
      </c>
      <c r="X253" s="317"/>
    </row>
    <row r="254" spans="1:24">
      <c r="A254" s="318">
        <v>61</v>
      </c>
      <c r="B254" s="319">
        <v>61</v>
      </c>
      <c r="C254" s="321">
        <v>8957</v>
      </c>
      <c r="D254" s="316">
        <v>4724.8175000000001</v>
      </c>
      <c r="E254" s="316">
        <v>2507.96</v>
      </c>
      <c r="F254" s="321">
        <v>7153</v>
      </c>
      <c r="G254" s="316">
        <v>3773.2075</v>
      </c>
      <c r="H254" s="316">
        <v>2002.8400000000001</v>
      </c>
      <c r="I254" s="321">
        <v>6161</v>
      </c>
      <c r="J254" s="316">
        <v>3249.9274999999998</v>
      </c>
      <c r="K254" s="316">
        <v>1725.0800000000002</v>
      </c>
      <c r="L254" s="321">
        <v>4422</v>
      </c>
      <c r="M254" s="316">
        <v>2332.605</v>
      </c>
      <c r="N254" s="316">
        <v>1238.1600000000001</v>
      </c>
      <c r="O254" s="321">
        <v>3003</v>
      </c>
      <c r="P254" s="316">
        <v>1584.0825</v>
      </c>
      <c r="Q254" s="316">
        <v>840.84</v>
      </c>
      <c r="R254" s="321">
        <v>2266</v>
      </c>
      <c r="S254" s="316">
        <v>1195.3149999999998</v>
      </c>
      <c r="T254" s="316">
        <v>634.48</v>
      </c>
      <c r="U254" s="321">
        <v>1201</v>
      </c>
      <c r="V254" s="316">
        <v>633.52749999999992</v>
      </c>
      <c r="W254" s="316">
        <v>336.28000000000003</v>
      </c>
      <c r="X254" s="320"/>
    </row>
    <row r="255" spans="1:24">
      <c r="A255" s="314">
        <v>62</v>
      </c>
      <c r="B255" s="315">
        <v>62</v>
      </c>
      <c r="C255" s="321">
        <v>9600</v>
      </c>
      <c r="D255" s="316">
        <v>5064</v>
      </c>
      <c r="E255" s="316">
        <v>2688.0000000000005</v>
      </c>
      <c r="F255" s="321">
        <v>7664</v>
      </c>
      <c r="G255" s="316">
        <v>4042.7599999999998</v>
      </c>
      <c r="H255" s="316">
        <v>2145.92</v>
      </c>
      <c r="I255" s="321">
        <v>6604</v>
      </c>
      <c r="J255" s="316">
        <v>3483.6099999999997</v>
      </c>
      <c r="K255" s="316">
        <v>1849.1200000000001</v>
      </c>
      <c r="L255" s="321">
        <v>4744</v>
      </c>
      <c r="M255" s="316">
        <v>2502.46</v>
      </c>
      <c r="N255" s="316">
        <v>1328.3200000000002</v>
      </c>
      <c r="O255" s="321">
        <v>3214</v>
      </c>
      <c r="P255" s="316">
        <v>1695.385</v>
      </c>
      <c r="Q255" s="316">
        <v>899.92000000000007</v>
      </c>
      <c r="R255" s="321">
        <v>2424</v>
      </c>
      <c r="S255" s="316">
        <v>1278.6599999999999</v>
      </c>
      <c r="T255" s="316">
        <v>678.72</v>
      </c>
      <c r="U255" s="321">
        <v>1285</v>
      </c>
      <c r="V255" s="316">
        <v>677.83749999999998</v>
      </c>
      <c r="W255" s="316">
        <v>359.8</v>
      </c>
      <c r="X255" s="317"/>
    </row>
    <row r="256" spans="1:24">
      <c r="A256" s="318">
        <v>63</v>
      </c>
      <c r="B256" s="319">
        <v>63</v>
      </c>
      <c r="C256" s="321">
        <v>10244</v>
      </c>
      <c r="D256" s="316">
        <v>5403.71</v>
      </c>
      <c r="E256" s="316">
        <v>2868.32</v>
      </c>
      <c r="F256" s="321">
        <v>8175</v>
      </c>
      <c r="G256" s="316">
        <v>4312.3125</v>
      </c>
      <c r="H256" s="316">
        <v>2289</v>
      </c>
      <c r="I256" s="321">
        <v>7043</v>
      </c>
      <c r="J256" s="316">
        <v>3715.1824999999999</v>
      </c>
      <c r="K256" s="316">
        <v>1972.0400000000002</v>
      </c>
      <c r="L256" s="321">
        <v>5060</v>
      </c>
      <c r="M256" s="316">
        <v>2669.1499999999996</v>
      </c>
      <c r="N256" s="316">
        <v>1416.8000000000002</v>
      </c>
      <c r="O256" s="321">
        <v>3422</v>
      </c>
      <c r="P256" s="316">
        <v>1805.1049999999998</v>
      </c>
      <c r="Q256" s="316">
        <v>958.16000000000008</v>
      </c>
      <c r="R256" s="321">
        <v>2576</v>
      </c>
      <c r="S256" s="316">
        <v>1358.84</v>
      </c>
      <c r="T256" s="316">
        <v>721.28000000000009</v>
      </c>
      <c r="U256" s="321">
        <v>1365</v>
      </c>
      <c r="V256" s="316">
        <v>720.03749999999991</v>
      </c>
      <c r="W256" s="316">
        <v>382.20000000000005</v>
      </c>
      <c r="X256" s="320"/>
    </row>
    <row r="257" spans="1:24">
      <c r="A257" s="314">
        <v>64</v>
      </c>
      <c r="B257" s="315">
        <v>64</v>
      </c>
      <c r="C257" s="321">
        <v>10886</v>
      </c>
      <c r="D257" s="316">
        <v>5742.3649999999998</v>
      </c>
      <c r="E257" s="316">
        <v>3048.0800000000004</v>
      </c>
      <c r="F257" s="321">
        <v>8685</v>
      </c>
      <c r="G257" s="316">
        <v>4581.3374999999996</v>
      </c>
      <c r="H257" s="316">
        <v>2431.8000000000002</v>
      </c>
      <c r="I257" s="321">
        <v>7484</v>
      </c>
      <c r="J257" s="316">
        <v>3947.81</v>
      </c>
      <c r="K257" s="316">
        <v>2095.52</v>
      </c>
      <c r="L257" s="321">
        <v>5378</v>
      </c>
      <c r="M257" s="316">
        <v>2836.895</v>
      </c>
      <c r="N257" s="316">
        <v>1505.8400000000001</v>
      </c>
      <c r="O257" s="321">
        <v>3631</v>
      </c>
      <c r="P257" s="316">
        <v>1915.3525</v>
      </c>
      <c r="Q257" s="316">
        <v>1016.6800000000001</v>
      </c>
      <c r="R257" s="321">
        <v>2728</v>
      </c>
      <c r="S257" s="316">
        <v>1439.02</v>
      </c>
      <c r="T257" s="316">
        <v>763.84</v>
      </c>
      <c r="U257" s="321">
        <v>1446</v>
      </c>
      <c r="V257" s="316">
        <v>762.76499999999999</v>
      </c>
      <c r="W257" s="316">
        <v>404.88000000000005</v>
      </c>
      <c r="X257" s="317"/>
    </row>
    <row r="258" spans="1:24">
      <c r="A258" s="318">
        <v>65</v>
      </c>
      <c r="B258" s="319">
        <v>65</v>
      </c>
      <c r="C258" s="321">
        <v>13399</v>
      </c>
      <c r="D258" s="316">
        <v>7067.9724999999999</v>
      </c>
      <c r="E258" s="316">
        <v>3751.7200000000003</v>
      </c>
      <c r="F258" s="321">
        <v>10695</v>
      </c>
      <c r="G258" s="316">
        <v>5641.6124999999993</v>
      </c>
      <c r="H258" s="316">
        <v>2994.6000000000004</v>
      </c>
      <c r="I258" s="321">
        <v>9215</v>
      </c>
      <c r="J258" s="316">
        <v>4860.9124999999995</v>
      </c>
      <c r="K258" s="316">
        <v>2580.2000000000003</v>
      </c>
      <c r="L258" s="321">
        <v>6619</v>
      </c>
      <c r="M258" s="316">
        <v>3491.5224999999996</v>
      </c>
      <c r="N258" s="316">
        <v>1853.3200000000002</v>
      </c>
      <c r="O258" s="321">
        <v>4465</v>
      </c>
      <c r="P258" s="316">
        <v>2355.2874999999999</v>
      </c>
      <c r="Q258" s="316">
        <v>1250.2</v>
      </c>
      <c r="R258" s="321">
        <v>3360</v>
      </c>
      <c r="S258" s="316">
        <v>1772.3999999999999</v>
      </c>
      <c r="T258" s="316">
        <v>940.80000000000007</v>
      </c>
      <c r="U258" s="321">
        <v>1781</v>
      </c>
      <c r="V258" s="316">
        <v>939.47749999999996</v>
      </c>
      <c r="W258" s="316">
        <v>498.68000000000006</v>
      </c>
      <c r="X258" s="320"/>
    </row>
    <row r="259" spans="1:24">
      <c r="A259" s="314">
        <v>66</v>
      </c>
      <c r="B259" s="315">
        <v>66</v>
      </c>
      <c r="C259" s="321">
        <v>14812</v>
      </c>
      <c r="D259" s="316">
        <v>7813.33</v>
      </c>
      <c r="E259" s="316">
        <v>4147.3600000000006</v>
      </c>
      <c r="F259" s="321">
        <v>11809</v>
      </c>
      <c r="G259" s="316">
        <v>6229.2474999999995</v>
      </c>
      <c r="H259" s="316">
        <v>3306.5200000000004</v>
      </c>
      <c r="I259" s="321">
        <v>10179</v>
      </c>
      <c r="J259" s="316">
        <v>5369.4224999999997</v>
      </c>
      <c r="K259" s="316">
        <v>2850.1200000000003</v>
      </c>
      <c r="L259" s="321">
        <v>7305</v>
      </c>
      <c r="M259" s="316">
        <v>3853.3874999999998</v>
      </c>
      <c r="N259" s="316">
        <v>2045.4</v>
      </c>
      <c r="O259" s="321">
        <v>4923</v>
      </c>
      <c r="P259" s="316">
        <v>2596.8824999999997</v>
      </c>
      <c r="Q259" s="316">
        <v>1378.44</v>
      </c>
      <c r="R259" s="321">
        <v>3699</v>
      </c>
      <c r="S259" s="316">
        <v>1951.2224999999999</v>
      </c>
      <c r="T259" s="316">
        <v>1035.72</v>
      </c>
      <c r="U259" s="321">
        <v>1961</v>
      </c>
      <c r="V259" s="316">
        <v>1034.4275</v>
      </c>
      <c r="W259" s="316">
        <v>549.08000000000004</v>
      </c>
      <c r="X259" s="317"/>
    </row>
    <row r="260" spans="1:24">
      <c r="A260" s="318">
        <v>67</v>
      </c>
      <c r="B260" s="319">
        <v>67</v>
      </c>
      <c r="C260" s="321">
        <v>15912</v>
      </c>
      <c r="D260" s="316">
        <v>8393.58</v>
      </c>
      <c r="E260" s="316">
        <v>4455.3600000000006</v>
      </c>
      <c r="F260" s="321">
        <v>12683</v>
      </c>
      <c r="G260" s="316">
        <v>6690.2824999999993</v>
      </c>
      <c r="H260" s="316">
        <v>3551.2400000000002</v>
      </c>
      <c r="I260" s="321">
        <v>10928</v>
      </c>
      <c r="J260" s="316">
        <v>5764.5199999999995</v>
      </c>
      <c r="K260" s="316">
        <v>3059.84</v>
      </c>
      <c r="L260" s="321">
        <v>7844</v>
      </c>
      <c r="M260" s="316">
        <v>4137.71</v>
      </c>
      <c r="N260" s="316">
        <v>2196.3200000000002</v>
      </c>
      <c r="O260" s="321">
        <v>5289</v>
      </c>
      <c r="P260" s="316">
        <v>2789.9474999999998</v>
      </c>
      <c r="Q260" s="316">
        <v>1480.92</v>
      </c>
      <c r="R260" s="321">
        <v>3970</v>
      </c>
      <c r="S260" s="316">
        <v>2094.1749999999997</v>
      </c>
      <c r="T260" s="316">
        <v>1111.6000000000001</v>
      </c>
      <c r="U260" s="321">
        <v>2104</v>
      </c>
      <c r="V260" s="316">
        <v>1109.8599999999999</v>
      </c>
      <c r="W260" s="316">
        <v>589.12</v>
      </c>
      <c r="X260" s="320"/>
    </row>
    <row r="261" spans="1:24">
      <c r="A261" s="314">
        <v>68</v>
      </c>
      <c r="B261" s="315">
        <v>68</v>
      </c>
      <c r="C261" s="321">
        <v>17010</v>
      </c>
      <c r="D261" s="316">
        <v>8972.7749999999996</v>
      </c>
      <c r="E261" s="316">
        <v>4762.8</v>
      </c>
      <c r="F261" s="321">
        <v>13553</v>
      </c>
      <c r="G261" s="316">
        <v>7149.2074999999995</v>
      </c>
      <c r="H261" s="316">
        <v>3794.84</v>
      </c>
      <c r="I261" s="321">
        <v>11680</v>
      </c>
      <c r="J261" s="316">
        <v>6161.2</v>
      </c>
      <c r="K261" s="316">
        <v>3270.4</v>
      </c>
      <c r="L261" s="321">
        <v>8386</v>
      </c>
      <c r="M261" s="316">
        <v>4423.6149999999998</v>
      </c>
      <c r="N261" s="316">
        <v>2348.0800000000004</v>
      </c>
      <c r="O261" s="321">
        <v>5645</v>
      </c>
      <c r="P261" s="316">
        <v>2977.7374999999997</v>
      </c>
      <c r="Q261" s="316">
        <v>1580.6000000000001</v>
      </c>
      <c r="R261" s="321">
        <v>4239</v>
      </c>
      <c r="S261" s="316">
        <v>2236.0724999999998</v>
      </c>
      <c r="T261" s="316">
        <v>1186.92</v>
      </c>
      <c r="U261" s="321">
        <v>2247</v>
      </c>
      <c r="V261" s="316">
        <v>1185.2925</v>
      </c>
      <c r="W261" s="316">
        <v>629.16000000000008</v>
      </c>
      <c r="X261" s="317"/>
    </row>
    <row r="262" spans="1:24">
      <c r="A262" s="318">
        <v>69</v>
      </c>
      <c r="B262" s="319">
        <v>69</v>
      </c>
      <c r="C262" s="321">
        <v>18115</v>
      </c>
      <c r="D262" s="316">
        <v>9555.6624999999985</v>
      </c>
      <c r="E262" s="316">
        <v>5072.2000000000007</v>
      </c>
      <c r="F262" s="321">
        <v>14426</v>
      </c>
      <c r="G262" s="316">
        <v>7609.7149999999992</v>
      </c>
      <c r="H262" s="316">
        <v>4039.28</v>
      </c>
      <c r="I262" s="321">
        <v>12432</v>
      </c>
      <c r="J262" s="316">
        <v>6557.8799999999992</v>
      </c>
      <c r="K262" s="316">
        <v>3480.9600000000005</v>
      </c>
      <c r="L262" s="321">
        <v>8925</v>
      </c>
      <c r="M262" s="316">
        <v>4707.9375</v>
      </c>
      <c r="N262" s="316">
        <v>2499.0000000000005</v>
      </c>
      <c r="O262" s="321">
        <v>5998</v>
      </c>
      <c r="P262" s="316">
        <v>3163.9449999999997</v>
      </c>
      <c r="Q262" s="316">
        <v>1679.44</v>
      </c>
      <c r="R262" s="321">
        <v>4504</v>
      </c>
      <c r="S262" s="316">
        <v>2375.8599999999997</v>
      </c>
      <c r="T262" s="316">
        <v>1261.1200000000001</v>
      </c>
      <c r="U262" s="321">
        <v>2387</v>
      </c>
      <c r="V262" s="316">
        <v>1259.1424999999999</v>
      </c>
      <c r="W262" s="316">
        <v>668.36</v>
      </c>
      <c r="X262" s="320"/>
    </row>
    <row r="263" spans="1:24">
      <c r="A263" s="314">
        <v>70</v>
      </c>
      <c r="B263" s="315">
        <v>70</v>
      </c>
      <c r="C263" s="321">
        <v>19219</v>
      </c>
      <c r="D263" s="316">
        <v>10138.022499999999</v>
      </c>
      <c r="E263" s="316">
        <v>5381.3200000000006</v>
      </c>
      <c r="F263" s="321">
        <v>15303</v>
      </c>
      <c r="G263" s="316">
        <v>8072.3324999999995</v>
      </c>
      <c r="H263" s="316">
        <v>4284.84</v>
      </c>
      <c r="I263" s="321">
        <v>13183</v>
      </c>
      <c r="J263" s="316">
        <v>6954.0324999999993</v>
      </c>
      <c r="K263" s="316">
        <v>3691.2400000000002</v>
      </c>
      <c r="L263" s="321">
        <v>9464</v>
      </c>
      <c r="M263" s="316">
        <v>4992.2599999999993</v>
      </c>
      <c r="N263" s="316">
        <v>2649.92</v>
      </c>
      <c r="O263" s="321">
        <v>6363</v>
      </c>
      <c r="P263" s="316">
        <v>3356.4824999999996</v>
      </c>
      <c r="Q263" s="316">
        <v>1781.64</v>
      </c>
      <c r="R263" s="321">
        <v>4775</v>
      </c>
      <c r="S263" s="316">
        <v>2518.8125</v>
      </c>
      <c r="T263" s="316">
        <v>1337.0000000000002</v>
      </c>
      <c r="U263" s="321">
        <v>2531</v>
      </c>
      <c r="V263" s="316">
        <v>1335.1025</v>
      </c>
      <c r="W263" s="316">
        <v>708.68000000000006</v>
      </c>
      <c r="X263" s="317"/>
    </row>
    <row r="264" spans="1:24">
      <c r="A264" s="318">
        <v>71</v>
      </c>
      <c r="B264" s="319">
        <v>71</v>
      </c>
      <c r="C264" s="321">
        <v>20313</v>
      </c>
      <c r="D264" s="316">
        <v>10715.1075</v>
      </c>
      <c r="E264" s="316">
        <v>5687.64</v>
      </c>
      <c r="F264" s="321">
        <v>16179</v>
      </c>
      <c r="G264" s="316">
        <v>8534.4224999999988</v>
      </c>
      <c r="H264" s="316">
        <v>4530.1200000000008</v>
      </c>
      <c r="I264" s="321">
        <v>13938</v>
      </c>
      <c r="J264" s="316">
        <v>7352.2949999999992</v>
      </c>
      <c r="K264" s="316">
        <v>3902.6400000000003</v>
      </c>
      <c r="L264" s="321">
        <v>10002</v>
      </c>
      <c r="M264" s="316">
        <v>5276.0549999999994</v>
      </c>
      <c r="N264" s="316">
        <v>2800.5600000000004</v>
      </c>
      <c r="O264" s="321">
        <v>6723</v>
      </c>
      <c r="P264" s="316">
        <v>3546.3824999999997</v>
      </c>
      <c r="Q264" s="316">
        <v>1882.4400000000003</v>
      </c>
      <c r="R264" s="321">
        <v>5042</v>
      </c>
      <c r="S264" s="316">
        <v>2659.6549999999997</v>
      </c>
      <c r="T264" s="316">
        <v>1411.7600000000002</v>
      </c>
      <c r="U264" s="321">
        <v>2672</v>
      </c>
      <c r="V264" s="316">
        <v>1409.48</v>
      </c>
      <c r="W264" s="316">
        <v>748.16000000000008</v>
      </c>
      <c r="X264" s="320"/>
    </row>
    <row r="265" spans="1:24">
      <c r="A265" s="314">
        <v>72</v>
      </c>
      <c r="B265" s="315">
        <v>72</v>
      </c>
      <c r="C265" s="321">
        <v>21072</v>
      </c>
      <c r="D265" s="316">
        <v>11115.48</v>
      </c>
      <c r="E265" s="316">
        <v>5900.1600000000008</v>
      </c>
      <c r="F265" s="321">
        <v>16778</v>
      </c>
      <c r="G265" s="316">
        <v>8850.3949999999986</v>
      </c>
      <c r="H265" s="316">
        <v>4697.84</v>
      </c>
      <c r="I265" s="321">
        <v>14439</v>
      </c>
      <c r="J265" s="316">
        <v>7616.5724999999993</v>
      </c>
      <c r="K265" s="316">
        <v>4042.9200000000005</v>
      </c>
      <c r="L265" s="321">
        <v>10370</v>
      </c>
      <c r="M265" s="316">
        <v>5470.1749999999993</v>
      </c>
      <c r="N265" s="316">
        <v>2903.6000000000004</v>
      </c>
      <c r="O265" s="321">
        <v>6967</v>
      </c>
      <c r="P265" s="316">
        <v>3675.0924999999997</v>
      </c>
      <c r="Q265" s="316">
        <v>1950.7600000000002</v>
      </c>
      <c r="R265" s="321">
        <v>5220</v>
      </c>
      <c r="S265" s="316">
        <v>2753.5499999999997</v>
      </c>
      <c r="T265" s="316">
        <v>1461.6000000000001</v>
      </c>
      <c r="U265" s="321">
        <v>2767</v>
      </c>
      <c r="V265" s="316">
        <v>1459.5925</v>
      </c>
      <c r="W265" s="316">
        <v>774.7600000000001</v>
      </c>
      <c r="X265" s="317"/>
    </row>
    <row r="266" spans="1:24">
      <c r="A266" s="318">
        <v>73</v>
      </c>
      <c r="B266" s="319">
        <v>73</v>
      </c>
      <c r="C266" s="321">
        <v>21823</v>
      </c>
      <c r="D266" s="316">
        <v>11511.6325</v>
      </c>
      <c r="E266" s="316">
        <v>6110.4400000000005</v>
      </c>
      <c r="F266" s="321">
        <v>17369</v>
      </c>
      <c r="G266" s="316">
        <v>9162.1474999999991</v>
      </c>
      <c r="H266" s="316">
        <v>4863.3200000000006</v>
      </c>
      <c r="I266" s="321">
        <v>14951</v>
      </c>
      <c r="J266" s="316">
        <v>7886.6524999999992</v>
      </c>
      <c r="K266" s="316">
        <v>4186.2800000000007</v>
      </c>
      <c r="L266" s="321">
        <v>10745</v>
      </c>
      <c r="M266" s="316">
        <v>5667.9874999999993</v>
      </c>
      <c r="N266" s="316">
        <v>3008.6000000000004</v>
      </c>
      <c r="O266" s="321">
        <v>7208</v>
      </c>
      <c r="P266" s="316">
        <v>3802.22</v>
      </c>
      <c r="Q266" s="316">
        <v>2018.2400000000002</v>
      </c>
      <c r="R266" s="321">
        <v>5401</v>
      </c>
      <c r="S266" s="316">
        <v>2849.0274999999997</v>
      </c>
      <c r="T266" s="316">
        <v>1512.2800000000002</v>
      </c>
      <c r="U266" s="321">
        <v>2862</v>
      </c>
      <c r="V266" s="316">
        <v>1509.7049999999999</v>
      </c>
      <c r="W266" s="316">
        <v>801.36000000000013</v>
      </c>
      <c r="X266" s="320"/>
    </row>
    <row r="267" spans="1:24">
      <c r="A267" s="314">
        <v>74</v>
      </c>
      <c r="B267" s="315">
        <v>74</v>
      </c>
      <c r="C267" s="321">
        <v>22573</v>
      </c>
      <c r="D267" s="316">
        <v>11907.2575</v>
      </c>
      <c r="E267" s="316">
        <v>6320.4400000000005</v>
      </c>
      <c r="F267" s="321">
        <v>17966</v>
      </c>
      <c r="G267" s="316">
        <v>9477.0649999999987</v>
      </c>
      <c r="H267" s="316">
        <v>5030.4800000000005</v>
      </c>
      <c r="I267" s="321">
        <v>15464</v>
      </c>
      <c r="J267" s="316">
        <v>8157.2599999999993</v>
      </c>
      <c r="K267" s="316">
        <v>4329.92</v>
      </c>
      <c r="L267" s="321">
        <v>11112</v>
      </c>
      <c r="M267" s="316">
        <v>5861.58</v>
      </c>
      <c r="N267" s="316">
        <v>3111.36</v>
      </c>
      <c r="O267" s="321">
        <v>7454</v>
      </c>
      <c r="P267" s="316">
        <v>3931.9849999999997</v>
      </c>
      <c r="Q267" s="316">
        <v>2087.1200000000003</v>
      </c>
      <c r="R267" s="321">
        <v>5581</v>
      </c>
      <c r="S267" s="316">
        <v>2943.9775</v>
      </c>
      <c r="T267" s="316">
        <v>1562.68</v>
      </c>
      <c r="U267" s="321">
        <v>2958</v>
      </c>
      <c r="V267" s="316">
        <v>1560.3449999999998</v>
      </c>
      <c r="W267" s="316">
        <v>828.24000000000012</v>
      </c>
      <c r="X267" s="317"/>
    </row>
    <row r="268" spans="1:24">
      <c r="A268" s="318">
        <v>75</v>
      </c>
      <c r="B268" s="319">
        <v>75</v>
      </c>
      <c r="C268" s="321">
        <v>23325</v>
      </c>
      <c r="D268" s="316">
        <v>12303.9375</v>
      </c>
      <c r="E268" s="316">
        <v>6531.0000000000009</v>
      </c>
      <c r="F268" s="321">
        <v>18566</v>
      </c>
      <c r="G268" s="316">
        <v>9793.5649999999987</v>
      </c>
      <c r="H268" s="316">
        <v>5198.4800000000005</v>
      </c>
      <c r="I268" s="321">
        <v>15970</v>
      </c>
      <c r="J268" s="316">
        <v>8424.1749999999993</v>
      </c>
      <c r="K268" s="316">
        <v>4471.6000000000004</v>
      </c>
      <c r="L268" s="321">
        <v>11480</v>
      </c>
      <c r="M268" s="316">
        <v>6055.7</v>
      </c>
      <c r="N268" s="316">
        <v>3214.4</v>
      </c>
      <c r="O268" s="321">
        <v>7694</v>
      </c>
      <c r="P268" s="316">
        <v>4058.5849999999996</v>
      </c>
      <c r="Q268" s="316">
        <v>2154.3200000000002</v>
      </c>
      <c r="R268" s="321">
        <v>5767</v>
      </c>
      <c r="S268" s="316">
        <v>3042.0924999999997</v>
      </c>
      <c r="T268" s="316">
        <v>1614.7600000000002</v>
      </c>
      <c r="U268" s="321">
        <v>3056</v>
      </c>
      <c r="V268" s="316">
        <v>1612.04</v>
      </c>
      <c r="W268" s="316">
        <v>855.68000000000006</v>
      </c>
      <c r="X268" s="320"/>
    </row>
    <row r="269" spans="1:24">
      <c r="A269" s="314">
        <v>76</v>
      </c>
      <c r="B269" s="315">
        <v>76</v>
      </c>
      <c r="C269" s="321">
        <v>24073</v>
      </c>
      <c r="D269" s="316">
        <v>12698.5075</v>
      </c>
      <c r="E269" s="316">
        <v>6740.4400000000005</v>
      </c>
      <c r="F269" s="321">
        <v>19158</v>
      </c>
      <c r="G269" s="316">
        <v>10105.844999999999</v>
      </c>
      <c r="H269" s="316">
        <v>5364.2400000000007</v>
      </c>
      <c r="I269" s="321">
        <v>16483</v>
      </c>
      <c r="J269" s="316">
        <v>8694.7824999999993</v>
      </c>
      <c r="K269" s="316">
        <v>4615.2400000000007</v>
      </c>
      <c r="L269" s="321">
        <v>11852</v>
      </c>
      <c r="M269" s="316">
        <v>6251.9299999999994</v>
      </c>
      <c r="N269" s="316">
        <v>3318.5600000000004</v>
      </c>
      <c r="O269" s="321">
        <v>7936</v>
      </c>
      <c r="P269" s="316">
        <v>4186.24</v>
      </c>
      <c r="Q269" s="316">
        <v>2222.0800000000004</v>
      </c>
      <c r="R269" s="321">
        <v>5945</v>
      </c>
      <c r="S269" s="316">
        <v>3135.9874999999997</v>
      </c>
      <c r="T269" s="316">
        <v>1664.6000000000001</v>
      </c>
      <c r="U269" s="321">
        <v>3151</v>
      </c>
      <c r="V269" s="316">
        <v>1662.1524999999999</v>
      </c>
      <c r="W269" s="316">
        <v>882.28000000000009</v>
      </c>
      <c r="X269" s="317"/>
    </row>
    <row r="270" spans="1:24">
      <c r="A270" s="318">
        <v>77</v>
      </c>
      <c r="B270" s="319">
        <v>77</v>
      </c>
      <c r="C270" s="321">
        <v>25254</v>
      </c>
      <c r="D270" s="316">
        <v>13321.484999999999</v>
      </c>
      <c r="E270" s="316">
        <v>7071.1200000000008</v>
      </c>
      <c r="F270" s="321">
        <v>20099</v>
      </c>
      <c r="G270" s="316">
        <v>10602.2225</v>
      </c>
      <c r="H270" s="316">
        <v>5627.72</v>
      </c>
      <c r="I270" s="321">
        <v>17289</v>
      </c>
      <c r="J270" s="316">
        <v>9119.9475000000002</v>
      </c>
      <c r="K270" s="316">
        <v>4840.92</v>
      </c>
      <c r="L270" s="321">
        <v>12426</v>
      </c>
      <c r="M270" s="316">
        <v>6554.7149999999992</v>
      </c>
      <c r="N270" s="316">
        <v>3479.28</v>
      </c>
      <c r="O270" s="321">
        <v>8325</v>
      </c>
      <c r="P270" s="316">
        <v>4391.4375</v>
      </c>
      <c r="Q270" s="316">
        <v>2331</v>
      </c>
      <c r="R270" s="321">
        <v>6232</v>
      </c>
      <c r="S270" s="316">
        <v>3287.3799999999997</v>
      </c>
      <c r="T270" s="316">
        <v>1744.9600000000003</v>
      </c>
      <c r="U270" s="321">
        <v>3303</v>
      </c>
      <c r="V270" s="316">
        <v>1742.3325</v>
      </c>
      <c r="W270" s="316">
        <v>924.84</v>
      </c>
      <c r="X270" s="320"/>
    </row>
    <row r="271" spans="1:24">
      <c r="A271" s="314">
        <v>78</v>
      </c>
      <c r="B271" s="315">
        <v>78</v>
      </c>
      <c r="C271" s="321">
        <v>26430</v>
      </c>
      <c r="D271" s="316">
        <v>13941.824999999999</v>
      </c>
      <c r="E271" s="316">
        <v>7400.4000000000005</v>
      </c>
      <c r="F271" s="321">
        <v>21031</v>
      </c>
      <c r="G271" s="316">
        <v>11093.852499999999</v>
      </c>
      <c r="H271" s="316">
        <v>5888.68</v>
      </c>
      <c r="I271" s="321">
        <v>18094</v>
      </c>
      <c r="J271" s="316">
        <v>9544.5849999999991</v>
      </c>
      <c r="K271" s="316">
        <v>5066.3200000000006</v>
      </c>
      <c r="L271" s="321">
        <v>13004</v>
      </c>
      <c r="M271" s="316">
        <v>6859.61</v>
      </c>
      <c r="N271" s="316">
        <v>3641.1200000000003</v>
      </c>
      <c r="O271" s="321">
        <v>8713</v>
      </c>
      <c r="P271" s="316">
        <v>4596.1075000000001</v>
      </c>
      <c r="Q271" s="316">
        <v>2439.6400000000003</v>
      </c>
      <c r="R271" s="321">
        <v>6520</v>
      </c>
      <c r="S271" s="316">
        <v>3439.2999999999997</v>
      </c>
      <c r="T271" s="316">
        <v>1825.6000000000001</v>
      </c>
      <c r="U271" s="321">
        <v>3456</v>
      </c>
      <c r="V271" s="316">
        <v>1823.04</v>
      </c>
      <c r="W271" s="316">
        <v>967.68000000000006</v>
      </c>
      <c r="X271" s="317"/>
    </row>
    <row r="272" spans="1:24">
      <c r="A272" s="318">
        <v>79</v>
      </c>
      <c r="B272" s="319">
        <v>79</v>
      </c>
      <c r="C272" s="321">
        <v>27601</v>
      </c>
      <c r="D272" s="316">
        <v>14559.527499999998</v>
      </c>
      <c r="E272" s="316">
        <v>7728.2800000000007</v>
      </c>
      <c r="F272" s="321">
        <v>21958</v>
      </c>
      <c r="G272" s="316">
        <v>11582.844999999999</v>
      </c>
      <c r="H272" s="316">
        <v>6148.2400000000007</v>
      </c>
      <c r="I272" s="321">
        <v>18902</v>
      </c>
      <c r="J272" s="316">
        <v>9970.8050000000003</v>
      </c>
      <c r="K272" s="316">
        <v>5292.56</v>
      </c>
      <c r="L272" s="321">
        <v>13581</v>
      </c>
      <c r="M272" s="316">
        <v>7163.9775</v>
      </c>
      <c r="N272" s="316">
        <v>3802.6800000000003</v>
      </c>
      <c r="O272" s="321">
        <v>9102</v>
      </c>
      <c r="P272" s="316">
        <v>4801.3049999999994</v>
      </c>
      <c r="Q272" s="316">
        <v>2548.5600000000004</v>
      </c>
      <c r="R272" s="321">
        <v>6806</v>
      </c>
      <c r="S272" s="316">
        <v>3590.165</v>
      </c>
      <c r="T272" s="316">
        <v>1905.6800000000003</v>
      </c>
      <c r="U272" s="321">
        <v>3607</v>
      </c>
      <c r="V272" s="316">
        <v>1902.6924999999999</v>
      </c>
      <c r="W272" s="316">
        <v>1009.9600000000002</v>
      </c>
      <c r="X272" s="320"/>
    </row>
    <row r="273" spans="1:24">
      <c r="A273" s="314">
        <v>80</v>
      </c>
      <c r="B273" s="315">
        <v>99</v>
      </c>
      <c r="C273" s="321">
        <v>28778</v>
      </c>
      <c r="D273" s="316">
        <v>15180.394999999999</v>
      </c>
      <c r="E273" s="316">
        <v>8057.8400000000011</v>
      </c>
      <c r="F273" s="321">
        <v>22893</v>
      </c>
      <c r="G273" s="316">
        <v>12076.057499999999</v>
      </c>
      <c r="H273" s="316">
        <v>6410.0400000000009</v>
      </c>
      <c r="I273" s="321">
        <v>19708</v>
      </c>
      <c r="J273" s="316">
        <v>10395.969999999999</v>
      </c>
      <c r="K273" s="316">
        <v>5518.2400000000007</v>
      </c>
      <c r="L273" s="321">
        <v>14156</v>
      </c>
      <c r="M273" s="316">
        <v>7467.29</v>
      </c>
      <c r="N273" s="316">
        <v>3963.6800000000003</v>
      </c>
      <c r="O273" s="321">
        <v>9485</v>
      </c>
      <c r="P273" s="316">
        <v>5003.3374999999996</v>
      </c>
      <c r="Q273" s="316">
        <v>2655.8</v>
      </c>
      <c r="R273" s="321">
        <v>7096</v>
      </c>
      <c r="S273" s="316">
        <v>3743.14</v>
      </c>
      <c r="T273" s="316">
        <v>1986.88</v>
      </c>
      <c r="U273" s="321">
        <v>3761</v>
      </c>
      <c r="V273" s="316">
        <v>1983.9274999999998</v>
      </c>
      <c r="W273" s="316">
        <v>1053.0800000000002</v>
      </c>
      <c r="X273" s="317"/>
    </row>
    <row r="274" spans="1:24">
      <c r="A274" s="314">
        <v>81</v>
      </c>
      <c r="B274" s="315">
        <v>81</v>
      </c>
      <c r="C274" s="321">
        <v>29952</v>
      </c>
      <c r="D274" s="316">
        <v>15799.679999999998</v>
      </c>
      <c r="E274" s="316">
        <v>8386.5600000000013</v>
      </c>
      <c r="F274" s="321">
        <v>23827</v>
      </c>
      <c r="G274" s="316">
        <v>12568.742499999998</v>
      </c>
      <c r="H274" s="316">
        <v>6671.56</v>
      </c>
      <c r="I274" s="321">
        <v>20509</v>
      </c>
      <c r="J274" s="316">
        <v>10818.497499999999</v>
      </c>
      <c r="K274" s="316">
        <v>5742.52</v>
      </c>
      <c r="L274" s="321">
        <v>14732</v>
      </c>
      <c r="M274" s="316">
        <v>7771.1299999999992</v>
      </c>
      <c r="N274" s="316">
        <v>4124.96</v>
      </c>
      <c r="O274" s="321">
        <v>9871</v>
      </c>
      <c r="P274" s="316">
        <v>5206.9524999999994</v>
      </c>
      <c r="Q274" s="316">
        <v>2763.88</v>
      </c>
      <c r="R274" s="321">
        <v>7385</v>
      </c>
      <c r="S274" s="316">
        <v>3895.5874999999996</v>
      </c>
      <c r="T274" s="316">
        <v>2067.8000000000002</v>
      </c>
      <c r="U274" s="321">
        <v>3914</v>
      </c>
      <c r="V274" s="316">
        <v>2064.6349999999998</v>
      </c>
      <c r="W274" s="316">
        <v>1095.92</v>
      </c>
      <c r="X274" s="317"/>
    </row>
    <row r="275" spans="1:24">
      <c r="A275" s="314">
        <v>82</v>
      </c>
      <c r="B275" s="315">
        <v>82</v>
      </c>
      <c r="C275" s="321">
        <v>31714</v>
      </c>
      <c r="D275" s="316">
        <v>16729.134999999998</v>
      </c>
      <c r="E275" s="316">
        <v>8879.92</v>
      </c>
      <c r="F275" s="321">
        <v>25226</v>
      </c>
      <c r="G275" s="316">
        <v>13306.714999999998</v>
      </c>
      <c r="H275" s="316">
        <v>7063.2800000000007</v>
      </c>
      <c r="I275" s="321">
        <v>21712</v>
      </c>
      <c r="J275" s="316">
        <v>11453.08</v>
      </c>
      <c r="K275" s="316">
        <v>6079.3600000000006</v>
      </c>
      <c r="L275" s="321">
        <v>15602</v>
      </c>
      <c r="M275" s="316">
        <v>8230.0550000000003</v>
      </c>
      <c r="N275" s="316">
        <v>4368.5600000000004</v>
      </c>
      <c r="O275" s="321">
        <v>10447</v>
      </c>
      <c r="P275" s="316">
        <v>5510.7924999999996</v>
      </c>
      <c r="Q275" s="316">
        <v>2925.1600000000003</v>
      </c>
      <c r="R275" s="321">
        <v>7807</v>
      </c>
      <c r="S275" s="316">
        <v>4118.1925000000001</v>
      </c>
      <c r="T275" s="316">
        <v>2185.96</v>
      </c>
      <c r="U275" s="321">
        <v>4138</v>
      </c>
      <c r="V275" s="316">
        <v>2182.7950000000001</v>
      </c>
      <c r="W275" s="316">
        <v>1158.6400000000001</v>
      </c>
      <c r="X275" s="317"/>
    </row>
    <row r="276" spans="1:24">
      <c r="A276" s="314">
        <v>83</v>
      </c>
      <c r="B276" s="315">
        <v>83</v>
      </c>
      <c r="C276" s="321">
        <v>33471</v>
      </c>
      <c r="D276" s="316">
        <v>17655.952499999999</v>
      </c>
      <c r="E276" s="316">
        <v>9371.880000000001</v>
      </c>
      <c r="F276" s="321">
        <v>26619</v>
      </c>
      <c r="G276" s="316">
        <v>14041.522499999999</v>
      </c>
      <c r="H276" s="316">
        <v>7453.3200000000006</v>
      </c>
      <c r="I276" s="321">
        <v>22914</v>
      </c>
      <c r="J276" s="316">
        <v>12087.134999999998</v>
      </c>
      <c r="K276" s="316">
        <v>6415.920000000001</v>
      </c>
      <c r="L276" s="321">
        <v>16458</v>
      </c>
      <c r="M276" s="316">
        <v>8681.5949999999993</v>
      </c>
      <c r="N276" s="316">
        <v>4608.2400000000007</v>
      </c>
      <c r="O276" s="321">
        <v>11017</v>
      </c>
      <c r="P276" s="316">
        <v>5811.4674999999997</v>
      </c>
      <c r="Q276" s="316">
        <v>3084.76</v>
      </c>
      <c r="R276" s="321">
        <v>8241</v>
      </c>
      <c r="S276" s="316">
        <v>4347.1274999999996</v>
      </c>
      <c r="T276" s="316">
        <v>2307.48</v>
      </c>
      <c r="U276" s="321">
        <v>4367</v>
      </c>
      <c r="V276" s="316">
        <v>2303.5924999999997</v>
      </c>
      <c r="W276" s="316">
        <v>1222.7600000000002</v>
      </c>
      <c r="X276" s="317"/>
    </row>
    <row r="277" spans="1:24">
      <c r="A277" s="314">
        <v>84</v>
      </c>
      <c r="B277" s="315">
        <v>84</v>
      </c>
      <c r="C277" s="321">
        <v>35227</v>
      </c>
      <c r="D277" s="316">
        <v>18582.2425</v>
      </c>
      <c r="E277" s="316">
        <v>9863.5600000000013</v>
      </c>
      <c r="F277" s="321">
        <v>28016</v>
      </c>
      <c r="G277" s="316">
        <v>14778.439999999999</v>
      </c>
      <c r="H277" s="316">
        <v>7844.4800000000005</v>
      </c>
      <c r="I277" s="321">
        <v>24115</v>
      </c>
      <c r="J277" s="316">
        <v>12720.662499999999</v>
      </c>
      <c r="K277" s="316">
        <v>6752.2000000000007</v>
      </c>
      <c r="L277" s="321">
        <v>17321</v>
      </c>
      <c r="M277" s="316">
        <v>9136.8274999999994</v>
      </c>
      <c r="N277" s="316">
        <v>4849.88</v>
      </c>
      <c r="O277" s="321">
        <v>11597</v>
      </c>
      <c r="P277" s="316">
        <v>6117.4174999999996</v>
      </c>
      <c r="Q277" s="316">
        <v>3247.1600000000003</v>
      </c>
      <c r="R277" s="321">
        <v>8663</v>
      </c>
      <c r="S277" s="316">
        <v>4569.7325000000001</v>
      </c>
      <c r="T277" s="316">
        <v>2425.6400000000003</v>
      </c>
      <c r="U277" s="321">
        <v>4591</v>
      </c>
      <c r="V277" s="316">
        <v>2421.7525000000001</v>
      </c>
      <c r="W277" s="316">
        <v>1285.48</v>
      </c>
      <c r="X277" s="317"/>
    </row>
    <row r="278" spans="1:24">
      <c r="A278" s="314">
        <v>85</v>
      </c>
      <c r="B278" s="315">
        <v>85</v>
      </c>
      <c r="C278" s="321">
        <v>36989</v>
      </c>
      <c r="D278" s="316">
        <v>19511.697499999998</v>
      </c>
      <c r="E278" s="316">
        <v>10356.920000000002</v>
      </c>
      <c r="F278" s="321">
        <v>29417</v>
      </c>
      <c r="G278" s="316">
        <v>15517.467499999999</v>
      </c>
      <c r="H278" s="316">
        <v>8236.76</v>
      </c>
      <c r="I278" s="321">
        <v>25319</v>
      </c>
      <c r="J278" s="316">
        <v>13355.772499999999</v>
      </c>
      <c r="K278" s="316">
        <v>7089.3200000000006</v>
      </c>
      <c r="L278" s="321">
        <v>18182</v>
      </c>
      <c r="M278" s="316">
        <v>9591.0049999999992</v>
      </c>
      <c r="N278" s="316">
        <v>5090.96</v>
      </c>
      <c r="O278" s="321">
        <v>12172</v>
      </c>
      <c r="P278" s="316">
        <v>6420.73</v>
      </c>
      <c r="Q278" s="316">
        <v>3408.1600000000003</v>
      </c>
      <c r="R278" s="321">
        <v>9098</v>
      </c>
      <c r="S278" s="316">
        <v>4799.1949999999997</v>
      </c>
      <c r="T278" s="316">
        <v>2547.44</v>
      </c>
      <c r="U278" s="321">
        <v>4822</v>
      </c>
      <c r="V278" s="316">
        <v>2543.605</v>
      </c>
      <c r="W278" s="316">
        <v>1350.16</v>
      </c>
      <c r="X278" s="317"/>
    </row>
    <row r="279" spans="1:24">
      <c r="A279" s="314">
        <v>86</v>
      </c>
      <c r="B279" s="315">
        <v>86</v>
      </c>
      <c r="C279" s="321">
        <v>38748</v>
      </c>
      <c r="D279" s="316">
        <v>20439.57</v>
      </c>
      <c r="E279" s="316">
        <v>10849.44</v>
      </c>
      <c r="F279" s="321">
        <v>30812</v>
      </c>
      <c r="G279" s="316">
        <v>16253.33</v>
      </c>
      <c r="H279" s="316">
        <v>8627.36</v>
      </c>
      <c r="I279" s="321">
        <v>26518</v>
      </c>
      <c r="J279" s="316">
        <v>13988.244999999999</v>
      </c>
      <c r="K279" s="316">
        <v>7425.0400000000009</v>
      </c>
      <c r="L279" s="321">
        <v>19047</v>
      </c>
      <c r="M279" s="316">
        <v>10047.2925</v>
      </c>
      <c r="N279" s="316">
        <v>5333.1600000000008</v>
      </c>
      <c r="O279" s="321">
        <v>12748</v>
      </c>
      <c r="P279" s="316">
        <v>6724.57</v>
      </c>
      <c r="Q279" s="316">
        <v>3569.4400000000005</v>
      </c>
      <c r="R279" s="321">
        <v>9521</v>
      </c>
      <c r="S279" s="316">
        <v>5022.3274999999994</v>
      </c>
      <c r="T279" s="316">
        <v>2665.88</v>
      </c>
      <c r="U279" s="321">
        <v>5046</v>
      </c>
      <c r="V279" s="316">
        <v>2661.7649999999999</v>
      </c>
      <c r="W279" s="316">
        <v>1412.88</v>
      </c>
      <c r="X279" s="317"/>
    </row>
    <row r="280" spans="1:24">
      <c r="A280" s="314">
        <v>87</v>
      </c>
      <c r="B280" s="315">
        <v>87</v>
      </c>
      <c r="C280" s="321">
        <v>41033</v>
      </c>
      <c r="D280" s="316">
        <v>21644.907499999998</v>
      </c>
      <c r="E280" s="316">
        <v>11489.240000000002</v>
      </c>
      <c r="F280" s="321">
        <v>32626</v>
      </c>
      <c r="G280" s="316">
        <v>17210.215</v>
      </c>
      <c r="H280" s="316">
        <v>9135.2800000000007</v>
      </c>
      <c r="I280" s="321">
        <v>28081</v>
      </c>
      <c r="J280" s="316">
        <v>14812.727499999999</v>
      </c>
      <c r="K280" s="316">
        <v>7862.6800000000012</v>
      </c>
      <c r="L280" s="321">
        <v>20172</v>
      </c>
      <c r="M280" s="316">
        <v>10640.73</v>
      </c>
      <c r="N280" s="316">
        <v>5648.1600000000008</v>
      </c>
      <c r="O280" s="321">
        <v>13494</v>
      </c>
      <c r="P280" s="316">
        <v>7118.0849999999991</v>
      </c>
      <c r="Q280" s="316">
        <v>3778.32</v>
      </c>
      <c r="R280" s="321">
        <v>10078</v>
      </c>
      <c r="S280" s="316">
        <v>5316.1449999999995</v>
      </c>
      <c r="T280" s="316">
        <v>2821.84</v>
      </c>
      <c r="U280" s="321">
        <v>5341</v>
      </c>
      <c r="V280" s="316">
        <v>2817.3775000000001</v>
      </c>
      <c r="W280" s="316">
        <v>1495.4800000000002</v>
      </c>
      <c r="X280" s="317"/>
    </row>
    <row r="281" spans="1:24">
      <c r="A281" s="314">
        <v>88</v>
      </c>
      <c r="B281" s="315">
        <v>88</v>
      </c>
      <c r="C281" s="321">
        <v>43321</v>
      </c>
      <c r="D281" s="316">
        <v>22851.827499999999</v>
      </c>
      <c r="E281" s="316">
        <v>12129.880000000001</v>
      </c>
      <c r="F281" s="321">
        <v>34437</v>
      </c>
      <c r="G281" s="316">
        <v>18165.517499999998</v>
      </c>
      <c r="H281" s="316">
        <v>9642.36</v>
      </c>
      <c r="I281" s="321">
        <v>29641</v>
      </c>
      <c r="J281" s="316">
        <v>15635.627499999999</v>
      </c>
      <c r="K281" s="316">
        <v>8299.4800000000014</v>
      </c>
      <c r="L281" s="321">
        <v>21287</v>
      </c>
      <c r="M281" s="316">
        <v>11228.8925</v>
      </c>
      <c r="N281" s="316">
        <v>5960.3600000000006</v>
      </c>
      <c r="O281" s="321">
        <v>14241</v>
      </c>
      <c r="P281" s="316">
        <v>7512.1274999999996</v>
      </c>
      <c r="Q281" s="316">
        <v>3987.4800000000005</v>
      </c>
      <c r="R281" s="321">
        <v>10635</v>
      </c>
      <c r="S281" s="316">
        <v>5609.9624999999996</v>
      </c>
      <c r="T281" s="316">
        <v>2977.8</v>
      </c>
      <c r="U281" s="321">
        <v>5636</v>
      </c>
      <c r="V281" s="316">
        <v>2972.99</v>
      </c>
      <c r="W281" s="316">
        <v>1578.0800000000002</v>
      </c>
      <c r="X281" s="317"/>
    </row>
    <row r="282" spans="1:24">
      <c r="A282" s="314">
        <v>89</v>
      </c>
      <c r="B282" s="315">
        <v>89</v>
      </c>
      <c r="C282" s="321">
        <v>45608</v>
      </c>
      <c r="D282" s="316">
        <v>24058.219999999998</v>
      </c>
      <c r="E282" s="316">
        <v>12770.240000000002</v>
      </c>
      <c r="F282" s="321">
        <v>36251</v>
      </c>
      <c r="G282" s="316">
        <v>19122.4025</v>
      </c>
      <c r="H282" s="316">
        <v>10150.280000000001</v>
      </c>
      <c r="I282" s="321">
        <v>31206</v>
      </c>
      <c r="J282" s="316">
        <v>16461.164999999997</v>
      </c>
      <c r="K282" s="316">
        <v>8737.68</v>
      </c>
      <c r="L282" s="321">
        <v>22414</v>
      </c>
      <c r="M282" s="316">
        <v>11823.384999999998</v>
      </c>
      <c r="N282" s="316">
        <v>6275.920000000001</v>
      </c>
      <c r="O282" s="321">
        <v>14989</v>
      </c>
      <c r="P282" s="316">
        <v>7906.6974999999993</v>
      </c>
      <c r="Q282" s="316">
        <v>4196.92</v>
      </c>
      <c r="R282" s="321">
        <v>11192</v>
      </c>
      <c r="S282" s="316">
        <v>5903.78</v>
      </c>
      <c r="T282" s="316">
        <v>3133.76</v>
      </c>
      <c r="U282" s="321">
        <v>5932</v>
      </c>
      <c r="V282" s="316">
        <v>3129.1299999999997</v>
      </c>
      <c r="W282" s="316">
        <v>1660.9600000000003</v>
      </c>
      <c r="X282" s="317"/>
    </row>
    <row r="283" spans="1:24">
      <c r="A283" s="314">
        <v>90</v>
      </c>
      <c r="B283" s="315">
        <v>90</v>
      </c>
      <c r="C283" s="321">
        <v>47889</v>
      </c>
      <c r="D283" s="316">
        <v>25261.447499999998</v>
      </c>
      <c r="E283" s="316">
        <v>13408.920000000002</v>
      </c>
      <c r="F283" s="321">
        <v>38067</v>
      </c>
      <c r="G283" s="316">
        <v>20080.342499999999</v>
      </c>
      <c r="H283" s="316">
        <v>10658.76</v>
      </c>
      <c r="I283" s="321">
        <v>32764</v>
      </c>
      <c r="J283" s="316">
        <v>17283.009999999998</v>
      </c>
      <c r="K283" s="316">
        <v>9173.92</v>
      </c>
      <c r="L283" s="321">
        <v>23533</v>
      </c>
      <c r="M283" s="316">
        <v>12413.657499999999</v>
      </c>
      <c r="N283" s="316">
        <v>6589.2400000000007</v>
      </c>
      <c r="O283" s="321">
        <v>15737</v>
      </c>
      <c r="P283" s="316">
        <v>8301.2674999999999</v>
      </c>
      <c r="Q283" s="316">
        <v>4406.3600000000006</v>
      </c>
      <c r="R283" s="321">
        <v>11747</v>
      </c>
      <c r="S283" s="316">
        <v>6196.5424999999996</v>
      </c>
      <c r="T283" s="316">
        <v>3289.1600000000003</v>
      </c>
      <c r="U283" s="321">
        <v>6226</v>
      </c>
      <c r="V283" s="316">
        <v>3284.2149999999997</v>
      </c>
      <c r="W283" s="316">
        <v>1743.2800000000002</v>
      </c>
      <c r="X283" s="317"/>
    </row>
    <row r="284" spans="1:24">
      <c r="A284" s="318">
        <v>91</v>
      </c>
      <c r="B284" s="319">
        <v>91</v>
      </c>
      <c r="C284" s="321">
        <v>50170</v>
      </c>
      <c r="D284" s="316">
        <v>26464.674999999999</v>
      </c>
      <c r="E284" s="316">
        <v>14047.600000000002</v>
      </c>
      <c r="F284" s="319">
        <v>39885</v>
      </c>
      <c r="G284" s="316">
        <v>21039.337499999998</v>
      </c>
      <c r="H284" s="316">
        <v>11167.800000000001</v>
      </c>
      <c r="I284" s="319">
        <v>34327</v>
      </c>
      <c r="J284" s="316">
        <v>18107.4925</v>
      </c>
      <c r="K284" s="316">
        <v>9611.5600000000013</v>
      </c>
      <c r="L284" s="319">
        <v>24651</v>
      </c>
      <c r="M284" s="316">
        <v>13003.402499999998</v>
      </c>
      <c r="N284" s="316">
        <v>6902.2800000000007</v>
      </c>
      <c r="O284" s="319">
        <v>16483</v>
      </c>
      <c r="P284" s="316">
        <v>8694.7824999999993</v>
      </c>
      <c r="Q284" s="316">
        <v>4615.2400000000007</v>
      </c>
      <c r="R284" s="319">
        <v>12304</v>
      </c>
      <c r="S284" s="316">
        <v>6490.36</v>
      </c>
      <c r="T284" s="316">
        <v>3445.1200000000003</v>
      </c>
      <c r="U284" s="319">
        <v>6521</v>
      </c>
      <c r="V284" s="316">
        <v>3439.8274999999999</v>
      </c>
      <c r="W284" s="316">
        <v>1825.88</v>
      </c>
      <c r="X284" s="320"/>
    </row>
    <row r="285" spans="1:24">
      <c r="A285" s="318">
        <v>92</v>
      </c>
      <c r="B285" s="319">
        <v>92</v>
      </c>
      <c r="C285" s="321">
        <v>53141</v>
      </c>
      <c r="D285" s="316">
        <v>28031.877499999999</v>
      </c>
      <c r="E285" s="316">
        <v>14879.480000000001</v>
      </c>
      <c r="F285" s="319">
        <v>42242</v>
      </c>
      <c r="G285" s="316">
        <v>22282.654999999999</v>
      </c>
      <c r="H285" s="316">
        <v>11827.76</v>
      </c>
      <c r="I285" s="319">
        <v>36357</v>
      </c>
      <c r="J285" s="316">
        <v>19178.317499999997</v>
      </c>
      <c r="K285" s="316">
        <v>10179.960000000001</v>
      </c>
      <c r="L285" s="319">
        <v>26112</v>
      </c>
      <c r="M285" s="316">
        <v>13774.08</v>
      </c>
      <c r="N285" s="316">
        <v>7311.3600000000006</v>
      </c>
      <c r="O285" s="319">
        <v>17455</v>
      </c>
      <c r="P285" s="316">
        <v>9207.5124999999989</v>
      </c>
      <c r="Q285" s="316">
        <v>4887.4000000000005</v>
      </c>
      <c r="R285" s="319">
        <v>13022</v>
      </c>
      <c r="S285" s="316">
        <v>6869.1049999999996</v>
      </c>
      <c r="T285" s="316">
        <v>3646.1600000000003</v>
      </c>
      <c r="U285" s="319">
        <v>6902</v>
      </c>
      <c r="V285" s="316">
        <v>3640.8049999999998</v>
      </c>
      <c r="W285" s="316">
        <v>1932.5600000000002</v>
      </c>
      <c r="X285" s="320"/>
    </row>
    <row r="286" spans="1:24">
      <c r="A286" s="314">
        <v>93</v>
      </c>
      <c r="B286" s="315">
        <v>93</v>
      </c>
      <c r="C286" s="321">
        <v>56112</v>
      </c>
      <c r="D286" s="316">
        <v>29599.079999999998</v>
      </c>
      <c r="E286" s="316">
        <v>15711.360000000002</v>
      </c>
      <c r="F286" s="321">
        <v>44593</v>
      </c>
      <c r="G286" s="316">
        <v>23522.807499999999</v>
      </c>
      <c r="H286" s="316">
        <v>12486.04</v>
      </c>
      <c r="I286" s="321">
        <v>38382</v>
      </c>
      <c r="J286" s="316">
        <v>20246.504999999997</v>
      </c>
      <c r="K286" s="316">
        <v>10746.960000000001</v>
      </c>
      <c r="L286" s="321">
        <v>27565</v>
      </c>
      <c r="M286" s="316">
        <v>14540.537499999999</v>
      </c>
      <c r="N286" s="316">
        <v>7718.2000000000007</v>
      </c>
      <c r="O286" s="321">
        <v>18421</v>
      </c>
      <c r="P286" s="316">
        <v>9717.0774999999994</v>
      </c>
      <c r="Q286" s="316">
        <v>5157.88</v>
      </c>
      <c r="R286" s="321">
        <v>13749</v>
      </c>
      <c r="S286" s="316">
        <v>7252.5974999999999</v>
      </c>
      <c r="T286" s="316">
        <v>3849.7200000000003</v>
      </c>
      <c r="U286" s="321">
        <v>7287</v>
      </c>
      <c r="V286" s="316">
        <v>3843.8924999999999</v>
      </c>
      <c r="W286" s="316">
        <v>2040.3600000000001</v>
      </c>
      <c r="X286" s="317"/>
    </row>
    <row r="287" spans="1:24">
      <c r="A287" s="314">
        <v>94</v>
      </c>
      <c r="B287" s="315">
        <v>94</v>
      </c>
      <c r="C287" s="321">
        <v>59084</v>
      </c>
      <c r="D287" s="316">
        <v>31166.809999999998</v>
      </c>
      <c r="E287" s="316">
        <v>16543.52</v>
      </c>
      <c r="F287" s="321">
        <v>46950</v>
      </c>
      <c r="G287" s="316">
        <v>24766.125</v>
      </c>
      <c r="H287" s="316">
        <v>13146.000000000002</v>
      </c>
      <c r="I287" s="321">
        <v>40414</v>
      </c>
      <c r="J287" s="316">
        <v>21318.384999999998</v>
      </c>
      <c r="K287" s="316">
        <v>11315.920000000002</v>
      </c>
      <c r="L287" s="321">
        <v>29028</v>
      </c>
      <c r="M287" s="316">
        <v>15312.269999999999</v>
      </c>
      <c r="N287" s="316">
        <v>8127.8400000000011</v>
      </c>
      <c r="O287" s="321">
        <v>19395</v>
      </c>
      <c r="P287" s="316">
        <v>10230.862499999999</v>
      </c>
      <c r="Q287" s="316">
        <v>5430.6</v>
      </c>
      <c r="R287" s="321">
        <v>14472</v>
      </c>
      <c r="S287" s="316">
        <v>7633.98</v>
      </c>
      <c r="T287" s="316">
        <v>4052.1600000000003</v>
      </c>
      <c r="U287" s="321">
        <v>7670</v>
      </c>
      <c r="V287" s="316">
        <v>4045.9249999999997</v>
      </c>
      <c r="W287" s="316">
        <v>2147.6000000000004</v>
      </c>
      <c r="X287" s="317"/>
    </row>
    <row r="288" spans="1:24">
      <c r="A288" s="314">
        <v>95</v>
      </c>
      <c r="B288" s="315">
        <v>95</v>
      </c>
      <c r="C288" s="321">
        <v>62057</v>
      </c>
      <c r="D288" s="316">
        <v>32735.067499999997</v>
      </c>
      <c r="E288" s="316">
        <v>17375.960000000003</v>
      </c>
      <c r="F288" s="321">
        <v>49309</v>
      </c>
      <c r="G288" s="316">
        <v>26010.497499999998</v>
      </c>
      <c r="H288" s="316">
        <v>13806.52</v>
      </c>
      <c r="I288" s="321">
        <v>42442</v>
      </c>
      <c r="J288" s="316">
        <v>22388.154999999999</v>
      </c>
      <c r="K288" s="316">
        <v>11883.760000000002</v>
      </c>
      <c r="L288" s="321">
        <v>30481</v>
      </c>
      <c r="M288" s="316">
        <v>16078.727499999999</v>
      </c>
      <c r="N288" s="316">
        <v>8534.68</v>
      </c>
      <c r="O288" s="321">
        <v>20366</v>
      </c>
      <c r="P288" s="316">
        <v>10743.064999999999</v>
      </c>
      <c r="Q288" s="316">
        <v>5702.4800000000005</v>
      </c>
      <c r="R288" s="321">
        <v>15194</v>
      </c>
      <c r="S288" s="316">
        <v>8014.8349999999991</v>
      </c>
      <c r="T288" s="316">
        <v>4254.3200000000006</v>
      </c>
      <c r="U288" s="321">
        <v>8053</v>
      </c>
      <c r="V288" s="316">
        <v>4247.9574999999995</v>
      </c>
      <c r="W288" s="316">
        <v>2254.84</v>
      </c>
      <c r="X288" s="317"/>
    </row>
    <row r="289" spans="1:24">
      <c r="A289" s="318">
        <v>96</v>
      </c>
      <c r="B289" s="319">
        <v>96</v>
      </c>
      <c r="C289" s="321">
        <v>65021</v>
      </c>
      <c r="D289" s="316">
        <v>34298.577499999999</v>
      </c>
      <c r="E289" s="316">
        <v>18205.88</v>
      </c>
      <c r="F289" s="319">
        <v>51668</v>
      </c>
      <c r="G289" s="316">
        <v>27254.87</v>
      </c>
      <c r="H289" s="316">
        <v>14467.04</v>
      </c>
      <c r="I289" s="319">
        <v>44474</v>
      </c>
      <c r="J289" s="316">
        <v>23460.035</v>
      </c>
      <c r="K289" s="316">
        <v>12452.720000000001</v>
      </c>
      <c r="L289" s="319">
        <v>31942</v>
      </c>
      <c r="M289" s="316">
        <v>16849.404999999999</v>
      </c>
      <c r="N289" s="316">
        <v>8943.76</v>
      </c>
      <c r="O289" s="319">
        <v>21341</v>
      </c>
      <c r="P289" s="316">
        <v>11257.377499999999</v>
      </c>
      <c r="Q289" s="316">
        <v>5975.4800000000005</v>
      </c>
      <c r="R289" s="319">
        <v>15913</v>
      </c>
      <c r="S289" s="316">
        <v>8394.1075000000001</v>
      </c>
      <c r="T289" s="316">
        <v>4455.6400000000003</v>
      </c>
      <c r="U289" s="319">
        <v>8434</v>
      </c>
      <c r="V289" s="316">
        <v>4448.9349999999995</v>
      </c>
      <c r="W289" s="316">
        <v>2361.5200000000004</v>
      </c>
      <c r="X289" s="320"/>
    </row>
    <row r="290" spans="1:24">
      <c r="A290" s="318">
        <v>97</v>
      </c>
      <c r="B290" s="319">
        <v>97</v>
      </c>
      <c r="C290" s="321">
        <v>68890</v>
      </c>
      <c r="D290" s="316">
        <v>36339.474999999999</v>
      </c>
      <c r="E290" s="316">
        <v>19289.2</v>
      </c>
      <c r="F290" s="319">
        <v>54741</v>
      </c>
      <c r="G290" s="316">
        <v>28875.877499999999</v>
      </c>
      <c r="H290" s="316">
        <v>15327.480000000001</v>
      </c>
      <c r="I290" s="319">
        <v>47114</v>
      </c>
      <c r="J290" s="316">
        <v>24852.634999999998</v>
      </c>
      <c r="K290" s="316">
        <v>13191.920000000002</v>
      </c>
      <c r="L290" s="319">
        <v>33839</v>
      </c>
      <c r="M290" s="316">
        <v>17850.072499999998</v>
      </c>
      <c r="N290" s="316">
        <v>9474.92</v>
      </c>
      <c r="O290" s="319">
        <v>22610</v>
      </c>
      <c r="P290" s="316">
        <v>11926.775</v>
      </c>
      <c r="Q290" s="316">
        <v>6330.8</v>
      </c>
      <c r="R290" s="319">
        <v>16860</v>
      </c>
      <c r="S290" s="316">
        <v>8893.65</v>
      </c>
      <c r="T290" s="316">
        <v>4720.8</v>
      </c>
      <c r="U290" s="319">
        <v>8936</v>
      </c>
      <c r="V290" s="316">
        <v>4713.74</v>
      </c>
      <c r="W290" s="316">
        <v>2502.0800000000004</v>
      </c>
      <c r="X290" s="320"/>
    </row>
    <row r="291" spans="1:24">
      <c r="A291" s="314">
        <v>98</v>
      </c>
      <c r="B291" s="315">
        <v>98</v>
      </c>
      <c r="C291" s="321">
        <v>72568</v>
      </c>
      <c r="D291" s="316">
        <v>38279.619999999995</v>
      </c>
      <c r="E291" s="316">
        <v>20319.04</v>
      </c>
      <c r="F291" s="321">
        <v>57661</v>
      </c>
      <c r="G291" s="316">
        <v>30416.177499999998</v>
      </c>
      <c r="H291" s="316">
        <v>16145.080000000002</v>
      </c>
      <c r="I291" s="321">
        <v>49631</v>
      </c>
      <c r="J291" s="316">
        <v>26180.352499999997</v>
      </c>
      <c r="K291" s="316">
        <v>13896.680000000002</v>
      </c>
      <c r="L291" s="321">
        <v>35648</v>
      </c>
      <c r="M291" s="316">
        <v>18804.32</v>
      </c>
      <c r="N291" s="316">
        <v>9981.44</v>
      </c>
      <c r="O291" s="321">
        <v>23820</v>
      </c>
      <c r="P291" s="316">
        <v>12565.05</v>
      </c>
      <c r="Q291" s="316">
        <v>6669.6</v>
      </c>
      <c r="R291" s="321">
        <v>17765</v>
      </c>
      <c r="S291" s="316">
        <v>9371.0374999999985</v>
      </c>
      <c r="T291" s="316">
        <v>4974.2000000000007</v>
      </c>
      <c r="U291" s="321">
        <v>9415</v>
      </c>
      <c r="V291" s="316">
        <v>4966.4124999999995</v>
      </c>
      <c r="W291" s="316">
        <v>2636.2000000000003</v>
      </c>
      <c r="X291" s="317"/>
    </row>
    <row r="292" spans="1:24">
      <c r="A292" s="314">
        <v>99</v>
      </c>
      <c r="B292" s="315">
        <v>99</v>
      </c>
      <c r="C292" s="321">
        <v>76451</v>
      </c>
      <c r="D292" s="316">
        <v>40327.902499999997</v>
      </c>
      <c r="E292" s="316">
        <v>21406.280000000002</v>
      </c>
      <c r="F292" s="321">
        <v>60743</v>
      </c>
      <c r="G292" s="316">
        <v>32041.932499999999</v>
      </c>
      <c r="H292" s="316">
        <v>17008.04</v>
      </c>
      <c r="I292" s="321">
        <v>52287</v>
      </c>
      <c r="J292" s="316">
        <v>27581.392499999998</v>
      </c>
      <c r="K292" s="316">
        <v>14640.36</v>
      </c>
      <c r="L292" s="321">
        <v>37560</v>
      </c>
      <c r="M292" s="316">
        <v>19812.899999999998</v>
      </c>
      <c r="N292" s="316">
        <v>10516.800000000001</v>
      </c>
      <c r="O292" s="321">
        <v>25091</v>
      </c>
      <c r="P292" s="316">
        <v>13235.502499999999</v>
      </c>
      <c r="Q292" s="316">
        <v>7025.4800000000005</v>
      </c>
      <c r="R292" s="321">
        <v>18716</v>
      </c>
      <c r="S292" s="316">
        <v>9872.6899999999987</v>
      </c>
      <c r="T292" s="316">
        <v>5240.4800000000005</v>
      </c>
      <c r="U292" s="321">
        <v>9920</v>
      </c>
      <c r="V292" s="316">
        <v>5232.7999999999993</v>
      </c>
      <c r="W292" s="316">
        <v>2777.6000000000004</v>
      </c>
      <c r="X292" s="317"/>
    </row>
    <row r="293" spans="1:24">
      <c r="A293" s="314">
        <v>100</v>
      </c>
      <c r="B293" s="315">
        <v>100</v>
      </c>
      <c r="C293" s="321">
        <v>80540</v>
      </c>
      <c r="D293" s="316">
        <v>42484.85</v>
      </c>
      <c r="E293" s="316">
        <v>22551.200000000001</v>
      </c>
      <c r="F293" s="321">
        <v>63991</v>
      </c>
      <c r="G293" s="316">
        <v>33755.252499999995</v>
      </c>
      <c r="H293" s="316">
        <v>17917.480000000003</v>
      </c>
      <c r="I293" s="321">
        <v>55081</v>
      </c>
      <c r="J293" s="316">
        <v>29055.227499999997</v>
      </c>
      <c r="K293" s="316">
        <v>15422.680000000002</v>
      </c>
      <c r="L293" s="321">
        <v>39567</v>
      </c>
      <c r="M293" s="316">
        <v>20871.592499999999</v>
      </c>
      <c r="N293" s="316">
        <v>11078.76</v>
      </c>
      <c r="O293" s="321">
        <v>26439</v>
      </c>
      <c r="P293" s="316">
        <v>13946.572499999998</v>
      </c>
      <c r="Q293" s="316">
        <v>7402.920000000001</v>
      </c>
      <c r="R293" s="321">
        <v>19714</v>
      </c>
      <c r="S293" s="316">
        <v>10399.135</v>
      </c>
      <c r="T293" s="316">
        <v>5519.92</v>
      </c>
      <c r="U293" s="321">
        <v>10448</v>
      </c>
      <c r="V293" s="316">
        <v>5511.32</v>
      </c>
      <c r="W293" s="316">
        <v>2925.44</v>
      </c>
      <c r="X293" s="317"/>
    </row>
    <row r="294" spans="1:24">
      <c r="A294" s="318">
        <v>101</v>
      </c>
      <c r="B294" s="319">
        <v>101</v>
      </c>
      <c r="C294" s="321">
        <v>70302</v>
      </c>
      <c r="D294" s="316">
        <v>37084.305</v>
      </c>
      <c r="E294" s="316">
        <v>19684.560000000001</v>
      </c>
      <c r="F294" s="319">
        <v>55855</v>
      </c>
      <c r="G294" s="316">
        <v>29463.512499999997</v>
      </c>
      <c r="H294" s="316">
        <v>15639.400000000001</v>
      </c>
      <c r="I294" s="319">
        <v>48078</v>
      </c>
      <c r="J294" s="316">
        <v>25361.144999999997</v>
      </c>
      <c r="K294" s="316">
        <v>13461.840000000002</v>
      </c>
      <c r="L294" s="319">
        <v>34537</v>
      </c>
      <c r="M294" s="316">
        <v>18218.267499999998</v>
      </c>
      <c r="N294" s="316">
        <v>9670.36</v>
      </c>
      <c r="O294" s="319">
        <v>23075</v>
      </c>
      <c r="P294" s="316">
        <v>12172.0625</v>
      </c>
      <c r="Q294" s="316">
        <v>6461.0000000000009</v>
      </c>
      <c r="R294" s="319">
        <v>17212</v>
      </c>
      <c r="S294" s="316">
        <v>9079.33</v>
      </c>
      <c r="T294" s="316">
        <v>4819.3600000000006</v>
      </c>
      <c r="U294" s="319">
        <v>9122</v>
      </c>
      <c r="V294" s="316">
        <v>4811.8549999999996</v>
      </c>
      <c r="W294" s="316">
        <v>2554.1600000000003</v>
      </c>
      <c r="X294" s="320"/>
    </row>
    <row r="295" spans="1:24">
      <c r="A295" s="318"/>
      <c r="B295" s="319"/>
      <c r="C295" s="321"/>
      <c r="D295" s="319"/>
      <c r="E295" s="319"/>
      <c r="F295" s="321"/>
      <c r="G295" s="316"/>
      <c r="H295" s="316"/>
      <c r="I295" s="321"/>
      <c r="J295" s="316"/>
      <c r="K295" s="316"/>
      <c r="L295" s="321"/>
      <c r="M295" s="316"/>
      <c r="N295" s="316"/>
      <c r="O295" s="321"/>
      <c r="P295" s="316"/>
      <c r="Q295" s="316"/>
      <c r="R295" s="321"/>
      <c r="S295" s="316"/>
      <c r="T295" s="316"/>
      <c r="U295" s="321"/>
      <c r="V295" s="316"/>
      <c r="W295" s="316"/>
      <c r="X295" s="320"/>
    </row>
    <row r="296" spans="1:24">
      <c r="A296" s="314">
        <v>1</v>
      </c>
      <c r="B296" s="315"/>
      <c r="C296" s="321">
        <v>1999</v>
      </c>
      <c r="D296" s="316">
        <v>1054.4724999999999</v>
      </c>
      <c r="E296" s="316">
        <v>559.72</v>
      </c>
      <c r="F296" s="321">
        <v>1645</v>
      </c>
      <c r="G296" s="316">
        <v>867.73749999999995</v>
      </c>
      <c r="H296" s="316">
        <v>460.6</v>
      </c>
      <c r="I296" s="321">
        <v>1170</v>
      </c>
      <c r="J296" s="316">
        <v>617.17499999999995</v>
      </c>
      <c r="K296" s="316">
        <v>327.60000000000002</v>
      </c>
      <c r="L296" s="321">
        <v>740</v>
      </c>
      <c r="M296" s="316">
        <v>390.34999999999997</v>
      </c>
      <c r="N296" s="316">
        <v>207.20000000000002</v>
      </c>
      <c r="O296" s="321">
        <v>589</v>
      </c>
      <c r="P296" s="316">
        <v>310.69749999999999</v>
      </c>
      <c r="Q296" s="316">
        <v>164.92000000000002</v>
      </c>
      <c r="R296" s="321">
        <v>434</v>
      </c>
      <c r="S296" s="316">
        <v>228.93499999999997</v>
      </c>
      <c r="T296" s="316">
        <v>121.52000000000001</v>
      </c>
      <c r="U296" s="321">
        <v>230</v>
      </c>
      <c r="V296" s="316">
        <v>121.32499999999999</v>
      </c>
      <c r="W296" s="316">
        <v>64.400000000000006</v>
      </c>
      <c r="X296" s="317"/>
    </row>
    <row r="297" spans="1:24">
      <c r="A297" s="318">
        <v>2</v>
      </c>
      <c r="B297" s="319"/>
      <c r="C297" s="321">
        <v>2826</v>
      </c>
      <c r="D297" s="316">
        <v>1490.7149999999999</v>
      </c>
      <c r="E297" s="316">
        <v>791.28000000000009</v>
      </c>
      <c r="F297" s="321">
        <v>2326</v>
      </c>
      <c r="G297" s="316">
        <v>1226.9649999999999</v>
      </c>
      <c r="H297" s="316">
        <v>651.28000000000009</v>
      </c>
      <c r="I297" s="321">
        <v>1652</v>
      </c>
      <c r="J297" s="316">
        <v>871.43</v>
      </c>
      <c r="K297" s="316">
        <v>462.56000000000006</v>
      </c>
      <c r="L297" s="321">
        <v>1048</v>
      </c>
      <c r="M297" s="316">
        <v>552.81999999999994</v>
      </c>
      <c r="N297" s="316">
        <v>293.44000000000005</v>
      </c>
      <c r="O297" s="321">
        <v>830</v>
      </c>
      <c r="P297" s="316">
        <v>437.82499999999999</v>
      </c>
      <c r="Q297" s="316">
        <v>232.40000000000003</v>
      </c>
      <c r="R297" s="321">
        <v>615</v>
      </c>
      <c r="S297" s="316">
        <v>324.41249999999997</v>
      </c>
      <c r="T297" s="316">
        <v>172.20000000000002</v>
      </c>
      <c r="U297" s="321">
        <v>326</v>
      </c>
      <c r="V297" s="316">
        <v>171.965</v>
      </c>
      <c r="W297" s="316">
        <v>91.280000000000015</v>
      </c>
      <c r="X297" s="320"/>
    </row>
    <row r="298" spans="1:24">
      <c r="A298" s="314">
        <v>3</v>
      </c>
      <c r="B298" s="315"/>
      <c r="C298" s="321">
        <v>3642</v>
      </c>
      <c r="D298" s="316">
        <v>1921.155</v>
      </c>
      <c r="E298" s="316">
        <v>1019.7600000000001</v>
      </c>
      <c r="F298" s="321">
        <v>2998</v>
      </c>
      <c r="G298" s="316">
        <v>1581.4449999999999</v>
      </c>
      <c r="H298" s="316">
        <v>839.44</v>
      </c>
      <c r="I298" s="321">
        <v>2504</v>
      </c>
      <c r="J298" s="316">
        <v>1320.86</v>
      </c>
      <c r="K298" s="316">
        <v>701.12000000000012</v>
      </c>
      <c r="L298" s="321">
        <v>1587</v>
      </c>
      <c r="M298" s="316">
        <v>837.14249999999993</v>
      </c>
      <c r="N298" s="316">
        <v>444.36000000000007</v>
      </c>
      <c r="O298" s="321">
        <v>1071</v>
      </c>
      <c r="P298" s="316">
        <v>564.95249999999999</v>
      </c>
      <c r="Q298" s="316">
        <v>299.88000000000005</v>
      </c>
      <c r="R298" s="321">
        <v>793</v>
      </c>
      <c r="S298" s="316">
        <v>418.30749999999995</v>
      </c>
      <c r="T298" s="316">
        <v>222.04000000000002</v>
      </c>
      <c r="U298" s="321">
        <v>421</v>
      </c>
      <c r="V298" s="316">
        <v>222.07749999999999</v>
      </c>
      <c r="W298" s="316">
        <v>117.88000000000001</v>
      </c>
      <c r="X298" s="317"/>
    </row>
    <row r="300" spans="1:24">
      <c r="A300" s="245" t="s">
        <v>661</v>
      </c>
      <c r="C300" s="247" t="s">
        <v>774</v>
      </c>
    </row>
    <row r="301" spans="1:24">
      <c r="C301" s="245" t="s">
        <v>635</v>
      </c>
      <c r="I301" s="245" t="s">
        <v>636</v>
      </c>
      <c r="L301" s="245" t="s">
        <v>637</v>
      </c>
      <c r="O301" s="245" t="s">
        <v>638</v>
      </c>
      <c r="R301" s="245" t="s">
        <v>639</v>
      </c>
      <c r="U301" s="245" t="s">
        <v>640</v>
      </c>
    </row>
    <row r="302" spans="1:24">
      <c r="A302" s="245" t="s">
        <v>651</v>
      </c>
      <c r="C302" s="245" t="s">
        <v>738</v>
      </c>
      <c r="I302" s="245" t="s">
        <v>770</v>
      </c>
      <c r="L302" s="245" t="s">
        <v>244</v>
      </c>
      <c r="O302" s="245" t="s">
        <v>771</v>
      </c>
      <c r="R302" s="245" t="s">
        <v>772</v>
      </c>
      <c r="U302" s="245" t="s">
        <v>773</v>
      </c>
    </row>
    <row r="303" spans="1:24">
      <c r="A303" s="245" t="s">
        <v>653</v>
      </c>
      <c r="B303" s="245" t="s">
        <v>654</v>
      </c>
      <c r="C303" s="245" t="s">
        <v>652</v>
      </c>
      <c r="D303" s="245" t="s">
        <v>655</v>
      </c>
      <c r="E303" s="245" t="s">
        <v>656</v>
      </c>
      <c r="I303" s="245" t="s">
        <v>652</v>
      </c>
      <c r="J303" s="245" t="s">
        <v>655</v>
      </c>
      <c r="K303" s="245" t="s">
        <v>656</v>
      </c>
      <c r="L303" s="245" t="s">
        <v>652</v>
      </c>
      <c r="M303" s="245" t="s">
        <v>655</v>
      </c>
      <c r="N303" s="245" t="s">
        <v>656</v>
      </c>
      <c r="O303" s="245" t="s">
        <v>652</v>
      </c>
      <c r="P303" s="245" t="s">
        <v>655</v>
      </c>
      <c r="Q303" s="245" t="s">
        <v>656</v>
      </c>
      <c r="R303" s="245" t="s">
        <v>652</v>
      </c>
      <c r="S303" s="245" t="s">
        <v>655</v>
      </c>
      <c r="T303" s="245" t="s">
        <v>656</v>
      </c>
      <c r="U303" s="245" t="s">
        <v>652</v>
      </c>
      <c r="V303" s="245" t="s">
        <v>655</v>
      </c>
      <c r="W303" s="245" t="s">
        <v>656</v>
      </c>
    </row>
    <row r="304" spans="1:24">
      <c r="A304" s="245">
        <v>18</v>
      </c>
      <c r="B304" s="245">
        <v>24</v>
      </c>
      <c r="C304" s="245">
        <v>2545</v>
      </c>
      <c r="D304" s="245">
        <v>1364.64</v>
      </c>
      <c r="E304" s="245">
        <v>712.6</v>
      </c>
      <c r="I304" s="245">
        <v>1733</v>
      </c>
      <c r="J304" s="245">
        <v>1092.45</v>
      </c>
      <c r="K304" s="245">
        <v>485.24</v>
      </c>
      <c r="L304" s="245">
        <v>1307</v>
      </c>
      <c r="M304" s="245">
        <v>798.11</v>
      </c>
      <c r="N304" s="245">
        <v>365.96</v>
      </c>
      <c r="O304" s="245">
        <v>1103</v>
      </c>
      <c r="P304" s="245">
        <v>717.93</v>
      </c>
      <c r="Q304" s="245">
        <v>308.83999999999997</v>
      </c>
      <c r="R304" s="245">
        <v>866</v>
      </c>
      <c r="S304" s="245">
        <v>625.09</v>
      </c>
      <c r="T304" s="245">
        <v>242.48</v>
      </c>
      <c r="U304" s="245">
        <v>624</v>
      </c>
      <c r="V304" s="245">
        <v>449.96</v>
      </c>
      <c r="W304" s="245">
        <v>174.72</v>
      </c>
      <c r="X304" s="245">
        <v>5</v>
      </c>
    </row>
    <row r="305" spans="1:23">
      <c r="A305" s="245">
        <v>25</v>
      </c>
      <c r="B305" s="245">
        <v>29</v>
      </c>
      <c r="C305" s="245">
        <v>2905</v>
      </c>
      <c r="D305" s="245">
        <v>1562.46</v>
      </c>
      <c r="E305" s="245">
        <v>813.4</v>
      </c>
      <c r="I305" s="245">
        <v>1978</v>
      </c>
      <c r="J305" s="245">
        <v>1247.54</v>
      </c>
      <c r="K305" s="245">
        <v>553.84</v>
      </c>
      <c r="L305" s="245">
        <v>1486</v>
      </c>
      <c r="M305" s="245">
        <v>908.88</v>
      </c>
      <c r="N305" s="245">
        <v>416.08</v>
      </c>
      <c r="O305" s="245">
        <v>1254</v>
      </c>
      <c r="P305" s="245">
        <v>816.04</v>
      </c>
      <c r="Q305" s="245">
        <v>351.12</v>
      </c>
      <c r="R305" s="245">
        <v>990</v>
      </c>
      <c r="S305" s="245">
        <v>710.02</v>
      </c>
      <c r="T305" s="245">
        <v>277.2</v>
      </c>
      <c r="U305" s="245">
        <v>711</v>
      </c>
      <c r="V305" s="245">
        <v>511.15</v>
      </c>
      <c r="W305" s="245">
        <v>199.08</v>
      </c>
    </row>
    <row r="306" spans="1:23">
      <c r="A306" s="245">
        <v>30</v>
      </c>
      <c r="B306" s="245">
        <v>34</v>
      </c>
      <c r="C306" s="245">
        <v>3276</v>
      </c>
      <c r="D306" s="245">
        <v>1768.18</v>
      </c>
      <c r="E306" s="245">
        <v>917.28</v>
      </c>
      <c r="I306" s="245">
        <v>2231</v>
      </c>
      <c r="J306" s="245">
        <v>1411.06</v>
      </c>
      <c r="K306" s="245">
        <v>624.67999999999995</v>
      </c>
      <c r="L306" s="245">
        <v>1675</v>
      </c>
      <c r="M306" s="245">
        <v>1024.4000000000001</v>
      </c>
      <c r="N306" s="245">
        <v>469</v>
      </c>
      <c r="O306" s="245">
        <v>1413</v>
      </c>
      <c r="P306" s="245">
        <v>919.96</v>
      </c>
      <c r="Q306" s="245">
        <v>395.64</v>
      </c>
      <c r="R306" s="245">
        <v>1110</v>
      </c>
      <c r="S306" s="245">
        <v>800.22</v>
      </c>
      <c r="T306" s="245">
        <v>310.8</v>
      </c>
      <c r="U306" s="245">
        <v>799</v>
      </c>
      <c r="V306" s="245">
        <v>576.03</v>
      </c>
      <c r="W306" s="245">
        <v>223.72</v>
      </c>
    </row>
    <row r="307" spans="1:23">
      <c r="A307" s="245">
        <v>35</v>
      </c>
      <c r="B307" s="245">
        <v>39</v>
      </c>
      <c r="C307" s="245">
        <v>3644</v>
      </c>
      <c r="D307" s="245">
        <v>1966.52</v>
      </c>
      <c r="E307" s="245">
        <v>1020.32</v>
      </c>
      <c r="I307" s="245">
        <v>2480</v>
      </c>
      <c r="J307" s="245">
        <v>1568.26</v>
      </c>
      <c r="K307" s="245">
        <v>694.4</v>
      </c>
      <c r="L307" s="245">
        <v>1857</v>
      </c>
      <c r="M307" s="245">
        <v>1136.23</v>
      </c>
      <c r="N307" s="245">
        <v>519.96</v>
      </c>
      <c r="O307" s="245">
        <v>1565</v>
      </c>
      <c r="P307" s="245">
        <v>1018.6</v>
      </c>
      <c r="Q307" s="245">
        <v>438.2</v>
      </c>
      <c r="R307" s="245">
        <v>1226</v>
      </c>
      <c r="S307" s="245">
        <v>887.26</v>
      </c>
      <c r="T307" s="245">
        <v>343.28</v>
      </c>
      <c r="U307" s="245">
        <v>883</v>
      </c>
      <c r="V307" s="245">
        <v>639.33000000000004</v>
      </c>
      <c r="W307" s="245">
        <v>247.24</v>
      </c>
    </row>
    <row r="308" spans="1:23">
      <c r="A308" s="245">
        <v>40</v>
      </c>
      <c r="B308" s="245">
        <v>44</v>
      </c>
      <c r="C308" s="245">
        <v>4116</v>
      </c>
      <c r="D308" s="245">
        <v>2226.0500000000002</v>
      </c>
      <c r="E308" s="245">
        <v>1152.48</v>
      </c>
      <c r="I308" s="245">
        <v>2802</v>
      </c>
      <c r="J308" s="245">
        <v>1769.76</v>
      </c>
      <c r="K308" s="245">
        <v>784.56</v>
      </c>
      <c r="L308" s="245">
        <v>2094</v>
      </c>
      <c r="M308" s="245">
        <v>1231.18</v>
      </c>
      <c r="N308" s="245">
        <v>586.32000000000005</v>
      </c>
      <c r="O308" s="245">
        <v>1764</v>
      </c>
      <c r="P308" s="245">
        <v>1148.3699999999999</v>
      </c>
      <c r="Q308" s="245">
        <v>493.92</v>
      </c>
      <c r="R308" s="245">
        <v>1388</v>
      </c>
      <c r="S308" s="245">
        <v>1000.67</v>
      </c>
      <c r="T308" s="245">
        <v>388.64</v>
      </c>
      <c r="U308" s="245">
        <v>1000</v>
      </c>
      <c r="V308" s="245">
        <v>720.04</v>
      </c>
      <c r="W308" s="245">
        <v>280</v>
      </c>
    </row>
    <row r="309" spans="1:23">
      <c r="A309" s="245">
        <v>45</v>
      </c>
      <c r="B309" s="245">
        <v>49</v>
      </c>
      <c r="C309" s="245">
        <v>4780</v>
      </c>
      <c r="D309" s="245">
        <v>2591.61</v>
      </c>
      <c r="E309" s="245">
        <v>1338.4</v>
      </c>
      <c r="I309" s="245">
        <v>3254</v>
      </c>
      <c r="J309" s="245">
        <v>2060.42</v>
      </c>
      <c r="K309" s="245">
        <v>911.12</v>
      </c>
      <c r="L309" s="245">
        <v>2426</v>
      </c>
      <c r="M309" s="245">
        <v>1490.19</v>
      </c>
      <c r="N309" s="245">
        <v>679.28</v>
      </c>
      <c r="O309" s="245">
        <v>2047</v>
      </c>
      <c r="P309" s="245">
        <v>1334.05</v>
      </c>
      <c r="Q309" s="245">
        <v>573.16</v>
      </c>
      <c r="R309" s="245">
        <v>1604</v>
      </c>
      <c r="S309" s="245">
        <v>1161.03</v>
      </c>
      <c r="T309" s="245">
        <v>449.12</v>
      </c>
      <c r="U309" s="245">
        <v>1156</v>
      </c>
      <c r="V309" s="245">
        <v>836.62</v>
      </c>
      <c r="W309" s="245">
        <v>323.68</v>
      </c>
    </row>
    <row r="310" spans="1:23">
      <c r="A310" s="245">
        <v>50</v>
      </c>
      <c r="B310" s="245">
        <v>54</v>
      </c>
      <c r="C310" s="245">
        <v>5236</v>
      </c>
      <c r="D310" s="245">
        <v>2842.7</v>
      </c>
      <c r="E310" s="245">
        <v>1466.08</v>
      </c>
      <c r="I310" s="245">
        <v>3565</v>
      </c>
      <c r="J310" s="245">
        <v>2258.7600000000002</v>
      </c>
      <c r="K310" s="245">
        <v>998.2</v>
      </c>
      <c r="L310" s="245">
        <v>2657</v>
      </c>
      <c r="M310" s="245">
        <v>1632.08</v>
      </c>
      <c r="N310" s="245">
        <v>743.96</v>
      </c>
      <c r="O310" s="245">
        <v>2236</v>
      </c>
      <c r="P310" s="245">
        <v>1458.01</v>
      </c>
      <c r="Q310" s="245">
        <v>626.08000000000004</v>
      </c>
      <c r="R310" s="245">
        <v>1757</v>
      </c>
      <c r="S310" s="245">
        <v>1267.06</v>
      </c>
      <c r="T310" s="245">
        <v>491.96</v>
      </c>
      <c r="U310" s="245">
        <v>1267</v>
      </c>
      <c r="V310" s="245">
        <v>912.58</v>
      </c>
      <c r="W310" s="245">
        <v>354.76</v>
      </c>
    </row>
    <row r="311" spans="1:23">
      <c r="A311" s="245">
        <v>55</v>
      </c>
      <c r="B311" s="245">
        <v>59</v>
      </c>
      <c r="C311" s="245">
        <v>6195</v>
      </c>
      <c r="D311" s="245">
        <v>3367.56</v>
      </c>
      <c r="E311" s="245">
        <v>1734.6</v>
      </c>
      <c r="I311" s="245">
        <v>4218</v>
      </c>
      <c r="J311" s="245">
        <v>2672.32</v>
      </c>
      <c r="K311" s="245">
        <v>1181.04</v>
      </c>
      <c r="L311" s="245">
        <v>3135</v>
      </c>
      <c r="M311" s="245">
        <v>1927.48</v>
      </c>
      <c r="N311" s="245">
        <v>877.8</v>
      </c>
      <c r="O311" s="245">
        <v>2640</v>
      </c>
      <c r="P311" s="245">
        <v>1721.23</v>
      </c>
      <c r="Q311" s="245">
        <v>739.2</v>
      </c>
      <c r="R311" s="245">
        <v>2078</v>
      </c>
      <c r="S311" s="245">
        <v>1498.1</v>
      </c>
      <c r="T311" s="245">
        <v>581.84</v>
      </c>
      <c r="U311" s="245">
        <v>1497</v>
      </c>
      <c r="V311" s="245">
        <v>1078.74</v>
      </c>
      <c r="W311" s="245">
        <v>419.16</v>
      </c>
    </row>
    <row r="312" spans="1:23">
      <c r="A312" s="245">
        <v>60</v>
      </c>
      <c r="B312" s="245">
        <v>64</v>
      </c>
      <c r="C312" s="245">
        <v>8702</v>
      </c>
      <c r="D312" s="245">
        <v>4789.7</v>
      </c>
      <c r="E312" s="245">
        <v>2436.56</v>
      </c>
      <c r="I312" s="245">
        <v>5924</v>
      </c>
      <c r="J312" s="245">
        <v>3799.06</v>
      </c>
      <c r="K312" s="245">
        <v>1658.72</v>
      </c>
      <c r="L312" s="245">
        <v>4430</v>
      </c>
      <c r="M312" s="245">
        <v>2734.56</v>
      </c>
      <c r="N312" s="245">
        <v>1240.4000000000001</v>
      </c>
      <c r="O312" s="245">
        <v>3733</v>
      </c>
      <c r="P312" s="245">
        <v>2436.52</v>
      </c>
      <c r="Q312" s="245">
        <v>1045.24</v>
      </c>
      <c r="R312" s="245">
        <v>2935</v>
      </c>
      <c r="S312" s="245">
        <v>2122.13</v>
      </c>
      <c r="T312" s="245">
        <v>821.8</v>
      </c>
      <c r="U312" s="245">
        <v>2115</v>
      </c>
      <c r="V312" s="245">
        <v>1527.11</v>
      </c>
      <c r="W312" s="245">
        <v>592.20000000000005</v>
      </c>
    </row>
    <row r="313" spans="1:23">
      <c r="A313" s="245">
        <v>65</v>
      </c>
      <c r="B313" s="245">
        <v>69</v>
      </c>
      <c r="C313" s="245">
        <v>11893</v>
      </c>
      <c r="D313" s="245">
        <v>6448.69</v>
      </c>
      <c r="E313" s="245">
        <v>3330.04</v>
      </c>
      <c r="I313" s="245">
        <v>8097</v>
      </c>
      <c r="J313" s="245">
        <v>5108.84</v>
      </c>
      <c r="K313" s="245">
        <v>2267.16</v>
      </c>
      <c r="L313" s="245">
        <v>5935</v>
      </c>
      <c r="M313" s="245">
        <v>3669.29</v>
      </c>
      <c r="N313" s="245">
        <v>1661.8</v>
      </c>
      <c r="O313" s="245">
        <v>5006</v>
      </c>
      <c r="P313" s="245">
        <v>3270.5</v>
      </c>
      <c r="Q313" s="245">
        <v>1401.68</v>
      </c>
      <c r="R313" s="245">
        <v>3933</v>
      </c>
      <c r="S313" s="245">
        <v>2844.81</v>
      </c>
      <c r="T313" s="245">
        <v>1101.24</v>
      </c>
      <c r="U313" s="245">
        <v>2832</v>
      </c>
      <c r="V313" s="245">
        <v>2048.2800000000002</v>
      </c>
      <c r="W313" s="245">
        <v>792.96</v>
      </c>
    </row>
    <row r="314" spans="1:23">
      <c r="A314" s="245">
        <v>70</v>
      </c>
      <c r="B314" s="245">
        <v>74</v>
      </c>
      <c r="C314" s="245">
        <v>17221</v>
      </c>
      <c r="D314" s="245">
        <v>9340.9699999999993</v>
      </c>
      <c r="E314" s="245">
        <v>4821.88</v>
      </c>
      <c r="I314" s="245">
        <v>11725</v>
      </c>
      <c r="J314" s="245">
        <v>7396.6</v>
      </c>
      <c r="K314" s="245">
        <v>3283</v>
      </c>
      <c r="L314" s="245">
        <v>8584</v>
      </c>
      <c r="M314" s="245">
        <v>5304.54</v>
      </c>
      <c r="N314" s="245">
        <v>2403.52</v>
      </c>
      <c r="O314" s="245">
        <v>7321</v>
      </c>
      <c r="P314" s="245">
        <v>4723.2299999999996</v>
      </c>
      <c r="Q314" s="245">
        <v>2049.88</v>
      </c>
      <c r="R314" s="245">
        <v>5751</v>
      </c>
      <c r="S314" s="245">
        <v>4110.28</v>
      </c>
      <c r="T314" s="245">
        <v>1610.28</v>
      </c>
      <c r="U314" s="245">
        <v>4139</v>
      </c>
      <c r="V314" s="245">
        <v>2959.28</v>
      </c>
      <c r="W314" s="245">
        <v>1158.92</v>
      </c>
    </row>
    <row r="315" spans="1:23">
      <c r="A315" s="245">
        <v>75</v>
      </c>
      <c r="B315" s="245">
        <v>79</v>
      </c>
      <c r="C315" s="245">
        <v>21523</v>
      </c>
      <c r="D315" s="245">
        <v>11685.18</v>
      </c>
      <c r="E315" s="245">
        <v>6026.44</v>
      </c>
      <c r="I315" s="245">
        <v>14655</v>
      </c>
      <c r="J315" s="245">
        <v>9244.44</v>
      </c>
      <c r="K315" s="245">
        <v>4103.3999999999996</v>
      </c>
      <c r="L315" s="245">
        <v>10718</v>
      </c>
      <c r="M315" s="245">
        <v>6626.98</v>
      </c>
      <c r="N315" s="245">
        <v>3001.04</v>
      </c>
      <c r="O315" s="245">
        <v>9139</v>
      </c>
      <c r="P315" s="245">
        <v>5896.92</v>
      </c>
      <c r="Q315" s="245">
        <v>2558.92</v>
      </c>
      <c r="R315" s="245">
        <v>7182</v>
      </c>
      <c r="S315" s="245">
        <v>5129.41</v>
      </c>
      <c r="T315" s="245">
        <v>2010.96</v>
      </c>
      <c r="U315" s="245">
        <v>5171</v>
      </c>
      <c r="V315" s="245">
        <v>3693.03</v>
      </c>
      <c r="W315" s="245">
        <v>1447.88</v>
      </c>
    </row>
    <row r="316" spans="1:23">
      <c r="A316" s="245">
        <v>80</v>
      </c>
      <c r="B316" s="245">
        <v>99</v>
      </c>
      <c r="C316" s="245">
        <v>28599</v>
      </c>
      <c r="D316" s="245">
        <v>15538.57</v>
      </c>
      <c r="E316" s="245">
        <v>8007.72</v>
      </c>
      <c r="I316" s="245">
        <v>19471</v>
      </c>
      <c r="J316" s="245">
        <v>12210.57</v>
      </c>
      <c r="K316" s="245">
        <v>5451.88</v>
      </c>
      <c r="L316" s="245">
        <v>14231</v>
      </c>
      <c r="M316" s="245">
        <v>8802.92</v>
      </c>
      <c r="N316" s="245">
        <v>3984.68</v>
      </c>
      <c r="O316" s="245">
        <v>12136</v>
      </c>
      <c r="P316" s="245">
        <v>7370.76</v>
      </c>
      <c r="Q316" s="245">
        <v>3398.08</v>
      </c>
      <c r="R316" s="245">
        <v>9530</v>
      </c>
      <c r="S316" s="245">
        <v>6412.82</v>
      </c>
      <c r="T316" s="245">
        <v>2668.4</v>
      </c>
      <c r="U316" s="245">
        <v>6862</v>
      </c>
      <c r="V316" s="245">
        <v>4616.68</v>
      </c>
      <c r="W316" s="245">
        <v>1921.36</v>
      </c>
    </row>
    <row r="318" spans="1:23">
      <c r="A318" s="245">
        <v>1</v>
      </c>
      <c r="C318" s="245">
        <v>1068</v>
      </c>
      <c r="D318" s="245">
        <v>579.20000000000005</v>
      </c>
      <c r="E318" s="245">
        <v>299.04000000000002</v>
      </c>
      <c r="I318" s="245">
        <v>727</v>
      </c>
      <c r="J318" s="245">
        <v>457.34</v>
      </c>
      <c r="K318" s="245">
        <v>203.56</v>
      </c>
      <c r="L318" s="245">
        <v>529</v>
      </c>
      <c r="M318" s="245">
        <v>327.58</v>
      </c>
      <c r="N318" s="245">
        <v>148.12</v>
      </c>
      <c r="O318" s="245">
        <v>439</v>
      </c>
      <c r="P318" s="245">
        <v>291.18</v>
      </c>
      <c r="Q318" s="245">
        <v>122.92</v>
      </c>
      <c r="R318" s="245">
        <v>383</v>
      </c>
      <c r="S318" s="245">
        <v>254.78</v>
      </c>
      <c r="T318" s="245">
        <v>107.24</v>
      </c>
      <c r="U318" s="245">
        <v>275</v>
      </c>
      <c r="V318" s="245">
        <v>183.57</v>
      </c>
      <c r="W318" s="245">
        <v>77</v>
      </c>
    </row>
    <row r="319" spans="1:23">
      <c r="A319" s="245">
        <v>2</v>
      </c>
      <c r="C319" s="245">
        <v>1680</v>
      </c>
      <c r="D319" s="245">
        <v>915.21</v>
      </c>
      <c r="E319" s="245">
        <v>470.4</v>
      </c>
      <c r="I319" s="245">
        <v>1144</v>
      </c>
      <c r="J319" s="245">
        <v>723.2</v>
      </c>
      <c r="K319" s="245">
        <v>320.32</v>
      </c>
      <c r="L319" s="245">
        <v>836</v>
      </c>
      <c r="M319" s="245">
        <v>519.05999999999995</v>
      </c>
      <c r="N319" s="245">
        <v>234.08</v>
      </c>
      <c r="O319" s="245">
        <v>695</v>
      </c>
      <c r="P319" s="245">
        <v>459.98</v>
      </c>
      <c r="Q319" s="245">
        <v>194.6</v>
      </c>
      <c r="R319" s="245">
        <v>607</v>
      </c>
      <c r="S319" s="245">
        <v>398.79</v>
      </c>
      <c r="T319" s="245">
        <v>169.96</v>
      </c>
      <c r="U319" s="245">
        <v>437</v>
      </c>
      <c r="V319" s="245">
        <v>288.02</v>
      </c>
      <c r="W319" s="245">
        <v>122.36</v>
      </c>
    </row>
    <row r="320" spans="1:23">
      <c r="A320" s="245">
        <v>3</v>
      </c>
      <c r="C320" s="245">
        <v>2441</v>
      </c>
      <c r="D320" s="245">
        <v>1324.55</v>
      </c>
      <c r="E320" s="245">
        <v>683.48</v>
      </c>
      <c r="I320" s="245">
        <v>1662</v>
      </c>
      <c r="J320" s="245">
        <v>1049.72</v>
      </c>
      <c r="K320" s="245">
        <v>465.36</v>
      </c>
      <c r="L320" s="245">
        <v>1208</v>
      </c>
      <c r="M320" s="245">
        <v>749.58</v>
      </c>
      <c r="N320" s="245">
        <v>338.24</v>
      </c>
      <c r="O320" s="245">
        <v>1009</v>
      </c>
      <c r="P320" s="245">
        <v>666.76</v>
      </c>
      <c r="Q320" s="245">
        <v>282.52</v>
      </c>
      <c r="R320" s="245">
        <v>878</v>
      </c>
      <c r="S320" s="245">
        <v>579.20000000000005</v>
      </c>
      <c r="T320" s="245">
        <v>245.84</v>
      </c>
      <c r="U320" s="245">
        <v>632</v>
      </c>
      <c r="V320" s="245">
        <v>416.72</v>
      </c>
      <c r="W320" s="245">
        <v>176.96</v>
      </c>
    </row>
    <row r="322" spans="1:24">
      <c r="A322" s="245" t="s">
        <v>662</v>
      </c>
      <c r="C322" s="245" t="s">
        <v>635</v>
      </c>
      <c r="I322" s="245" t="s">
        <v>636</v>
      </c>
      <c r="L322" s="245" t="s">
        <v>637</v>
      </c>
      <c r="O322" s="245" t="s">
        <v>638</v>
      </c>
      <c r="R322" s="245" t="s">
        <v>639</v>
      </c>
      <c r="U322" s="245" t="s">
        <v>640</v>
      </c>
    </row>
    <row r="323" spans="1:24">
      <c r="A323" s="245" t="s">
        <v>651</v>
      </c>
      <c r="C323" s="245" t="s">
        <v>738</v>
      </c>
      <c r="I323" s="245" t="s">
        <v>770</v>
      </c>
      <c r="L323" s="245" t="s">
        <v>244</v>
      </c>
      <c r="O323" s="245" t="s">
        <v>771</v>
      </c>
      <c r="R323" s="245" t="s">
        <v>772</v>
      </c>
      <c r="U323" s="245" t="s">
        <v>773</v>
      </c>
    </row>
    <row r="324" spans="1:24">
      <c r="A324" s="245" t="s">
        <v>653</v>
      </c>
      <c r="B324" s="245" t="s">
        <v>654</v>
      </c>
      <c r="C324" s="245" t="s">
        <v>652</v>
      </c>
      <c r="D324" s="245" t="s">
        <v>655</v>
      </c>
      <c r="E324" s="245" t="s">
        <v>656</v>
      </c>
      <c r="I324" s="245" t="s">
        <v>652</v>
      </c>
      <c r="J324" s="245" t="s">
        <v>655</v>
      </c>
      <c r="K324" s="245" t="s">
        <v>656</v>
      </c>
      <c r="L324" s="245" t="s">
        <v>652</v>
      </c>
      <c r="M324" s="245" t="s">
        <v>655</v>
      </c>
      <c r="N324" s="245" t="s">
        <v>656</v>
      </c>
      <c r="O324" s="245" t="s">
        <v>652</v>
      </c>
      <c r="P324" s="245" t="s">
        <v>655</v>
      </c>
      <c r="Q324" s="245" t="s">
        <v>656</v>
      </c>
      <c r="R324" s="245" t="s">
        <v>652</v>
      </c>
      <c r="S324" s="245" t="s">
        <v>655</v>
      </c>
      <c r="T324" s="245" t="s">
        <v>656</v>
      </c>
      <c r="U324" s="245" t="s">
        <v>652</v>
      </c>
      <c r="V324" s="245" t="s">
        <v>655</v>
      </c>
      <c r="W324" s="245" t="s">
        <v>656</v>
      </c>
    </row>
    <row r="325" spans="1:24">
      <c r="A325" s="245">
        <v>18</v>
      </c>
      <c r="B325" s="245">
        <v>24</v>
      </c>
      <c r="C325" s="245">
        <v>1447</v>
      </c>
      <c r="D325" s="245">
        <v>763.29250000000002</v>
      </c>
      <c r="E325" s="245">
        <v>405.15999999999997</v>
      </c>
      <c r="I325" s="245">
        <v>985</v>
      </c>
      <c r="J325" s="245">
        <v>519.58749999999998</v>
      </c>
      <c r="K325" s="245">
        <v>275.8</v>
      </c>
      <c r="L325" s="245">
        <v>702</v>
      </c>
      <c r="M325" s="245">
        <v>370.30500000000001</v>
      </c>
      <c r="N325" s="245">
        <v>196.56</v>
      </c>
      <c r="O325" s="245">
        <v>570</v>
      </c>
      <c r="P325" s="245">
        <v>300.67500000000001</v>
      </c>
      <c r="Q325" s="245">
        <v>159.6</v>
      </c>
      <c r="R325" s="245">
        <v>443</v>
      </c>
      <c r="S325" s="245">
        <v>233.6825</v>
      </c>
      <c r="T325" s="245">
        <v>124.03999999999999</v>
      </c>
      <c r="U325" s="245">
        <v>311</v>
      </c>
      <c r="V325" s="245">
        <v>164.05250000000001</v>
      </c>
      <c r="W325" s="245">
        <v>87.08</v>
      </c>
      <c r="X325" s="245">
        <v>6</v>
      </c>
    </row>
    <row r="326" spans="1:24">
      <c r="A326" s="245">
        <v>25</v>
      </c>
      <c r="B326" s="245">
        <v>29</v>
      </c>
      <c r="C326" s="245">
        <v>1665</v>
      </c>
      <c r="D326" s="245">
        <v>878.28750000000002</v>
      </c>
      <c r="E326" s="245">
        <v>466.2</v>
      </c>
      <c r="I326" s="245">
        <v>1134</v>
      </c>
      <c r="J326" s="245">
        <v>598.18499999999995</v>
      </c>
      <c r="K326" s="245">
        <v>317.52</v>
      </c>
      <c r="L326" s="245">
        <v>810</v>
      </c>
      <c r="M326" s="245">
        <v>427.27499999999998</v>
      </c>
      <c r="N326" s="245">
        <v>226.8</v>
      </c>
      <c r="O326" s="245">
        <v>655</v>
      </c>
      <c r="P326" s="245">
        <v>345.51249999999999</v>
      </c>
      <c r="Q326" s="245">
        <v>183.4</v>
      </c>
      <c r="R326" s="245">
        <v>508</v>
      </c>
      <c r="S326" s="245">
        <v>267.97000000000003</v>
      </c>
      <c r="T326" s="245">
        <v>142.24</v>
      </c>
      <c r="U326" s="245">
        <v>357</v>
      </c>
      <c r="V326" s="245">
        <v>188.3175</v>
      </c>
      <c r="W326" s="245">
        <v>99.96</v>
      </c>
    </row>
    <row r="327" spans="1:24">
      <c r="A327" s="245">
        <v>30</v>
      </c>
      <c r="B327" s="245">
        <v>34</v>
      </c>
      <c r="C327" s="245">
        <v>2156</v>
      </c>
      <c r="D327" s="245">
        <v>1137.29</v>
      </c>
      <c r="E327" s="245">
        <v>603.67999999999995</v>
      </c>
      <c r="I327" s="245">
        <v>1468</v>
      </c>
      <c r="J327" s="245">
        <v>774.37</v>
      </c>
      <c r="K327" s="245">
        <v>411.04</v>
      </c>
      <c r="L327" s="245">
        <v>1046</v>
      </c>
      <c r="M327" s="245">
        <v>551.76499999999999</v>
      </c>
      <c r="N327" s="245">
        <v>292.88</v>
      </c>
      <c r="O327" s="245">
        <v>846</v>
      </c>
      <c r="P327" s="245">
        <v>446.26499999999999</v>
      </c>
      <c r="Q327" s="245">
        <v>236.88</v>
      </c>
      <c r="R327" s="245">
        <v>657</v>
      </c>
      <c r="S327" s="245">
        <v>346.5675</v>
      </c>
      <c r="T327" s="245">
        <v>183.96</v>
      </c>
      <c r="U327" s="245">
        <v>461</v>
      </c>
      <c r="V327" s="245">
        <v>243.17750000000001</v>
      </c>
      <c r="W327" s="245">
        <v>129.08000000000001</v>
      </c>
    </row>
    <row r="328" spans="1:24">
      <c r="A328" s="245">
        <v>35</v>
      </c>
      <c r="B328" s="245">
        <v>39</v>
      </c>
      <c r="C328" s="245">
        <v>2378</v>
      </c>
      <c r="D328" s="245">
        <v>1254.395</v>
      </c>
      <c r="E328" s="245">
        <v>665.84</v>
      </c>
      <c r="I328" s="245">
        <v>1619</v>
      </c>
      <c r="J328" s="245">
        <v>854.02250000000004</v>
      </c>
      <c r="K328" s="245">
        <v>453.32</v>
      </c>
      <c r="L328" s="245">
        <v>1156</v>
      </c>
      <c r="M328" s="245">
        <v>609.79</v>
      </c>
      <c r="N328" s="245">
        <v>323.68</v>
      </c>
      <c r="O328" s="245">
        <v>936</v>
      </c>
      <c r="P328" s="245">
        <v>493.74</v>
      </c>
      <c r="Q328" s="245">
        <v>262.08</v>
      </c>
      <c r="R328" s="245">
        <v>727</v>
      </c>
      <c r="S328" s="245">
        <v>383.49250000000001</v>
      </c>
      <c r="T328" s="245">
        <v>203.56</v>
      </c>
      <c r="U328" s="245">
        <v>510</v>
      </c>
      <c r="V328" s="245">
        <v>269.02499999999998</v>
      </c>
      <c r="W328" s="245">
        <v>142.80000000000001</v>
      </c>
    </row>
    <row r="329" spans="1:24">
      <c r="A329" s="245">
        <v>40</v>
      </c>
      <c r="B329" s="245">
        <v>44</v>
      </c>
      <c r="C329" s="245">
        <v>2724</v>
      </c>
      <c r="D329" s="245">
        <v>1436.91</v>
      </c>
      <c r="E329" s="245">
        <v>762.72</v>
      </c>
      <c r="I329" s="245">
        <v>1855</v>
      </c>
      <c r="J329" s="245">
        <v>978.51250000000005</v>
      </c>
      <c r="K329" s="245">
        <v>519.4</v>
      </c>
      <c r="L329" s="245">
        <v>1323</v>
      </c>
      <c r="M329" s="245">
        <v>697.88250000000005</v>
      </c>
      <c r="N329" s="245">
        <v>370.44</v>
      </c>
      <c r="O329" s="245">
        <v>1072</v>
      </c>
      <c r="P329" s="245">
        <v>565.48</v>
      </c>
      <c r="Q329" s="245">
        <v>300.15999999999997</v>
      </c>
      <c r="R329" s="245">
        <v>831</v>
      </c>
      <c r="S329" s="245">
        <v>438.35250000000002</v>
      </c>
      <c r="T329" s="245">
        <v>232.68</v>
      </c>
      <c r="U329" s="245">
        <v>583</v>
      </c>
      <c r="V329" s="245">
        <v>307.53250000000003</v>
      </c>
      <c r="W329" s="245">
        <v>163.24</v>
      </c>
    </row>
    <row r="330" spans="1:24">
      <c r="A330" s="245">
        <v>45</v>
      </c>
      <c r="B330" s="245">
        <v>49</v>
      </c>
      <c r="C330" s="245">
        <v>3245</v>
      </c>
      <c r="D330" s="245">
        <v>1711.7375</v>
      </c>
      <c r="E330" s="245">
        <v>908.6</v>
      </c>
      <c r="I330" s="245">
        <v>2209</v>
      </c>
      <c r="J330" s="245">
        <v>1165.2474999999999</v>
      </c>
      <c r="K330" s="245">
        <v>618.52</v>
      </c>
      <c r="L330" s="245">
        <v>1575</v>
      </c>
      <c r="M330" s="245">
        <v>830.8125</v>
      </c>
      <c r="N330" s="245">
        <v>441</v>
      </c>
      <c r="O330" s="245">
        <v>1275</v>
      </c>
      <c r="P330" s="245">
        <v>672.5625</v>
      </c>
      <c r="Q330" s="245">
        <v>357</v>
      </c>
      <c r="R330" s="245">
        <v>990</v>
      </c>
      <c r="S330" s="245">
        <v>522.22500000000002</v>
      </c>
      <c r="T330" s="245">
        <v>277.2</v>
      </c>
      <c r="U330" s="245">
        <v>694</v>
      </c>
      <c r="V330" s="245">
        <v>366.08499999999998</v>
      </c>
      <c r="W330" s="245">
        <v>194.32</v>
      </c>
    </row>
    <row r="331" spans="1:24">
      <c r="A331" s="245">
        <v>50</v>
      </c>
      <c r="B331" s="245">
        <v>54</v>
      </c>
      <c r="C331" s="245">
        <v>4007</v>
      </c>
      <c r="D331" s="245">
        <v>2113.6925000000001</v>
      </c>
      <c r="E331" s="245">
        <v>1121.96</v>
      </c>
      <c r="I331" s="245">
        <v>2728</v>
      </c>
      <c r="J331" s="245">
        <v>1439.02</v>
      </c>
      <c r="K331" s="245">
        <v>763.84</v>
      </c>
      <c r="L331" s="245">
        <v>1946</v>
      </c>
      <c r="M331" s="245">
        <v>1026.5150000000001</v>
      </c>
      <c r="N331" s="245">
        <v>544.88</v>
      </c>
      <c r="O331" s="245">
        <v>1576</v>
      </c>
      <c r="P331" s="245">
        <v>831.34</v>
      </c>
      <c r="Q331" s="245">
        <v>441.28</v>
      </c>
      <c r="R331" s="245">
        <v>1223</v>
      </c>
      <c r="S331" s="245">
        <v>645.13250000000005</v>
      </c>
      <c r="T331" s="245">
        <v>342.44</v>
      </c>
      <c r="U331" s="245">
        <v>858</v>
      </c>
      <c r="V331" s="245">
        <v>452.59500000000003</v>
      </c>
      <c r="W331" s="245">
        <v>240.24</v>
      </c>
    </row>
    <row r="332" spans="1:24">
      <c r="A332" s="245">
        <v>55</v>
      </c>
      <c r="B332" s="245">
        <v>59</v>
      </c>
      <c r="C332" s="245">
        <v>4807</v>
      </c>
      <c r="D332" s="245">
        <v>2535.6925000000001</v>
      </c>
      <c r="E332" s="245">
        <v>1345.96</v>
      </c>
      <c r="I332" s="245">
        <v>3273</v>
      </c>
      <c r="J332" s="245">
        <v>1726.5074999999999</v>
      </c>
      <c r="K332" s="245">
        <v>916.44</v>
      </c>
      <c r="L332" s="245">
        <v>2331</v>
      </c>
      <c r="M332" s="245">
        <v>1229.6025</v>
      </c>
      <c r="N332" s="245">
        <v>652.67999999999995</v>
      </c>
      <c r="O332" s="245">
        <v>1892</v>
      </c>
      <c r="P332" s="245">
        <v>998.03</v>
      </c>
      <c r="Q332" s="245">
        <v>529.76</v>
      </c>
      <c r="R332" s="245">
        <v>1467</v>
      </c>
      <c r="S332" s="245">
        <v>773.84249999999997</v>
      </c>
      <c r="T332" s="245">
        <v>410.76</v>
      </c>
      <c r="U332" s="245">
        <v>1029</v>
      </c>
      <c r="V332" s="245">
        <v>542.79750000000001</v>
      </c>
      <c r="W332" s="245">
        <v>288.12</v>
      </c>
    </row>
    <row r="333" spans="1:24">
      <c r="A333" s="245">
        <v>60</v>
      </c>
      <c r="B333" s="245">
        <v>64</v>
      </c>
      <c r="C333" s="245">
        <v>6136</v>
      </c>
      <c r="D333" s="245">
        <v>3236.74</v>
      </c>
      <c r="E333" s="245">
        <v>1718.08</v>
      </c>
      <c r="I333" s="245">
        <v>4177</v>
      </c>
      <c r="J333" s="245">
        <v>2203.3674999999998</v>
      </c>
      <c r="K333" s="245">
        <v>1169.56</v>
      </c>
      <c r="L333" s="245">
        <v>2976</v>
      </c>
      <c r="M333" s="245">
        <v>1569.84</v>
      </c>
      <c r="N333" s="245">
        <v>833.28</v>
      </c>
      <c r="O333" s="245">
        <v>2409</v>
      </c>
      <c r="P333" s="245">
        <v>1270.7474999999999</v>
      </c>
      <c r="Q333" s="245">
        <v>674.52</v>
      </c>
      <c r="R333" s="245">
        <v>1870</v>
      </c>
      <c r="S333" s="245">
        <v>986.42499999999995</v>
      </c>
      <c r="T333" s="245">
        <v>523.6</v>
      </c>
      <c r="U333" s="245">
        <v>1310</v>
      </c>
      <c r="V333" s="245">
        <v>691.02499999999998</v>
      </c>
      <c r="W333" s="245">
        <v>366.8</v>
      </c>
    </row>
    <row r="334" spans="1:24">
      <c r="A334" s="245">
        <v>65</v>
      </c>
      <c r="B334" s="245">
        <v>69</v>
      </c>
      <c r="C334" s="245">
        <v>8178</v>
      </c>
      <c r="D334" s="245">
        <v>4313.8950000000004</v>
      </c>
      <c r="E334" s="245">
        <v>2289.84</v>
      </c>
      <c r="I334" s="245">
        <v>5568</v>
      </c>
      <c r="J334" s="245">
        <v>2937.12</v>
      </c>
      <c r="K334" s="245">
        <v>1559.04</v>
      </c>
      <c r="L334" s="245">
        <v>3968</v>
      </c>
      <c r="M334" s="245">
        <v>2093.12</v>
      </c>
      <c r="N334" s="245">
        <v>1111.04</v>
      </c>
      <c r="O334" s="245">
        <v>3213</v>
      </c>
      <c r="P334" s="245">
        <v>1694.8575000000001</v>
      </c>
      <c r="Q334" s="245">
        <v>899.64</v>
      </c>
      <c r="R334" s="245">
        <v>2496</v>
      </c>
      <c r="S334" s="245">
        <v>1316.64</v>
      </c>
      <c r="T334" s="245">
        <v>698.88</v>
      </c>
      <c r="U334" s="245">
        <v>1747</v>
      </c>
      <c r="V334" s="245">
        <v>921.54250000000002</v>
      </c>
      <c r="W334" s="245">
        <v>489.15999999999997</v>
      </c>
    </row>
    <row r="335" spans="1:24">
      <c r="A335" s="245">
        <v>70</v>
      </c>
      <c r="B335" s="245">
        <v>74</v>
      </c>
      <c r="C335" s="245">
        <v>10633</v>
      </c>
      <c r="D335" s="245">
        <v>5608.9075000000003</v>
      </c>
      <c r="E335" s="245">
        <v>2977.24</v>
      </c>
      <c r="I335" s="245">
        <v>7240</v>
      </c>
      <c r="J335" s="245">
        <v>3819.1</v>
      </c>
      <c r="K335" s="245">
        <v>2027.2</v>
      </c>
      <c r="L335" s="245">
        <v>5159</v>
      </c>
      <c r="M335" s="245">
        <v>2721.3724999999999</v>
      </c>
      <c r="N335" s="245">
        <v>1444.52</v>
      </c>
      <c r="O335" s="245">
        <v>4177</v>
      </c>
      <c r="P335" s="245">
        <v>2203.3674999999998</v>
      </c>
      <c r="Q335" s="245">
        <v>1169.56</v>
      </c>
      <c r="R335" s="245">
        <v>3241</v>
      </c>
      <c r="S335" s="245">
        <v>1709.6275000000001</v>
      </c>
      <c r="T335" s="245">
        <v>907.48</v>
      </c>
      <c r="U335" s="245">
        <v>2272</v>
      </c>
      <c r="V335" s="245">
        <v>1198.48</v>
      </c>
      <c r="W335" s="245">
        <v>636.16</v>
      </c>
    </row>
    <row r="336" spans="1:24">
      <c r="A336" s="245">
        <v>75</v>
      </c>
      <c r="B336" s="245">
        <v>79</v>
      </c>
      <c r="C336" s="245">
        <v>13822</v>
      </c>
      <c r="D336" s="245">
        <v>7291.1049999999996</v>
      </c>
      <c r="E336" s="245">
        <v>3870.16</v>
      </c>
      <c r="I336" s="245">
        <v>9411</v>
      </c>
      <c r="J336" s="245">
        <v>4964.3024999999998</v>
      </c>
      <c r="K336" s="245">
        <v>2635.08</v>
      </c>
      <c r="L336" s="245">
        <v>6706</v>
      </c>
      <c r="M336" s="245">
        <v>3537.415</v>
      </c>
      <c r="N336" s="245">
        <v>1877.68</v>
      </c>
      <c r="O336" s="245">
        <v>5430</v>
      </c>
      <c r="P336" s="245">
        <v>2864.3249999999998</v>
      </c>
      <c r="Q336" s="245">
        <v>1520.4</v>
      </c>
      <c r="R336" s="245">
        <v>4215</v>
      </c>
      <c r="S336" s="245">
        <v>2223.4124999999999</v>
      </c>
      <c r="T336" s="245">
        <v>1180.2</v>
      </c>
      <c r="U336" s="245">
        <v>2952</v>
      </c>
      <c r="V336" s="245">
        <v>1557.18</v>
      </c>
      <c r="W336" s="245">
        <v>826.56</v>
      </c>
    </row>
    <row r="337" spans="1:24">
      <c r="A337" s="245">
        <v>80</v>
      </c>
      <c r="B337" s="245">
        <v>99</v>
      </c>
      <c r="C337" s="245">
        <v>17962</v>
      </c>
      <c r="D337" s="245">
        <v>9474.9549999999999</v>
      </c>
      <c r="E337" s="245">
        <v>5029.3599999999997</v>
      </c>
      <c r="I337" s="245">
        <v>12229</v>
      </c>
      <c r="J337" s="245">
        <v>6450.7974999999997</v>
      </c>
      <c r="K337" s="245">
        <v>3424.12</v>
      </c>
      <c r="L337" s="245">
        <v>8715</v>
      </c>
      <c r="M337" s="245">
        <v>4597.1625000000004</v>
      </c>
      <c r="N337" s="245">
        <v>2440.1999999999998</v>
      </c>
      <c r="O337" s="245">
        <v>7060</v>
      </c>
      <c r="P337" s="245">
        <v>3724.15</v>
      </c>
      <c r="Q337" s="245">
        <v>1976.8</v>
      </c>
      <c r="R337" s="245">
        <v>5477</v>
      </c>
      <c r="S337" s="245">
        <v>2889.1174999999998</v>
      </c>
      <c r="T337" s="245">
        <v>1533.56</v>
      </c>
      <c r="U337" s="245">
        <v>3837</v>
      </c>
      <c r="V337" s="245">
        <v>2024.0174999999999</v>
      </c>
      <c r="W337" s="245">
        <v>1074.3599999999999</v>
      </c>
    </row>
    <row r="339" spans="1:24">
      <c r="A339" s="245">
        <v>1</v>
      </c>
      <c r="C339" s="245">
        <v>764</v>
      </c>
      <c r="D339" s="245">
        <v>403.01</v>
      </c>
      <c r="E339" s="245">
        <v>213.92</v>
      </c>
      <c r="I339" s="245">
        <v>520</v>
      </c>
      <c r="J339" s="245">
        <v>274.3</v>
      </c>
      <c r="K339" s="245">
        <v>145.6</v>
      </c>
      <c r="L339" s="245">
        <v>371</v>
      </c>
      <c r="M339" s="245">
        <v>195.70249999999999</v>
      </c>
      <c r="N339" s="245">
        <v>103.88</v>
      </c>
      <c r="O339" s="245">
        <v>302</v>
      </c>
      <c r="P339" s="245">
        <v>159.30500000000001</v>
      </c>
      <c r="Q339" s="245">
        <v>84.56</v>
      </c>
      <c r="R339" s="245">
        <v>253</v>
      </c>
      <c r="S339" s="245">
        <v>133.45750000000001</v>
      </c>
      <c r="T339" s="245">
        <v>70.84</v>
      </c>
      <c r="U339" s="245">
        <v>177</v>
      </c>
      <c r="V339" s="245">
        <v>93.367500000000007</v>
      </c>
      <c r="W339" s="245">
        <v>49.56</v>
      </c>
    </row>
    <row r="340" spans="1:24">
      <c r="A340" s="245">
        <v>2</v>
      </c>
      <c r="C340" s="245">
        <v>1255</v>
      </c>
      <c r="D340" s="245">
        <v>662.01250000000005</v>
      </c>
      <c r="E340" s="245">
        <v>351.4</v>
      </c>
      <c r="I340" s="245">
        <v>854</v>
      </c>
      <c r="J340" s="245">
        <v>450.48500000000001</v>
      </c>
      <c r="K340" s="245">
        <v>239.12</v>
      </c>
      <c r="L340" s="245">
        <v>613</v>
      </c>
      <c r="M340" s="245">
        <v>323.35750000000002</v>
      </c>
      <c r="N340" s="245">
        <v>171.64</v>
      </c>
      <c r="O340" s="245">
        <v>494</v>
      </c>
      <c r="P340" s="245">
        <v>260.58499999999998</v>
      </c>
      <c r="Q340" s="245">
        <v>138.32</v>
      </c>
      <c r="R340" s="245">
        <v>401</v>
      </c>
      <c r="S340" s="245">
        <v>211.5275</v>
      </c>
      <c r="T340" s="245">
        <v>112.28</v>
      </c>
      <c r="U340" s="245">
        <v>280</v>
      </c>
      <c r="V340" s="245">
        <v>147.69999999999999</v>
      </c>
      <c r="W340" s="245">
        <v>78.400000000000006</v>
      </c>
    </row>
    <row r="341" spans="1:24">
      <c r="A341" s="245">
        <v>3</v>
      </c>
      <c r="C341" s="245">
        <v>1770</v>
      </c>
      <c r="D341" s="245">
        <v>933.67499999999995</v>
      </c>
      <c r="E341" s="245">
        <v>495.6</v>
      </c>
      <c r="I341" s="245">
        <v>1205</v>
      </c>
      <c r="J341" s="245">
        <v>635.63750000000005</v>
      </c>
      <c r="K341" s="245">
        <v>337.4</v>
      </c>
      <c r="L341" s="245">
        <v>860</v>
      </c>
      <c r="M341" s="245">
        <v>453.65</v>
      </c>
      <c r="N341" s="245">
        <v>240.8</v>
      </c>
      <c r="O341" s="245">
        <v>699</v>
      </c>
      <c r="P341" s="245">
        <v>368.72250000000003</v>
      </c>
      <c r="Q341" s="245">
        <v>195.72</v>
      </c>
      <c r="R341" s="245">
        <v>583</v>
      </c>
      <c r="S341" s="245">
        <v>307.53250000000003</v>
      </c>
      <c r="T341" s="245">
        <v>163.24</v>
      </c>
      <c r="U341" s="245">
        <v>409</v>
      </c>
      <c r="V341" s="245">
        <v>215.7475</v>
      </c>
      <c r="W341" s="245">
        <v>114.52</v>
      </c>
    </row>
    <row r="343" spans="1:24">
      <c r="A343" s="245" t="s">
        <v>663</v>
      </c>
      <c r="C343" s="245" t="s">
        <v>635</v>
      </c>
      <c r="I343" s="245" t="s">
        <v>636</v>
      </c>
      <c r="L343" s="245" t="s">
        <v>637</v>
      </c>
      <c r="O343" s="245" t="s">
        <v>638</v>
      </c>
      <c r="R343" s="245" t="s">
        <v>639</v>
      </c>
      <c r="U343" s="245" t="s">
        <v>640</v>
      </c>
    </row>
    <row r="344" spans="1:24">
      <c r="A344" s="245" t="s">
        <v>651</v>
      </c>
      <c r="C344" s="245" t="s">
        <v>738</v>
      </c>
      <c r="I344" s="245" t="s">
        <v>770</v>
      </c>
      <c r="L344" s="245" t="s">
        <v>244</v>
      </c>
      <c r="O344" s="245" t="s">
        <v>771</v>
      </c>
      <c r="R344" s="245" t="s">
        <v>772</v>
      </c>
      <c r="U344" s="245" t="s">
        <v>773</v>
      </c>
    </row>
    <row r="345" spans="1:24">
      <c r="A345" s="245" t="s">
        <v>653</v>
      </c>
      <c r="B345" s="245" t="s">
        <v>654</v>
      </c>
      <c r="C345" s="245" t="s">
        <v>652</v>
      </c>
      <c r="D345" s="245" t="s">
        <v>655</v>
      </c>
      <c r="E345" s="245" t="s">
        <v>656</v>
      </c>
      <c r="I345" s="245" t="s">
        <v>652</v>
      </c>
      <c r="J345" s="245" t="s">
        <v>655</v>
      </c>
      <c r="K345" s="245" t="s">
        <v>656</v>
      </c>
      <c r="L345" s="245" t="s">
        <v>652</v>
      </c>
      <c r="M345" s="245" t="s">
        <v>655</v>
      </c>
      <c r="N345" s="245" t="s">
        <v>656</v>
      </c>
      <c r="O345" s="245" t="s">
        <v>652</v>
      </c>
      <c r="P345" s="245" t="s">
        <v>655</v>
      </c>
      <c r="Q345" s="245" t="s">
        <v>656</v>
      </c>
      <c r="R345" s="245" t="s">
        <v>652</v>
      </c>
      <c r="S345" s="245" t="s">
        <v>655</v>
      </c>
      <c r="T345" s="245" t="s">
        <v>656</v>
      </c>
      <c r="U345" s="245" t="s">
        <v>652</v>
      </c>
      <c r="V345" s="245" t="s">
        <v>655</v>
      </c>
      <c r="W345" s="245" t="s">
        <v>656</v>
      </c>
    </row>
    <row r="346" spans="1:24">
      <c r="A346" s="245">
        <v>18</v>
      </c>
      <c r="B346" s="245">
        <v>24</v>
      </c>
      <c r="C346" s="245">
        <v>1737</v>
      </c>
      <c r="D346" s="245">
        <v>916.26750000000004</v>
      </c>
      <c r="E346" s="245">
        <v>486.36</v>
      </c>
      <c r="I346" s="245">
        <v>1183</v>
      </c>
      <c r="J346" s="245">
        <v>624.03250000000003</v>
      </c>
      <c r="K346" s="245">
        <v>331.24</v>
      </c>
      <c r="L346" s="245">
        <v>844</v>
      </c>
      <c r="M346" s="245">
        <v>445.21</v>
      </c>
      <c r="N346" s="245">
        <v>236.32</v>
      </c>
      <c r="O346" s="245">
        <v>684</v>
      </c>
      <c r="P346" s="245">
        <v>360.81</v>
      </c>
      <c r="Q346" s="245">
        <v>191.52</v>
      </c>
      <c r="R346" s="245">
        <v>531</v>
      </c>
      <c r="S346" s="245">
        <v>280.10250000000002</v>
      </c>
      <c r="T346" s="245">
        <v>148.68</v>
      </c>
      <c r="U346" s="245">
        <v>372</v>
      </c>
      <c r="V346" s="245">
        <v>196.23</v>
      </c>
      <c r="W346" s="245">
        <v>104.16</v>
      </c>
      <c r="X346" s="245">
        <v>7</v>
      </c>
    </row>
    <row r="347" spans="1:24">
      <c r="A347" s="245">
        <v>25</v>
      </c>
      <c r="B347" s="245">
        <v>29</v>
      </c>
      <c r="C347" s="245">
        <v>1999</v>
      </c>
      <c r="D347" s="245">
        <v>1054.4725000000001</v>
      </c>
      <c r="E347" s="245">
        <v>559.72</v>
      </c>
      <c r="I347" s="245">
        <v>1361</v>
      </c>
      <c r="J347" s="245">
        <v>717.92750000000001</v>
      </c>
      <c r="K347" s="245">
        <v>381.08</v>
      </c>
      <c r="L347" s="245">
        <v>972</v>
      </c>
      <c r="M347" s="245">
        <v>512.73</v>
      </c>
      <c r="N347" s="245">
        <v>272.16000000000003</v>
      </c>
      <c r="O347" s="245">
        <v>784</v>
      </c>
      <c r="P347" s="245">
        <v>413.56</v>
      </c>
      <c r="Q347" s="245">
        <v>219.52</v>
      </c>
      <c r="R347" s="245">
        <v>610</v>
      </c>
      <c r="S347" s="245">
        <v>321.77499999999998</v>
      </c>
      <c r="T347" s="245">
        <v>170.8</v>
      </c>
      <c r="U347" s="245">
        <v>427</v>
      </c>
      <c r="V347" s="245">
        <v>225.24250000000001</v>
      </c>
      <c r="W347" s="245">
        <v>119.56</v>
      </c>
    </row>
    <row r="348" spans="1:24">
      <c r="A348" s="245">
        <v>30</v>
      </c>
      <c r="B348" s="245">
        <v>34</v>
      </c>
      <c r="C348" s="245">
        <v>2586</v>
      </c>
      <c r="D348" s="245">
        <v>1364.115</v>
      </c>
      <c r="E348" s="245">
        <v>724.08</v>
      </c>
      <c r="I348" s="245">
        <v>1761</v>
      </c>
      <c r="J348" s="245">
        <v>928.92750000000001</v>
      </c>
      <c r="K348" s="245">
        <v>493.08</v>
      </c>
      <c r="L348" s="245">
        <v>1257</v>
      </c>
      <c r="M348" s="245">
        <v>663.0675</v>
      </c>
      <c r="N348" s="245">
        <v>351.96</v>
      </c>
      <c r="O348" s="245">
        <v>1017</v>
      </c>
      <c r="P348" s="245">
        <v>536.46749999999997</v>
      </c>
      <c r="Q348" s="245">
        <v>284.76</v>
      </c>
      <c r="R348" s="245">
        <v>790</v>
      </c>
      <c r="S348" s="245">
        <v>416.72500000000002</v>
      </c>
      <c r="T348" s="245">
        <v>221.2</v>
      </c>
      <c r="U348" s="245">
        <v>555</v>
      </c>
      <c r="V348" s="245">
        <v>292.76249999999999</v>
      </c>
      <c r="W348" s="245">
        <v>155.4</v>
      </c>
    </row>
    <row r="349" spans="1:24">
      <c r="A349" s="245">
        <v>35</v>
      </c>
      <c r="B349" s="245">
        <v>39</v>
      </c>
      <c r="C349" s="245">
        <v>2858</v>
      </c>
      <c r="D349" s="245">
        <v>1507.595</v>
      </c>
      <c r="E349" s="245">
        <v>800.24</v>
      </c>
      <c r="I349" s="245">
        <v>1946</v>
      </c>
      <c r="J349" s="245">
        <v>1026.5150000000001</v>
      </c>
      <c r="K349" s="245">
        <v>544.88</v>
      </c>
      <c r="L349" s="245">
        <v>1389</v>
      </c>
      <c r="M349" s="245">
        <v>732.69749999999999</v>
      </c>
      <c r="N349" s="245">
        <v>388.92</v>
      </c>
      <c r="O349" s="245">
        <v>1125</v>
      </c>
      <c r="P349" s="245">
        <v>593.4375</v>
      </c>
      <c r="Q349" s="245">
        <v>315</v>
      </c>
      <c r="R349" s="245">
        <v>873</v>
      </c>
      <c r="S349" s="245">
        <v>460.50749999999999</v>
      </c>
      <c r="T349" s="245">
        <v>244.44</v>
      </c>
      <c r="U349" s="245">
        <v>613</v>
      </c>
      <c r="V349" s="245">
        <v>323.35750000000002</v>
      </c>
      <c r="W349" s="245">
        <v>171.64</v>
      </c>
    </row>
    <row r="350" spans="1:24">
      <c r="A350" s="245">
        <v>40</v>
      </c>
      <c r="B350" s="245">
        <v>44</v>
      </c>
      <c r="C350" s="245">
        <v>3275</v>
      </c>
      <c r="D350" s="245">
        <v>1727.5625</v>
      </c>
      <c r="E350" s="245">
        <v>917</v>
      </c>
      <c r="I350" s="245">
        <v>2230</v>
      </c>
      <c r="J350" s="245">
        <v>1176.325</v>
      </c>
      <c r="K350" s="245">
        <v>624.4</v>
      </c>
      <c r="L350" s="245">
        <v>1589</v>
      </c>
      <c r="M350" s="245">
        <v>838.19749999999999</v>
      </c>
      <c r="N350" s="245">
        <v>444.92</v>
      </c>
      <c r="O350" s="245">
        <v>1287</v>
      </c>
      <c r="P350" s="245">
        <v>678.89250000000004</v>
      </c>
      <c r="Q350" s="245">
        <v>360.36</v>
      </c>
      <c r="R350" s="245">
        <v>997</v>
      </c>
      <c r="S350" s="245">
        <v>525.91750000000002</v>
      </c>
      <c r="T350" s="245">
        <v>279.16000000000003</v>
      </c>
      <c r="U350" s="245">
        <v>700</v>
      </c>
      <c r="V350" s="245">
        <v>369.25</v>
      </c>
      <c r="W350" s="245">
        <v>196</v>
      </c>
    </row>
    <row r="351" spans="1:24">
      <c r="A351" s="245">
        <v>45</v>
      </c>
      <c r="B351" s="245">
        <v>49</v>
      </c>
      <c r="C351" s="245">
        <v>3897</v>
      </c>
      <c r="D351" s="245">
        <v>2055.6675</v>
      </c>
      <c r="E351" s="245">
        <v>1091.1600000000001</v>
      </c>
      <c r="I351" s="245">
        <v>2653</v>
      </c>
      <c r="J351" s="245">
        <v>1399.4575</v>
      </c>
      <c r="K351" s="245">
        <v>742.84</v>
      </c>
      <c r="L351" s="245">
        <v>1891</v>
      </c>
      <c r="M351" s="245">
        <v>997.50250000000005</v>
      </c>
      <c r="N351" s="245">
        <v>529.48</v>
      </c>
      <c r="O351" s="245">
        <v>1532</v>
      </c>
      <c r="P351" s="245">
        <v>808.13</v>
      </c>
      <c r="Q351" s="245">
        <v>428.96</v>
      </c>
      <c r="R351" s="245">
        <v>1188</v>
      </c>
      <c r="S351" s="245">
        <v>626.66999999999996</v>
      </c>
      <c r="T351" s="245">
        <v>332.64</v>
      </c>
      <c r="U351" s="245">
        <v>833</v>
      </c>
      <c r="V351" s="245">
        <v>439.40750000000003</v>
      </c>
      <c r="W351" s="245">
        <v>233.24</v>
      </c>
    </row>
    <row r="352" spans="1:24">
      <c r="A352" s="245">
        <v>50</v>
      </c>
      <c r="B352" s="245">
        <v>54</v>
      </c>
      <c r="C352" s="245">
        <v>4816</v>
      </c>
      <c r="D352" s="245">
        <v>2540.44</v>
      </c>
      <c r="E352" s="245">
        <v>1348.48</v>
      </c>
      <c r="I352" s="245">
        <v>3279</v>
      </c>
      <c r="J352" s="245">
        <v>1729.6724999999999</v>
      </c>
      <c r="K352" s="245">
        <v>918.12</v>
      </c>
      <c r="L352" s="245">
        <v>2338</v>
      </c>
      <c r="M352" s="245">
        <v>1233.2950000000001</v>
      </c>
      <c r="N352" s="245">
        <v>654.64</v>
      </c>
      <c r="O352" s="245">
        <v>1893</v>
      </c>
      <c r="P352" s="245">
        <v>998.5575</v>
      </c>
      <c r="Q352" s="245">
        <v>530.04</v>
      </c>
      <c r="R352" s="245">
        <v>1471</v>
      </c>
      <c r="S352" s="245">
        <v>775.95249999999999</v>
      </c>
      <c r="T352" s="245">
        <v>411.88</v>
      </c>
      <c r="U352" s="245">
        <v>1029</v>
      </c>
      <c r="V352" s="245">
        <v>542.79750000000001</v>
      </c>
      <c r="W352" s="245">
        <v>288.12</v>
      </c>
    </row>
    <row r="353" spans="1:24">
      <c r="A353" s="245">
        <v>55</v>
      </c>
      <c r="B353" s="245">
        <v>59</v>
      </c>
      <c r="C353" s="245">
        <v>5775</v>
      </c>
      <c r="D353" s="245">
        <v>3046.3125</v>
      </c>
      <c r="E353" s="245">
        <v>1617</v>
      </c>
      <c r="I353" s="245">
        <v>3932</v>
      </c>
      <c r="J353" s="245">
        <v>2074.13</v>
      </c>
      <c r="K353" s="245">
        <v>1100.96</v>
      </c>
      <c r="L353" s="245">
        <v>2802</v>
      </c>
      <c r="M353" s="245">
        <v>1478.0550000000001</v>
      </c>
      <c r="N353" s="245">
        <v>784.56</v>
      </c>
      <c r="O353" s="245">
        <v>2272</v>
      </c>
      <c r="P353" s="245">
        <v>1198.48</v>
      </c>
      <c r="Q353" s="245">
        <v>636.16</v>
      </c>
      <c r="R353" s="245">
        <v>1760</v>
      </c>
      <c r="S353" s="245">
        <v>928.4</v>
      </c>
      <c r="T353" s="245">
        <v>492.8</v>
      </c>
      <c r="U353" s="245">
        <v>1237</v>
      </c>
      <c r="V353" s="245">
        <v>652.51750000000004</v>
      </c>
      <c r="W353" s="245">
        <v>346.36</v>
      </c>
    </row>
    <row r="354" spans="1:24">
      <c r="A354" s="245">
        <v>60</v>
      </c>
      <c r="B354" s="245">
        <v>64</v>
      </c>
      <c r="C354" s="245">
        <v>7368</v>
      </c>
      <c r="D354" s="245">
        <v>3886.62</v>
      </c>
      <c r="E354" s="245">
        <v>2063.04</v>
      </c>
      <c r="I354" s="245">
        <v>5017</v>
      </c>
      <c r="J354" s="245">
        <v>2646.4675000000002</v>
      </c>
      <c r="K354" s="245">
        <v>1404.76</v>
      </c>
      <c r="L354" s="245">
        <v>3576</v>
      </c>
      <c r="M354" s="245">
        <v>1886.34</v>
      </c>
      <c r="N354" s="245">
        <v>1001.28</v>
      </c>
      <c r="O354" s="245">
        <v>2895</v>
      </c>
      <c r="P354" s="245">
        <v>1527.1125</v>
      </c>
      <c r="Q354" s="245">
        <v>810.6</v>
      </c>
      <c r="R354" s="245">
        <v>2247</v>
      </c>
      <c r="S354" s="245">
        <v>1185.2925</v>
      </c>
      <c r="T354" s="245">
        <v>629.16</v>
      </c>
      <c r="U354" s="245">
        <v>1574</v>
      </c>
      <c r="V354" s="245">
        <v>830.28499999999997</v>
      </c>
      <c r="W354" s="245">
        <v>440.72</v>
      </c>
    </row>
    <row r="355" spans="1:24">
      <c r="A355" s="245">
        <v>65</v>
      </c>
      <c r="B355" s="245">
        <v>69</v>
      </c>
      <c r="C355" s="245">
        <v>9825</v>
      </c>
      <c r="D355" s="245">
        <v>5182.6875</v>
      </c>
      <c r="E355" s="245">
        <v>2751</v>
      </c>
      <c r="I355" s="245">
        <v>6690</v>
      </c>
      <c r="J355" s="245">
        <v>3528.9749999999999</v>
      </c>
      <c r="K355" s="245">
        <v>1873.2</v>
      </c>
      <c r="L355" s="245">
        <v>4767</v>
      </c>
      <c r="M355" s="245">
        <v>2514.5925000000002</v>
      </c>
      <c r="N355" s="245">
        <v>1334.76</v>
      </c>
      <c r="O355" s="245">
        <v>3859</v>
      </c>
      <c r="P355" s="245">
        <v>2035.6224999999999</v>
      </c>
      <c r="Q355" s="245">
        <v>1080.52</v>
      </c>
      <c r="R355" s="245">
        <v>2998</v>
      </c>
      <c r="S355" s="245">
        <v>1581.4449999999999</v>
      </c>
      <c r="T355" s="245">
        <v>839.44</v>
      </c>
      <c r="U355" s="245">
        <v>2099</v>
      </c>
      <c r="V355" s="245">
        <v>1107.2225000000001</v>
      </c>
      <c r="W355" s="245">
        <v>587.72</v>
      </c>
    </row>
    <row r="356" spans="1:24">
      <c r="A356" s="245">
        <v>70</v>
      </c>
      <c r="B356" s="245">
        <v>74</v>
      </c>
      <c r="C356" s="245">
        <v>12773</v>
      </c>
      <c r="D356" s="245">
        <v>6737.7574999999997</v>
      </c>
      <c r="E356" s="245">
        <v>3576.44</v>
      </c>
      <c r="I356" s="245">
        <v>8696</v>
      </c>
      <c r="J356" s="245">
        <v>4587.1400000000003</v>
      </c>
      <c r="K356" s="245">
        <v>2434.88</v>
      </c>
      <c r="L356" s="245">
        <v>6198</v>
      </c>
      <c r="M356" s="245">
        <v>3269.4450000000002</v>
      </c>
      <c r="N356" s="245">
        <v>1735.44</v>
      </c>
      <c r="O356" s="245">
        <v>5018</v>
      </c>
      <c r="P356" s="245">
        <v>2646.9949999999999</v>
      </c>
      <c r="Q356" s="245">
        <v>1405.04</v>
      </c>
      <c r="R356" s="245">
        <v>3894</v>
      </c>
      <c r="S356" s="245">
        <v>2054.085</v>
      </c>
      <c r="T356" s="245">
        <v>1090.32</v>
      </c>
      <c r="U356" s="245">
        <v>2727</v>
      </c>
      <c r="V356" s="245">
        <v>1438.4925000000001</v>
      </c>
      <c r="W356" s="245">
        <v>763.56</v>
      </c>
    </row>
    <row r="357" spans="1:24">
      <c r="A357" s="245">
        <v>75</v>
      </c>
      <c r="B357" s="245">
        <v>79</v>
      </c>
      <c r="C357" s="245">
        <v>16604</v>
      </c>
      <c r="D357" s="245">
        <v>8758.61</v>
      </c>
      <c r="E357" s="245">
        <v>4649.12</v>
      </c>
      <c r="I357" s="245">
        <v>11305</v>
      </c>
      <c r="J357" s="245">
        <v>5963.3874999999998</v>
      </c>
      <c r="K357" s="245">
        <v>3165.4</v>
      </c>
      <c r="L357" s="245">
        <v>8054</v>
      </c>
      <c r="M357" s="245">
        <v>4248.4849999999997</v>
      </c>
      <c r="N357" s="245">
        <v>2255.12</v>
      </c>
      <c r="O357" s="245">
        <v>6525</v>
      </c>
      <c r="P357" s="245">
        <v>3441.9375</v>
      </c>
      <c r="Q357" s="245">
        <v>1827</v>
      </c>
      <c r="R357" s="245">
        <v>5063</v>
      </c>
      <c r="S357" s="245">
        <v>2670.7325000000001</v>
      </c>
      <c r="T357" s="245">
        <v>1417.6399999999999</v>
      </c>
      <c r="U357" s="245">
        <v>3547</v>
      </c>
      <c r="V357" s="245">
        <v>1871.0425</v>
      </c>
      <c r="W357" s="245">
        <v>993.16</v>
      </c>
    </row>
    <row r="358" spans="1:24">
      <c r="A358" s="245">
        <v>80</v>
      </c>
      <c r="B358" s="245">
        <v>99</v>
      </c>
      <c r="C358" s="245">
        <v>21579</v>
      </c>
      <c r="D358" s="245">
        <v>11382.922500000001</v>
      </c>
      <c r="E358" s="245">
        <v>6042.12</v>
      </c>
      <c r="I358" s="245">
        <v>14692</v>
      </c>
      <c r="J358" s="245">
        <v>7750.03</v>
      </c>
      <c r="K358" s="245">
        <v>4113.76</v>
      </c>
      <c r="L358" s="245">
        <v>10471</v>
      </c>
      <c r="M358" s="245">
        <v>5523.4525000000003</v>
      </c>
      <c r="N358" s="245">
        <v>2931.88</v>
      </c>
      <c r="O358" s="245">
        <v>8481</v>
      </c>
      <c r="P358" s="245">
        <v>4473.7275</v>
      </c>
      <c r="Q358" s="245">
        <v>2374.6799999999998</v>
      </c>
      <c r="R358" s="245">
        <v>6580</v>
      </c>
      <c r="S358" s="245">
        <v>3470.95</v>
      </c>
      <c r="T358" s="245">
        <v>1842.4</v>
      </c>
      <c r="U358" s="245">
        <v>4611</v>
      </c>
      <c r="V358" s="245">
        <v>2432.3024999999998</v>
      </c>
      <c r="W358" s="245">
        <v>1291.08</v>
      </c>
    </row>
    <row r="360" spans="1:24">
      <c r="A360" s="245">
        <v>1</v>
      </c>
      <c r="C360" s="245">
        <v>917</v>
      </c>
      <c r="D360" s="245">
        <v>483.71749999999997</v>
      </c>
      <c r="E360" s="245">
        <v>256.76</v>
      </c>
      <c r="I360" s="245">
        <v>624</v>
      </c>
      <c r="J360" s="245">
        <v>329.16</v>
      </c>
      <c r="K360" s="245">
        <v>174.72</v>
      </c>
      <c r="L360" s="245">
        <v>444</v>
      </c>
      <c r="M360" s="245">
        <v>234.21</v>
      </c>
      <c r="N360" s="245">
        <v>124.32</v>
      </c>
      <c r="O360" s="245">
        <v>363</v>
      </c>
      <c r="P360" s="245">
        <v>191.48249999999999</v>
      </c>
      <c r="Q360" s="245">
        <v>101.64</v>
      </c>
      <c r="R360" s="245">
        <v>305</v>
      </c>
      <c r="S360" s="245">
        <v>160.88749999999999</v>
      </c>
      <c r="T360" s="245">
        <v>85.4</v>
      </c>
      <c r="U360" s="245">
        <v>213</v>
      </c>
      <c r="V360" s="245">
        <v>112.3575</v>
      </c>
      <c r="W360" s="245">
        <v>59.64</v>
      </c>
    </row>
    <row r="361" spans="1:24">
      <c r="A361" s="245">
        <v>2</v>
      </c>
      <c r="C361" s="245">
        <v>1509</v>
      </c>
      <c r="D361" s="245">
        <v>795.99749999999995</v>
      </c>
      <c r="E361" s="245">
        <v>422.52</v>
      </c>
      <c r="I361" s="245">
        <v>1027</v>
      </c>
      <c r="J361" s="245">
        <v>541.74249999999995</v>
      </c>
      <c r="K361" s="245">
        <v>287.56</v>
      </c>
      <c r="L361" s="245">
        <v>731</v>
      </c>
      <c r="M361" s="245">
        <v>385.60250000000002</v>
      </c>
      <c r="N361" s="245">
        <v>204.68</v>
      </c>
      <c r="O361" s="245">
        <v>593</v>
      </c>
      <c r="P361" s="245">
        <v>312.8075</v>
      </c>
      <c r="Q361" s="245">
        <v>166.04</v>
      </c>
      <c r="R361" s="245">
        <v>481</v>
      </c>
      <c r="S361" s="245">
        <v>253.72749999999999</v>
      </c>
      <c r="T361" s="245">
        <v>134.68</v>
      </c>
      <c r="U361" s="245">
        <v>336</v>
      </c>
      <c r="V361" s="245">
        <v>177.24</v>
      </c>
      <c r="W361" s="245">
        <v>94.08</v>
      </c>
    </row>
    <row r="362" spans="1:24">
      <c r="A362" s="245">
        <v>3</v>
      </c>
      <c r="C362" s="245">
        <v>2128</v>
      </c>
      <c r="D362" s="245">
        <v>1122.52</v>
      </c>
      <c r="E362" s="245">
        <v>595.84</v>
      </c>
      <c r="I362" s="245">
        <v>1449</v>
      </c>
      <c r="J362" s="245">
        <v>764.34749999999997</v>
      </c>
      <c r="K362" s="245">
        <v>405.72</v>
      </c>
      <c r="L362" s="245">
        <v>1031</v>
      </c>
      <c r="M362" s="245">
        <v>543.85249999999996</v>
      </c>
      <c r="N362" s="245">
        <v>288.68</v>
      </c>
      <c r="O362" s="245">
        <v>838</v>
      </c>
      <c r="P362" s="245">
        <v>442.04500000000002</v>
      </c>
      <c r="Q362" s="245">
        <v>234.64</v>
      </c>
      <c r="R362" s="245">
        <v>700</v>
      </c>
      <c r="S362" s="245">
        <v>369.25</v>
      </c>
      <c r="T362" s="245">
        <v>196</v>
      </c>
      <c r="U362" s="245">
        <v>493</v>
      </c>
      <c r="V362" s="245">
        <v>260.0575</v>
      </c>
      <c r="W362" s="245">
        <v>138.04</v>
      </c>
    </row>
    <row r="364" spans="1:24">
      <c r="A364" s="245" t="s">
        <v>664</v>
      </c>
      <c r="C364" s="247" t="s">
        <v>774</v>
      </c>
    </row>
    <row r="365" spans="1:24">
      <c r="C365" s="245" t="s">
        <v>635</v>
      </c>
      <c r="I365" s="245" t="s">
        <v>636</v>
      </c>
      <c r="L365" s="245" t="s">
        <v>637</v>
      </c>
      <c r="O365" s="245" t="s">
        <v>638</v>
      </c>
      <c r="R365" s="245" t="s">
        <v>639</v>
      </c>
      <c r="U365" s="245" t="s">
        <v>640</v>
      </c>
    </row>
    <row r="366" spans="1:24">
      <c r="A366" s="245" t="s">
        <v>651</v>
      </c>
      <c r="C366" s="245" t="s">
        <v>738</v>
      </c>
      <c r="I366" s="245" t="s">
        <v>770</v>
      </c>
      <c r="L366" s="245" t="s">
        <v>244</v>
      </c>
      <c r="O366" s="245" t="s">
        <v>771</v>
      </c>
      <c r="R366" s="245" t="s">
        <v>772</v>
      </c>
      <c r="U366" s="245" t="s">
        <v>773</v>
      </c>
    </row>
    <row r="367" spans="1:24">
      <c r="A367" s="245" t="s">
        <v>653</v>
      </c>
      <c r="B367" s="245" t="s">
        <v>654</v>
      </c>
      <c r="C367" s="245" t="s">
        <v>652</v>
      </c>
      <c r="D367" s="245" t="s">
        <v>655</v>
      </c>
      <c r="E367" s="245" t="s">
        <v>656</v>
      </c>
      <c r="I367" s="245" t="s">
        <v>652</v>
      </c>
      <c r="J367" s="245" t="s">
        <v>655</v>
      </c>
      <c r="K367" s="245" t="s">
        <v>656</v>
      </c>
      <c r="L367" s="245" t="s">
        <v>652</v>
      </c>
      <c r="M367" s="245" t="s">
        <v>655</v>
      </c>
      <c r="N367" s="245" t="s">
        <v>656</v>
      </c>
      <c r="O367" s="245" t="s">
        <v>652</v>
      </c>
      <c r="P367" s="245" t="s">
        <v>655</v>
      </c>
      <c r="Q367" s="245" t="s">
        <v>656</v>
      </c>
      <c r="R367" s="245" t="s">
        <v>652</v>
      </c>
      <c r="S367" s="245" t="s">
        <v>655</v>
      </c>
      <c r="T367" s="245" t="s">
        <v>656</v>
      </c>
      <c r="U367" s="245" t="s">
        <v>652</v>
      </c>
      <c r="V367" s="245" t="s">
        <v>655</v>
      </c>
      <c r="W367" s="245" t="s">
        <v>656</v>
      </c>
    </row>
    <row r="368" spans="1:24">
      <c r="A368" s="245">
        <v>18</v>
      </c>
      <c r="B368" s="245">
        <v>24</v>
      </c>
      <c r="C368" s="245">
        <v>2545</v>
      </c>
      <c r="D368" s="245">
        <v>1364.64</v>
      </c>
      <c r="E368" s="245">
        <v>712.6</v>
      </c>
      <c r="I368" s="245">
        <v>1733</v>
      </c>
      <c r="J368" s="245">
        <v>1092.45</v>
      </c>
      <c r="K368" s="245">
        <v>485.24</v>
      </c>
      <c r="L368" s="245">
        <v>1307</v>
      </c>
      <c r="M368" s="245">
        <v>798.11</v>
      </c>
      <c r="N368" s="245">
        <v>365.96</v>
      </c>
      <c r="O368" s="245">
        <v>1103</v>
      </c>
      <c r="P368" s="245">
        <v>717.93</v>
      </c>
      <c r="Q368" s="245">
        <v>308.83999999999997</v>
      </c>
      <c r="R368" s="245">
        <v>866</v>
      </c>
      <c r="S368" s="245">
        <v>625.09</v>
      </c>
      <c r="T368" s="245">
        <v>242.48</v>
      </c>
      <c r="U368" s="245">
        <v>624</v>
      </c>
      <c r="V368" s="245">
        <v>449.96</v>
      </c>
      <c r="W368" s="245">
        <v>174.72</v>
      </c>
      <c r="X368" s="245">
        <v>8</v>
      </c>
    </row>
    <row r="369" spans="1:23">
      <c r="A369" s="245">
        <v>25</v>
      </c>
      <c r="B369" s="245">
        <v>29</v>
      </c>
      <c r="C369" s="245">
        <v>2905</v>
      </c>
      <c r="D369" s="245">
        <v>1562.46</v>
      </c>
      <c r="E369" s="245">
        <v>813.4</v>
      </c>
      <c r="I369" s="245">
        <v>1978</v>
      </c>
      <c r="J369" s="245">
        <v>1247.54</v>
      </c>
      <c r="K369" s="245">
        <v>553.84</v>
      </c>
      <c r="L369" s="245">
        <v>1486</v>
      </c>
      <c r="M369" s="245">
        <v>908.88</v>
      </c>
      <c r="N369" s="245">
        <v>416.08</v>
      </c>
      <c r="O369" s="245">
        <v>1254</v>
      </c>
      <c r="P369" s="245">
        <v>816.04</v>
      </c>
      <c r="Q369" s="245">
        <v>351.12</v>
      </c>
      <c r="R369" s="245">
        <v>990</v>
      </c>
      <c r="S369" s="245">
        <v>710.02</v>
      </c>
      <c r="T369" s="245">
        <v>277.2</v>
      </c>
      <c r="U369" s="245">
        <v>711</v>
      </c>
      <c r="V369" s="245">
        <v>511.15</v>
      </c>
      <c r="W369" s="245">
        <v>199.08</v>
      </c>
    </row>
    <row r="370" spans="1:23">
      <c r="A370" s="245">
        <v>30</v>
      </c>
      <c r="B370" s="245">
        <v>34</v>
      </c>
      <c r="C370" s="245">
        <v>3276</v>
      </c>
      <c r="D370" s="245">
        <v>1768.18</v>
      </c>
      <c r="E370" s="245">
        <v>917.28</v>
      </c>
      <c r="I370" s="245">
        <v>2231</v>
      </c>
      <c r="J370" s="245">
        <v>1411.06</v>
      </c>
      <c r="K370" s="245">
        <v>624.67999999999995</v>
      </c>
      <c r="L370" s="245">
        <v>1675</v>
      </c>
      <c r="M370" s="245">
        <v>1024.4000000000001</v>
      </c>
      <c r="N370" s="245">
        <v>469</v>
      </c>
      <c r="O370" s="245">
        <v>1413</v>
      </c>
      <c r="P370" s="245">
        <v>919.96</v>
      </c>
      <c r="Q370" s="245">
        <v>395.64</v>
      </c>
      <c r="R370" s="245">
        <v>1110</v>
      </c>
      <c r="S370" s="245">
        <v>800.22</v>
      </c>
      <c r="T370" s="245">
        <v>310.8</v>
      </c>
      <c r="U370" s="245">
        <v>799</v>
      </c>
      <c r="V370" s="245">
        <v>576.03</v>
      </c>
      <c r="W370" s="245">
        <v>223.72</v>
      </c>
    </row>
    <row r="371" spans="1:23">
      <c r="A371" s="245">
        <v>35</v>
      </c>
      <c r="B371" s="245">
        <v>39</v>
      </c>
      <c r="C371" s="245">
        <v>3644</v>
      </c>
      <c r="D371" s="245">
        <v>1966.52</v>
      </c>
      <c r="E371" s="245">
        <v>1020.32</v>
      </c>
      <c r="I371" s="245">
        <v>2480</v>
      </c>
      <c r="J371" s="245">
        <v>1568.26</v>
      </c>
      <c r="K371" s="245">
        <v>694.4</v>
      </c>
      <c r="L371" s="245">
        <v>1857</v>
      </c>
      <c r="M371" s="245">
        <v>1136.23</v>
      </c>
      <c r="N371" s="245">
        <v>519.96</v>
      </c>
      <c r="O371" s="245">
        <v>1565</v>
      </c>
      <c r="P371" s="245">
        <v>1018.6</v>
      </c>
      <c r="Q371" s="245">
        <v>438.2</v>
      </c>
      <c r="R371" s="245">
        <v>1226</v>
      </c>
      <c r="S371" s="245">
        <v>887.26</v>
      </c>
      <c r="T371" s="245">
        <v>343.28</v>
      </c>
      <c r="U371" s="245">
        <v>883</v>
      </c>
      <c r="V371" s="245">
        <v>639.33000000000004</v>
      </c>
      <c r="W371" s="245">
        <v>247.24</v>
      </c>
    </row>
    <row r="372" spans="1:23">
      <c r="A372" s="245">
        <v>40</v>
      </c>
      <c r="B372" s="245">
        <v>44</v>
      </c>
      <c r="C372" s="245">
        <v>4116</v>
      </c>
      <c r="D372" s="245">
        <v>2226.0500000000002</v>
      </c>
      <c r="E372" s="245">
        <v>1152.48</v>
      </c>
      <c r="I372" s="245">
        <v>2802</v>
      </c>
      <c r="J372" s="245">
        <v>1769.76</v>
      </c>
      <c r="K372" s="245">
        <v>784.56</v>
      </c>
      <c r="L372" s="245">
        <v>2094</v>
      </c>
      <c r="M372" s="245">
        <v>1231.18</v>
      </c>
      <c r="N372" s="245">
        <v>586.32000000000005</v>
      </c>
      <c r="O372" s="245">
        <v>1764</v>
      </c>
      <c r="P372" s="245">
        <v>1148.3699999999999</v>
      </c>
      <c r="Q372" s="245">
        <v>493.92</v>
      </c>
      <c r="R372" s="245">
        <v>1388</v>
      </c>
      <c r="S372" s="245">
        <v>1000.67</v>
      </c>
      <c r="T372" s="245">
        <v>388.64</v>
      </c>
      <c r="U372" s="245">
        <v>1000</v>
      </c>
      <c r="V372" s="245">
        <v>720.04</v>
      </c>
      <c r="W372" s="245">
        <v>280</v>
      </c>
    </row>
    <row r="373" spans="1:23">
      <c r="A373" s="245">
        <v>45</v>
      </c>
      <c r="B373" s="245">
        <v>49</v>
      </c>
      <c r="C373" s="245">
        <v>4780</v>
      </c>
      <c r="D373" s="245">
        <v>2591.61</v>
      </c>
      <c r="E373" s="245">
        <v>1338.4</v>
      </c>
      <c r="I373" s="245">
        <v>3254</v>
      </c>
      <c r="J373" s="245">
        <v>2060.42</v>
      </c>
      <c r="K373" s="245">
        <v>911.12</v>
      </c>
      <c r="L373" s="245">
        <v>2426</v>
      </c>
      <c r="M373" s="245">
        <v>1490.19</v>
      </c>
      <c r="N373" s="245">
        <v>679.28</v>
      </c>
      <c r="O373" s="245">
        <v>2047</v>
      </c>
      <c r="P373" s="245">
        <v>1334.05</v>
      </c>
      <c r="Q373" s="245">
        <v>573.16</v>
      </c>
      <c r="R373" s="245">
        <v>1604</v>
      </c>
      <c r="S373" s="245">
        <v>1161.03</v>
      </c>
      <c r="T373" s="245">
        <v>449.12</v>
      </c>
      <c r="U373" s="245">
        <v>1156</v>
      </c>
      <c r="V373" s="245">
        <v>836.62</v>
      </c>
      <c r="W373" s="245">
        <v>323.68</v>
      </c>
    </row>
    <row r="374" spans="1:23">
      <c r="A374" s="245">
        <v>50</v>
      </c>
      <c r="B374" s="245">
        <v>54</v>
      </c>
      <c r="C374" s="245">
        <v>5236</v>
      </c>
      <c r="D374" s="245">
        <v>2842.7</v>
      </c>
      <c r="E374" s="245">
        <v>1466.08</v>
      </c>
      <c r="I374" s="245">
        <v>3565</v>
      </c>
      <c r="J374" s="245">
        <v>2258.7600000000002</v>
      </c>
      <c r="K374" s="245">
        <v>998.2</v>
      </c>
      <c r="L374" s="245">
        <v>2657</v>
      </c>
      <c r="M374" s="245">
        <v>1632.08</v>
      </c>
      <c r="N374" s="245">
        <v>743.96</v>
      </c>
      <c r="O374" s="245">
        <v>2236</v>
      </c>
      <c r="P374" s="245">
        <v>1458.01</v>
      </c>
      <c r="Q374" s="245">
        <v>626.08000000000004</v>
      </c>
      <c r="R374" s="245">
        <v>1757</v>
      </c>
      <c r="S374" s="245">
        <v>1267.06</v>
      </c>
      <c r="T374" s="245">
        <v>491.96</v>
      </c>
      <c r="U374" s="245">
        <v>1267</v>
      </c>
      <c r="V374" s="245">
        <v>912.58</v>
      </c>
      <c r="W374" s="245">
        <v>354.76</v>
      </c>
    </row>
    <row r="375" spans="1:23">
      <c r="A375" s="245">
        <v>55</v>
      </c>
      <c r="B375" s="245">
        <v>59</v>
      </c>
      <c r="C375" s="245">
        <v>6195</v>
      </c>
      <c r="D375" s="245">
        <v>3367.56</v>
      </c>
      <c r="E375" s="245">
        <v>1734.6</v>
      </c>
      <c r="I375" s="245">
        <v>4218</v>
      </c>
      <c r="J375" s="245">
        <v>2672.32</v>
      </c>
      <c r="K375" s="245">
        <v>1181.04</v>
      </c>
      <c r="L375" s="245">
        <v>3135</v>
      </c>
      <c r="M375" s="245">
        <v>1927.48</v>
      </c>
      <c r="N375" s="245">
        <v>877.8</v>
      </c>
      <c r="O375" s="245">
        <v>2640</v>
      </c>
      <c r="P375" s="245">
        <v>1721.23</v>
      </c>
      <c r="Q375" s="245">
        <v>739.2</v>
      </c>
      <c r="R375" s="245">
        <v>2078</v>
      </c>
      <c r="S375" s="245">
        <v>1498.1</v>
      </c>
      <c r="T375" s="245">
        <v>581.84</v>
      </c>
      <c r="U375" s="245">
        <v>1497</v>
      </c>
      <c r="V375" s="245">
        <v>1078.74</v>
      </c>
      <c r="W375" s="245">
        <v>419.16</v>
      </c>
    </row>
    <row r="376" spans="1:23">
      <c r="A376" s="245">
        <v>60</v>
      </c>
      <c r="B376" s="245">
        <v>64</v>
      </c>
      <c r="C376" s="245">
        <v>8702</v>
      </c>
      <c r="D376" s="245">
        <v>4789.7</v>
      </c>
      <c r="E376" s="245">
        <v>2436.56</v>
      </c>
      <c r="I376" s="245">
        <v>5924</v>
      </c>
      <c r="J376" s="245">
        <v>3799.06</v>
      </c>
      <c r="K376" s="245">
        <v>1658.72</v>
      </c>
      <c r="L376" s="245">
        <v>4430</v>
      </c>
      <c r="M376" s="245">
        <v>2734.56</v>
      </c>
      <c r="N376" s="245">
        <v>1240.4000000000001</v>
      </c>
      <c r="O376" s="245">
        <v>3733</v>
      </c>
      <c r="P376" s="245">
        <v>2436.52</v>
      </c>
      <c r="Q376" s="245">
        <v>1045.24</v>
      </c>
      <c r="R376" s="245">
        <v>2935</v>
      </c>
      <c r="S376" s="245">
        <v>2122.13</v>
      </c>
      <c r="T376" s="245">
        <v>821.8</v>
      </c>
      <c r="U376" s="245">
        <v>2115</v>
      </c>
      <c r="V376" s="245">
        <v>1527.11</v>
      </c>
      <c r="W376" s="245">
        <v>592.20000000000005</v>
      </c>
    </row>
    <row r="377" spans="1:23">
      <c r="A377" s="245">
        <v>65</v>
      </c>
      <c r="B377" s="245">
        <v>69</v>
      </c>
      <c r="C377" s="245">
        <v>11893</v>
      </c>
      <c r="D377" s="245">
        <v>6448.69</v>
      </c>
      <c r="E377" s="245">
        <v>3330.04</v>
      </c>
      <c r="I377" s="245">
        <v>8097</v>
      </c>
      <c r="J377" s="245">
        <v>5108.84</v>
      </c>
      <c r="K377" s="245">
        <v>2267.16</v>
      </c>
      <c r="L377" s="245">
        <v>5935</v>
      </c>
      <c r="M377" s="245">
        <v>3669.29</v>
      </c>
      <c r="N377" s="245">
        <v>1661.8</v>
      </c>
      <c r="O377" s="245">
        <v>5006</v>
      </c>
      <c r="P377" s="245">
        <v>3270.5</v>
      </c>
      <c r="Q377" s="245">
        <v>1401.68</v>
      </c>
      <c r="R377" s="245">
        <v>3933</v>
      </c>
      <c r="S377" s="245">
        <v>2844.81</v>
      </c>
      <c r="T377" s="245">
        <v>1101.24</v>
      </c>
      <c r="U377" s="245">
        <v>2832</v>
      </c>
      <c r="V377" s="245">
        <v>2048.2800000000002</v>
      </c>
      <c r="W377" s="245">
        <v>792.96</v>
      </c>
    </row>
    <row r="378" spans="1:23">
      <c r="A378" s="245">
        <v>70</v>
      </c>
      <c r="B378" s="245">
        <v>74</v>
      </c>
      <c r="C378" s="245">
        <v>17221</v>
      </c>
      <c r="D378" s="245">
        <v>9340.9699999999993</v>
      </c>
      <c r="E378" s="245">
        <v>4821.88</v>
      </c>
      <c r="I378" s="245">
        <v>11725</v>
      </c>
      <c r="J378" s="245">
        <v>7396.6</v>
      </c>
      <c r="K378" s="245">
        <v>3283</v>
      </c>
      <c r="L378" s="245">
        <v>8584</v>
      </c>
      <c r="M378" s="245">
        <v>5304.54</v>
      </c>
      <c r="N378" s="245">
        <v>2403.52</v>
      </c>
      <c r="O378" s="245">
        <v>7321</v>
      </c>
      <c r="P378" s="245">
        <v>4723.2299999999996</v>
      </c>
      <c r="Q378" s="245">
        <v>2049.88</v>
      </c>
      <c r="R378" s="245">
        <v>5751</v>
      </c>
      <c r="S378" s="245">
        <v>4110.28</v>
      </c>
      <c r="T378" s="245">
        <v>1610.28</v>
      </c>
      <c r="U378" s="245">
        <v>4139</v>
      </c>
      <c r="V378" s="245">
        <v>2959.28</v>
      </c>
      <c r="W378" s="245">
        <v>1158.92</v>
      </c>
    </row>
    <row r="379" spans="1:23">
      <c r="A379" s="245">
        <v>75</v>
      </c>
      <c r="B379" s="245">
        <v>79</v>
      </c>
      <c r="C379" s="245">
        <v>21523</v>
      </c>
      <c r="D379" s="245">
        <v>11685.18</v>
      </c>
      <c r="E379" s="245">
        <v>6026.44</v>
      </c>
      <c r="I379" s="245">
        <v>14655</v>
      </c>
      <c r="J379" s="245">
        <v>9244.44</v>
      </c>
      <c r="K379" s="245">
        <v>4103.3999999999996</v>
      </c>
      <c r="L379" s="245">
        <v>10718</v>
      </c>
      <c r="M379" s="245">
        <v>6626.98</v>
      </c>
      <c r="N379" s="245">
        <v>3001.04</v>
      </c>
      <c r="O379" s="245">
        <v>9139</v>
      </c>
      <c r="P379" s="245">
        <v>5896.92</v>
      </c>
      <c r="Q379" s="245">
        <v>2558.92</v>
      </c>
      <c r="R379" s="245">
        <v>7182</v>
      </c>
      <c r="S379" s="245">
        <v>5129.41</v>
      </c>
      <c r="T379" s="245">
        <v>2010.96</v>
      </c>
      <c r="U379" s="245">
        <v>5171</v>
      </c>
      <c r="V379" s="245">
        <v>3693.03</v>
      </c>
      <c r="W379" s="245">
        <v>1447.88</v>
      </c>
    </row>
    <row r="380" spans="1:23">
      <c r="A380" s="245">
        <v>80</v>
      </c>
      <c r="B380" s="245">
        <v>99</v>
      </c>
      <c r="C380" s="245">
        <v>28599</v>
      </c>
      <c r="D380" s="245">
        <v>15538.57</v>
      </c>
      <c r="E380" s="245">
        <v>8007.72</v>
      </c>
      <c r="I380" s="245">
        <v>19471</v>
      </c>
      <c r="J380" s="245">
        <v>12210.57</v>
      </c>
      <c r="K380" s="245">
        <v>5451.88</v>
      </c>
      <c r="L380" s="245">
        <v>14231</v>
      </c>
      <c r="M380" s="245">
        <v>8802.92</v>
      </c>
      <c r="N380" s="245">
        <v>3984.68</v>
      </c>
      <c r="O380" s="245">
        <v>12136</v>
      </c>
      <c r="P380" s="245">
        <v>7370.76</v>
      </c>
      <c r="Q380" s="245">
        <v>3398.08</v>
      </c>
      <c r="R380" s="245">
        <v>9530</v>
      </c>
      <c r="S380" s="245">
        <v>6412.82</v>
      </c>
      <c r="T380" s="245">
        <v>2668.4</v>
      </c>
      <c r="U380" s="245">
        <v>6862</v>
      </c>
      <c r="V380" s="245">
        <v>4616.68</v>
      </c>
      <c r="W380" s="245">
        <v>1921.36</v>
      </c>
    </row>
    <row r="382" spans="1:23">
      <c r="A382" s="245">
        <v>1</v>
      </c>
      <c r="C382" s="245">
        <v>1068</v>
      </c>
      <c r="D382" s="245">
        <v>579.20000000000005</v>
      </c>
      <c r="E382" s="245">
        <v>299.04000000000002</v>
      </c>
      <c r="I382" s="245">
        <v>727</v>
      </c>
      <c r="J382" s="245">
        <v>457.34</v>
      </c>
      <c r="K382" s="245">
        <v>203.56</v>
      </c>
      <c r="L382" s="245">
        <v>529</v>
      </c>
      <c r="M382" s="245">
        <v>327.58</v>
      </c>
      <c r="N382" s="245">
        <v>148.12</v>
      </c>
      <c r="O382" s="245">
        <v>439</v>
      </c>
      <c r="P382" s="245">
        <v>291.18</v>
      </c>
      <c r="Q382" s="245">
        <v>122.92</v>
      </c>
      <c r="R382" s="245">
        <v>383</v>
      </c>
      <c r="S382" s="245">
        <v>254.78</v>
      </c>
      <c r="T382" s="245">
        <v>107.24</v>
      </c>
      <c r="U382" s="245">
        <v>275</v>
      </c>
      <c r="V382" s="245">
        <v>183.57</v>
      </c>
      <c r="W382" s="245">
        <v>77</v>
      </c>
    </row>
    <row r="383" spans="1:23">
      <c r="A383" s="245">
        <v>2</v>
      </c>
      <c r="C383" s="245">
        <v>1680</v>
      </c>
      <c r="D383" s="245">
        <v>915.21</v>
      </c>
      <c r="E383" s="245">
        <v>470.4</v>
      </c>
      <c r="I383" s="245">
        <v>1144</v>
      </c>
      <c r="J383" s="245">
        <v>723.2</v>
      </c>
      <c r="K383" s="245">
        <v>320.32</v>
      </c>
      <c r="L383" s="245">
        <v>836</v>
      </c>
      <c r="M383" s="245">
        <v>519.05999999999995</v>
      </c>
      <c r="N383" s="245">
        <v>234.08</v>
      </c>
      <c r="O383" s="245">
        <v>695</v>
      </c>
      <c r="P383" s="245">
        <v>459.98</v>
      </c>
      <c r="Q383" s="245">
        <v>194.6</v>
      </c>
      <c r="R383" s="245">
        <v>607</v>
      </c>
      <c r="S383" s="245">
        <v>398.79</v>
      </c>
      <c r="T383" s="245">
        <v>169.96</v>
      </c>
      <c r="U383" s="245">
        <v>437</v>
      </c>
      <c r="V383" s="245">
        <v>288.02</v>
      </c>
      <c r="W383" s="245">
        <v>122.36</v>
      </c>
    </row>
    <row r="384" spans="1:23">
      <c r="A384" s="245">
        <v>3</v>
      </c>
      <c r="C384" s="245">
        <v>2441</v>
      </c>
      <c r="D384" s="245">
        <v>1324.55</v>
      </c>
      <c r="E384" s="245">
        <v>683.48</v>
      </c>
      <c r="I384" s="245">
        <v>1662</v>
      </c>
      <c r="J384" s="245">
        <v>1049.72</v>
      </c>
      <c r="K384" s="245">
        <v>465.36</v>
      </c>
      <c r="L384" s="245">
        <v>1208</v>
      </c>
      <c r="M384" s="245">
        <v>749.58</v>
      </c>
      <c r="N384" s="245">
        <v>338.24</v>
      </c>
      <c r="O384" s="245">
        <v>1009</v>
      </c>
      <c r="P384" s="245">
        <v>666.76</v>
      </c>
      <c r="Q384" s="245">
        <v>282.52</v>
      </c>
      <c r="R384" s="245">
        <v>878</v>
      </c>
      <c r="S384" s="245">
        <v>579.20000000000005</v>
      </c>
      <c r="T384" s="245">
        <v>245.84</v>
      </c>
      <c r="U384" s="245">
        <v>632</v>
      </c>
      <c r="V384" s="245">
        <v>416.72</v>
      </c>
      <c r="W384" s="245">
        <v>176.96</v>
      </c>
    </row>
    <row r="386" spans="1:24">
      <c r="A386" s="245" t="s">
        <v>665</v>
      </c>
      <c r="C386" s="247" t="s">
        <v>774</v>
      </c>
    </row>
    <row r="387" spans="1:24">
      <c r="C387" s="245" t="s">
        <v>635</v>
      </c>
      <c r="I387" s="245" t="s">
        <v>636</v>
      </c>
      <c r="L387" s="245" t="s">
        <v>637</v>
      </c>
      <c r="O387" s="245" t="s">
        <v>638</v>
      </c>
      <c r="R387" s="245" t="s">
        <v>639</v>
      </c>
      <c r="U387" s="245" t="s">
        <v>640</v>
      </c>
    </row>
    <row r="388" spans="1:24">
      <c r="A388" s="245" t="s">
        <v>651</v>
      </c>
      <c r="C388" s="245" t="s">
        <v>738</v>
      </c>
      <c r="I388" s="245" t="s">
        <v>770</v>
      </c>
      <c r="L388" s="245" t="s">
        <v>244</v>
      </c>
      <c r="O388" s="245" t="s">
        <v>771</v>
      </c>
      <c r="R388" s="245" t="s">
        <v>772</v>
      </c>
      <c r="U388" s="245" t="s">
        <v>773</v>
      </c>
    </row>
    <row r="389" spans="1:24">
      <c r="A389" s="245" t="s">
        <v>653</v>
      </c>
      <c r="B389" s="245" t="s">
        <v>654</v>
      </c>
      <c r="C389" s="245" t="s">
        <v>652</v>
      </c>
      <c r="D389" s="245" t="s">
        <v>655</v>
      </c>
      <c r="E389" s="245" t="s">
        <v>656</v>
      </c>
      <c r="I389" s="245" t="s">
        <v>652</v>
      </c>
      <c r="J389" s="245" t="s">
        <v>655</v>
      </c>
      <c r="K389" s="245" t="s">
        <v>656</v>
      </c>
      <c r="L389" s="245" t="s">
        <v>652</v>
      </c>
      <c r="M389" s="245" t="s">
        <v>655</v>
      </c>
      <c r="N389" s="245" t="s">
        <v>656</v>
      </c>
      <c r="O389" s="245" t="s">
        <v>652</v>
      </c>
      <c r="P389" s="245" t="s">
        <v>655</v>
      </c>
      <c r="Q389" s="245" t="s">
        <v>656</v>
      </c>
      <c r="R389" s="245" t="s">
        <v>652</v>
      </c>
      <c r="S389" s="245" t="s">
        <v>655</v>
      </c>
      <c r="T389" s="245" t="s">
        <v>656</v>
      </c>
      <c r="U389" s="245" t="s">
        <v>652</v>
      </c>
      <c r="V389" s="245" t="s">
        <v>655</v>
      </c>
      <c r="W389" s="245" t="s">
        <v>656</v>
      </c>
    </row>
    <row r="390" spans="1:24">
      <c r="A390" s="245">
        <v>18</v>
      </c>
      <c r="B390" s="245">
        <v>24</v>
      </c>
      <c r="C390" s="245">
        <v>2545</v>
      </c>
      <c r="D390" s="245">
        <v>1342.4875</v>
      </c>
      <c r="E390" s="245">
        <v>712.6</v>
      </c>
      <c r="I390" s="245">
        <v>1733</v>
      </c>
      <c r="J390" s="245">
        <v>914.15750000000003</v>
      </c>
      <c r="K390" s="245">
        <v>485.24</v>
      </c>
      <c r="L390" s="245">
        <v>1307</v>
      </c>
      <c r="M390" s="245">
        <v>689.4425</v>
      </c>
      <c r="N390" s="245">
        <v>365.96</v>
      </c>
      <c r="O390" s="245">
        <v>1103</v>
      </c>
      <c r="P390" s="245">
        <v>581.83249999999998</v>
      </c>
      <c r="Q390" s="245">
        <v>308.83999999999997</v>
      </c>
      <c r="R390" s="245">
        <v>866</v>
      </c>
      <c r="S390" s="245">
        <v>456.815</v>
      </c>
      <c r="T390" s="245">
        <v>242.48</v>
      </c>
      <c r="U390" s="245">
        <v>624</v>
      </c>
      <c r="V390" s="245">
        <v>329.16</v>
      </c>
      <c r="W390" s="245">
        <v>174.72</v>
      </c>
      <c r="X390" s="245">
        <v>9</v>
      </c>
    </row>
    <row r="391" spans="1:24">
      <c r="A391" s="245">
        <v>25</v>
      </c>
      <c r="B391" s="245">
        <v>29</v>
      </c>
      <c r="C391" s="245">
        <v>2905</v>
      </c>
      <c r="D391" s="245">
        <v>1532.3875</v>
      </c>
      <c r="E391" s="245">
        <v>813.4</v>
      </c>
      <c r="I391" s="245">
        <v>1978</v>
      </c>
      <c r="J391" s="245">
        <v>1043.395</v>
      </c>
      <c r="K391" s="245">
        <v>553.84</v>
      </c>
      <c r="L391" s="245">
        <v>1486</v>
      </c>
      <c r="M391" s="245">
        <v>783.86500000000001</v>
      </c>
      <c r="N391" s="245">
        <v>416.08</v>
      </c>
      <c r="O391" s="245">
        <v>1254</v>
      </c>
      <c r="P391" s="245">
        <v>661.48500000000001</v>
      </c>
      <c r="Q391" s="245">
        <v>351.12</v>
      </c>
      <c r="R391" s="245">
        <v>990</v>
      </c>
      <c r="S391" s="245">
        <v>522.22500000000002</v>
      </c>
      <c r="T391" s="245">
        <v>277.2</v>
      </c>
      <c r="U391" s="245">
        <v>711</v>
      </c>
      <c r="V391" s="245">
        <v>375.05250000000001</v>
      </c>
      <c r="W391" s="245">
        <v>199.07999999999998</v>
      </c>
    </row>
    <row r="392" spans="1:24">
      <c r="A392" s="245">
        <v>30</v>
      </c>
      <c r="B392" s="245">
        <v>34</v>
      </c>
      <c r="C392" s="245">
        <v>3276</v>
      </c>
      <c r="D392" s="245">
        <v>1728.09</v>
      </c>
      <c r="E392" s="245">
        <v>917.28</v>
      </c>
      <c r="I392" s="245">
        <v>2231</v>
      </c>
      <c r="J392" s="245">
        <v>1176.8525</v>
      </c>
      <c r="K392" s="245">
        <v>624.67999999999995</v>
      </c>
      <c r="L392" s="245">
        <v>1675</v>
      </c>
      <c r="M392" s="245">
        <v>883.5625</v>
      </c>
      <c r="N392" s="245">
        <v>469</v>
      </c>
      <c r="O392" s="245">
        <v>1413</v>
      </c>
      <c r="P392" s="245">
        <v>745.35749999999996</v>
      </c>
      <c r="Q392" s="245">
        <v>395.64</v>
      </c>
      <c r="R392" s="245">
        <v>1110</v>
      </c>
      <c r="S392" s="245">
        <v>585.52499999999998</v>
      </c>
      <c r="T392" s="245">
        <v>310.8</v>
      </c>
      <c r="U392" s="245">
        <v>799</v>
      </c>
      <c r="V392" s="245">
        <v>421.47250000000003</v>
      </c>
      <c r="W392" s="245">
        <v>223.72</v>
      </c>
    </row>
    <row r="393" spans="1:24">
      <c r="A393" s="245">
        <v>35</v>
      </c>
      <c r="B393" s="245">
        <v>39</v>
      </c>
      <c r="C393" s="245">
        <v>3644</v>
      </c>
      <c r="D393" s="245">
        <v>1922.21</v>
      </c>
      <c r="E393" s="245">
        <v>1020.3199999999999</v>
      </c>
      <c r="I393" s="245">
        <v>2480</v>
      </c>
      <c r="J393" s="245">
        <v>1308.2</v>
      </c>
      <c r="K393" s="245">
        <v>694.4</v>
      </c>
      <c r="L393" s="245">
        <v>1857</v>
      </c>
      <c r="M393" s="245">
        <v>979.5675</v>
      </c>
      <c r="N393" s="245">
        <v>519.96</v>
      </c>
      <c r="O393" s="245">
        <v>1565</v>
      </c>
      <c r="P393" s="245">
        <v>825.53750000000002</v>
      </c>
      <c r="Q393" s="245">
        <v>438.2</v>
      </c>
      <c r="R393" s="245">
        <v>1226</v>
      </c>
      <c r="S393" s="245">
        <v>646.71500000000003</v>
      </c>
      <c r="T393" s="245">
        <v>343.28</v>
      </c>
      <c r="U393" s="245">
        <v>883</v>
      </c>
      <c r="V393" s="245">
        <v>465.78250000000003</v>
      </c>
      <c r="W393" s="245">
        <v>247.24</v>
      </c>
    </row>
    <row r="394" spans="1:24">
      <c r="A394" s="245">
        <v>40</v>
      </c>
      <c r="B394" s="245">
        <v>44</v>
      </c>
      <c r="C394" s="245">
        <v>4116</v>
      </c>
      <c r="D394" s="245">
        <v>2171.19</v>
      </c>
      <c r="E394" s="245">
        <v>1152.48</v>
      </c>
      <c r="I394" s="245">
        <v>2802</v>
      </c>
      <c r="J394" s="245">
        <v>1478.0550000000001</v>
      </c>
      <c r="K394" s="245">
        <v>784.56</v>
      </c>
      <c r="L394" s="245">
        <v>2094</v>
      </c>
      <c r="M394" s="245">
        <v>1104.585</v>
      </c>
      <c r="N394" s="245">
        <v>586.32000000000005</v>
      </c>
      <c r="O394" s="245">
        <v>1764</v>
      </c>
      <c r="P394" s="245">
        <v>930.51</v>
      </c>
      <c r="Q394" s="245">
        <v>493.92</v>
      </c>
      <c r="R394" s="245">
        <v>1388</v>
      </c>
      <c r="S394" s="245">
        <v>732.17</v>
      </c>
      <c r="T394" s="245">
        <v>388.64</v>
      </c>
      <c r="U394" s="245">
        <v>1000</v>
      </c>
      <c r="V394" s="245">
        <v>527.5</v>
      </c>
      <c r="W394" s="245">
        <v>280</v>
      </c>
    </row>
    <row r="395" spans="1:24">
      <c r="A395" s="245">
        <v>45</v>
      </c>
      <c r="B395" s="245">
        <v>49</v>
      </c>
      <c r="C395" s="245">
        <v>4780</v>
      </c>
      <c r="D395" s="245">
        <v>2521.4499999999998</v>
      </c>
      <c r="E395" s="245">
        <v>1338.4</v>
      </c>
      <c r="I395" s="245">
        <v>3254</v>
      </c>
      <c r="J395" s="245">
        <v>1716.4849999999999</v>
      </c>
      <c r="K395" s="245">
        <v>911.12</v>
      </c>
      <c r="L395" s="245">
        <v>2426</v>
      </c>
      <c r="M395" s="245">
        <v>1279.7149999999999</v>
      </c>
      <c r="N395" s="245">
        <v>679.28</v>
      </c>
      <c r="O395" s="245">
        <v>2047</v>
      </c>
      <c r="P395" s="245">
        <v>1079.7925</v>
      </c>
      <c r="Q395" s="245">
        <v>573.16</v>
      </c>
      <c r="R395" s="245">
        <v>1604</v>
      </c>
      <c r="S395" s="245">
        <v>846.11</v>
      </c>
      <c r="T395" s="245">
        <v>449.12</v>
      </c>
      <c r="U395" s="245">
        <v>1156</v>
      </c>
      <c r="V395" s="245">
        <v>609.79</v>
      </c>
      <c r="W395" s="245">
        <v>323.68</v>
      </c>
    </row>
    <row r="396" spans="1:24">
      <c r="A396" s="245">
        <v>50</v>
      </c>
      <c r="B396" s="245">
        <v>54</v>
      </c>
      <c r="C396" s="245">
        <v>5236</v>
      </c>
      <c r="D396" s="245">
        <v>2761.99</v>
      </c>
      <c r="E396" s="245">
        <v>1466.08</v>
      </c>
      <c r="I396" s="245">
        <v>3565</v>
      </c>
      <c r="J396" s="245">
        <v>1880.5374999999999</v>
      </c>
      <c r="K396" s="245">
        <v>998.2</v>
      </c>
      <c r="L396" s="245">
        <v>2657</v>
      </c>
      <c r="M396" s="245">
        <v>1401.5675000000001</v>
      </c>
      <c r="N396" s="245">
        <v>743.96</v>
      </c>
      <c r="O396" s="245">
        <v>2236</v>
      </c>
      <c r="P396" s="245">
        <v>1179.49</v>
      </c>
      <c r="Q396" s="245">
        <v>626.08000000000004</v>
      </c>
      <c r="R396" s="245">
        <v>1757</v>
      </c>
      <c r="S396" s="245">
        <v>926.8175</v>
      </c>
      <c r="T396" s="245">
        <v>491.96</v>
      </c>
      <c r="U396" s="245">
        <v>1267</v>
      </c>
      <c r="V396" s="245">
        <v>668.34249999999997</v>
      </c>
      <c r="W396" s="245">
        <v>354.76</v>
      </c>
    </row>
    <row r="397" spans="1:24">
      <c r="A397" s="245">
        <v>55</v>
      </c>
      <c r="B397" s="245">
        <v>59</v>
      </c>
      <c r="C397" s="245">
        <v>6195</v>
      </c>
      <c r="D397" s="245">
        <v>3267.8625000000002</v>
      </c>
      <c r="E397" s="245">
        <v>1734.6</v>
      </c>
      <c r="I397" s="245">
        <v>4218</v>
      </c>
      <c r="J397" s="245">
        <v>2224.9949999999999</v>
      </c>
      <c r="K397" s="245">
        <v>1181.04</v>
      </c>
      <c r="L397" s="245">
        <v>3135</v>
      </c>
      <c r="M397" s="245">
        <v>1653.7125000000001</v>
      </c>
      <c r="N397" s="245">
        <v>877.8</v>
      </c>
      <c r="O397" s="245">
        <v>2640</v>
      </c>
      <c r="P397" s="245">
        <v>1392.6</v>
      </c>
      <c r="Q397" s="245">
        <v>739.2</v>
      </c>
      <c r="R397" s="245">
        <v>2078</v>
      </c>
      <c r="S397" s="245">
        <v>1096.145</v>
      </c>
      <c r="T397" s="245">
        <v>581.84</v>
      </c>
      <c r="U397" s="245">
        <v>1497</v>
      </c>
      <c r="V397" s="245">
        <v>789.66750000000002</v>
      </c>
      <c r="W397" s="245">
        <v>419.15999999999997</v>
      </c>
    </row>
    <row r="398" spans="1:24">
      <c r="A398" s="245">
        <v>60</v>
      </c>
      <c r="B398" s="245">
        <v>64</v>
      </c>
      <c r="C398" s="245">
        <v>8702</v>
      </c>
      <c r="D398" s="245">
        <v>4590.3050000000003</v>
      </c>
      <c r="E398" s="245">
        <v>2436.56</v>
      </c>
      <c r="I398" s="245">
        <v>5924</v>
      </c>
      <c r="J398" s="245">
        <v>3124.91</v>
      </c>
      <c r="K398" s="245">
        <v>1658.72</v>
      </c>
      <c r="L398" s="245">
        <v>4430</v>
      </c>
      <c r="M398" s="245">
        <v>2336.8249999999998</v>
      </c>
      <c r="N398" s="245">
        <v>1240.4000000000001</v>
      </c>
      <c r="O398" s="245">
        <v>3733</v>
      </c>
      <c r="P398" s="245">
        <v>1969.1575</v>
      </c>
      <c r="Q398" s="245">
        <v>1045.24</v>
      </c>
      <c r="R398" s="245">
        <v>2935</v>
      </c>
      <c r="S398" s="245">
        <v>1548.2125000000001</v>
      </c>
      <c r="T398" s="245">
        <v>821.8</v>
      </c>
      <c r="U398" s="245">
        <v>2115</v>
      </c>
      <c r="V398" s="245">
        <v>1115.6624999999999</v>
      </c>
      <c r="W398" s="245">
        <v>592.20000000000005</v>
      </c>
    </row>
    <row r="399" spans="1:24">
      <c r="A399" s="245">
        <v>65</v>
      </c>
      <c r="B399" s="245">
        <v>69</v>
      </c>
      <c r="C399" s="245">
        <v>11893</v>
      </c>
      <c r="D399" s="245">
        <v>6273.5574999999999</v>
      </c>
      <c r="E399" s="245">
        <v>3330.04</v>
      </c>
      <c r="I399" s="245">
        <v>8097</v>
      </c>
      <c r="J399" s="245">
        <v>4271.1674999999996</v>
      </c>
      <c r="K399" s="245">
        <v>2267.16</v>
      </c>
      <c r="L399" s="245">
        <v>5935</v>
      </c>
      <c r="M399" s="245">
        <v>3130.7125000000001</v>
      </c>
      <c r="N399" s="245">
        <v>1661.8</v>
      </c>
      <c r="O399" s="245">
        <v>5006</v>
      </c>
      <c r="P399" s="245">
        <v>2640.665</v>
      </c>
      <c r="Q399" s="245">
        <v>1401.68</v>
      </c>
      <c r="R399" s="245">
        <v>3933</v>
      </c>
      <c r="S399" s="245">
        <v>2074.6574999999998</v>
      </c>
      <c r="T399" s="245">
        <v>1101.24</v>
      </c>
      <c r="U399" s="245">
        <v>2832</v>
      </c>
      <c r="V399" s="245">
        <v>1493.88</v>
      </c>
      <c r="W399" s="245">
        <v>792.96</v>
      </c>
    </row>
    <row r="400" spans="1:24">
      <c r="A400" s="245">
        <v>70</v>
      </c>
      <c r="B400" s="245">
        <v>74</v>
      </c>
      <c r="C400" s="245">
        <v>17221</v>
      </c>
      <c r="D400" s="245">
        <v>9084.0774999999994</v>
      </c>
      <c r="E400" s="245">
        <v>4821.88</v>
      </c>
      <c r="I400" s="245">
        <v>11725</v>
      </c>
      <c r="J400" s="245">
        <v>6184.9375</v>
      </c>
      <c r="K400" s="245">
        <v>3283</v>
      </c>
      <c r="L400" s="245">
        <v>8584</v>
      </c>
      <c r="M400" s="245">
        <v>4528.0600000000004</v>
      </c>
      <c r="N400" s="245">
        <v>2403.52</v>
      </c>
      <c r="O400" s="245">
        <v>7321</v>
      </c>
      <c r="P400" s="245">
        <v>3861.8274999999999</v>
      </c>
      <c r="Q400" s="245">
        <v>2049.88</v>
      </c>
      <c r="R400" s="245">
        <v>5751</v>
      </c>
      <c r="S400" s="245">
        <v>3033.6525000000001</v>
      </c>
      <c r="T400" s="245">
        <v>1610.28</v>
      </c>
      <c r="U400" s="245">
        <v>4139</v>
      </c>
      <c r="V400" s="245">
        <v>2183.3225000000002</v>
      </c>
      <c r="W400" s="245">
        <v>1158.92</v>
      </c>
    </row>
    <row r="401" spans="1:24">
      <c r="A401" s="245">
        <v>75</v>
      </c>
      <c r="B401" s="245">
        <v>79</v>
      </c>
      <c r="C401" s="245">
        <v>21523</v>
      </c>
      <c r="D401" s="245">
        <v>11353.3825</v>
      </c>
      <c r="E401" s="245">
        <v>6026.44</v>
      </c>
      <c r="I401" s="245">
        <v>14655</v>
      </c>
      <c r="J401" s="245">
        <v>7730.5124999999998</v>
      </c>
      <c r="K401" s="245">
        <v>4103.3999999999996</v>
      </c>
      <c r="L401" s="245">
        <v>10718</v>
      </c>
      <c r="M401" s="245">
        <v>5653.7449999999999</v>
      </c>
      <c r="N401" s="245">
        <v>3001.04</v>
      </c>
      <c r="O401" s="245">
        <v>9139</v>
      </c>
      <c r="P401" s="245">
        <v>4820.8225000000002</v>
      </c>
      <c r="Q401" s="245">
        <v>2558.92</v>
      </c>
      <c r="R401" s="245">
        <v>7182</v>
      </c>
      <c r="S401" s="245">
        <v>3788.5050000000001</v>
      </c>
      <c r="T401" s="245">
        <v>2010.96</v>
      </c>
      <c r="U401" s="245">
        <v>5171</v>
      </c>
      <c r="V401" s="245">
        <v>2727.7024999999999</v>
      </c>
      <c r="W401" s="245">
        <v>1447.88</v>
      </c>
    </row>
    <row r="402" spans="1:24">
      <c r="A402" s="245">
        <v>80</v>
      </c>
      <c r="B402" s="245">
        <v>99</v>
      </c>
      <c r="C402" s="245">
        <v>28599</v>
      </c>
      <c r="D402" s="245">
        <v>15085.9725</v>
      </c>
      <c r="E402" s="245">
        <v>8007.72</v>
      </c>
      <c r="I402" s="245">
        <v>19471</v>
      </c>
      <c r="J402" s="245">
        <v>10270.952499999999</v>
      </c>
      <c r="K402" s="245">
        <v>5451.88</v>
      </c>
      <c r="L402" s="245">
        <v>14231</v>
      </c>
      <c r="M402" s="245">
        <v>7506.8525</v>
      </c>
      <c r="N402" s="245">
        <v>3984.68</v>
      </c>
      <c r="O402" s="245">
        <v>12136</v>
      </c>
      <c r="P402" s="245">
        <v>6401.74</v>
      </c>
      <c r="Q402" s="245">
        <v>3398.08</v>
      </c>
      <c r="R402" s="245">
        <v>9530</v>
      </c>
      <c r="S402" s="245">
        <v>5027.0749999999998</v>
      </c>
      <c r="T402" s="245">
        <v>2668.4</v>
      </c>
      <c r="U402" s="245">
        <v>6862</v>
      </c>
      <c r="V402" s="245">
        <v>3619.7049999999999</v>
      </c>
      <c r="W402" s="245">
        <v>1921.36</v>
      </c>
    </row>
    <row r="404" spans="1:24">
      <c r="A404" s="245">
        <v>1</v>
      </c>
      <c r="C404" s="245">
        <v>1068</v>
      </c>
      <c r="D404" s="245">
        <v>563.37</v>
      </c>
      <c r="E404" s="245">
        <v>299.04000000000002</v>
      </c>
      <c r="I404" s="245">
        <v>727</v>
      </c>
      <c r="J404" s="245">
        <v>383.49250000000001</v>
      </c>
      <c r="K404" s="245">
        <v>203.56</v>
      </c>
      <c r="L404" s="245">
        <v>529</v>
      </c>
      <c r="M404" s="245">
        <v>279.04750000000001</v>
      </c>
      <c r="N404" s="245">
        <v>148.12</v>
      </c>
      <c r="O404" s="245">
        <v>439</v>
      </c>
      <c r="P404" s="245">
        <v>231.57249999999999</v>
      </c>
      <c r="Q404" s="245">
        <v>122.92</v>
      </c>
      <c r="R404" s="245">
        <v>383</v>
      </c>
      <c r="S404" s="245">
        <v>202.0325</v>
      </c>
      <c r="T404" s="245">
        <v>107.24</v>
      </c>
      <c r="U404" s="245">
        <v>275</v>
      </c>
      <c r="V404" s="245">
        <v>145.0625</v>
      </c>
      <c r="W404" s="245">
        <v>77</v>
      </c>
    </row>
    <row r="405" spans="1:24">
      <c r="A405" s="245">
        <v>2</v>
      </c>
      <c r="C405" s="245">
        <v>1680</v>
      </c>
      <c r="D405" s="245">
        <v>886.2</v>
      </c>
      <c r="E405" s="245">
        <v>470.4</v>
      </c>
      <c r="I405" s="245">
        <v>1144</v>
      </c>
      <c r="J405" s="245">
        <v>603.46</v>
      </c>
      <c r="K405" s="245">
        <v>320.32</v>
      </c>
      <c r="L405" s="245">
        <v>836</v>
      </c>
      <c r="M405" s="245">
        <v>440.99</v>
      </c>
      <c r="N405" s="245">
        <v>234.07999999999998</v>
      </c>
      <c r="O405" s="245">
        <v>695</v>
      </c>
      <c r="P405" s="245">
        <v>366.61250000000001</v>
      </c>
      <c r="Q405" s="245">
        <v>194.6</v>
      </c>
      <c r="R405" s="245">
        <v>607</v>
      </c>
      <c r="S405" s="245">
        <v>320.1925</v>
      </c>
      <c r="T405" s="245">
        <v>169.96</v>
      </c>
      <c r="U405" s="245">
        <v>437</v>
      </c>
      <c r="V405" s="245">
        <v>230.51750000000001</v>
      </c>
      <c r="W405" s="245">
        <v>122.36</v>
      </c>
    </row>
    <row r="406" spans="1:24">
      <c r="A406" s="245">
        <v>3</v>
      </c>
      <c r="C406" s="245">
        <v>2441</v>
      </c>
      <c r="D406" s="245">
        <v>1287.6275000000001</v>
      </c>
      <c r="E406" s="245">
        <v>683.48</v>
      </c>
      <c r="I406" s="245">
        <v>1662</v>
      </c>
      <c r="J406" s="245">
        <v>876.70500000000004</v>
      </c>
      <c r="K406" s="245">
        <v>465.36</v>
      </c>
      <c r="L406" s="245">
        <v>1208</v>
      </c>
      <c r="M406" s="245">
        <v>637.22</v>
      </c>
      <c r="N406" s="245">
        <v>338.24</v>
      </c>
      <c r="O406" s="245">
        <v>1009</v>
      </c>
      <c r="P406" s="245">
        <v>532.24749999999995</v>
      </c>
      <c r="Q406" s="245">
        <v>282.52</v>
      </c>
      <c r="R406" s="245">
        <v>878</v>
      </c>
      <c r="S406" s="245">
        <v>463.14499999999998</v>
      </c>
      <c r="T406" s="245">
        <v>245.84</v>
      </c>
      <c r="U406" s="245">
        <v>632</v>
      </c>
      <c r="V406" s="245">
        <v>333.38</v>
      </c>
      <c r="W406" s="245">
        <v>176.96</v>
      </c>
    </row>
    <row r="408" spans="1:24">
      <c r="A408" s="245" t="s">
        <v>666</v>
      </c>
      <c r="C408" s="247" t="s">
        <v>774</v>
      </c>
    </row>
    <row r="409" spans="1:24">
      <c r="C409" s="245" t="s">
        <v>635</v>
      </c>
      <c r="I409" s="245" t="s">
        <v>636</v>
      </c>
      <c r="L409" s="245" t="s">
        <v>637</v>
      </c>
      <c r="O409" s="245" t="s">
        <v>638</v>
      </c>
      <c r="R409" s="245" t="s">
        <v>639</v>
      </c>
      <c r="U409" s="245" t="s">
        <v>640</v>
      </c>
    </row>
    <row r="410" spans="1:24">
      <c r="A410" s="245" t="s">
        <v>651</v>
      </c>
      <c r="C410" s="245" t="s">
        <v>738</v>
      </c>
      <c r="I410" s="245" t="s">
        <v>770</v>
      </c>
      <c r="L410" s="245" t="s">
        <v>244</v>
      </c>
      <c r="O410" s="245" t="s">
        <v>771</v>
      </c>
      <c r="R410" s="245" t="s">
        <v>772</v>
      </c>
      <c r="U410" s="245" t="s">
        <v>773</v>
      </c>
    </row>
    <row r="411" spans="1:24">
      <c r="A411" s="245" t="s">
        <v>653</v>
      </c>
      <c r="B411" s="245" t="s">
        <v>654</v>
      </c>
      <c r="C411" s="245" t="s">
        <v>652</v>
      </c>
      <c r="D411" s="245" t="s">
        <v>655</v>
      </c>
      <c r="E411" s="245" t="s">
        <v>656</v>
      </c>
      <c r="I411" s="245" t="s">
        <v>652</v>
      </c>
      <c r="J411" s="245" t="s">
        <v>655</v>
      </c>
      <c r="K411" s="245" t="s">
        <v>656</v>
      </c>
      <c r="L411" s="245" t="s">
        <v>652</v>
      </c>
      <c r="M411" s="245" t="s">
        <v>655</v>
      </c>
      <c r="N411" s="245" t="s">
        <v>656</v>
      </c>
      <c r="O411" s="245" t="s">
        <v>652</v>
      </c>
      <c r="P411" s="245" t="s">
        <v>655</v>
      </c>
      <c r="Q411" s="245" t="s">
        <v>656</v>
      </c>
      <c r="R411" s="245" t="s">
        <v>652</v>
      </c>
      <c r="S411" s="245" t="s">
        <v>655</v>
      </c>
      <c r="T411" s="245" t="s">
        <v>656</v>
      </c>
      <c r="U411" s="245" t="s">
        <v>652</v>
      </c>
      <c r="V411" s="245" t="s">
        <v>655</v>
      </c>
      <c r="W411" s="245" t="s">
        <v>656</v>
      </c>
    </row>
    <row r="412" spans="1:24">
      <c r="A412" s="245">
        <v>18</v>
      </c>
      <c r="B412" s="245">
        <v>24</v>
      </c>
      <c r="C412" s="245" t="s">
        <v>36</v>
      </c>
      <c r="D412" s="245" t="s">
        <v>36</v>
      </c>
      <c r="E412" s="245" t="s">
        <v>36</v>
      </c>
      <c r="I412" s="245" t="s">
        <v>36</v>
      </c>
      <c r="J412" s="245" t="s">
        <v>36</v>
      </c>
      <c r="K412" s="245" t="s">
        <v>36</v>
      </c>
      <c r="L412" s="245" t="s">
        <v>36</v>
      </c>
      <c r="M412" s="245" t="s">
        <v>36</v>
      </c>
      <c r="N412" s="245" t="s">
        <v>36</v>
      </c>
      <c r="O412" s="245" t="s">
        <v>36</v>
      </c>
      <c r="P412" s="245" t="s">
        <v>36</v>
      </c>
      <c r="Q412" s="245" t="s">
        <v>36</v>
      </c>
      <c r="R412" s="245" t="s">
        <v>36</v>
      </c>
      <c r="S412" s="245" t="s">
        <v>36</v>
      </c>
      <c r="T412" s="245" t="s">
        <v>36</v>
      </c>
      <c r="U412" s="245" t="s">
        <v>36</v>
      </c>
      <c r="V412" s="245" t="s">
        <v>36</v>
      </c>
      <c r="W412" s="245" t="s">
        <v>36</v>
      </c>
      <c r="X412" s="245">
        <v>10</v>
      </c>
    </row>
    <row r="413" spans="1:24">
      <c r="A413" s="245">
        <v>25</v>
      </c>
      <c r="B413" s="245">
        <v>29</v>
      </c>
      <c r="C413" s="245" t="s">
        <v>36</v>
      </c>
      <c r="D413" s="245" t="s">
        <v>36</v>
      </c>
      <c r="E413" s="245" t="s">
        <v>36</v>
      </c>
      <c r="I413" s="245" t="s">
        <v>36</v>
      </c>
      <c r="J413" s="245" t="s">
        <v>36</v>
      </c>
      <c r="K413" s="245" t="s">
        <v>36</v>
      </c>
      <c r="L413" s="245" t="s">
        <v>36</v>
      </c>
      <c r="M413" s="245" t="s">
        <v>36</v>
      </c>
      <c r="N413" s="245" t="s">
        <v>36</v>
      </c>
      <c r="O413" s="245" t="s">
        <v>36</v>
      </c>
      <c r="P413" s="245" t="s">
        <v>36</v>
      </c>
      <c r="Q413" s="245" t="s">
        <v>36</v>
      </c>
      <c r="R413" s="245" t="s">
        <v>36</v>
      </c>
      <c r="S413" s="245" t="s">
        <v>36</v>
      </c>
      <c r="T413" s="245" t="s">
        <v>36</v>
      </c>
      <c r="U413" s="245" t="s">
        <v>36</v>
      </c>
      <c r="V413" s="245" t="s">
        <v>36</v>
      </c>
      <c r="W413" s="245" t="s">
        <v>36</v>
      </c>
    </row>
    <row r="414" spans="1:24">
      <c r="A414" s="245">
        <v>30</v>
      </c>
      <c r="B414" s="245">
        <v>34</v>
      </c>
      <c r="C414" s="245" t="s">
        <v>36</v>
      </c>
      <c r="D414" s="245" t="s">
        <v>36</v>
      </c>
      <c r="E414" s="245" t="s">
        <v>36</v>
      </c>
      <c r="I414" s="245" t="s">
        <v>36</v>
      </c>
      <c r="J414" s="245" t="s">
        <v>36</v>
      </c>
      <c r="K414" s="245" t="s">
        <v>36</v>
      </c>
      <c r="L414" s="245" t="s">
        <v>36</v>
      </c>
      <c r="M414" s="245" t="s">
        <v>36</v>
      </c>
      <c r="N414" s="245" t="s">
        <v>36</v>
      </c>
      <c r="O414" s="245" t="s">
        <v>36</v>
      </c>
      <c r="P414" s="245" t="s">
        <v>36</v>
      </c>
      <c r="Q414" s="245" t="s">
        <v>36</v>
      </c>
      <c r="R414" s="245" t="s">
        <v>36</v>
      </c>
      <c r="S414" s="245" t="s">
        <v>36</v>
      </c>
      <c r="T414" s="245" t="s">
        <v>36</v>
      </c>
      <c r="U414" s="245" t="s">
        <v>36</v>
      </c>
      <c r="V414" s="245" t="s">
        <v>36</v>
      </c>
      <c r="W414" s="245" t="s">
        <v>36</v>
      </c>
    </row>
    <row r="415" spans="1:24">
      <c r="A415" s="245">
        <v>35</v>
      </c>
      <c r="B415" s="245">
        <v>39</v>
      </c>
      <c r="C415" s="245" t="s">
        <v>36</v>
      </c>
      <c r="D415" s="245" t="s">
        <v>36</v>
      </c>
      <c r="E415" s="245" t="s">
        <v>36</v>
      </c>
      <c r="I415" s="245" t="s">
        <v>36</v>
      </c>
      <c r="J415" s="245" t="s">
        <v>36</v>
      </c>
      <c r="K415" s="245" t="s">
        <v>36</v>
      </c>
      <c r="L415" s="245" t="s">
        <v>36</v>
      </c>
      <c r="M415" s="245" t="s">
        <v>36</v>
      </c>
      <c r="N415" s="245" t="s">
        <v>36</v>
      </c>
      <c r="O415" s="245" t="s">
        <v>36</v>
      </c>
      <c r="P415" s="245" t="s">
        <v>36</v>
      </c>
      <c r="Q415" s="245" t="s">
        <v>36</v>
      </c>
      <c r="R415" s="245" t="s">
        <v>36</v>
      </c>
      <c r="S415" s="245" t="s">
        <v>36</v>
      </c>
      <c r="T415" s="245" t="s">
        <v>36</v>
      </c>
      <c r="U415" s="245" t="s">
        <v>36</v>
      </c>
      <c r="V415" s="245" t="s">
        <v>36</v>
      </c>
      <c r="W415" s="245" t="s">
        <v>36</v>
      </c>
    </row>
    <row r="416" spans="1:24">
      <c r="A416" s="245">
        <v>40</v>
      </c>
      <c r="B416" s="245">
        <v>44</v>
      </c>
      <c r="C416" s="245" t="s">
        <v>36</v>
      </c>
      <c r="D416" s="245" t="s">
        <v>36</v>
      </c>
      <c r="E416" s="245" t="s">
        <v>36</v>
      </c>
      <c r="I416" s="245" t="s">
        <v>36</v>
      </c>
      <c r="J416" s="245" t="s">
        <v>36</v>
      </c>
      <c r="K416" s="245" t="s">
        <v>36</v>
      </c>
      <c r="L416" s="245" t="s">
        <v>36</v>
      </c>
      <c r="M416" s="245" t="s">
        <v>36</v>
      </c>
      <c r="N416" s="245" t="s">
        <v>36</v>
      </c>
      <c r="O416" s="245" t="s">
        <v>36</v>
      </c>
      <c r="P416" s="245" t="s">
        <v>36</v>
      </c>
      <c r="Q416" s="245" t="s">
        <v>36</v>
      </c>
      <c r="R416" s="245" t="s">
        <v>36</v>
      </c>
      <c r="S416" s="245" t="s">
        <v>36</v>
      </c>
      <c r="T416" s="245" t="s">
        <v>36</v>
      </c>
      <c r="U416" s="245" t="s">
        <v>36</v>
      </c>
      <c r="V416" s="245" t="s">
        <v>36</v>
      </c>
      <c r="W416" s="245" t="s">
        <v>36</v>
      </c>
    </row>
    <row r="417" spans="1:23">
      <c r="A417" s="245">
        <v>45</v>
      </c>
      <c r="B417" s="245">
        <v>49</v>
      </c>
      <c r="C417" s="245" t="s">
        <v>36</v>
      </c>
      <c r="D417" s="245" t="s">
        <v>36</v>
      </c>
      <c r="E417" s="245" t="s">
        <v>36</v>
      </c>
      <c r="I417" s="245" t="s">
        <v>36</v>
      </c>
      <c r="J417" s="245" t="s">
        <v>36</v>
      </c>
      <c r="K417" s="245" t="s">
        <v>36</v>
      </c>
      <c r="L417" s="245" t="s">
        <v>36</v>
      </c>
      <c r="M417" s="245" t="s">
        <v>36</v>
      </c>
      <c r="N417" s="245" t="s">
        <v>36</v>
      </c>
      <c r="O417" s="245" t="s">
        <v>36</v>
      </c>
      <c r="P417" s="245" t="s">
        <v>36</v>
      </c>
      <c r="Q417" s="245" t="s">
        <v>36</v>
      </c>
      <c r="R417" s="245" t="s">
        <v>36</v>
      </c>
      <c r="S417" s="245" t="s">
        <v>36</v>
      </c>
      <c r="T417" s="245" t="s">
        <v>36</v>
      </c>
      <c r="U417" s="245" t="s">
        <v>36</v>
      </c>
      <c r="V417" s="245" t="s">
        <v>36</v>
      </c>
      <c r="W417" s="245" t="s">
        <v>36</v>
      </c>
    </row>
    <row r="418" spans="1:23">
      <c r="A418" s="245">
        <v>50</v>
      </c>
      <c r="B418" s="245">
        <v>54</v>
      </c>
      <c r="C418" s="245" t="s">
        <v>36</v>
      </c>
      <c r="D418" s="245" t="s">
        <v>36</v>
      </c>
      <c r="E418" s="245" t="s">
        <v>36</v>
      </c>
      <c r="I418" s="245" t="s">
        <v>36</v>
      </c>
      <c r="J418" s="245" t="s">
        <v>36</v>
      </c>
      <c r="K418" s="245" t="s">
        <v>36</v>
      </c>
      <c r="L418" s="245" t="s">
        <v>36</v>
      </c>
      <c r="M418" s="245" t="s">
        <v>36</v>
      </c>
      <c r="N418" s="245" t="s">
        <v>36</v>
      </c>
      <c r="O418" s="245" t="s">
        <v>36</v>
      </c>
      <c r="P418" s="245" t="s">
        <v>36</v>
      </c>
      <c r="Q418" s="245" t="s">
        <v>36</v>
      </c>
      <c r="R418" s="245" t="s">
        <v>36</v>
      </c>
      <c r="S418" s="245" t="s">
        <v>36</v>
      </c>
      <c r="T418" s="245" t="s">
        <v>36</v>
      </c>
      <c r="U418" s="245" t="s">
        <v>36</v>
      </c>
      <c r="V418" s="245" t="s">
        <v>36</v>
      </c>
      <c r="W418" s="245" t="s">
        <v>36</v>
      </c>
    </row>
    <row r="419" spans="1:23">
      <c r="A419" s="245">
        <v>55</v>
      </c>
      <c r="B419" s="245">
        <v>59</v>
      </c>
      <c r="C419" s="245" t="s">
        <v>36</v>
      </c>
      <c r="D419" s="245" t="s">
        <v>36</v>
      </c>
      <c r="E419" s="245" t="s">
        <v>36</v>
      </c>
      <c r="I419" s="245" t="s">
        <v>36</v>
      </c>
      <c r="J419" s="245" t="s">
        <v>36</v>
      </c>
      <c r="K419" s="245" t="s">
        <v>36</v>
      </c>
      <c r="L419" s="245" t="s">
        <v>36</v>
      </c>
      <c r="M419" s="245" t="s">
        <v>36</v>
      </c>
      <c r="N419" s="245" t="s">
        <v>36</v>
      </c>
      <c r="O419" s="245" t="s">
        <v>36</v>
      </c>
      <c r="P419" s="245" t="s">
        <v>36</v>
      </c>
      <c r="Q419" s="245" t="s">
        <v>36</v>
      </c>
      <c r="R419" s="245" t="s">
        <v>36</v>
      </c>
      <c r="S419" s="245" t="s">
        <v>36</v>
      </c>
      <c r="T419" s="245" t="s">
        <v>36</v>
      </c>
      <c r="U419" s="245" t="s">
        <v>36</v>
      </c>
      <c r="V419" s="245" t="s">
        <v>36</v>
      </c>
      <c r="W419" s="245" t="s">
        <v>36</v>
      </c>
    </row>
    <row r="420" spans="1:23">
      <c r="A420" s="245">
        <v>60</v>
      </c>
      <c r="B420" s="245">
        <v>64</v>
      </c>
      <c r="C420" s="245" t="s">
        <v>36</v>
      </c>
      <c r="D420" s="245" t="s">
        <v>36</v>
      </c>
      <c r="E420" s="245" t="s">
        <v>36</v>
      </c>
      <c r="I420" s="245" t="s">
        <v>36</v>
      </c>
      <c r="J420" s="245" t="s">
        <v>36</v>
      </c>
      <c r="K420" s="245" t="s">
        <v>36</v>
      </c>
      <c r="L420" s="245" t="s">
        <v>36</v>
      </c>
      <c r="M420" s="245" t="s">
        <v>36</v>
      </c>
      <c r="N420" s="245" t="s">
        <v>36</v>
      </c>
      <c r="O420" s="245" t="s">
        <v>36</v>
      </c>
      <c r="P420" s="245" t="s">
        <v>36</v>
      </c>
      <c r="Q420" s="245" t="s">
        <v>36</v>
      </c>
      <c r="R420" s="245" t="s">
        <v>36</v>
      </c>
      <c r="S420" s="245" t="s">
        <v>36</v>
      </c>
      <c r="T420" s="245" t="s">
        <v>36</v>
      </c>
      <c r="U420" s="245" t="s">
        <v>36</v>
      </c>
      <c r="V420" s="245" t="s">
        <v>36</v>
      </c>
      <c r="W420" s="245" t="s">
        <v>36</v>
      </c>
    </row>
    <row r="421" spans="1:23">
      <c r="A421" s="245">
        <v>65</v>
      </c>
      <c r="B421" s="245">
        <v>69</v>
      </c>
      <c r="C421" s="245" t="s">
        <v>36</v>
      </c>
      <c r="D421" s="245" t="s">
        <v>36</v>
      </c>
      <c r="E421" s="245" t="s">
        <v>36</v>
      </c>
      <c r="I421" s="245" t="s">
        <v>36</v>
      </c>
      <c r="J421" s="245" t="s">
        <v>36</v>
      </c>
      <c r="K421" s="245" t="s">
        <v>36</v>
      </c>
      <c r="L421" s="245" t="s">
        <v>36</v>
      </c>
      <c r="M421" s="245" t="s">
        <v>36</v>
      </c>
      <c r="N421" s="245" t="s">
        <v>36</v>
      </c>
      <c r="O421" s="245" t="s">
        <v>36</v>
      </c>
      <c r="P421" s="245" t="s">
        <v>36</v>
      </c>
      <c r="Q421" s="245" t="s">
        <v>36</v>
      </c>
      <c r="R421" s="245" t="s">
        <v>36</v>
      </c>
      <c r="S421" s="245" t="s">
        <v>36</v>
      </c>
      <c r="T421" s="245" t="s">
        <v>36</v>
      </c>
      <c r="U421" s="245" t="s">
        <v>36</v>
      </c>
      <c r="V421" s="245" t="s">
        <v>36</v>
      </c>
      <c r="W421" s="245" t="s">
        <v>36</v>
      </c>
    </row>
    <row r="422" spans="1:23">
      <c r="A422" s="245">
        <v>70</v>
      </c>
      <c r="B422" s="245">
        <v>74</v>
      </c>
      <c r="C422" s="245" t="s">
        <v>36</v>
      </c>
      <c r="D422" s="245" t="s">
        <v>36</v>
      </c>
      <c r="E422" s="245" t="s">
        <v>36</v>
      </c>
      <c r="I422" s="245" t="s">
        <v>36</v>
      </c>
      <c r="J422" s="245" t="s">
        <v>36</v>
      </c>
      <c r="K422" s="245" t="s">
        <v>36</v>
      </c>
      <c r="L422" s="245" t="s">
        <v>36</v>
      </c>
      <c r="M422" s="245" t="s">
        <v>36</v>
      </c>
      <c r="N422" s="245" t="s">
        <v>36</v>
      </c>
      <c r="O422" s="245" t="s">
        <v>36</v>
      </c>
      <c r="P422" s="245" t="s">
        <v>36</v>
      </c>
      <c r="Q422" s="245" t="s">
        <v>36</v>
      </c>
      <c r="R422" s="245" t="s">
        <v>36</v>
      </c>
      <c r="S422" s="245" t="s">
        <v>36</v>
      </c>
      <c r="T422" s="245" t="s">
        <v>36</v>
      </c>
      <c r="U422" s="245" t="s">
        <v>36</v>
      </c>
      <c r="V422" s="245" t="s">
        <v>36</v>
      </c>
      <c r="W422" s="245" t="s">
        <v>36</v>
      </c>
    </row>
    <row r="423" spans="1:23">
      <c r="A423" s="245">
        <v>75</v>
      </c>
      <c r="B423" s="245">
        <v>79</v>
      </c>
      <c r="C423" s="245" t="s">
        <v>36</v>
      </c>
      <c r="D423" s="245" t="s">
        <v>36</v>
      </c>
      <c r="E423" s="245" t="s">
        <v>36</v>
      </c>
      <c r="I423" s="245" t="s">
        <v>36</v>
      </c>
      <c r="J423" s="245" t="s">
        <v>36</v>
      </c>
      <c r="K423" s="245" t="s">
        <v>36</v>
      </c>
      <c r="L423" s="245" t="s">
        <v>36</v>
      </c>
      <c r="M423" s="245" t="s">
        <v>36</v>
      </c>
      <c r="N423" s="245" t="s">
        <v>36</v>
      </c>
      <c r="O423" s="245" t="s">
        <v>36</v>
      </c>
      <c r="P423" s="245" t="s">
        <v>36</v>
      </c>
      <c r="Q423" s="245" t="s">
        <v>36</v>
      </c>
      <c r="R423" s="245" t="s">
        <v>36</v>
      </c>
      <c r="S423" s="245" t="s">
        <v>36</v>
      </c>
      <c r="T423" s="245" t="s">
        <v>36</v>
      </c>
      <c r="U423" s="245" t="s">
        <v>36</v>
      </c>
      <c r="V423" s="245" t="s">
        <v>36</v>
      </c>
      <c r="W423" s="245" t="s">
        <v>36</v>
      </c>
    </row>
    <row r="424" spans="1:23">
      <c r="A424" s="245">
        <v>80</v>
      </c>
      <c r="B424" s="245">
        <v>99</v>
      </c>
      <c r="C424" s="245" t="s">
        <v>36</v>
      </c>
      <c r="D424" s="245" t="s">
        <v>36</v>
      </c>
      <c r="E424" s="245" t="s">
        <v>36</v>
      </c>
      <c r="I424" s="245" t="s">
        <v>36</v>
      </c>
      <c r="J424" s="245" t="s">
        <v>36</v>
      </c>
      <c r="K424" s="245" t="s">
        <v>36</v>
      </c>
      <c r="L424" s="245" t="s">
        <v>36</v>
      </c>
      <c r="M424" s="245" t="s">
        <v>36</v>
      </c>
      <c r="N424" s="245" t="s">
        <v>36</v>
      </c>
      <c r="O424" s="245" t="s">
        <v>36</v>
      </c>
      <c r="P424" s="245" t="s">
        <v>36</v>
      </c>
      <c r="Q424" s="245" t="s">
        <v>36</v>
      </c>
      <c r="R424" s="245" t="s">
        <v>36</v>
      </c>
      <c r="S424" s="245" t="s">
        <v>36</v>
      </c>
      <c r="T424" s="245" t="s">
        <v>36</v>
      </c>
      <c r="U424" s="245" t="s">
        <v>36</v>
      </c>
      <c r="V424" s="245" t="s">
        <v>36</v>
      </c>
      <c r="W424" s="245" t="s">
        <v>36</v>
      </c>
    </row>
    <row r="426" spans="1:23">
      <c r="A426" s="245">
        <v>1</v>
      </c>
      <c r="C426" s="245" t="s">
        <v>36</v>
      </c>
      <c r="D426" s="245" t="s">
        <v>36</v>
      </c>
      <c r="E426" s="245" t="s">
        <v>36</v>
      </c>
      <c r="I426" s="245" t="s">
        <v>36</v>
      </c>
      <c r="J426" s="245" t="s">
        <v>36</v>
      </c>
      <c r="K426" s="245" t="s">
        <v>36</v>
      </c>
      <c r="L426" s="245" t="s">
        <v>36</v>
      </c>
      <c r="M426" s="245" t="s">
        <v>36</v>
      </c>
      <c r="N426" s="245" t="s">
        <v>36</v>
      </c>
      <c r="O426" s="245" t="s">
        <v>36</v>
      </c>
      <c r="P426" s="245" t="s">
        <v>36</v>
      </c>
      <c r="Q426" s="245" t="s">
        <v>36</v>
      </c>
      <c r="R426" s="245" t="s">
        <v>36</v>
      </c>
      <c r="S426" s="245" t="s">
        <v>36</v>
      </c>
      <c r="T426" s="245" t="s">
        <v>36</v>
      </c>
      <c r="U426" s="245" t="s">
        <v>36</v>
      </c>
      <c r="V426" s="245" t="s">
        <v>36</v>
      </c>
      <c r="W426" s="245" t="s">
        <v>36</v>
      </c>
    </row>
    <row r="427" spans="1:23">
      <c r="A427" s="245">
        <v>2</v>
      </c>
      <c r="C427" s="245" t="s">
        <v>36</v>
      </c>
      <c r="D427" s="245" t="s">
        <v>36</v>
      </c>
      <c r="E427" s="245" t="s">
        <v>36</v>
      </c>
      <c r="I427" s="245" t="s">
        <v>36</v>
      </c>
      <c r="J427" s="245" t="s">
        <v>36</v>
      </c>
      <c r="K427" s="245" t="s">
        <v>36</v>
      </c>
      <c r="L427" s="245" t="s">
        <v>36</v>
      </c>
      <c r="M427" s="245" t="s">
        <v>36</v>
      </c>
      <c r="N427" s="245" t="s">
        <v>36</v>
      </c>
      <c r="O427" s="245" t="s">
        <v>36</v>
      </c>
      <c r="P427" s="245" t="s">
        <v>36</v>
      </c>
      <c r="Q427" s="245" t="s">
        <v>36</v>
      </c>
      <c r="R427" s="245" t="s">
        <v>36</v>
      </c>
      <c r="S427" s="245" t="s">
        <v>36</v>
      </c>
      <c r="T427" s="245" t="s">
        <v>36</v>
      </c>
      <c r="U427" s="245" t="s">
        <v>36</v>
      </c>
      <c r="V427" s="245" t="s">
        <v>36</v>
      </c>
      <c r="W427" s="245" t="s">
        <v>36</v>
      </c>
    </row>
    <row r="428" spans="1:23">
      <c r="A428" s="245">
        <v>3</v>
      </c>
      <c r="C428" s="245" t="s">
        <v>36</v>
      </c>
      <c r="D428" s="245" t="s">
        <v>36</v>
      </c>
      <c r="E428" s="245" t="s">
        <v>36</v>
      </c>
      <c r="I428" s="245" t="s">
        <v>36</v>
      </c>
      <c r="J428" s="245" t="s">
        <v>36</v>
      </c>
      <c r="K428" s="245" t="s">
        <v>36</v>
      </c>
      <c r="L428" s="245" t="s">
        <v>36</v>
      </c>
      <c r="M428" s="245" t="s">
        <v>36</v>
      </c>
      <c r="N428" s="245" t="s">
        <v>36</v>
      </c>
      <c r="O428" s="245" t="s">
        <v>36</v>
      </c>
      <c r="P428" s="245" t="s">
        <v>36</v>
      </c>
      <c r="Q428" s="245" t="s">
        <v>36</v>
      </c>
      <c r="R428" s="245" t="s">
        <v>36</v>
      </c>
      <c r="S428" s="245" t="s">
        <v>36</v>
      </c>
      <c r="T428" s="245" t="s">
        <v>36</v>
      </c>
      <c r="U428" s="245" t="s">
        <v>36</v>
      </c>
      <c r="V428" s="245" t="s">
        <v>36</v>
      </c>
      <c r="W428" s="245" t="s">
        <v>36</v>
      </c>
    </row>
    <row r="429" spans="1:23">
      <c r="C429" s="247" t="s">
        <v>774</v>
      </c>
    </row>
    <row r="430" spans="1:23">
      <c r="A430" s="245" t="s">
        <v>667</v>
      </c>
      <c r="C430" s="245" t="s">
        <v>635</v>
      </c>
      <c r="I430" s="245" t="s">
        <v>636</v>
      </c>
      <c r="L430" s="245" t="s">
        <v>637</v>
      </c>
      <c r="O430" s="245" t="s">
        <v>638</v>
      </c>
      <c r="R430" s="245" t="s">
        <v>639</v>
      </c>
      <c r="U430" s="245" t="s">
        <v>640</v>
      </c>
    </row>
    <row r="431" spans="1:23">
      <c r="A431" s="245" t="s">
        <v>651</v>
      </c>
      <c r="C431" s="245" t="s">
        <v>738</v>
      </c>
      <c r="I431" s="245" t="s">
        <v>770</v>
      </c>
      <c r="L431" s="245" t="s">
        <v>244</v>
      </c>
      <c r="O431" s="245" t="s">
        <v>771</v>
      </c>
      <c r="R431" s="245" t="s">
        <v>772</v>
      </c>
      <c r="U431" s="245" t="s">
        <v>773</v>
      </c>
    </row>
    <row r="432" spans="1:23">
      <c r="A432" s="245" t="s">
        <v>653</v>
      </c>
      <c r="B432" s="245" t="s">
        <v>654</v>
      </c>
      <c r="C432" s="245" t="s">
        <v>652</v>
      </c>
      <c r="D432" s="245" t="s">
        <v>655</v>
      </c>
      <c r="E432" s="245" t="s">
        <v>656</v>
      </c>
      <c r="I432" s="245" t="s">
        <v>652</v>
      </c>
      <c r="J432" s="245" t="s">
        <v>655</v>
      </c>
      <c r="K432" s="245" t="s">
        <v>656</v>
      </c>
      <c r="L432" s="245" t="s">
        <v>652</v>
      </c>
      <c r="M432" s="245" t="s">
        <v>655</v>
      </c>
      <c r="N432" s="245" t="s">
        <v>656</v>
      </c>
      <c r="O432" s="245" t="s">
        <v>652</v>
      </c>
      <c r="P432" s="245" t="s">
        <v>655</v>
      </c>
      <c r="Q432" s="245" t="s">
        <v>656</v>
      </c>
      <c r="R432" s="245" t="s">
        <v>652</v>
      </c>
      <c r="S432" s="245" t="s">
        <v>655</v>
      </c>
      <c r="T432" s="245" t="s">
        <v>656</v>
      </c>
      <c r="U432" s="245" t="s">
        <v>652</v>
      </c>
      <c r="V432" s="245" t="s">
        <v>655</v>
      </c>
      <c r="W432" s="245" t="s">
        <v>656</v>
      </c>
    </row>
    <row r="433" spans="1:24">
      <c r="A433" s="245">
        <v>18</v>
      </c>
      <c r="B433" s="245">
        <v>24</v>
      </c>
      <c r="C433" s="245" t="s">
        <v>36</v>
      </c>
      <c r="D433" s="245" t="s">
        <v>36</v>
      </c>
      <c r="E433" s="245" t="s">
        <v>36</v>
      </c>
      <c r="I433" s="245" t="s">
        <v>36</v>
      </c>
      <c r="J433" s="245" t="s">
        <v>36</v>
      </c>
      <c r="K433" s="245" t="s">
        <v>36</v>
      </c>
      <c r="L433" s="245">
        <v>1897</v>
      </c>
      <c r="M433" s="245">
        <v>1000.6675</v>
      </c>
      <c r="N433" s="245">
        <v>531.16</v>
      </c>
      <c r="O433" s="245">
        <v>1645</v>
      </c>
      <c r="P433" s="245">
        <v>867.73749999999995</v>
      </c>
      <c r="Q433" s="245">
        <v>460.6</v>
      </c>
      <c r="R433" s="245">
        <v>1266</v>
      </c>
      <c r="S433" s="245">
        <v>667.81500000000005</v>
      </c>
      <c r="T433" s="245">
        <v>354.48</v>
      </c>
      <c r="U433" s="245">
        <v>912</v>
      </c>
      <c r="V433" s="245">
        <v>481.08</v>
      </c>
      <c r="W433" s="245">
        <v>255.36</v>
      </c>
      <c r="X433" s="245">
        <v>11</v>
      </c>
    </row>
    <row r="434" spans="1:24">
      <c r="A434" s="245">
        <v>25</v>
      </c>
      <c r="B434" s="245">
        <v>29</v>
      </c>
      <c r="C434" s="245" t="s">
        <v>36</v>
      </c>
      <c r="D434" s="245" t="s">
        <v>36</v>
      </c>
      <c r="E434" s="245" t="s">
        <v>36</v>
      </c>
      <c r="I434" s="245" t="s">
        <v>36</v>
      </c>
      <c r="J434" s="245" t="s">
        <v>36</v>
      </c>
      <c r="K434" s="245" t="s">
        <v>36</v>
      </c>
      <c r="L434" s="245">
        <v>2166</v>
      </c>
      <c r="M434" s="245">
        <v>1142.5650000000001</v>
      </c>
      <c r="N434" s="245">
        <v>606.48</v>
      </c>
      <c r="O434" s="245">
        <v>1872</v>
      </c>
      <c r="P434" s="245">
        <v>987.48</v>
      </c>
      <c r="Q434" s="245">
        <v>524.16</v>
      </c>
      <c r="R434" s="245">
        <v>1443</v>
      </c>
      <c r="S434" s="245">
        <v>761.1825</v>
      </c>
      <c r="T434" s="245">
        <v>404.04</v>
      </c>
      <c r="U434" s="245">
        <v>1038</v>
      </c>
      <c r="V434" s="245">
        <v>547.54499999999996</v>
      </c>
      <c r="W434" s="245">
        <v>290.64</v>
      </c>
    </row>
    <row r="435" spans="1:24">
      <c r="A435" s="245">
        <v>30</v>
      </c>
      <c r="B435" s="245">
        <v>34</v>
      </c>
      <c r="C435" s="245" t="s">
        <v>36</v>
      </c>
      <c r="D435" s="245" t="s">
        <v>36</v>
      </c>
      <c r="E435" s="245" t="s">
        <v>36</v>
      </c>
      <c r="I435" s="245" t="s">
        <v>36</v>
      </c>
      <c r="J435" s="245" t="s">
        <v>36</v>
      </c>
      <c r="K435" s="245" t="s">
        <v>36</v>
      </c>
      <c r="L435" s="245">
        <v>2438</v>
      </c>
      <c r="M435" s="245">
        <v>1286.0450000000001</v>
      </c>
      <c r="N435" s="245">
        <v>682.64</v>
      </c>
      <c r="O435" s="245">
        <v>2110</v>
      </c>
      <c r="P435" s="245">
        <v>1113.0250000000001</v>
      </c>
      <c r="Q435" s="245">
        <v>590.79999999999995</v>
      </c>
      <c r="R435" s="245">
        <v>1630</v>
      </c>
      <c r="S435" s="245">
        <v>859.82500000000005</v>
      </c>
      <c r="T435" s="245">
        <v>456.4</v>
      </c>
      <c r="U435" s="245">
        <v>1174</v>
      </c>
      <c r="V435" s="245">
        <v>619.28499999999997</v>
      </c>
      <c r="W435" s="245">
        <v>328.72</v>
      </c>
    </row>
    <row r="436" spans="1:24">
      <c r="A436" s="245">
        <v>35</v>
      </c>
      <c r="B436" s="245">
        <v>39</v>
      </c>
      <c r="C436" s="245" t="s">
        <v>36</v>
      </c>
      <c r="D436" s="245" t="s">
        <v>36</v>
      </c>
      <c r="E436" s="245" t="s">
        <v>36</v>
      </c>
      <c r="I436" s="245" t="s">
        <v>36</v>
      </c>
      <c r="J436" s="245" t="s">
        <v>36</v>
      </c>
      <c r="K436" s="245" t="s">
        <v>36</v>
      </c>
      <c r="L436" s="245">
        <v>2707</v>
      </c>
      <c r="M436" s="245">
        <v>1427.9425000000001</v>
      </c>
      <c r="N436" s="245">
        <v>757.96</v>
      </c>
      <c r="O436" s="245">
        <v>2343</v>
      </c>
      <c r="P436" s="245">
        <v>1235.9324999999999</v>
      </c>
      <c r="Q436" s="245">
        <v>656.04</v>
      </c>
      <c r="R436" s="245">
        <v>1804</v>
      </c>
      <c r="S436" s="245">
        <v>951.61</v>
      </c>
      <c r="T436" s="245">
        <v>505.12</v>
      </c>
      <c r="U436" s="245">
        <v>1300</v>
      </c>
      <c r="V436" s="245">
        <v>685.75</v>
      </c>
      <c r="W436" s="245">
        <v>364</v>
      </c>
    </row>
    <row r="437" spans="1:24">
      <c r="A437" s="245">
        <v>40</v>
      </c>
      <c r="B437" s="245">
        <v>44</v>
      </c>
      <c r="C437" s="245" t="s">
        <v>36</v>
      </c>
      <c r="D437" s="245" t="s">
        <v>36</v>
      </c>
      <c r="E437" s="245" t="s">
        <v>36</v>
      </c>
      <c r="I437" s="245" t="s">
        <v>36</v>
      </c>
      <c r="J437" s="245" t="s">
        <v>36</v>
      </c>
      <c r="K437" s="245" t="s">
        <v>36</v>
      </c>
      <c r="L437" s="245">
        <v>3055</v>
      </c>
      <c r="M437" s="245">
        <v>1611.5125</v>
      </c>
      <c r="N437" s="245">
        <v>855.4</v>
      </c>
      <c r="O437" s="245">
        <v>2640</v>
      </c>
      <c r="P437" s="245">
        <v>1392.6</v>
      </c>
      <c r="Q437" s="245">
        <v>739.2</v>
      </c>
      <c r="R437" s="245">
        <v>2032</v>
      </c>
      <c r="S437" s="245">
        <v>1071.8800000000001</v>
      </c>
      <c r="T437" s="245">
        <v>568.96</v>
      </c>
      <c r="U437" s="245">
        <v>1464</v>
      </c>
      <c r="V437" s="245">
        <v>772.26</v>
      </c>
      <c r="W437" s="245">
        <v>409.92</v>
      </c>
    </row>
    <row r="438" spans="1:24">
      <c r="A438" s="245">
        <v>45</v>
      </c>
      <c r="B438" s="245">
        <v>49</v>
      </c>
      <c r="C438" s="245" t="s">
        <v>36</v>
      </c>
      <c r="D438" s="245" t="s">
        <v>36</v>
      </c>
      <c r="E438" s="245" t="s">
        <v>36</v>
      </c>
      <c r="I438" s="245" t="s">
        <v>36</v>
      </c>
      <c r="J438" s="245" t="s">
        <v>36</v>
      </c>
      <c r="K438" s="245" t="s">
        <v>36</v>
      </c>
      <c r="L438" s="245">
        <v>3546</v>
      </c>
      <c r="M438" s="245">
        <v>1870.5150000000001</v>
      </c>
      <c r="N438" s="245">
        <v>992.88</v>
      </c>
      <c r="O438" s="245">
        <v>3067</v>
      </c>
      <c r="P438" s="245">
        <v>1617.8425</v>
      </c>
      <c r="Q438" s="245">
        <v>858.76</v>
      </c>
      <c r="R438" s="245">
        <v>2357</v>
      </c>
      <c r="S438" s="245">
        <v>1243.3175000000001</v>
      </c>
      <c r="T438" s="245">
        <v>659.96</v>
      </c>
      <c r="U438" s="245">
        <v>1697</v>
      </c>
      <c r="V438" s="245">
        <v>895.16750000000002</v>
      </c>
      <c r="W438" s="245">
        <v>475.15999999999997</v>
      </c>
    </row>
    <row r="439" spans="1:24">
      <c r="A439" s="245">
        <v>50</v>
      </c>
      <c r="B439" s="245">
        <v>54</v>
      </c>
      <c r="C439" s="245" t="s">
        <v>36</v>
      </c>
      <c r="D439" s="245" t="s">
        <v>36</v>
      </c>
      <c r="E439" s="245" t="s">
        <v>36</v>
      </c>
      <c r="I439" s="245" t="s">
        <v>36</v>
      </c>
      <c r="J439" s="245" t="s">
        <v>36</v>
      </c>
      <c r="K439" s="245" t="s">
        <v>36</v>
      </c>
      <c r="L439" s="245">
        <v>3886</v>
      </c>
      <c r="M439" s="245">
        <v>2049.8649999999998</v>
      </c>
      <c r="N439" s="245">
        <v>1088.08</v>
      </c>
      <c r="O439" s="245">
        <v>3355</v>
      </c>
      <c r="P439" s="245">
        <v>1769.7625</v>
      </c>
      <c r="Q439" s="245">
        <v>939.4</v>
      </c>
      <c r="R439" s="245">
        <v>2582</v>
      </c>
      <c r="S439" s="245">
        <v>1362.0050000000001</v>
      </c>
      <c r="T439" s="245">
        <v>722.96</v>
      </c>
      <c r="U439" s="245">
        <v>1859</v>
      </c>
      <c r="V439" s="245">
        <v>980.62249999999995</v>
      </c>
      <c r="W439" s="245">
        <v>520.52</v>
      </c>
    </row>
    <row r="440" spans="1:24">
      <c r="A440" s="245">
        <v>55</v>
      </c>
      <c r="B440" s="245">
        <v>59</v>
      </c>
      <c r="C440" s="245" t="s">
        <v>36</v>
      </c>
      <c r="D440" s="245" t="s">
        <v>36</v>
      </c>
      <c r="E440" s="245" t="s">
        <v>36</v>
      </c>
      <c r="I440" s="245" t="s">
        <v>36</v>
      </c>
      <c r="J440" s="245" t="s">
        <v>36</v>
      </c>
      <c r="K440" s="245" t="s">
        <v>36</v>
      </c>
      <c r="L440" s="245">
        <v>4592</v>
      </c>
      <c r="M440" s="245">
        <v>2422.2800000000002</v>
      </c>
      <c r="N440" s="245">
        <v>1285.76</v>
      </c>
      <c r="O440" s="245">
        <v>3958</v>
      </c>
      <c r="P440" s="245">
        <v>2087.8449999999998</v>
      </c>
      <c r="Q440" s="245">
        <v>1108.24</v>
      </c>
      <c r="R440" s="245">
        <v>3054</v>
      </c>
      <c r="S440" s="245">
        <v>1610.9849999999999</v>
      </c>
      <c r="T440" s="245">
        <v>855.12</v>
      </c>
      <c r="U440" s="245">
        <v>2198</v>
      </c>
      <c r="V440" s="245">
        <v>1159.4449999999999</v>
      </c>
      <c r="W440" s="245">
        <v>615.44000000000005</v>
      </c>
    </row>
    <row r="441" spans="1:24">
      <c r="A441" s="245">
        <v>60</v>
      </c>
      <c r="B441" s="245">
        <v>64</v>
      </c>
      <c r="C441" s="245" t="s">
        <v>36</v>
      </c>
      <c r="D441" s="245" t="s">
        <v>36</v>
      </c>
      <c r="E441" s="245" t="s">
        <v>36</v>
      </c>
      <c r="I441" s="245" t="s">
        <v>36</v>
      </c>
      <c r="J441" s="245" t="s">
        <v>36</v>
      </c>
      <c r="K441" s="245" t="s">
        <v>36</v>
      </c>
      <c r="L441" s="245">
        <v>6761</v>
      </c>
      <c r="M441" s="245">
        <v>3566.4274999999998</v>
      </c>
      <c r="N441" s="245">
        <v>1893.08</v>
      </c>
      <c r="O441" s="245">
        <v>5823</v>
      </c>
      <c r="P441" s="245">
        <v>3071.6325000000002</v>
      </c>
      <c r="Q441" s="245">
        <v>1630.44</v>
      </c>
      <c r="R441" s="245">
        <v>4482</v>
      </c>
      <c r="S441" s="245">
        <v>2364.2550000000001</v>
      </c>
      <c r="T441" s="245">
        <v>1254.96</v>
      </c>
      <c r="U441" s="245">
        <v>3227</v>
      </c>
      <c r="V441" s="245">
        <v>1702.2425000000001</v>
      </c>
      <c r="W441" s="245">
        <v>903.56</v>
      </c>
    </row>
    <row r="442" spans="1:24">
      <c r="A442" s="245">
        <v>65</v>
      </c>
      <c r="B442" s="245">
        <v>69</v>
      </c>
      <c r="C442" s="245" t="s">
        <v>36</v>
      </c>
      <c r="D442" s="245" t="s">
        <v>36</v>
      </c>
      <c r="E442" s="245" t="s">
        <v>36</v>
      </c>
      <c r="I442" s="245" t="s">
        <v>36</v>
      </c>
      <c r="J442" s="245" t="s">
        <v>36</v>
      </c>
      <c r="K442" s="245" t="s">
        <v>36</v>
      </c>
      <c r="L442" s="245">
        <v>9108</v>
      </c>
      <c r="M442" s="245">
        <v>4804.47</v>
      </c>
      <c r="N442" s="245">
        <v>2550.2399999999998</v>
      </c>
      <c r="O442" s="245">
        <v>7836</v>
      </c>
      <c r="P442" s="245">
        <v>4133.49</v>
      </c>
      <c r="Q442" s="245">
        <v>2194.08</v>
      </c>
      <c r="R442" s="245">
        <v>6034</v>
      </c>
      <c r="S442" s="245">
        <v>3182.9349999999999</v>
      </c>
      <c r="T442" s="245">
        <v>1689.52</v>
      </c>
      <c r="U442" s="245">
        <v>4344</v>
      </c>
      <c r="V442" s="245">
        <v>2291.46</v>
      </c>
      <c r="W442" s="245">
        <v>1216.32</v>
      </c>
    </row>
    <row r="443" spans="1:24">
      <c r="A443" s="245">
        <v>70</v>
      </c>
      <c r="B443" s="245">
        <v>74</v>
      </c>
      <c r="C443" s="245" t="s">
        <v>36</v>
      </c>
      <c r="D443" s="245" t="s">
        <v>36</v>
      </c>
      <c r="E443" s="245" t="s">
        <v>36</v>
      </c>
      <c r="I443" s="245" t="s">
        <v>36</v>
      </c>
      <c r="J443" s="245" t="s">
        <v>36</v>
      </c>
      <c r="K443" s="245" t="s">
        <v>36</v>
      </c>
      <c r="L443" s="245">
        <v>13212</v>
      </c>
      <c r="M443" s="245">
        <v>6969.33</v>
      </c>
      <c r="N443" s="245">
        <v>3699.36</v>
      </c>
      <c r="O443" s="245">
        <v>11358</v>
      </c>
      <c r="P443" s="245">
        <v>5991.3450000000003</v>
      </c>
      <c r="Q443" s="245">
        <v>3180.24</v>
      </c>
      <c r="R443" s="245">
        <v>8745</v>
      </c>
      <c r="S443" s="245">
        <v>4612.9875000000002</v>
      </c>
      <c r="T443" s="245">
        <v>2448.6</v>
      </c>
      <c r="U443" s="245">
        <v>6297</v>
      </c>
      <c r="V443" s="245">
        <v>3321.6675</v>
      </c>
      <c r="W443" s="245">
        <v>1763.16</v>
      </c>
    </row>
    <row r="444" spans="1:24">
      <c r="A444" s="245">
        <v>75</v>
      </c>
      <c r="B444" s="245">
        <v>79</v>
      </c>
      <c r="C444" s="245" t="s">
        <v>36</v>
      </c>
      <c r="D444" s="245" t="s">
        <v>36</v>
      </c>
      <c r="E444" s="245" t="s">
        <v>36</v>
      </c>
      <c r="I444" s="245" t="s">
        <v>36</v>
      </c>
      <c r="J444" s="245" t="s">
        <v>36</v>
      </c>
      <c r="K444" s="245" t="s">
        <v>36</v>
      </c>
      <c r="L444" s="245">
        <v>16505</v>
      </c>
      <c r="M444" s="245">
        <v>8706.3875000000007</v>
      </c>
      <c r="N444" s="245">
        <v>4621.3999999999996</v>
      </c>
      <c r="O444" s="245">
        <v>14187</v>
      </c>
      <c r="P444" s="245">
        <v>7483.6424999999999</v>
      </c>
      <c r="Q444" s="245">
        <v>3972.36</v>
      </c>
      <c r="R444" s="245">
        <v>10925</v>
      </c>
      <c r="S444" s="245">
        <v>5762.9375</v>
      </c>
      <c r="T444" s="245">
        <v>3059</v>
      </c>
      <c r="U444" s="245">
        <v>7864</v>
      </c>
      <c r="V444" s="245">
        <v>4148.26</v>
      </c>
      <c r="W444" s="245">
        <v>2201.92</v>
      </c>
    </row>
    <row r="445" spans="1:24">
      <c r="A445" s="245">
        <v>80</v>
      </c>
      <c r="B445" s="245">
        <v>99</v>
      </c>
      <c r="C445" s="245" t="s">
        <v>36</v>
      </c>
      <c r="D445" s="245" t="s">
        <v>36</v>
      </c>
      <c r="E445" s="245" t="s">
        <v>36</v>
      </c>
      <c r="I445" s="245" t="s">
        <v>36</v>
      </c>
      <c r="J445" s="245" t="s">
        <v>36</v>
      </c>
      <c r="K445" s="245" t="s">
        <v>36</v>
      </c>
      <c r="L445" s="245">
        <v>23199</v>
      </c>
      <c r="M445" s="245">
        <v>12237.4725</v>
      </c>
      <c r="N445" s="245">
        <v>6495.72</v>
      </c>
      <c r="O445" s="245">
        <v>17723</v>
      </c>
      <c r="P445" s="245">
        <v>9348.8824999999997</v>
      </c>
      <c r="Q445" s="245">
        <v>4962.4399999999996</v>
      </c>
      <c r="R445" s="245">
        <v>13652</v>
      </c>
      <c r="S445" s="245">
        <v>7201.43</v>
      </c>
      <c r="T445" s="245">
        <v>3822.56</v>
      </c>
      <c r="U445" s="245">
        <v>9828</v>
      </c>
      <c r="V445" s="245">
        <v>5184.2700000000004</v>
      </c>
      <c r="W445" s="245">
        <v>2751.84</v>
      </c>
    </row>
    <row r="447" spans="1:24">
      <c r="A447" s="245">
        <v>1</v>
      </c>
      <c r="C447" s="245" t="s">
        <v>36</v>
      </c>
      <c r="D447" s="245" t="s">
        <v>36</v>
      </c>
      <c r="E447" s="245" t="s">
        <v>36</v>
      </c>
      <c r="I447" s="245" t="s">
        <v>36</v>
      </c>
      <c r="J447" s="245" t="s">
        <v>36</v>
      </c>
      <c r="K447" s="245" t="s">
        <v>36</v>
      </c>
      <c r="L447" s="245">
        <v>783</v>
      </c>
      <c r="M447" s="245">
        <v>413.03250000000003</v>
      </c>
      <c r="N447" s="245">
        <v>219.24</v>
      </c>
      <c r="O447" s="245">
        <v>673</v>
      </c>
      <c r="P447" s="245">
        <v>355.00749999999999</v>
      </c>
      <c r="Q447" s="245">
        <v>188.44</v>
      </c>
      <c r="R447" s="245">
        <v>575</v>
      </c>
      <c r="S447" s="245">
        <v>303.3125</v>
      </c>
      <c r="T447" s="245">
        <v>161</v>
      </c>
      <c r="U447" s="245">
        <v>412</v>
      </c>
      <c r="V447" s="245">
        <v>217.33</v>
      </c>
      <c r="W447" s="245">
        <v>115.36</v>
      </c>
    </row>
    <row r="448" spans="1:24">
      <c r="A448" s="245">
        <v>2</v>
      </c>
      <c r="C448" s="245" t="s">
        <v>36</v>
      </c>
      <c r="D448" s="245" t="s">
        <v>36</v>
      </c>
      <c r="E448" s="245" t="s">
        <v>36</v>
      </c>
      <c r="I448" s="245" t="s">
        <v>36</v>
      </c>
      <c r="J448" s="245" t="s">
        <v>36</v>
      </c>
      <c r="K448" s="245" t="s">
        <v>36</v>
      </c>
      <c r="L448" s="245">
        <v>1232</v>
      </c>
      <c r="M448" s="245">
        <v>649.88</v>
      </c>
      <c r="N448" s="245">
        <v>344.96</v>
      </c>
      <c r="O448" s="245">
        <v>1055</v>
      </c>
      <c r="P448" s="245">
        <v>556.51250000000005</v>
      </c>
      <c r="Q448" s="245">
        <v>295.39999999999998</v>
      </c>
      <c r="R448" s="245">
        <v>897</v>
      </c>
      <c r="S448" s="245">
        <v>473.16750000000002</v>
      </c>
      <c r="T448" s="245">
        <v>251.16</v>
      </c>
      <c r="U448" s="245">
        <v>646</v>
      </c>
      <c r="V448" s="245">
        <v>340.76499999999999</v>
      </c>
      <c r="W448" s="245">
        <v>180.88</v>
      </c>
    </row>
    <row r="449" spans="1:24">
      <c r="A449" s="245">
        <v>3</v>
      </c>
      <c r="C449" s="245" t="s">
        <v>36</v>
      </c>
      <c r="D449" s="245" t="s">
        <v>36</v>
      </c>
      <c r="E449" s="245" t="s">
        <v>36</v>
      </c>
      <c r="I449" s="245" t="s">
        <v>36</v>
      </c>
      <c r="J449" s="245" t="s">
        <v>36</v>
      </c>
      <c r="K449" s="245" t="s">
        <v>36</v>
      </c>
      <c r="L449" s="245">
        <v>1787</v>
      </c>
      <c r="M449" s="245">
        <v>942.64250000000004</v>
      </c>
      <c r="N449" s="245">
        <v>500.36</v>
      </c>
      <c r="O449" s="245">
        <v>1535</v>
      </c>
      <c r="P449" s="245">
        <v>809.71249999999998</v>
      </c>
      <c r="Q449" s="245">
        <v>429.8</v>
      </c>
      <c r="R449" s="245">
        <v>1304</v>
      </c>
      <c r="S449" s="245">
        <v>687.86</v>
      </c>
      <c r="T449" s="245">
        <v>365.12</v>
      </c>
      <c r="U449" s="245">
        <v>940</v>
      </c>
      <c r="V449" s="245">
        <v>495.85</v>
      </c>
      <c r="W449" s="245">
        <v>263.2</v>
      </c>
    </row>
    <row r="451" spans="1:24">
      <c r="A451" s="245" t="s">
        <v>668</v>
      </c>
      <c r="C451" s="247" t="s">
        <v>774</v>
      </c>
    </row>
    <row r="452" spans="1:24">
      <c r="C452" s="245" t="s">
        <v>635</v>
      </c>
      <c r="I452" s="245" t="s">
        <v>636</v>
      </c>
      <c r="L452" s="245" t="s">
        <v>637</v>
      </c>
      <c r="O452" s="245" t="s">
        <v>638</v>
      </c>
      <c r="R452" s="245" t="s">
        <v>639</v>
      </c>
      <c r="U452" s="245" t="s">
        <v>640</v>
      </c>
    </row>
    <row r="453" spans="1:24">
      <c r="A453" s="245" t="s">
        <v>651</v>
      </c>
      <c r="C453" s="245" t="s">
        <v>738</v>
      </c>
      <c r="I453" s="245" t="s">
        <v>770</v>
      </c>
      <c r="L453" s="245" t="s">
        <v>244</v>
      </c>
      <c r="O453" s="245" t="s">
        <v>771</v>
      </c>
      <c r="R453" s="245" t="s">
        <v>772</v>
      </c>
      <c r="U453" s="245" t="s">
        <v>773</v>
      </c>
    </row>
    <row r="454" spans="1:24">
      <c r="A454" s="245" t="s">
        <v>653</v>
      </c>
      <c r="B454" s="245" t="s">
        <v>654</v>
      </c>
      <c r="C454" s="245" t="s">
        <v>652</v>
      </c>
      <c r="D454" s="245" t="s">
        <v>655</v>
      </c>
      <c r="E454" s="245" t="s">
        <v>656</v>
      </c>
      <c r="I454" s="245" t="s">
        <v>652</v>
      </c>
      <c r="J454" s="245" t="s">
        <v>655</v>
      </c>
      <c r="K454" s="245" t="s">
        <v>656</v>
      </c>
      <c r="L454" s="245" t="s">
        <v>652</v>
      </c>
      <c r="M454" s="245" t="s">
        <v>655</v>
      </c>
      <c r="N454" s="245" t="s">
        <v>656</v>
      </c>
      <c r="O454" s="245" t="s">
        <v>652</v>
      </c>
      <c r="P454" s="245" t="s">
        <v>655</v>
      </c>
      <c r="Q454" s="245" t="s">
        <v>656</v>
      </c>
      <c r="R454" s="245" t="s">
        <v>652</v>
      </c>
      <c r="S454" s="245" t="s">
        <v>655</v>
      </c>
      <c r="T454" s="245" t="s">
        <v>656</v>
      </c>
      <c r="U454" s="245" t="s">
        <v>652</v>
      </c>
      <c r="V454" s="245" t="s">
        <v>655</v>
      </c>
      <c r="W454" s="245" t="s">
        <v>656</v>
      </c>
    </row>
    <row r="455" spans="1:24">
      <c r="A455" s="245">
        <v>18</v>
      </c>
      <c r="B455" s="245">
        <v>24</v>
      </c>
      <c r="C455" s="245">
        <v>2401</v>
      </c>
      <c r="D455" s="245">
        <v>1266.5274999999999</v>
      </c>
      <c r="E455" s="245">
        <v>672.28</v>
      </c>
      <c r="I455" s="245">
        <v>1635</v>
      </c>
      <c r="J455" s="245">
        <v>862.46249999999998</v>
      </c>
      <c r="K455" s="245">
        <v>457.8</v>
      </c>
      <c r="L455" s="245">
        <v>1233</v>
      </c>
      <c r="M455" s="245">
        <v>650.40750000000003</v>
      </c>
      <c r="N455" s="245">
        <v>345.24</v>
      </c>
      <c r="O455" s="245">
        <v>1041</v>
      </c>
      <c r="P455" s="245">
        <v>549.12750000000005</v>
      </c>
      <c r="Q455" s="245">
        <v>291.48</v>
      </c>
      <c r="R455" s="245">
        <v>817</v>
      </c>
      <c r="S455" s="245">
        <v>430.96749999999997</v>
      </c>
      <c r="T455" s="245">
        <v>228.76</v>
      </c>
      <c r="U455" s="245">
        <v>589</v>
      </c>
      <c r="V455" s="245">
        <v>310.69749999999999</v>
      </c>
      <c r="W455" s="245">
        <v>164.92</v>
      </c>
      <c r="X455" s="245">
        <v>12</v>
      </c>
    </row>
    <row r="456" spans="1:24">
      <c r="A456" s="245">
        <v>25</v>
      </c>
      <c r="B456" s="245">
        <v>29</v>
      </c>
      <c r="C456" s="245">
        <v>2741</v>
      </c>
      <c r="D456" s="245">
        <v>1445.8775000000001</v>
      </c>
      <c r="E456" s="245">
        <v>767.48</v>
      </c>
      <c r="I456" s="245">
        <v>1866</v>
      </c>
      <c r="J456" s="245">
        <v>984.31500000000005</v>
      </c>
      <c r="K456" s="245">
        <v>522.48</v>
      </c>
      <c r="L456" s="245">
        <v>1402</v>
      </c>
      <c r="M456" s="245">
        <v>739.55499999999995</v>
      </c>
      <c r="N456" s="245">
        <v>392.56</v>
      </c>
      <c r="O456" s="245">
        <v>1183</v>
      </c>
      <c r="P456" s="245">
        <v>624.03250000000003</v>
      </c>
      <c r="Q456" s="245">
        <v>331.24</v>
      </c>
      <c r="R456" s="245">
        <v>934</v>
      </c>
      <c r="S456" s="245">
        <v>492.685</v>
      </c>
      <c r="T456" s="245">
        <v>261.52</v>
      </c>
      <c r="U456" s="245">
        <v>671</v>
      </c>
      <c r="V456" s="245">
        <v>353.95249999999999</v>
      </c>
      <c r="W456" s="245">
        <v>187.88</v>
      </c>
    </row>
    <row r="457" spans="1:24">
      <c r="A457" s="245">
        <v>30</v>
      </c>
      <c r="B457" s="245">
        <v>34</v>
      </c>
      <c r="C457" s="245">
        <v>3091</v>
      </c>
      <c r="D457" s="245">
        <v>1630.5025000000001</v>
      </c>
      <c r="E457" s="245">
        <v>865.48</v>
      </c>
      <c r="I457" s="245">
        <v>2105</v>
      </c>
      <c r="J457" s="245">
        <v>1110.3875</v>
      </c>
      <c r="K457" s="245">
        <v>589.4</v>
      </c>
      <c r="L457" s="245">
        <v>1580</v>
      </c>
      <c r="M457" s="245">
        <v>833.45</v>
      </c>
      <c r="N457" s="245">
        <v>442.4</v>
      </c>
      <c r="O457" s="245">
        <v>1333</v>
      </c>
      <c r="P457" s="245">
        <v>703.15750000000003</v>
      </c>
      <c r="Q457" s="245">
        <v>373.24</v>
      </c>
      <c r="R457" s="245">
        <v>1047</v>
      </c>
      <c r="S457" s="245">
        <v>552.29250000000002</v>
      </c>
      <c r="T457" s="245">
        <v>293.16000000000003</v>
      </c>
      <c r="U457" s="245">
        <v>754</v>
      </c>
      <c r="V457" s="245">
        <v>397.73500000000001</v>
      </c>
      <c r="W457" s="245">
        <v>211.12</v>
      </c>
    </row>
    <row r="458" spans="1:24">
      <c r="A458" s="245">
        <v>35</v>
      </c>
      <c r="B458" s="245">
        <v>39</v>
      </c>
      <c r="C458" s="245">
        <v>3438</v>
      </c>
      <c r="D458" s="245">
        <v>1813.5450000000001</v>
      </c>
      <c r="E458" s="245">
        <v>962.64</v>
      </c>
      <c r="I458" s="245">
        <v>2340</v>
      </c>
      <c r="J458" s="245">
        <v>1234.3499999999999</v>
      </c>
      <c r="K458" s="245">
        <v>655.20000000000005</v>
      </c>
      <c r="L458" s="245">
        <v>1752</v>
      </c>
      <c r="M458" s="245">
        <v>924.18</v>
      </c>
      <c r="N458" s="245">
        <v>490.56</v>
      </c>
      <c r="O458" s="245">
        <v>1476</v>
      </c>
      <c r="P458" s="245">
        <v>778.59</v>
      </c>
      <c r="Q458" s="245">
        <v>413.28</v>
      </c>
      <c r="R458" s="245">
        <v>1157</v>
      </c>
      <c r="S458" s="245">
        <v>610.3175</v>
      </c>
      <c r="T458" s="245">
        <v>323.95999999999998</v>
      </c>
      <c r="U458" s="245">
        <v>833</v>
      </c>
      <c r="V458" s="245">
        <v>439.40750000000003</v>
      </c>
      <c r="W458" s="245">
        <v>233.24</v>
      </c>
    </row>
    <row r="459" spans="1:24">
      <c r="A459" s="245">
        <v>40</v>
      </c>
      <c r="B459" s="245">
        <v>44</v>
      </c>
      <c r="C459" s="245">
        <v>3883</v>
      </c>
      <c r="D459" s="245">
        <v>2048.2824999999998</v>
      </c>
      <c r="E459" s="245">
        <v>1087.24</v>
      </c>
      <c r="I459" s="245">
        <v>2643</v>
      </c>
      <c r="J459" s="245">
        <v>1394.1824999999999</v>
      </c>
      <c r="K459" s="245">
        <v>740.04</v>
      </c>
      <c r="L459" s="245">
        <v>1975</v>
      </c>
      <c r="M459" s="245">
        <v>1041.8125</v>
      </c>
      <c r="N459" s="245">
        <v>553</v>
      </c>
      <c r="O459" s="245">
        <v>1664</v>
      </c>
      <c r="P459" s="245">
        <v>877.76</v>
      </c>
      <c r="Q459" s="245">
        <v>465.92</v>
      </c>
      <c r="R459" s="245">
        <v>1309</v>
      </c>
      <c r="S459" s="245">
        <v>690.49749999999995</v>
      </c>
      <c r="T459" s="245">
        <v>366.52</v>
      </c>
      <c r="U459" s="245">
        <v>943</v>
      </c>
      <c r="V459" s="245">
        <v>497.4325</v>
      </c>
      <c r="W459" s="245">
        <v>264.04000000000002</v>
      </c>
    </row>
    <row r="460" spans="1:24">
      <c r="A460" s="245">
        <v>45</v>
      </c>
      <c r="B460" s="245">
        <v>49</v>
      </c>
      <c r="C460" s="245">
        <v>4509</v>
      </c>
      <c r="D460" s="245">
        <v>2378.4974999999999</v>
      </c>
      <c r="E460" s="245">
        <v>1262.52</v>
      </c>
      <c r="I460" s="245">
        <v>3070</v>
      </c>
      <c r="J460" s="245">
        <v>1619.425</v>
      </c>
      <c r="K460" s="245">
        <v>859.6</v>
      </c>
      <c r="L460" s="245">
        <v>2289</v>
      </c>
      <c r="M460" s="245">
        <v>1207.4475</v>
      </c>
      <c r="N460" s="245">
        <v>640.91999999999996</v>
      </c>
      <c r="O460" s="245">
        <v>1931</v>
      </c>
      <c r="P460" s="245">
        <v>1018.6025</v>
      </c>
      <c r="Q460" s="245">
        <v>540.67999999999995</v>
      </c>
      <c r="R460" s="245">
        <v>1513</v>
      </c>
      <c r="S460" s="245">
        <v>798.10749999999996</v>
      </c>
      <c r="T460" s="245">
        <v>423.64</v>
      </c>
      <c r="U460" s="245">
        <v>1091</v>
      </c>
      <c r="V460" s="245">
        <v>575.50250000000005</v>
      </c>
      <c r="W460" s="245">
        <v>305.48</v>
      </c>
    </row>
    <row r="461" spans="1:24">
      <c r="A461" s="245">
        <v>50</v>
      </c>
      <c r="B461" s="245">
        <v>54</v>
      </c>
      <c r="C461" s="245">
        <v>4940</v>
      </c>
      <c r="D461" s="245">
        <v>2605.85</v>
      </c>
      <c r="E461" s="245">
        <v>1383.2</v>
      </c>
      <c r="I461" s="245">
        <v>3363</v>
      </c>
      <c r="J461" s="245">
        <v>1773.9825000000001</v>
      </c>
      <c r="K461" s="245">
        <v>941.64</v>
      </c>
      <c r="L461" s="245">
        <v>2507</v>
      </c>
      <c r="M461" s="245">
        <v>1322.4425000000001</v>
      </c>
      <c r="N461" s="245">
        <v>701.96</v>
      </c>
      <c r="O461" s="245">
        <v>2109</v>
      </c>
      <c r="P461" s="245">
        <v>1112.4974999999999</v>
      </c>
      <c r="Q461" s="245">
        <v>590.52</v>
      </c>
      <c r="R461" s="245">
        <v>1658</v>
      </c>
      <c r="S461" s="245">
        <v>874.59500000000003</v>
      </c>
      <c r="T461" s="245">
        <v>464.24</v>
      </c>
      <c r="U461" s="245">
        <v>1195</v>
      </c>
      <c r="V461" s="245">
        <v>630.36249999999995</v>
      </c>
      <c r="W461" s="245">
        <v>334.6</v>
      </c>
    </row>
    <row r="462" spans="1:24">
      <c r="A462" s="245">
        <v>55</v>
      </c>
      <c r="B462" s="245">
        <v>59</v>
      </c>
      <c r="C462" s="245">
        <v>5844</v>
      </c>
      <c r="D462" s="245">
        <v>3082.71</v>
      </c>
      <c r="E462" s="245">
        <v>1636.32</v>
      </c>
      <c r="I462" s="245">
        <v>3979</v>
      </c>
      <c r="J462" s="245">
        <v>2098.9225000000001</v>
      </c>
      <c r="K462" s="245">
        <v>1114.1199999999999</v>
      </c>
      <c r="L462" s="245">
        <v>2958</v>
      </c>
      <c r="M462" s="245">
        <v>1560.345</v>
      </c>
      <c r="N462" s="245">
        <v>828.24</v>
      </c>
      <c r="O462" s="245">
        <v>2491</v>
      </c>
      <c r="P462" s="245">
        <v>1314.0025000000001</v>
      </c>
      <c r="Q462" s="245">
        <v>697.48</v>
      </c>
      <c r="R462" s="245">
        <v>1960</v>
      </c>
      <c r="S462" s="245">
        <v>1033.9000000000001</v>
      </c>
      <c r="T462" s="245">
        <v>548.79999999999995</v>
      </c>
      <c r="U462" s="245">
        <v>1412</v>
      </c>
      <c r="V462" s="245">
        <v>744.83</v>
      </c>
      <c r="W462" s="245">
        <v>395.36</v>
      </c>
    </row>
    <row r="463" spans="1:24">
      <c r="A463" s="245">
        <v>60</v>
      </c>
      <c r="B463" s="245">
        <v>64</v>
      </c>
      <c r="C463" s="245">
        <v>8209</v>
      </c>
      <c r="D463" s="245">
        <v>4330.2475000000004</v>
      </c>
      <c r="E463" s="245">
        <v>2298.52</v>
      </c>
      <c r="I463" s="245">
        <v>5589</v>
      </c>
      <c r="J463" s="245">
        <v>2948.1975000000002</v>
      </c>
      <c r="K463" s="245">
        <v>1564.92</v>
      </c>
      <c r="L463" s="245">
        <v>4179</v>
      </c>
      <c r="M463" s="245">
        <v>2204.4225000000001</v>
      </c>
      <c r="N463" s="245">
        <v>1170.1199999999999</v>
      </c>
      <c r="O463" s="245">
        <v>3522</v>
      </c>
      <c r="P463" s="245">
        <v>1857.855</v>
      </c>
      <c r="Q463" s="245">
        <v>986.16</v>
      </c>
      <c r="R463" s="245">
        <v>2769</v>
      </c>
      <c r="S463" s="245">
        <v>1460.6475</v>
      </c>
      <c r="T463" s="245">
        <v>775.31999999999994</v>
      </c>
      <c r="U463" s="245">
        <v>1995</v>
      </c>
      <c r="V463" s="245">
        <v>1052.3625</v>
      </c>
      <c r="W463" s="245">
        <v>558.6</v>
      </c>
    </row>
    <row r="464" spans="1:24">
      <c r="A464" s="245">
        <v>65</v>
      </c>
      <c r="B464" s="245">
        <v>69</v>
      </c>
      <c r="C464" s="245">
        <v>11220</v>
      </c>
      <c r="D464" s="245">
        <v>5918.55</v>
      </c>
      <c r="E464" s="245">
        <v>3141.6</v>
      </c>
      <c r="I464" s="245">
        <v>7639</v>
      </c>
      <c r="J464" s="245">
        <v>4029.5725000000002</v>
      </c>
      <c r="K464" s="245">
        <v>2138.92</v>
      </c>
      <c r="L464" s="245">
        <v>5599</v>
      </c>
      <c r="M464" s="245">
        <v>2953.4724999999999</v>
      </c>
      <c r="N464" s="245">
        <v>1567.72</v>
      </c>
      <c r="O464" s="245">
        <v>4723</v>
      </c>
      <c r="P464" s="245">
        <v>2491.3825000000002</v>
      </c>
      <c r="Q464" s="245">
        <v>1322.44</v>
      </c>
      <c r="R464" s="245">
        <v>3710</v>
      </c>
      <c r="S464" s="245">
        <v>1957.0250000000001</v>
      </c>
      <c r="T464" s="245">
        <v>1038.8</v>
      </c>
      <c r="U464" s="245">
        <v>2672</v>
      </c>
      <c r="V464" s="245">
        <v>1409.48</v>
      </c>
      <c r="W464" s="245">
        <v>748.16</v>
      </c>
    </row>
    <row r="465" spans="1:24">
      <c r="A465" s="245">
        <v>70</v>
      </c>
      <c r="B465" s="245">
        <v>74</v>
      </c>
      <c r="C465" s="245">
        <v>16246</v>
      </c>
      <c r="D465" s="245">
        <v>8569.7649999999994</v>
      </c>
      <c r="E465" s="245">
        <v>4548.88</v>
      </c>
      <c r="I465" s="245">
        <v>11061</v>
      </c>
      <c r="J465" s="245">
        <v>5834.6774999999998</v>
      </c>
      <c r="K465" s="245">
        <v>3097.08</v>
      </c>
      <c r="L465" s="245">
        <v>8098</v>
      </c>
      <c r="M465" s="245">
        <v>4271.6949999999997</v>
      </c>
      <c r="N465" s="245">
        <v>2267.44</v>
      </c>
      <c r="O465" s="245">
        <v>6907</v>
      </c>
      <c r="P465" s="245">
        <v>3643.4425000000001</v>
      </c>
      <c r="Q465" s="245">
        <v>1933.96</v>
      </c>
      <c r="R465" s="245">
        <v>5425</v>
      </c>
      <c r="S465" s="245">
        <v>2861.6875</v>
      </c>
      <c r="T465" s="245">
        <v>1519</v>
      </c>
      <c r="U465" s="245">
        <v>3905</v>
      </c>
      <c r="V465" s="245">
        <v>2059.8874999999998</v>
      </c>
      <c r="W465" s="245">
        <v>1093.4000000000001</v>
      </c>
    </row>
    <row r="466" spans="1:24">
      <c r="A466" s="245">
        <v>75</v>
      </c>
      <c r="B466" s="245">
        <v>79</v>
      </c>
      <c r="C466" s="245">
        <v>20305</v>
      </c>
      <c r="D466" s="245">
        <v>10710.887500000001</v>
      </c>
      <c r="E466" s="245">
        <v>5685.4</v>
      </c>
      <c r="I466" s="245">
        <v>13825</v>
      </c>
      <c r="J466" s="245">
        <v>7292.6875</v>
      </c>
      <c r="K466" s="245">
        <v>3871</v>
      </c>
      <c r="L466" s="245">
        <v>10111</v>
      </c>
      <c r="M466" s="245">
        <v>5333.5524999999998</v>
      </c>
      <c r="N466" s="245">
        <v>2831.08</v>
      </c>
      <c r="O466" s="245">
        <v>8622</v>
      </c>
      <c r="P466" s="245">
        <v>4548.1049999999996</v>
      </c>
      <c r="Q466" s="245">
        <v>2414.16</v>
      </c>
      <c r="R466" s="245">
        <v>6775</v>
      </c>
      <c r="S466" s="245">
        <v>3573.8125</v>
      </c>
      <c r="T466" s="245">
        <v>1897</v>
      </c>
      <c r="U466" s="245">
        <v>4878</v>
      </c>
      <c r="V466" s="245">
        <v>2573.145</v>
      </c>
      <c r="W466" s="245">
        <v>1365.84</v>
      </c>
    </row>
    <row r="467" spans="1:24">
      <c r="A467" s="245">
        <v>80</v>
      </c>
      <c r="B467" s="245">
        <v>99</v>
      </c>
      <c r="C467" s="245">
        <v>26980</v>
      </c>
      <c r="D467" s="245">
        <v>14231.95</v>
      </c>
      <c r="E467" s="245">
        <v>7554.4</v>
      </c>
      <c r="I467" s="245">
        <v>18369</v>
      </c>
      <c r="J467" s="245">
        <v>9689.6474999999991</v>
      </c>
      <c r="K467" s="245">
        <v>5143.32</v>
      </c>
      <c r="L467" s="245">
        <v>13425</v>
      </c>
      <c r="M467" s="245">
        <v>7081.6875</v>
      </c>
      <c r="N467" s="245">
        <v>3759</v>
      </c>
      <c r="O467" s="245">
        <v>11449</v>
      </c>
      <c r="P467" s="245">
        <v>6039.3474999999999</v>
      </c>
      <c r="Q467" s="245">
        <v>3205.72</v>
      </c>
      <c r="R467" s="245">
        <v>8991</v>
      </c>
      <c r="S467" s="245">
        <v>4742.7524999999996</v>
      </c>
      <c r="T467" s="245">
        <v>2517.48</v>
      </c>
      <c r="U467" s="245">
        <v>6474</v>
      </c>
      <c r="V467" s="245">
        <v>3415.0349999999999</v>
      </c>
      <c r="W467" s="245">
        <v>1812.72</v>
      </c>
    </row>
    <row r="469" spans="1:24">
      <c r="A469" s="245">
        <v>1</v>
      </c>
      <c r="C469" s="245">
        <v>1008</v>
      </c>
      <c r="D469" s="245">
        <v>531.72</v>
      </c>
      <c r="E469" s="245">
        <v>282.24</v>
      </c>
      <c r="I469" s="245">
        <v>686</v>
      </c>
      <c r="J469" s="245">
        <v>361.86500000000001</v>
      </c>
      <c r="K469" s="245">
        <v>192.07999999999998</v>
      </c>
      <c r="L469" s="245">
        <v>499</v>
      </c>
      <c r="M469" s="245">
        <v>263.22250000000003</v>
      </c>
      <c r="N469" s="245">
        <v>139.72</v>
      </c>
      <c r="O469" s="245">
        <v>414</v>
      </c>
      <c r="P469" s="245">
        <v>218.38499999999999</v>
      </c>
      <c r="Q469" s="245">
        <v>115.92</v>
      </c>
      <c r="R469" s="245">
        <v>361</v>
      </c>
      <c r="S469" s="245">
        <v>190.42750000000001</v>
      </c>
      <c r="T469" s="245">
        <v>101.08</v>
      </c>
      <c r="U469" s="245">
        <v>259</v>
      </c>
      <c r="V469" s="245">
        <v>136.6225</v>
      </c>
      <c r="W469" s="245">
        <v>72.52</v>
      </c>
    </row>
    <row r="470" spans="1:24">
      <c r="A470" s="245">
        <v>2</v>
      </c>
      <c r="C470" s="245">
        <v>1585</v>
      </c>
      <c r="D470" s="245">
        <v>836.08749999999998</v>
      </c>
      <c r="E470" s="245">
        <v>443.8</v>
      </c>
      <c r="I470" s="245">
        <v>1079</v>
      </c>
      <c r="J470" s="245">
        <v>569.17250000000001</v>
      </c>
      <c r="K470" s="245">
        <v>302.12</v>
      </c>
      <c r="L470" s="245">
        <v>789</v>
      </c>
      <c r="M470" s="245">
        <v>416.19749999999999</v>
      </c>
      <c r="N470" s="245">
        <v>220.92</v>
      </c>
      <c r="O470" s="245">
        <v>656</v>
      </c>
      <c r="P470" s="245">
        <v>346.04</v>
      </c>
      <c r="Q470" s="245">
        <v>183.68</v>
      </c>
      <c r="R470" s="245">
        <v>573</v>
      </c>
      <c r="S470" s="245">
        <v>302.25749999999999</v>
      </c>
      <c r="T470" s="245">
        <v>160.44</v>
      </c>
      <c r="U470" s="245">
        <v>412</v>
      </c>
      <c r="V470" s="245">
        <v>217.33</v>
      </c>
      <c r="W470" s="245">
        <v>115.36</v>
      </c>
    </row>
    <row r="471" spans="1:24">
      <c r="A471" s="245">
        <v>3</v>
      </c>
      <c r="C471" s="245">
        <v>2303</v>
      </c>
      <c r="D471" s="245">
        <v>1214.8325</v>
      </c>
      <c r="E471" s="245">
        <v>644.84</v>
      </c>
      <c r="I471" s="245">
        <v>1568</v>
      </c>
      <c r="J471" s="245">
        <v>827.12</v>
      </c>
      <c r="K471" s="245">
        <v>439.04</v>
      </c>
      <c r="L471" s="245">
        <v>1140</v>
      </c>
      <c r="M471" s="245">
        <v>601.35</v>
      </c>
      <c r="N471" s="245">
        <v>319.2</v>
      </c>
      <c r="O471" s="245">
        <v>952</v>
      </c>
      <c r="P471" s="245">
        <v>502.18</v>
      </c>
      <c r="Q471" s="245">
        <v>266.56</v>
      </c>
      <c r="R471" s="245">
        <v>828</v>
      </c>
      <c r="S471" s="245">
        <v>436.77</v>
      </c>
      <c r="T471" s="245">
        <v>231.84</v>
      </c>
      <c r="U471" s="245">
        <v>596</v>
      </c>
      <c r="V471" s="245">
        <v>314.39</v>
      </c>
      <c r="W471" s="245">
        <v>166.88</v>
      </c>
    </row>
    <row r="473" spans="1:24">
      <c r="A473" s="245" t="s">
        <v>669</v>
      </c>
      <c r="C473" s="245" t="s">
        <v>635</v>
      </c>
      <c r="I473" s="245" t="s">
        <v>636</v>
      </c>
      <c r="L473" s="245" t="s">
        <v>637</v>
      </c>
      <c r="O473" s="245" t="s">
        <v>638</v>
      </c>
      <c r="R473" s="245" t="s">
        <v>639</v>
      </c>
      <c r="U473" s="245" t="s">
        <v>640</v>
      </c>
    </row>
    <row r="474" spans="1:24">
      <c r="A474" s="245" t="s">
        <v>651</v>
      </c>
      <c r="C474" s="245" t="s">
        <v>738</v>
      </c>
      <c r="I474" s="245" t="s">
        <v>770</v>
      </c>
      <c r="L474" s="245" t="s">
        <v>244</v>
      </c>
      <c r="O474" s="245" t="s">
        <v>771</v>
      </c>
      <c r="R474" s="245" t="s">
        <v>772</v>
      </c>
      <c r="U474" s="245" t="s">
        <v>773</v>
      </c>
    </row>
    <row r="475" spans="1:24">
      <c r="A475" s="245" t="s">
        <v>653</v>
      </c>
      <c r="B475" s="245" t="s">
        <v>654</v>
      </c>
      <c r="C475" s="245" t="s">
        <v>652</v>
      </c>
      <c r="D475" s="245" t="s">
        <v>655</v>
      </c>
      <c r="E475" s="245" t="s">
        <v>656</v>
      </c>
      <c r="I475" s="245" t="s">
        <v>652</v>
      </c>
      <c r="J475" s="245" t="s">
        <v>655</v>
      </c>
      <c r="K475" s="245" t="s">
        <v>656</v>
      </c>
      <c r="L475" s="245" t="s">
        <v>652</v>
      </c>
      <c r="M475" s="245" t="s">
        <v>655</v>
      </c>
      <c r="N475" s="245" t="s">
        <v>656</v>
      </c>
      <c r="O475" s="245" t="s">
        <v>652</v>
      </c>
      <c r="P475" s="245" t="s">
        <v>655</v>
      </c>
      <c r="Q475" s="245" t="s">
        <v>656</v>
      </c>
      <c r="R475" s="245" t="s">
        <v>652</v>
      </c>
      <c r="S475" s="245" t="s">
        <v>655</v>
      </c>
      <c r="T475" s="245" t="s">
        <v>656</v>
      </c>
      <c r="U475" s="245" t="s">
        <v>652</v>
      </c>
      <c r="V475" s="245" t="s">
        <v>655</v>
      </c>
      <c r="W475" s="245" t="s">
        <v>656</v>
      </c>
    </row>
    <row r="476" spans="1:24">
      <c r="A476" s="245">
        <v>18</v>
      </c>
      <c r="B476" s="245">
        <v>24</v>
      </c>
      <c r="C476" s="245">
        <v>1377</v>
      </c>
      <c r="D476" s="245">
        <v>726.36749999999995</v>
      </c>
      <c r="E476" s="245">
        <v>385.56</v>
      </c>
      <c r="I476" s="245">
        <v>937</v>
      </c>
      <c r="J476" s="245">
        <v>494.26749999999998</v>
      </c>
      <c r="K476" s="245">
        <v>262.36</v>
      </c>
      <c r="L476" s="245">
        <v>669</v>
      </c>
      <c r="M476" s="245">
        <v>352.89749999999998</v>
      </c>
      <c r="N476" s="245">
        <v>187.32</v>
      </c>
      <c r="O476" s="245">
        <v>543</v>
      </c>
      <c r="P476" s="245">
        <v>286.4325</v>
      </c>
      <c r="Q476" s="245">
        <v>152.04</v>
      </c>
      <c r="R476" s="245">
        <v>422</v>
      </c>
      <c r="S476" s="245">
        <v>222.60499999999999</v>
      </c>
      <c r="T476" s="245">
        <v>118.16</v>
      </c>
      <c r="U476" s="245">
        <v>296</v>
      </c>
      <c r="V476" s="245">
        <v>156.13999999999999</v>
      </c>
      <c r="W476" s="245">
        <v>82.88</v>
      </c>
      <c r="X476" s="245">
        <v>13</v>
      </c>
    </row>
    <row r="477" spans="1:24">
      <c r="A477" s="245">
        <v>25</v>
      </c>
      <c r="B477" s="245">
        <v>29</v>
      </c>
      <c r="C477" s="245">
        <v>1585</v>
      </c>
      <c r="D477" s="245">
        <v>836.08749999999998</v>
      </c>
      <c r="E477" s="245">
        <v>443.8</v>
      </c>
      <c r="I477" s="245">
        <v>1079</v>
      </c>
      <c r="J477" s="245">
        <v>569.17250000000001</v>
      </c>
      <c r="K477" s="245">
        <v>302.12</v>
      </c>
      <c r="L477" s="245">
        <v>771</v>
      </c>
      <c r="M477" s="245">
        <v>406.70249999999999</v>
      </c>
      <c r="N477" s="245">
        <v>215.88</v>
      </c>
      <c r="O477" s="245">
        <v>623</v>
      </c>
      <c r="P477" s="245">
        <v>328.63249999999999</v>
      </c>
      <c r="Q477" s="245">
        <v>174.44</v>
      </c>
      <c r="R477" s="245">
        <v>483</v>
      </c>
      <c r="S477" s="245">
        <v>254.7825</v>
      </c>
      <c r="T477" s="245">
        <v>135.24</v>
      </c>
      <c r="U477" s="245">
        <v>340</v>
      </c>
      <c r="V477" s="245">
        <v>179.35</v>
      </c>
      <c r="W477" s="245">
        <v>95.2</v>
      </c>
    </row>
    <row r="478" spans="1:24">
      <c r="A478" s="245">
        <v>30</v>
      </c>
      <c r="B478" s="245">
        <v>34</v>
      </c>
      <c r="C478" s="245">
        <v>2054</v>
      </c>
      <c r="D478" s="245">
        <v>1083.4849999999999</v>
      </c>
      <c r="E478" s="245">
        <v>575.12</v>
      </c>
      <c r="I478" s="245">
        <v>1398</v>
      </c>
      <c r="J478" s="245">
        <v>737.44500000000005</v>
      </c>
      <c r="K478" s="245">
        <v>391.44</v>
      </c>
      <c r="L478" s="245">
        <v>995</v>
      </c>
      <c r="M478" s="245">
        <v>524.86249999999995</v>
      </c>
      <c r="N478" s="245">
        <v>278.60000000000002</v>
      </c>
      <c r="O478" s="245">
        <v>806</v>
      </c>
      <c r="P478" s="245">
        <v>425.16500000000002</v>
      </c>
      <c r="Q478" s="245">
        <v>225.68</v>
      </c>
      <c r="R478" s="245">
        <v>626</v>
      </c>
      <c r="S478" s="245">
        <v>330.21499999999997</v>
      </c>
      <c r="T478" s="245">
        <v>175.28</v>
      </c>
      <c r="U478" s="245">
        <v>440</v>
      </c>
      <c r="V478" s="245">
        <v>232.1</v>
      </c>
      <c r="W478" s="245">
        <v>123.2</v>
      </c>
    </row>
    <row r="479" spans="1:24">
      <c r="A479" s="245">
        <v>35</v>
      </c>
      <c r="B479" s="245">
        <v>39</v>
      </c>
      <c r="C479" s="245">
        <v>2266</v>
      </c>
      <c r="D479" s="245">
        <v>1195.3150000000001</v>
      </c>
      <c r="E479" s="245">
        <v>634.48</v>
      </c>
      <c r="I479" s="245">
        <v>1542</v>
      </c>
      <c r="J479" s="245">
        <v>813.40499999999997</v>
      </c>
      <c r="K479" s="245">
        <v>431.76</v>
      </c>
      <c r="L479" s="245">
        <v>1101</v>
      </c>
      <c r="M479" s="245">
        <v>580.77750000000003</v>
      </c>
      <c r="N479" s="245">
        <v>308.27999999999997</v>
      </c>
      <c r="O479" s="245">
        <v>891</v>
      </c>
      <c r="P479" s="245">
        <v>470.0025</v>
      </c>
      <c r="Q479" s="245">
        <v>249.48</v>
      </c>
      <c r="R479" s="245">
        <v>693</v>
      </c>
      <c r="S479" s="245">
        <v>365.5575</v>
      </c>
      <c r="T479" s="245">
        <v>194.04</v>
      </c>
      <c r="U479" s="245">
        <v>485</v>
      </c>
      <c r="V479" s="245">
        <v>255.83750000000001</v>
      </c>
      <c r="W479" s="245">
        <v>135.80000000000001</v>
      </c>
    </row>
    <row r="480" spans="1:24">
      <c r="A480" s="245">
        <v>40</v>
      </c>
      <c r="B480" s="245">
        <v>44</v>
      </c>
      <c r="C480" s="245">
        <v>2596</v>
      </c>
      <c r="D480" s="245">
        <v>1369.39</v>
      </c>
      <c r="E480" s="245">
        <v>726.88</v>
      </c>
      <c r="I480" s="245">
        <v>1767</v>
      </c>
      <c r="J480" s="245">
        <v>932.09249999999997</v>
      </c>
      <c r="K480" s="245">
        <v>494.76</v>
      </c>
      <c r="L480" s="245">
        <v>1260</v>
      </c>
      <c r="M480" s="245">
        <v>664.65</v>
      </c>
      <c r="N480" s="245">
        <v>352.8</v>
      </c>
      <c r="O480" s="245">
        <v>1021</v>
      </c>
      <c r="P480" s="245">
        <v>538.57749999999999</v>
      </c>
      <c r="Q480" s="245">
        <v>285.88</v>
      </c>
      <c r="R480" s="245">
        <v>792</v>
      </c>
      <c r="S480" s="245">
        <v>417.78</v>
      </c>
      <c r="T480" s="245">
        <v>221.76</v>
      </c>
      <c r="U480" s="245">
        <v>555</v>
      </c>
      <c r="V480" s="245">
        <v>292.76249999999999</v>
      </c>
      <c r="W480" s="245">
        <v>155.4</v>
      </c>
    </row>
    <row r="481" spans="1:23">
      <c r="A481" s="245">
        <v>45</v>
      </c>
      <c r="B481" s="245">
        <v>49</v>
      </c>
      <c r="C481" s="245">
        <v>3090</v>
      </c>
      <c r="D481" s="245">
        <v>1629.9749999999999</v>
      </c>
      <c r="E481" s="245">
        <v>865.2</v>
      </c>
      <c r="I481" s="245">
        <v>2104</v>
      </c>
      <c r="J481" s="245">
        <v>1109.8599999999999</v>
      </c>
      <c r="K481" s="245">
        <v>589.12</v>
      </c>
      <c r="L481" s="245">
        <v>1500</v>
      </c>
      <c r="M481" s="245">
        <v>791.25</v>
      </c>
      <c r="N481" s="245">
        <v>420</v>
      </c>
      <c r="O481" s="245">
        <v>1215</v>
      </c>
      <c r="P481" s="245">
        <v>640.91250000000002</v>
      </c>
      <c r="Q481" s="245">
        <v>340.2</v>
      </c>
      <c r="R481" s="245">
        <v>942</v>
      </c>
      <c r="S481" s="245">
        <v>496.90499999999997</v>
      </c>
      <c r="T481" s="245">
        <v>263.76</v>
      </c>
      <c r="U481" s="245">
        <v>660</v>
      </c>
      <c r="V481" s="245">
        <v>348.15</v>
      </c>
      <c r="W481" s="245">
        <v>184.8</v>
      </c>
    </row>
    <row r="482" spans="1:23">
      <c r="A482" s="245">
        <v>50</v>
      </c>
      <c r="B482" s="245">
        <v>54</v>
      </c>
      <c r="C482" s="245">
        <v>3816</v>
      </c>
      <c r="D482" s="245">
        <v>2012.94</v>
      </c>
      <c r="E482" s="245">
        <v>1068.48</v>
      </c>
      <c r="I482" s="245">
        <v>2598</v>
      </c>
      <c r="J482" s="245">
        <v>1370.4449999999999</v>
      </c>
      <c r="K482" s="245">
        <v>727.44</v>
      </c>
      <c r="L482" s="245">
        <v>1853</v>
      </c>
      <c r="M482" s="245">
        <v>977.45749999999998</v>
      </c>
      <c r="N482" s="245">
        <v>518.84</v>
      </c>
      <c r="O482" s="245">
        <v>1501</v>
      </c>
      <c r="P482" s="245">
        <v>791.77750000000003</v>
      </c>
      <c r="Q482" s="245">
        <v>420.28</v>
      </c>
      <c r="R482" s="245">
        <v>1165</v>
      </c>
      <c r="S482" s="245">
        <v>614.53750000000002</v>
      </c>
      <c r="T482" s="245">
        <v>326.2</v>
      </c>
      <c r="U482" s="245">
        <v>817</v>
      </c>
      <c r="V482" s="245">
        <v>430.96749999999997</v>
      </c>
      <c r="W482" s="245">
        <v>228.76</v>
      </c>
    </row>
    <row r="483" spans="1:23">
      <c r="A483" s="245">
        <v>55</v>
      </c>
      <c r="B483" s="245">
        <v>59</v>
      </c>
      <c r="C483" s="245">
        <v>4579</v>
      </c>
      <c r="D483" s="245">
        <v>2415.4225000000001</v>
      </c>
      <c r="E483" s="245">
        <v>1282.1199999999999</v>
      </c>
      <c r="I483" s="245">
        <v>3117</v>
      </c>
      <c r="J483" s="245">
        <v>1644.2175</v>
      </c>
      <c r="K483" s="245">
        <v>872.76</v>
      </c>
      <c r="L483" s="245">
        <v>2220</v>
      </c>
      <c r="M483" s="245">
        <v>1171.05</v>
      </c>
      <c r="N483" s="245">
        <v>621.6</v>
      </c>
      <c r="O483" s="245">
        <v>1802</v>
      </c>
      <c r="P483" s="245">
        <v>950.55499999999995</v>
      </c>
      <c r="Q483" s="245">
        <v>504.56</v>
      </c>
      <c r="R483" s="245">
        <v>1397</v>
      </c>
      <c r="S483" s="245">
        <v>736.91750000000002</v>
      </c>
      <c r="T483" s="245">
        <v>391.15999999999997</v>
      </c>
      <c r="U483" s="245">
        <v>979</v>
      </c>
      <c r="V483" s="245">
        <v>516.42250000000001</v>
      </c>
      <c r="W483" s="245">
        <v>274.12</v>
      </c>
    </row>
    <row r="484" spans="1:23">
      <c r="A484" s="245">
        <v>60</v>
      </c>
      <c r="B484" s="245">
        <v>64</v>
      </c>
      <c r="C484" s="245">
        <v>5844</v>
      </c>
      <c r="D484" s="245">
        <v>3082.71</v>
      </c>
      <c r="E484" s="245">
        <v>1636.32</v>
      </c>
      <c r="I484" s="245">
        <v>3978</v>
      </c>
      <c r="J484" s="245">
        <v>2098.395</v>
      </c>
      <c r="K484" s="245">
        <v>1113.8399999999999</v>
      </c>
      <c r="L484" s="245">
        <v>2834</v>
      </c>
      <c r="M484" s="245">
        <v>1494.9349999999999</v>
      </c>
      <c r="N484" s="245">
        <v>793.52</v>
      </c>
      <c r="O484" s="245">
        <v>2295</v>
      </c>
      <c r="P484" s="245">
        <v>1210.6125</v>
      </c>
      <c r="Q484" s="245">
        <v>642.6</v>
      </c>
      <c r="R484" s="245">
        <v>1782</v>
      </c>
      <c r="S484" s="245">
        <v>940.005</v>
      </c>
      <c r="T484" s="245">
        <v>498.96</v>
      </c>
      <c r="U484" s="245">
        <v>1248</v>
      </c>
      <c r="V484" s="245">
        <v>658.32</v>
      </c>
      <c r="W484" s="245">
        <v>349.44</v>
      </c>
    </row>
    <row r="485" spans="1:23">
      <c r="A485" s="245">
        <v>65</v>
      </c>
      <c r="B485" s="245">
        <v>69</v>
      </c>
      <c r="C485" s="245">
        <v>7787</v>
      </c>
      <c r="D485" s="245">
        <v>4107.6424999999999</v>
      </c>
      <c r="E485" s="245">
        <v>2180.36</v>
      </c>
      <c r="I485" s="245">
        <v>5302</v>
      </c>
      <c r="J485" s="245">
        <v>2796.8049999999998</v>
      </c>
      <c r="K485" s="245">
        <v>1484.56</v>
      </c>
      <c r="L485" s="245">
        <v>3779</v>
      </c>
      <c r="M485" s="245">
        <v>1993.4224999999999</v>
      </c>
      <c r="N485" s="245">
        <v>1058.1199999999999</v>
      </c>
      <c r="O485" s="245">
        <v>3060</v>
      </c>
      <c r="P485" s="245">
        <v>1614.15</v>
      </c>
      <c r="Q485" s="245">
        <v>856.8</v>
      </c>
      <c r="R485" s="245">
        <v>2377</v>
      </c>
      <c r="S485" s="245">
        <v>1253.8675000000001</v>
      </c>
      <c r="T485" s="245">
        <v>665.56</v>
      </c>
      <c r="U485" s="245">
        <v>1664</v>
      </c>
      <c r="V485" s="245">
        <v>877.76</v>
      </c>
      <c r="W485" s="245">
        <v>465.92</v>
      </c>
    </row>
    <row r="486" spans="1:23">
      <c r="A486" s="245">
        <v>70</v>
      </c>
      <c r="B486" s="245">
        <v>74</v>
      </c>
      <c r="C486" s="245">
        <v>10126</v>
      </c>
      <c r="D486" s="245">
        <v>5341.4650000000001</v>
      </c>
      <c r="E486" s="245">
        <v>2835.2799999999997</v>
      </c>
      <c r="I486" s="245">
        <v>6894</v>
      </c>
      <c r="J486" s="245">
        <v>3636.585</v>
      </c>
      <c r="K486" s="245">
        <v>1930.32</v>
      </c>
      <c r="L486" s="245">
        <v>4913</v>
      </c>
      <c r="M486" s="245">
        <v>2591.6075000000001</v>
      </c>
      <c r="N486" s="245">
        <v>1375.6399999999999</v>
      </c>
      <c r="O486" s="245">
        <v>3978</v>
      </c>
      <c r="P486" s="245">
        <v>2098.395</v>
      </c>
      <c r="Q486" s="245">
        <v>1113.8399999999999</v>
      </c>
      <c r="R486" s="245">
        <v>3087</v>
      </c>
      <c r="S486" s="245">
        <v>1628.3924999999999</v>
      </c>
      <c r="T486" s="245">
        <v>864.36</v>
      </c>
      <c r="U486" s="245">
        <v>2162</v>
      </c>
      <c r="V486" s="245">
        <v>1140.4549999999999</v>
      </c>
      <c r="W486" s="245">
        <v>605.36</v>
      </c>
    </row>
    <row r="487" spans="1:23">
      <c r="A487" s="245">
        <v>75</v>
      </c>
      <c r="B487" s="245">
        <v>79</v>
      </c>
      <c r="C487" s="245">
        <v>13164</v>
      </c>
      <c r="D487" s="245">
        <v>6944.01</v>
      </c>
      <c r="E487" s="245">
        <v>3685.92</v>
      </c>
      <c r="I487" s="245">
        <v>8962</v>
      </c>
      <c r="J487" s="245">
        <v>4727.4549999999999</v>
      </c>
      <c r="K487" s="245">
        <v>2509.36</v>
      </c>
      <c r="L487" s="245">
        <v>6387</v>
      </c>
      <c r="M487" s="245">
        <v>3369.1424999999999</v>
      </c>
      <c r="N487" s="245">
        <v>1788.36</v>
      </c>
      <c r="O487" s="245">
        <v>5173</v>
      </c>
      <c r="P487" s="245">
        <v>2728.7575000000002</v>
      </c>
      <c r="Q487" s="245">
        <v>1448.44</v>
      </c>
      <c r="R487" s="245">
        <v>4013</v>
      </c>
      <c r="S487" s="245">
        <v>2116.8575000000001</v>
      </c>
      <c r="T487" s="245">
        <v>1123.6400000000001</v>
      </c>
      <c r="U487" s="245">
        <v>2811</v>
      </c>
      <c r="V487" s="245">
        <v>1482.8025</v>
      </c>
      <c r="W487" s="245">
        <v>787.08</v>
      </c>
    </row>
    <row r="488" spans="1:23">
      <c r="A488" s="245">
        <v>80</v>
      </c>
      <c r="B488" s="245">
        <v>99</v>
      </c>
      <c r="C488" s="245">
        <v>17106</v>
      </c>
      <c r="D488" s="245">
        <v>9023.4150000000009</v>
      </c>
      <c r="E488" s="245">
        <v>4789.68</v>
      </c>
      <c r="I488" s="245">
        <v>11646</v>
      </c>
      <c r="J488" s="245">
        <v>6143.2650000000003</v>
      </c>
      <c r="K488" s="245">
        <v>3260.88</v>
      </c>
      <c r="L488" s="245">
        <v>8301</v>
      </c>
      <c r="M488" s="245">
        <v>4378.7775000000001</v>
      </c>
      <c r="N488" s="245">
        <v>2324.2800000000002</v>
      </c>
      <c r="O488" s="245">
        <v>6724</v>
      </c>
      <c r="P488" s="245">
        <v>3546.91</v>
      </c>
      <c r="Q488" s="245">
        <v>1882.72</v>
      </c>
      <c r="R488" s="245">
        <v>5216</v>
      </c>
      <c r="S488" s="245">
        <v>2751.44</v>
      </c>
      <c r="T488" s="245">
        <v>1460.48</v>
      </c>
      <c r="U488" s="245">
        <v>3655</v>
      </c>
      <c r="V488" s="245">
        <v>1928.0125</v>
      </c>
      <c r="W488" s="245">
        <v>1023.4</v>
      </c>
    </row>
    <row r="490" spans="1:23">
      <c r="A490" s="245">
        <v>1</v>
      </c>
      <c r="C490" s="245">
        <v>729</v>
      </c>
      <c r="D490" s="245">
        <v>384.54750000000001</v>
      </c>
      <c r="E490" s="245">
        <v>204.12</v>
      </c>
      <c r="I490" s="245">
        <v>496</v>
      </c>
      <c r="J490" s="245">
        <v>261.64</v>
      </c>
      <c r="K490" s="245">
        <v>138.88</v>
      </c>
      <c r="L490" s="245">
        <v>353</v>
      </c>
      <c r="M490" s="245">
        <v>186.20750000000001</v>
      </c>
      <c r="N490" s="245">
        <v>98.84</v>
      </c>
      <c r="O490" s="245">
        <v>287</v>
      </c>
      <c r="P490" s="245">
        <v>151.39250000000001</v>
      </c>
      <c r="Q490" s="245">
        <v>80.36</v>
      </c>
      <c r="R490" s="245">
        <v>242</v>
      </c>
      <c r="S490" s="245">
        <v>127.655</v>
      </c>
      <c r="T490" s="245">
        <v>67.760000000000005</v>
      </c>
      <c r="U490" s="245">
        <v>169</v>
      </c>
      <c r="V490" s="245">
        <v>89.147499999999994</v>
      </c>
      <c r="W490" s="245">
        <v>47.32</v>
      </c>
    </row>
    <row r="491" spans="1:23">
      <c r="A491" s="245">
        <v>2</v>
      </c>
      <c r="C491" s="245">
        <v>1196</v>
      </c>
      <c r="D491" s="245">
        <v>630.89</v>
      </c>
      <c r="E491" s="245">
        <v>334.88</v>
      </c>
      <c r="I491" s="245">
        <v>814</v>
      </c>
      <c r="J491" s="245">
        <v>429.38499999999999</v>
      </c>
      <c r="K491" s="245">
        <v>227.92</v>
      </c>
      <c r="L491" s="245">
        <v>583</v>
      </c>
      <c r="M491" s="245">
        <v>307.53250000000003</v>
      </c>
      <c r="N491" s="245">
        <v>163.24</v>
      </c>
      <c r="O491" s="245">
        <v>471</v>
      </c>
      <c r="P491" s="245">
        <v>248.45249999999999</v>
      </c>
      <c r="Q491" s="245">
        <v>131.88</v>
      </c>
      <c r="R491" s="245">
        <v>382</v>
      </c>
      <c r="S491" s="245">
        <v>201.505</v>
      </c>
      <c r="T491" s="245">
        <v>106.96</v>
      </c>
      <c r="U491" s="245">
        <v>266</v>
      </c>
      <c r="V491" s="245">
        <v>140.315</v>
      </c>
      <c r="W491" s="245">
        <v>74.48</v>
      </c>
    </row>
    <row r="492" spans="1:23">
      <c r="A492" s="245">
        <v>3</v>
      </c>
      <c r="C492" s="245">
        <v>1686</v>
      </c>
      <c r="D492" s="245">
        <v>889.36500000000001</v>
      </c>
      <c r="E492" s="245">
        <v>472.08</v>
      </c>
      <c r="I492" s="245">
        <v>1148</v>
      </c>
      <c r="J492" s="245">
        <v>605.57000000000005</v>
      </c>
      <c r="K492" s="245">
        <v>321.44</v>
      </c>
      <c r="L492" s="245">
        <v>818</v>
      </c>
      <c r="M492" s="245">
        <v>431.495</v>
      </c>
      <c r="N492" s="245">
        <v>229.04</v>
      </c>
      <c r="O492" s="245">
        <v>666</v>
      </c>
      <c r="P492" s="245">
        <v>351.315</v>
      </c>
      <c r="Q492" s="245">
        <v>186.48</v>
      </c>
      <c r="R492" s="245">
        <v>555</v>
      </c>
      <c r="S492" s="245">
        <v>292.76249999999999</v>
      </c>
      <c r="T492" s="245">
        <v>155.4</v>
      </c>
      <c r="U492" s="245">
        <v>389</v>
      </c>
      <c r="V492" s="245">
        <v>205.19749999999999</v>
      </c>
      <c r="W492" s="245">
        <v>108.92</v>
      </c>
    </row>
    <row r="494" spans="1:23">
      <c r="A494" s="245" t="s">
        <v>670</v>
      </c>
      <c r="C494" s="245" t="s">
        <v>635</v>
      </c>
      <c r="I494" s="245" t="s">
        <v>636</v>
      </c>
      <c r="L494" s="245" t="s">
        <v>637</v>
      </c>
      <c r="O494" s="245" t="s">
        <v>638</v>
      </c>
      <c r="R494" s="245" t="s">
        <v>639</v>
      </c>
      <c r="U494" s="245" t="s">
        <v>640</v>
      </c>
    </row>
    <row r="495" spans="1:23">
      <c r="A495" s="245" t="s">
        <v>651</v>
      </c>
      <c r="C495" s="245" t="s">
        <v>738</v>
      </c>
      <c r="I495" s="245" t="s">
        <v>770</v>
      </c>
      <c r="L495" s="245" t="s">
        <v>244</v>
      </c>
      <c r="O495" s="245" t="s">
        <v>771</v>
      </c>
      <c r="R495" s="245" t="s">
        <v>772</v>
      </c>
      <c r="U495" s="245" t="s">
        <v>773</v>
      </c>
    </row>
    <row r="496" spans="1:23">
      <c r="A496" s="245" t="s">
        <v>653</v>
      </c>
      <c r="B496" s="245" t="s">
        <v>654</v>
      </c>
      <c r="C496" s="245" t="s">
        <v>652</v>
      </c>
      <c r="D496" s="245" t="s">
        <v>655</v>
      </c>
      <c r="E496" s="245" t="s">
        <v>656</v>
      </c>
      <c r="I496" s="245" t="s">
        <v>652</v>
      </c>
      <c r="J496" s="245" t="s">
        <v>655</v>
      </c>
      <c r="K496" s="245" t="s">
        <v>656</v>
      </c>
      <c r="L496" s="245" t="s">
        <v>652</v>
      </c>
      <c r="M496" s="245" t="s">
        <v>655</v>
      </c>
      <c r="N496" s="245" t="s">
        <v>656</v>
      </c>
      <c r="O496" s="245" t="s">
        <v>652</v>
      </c>
      <c r="P496" s="245" t="s">
        <v>655</v>
      </c>
      <c r="Q496" s="245" t="s">
        <v>656</v>
      </c>
      <c r="R496" s="245" t="s">
        <v>652</v>
      </c>
      <c r="S496" s="245" t="s">
        <v>655</v>
      </c>
      <c r="T496" s="245" t="s">
        <v>656</v>
      </c>
      <c r="U496" s="245" t="s">
        <v>652</v>
      </c>
      <c r="V496" s="245" t="s">
        <v>655</v>
      </c>
      <c r="W496" s="245" t="s">
        <v>656</v>
      </c>
    </row>
    <row r="497" spans="1:24">
      <c r="A497" s="245">
        <v>18</v>
      </c>
      <c r="B497" s="245">
        <v>24</v>
      </c>
      <c r="C497" s="245">
        <v>1824</v>
      </c>
      <c r="D497" s="245">
        <v>962.16</v>
      </c>
      <c r="E497" s="245">
        <v>510.72</v>
      </c>
      <c r="I497" s="245">
        <v>1242</v>
      </c>
      <c r="J497" s="245">
        <v>655.15499999999997</v>
      </c>
      <c r="K497" s="245">
        <v>347.76</v>
      </c>
      <c r="L497" s="245">
        <v>886</v>
      </c>
      <c r="M497" s="245">
        <v>467.36500000000001</v>
      </c>
      <c r="N497" s="245">
        <v>248.07999999999998</v>
      </c>
      <c r="O497" s="245">
        <v>719</v>
      </c>
      <c r="P497" s="245">
        <v>379.27249999999998</v>
      </c>
      <c r="Q497" s="245">
        <v>201.32</v>
      </c>
      <c r="R497" s="245">
        <v>558</v>
      </c>
      <c r="S497" s="245">
        <v>294.34500000000003</v>
      </c>
      <c r="T497" s="245">
        <v>156.24</v>
      </c>
      <c r="U497" s="245">
        <v>390</v>
      </c>
      <c r="V497" s="245">
        <v>205.72499999999999</v>
      </c>
      <c r="W497" s="245">
        <v>109.2</v>
      </c>
      <c r="X497" s="245">
        <v>14</v>
      </c>
    </row>
    <row r="498" spans="1:24">
      <c r="A498" s="245">
        <v>25</v>
      </c>
      <c r="B498" s="245">
        <v>29</v>
      </c>
      <c r="C498" s="245">
        <v>2100</v>
      </c>
      <c r="D498" s="245">
        <v>1107.75</v>
      </c>
      <c r="E498" s="245">
        <v>588</v>
      </c>
      <c r="I498" s="245">
        <v>1430</v>
      </c>
      <c r="J498" s="245">
        <v>754.32500000000005</v>
      </c>
      <c r="K498" s="245">
        <v>400.4</v>
      </c>
      <c r="L498" s="245">
        <v>1021</v>
      </c>
      <c r="M498" s="245">
        <v>538.57749999999999</v>
      </c>
      <c r="N498" s="245">
        <v>285.88</v>
      </c>
      <c r="O498" s="245">
        <v>824</v>
      </c>
      <c r="P498" s="245">
        <v>434.66</v>
      </c>
      <c r="Q498" s="245">
        <v>230.72</v>
      </c>
      <c r="R498" s="245">
        <v>640</v>
      </c>
      <c r="S498" s="245">
        <v>337.6</v>
      </c>
      <c r="T498" s="245">
        <v>179.2</v>
      </c>
      <c r="U498" s="245">
        <v>448</v>
      </c>
      <c r="V498" s="245">
        <v>236.32</v>
      </c>
      <c r="W498" s="245">
        <v>125.44</v>
      </c>
    </row>
    <row r="499" spans="1:24">
      <c r="A499" s="245">
        <v>30</v>
      </c>
      <c r="B499" s="245">
        <v>34</v>
      </c>
      <c r="C499" s="245">
        <v>2715</v>
      </c>
      <c r="D499" s="245">
        <v>1432.1624999999999</v>
      </c>
      <c r="E499" s="245">
        <v>760.2</v>
      </c>
      <c r="I499" s="245">
        <v>1849</v>
      </c>
      <c r="J499" s="245">
        <v>975.34749999999997</v>
      </c>
      <c r="K499" s="245">
        <v>517.72</v>
      </c>
      <c r="L499" s="245">
        <v>1320</v>
      </c>
      <c r="M499" s="245">
        <v>696.3</v>
      </c>
      <c r="N499" s="245">
        <v>369.6</v>
      </c>
      <c r="O499" s="245">
        <v>1067</v>
      </c>
      <c r="P499" s="245">
        <v>562.84249999999997</v>
      </c>
      <c r="Q499" s="245">
        <v>298.76</v>
      </c>
      <c r="R499" s="245">
        <v>829</v>
      </c>
      <c r="S499" s="245">
        <v>437.29750000000001</v>
      </c>
      <c r="T499" s="245">
        <v>232.12</v>
      </c>
      <c r="U499" s="245">
        <v>583</v>
      </c>
      <c r="V499" s="245">
        <v>307.53250000000003</v>
      </c>
      <c r="W499" s="245">
        <v>163.24</v>
      </c>
    </row>
    <row r="500" spans="1:24">
      <c r="A500" s="245">
        <v>35</v>
      </c>
      <c r="B500" s="245">
        <v>39</v>
      </c>
      <c r="C500" s="245">
        <v>3001</v>
      </c>
      <c r="D500" s="245">
        <v>1583.0274999999999</v>
      </c>
      <c r="E500" s="245">
        <v>840.28</v>
      </c>
      <c r="I500" s="245">
        <v>2044</v>
      </c>
      <c r="J500" s="245">
        <v>1078.21</v>
      </c>
      <c r="K500" s="245">
        <v>572.32000000000005</v>
      </c>
      <c r="L500" s="245">
        <v>1458</v>
      </c>
      <c r="M500" s="245">
        <v>769.09500000000003</v>
      </c>
      <c r="N500" s="245">
        <v>408.24</v>
      </c>
      <c r="O500" s="245">
        <v>1181</v>
      </c>
      <c r="P500" s="245">
        <v>622.97749999999996</v>
      </c>
      <c r="Q500" s="245">
        <v>330.68</v>
      </c>
      <c r="R500" s="245">
        <v>917</v>
      </c>
      <c r="S500" s="245">
        <v>483.71749999999997</v>
      </c>
      <c r="T500" s="245">
        <v>256.76</v>
      </c>
      <c r="U500" s="245">
        <v>642</v>
      </c>
      <c r="V500" s="245">
        <v>338.65499999999997</v>
      </c>
      <c r="W500" s="245">
        <v>179.76</v>
      </c>
    </row>
    <row r="501" spans="1:24">
      <c r="A501" s="245">
        <v>40</v>
      </c>
      <c r="B501" s="245">
        <v>44</v>
      </c>
      <c r="C501" s="245">
        <v>3440</v>
      </c>
      <c r="D501" s="245">
        <v>1814.6</v>
      </c>
      <c r="E501" s="245">
        <v>963.2</v>
      </c>
      <c r="I501" s="245">
        <v>2342</v>
      </c>
      <c r="J501" s="245">
        <v>1235.405</v>
      </c>
      <c r="K501" s="245">
        <v>655.76</v>
      </c>
      <c r="L501" s="245">
        <v>1668</v>
      </c>
      <c r="M501" s="245">
        <v>879.87</v>
      </c>
      <c r="N501" s="245">
        <v>467.04</v>
      </c>
      <c r="O501" s="245">
        <v>1350</v>
      </c>
      <c r="P501" s="245">
        <v>712.125</v>
      </c>
      <c r="Q501" s="245">
        <v>378</v>
      </c>
      <c r="R501" s="245">
        <v>1048</v>
      </c>
      <c r="S501" s="245">
        <v>552.82000000000005</v>
      </c>
      <c r="T501" s="245">
        <v>293.44</v>
      </c>
      <c r="U501" s="245">
        <v>736</v>
      </c>
      <c r="V501" s="245">
        <v>388.24</v>
      </c>
      <c r="W501" s="245">
        <v>206.07999999999998</v>
      </c>
    </row>
    <row r="502" spans="1:24">
      <c r="A502" s="245">
        <v>45</v>
      </c>
      <c r="B502" s="245">
        <v>49</v>
      </c>
      <c r="C502" s="245">
        <v>4092</v>
      </c>
      <c r="D502" s="245">
        <v>2158.5300000000002</v>
      </c>
      <c r="E502" s="245">
        <v>1145.76</v>
      </c>
      <c r="I502" s="245">
        <v>2786</v>
      </c>
      <c r="J502" s="245">
        <v>1469.615</v>
      </c>
      <c r="K502" s="245">
        <v>780.08</v>
      </c>
      <c r="L502" s="245">
        <v>1985</v>
      </c>
      <c r="M502" s="245">
        <v>1047.0875000000001</v>
      </c>
      <c r="N502" s="245">
        <v>555.79999999999995</v>
      </c>
      <c r="O502" s="245">
        <v>1609</v>
      </c>
      <c r="P502" s="245">
        <v>848.74749999999995</v>
      </c>
      <c r="Q502" s="245">
        <v>450.52</v>
      </c>
      <c r="R502" s="245">
        <v>1247</v>
      </c>
      <c r="S502" s="245">
        <v>657.79250000000002</v>
      </c>
      <c r="T502" s="245">
        <v>349.15999999999997</v>
      </c>
      <c r="U502" s="245">
        <v>875</v>
      </c>
      <c r="V502" s="245">
        <v>461.5625</v>
      </c>
      <c r="W502" s="245">
        <v>245</v>
      </c>
    </row>
    <row r="503" spans="1:24">
      <c r="A503" s="245">
        <v>50</v>
      </c>
      <c r="B503" s="245">
        <v>54</v>
      </c>
      <c r="C503" s="245">
        <v>5056</v>
      </c>
      <c r="D503" s="245">
        <v>2667.04</v>
      </c>
      <c r="E503" s="245">
        <v>1415.68</v>
      </c>
      <c r="I503" s="245">
        <v>3443</v>
      </c>
      <c r="J503" s="245">
        <v>1816.1824999999999</v>
      </c>
      <c r="K503" s="245">
        <v>964.04</v>
      </c>
      <c r="L503" s="245">
        <v>2456</v>
      </c>
      <c r="M503" s="245">
        <v>1295.54</v>
      </c>
      <c r="N503" s="245">
        <v>687.68</v>
      </c>
      <c r="O503" s="245">
        <v>1988</v>
      </c>
      <c r="P503" s="245">
        <v>1048.67</v>
      </c>
      <c r="Q503" s="245">
        <v>556.64</v>
      </c>
      <c r="R503" s="245">
        <v>1544</v>
      </c>
      <c r="S503" s="245">
        <v>814.46</v>
      </c>
      <c r="T503" s="245">
        <v>432.32</v>
      </c>
      <c r="U503" s="245">
        <v>1080</v>
      </c>
      <c r="V503" s="245">
        <v>569.70000000000005</v>
      </c>
      <c r="W503" s="245">
        <v>302.39999999999998</v>
      </c>
    </row>
    <row r="504" spans="1:24">
      <c r="A504" s="245">
        <v>55</v>
      </c>
      <c r="B504" s="245">
        <v>59</v>
      </c>
      <c r="C504" s="245">
        <v>6062</v>
      </c>
      <c r="D504" s="245">
        <v>3197.7049999999999</v>
      </c>
      <c r="E504" s="245">
        <v>1697.36</v>
      </c>
      <c r="I504" s="245">
        <v>4128</v>
      </c>
      <c r="J504" s="245">
        <v>2177.52</v>
      </c>
      <c r="K504" s="245">
        <v>1155.8399999999999</v>
      </c>
      <c r="L504" s="245">
        <v>2942</v>
      </c>
      <c r="M504" s="245">
        <v>1551.905</v>
      </c>
      <c r="N504" s="245">
        <v>823.76</v>
      </c>
      <c r="O504" s="245">
        <v>2385</v>
      </c>
      <c r="P504" s="245">
        <v>1258.0875000000001</v>
      </c>
      <c r="Q504" s="245">
        <v>667.8</v>
      </c>
      <c r="R504" s="245">
        <v>1848</v>
      </c>
      <c r="S504" s="245">
        <v>974.82</v>
      </c>
      <c r="T504" s="245">
        <v>517.44000000000005</v>
      </c>
      <c r="U504" s="245">
        <v>1300</v>
      </c>
      <c r="V504" s="245">
        <v>685.75</v>
      </c>
      <c r="W504" s="245">
        <v>364</v>
      </c>
    </row>
    <row r="505" spans="1:24">
      <c r="A505" s="245">
        <v>60</v>
      </c>
      <c r="B505" s="245">
        <v>64</v>
      </c>
      <c r="C505" s="245">
        <v>7737</v>
      </c>
      <c r="D505" s="245">
        <v>4081.2674999999999</v>
      </c>
      <c r="E505" s="245">
        <v>2166.36</v>
      </c>
      <c r="I505" s="245">
        <v>5267</v>
      </c>
      <c r="J505" s="245">
        <v>2778.3425000000002</v>
      </c>
      <c r="K505" s="245">
        <v>1474.76</v>
      </c>
      <c r="L505" s="245">
        <v>3755</v>
      </c>
      <c r="M505" s="245">
        <v>1980.7625</v>
      </c>
      <c r="N505" s="245">
        <v>1051.4000000000001</v>
      </c>
      <c r="O505" s="245">
        <v>3040</v>
      </c>
      <c r="P505" s="245">
        <v>1603.6</v>
      </c>
      <c r="Q505" s="245">
        <v>851.2</v>
      </c>
      <c r="R505" s="245">
        <v>2360</v>
      </c>
      <c r="S505" s="245">
        <v>1244.9000000000001</v>
      </c>
      <c r="T505" s="245">
        <v>660.8</v>
      </c>
      <c r="U505" s="245">
        <v>1654</v>
      </c>
      <c r="V505" s="245">
        <v>872.48500000000001</v>
      </c>
      <c r="W505" s="245">
        <v>463.12</v>
      </c>
    </row>
    <row r="506" spans="1:24">
      <c r="A506" s="245">
        <v>65</v>
      </c>
      <c r="B506" s="245">
        <v>69</v>
      </c>
      <c r="C506" s="245">
        <v>10317</v>
      </c>
      <c r="D506" s="245">
        <v>5442.2174999999997</v>
      </c>
      <c r="E506" s="245">
        <v>2888.76</v>
      </c>
      <c r="I506" s="245">
        <v>7024</v>
      </c>
      <c r="J506" s="245">
        <v>3705.16</v>
      </c>
      <c r="K506" s="245">
        <v>1966.72</v>
      </c>
      <c r="L506" s="245">
        <v>5006</v>
      </c>
      <c r="M506" s="245">
        <v>2640.665</v>
      </c>
      <c r="N506" s="245">
        <v>1401.68</v>
      </c>
      <c r="O506" s="245">
        <v>4052</v>
      </c>
      <c r="P506" s="245">
        <v>2137.4299999999998</v>
      </c>
      <c r="Q506" s="245">
        <v>1134.56</v>
      </c>
      <c r="R506" s="245">
        <v>3147</v>
      </c>
      <c r="S506" s="245">
        <v>1660.0425</v>
      </c>
      <c r="T506" s="245">
        <v>881.16</v>
      </c>
      <c r="U506" s="245">
        <v>2204</v>
      </c>
      <c r="V506" s="245">
        <v>1162.6099999999999</v>
      </c>
      <c r="W506" s="245">
        <v>617.12</v>
      </c>
    </row>
    <row r="507" spans="1:24">
      <c r="A507" s="245">
        <v>70</v>
      </c>
      <c r="B507" s="245">
        <v>74</v>
      </c>
      <c r="C507" s="245">
        <v>13413</v>
      </c>
      <c r="D507" s="245">
        <v>7075.3575000000001</v>
      </c>
      <c r="E507" s="245">
        <v>3755.64</v>
      </c>
      <c r="I507" s="245">
        <v>9132</v>
      </c>
      <c r="J507" s="245">
        <v>4817.13</v>
      </c>
      <c r="K507" s="245">
        <v>2556.96</v>
      </c>
      <c r="L507" s="245">
        <v>6507</v>
      </c>
      <c r="M507" s="245">
        <v>3432.4425000000001</v>
      </c>
      <c r="N507" s="245">
        <v>1821.96</v>
      </c>
      <c r="O507" s="245">
        <v>5269</v>
      </c>
      <c r="P507" s="245">
        <v>2779.3975</v>
      </c>
      <c r="Q507" s="245">
        <v>1475.32</v>
      </c>
      <c r="R507" s="245">
        <v>4089</v>
      </c>
      <c r="S507" s="245">
        <v>2156.9475000000002</v>
      </c>
      <c r="T507" s="245">
        <v>1144.92</v>
      </c>
      <c r="U507" s="245">
        <v>2864</v>
      </c>
      <c r="V507" s="245">
        <v>1510.76</v>
      </c>
      <c r="W507" s="245">
        <v>801.92</v>
      </c>
    </row>
    <row r="508" spans="1:24">
      <c r="A508" s="245">
        <v>75</v>
      </c>
      <c r="B508" s="245">
        <v>79</v>
      </c>
      <c r="C508" s="245">
        <v>17435</v>
      </c>
      <c r="D508" s="245">
        <v>9196.9624999999996</v>
      </c>
      <c r="E508" s="245">
        <v>4881.8</v>
      </c>
      <c r="I508" s="245">
        <v>11870</v>
      </c>
      <c r="J508" s="245">
        <v>6261.4250000000002</v>
      </c>
      <c r="K508" s="245">
        <v>3323.6</v>
      </c>
      <c r="L508" s="245">
        <v>8457</v>
      </c>
      <c r="M508" s="245">
        <v>4461.0675000000001</v>
      </c>
      <c r="N508" s="245">
        <v>2367.96</v>
      </c>
      <c r="O508" s="245">
        <v>6852</v>
      </c>
      <c r="P508" s="245">
        <v>3614.43</v>
      </c>
      <c r="Q508" s="245">
        <v>1918.56</v>
      </c>
      <c r="R508" s="245">
        <v>5316</v>
      </c>
      <c r="S508" s="245">
        <v>2804.19</v>
      </c>
      <c r="T508" s="245">
        <v>1488.48</v>
      </c>
      <c r="U508" s="245">
        <v>3725</v>
      </c>
      <c r="V508" s="245">
        <v>1964.9375</v>
      </c>
      <c r="W508" s="245">
        <v>1043</v>
      </c>
    </row>
    <row r="509" spans="1:24">
      <c r="A509" s="245">
        <v>80</v>
      </c>
      <c r="B509" s="245">
        <v>99</v>
      </c>
      <c r="C509" s="245">
        <v>22658</v>
      </c>
      <c r="D509" s="245">
        <v>11952.094999999999</v>
      </c>
      <c r="E509" s="245">
        <v>6344.24</v>
      </c>
      <c r="I509" s="245">
        <v>15426</v>
      </c>
      <c r="J509" s="245">
        <v>8137.2150000000001</v>
      </c>
      <c r="K509" s="245">
        <v>4319.28</v>
      </c>
      <c r="L509" s="245">
        <v>10994</v>
      </c>
      <c r="M509" s="245">
        <v>5799.335</v>
      </c>
      <c r="N509" s="245">
        <v>3078.32</v>
      </c>
      <c r="O509" s="245">
        <v>8905</v>
      </c>
      <c r="P509" s="245">
        <v>4697.3874999999998</v>
      </c>
      <c r="Q509" s="245">
        <v>2493.4</v>
      </c>
      <c r="R509" s="245">
        <v>6909</v>
      </c>
      <c r="S509" s="245">
        <v>3644.4974999999999</v>
      </c>
      <c r="T509" s="245">
        <v>1934.52</v>
      </c>
      <c r="U509" s="245">
        <v>4841</v>
      </c>
      <c r="V509" s="245">
        <v>2553.6275000000001</v>
      </c>
      <c r="W509" s="245">
        <v>1355.48</v>
      </c>
    </row>
    <row r="511" spans="1:24">
      <c r="A511" s="245">
        <v>1</v>
      </c>
      <c r="C511" s="245">
        <v>962</v>
      </c>
      <c r="D511" s="245">
        <v>507.45499999999998</v>
      </c>
      <c r="E511" s="245">
        <v>269.36</v>
      </c>
      <c r="I511" s="245">
        <v>655</v>
      </c>
      <c r="J511" s="245">
        <v>345.51249999999999</v>
      </c>
      <c r="K511" s="245">
        <v>183.4</v>
      </c>
      <c r="L511" s="245">
        <v>466</v>
      </c>
      <c r="M511" s="245">
        <v>245.815</v>
      </c>
      <c r="N511" s="245">
        <v>130.47999999999999</v>
      </c>
      <c r="O511" s="245">
        <v>381</v>
      </c>
      <c r="P511" s="245">
        <v>200.97749999999999</v>
      </c>
      <c r="Q511" s="245">
        <v>106.68</v>
      </c>
      <c r="R511" s="245">
        <v>321</v>
      </c>
      <c r="S511" s="245">
        <v>169.32749999999999</v>
      </c>
      <c r="T511" s="245">
        <v>89.88</v>
      </c>
      <c r="U511" s="245">
        <v>224</v>
      </c>
      <c r="V511" s="245">
        <v>118.16</v>
      </c>
      <c r="W511" s="245">
        <v>62.72</v>
      </c>
    </row>
    <row r="512" spans="1:24">
      <c r="A512" s="245">
        <v>2</v>
      </c>
      <c r="C512" s="245">
        <v>1584</v>
      </c>
      <c r="D512" s="245">
        <v>835.56</v>
      </c>
      <c r="E512" s="245">
        <v>443.52</v>
      </c>
      <c r="I512" s="245">
        <v>1078</v>
      </c>
      <c r="J512" s="245">
        <v>568.64499999999998</v>
      </c>
      <c r="K512" s="245">
        <v>301.83999999999997</v>
      </c>
      <c r="L512" s="245">
        <v>767</v>
      </c>
      <c r="M512" s="245">
        <v>404.59249999999997</v>
      </c>
      <c r="N512" s="245">
        <v>214.76</v>
      </c>
      <c r="O512" s="245">
        <v>622</v>
      </c>
      <c r="P512" s="245">
        <v>328.10500000000002</v>
      </c>
      <c r="Q512" s="245">
        <v>174.16</v>
      </c>
      <c r="R512" s="245">
        <v>505</v>
      </c>
      <c r="S512" s="245">
        <v>266.38749999999999</v>
      </c>
      <c r="T512" s="245">
        <v>141.4</v>
      </c>
      <c r="U512" s="245">
        <v>353</v>
      </c>
      <c r="V512" s="245">
        <v>186.20750000000001</v>
      </c>
      <c r="W512" s="245">
        <v>98.84</v>
      </c>
    </row>
    <row r="513" spans="1:24">
      <c r="A513" s="245">
        <v>3</v>
      </c>
      <c r="C513" s="245">
        <v>2236</v>
      </c>
      <c r="D513" s="245">
        <v>1179.49</v>
      </c>
      <c r="E513" s="245">
        <v>626.08000000000004</v>
      </c>
      <c r="I513" s="245">
        <v>1522</v>
      </c>
      <c r="J513" s="245">
        <v>802.85500000000002</v>
      </c>
      <c r="K513" s="245">
        <v>426.15999999999997</v>
      </c>
      <c r="L513" s="245">
        <v>1082</v>
      </c>
      <c r="M513" s="245">
        <v>570.755</v>
      </c>
      <c r="N513" s="245">
        <v>302.95999999999998</v>
      </c>
      <c r="O513" s="245">
        <v>881</v>
      </c>
      <c r="P513" s="245">
        <v>464.72750000000002</v>
      </c>
      <c r="Q513" s="245">
        <v>246.68</v>
      </c>
      <c r="R513" s="245">
        <v>736</v>
      </c>
      <c r="S513" s="245">
        <v>388.24</v>
      </c>
      <c r="T513" s="245">
        <v>206.07999999999998</v>
      </c>
      <c r="U513" s="245">
        <v>517</v>
      </c>
      <c r="V513" s="245">
        <v>272.71749999999997</v>
      </c>
      <c r="W513" s="245">
        <v>144.76</v>
      </c>
    </row>
    <row r="515" spans="1:24">
      <c r="A515" s="245" t="s">
        <v>671</v>
      </c>
      <c r="C515" s="245" t="s">
        <v>635</v>
      </c>
      <c r="I515" s="245" t="s">
        <v>636</v>
      </c>
      <c r="L515" s="245" t="s">
        <v>637</v>
      </c>
      <c r="O515" s="245" t="s">
        <v>638</v>
      </c>
      <c r="R515" s="245" t="s">
        <v>639</v>
      </c>
      <c r="U515" s="245" t="s">
        <v>640</v>
      </c>
    </row>
    <row r="516" spans="1:24">
      <c r="A516" s="245" t="s">
        <v>651</v>
      </c>
      <c r="C516" s="245" t="s">
        <v>738</v>
      </c>
      <c r="I516" s="245" t="s">
        <v>770</v>
      </c>
      <c r="L516" s="245" t="s">
        <v>244</v>
      </c>
      <c r="O516" s="245" t="s">
        <v>771</v>
      </c>
      <c r="R516" s="245" t="s">
        <v>772</v>
      </c>
      <c r="U516" s="245" t="s">
        <v>773</v>
      </c>
    </row>
    <row r="517" spans="1:24">
      <c r="A517" s="245" t="s">
        <v>653</v>
      </c>
      <c r="B517" s="245" t="s">
        <v>654</v>
      </c>
      <c r="C517" s="245" t="s">
        <v>652</v>
      </c>
      <c r="D517" s="245" t="s">
        <v>655</v>
      </c>
      <c r="E517" s="245" t="s">
        <v>656</v>
      </c>
      <c r="I517" s="245" t="s">
        <v>652</v>
      </c>
      <c r="J517" s="245" t="s">
        <v>655</v>
      </c>
      <c r="K517" s="245" t="s">
        <v>656</v>
      </c>
      <c r="L517" s="245" t="s">
        <v>652</v>
      </c>
      <c r="M517" s="245" t="s">
        <v>655</v>
      </c>
      <c r="N517" s="245" t="s">
        <v>656</v>
      </c>
      <c r="O517" s="245" t="s">
        <v>652</v>
      </c>
      <c r="P517" s="245" t="s">
        <v>655</v>
      </c>
      <c r="Q517" s="245" t="s">
        <v>656</v>
      </c>
      <c r="R517" s="245" t="s">
        <v>652</v>
      </c>
      <c r="S517" s="245" t="s">
        <v>655</v>
      </c>
      <c r="T517" s="245" t="s">
        <v>656</v>
      </c>
      <c r="U517" s="245" t="s">
        <v>652</v>
      </c>
      <c r="V517" s="245" t="s">
        <v>655</v>
      </c>
      <c r="W517" s="245" t="s">
        <v>656</v>
      </c>
    </row>
    <row r="518" spans="1:24">
      <c r="A518" s="245">
        <v>18</v>
      </c>
      <c r="B518" s="245">
        <v>24</v>
      </c>
      <c r="C518" s="281">
        <v>1737</v>
      </c>
      <c r="D518" s="281">
        <v>916.26750000000004</v>
      </c>
      <c r="E518" s="281">
        <v>486.36</v>
      </c>
      <c r="F518" s="281"/>
      <c r="G518" s="281"/>
      <c r="H518" s="281"/>
      <c r="I518" s="281">
        <v>1183</v>
      </c>
      <c r="J518" s="281">
        <v>624.03250000000003</v>
      </c>
      <c r="K518" s="281">
        <v>331.24</v>
      </c>
      <c r="L518" s="281">
        <v>844</v>
      </c>
      <c r="M518" s="281">
        <v>445.21</v>
      </c>
      <c r="N518" s="281">
        <v>236.32</v>
      </c>
      <c r="O518" s="281">
        <v>684</v>
      </c>
      <c r="P518" s="281">
        <v>360.81</v>
      </c>
      <c r="Q518" s="281">
        <v>191.52</v>
      </c>
      <c r="R518" s="281">
        <v>531</v>
      </c>
      <c r="S518" s="281">
        <v>280.10250000000002</v>
      </c>
      <c r="T518" s="281">
        <v>148.68</v>
      </c>
      <c r="U518" s="281">
        <v>372</v>
      </c>
      <c r="V518" s="281">
        <v>196.23</v>
      </c>
      <c r="W518" s="281">
        <v>104.16</v>
      </c>
      <c r="X518" s="245">
        <v>15</v>
      </c>
    </row>
    <row r="519" spans="1:24">
      <c r="A519" s="245">
        <v>25</v>
      </c>
      <c r="B519" s="245">
        <v>29</v>
      </c>
      <c r="C519" s="281">
        <v>1999</v>
      </c>
      <c r="D519" s="281">
        <v>1054.4725000000001</v>
      </c>
      <c r="E519" s="281">
        <v>559.72</v>
      </c>
      <c r="F519" s="281"/>
      <c r="G519" s="281"/>
      <c r="H519" s="281"/>
      <c r="I519" s="281">
        <v>1361</v>
      </c>
      <c r="J519" s="281">
        <v>717.92750000000001</v>
      </c>
      <c r="K519" s="281">
        <v>381.08</v>
      </c>
      <c r="L519" s="281">
        <v>972</v>
      </c>
      <c r="M519" s="281">
        <v>512.73</v>
      </c>
      <c r="N519" s="281">
        <v>272.16000000000003</v>
      </c>
      <c r="O519" s="281">
        <v>784</v>
      </c>
      <c r="P519" s="281">
        <v>413.56</v>
      </c>
      <c r="Q519" s="281">
        <v>219.52</v>
      </c>
      <c r="R519" s="281">
        <v>610</v>
      </c>
      <c r="S519" s="281">
        <v>321.77499999999998</v>
      </c>
      <c r="T519" s="281">
        <v>170.8</v>
      </c>
      <c r="U519" s="281">
        <v>427</v>
      </c>
      <c r="V519" s="281">
        <v>225.24250000000001</v>
      </c>
      <c r="W519" s="281">
        <v>119.56</v>
      </c>
    </row>
    <row r="520" spans="1:24">
      <c r="A520" s="245">
        <v>30</v>
      </c>
      <c r="B520" s="245">
        <v>34</v>
      </c>
      <c r="C520" s="281">
        <v>2586</v>
      </c>
      <c r="D520" s="281">
        <v>1364.115</v>
      </c>
      <c r="E520" s="281">
        <v>724.08</v>
      </c>
      <c r="F520" s="281"/>
      <c r="G520" s="281"/>
      <c r="H520" s="281"/>
      <c r="I520" s="281">
        <v>1761</v>
      </c>
      <c r="J520" s="281">
        <v>928.92750000000001</v>
      </c>
      <c r="K520" s="281">
        <v>493.08</v>
      </c>
      <c r="L520" s="281">
        <v>1257</v>
      </c>
      <c r="M520" s="281">
        <v>663.0675</v>
      </c>
      <c r="N520" s="281">
        <v>351.96</v>
      </c>
      <c r="O520" s="281">
        <v>1017</v>
      </c>
      <c r="P520" s="281">
        <v>536.46749999999997</v>
      </c>
      <c r="Q520" s="281">
        <v>284.76</v>
      </c>
      <c r="R520" s="281">
        <v>790</v>
      </c>
      <c r="S520" s="281">
        <v>416.72500000000002</v>
      </c>
      <c r="T520" s="281">
        <v>221.2</v>
      </c>
      <c r="U520" s="281">
        <v>555</v>
      </c>
      <c r="V520" s="281">
        <v>292.76249999999999</v>
      </c>
      <c r="W520" s="281">
        <v>155.4</v>
      </c>
    </row>
    <row r="521" spans="1:24">
      <c r="A521" s="245">
        <v>35</v>
      </c>
      <c r="B521" s="245">
        <v>39</v>
      </c>
      <c r="C521" s="281">
        <v>2858</v>
      </c>
      <c r="D521" s="281">
        <v>1507.595</v>
      </c>
      <c r="E521" s="281">
        <v>800.24</v>
      </c>
      <c r="F521" s="281"/>
      <c r="G521" s="281"/>
      <c r="H521" s="281"/>
      <c r="I521" s="281">
        <v>1946</v>
      </c>
      <c r="J521" s="281">
        <v>1026.5150000000001</v>
      </c>
      <c r="K521" s="281">
        <v>544.88</v>
      </c>
      <c r="L521" s="281">
        <v>1389</v>
      </c>
      <c r="M521" s="281">
        <v>732.69749999999999</v>
      </c>
      <c r="N521" s="281">
        <v>388.92</v>
      </c>
      <c r="O521" s="281">
        <v>1125</v>
      </c>
      <c r="P521" s="281">
        <v>593.4375</v>
      </c>
      <c r="Q521" s="281">
        <v>315</v>
      </c>
      <c r="R521" s="281">
        <v>873</v>
      </c>
      <c r="S521" s="281">
        <v>460.50749999999999</v>
      </c>
      <c r="T521" s="281">
        <v>244.44</v>
      </c>
      <c r="U521" s="281">
        <v>613</v>
      </c>
      <c r="V521" s="281">
        <v>323.35750000000002</v>
      </c>
      <c r="W521" s="281">
        <v>171.64</v>
      </c>
    </row>
    <row r="522" spans="1:24">
      <c r="A522" s="245">
        <v>40</v>
      </c>
      <c r="B522" s="245">
        <v>44</v>
      </c>
      <c r="C522" s="281">
        <v>3275</v>
      </c>
      <c r="D522" s="281">
        <v>1727.5625</v>
      </c>
      <c r="E522" s="281">
        <v>917</v>
      </c>
      <c r="F522" s="281"/>
      <c r="G522" s="281"/>
      <c r="H522" s="281"/>
      <c r="I522" s="281">
        <v>2230</v>
      </c>
      <c r="J522" s="281">
        <v>1176.325</v>
      </c>
      <c r="K522" s="281">
        <v>624.4</v>
      </c>
      <c r="L522" s="281">
        <v>1589</v>
      </c>
      <c r="M522" s="281">
        <v>838.19749999999999</v>
      </c>
      <c r="N522" s="281">
        <v>444.92</v>
      </c>
      <c r="O522" s="281">
        <v>1287</v>
      </c>
      <c r="P522" s="281">
        <v>678.89250000000004</v>
      </c>
      <c r="Q522" s="281">
        <v>360.36</v>
      </c>
      <c r="R522" s="281">
        <v>997</v>
      </c>
      <c r="S522" s="281">
        <v>525.91750000000002</v>
      </c>
      <c r="T522" s="281">
        <v>279.16000000000003</v>
      </c>
      <c r="U522" s="281">
        <v>700</v>
      </c>
      <c r="V522" s="281">
        <v>369.25</v>
      </c>
      <c r="W522" s="281">
        <v>196</v>
      </c>
    </row>
    <row r="523" spans="1:24">
      <c r="A523" s="245">
        <v>45</v>
      </c>
      <c r="B523" s="245">
        <v>49</v>
      </c>
      <c r="C523" s="281">
        <v>3897</v>
      </c>
      <c r="D523" s="281">
        <v>2055.6675</v>
      </c>
      <c r="E523" s="281">
        <v>1091.1600000000001</v>
      </c>
      <c r="F523" s="281"/>
      <c r="G523" s="281"/>
      <c r="H523" s="281"/>
      <c r="I523" s="281">
        <v>2653</v>
      </c>
      <c r="J523" s="281">
        <v>1399.4575</v>
      </c>
      <c r="K523" s="281">
        <v>742.84</v>
      </c>
      <c r="L523" s="281">
        <v>1891</v>
      </c>
      <c r="M523" s="281">
        <v>997.50250000000005</v>
      </c>
      <c r="N523" s="281">
        <v>529.48</v>
      </c>
      <c r="O523" s="281">
        <v>1532</v>
      </c>
      <c r="P523" s="281">
        <v>808.13</v>
      </c>
      <c r="Q523" s="281">
        <v>428.96</v>
      </c>
      <c r="R523" s="281">
        <v>1188</v>
      </c>
      <c r="S523" s="281">
        <v>626.66999999999996</v>
      </c>
      <c r="T523" s="281">
        <v>332.64</v>
      </c>
      <c r="U523" s="281">
        <v>833</v>
      </c>
      <c r="V523" s="281">
        <v>439.40750000000003</v>
      </c>
      <c r="W523" s="281">
        <v>233.24</v>
      </c>
    </row>
    <row r="524" spans="1:24">
      <c r="A524" s="245">
        <v>50</v>
      </c>
      <c r="B524" s="245">
        <v>54</v>
      </c>
      <c r="C524" s="281">
        <v>4816</v>
      </c>
      <c r="D524" s="281">
        <v>2540.44</v>
      </c>
      <c r="E524" s="281">
        <v>1348.48</v>
      </c>
      <c r="F524" s="281"/>
      <c r="G524" s="281"/>
      <c r="H524" s="281"/>
      <c r="I524" s="281">
        <v>3279</v>
      </c>
      <c r="J524" s="281">
        <v>1729.6724999999999</v>
      </c>
      <c r="K524" s="281">
        <v>918.12</v>
      </c>
      <c r="L524" s="281">
        <v>2338</v>
      </c>
      <c r="M524" s="281">
        <v>1233.2950000000001</v>
      </c>
      <c r="N524" s="281">
        <v>654.64</v>
      </c>
      <c r="O524" s="281">
        <v>1893</v>
      </c>
      <c r="P524" s="281">
        <v>998.5575</v>
      </c>
      <c r="Q524" s="281">
        <v>530.04</v>
      </c>
      <c r="R524" s="281">
        <v>1471</v>
      </c>
      <c r="S524" s="281">
        <v>775.95249999999999</v>
      </c>
      <c r="T524" s="281">
        <v>411.88</v>
      </c>
      <c r="U524" s="281">
        <v>1029</v>
      </c>
      <c r="V524" s="281">
        <v>542.79750000000001</v>
      </c>
      <c r="W524" s="281">
        <v>288.12</v>
      </c>
    </row>
    <row r="525" spans="1:24">
      <c r="A525" s="245">
        <v>55</v>
      </c>
      <c r="B525" s="245">
        <v>59</v>
      </c>
      <c r="C525" s="281">
        <v>5775</v>
      </c>
      <c r="D525" s="281">
        <v>3046.3125</v>
      </c>
      <c r="E525" s="281">
        <v>1617</v>
      </c>
      <c r="F525" s="281"/>
      <c r="G525" s="281"/>
      <c r="H525" s="281"/>
      <c r="I525" s="281">
        <v>3932</v>
      </c>
      <c r="J525" s="281">
        <v>2074.13</v>
      </c>
      <c r="K525" s="281">
        <v>1100.96</v>
      </c>
      <c r="L525" s="281">
        <v>2802</v>
      </c>
      <c r="M525" s="281">
        <v>1478.0550000000001</v>
      </c>
      <c r="N525" s="281">
        <v>784.56</v>
      </c>
      <c r="O525" s="281">
        <v>2272</v>
      </c>
      <c r="P525" s="281">
        <v>1198.48</v>
      </c>
      <c r="Q525" s="281">
        <v>636.16</v>
      </c>
      <c r="R525" s="281">
        <v>1760</v>
      </c>
      <c r="S525" s="281">
        <v>928.4</v>
      </c>
      <c r="T525" s="281">
        <v>492.8</v>
      </c>
      <c r="U525" s="281">
        <v>1237</v>
      </c>
      <c r="V525" s="281">
        <v>652.51750000000004</v>
      </c>
      <c r="W525" s="281">
        <v>346.36</v>
      </c>
    </row>
    <row r="526" spans="1:24">
      <c r="A526" s="245">
        <v>60</v>
      </c>
      <c r="B526" s="245">
        <v>64</v>
      </c>
      <c r="C526" s="281">
        <v>7368</v>
      </c>
      <c r="D526" s="281">
        <v>3886.62</v>
      </c>
      <c r="E526" s="281">
        <v>2063.04</v>
      </c>
      <c r="F526" s="281"/>
      <c r="G526" s="281"/>
      <c r="H526" s="281"/>
      <c r="I526" s="281">
        <v>5017</v>
      </c>
      <c r="J526" s="281">
        <v>2646.4675000000002</v>
      </c>
      <c r="K526" s="281">
        <v>1404.76</v>
      </c>
      <c r="L526" s="281">
        <v>3576</v>
      </c>
      <c r="M526" s="281">
        <v>1886.34</v>
      </c>
      <c r="N526" s="281">
        <v>1001.28</v>
      </c>
      <c r="O526" s="281">
        <v>2895</v>
      </c>
      <c r="P526" s="281">
        <v>1527.1125</v>
      </c>
      <c r="Q526" s="281">
        <v>810.6</v>
      </c>
      <c r="R526" s="281">
        <v>2247</v>
      </c>
      <c r="S526" s="281">
        <v>1185.2925</v>
      </c>
      <c r="T526" s="281">
        <v>629.16</v>
      </c>
      <c r="U526" s="281">
        <v>1574</v>
      </c>
      <c r="V526" s="281">
        <v>830.28499999999997</v>
      </c>
      <c r="W526" s="281">
        <v>440.72</v>
      </c>
    </row>
    <row r="527" spans="1:24">
      <c r="A527" s="245">
        <v>65</v>
      </c>
      <c r="B527" s="245">
        <v>69</v>
      </c>
      <c r="C527" s="281">
        <v>9825</v>
      </c>
      <c r="D527" s="281">
        <v>5182.6875</v>
      </c>
      <c r="E527" s="281">
        <v>2751</v>
      </c>
      <c r="F527" s="281"/>
      <c r="G527" s="281"/>
      <c r="H527" s="281"/>
      <c r="I527" s="281">
        <v>6690</v>
      </c>
      <c r="J527" s="281">
        <v>3528.9749999999999</v>
      </c>
      <c r="K527" s="281">
        <v>1873.2</v>
      </c>
      <c r="L527" s="281">
        <v>4767</v>
      </c>
      <c r="M527" s="281">
        <v>2514.5925000000002</v>
      </c>
      <c r="N527" s="281">
        <v>1334.76</v>
      </c>
      <c r="O527" s="281">
        <v>3859</v>
      </c>
      <c r="P527" s="281">
        <v>2035.6224999999999</v>
      </c>
      <c r="Q527" s="281">
        <v>1080.52</v>
      </c>
      <c r="R527" s="281">
        <v>2998</v>
      </c>
      <c r="S527" s="281">
        <v>1581.4449999999999</v>
      </c>
      <c r="T527" s="281">
        <v>839.44</v>
      </c>
      <c r="U527" s="281">
        <v>2099</v>
      </c>
      <c r="V527" s="281">
        <v>1107.2225000000001</v>
      </c>
      <c r="W527" s="281">
        <v>587.72</v>
      </c>
    </row>
    <row r="528" spans="1:24">
      <c r="A528" s="245">
        <v>70</v>
      </c>
      <c r="B528" s="245">
        <v>74</v>
      </c>
      <c r="C528" s="281">
        <v>12773</v>
      </c>
      <c r="D528" s="281">
        <v>6737.7574999999997</v>
      </c>
      <c r="E528" s="281">
        <v>3576.44</v>
      </c>
      <c r="F528" s="281"/>
      <c r="G528" s="281"/>
      <c r="H528" s="281"/>
      <c r="I528" s="281">
        <v>8696</v>
      </c>
      <c r="J528" s="281">
        <v>4587.1400000000003</v>
      </c>
      <c r="K528" s="281">
        <v>2434.88</v>
      </c>
      <c r="L528" s="281">
        <v>6198</v>
      </c>
      <c r="M528" s="281">
        <v>3269.4450000000002</v>
      </c>
      <c r="N528" s="281">
        <v>1735.44</v>
      </c>
      <c r="O528" s="281">
        <v>5018</v>
      </c>
      <c r="P528" s="281">
        <v>2646.9949999999999</v>
      </c>
      <c r="Q528" s="281">
        <v>1405.04</v>
      </c>
      <c r="R528" s="281">
        <v>3894</v>
      </c>
      <c r="S528" s="281">
        <v>2054.085</v>
      </c>
      <c r="T528" s="281">
        <v>1090.32</v>
      </c>
      <c r="U528" s="281">
        <v>2727</v>
      </c>
      <c r="V528" s="281">
        <v>1438.4925000000001</v>
      </c>
      <c r="W528" s="281">
        <v>763.56</v>
      </c>
    </row>
    <row r="529" spans="1:24">
      <c r="A529" s="245">
        <v>75</v>
      </c>
      <c r="B529" s="245">
        <v>79</v>
      </c>
      <c r="C529" s="281">
        <v>16604</v>
      </c>
      <c r="D529" s="281">
        <v>8758.61</v>
      </c>
      <c r="E529" s="281">
        <v>4649.12</v>
      </c>
      <c r="F529" s="281"/>
      <c r="G529" s="281"/>
      <c r="H529" s="281"/>
      <c r="I529" s="281">
        <v>11305</v>
      </c>
      <c r="J529" s="281">
        <v>5963.3874999999998</v>
      </c>
      <c r="K529" s="281">
        <v>3165.4</v>
      </c>
      <c r="L529" s="281">
        <v>8054</v>
      </c>
      <c r="M529" s="281">
        <v>4248.4849999999997</v>
      </c>
      <c r="N529" s="281">
        <v>2255.12</v>
      </c>
      <c r="O529" s="281">
        <v>6525</v>
      </c>
      <c r="P529" s="281">
        <v>3441.9375</v>
      </c>
      <c r="Q529" s="281">
        <v>1827</v>
      </c>
      <c r="R529" s="281">
        <v>5063</v>
      </c>
      <c r="S529" s="281">
        <v>2670.7325000000001</v>
      </c>
      <c r="T529" s="281">
        <v>1417.6399999999999</v>
      </c>
      <c r="U529" s="281">
        <v>3547</v>
      </c>
      <c r="V529" s="281">
        <v>1871.0425</v>
      </c>
      <c r="W529" s="281">
        <v>993.16</v>
      </c>
    </row>
    <row r="530" spans="1:24">
      <c r="A530" s="245">
        <v>80</v>
      </c>
      <c r="B530" s="245">
        <v>99</v>
      </c>
      <c r="C530" s="281">
        <v>21579</v>
      </c>
      <c r="D530" s="281">
        <v>11382.922500000001</v>
      </c>
      <c r="E530" s="281">
        <v>6042.12</v>
      </c>
      <c r="F530" s="281"/>
      <c r="G530" s="281"/>
      <c r="H530" s="281"/>
      <c r="I530" s="281">
        <v>14692</v>
      </c>
      <c r="J530" s="281">
        <v>7750.03</v>
      </c>
      <c r="K530" s="281">
        <v>4113.76</v>
      </c>
      <c r="L530" s="281">
        <v>10471</v>
      </c>
      <c r="M530" s="281">
        <v>5523.4525000000003</v>
      </c>
      <c r="N530" s="281">
        <v>2931.88</v>
      </c>
      <c r="O530" s="281">
        <v>8481</v>
      </c>
      <c r="P530" s="281">
        <v>4473.7275</v>
      </c>
      <c r="Q530" s="281">
        <v>2374.6799999999998</v>
      </c>
      <c r="R530" s="281">
        <v>6580</v>
      </c>
      <c r="S530" s="281">
        <v>3470.95</v>
      </c>
      <c r="T530" s="281">
        <v>1842.4</v>
      </c>
      <c r="U530" s="281">
        <v>4611</v>
      </c>
      <c r="V530" s="281">
        <v>2432.3024999999998</v>
      </c>
      <c r="W530" s="281">
        <v>1291.08</v>
      </c>
    </row>
    <row r="531" spans="1:24">
      <c r="C531" s="281"/>
      <c r="D531" s="281"/>
      <c r="E531" s="281"/>
      <c r="F531" s="281"/>
      <c r="G531" s="281"/>
      <c r="H531" s="281"/>
      <c r="I531" s="281"/>
      <c r="J531" s="281"/>
      <c r="K531" s="281"/>
      <c r="L531" s="281"/>
      <c r="M531" s="281"/>
      <c r="N531" s="281"/>
      <c r="O531" s="281"/>
      <c r="P531" s="281"/>
      <c r="Q531" s="281"/>
      <c r="R531" s="281"/>
      <c r="S531" s="281"/>
      <c r="T531" s="281"/>
      <c r="U531" s="281"/>
      <c r="V531" s="281"/>
      <c r="W531" s="281"/>
    </row>
    <row r="532" spans="1:24">
      <c r="A532" s="245">
        <v>1</v>
      </c>
      <c r="C532" s="254">
        <v>917</v>
      </c>
      <c r="D532" s="254">
        <v>483.71749999999997</v>
      </c>
      <c r="E532" s="254">
        <v>256.76</v>
      </c>
      <c r="F532" s="254"/>
      <c r="G532" s="254"/>
      <c r="H532" s="254"/>
      <c r="I532" s="254">
        <v>624</v>
      </c>
      <c r="J532" s="254">
        <v>329.16</v>
      </c>
      <c r="K532" s="254">
        <v>174.72</v>
      </c>
      <c r="L532" s="254">
        <v>444</v>
      </c>
      <c r="M532" s="254">
        <v>234.21</v>
      </c>
      <c r="N532" s="254">
        <v>124.32</v>
      </c>
      <c r="O532" s="254">
        <v>363</v>
      </c>
      <c r="P532" s="254">
        <v>191.48249999999999</v>
      </c>
      <c r="Q532" s="254">
        <v>101.64</v>
      </c>
      <c r="R532" s="254">
        <v>305</v>
      </c>
      <c r="S532" s="254">
        <v>160.88749999999999</v>
      </c>
      <c r="T532" s="254">
        <v>85.4</v>
      </c>
      <c r="U532" s="254">
        <v>213</v>
      </c>
      <c r="V532" s="254">
        <v>112.3575</v>
      </c>
      <c r="W532" s="254">
        <v>59.64</v>
      </c>
    </row>
    <row r="533" spans="1:24">
      <c r="A533" s="245">
        <v>2</v>
      </c>
      <c r="C533" s="254">
        <v>1509</v>
      </c>
      <c r="D533" s="254">
        <v>795.99749999999995</v>
      </c>
      <c r="E533" s="254">
        <v>422.52</v>
      </c>
      <c r="F533" s="254"/>
      <c r="G533" s="254"/>
      <c r="H533" s="254"/>
      <c r="I533" s="254">
        <v>1027</v>
      </c>
      <c r="J533" s="254">
        <v>541.74249999999995</v>
      </c>
      <c r="K533" s="254">
        <v>287.56</v>
      </c>
      <c r="L533" s="254">
        <v>731</v>
      </c>
      <c r="M533" s="254">
        <v>385.60250000000002</v>
      </c>
      <c r="N533" s="254">
        <v>204.68</v>
      </c>
      <c r="O533" s="254">
        <v>593</v>
      </c>
      <c r="P533" s="254">
        <v>312.8075</v>
      </c>
      <c r="Q533" s="254">
        <v>166.04</v>
      </c>
      <c r="R533" s="254">
        <v>481</v>
      </c>
      <c r="S533" s="254">
        <v>253.72749999999999</v>
      </c>
      <c r="T533" s="254">
        <v>134.68</v>
      </c>
      <c r="U533" s="254">
        <v>336</v>
      </c>
      <c r="V533" s="254">
        <v>177.24</v>
      </c>
      <c r="W533" s="254">
        <v>94.08</v>
      </c>
    </row>
    <row r="534" spans="1:24">
      <c r="A534" s="245">
        <v>3</v>
      </c>
      <c r="C534" s="254">
        <v>2128</v>
      </c>
      <c r="D534" s="254">
        <v>1122.52</v>
      </c>
      <c r="E534" s="254">
        <v>595.84</v>
      </c>
      <c r="F534" s="254"/>
      <c r="G534" s="254"/>
      <c r="H534" s="254"/>
      <c r="I534" s="254">
        <v>1449</v>
      </c>
      <c r="J534" s="254">
        <v>764.34749999999997</v>
      </c>
      <c r="K534" s="254">
        <v>405.72</v>
      </c>
      <c r="L534" s="254">
        <v>1031</v>
      </c>
      <c r="M534" s="254">
        <v>543.85249999999996</v>
      </c>
      <c r="N534" s="254">
        <v>288.68</v>
      </c>
      <c r="O534" s="254">
        <v>838</v>
      </c>
      <c r="P534" s="254">
        <v>442.04500000000002</v>
      </c>
      <c r="Q534" s="254">
        <v>234.64</v>
      </c>
      <c r="R534" s="254">
        <v>700</v>
      </c>
      <c r="S534" s="254">
        <v>369.25</v>
      </c>
      <c r="T534" s="254">
        <v>196</v>
      </c>
      <c r="U534" s="254">
        <v>493</v>
      </c>
      <c r="V534" s="254">
        <v>260.0575</v>
      </c>
      <c r="W534" s="254">
        <v>138.04</v>
      </c>
    </row>
    <row r="536" spans="1:24">
      <c r="A536" s="245" t="s">
        <v>672</v>
      </c>
      <c r="C536" s="245" t="s">
        <v>635</v>
      </c>
      <c r="I536" s="245" t="s">
        <v>636</v>
      </c>
      <c r="L536" s="245" t="s">
        <v>637</v>
      </c>
      <c r="O536" s="245" t="s">
        <v>638</v>
      </c>
      <c r="R536" s="245" t="s">
        <v>639</v>
      </c>
      <c r="U536" s="245" t="s">
        <v>640</v>
      </c>
    </row>
    <row r="537" spans="1:24">
      <c r="A537" s="245" t="s">
        <v>651</v>
      </c>
      <c r="C537" s="247" t="s">
        <v>775</v>
      </c>
      <c r="I537" s="245" t="s">
        <v>770</v>
      </c>
      <c r="L537" s="245" t="s">
        <v>244</v>
      </c>
      <c r="O537" s="245" t="s">
        <v>771</v>
      </c>
      <c r="R537" s="245" t="s">
        <v>772</v>
      </c>
      <c r="U537" s="245" t="s">
        <v>773</v>
      </c>
    </row>
    <row r="538" spans="1:24">
      <c r="A538" s="245" t="s">
        <v>653</v>
      </c>
      <c r="B538" s="245" t="s">
        <v>654</v>
      </c>
      <c r="C538" s="245" t="s">
        <v>652</v>
      </c>
      <c r="D538" s="245" t="s">
        <v>655</v>
      </c>
      <c r="E538" s="245" t="s">
        <v>656</v>
      </c>
      <c r="I538" s="245" t="s">
        <v>652</v>
      </c>
      <c r="J538" s="245" t="s">
        <v>655</v>
      </c>
      <c r="K538" s="245" t="s">
        <v>656</v>
      </c>
      <c r="L538" s="245" t="s">
        <v>652</v>
      </c>
      <c r="M538" s="245" t="s">
        <v>655</v>
      </c>
      <c r="N538" s="245" t="s">
        <v>656</v>
      </c>
      <c r="O538" s="245" t="s">
        <v>652</v>
      </c>
      <c r="P538" s="245" t="s">
        <v>655</v>
      </c>
      <c r="Q538" s="245" t="s">
        <v>656</v>
      </c>
      <c r="R538" s="245" t="s">
        <v>652</v>
      </c>
      <c r="S538" s="245" t="s">
        <v>655</v>
      </c>
      <c r="T538" s="245" t="s">
        <v>656</v>
      </c>
      <c r="U538" s="245" t="s">
        <v>652</v>
      </c>
      <c r="V538" s="245" t="s">
        <v>655</v>
      </c>
      <c r="W538" s="245" t="s">
        <v>656</v>
      </c>
    </row>
    <row r="539" spans="1:24">
      <c r="A539" s="245">
        <v>18</v>
      </c>
      <c r="B539" s="245">
        <v>24</v>
      </c>
      <c r="C539" s="245">
        <v>1566</v>
      </c>
      <c r="D539" s="245">
        <v>826.06500000000005</v>
      </c>
      <c r="E539" s="245">
        <v>438.48</v>
      </c>
      <c r="I539" s="245">
        <v>1217</v>
      </c>
      <c r="J539" s="245">
        <v>641.96749999999997</v>
      </c>
      <c r="K539" s="245">
        <v>340.76</v>
      </c>
      <c r="L539" s="245">
        <v>867</v>
      </c>
      <c r="M539" s="245">
        <v>457.34249999999997</v>
      </c>
      <c r="N539" s="245">
        <v>242.76</v>
      </c>
      <c r="O539" s="245">
        <v>702</v>
      </c>
      <c r="P539" s="245">
        <v>370.30500000000001</v>
      </c>
      <c r="Q539" s="245">
        <v>196.56</v>
      </c>
      <c r="R539" s="245">
        <v>542</v>
      </c>
      <c r="S539" s="245">
        <v>285.90499999999997</v>
      </c>
      <c r="T539" s="245">
        <v>151.76</v>
      </c>
      <c r="U539" s="245">
        <v>476</v>
      </c>
      <c r="V539" s="245">
        <v>251.09</v>
      </c>
      <c r="W539" s="245">
        <v>133.28</v>
      </c>
      <c r="X539" s="245">
        <v>16</v>
      </c>
    </row>
    <row r="540" spans="1:24">
      <c r="A540" s="245">
        <v>25</v>
      </c>
      <c r="B540" s="245">
        <v>29</v>
      </c>
      <c r="C540" s="245">
        <v>1801</v>
      </c>
      <c r="D540" s="245">
        <v>950.02750000000003</v>
      </c>
      <c r="E540" s="245">
        <v>504.28</v>
      </c>
      <c r="I540" s="245">
        <v>1399</v>
      </c>
      <c r="J540" s="245">
        <v>737.97249999999997</v>
      </c>
      <c r="K540" s="245">
        <v>391.72</v>
      </c>
      <c r="L540" s="245">
        <v>1004</v>
      </c>
      <c r="M540" s="245">
        <v>529.61</v>
      </c>
      <c r="N540" s="245">
        <v>281.12</v>
      </c>
      <c r="O540" s="245">
        <v>803</v>
      </c>
      <c r="P540" s="245">
        <v>423.58249999999998</v>
      </c>
      <c r="Q540" s="245">
        <v>224.84</v>
      </c>
      <c r="R540" s="245">
        <v>623</v>
      </c>
      <c r="S540" s="245">
        <v>328.63249999999999</v>
      </c>
      <c r="T540" s="245">
        <v>174.44</v>
      </c>
      <c r="U540" s="245">
        <v>547</v>
      </c>
      <c r="V540" s="245">
        <v>288.54250000000002</v>
      </c>
      <c r="W540" s="245">
        <v>153.16</v>
      </c>
    </row>
    <row r="541" spans="1:24">
      <c r="A541" s="245">
        <v>30</v>
      </c>
      <c r="B541" s="245">
        <v>34</v>
      </c>
      <c r="C541" s="245">
        <v>2342</v>
      </c>
      <c r="D541" s="245">
        <v>1235.405</v>
      </c>
      <c r="E541" s="245">
        <v>655.76</v>
      </c>
      <c r="I541" s="245">
        <v>1820</v>
      </c>
      <c r="J541" s="245">
        <v>960.05</v>
      </c>
      <c r="K541" s="245">
        <v>509.6</v>
      </c>
      <c r="L541" s="245">
        <v>1300</v>
      </c>
      <c r="M541" s="245">
        <v>685.75</v>
      </c>
      <c r="N541" s="245">
        <v>364</v>
      </c>
      <c r="O541" s="245">
        <v>1044</v>
      </c>
      <c r="P541" s="245">
        <v>550.71</v>
      </c>
      <c r="Q541" s="245">
        <v>292.32</v>
      </c>
      <c r="R541" s="245">
        <v>810</v>
      </c>
      <c r="S541" s="245">
        <v>427.27499999999998</v>
      </c>
      <c r="T541" s="245">
        <v>226.8</v>
      </c>
      <c r="U541" s="245">
        <v>713</v>
      </c>
      <c r="V541" s="245">
        <v>376.10750000000002</v>
      </c>
      <c r="W541" s="245">
        <v>199.64</v>
      </c>
    </row>
    <row r="542" spans="1:24">
      <c r="A542" s="245">
        <v>35</v>
      </c>
      <c r="B542" s="245">
        <v>39</v>
      </c>
      <c r="C542" s="245">
        <v>2591</v>
      </c>
      <c r="D542" s="245">
        <v>1366.7525000000001</v>
      </c>
      <c r="E542" s="245">
        <v>725.48</v>
      </c>
      <c r="I542" s="245">
        <v>2013</v>
      </c>
      <c r="J542" s="245">
        <v>1061.8575000000001</v>
      </c>
      <c r="K542" s="245">
        <v>563.64</v>
      </c>
      <c r="L542" s="245">
        <v>1439</v>
      </c>
      <c r="M542" s="245">
        <v>759.07249999999999</v>
      </c>
      <c r="N542" s="245">
        <v>402.92</v>
      </c>
      <c r="O542" s="245">
        <v>1155</v>
      </c>
      <c r="P542" s="245">
        <v>609.26250000000005</v>
      </c>
      <c r="Q542" s="245">
        <v>323.39999999999998</v>
      </c>
      <c r="R542" s="245">
        <v>895</v>
      </c>
      <c r="S542" s="245">
        <v>472.11250000000001</v>
      </c>
      <c r="T542" s="245">
        <v>250.6</v>
      </c>
      <c r="U542" s="245">
        <v>787</v>
      </c>
      <c r="V542" s="245">
        <v>415.14249999999998</v>
      </c>
      <c r="W542" s="245">
        <v>220.36</v>
      </c>
    </row>
    <row r="543" spans="1:24">
      <c r="A543" s="245">
        <v>40</v>
      </c>
      <c r="B543" s="245">
        <v>44</v>
      </c>
      <c r="C543" s="245">
        <v>2967</v>
      </c>
      <c r="D543" s="245">
        <v>1565.0925</v>
      </c>
      <c r="E543" s="245">
        <v>830.76</v>
      </c>
      <c r="I543" s="245">
        <v>2304</v>
      </c>
      <c r="J543" s="245">
        <v>1215.3599999999999</v>
      </c>
      <c r="K543" s="245">
        <v>645.12</v>
      </c>
      <c r="L543" s="245">
        <v>1648</v>
      </c>
      <c r="M543" s="245">
        <v>869.32</v>
      </c>
      <c r="N543" s="245">
        <v>461.44</v>
      </c>
      <c r="O543" s="245">
        <v>1322</v>
      </c>
      <c r="P543" s="245">
        <v>697.35500000000002</v>
      </c>
      <c r="Q543" s="245">
        <v>370.15999999999997</v>
      </c>
      <c r="R543" s="245">
        <v>1025</v>
      </c>
      <c r="S543" s="245">
        <v>540.6875</v>
      </c>
      <c r="T543" s="245">
        <v>287</v>
      </c>
      <c r="U543" s="245">
        <v>901</v>
      </c>
      <c r="V543" s="245">
        <v>475.27749999999997</v>
      </c>
      <c r="W543" s="245">
        <v>252.28</v>
      </c>
    </row>
    <row r="544" spans="1:24">
      <c r="A544" s="245">
        <v>45</v>
      </c>
      <c r="B544" s="245">
        <v>49</v>
      </c>
      <c r="C544" s="245">
        <v>3536</v>
      </c>
      <c r="D544" s="245">
        <v>1865.24</v>
      </c>
      <c r="E544" s="245">
        <v>990.08</v>
      </c>
      <c r="I544" s="245">
        <v>2748</v>
      </c>
      <c r="J544" s="245">
        <v>1449.57</v>
      </c>
      <c r="K544" s="245">
        <v>769.44</v>
      </c>
      <c r="L544" s="245">
        <v>1967</v>
      </c>
      <c r="M544" s="245">
        <v>1037.5925</v>
      </c>
      <c r="N544" s="245">
        <v>550.76</v>
      </c>
      <c r="O544" s="245">
        <v>1576</v>
      </c>
      <c r="P544" s="245">
        <v>831.34</v>
      </c>
      <c r="Q544" s="245">
        <v>441.28</v>
      </c>
      <c r="R544" s="245">
        <v>1223</v>
      </c>
      <c r="S544" s="245">
        <v>645.13250000000005</v>
      </c>
      <c r="T544" s="245">
        <v>342.44</v>
      </c>
      <c r="U544" s="245">
        <v>1077</v>
      </c>
      <c r="V544" s="245">
        <v>568.11749999999995</v>
      </c>
      <c r="W544" s="245">
        <v>301.56</v>
      </c>
    </row>
    <row r="545" spans="1:24">
      <c r="A545" s="245">
        <v>50</v>
      </c>
      <c r="B545" s="245">
        <v>54</v>
      </c>
      <c r="C545" s="245">
        <v>4388</v>
      </c>
      <c r="D545" s="245">
        <v>2314.67</v>
      </c>
      <c r="E545" s="245">
        <v>1228.6399999999999</v>
      </c>
      <c r="I545" s="245">
        <v>3409</v>
      </c>
      <c r="J545" s="245">
        <v>1798.2474999999999</v>
      </c>
      <c r="K545" s="245">
        <v>954.52</v>
      </c>
      <c r="L545" s="245">
        <v>2436</v>
      </c>
      <c r="M545" s="245">
        <v>1284.99</v>
      </c>
      <c r="N545" s="245">
        <v>682.08</v>
      </c>
      <c r="O545" s="245">
        <v>1957</v>
      </c>
      <c r="P545" s="245">
        <v>1032.3175000000001</v>
      </c>
      <c r="Q545" s="245">
        <v>547.96</v>
      </c>
      <c r="R545" s="245">
        <v>1519</v>
      </c>
      <c r="S545" s="245">
        <v>801.27250000000004</v>
      </c>
      <c r="T545" s="245">
        <v>425.32</v>
      </c>
      <c r="U545" s="245">
        <v>1336</v>
      </c>
      <c r="V545" s="245">
        <v>704.74</v>
      </c>
      <c r="W545" s="245">
        <v>374.08</v>
      </c>
    </row>
    <row r="546" spans="1:24">
      <c r="A546" s="245">
        <v>55</v>
      </c>
      <c r="B546" s="245">
        <v>59</v>
      </c>
      <c r="C546" s="245">
        <v>5253</v>
      </c>
      <c r="D546" s="245">
        <v>2770.9575</v>
      </c>
      <c r="E546" s="245">
        <v>1470.84</v>
      </c>
      <c r="I546" s="245">
        <v>4081</v>
      </c>
      <c r="J546" s="245">
        <v>2152.7275</v>
      </c>
      <c r="K546" s="245">
        <v>1142.68</v>
      </c>
      <c r="L546" s="245">
        <v>2919</v>
      </c>
      <c r="M546" s="245">
        <v>1539.7725</v>
      </c>
      <c r="N546" s="245">
        <v>817.31999999999994</v>
      </c>
      <c r="O546" s="245">
        <v>2342</v>
      </c>
      <c r="P546" s="245">
        <v>1235.405</v>
      </c>
      <c r="Q546" s="245">
        <v>655.76</v>
      </c>
      <c r="R546" s="245">
        <v>1814</v>
      </c>
      <c r="S546" s="245">
        <v>956.88499999999999</v>
      </c>
      <c r="T546" s="245">
        <v>507.92</v>
      </c>
      <c r="U546" s="245">
        <v>1597</v>
      </c>
      <c r="V546" s="245">
        <v>842.41750000000002</v>
      </c>
      <c r="W546" s="245">
        <v>447.15999999999997</v>
      </c>
    </row>
    <row r="547" spans="1:24">
      <c r="A547" s="245">
        <v>60</v>
      </c>
      <c r="B547" s="245">
        <v>64</v>
      </c>
      <c r="C547" s="245">
        <v>6515</v>
      </c>
      <c r="D547" s="245">
        <v>3436.6624999999999</v>
      </c>
      <c r="E547" s="245">
        <v>1824.2</v>
      </c>
      <c r="I547" s="245">
        <v>5062</v>
      </c>
      <c r="J547" s="245">
        <v>2670.2049999999999</v>
      </c>
      <c r="K547" s="245">
        <v>1417.36</v>
      </c>
      <c r="L547" s="245">
        <v>3656</v>
      </c>
      <c r="M547" s="245">
        <v>1928.54</v>
      </c>
      <c r="N547" s="245">
        <v>1023.68</v>
      </c>
      <c r="O547" s="245">
        <v>2930</v>
      </c>
      <c r="P547" s="245">
        <v>1545.575</v>
      </c>
      <c r="Q547" s="245">
        <v>820.4</v>
      </c>
      <c r="R547" s="245">
        <v>2275</v>
      </c>
      <c r="S547" s="245">
        <v>1200.0625</v>
      </c>
      <c r="T547" s="245">
        <v>637</v>
      </c>
      <c r="U547" s="245">
        <v>2003</v>
      </c>
      <c r="V547" s="245">
        <v>1056.5825</v>
      </c>
      <c r="W547" s="245">
        <v>560.84</v>
      </c>
    </row>
    <row r="548" spans="1:24">
      <c r="A548" s="245">
        <v>65</v>
      </c>
      <c r="B548" s="245">
        <v>69</v>
      </c>
      <c r="C548" s="245">
        <v>8686</v>
      </c>
      <c r="D548" s="245">
        <v>4581.8649999999998</v>
      </c>
      <c r="E548" s="245">
        <v>2432.08</v>
      </c>
      <c r="I548" s="245">
        <v>6749</v>
      </c>
      <c r="J548" s="245">
        <v>3560.0974999999999</v>
      </c>
      <c r="K548" s="245">
        <v>1889.72</v>
      </c>
      <c r="L548" s="245">
        <v>4878</v>
      </c>
      <c r="M548" s="245">
        <v>2573.145</v>
      </c>
      <c r="N548" s="245">
        <v>1365.84</v>
      </c>
      <c r="O548" s="245">
        <v>3905</v>
      </c>
      <c r="P548" s="245">
        <v>2059.8874999999998</v>
      </c>
      <c r="Q548" s="245">
        <v>1093.4000000000001</v>
      </c>
      <c r="R548" s="245">
        <v>3034</v>
      </c>
      <c r="S548" s="245">
        <v>1600.4349999999999</v>
      </c>
      <c r="T548" s="245">
        <v>849.52</v>
      </c>
      <c r="U548" s="245">
        <v>2669</v>
      </c>
      <c r="V548" s="245">
        <v>1407.8975</v>
      </c>
      <c r="W548" s="245">
        <v>747.31999999999994</v>
      </c>
    </row>
    <row r="549" spans="1:24">
      <c r="A549" s="245">
        <v>70</v>
      </c>
      <c r="B549" s="245">
        <v>74</v>
      </c>
      <c r="C549" s="245">
        <v>11263</v>
      </c>
      <c r="D549" s="245">
        <v>5941.2325000000001</v>
      </c>
      <c r="E549" s="245">
        <v>3153.64</v>
      </c>
      <c r="I549" s="245">
        <v>8751</v>
      </c>
      <c r="J549" s="245">
        <v>4616.1525000000001</v>
      </c>
      <c r="K549" s="245">
        <v>2450.2799999999997</v>
      </c>
      <c r="L549" s="245">
        <v>6321</v>
      </c>
      <c r="M549" s="245">
        <v>3334.3274999999999</v>
      </c>
      <c r="N549" s="245">
        <v>1769.88</v>
      </c>
      <c r="O549" s="245">
        <v>5064</v>
      </c>
      <c r="P549" s="245">
        <v>2671.26</v>
      </c>
      <c r="Q549" s="245">
        <v>1417.92</v>
      </c>
      <c r="R549" s="245">
        <v>3926</v>
      </c>
      <c r="S549" s="245">
        <v>2070.9650000000001</v>
      </c>
      <c r="T549" s="245">
        <v>1099.28</v>
      </c>
      <c r="U549" s="245">
        <v>3455</v>
      </c>
      <c r="V549" s="245">
        <v>1822.5125</v>
      </c>
      <c r="W549" s="245">
        <v>967.4</v>
      </c>
    </row>
    <row r="550" spans="1:24">
      <c r="A550" s="245">
        <v>75</v>
      </c>
      <c r="B550" s="245">
        <v>79</v>
      </c>
      <c r="C550" s="245">
        <v>14657</v>
      </c>
      <c r="D550" s="245">
        <v>7731.5675000000001</v>
      </c>
      <c r="E550" s="245">
        <v>4103.96</v>
      </c>
      <c r="I550" s="245">
        <v>11388</v>
      </c>
      <c r="J550" s="245">
        <v>6007.17</v>
      </c>
      <c r="K550" s="245">
        <v>3188.64</v>
      </c>
      <c r="L550" s="245">
        <v>8218</v>
      </c>
      <c r="M550" s="245">
        <v>4334.9949999999999</v>
      </c>
      <c r="N550" s="245">
        <v>2301.04</v>
      </c>
      <c r="O550" s="245">
        <v>6591</v>
      </c>
      <c r="P550" s="245">
        <v>3476.7525000000001</v>
      </c>
      <c r="Q550" s="245">
        <v>1845.48</v>
      </c>
      <c r="R550" s="245">
        <v>5110</v>
      </c>
      <c r="S550" s="245">
        <v>2695.5250000000001</v>
      </c>
      <c r="T550" s="245">
        <v>1430.8</v>
      </c>
      <c r="U550" s="245">
        <v>4498</v>
      </c>
      <c r="V550" s="245">
        <v>2372.6950000000002</v>
      </c>
      <c r="W550" s="245">
        <v>1259.44</v>
      </c>
    </row>
    <row r="551" spans="1:24">
      <c r="A551" s="245">
        <v>80</v>
      </c>
      <c r="B551" s="245">
        <v>99</v>
      </c>
      <c r="C551" s="245">
        <v>19037</v>
      </c>
      <c r="D551" s="245">
        <v>10042.0175</v>
      </c>
      <c r="E551" s="245">
        <v>5330.36</v>
      </c>
      <c r="I551" s="245">
        <v>14790</v>
      </c>
      <c r="J551" s="245">
        <v>7801.7250000000004</v>
      </c>
      <c r="K551" s="245">
        <v>4141.2</v>
      </c>
      <c r="L551" s="245">
        <v>10681</v>
      </c>
      <c r="M551" s="245">
        <v>5634.2275</v>
      </c>
      <c r="N551" s="245">
        <v>2990.68</v>
      </c>
      <c r="O551" s="245">
        <v>8563</v>
      </c>
      <c r="P551" s="245">
        <v>4516.9825000000001</v>
      </c>
      <c r="Q551" s="245">
        <v>2397.64</v>
      </c>
      <c r="R551" s="245">
        <v>6640</v>
      </c>
      <c r="S551" s="245">
        <v>3502.6</v>
      </c>
      <c r="T551" s="245">
        <v>1859.2</v>
      </c>
      <c r="U551" s="245">
        <v>5843</v>
      </c>
      <c r="V551" s="245">
        <v>3082.1824999999999</v>
      </c>
      <c r="W551" s="245">
        <v>1636.04</v>
      </c>
    </row>
    <row r="553" spans="1:24">
      <c r="A553" s="245">
        <v>1</v>
      </c>
      <c r="C553" s="245">
        <v>789</v>
      </c>
      <c r="D553" s="245">
        <v>416.19749999999999</v>
      </c>
      <c r="E553" s="245">
        <v>220.92</v>
      </c>
      <c r="I553" s="245">
        <v>613</v>
      </c>
      <c r="J553" s="245">
        <v>323.35750000000002</v>
      </c>
      <c r="K553" s="245">
        <v>171.64</v>
      </c>
      <c r="L553" s="245">
        <v>442</v>
      </c>
      <c r="M553" s="245">
        <v>233.155</v>
      </c>
      <c r="N553" s="245">
        <v>123.76</v>
      </c>
      <c r="O553" s="245">
        <v>357</v>
      </c>
      <c r="P553" s="245">
        <v>188.3175</v>
      </c>
      <c r="Q553" s="245">
        <v>99.96</v>
      </c>
      <c r="R553" s="245">
        <v>300</v>
      </c>
      <c r="S553" s="245">
        <v>158.25</v>
      </c>
      <c r="T553" s="245">
        <v>84</v>
      </c>
      <c r="U553" s="245">
        <v>264</v>
      </c>
      <c r="V553" s="245">
        <v>139.26</v>
      </c>
      <c r="W553" s="245">
        <v>73.92</v>
      </c>
    </row>
    <row r="554" spans="1:24">
      <c r="A554" s="245">
        <v>2</v>
      </c>
      <c r="C554" s="245">
        <v>1306</v>
      </c>
      <c r="D554" s="245">
        <v>688.91499999999996</v>
      </c>
      <c r="E554" s="245">
        <v>365.68</v>
      </c>
      <c r="I554" s="245">
        <v>1014</v>
      </c>
      <c r="J554" s="245">
        <v>534.88499999999999</v>
      </c>
      <c r="K554" s="245">
        <v>283.92</v>
      </c>
      <c r="L554" s="245">
        <v>730</v>
      </c>
      <c r="M554" s="245">
        <v>385.07499999999999</v>
      </c>
      <c r="N554" s="245">
        <v>204.4</v>
      </c>
      <c r="O554" s="245">
        <v>584</v>
      </c>
      <c r="P554" s="245">
        <v>308.06</v>
      </c>
      <c r="Q554" s="245">
        <v>163.52000000000001</v>
      </c>
      <c r="R554" s="245">
        <v>476</v>
      </c>
      <c r="S554" s="245">
        <v>251.09</v>
      </c>
      <c r="T554" s="245">
        <v>133.28</v>
      </c>
      <c r="U554" s="245">
        <v>418</v>
      </c>
      <c r="V554" s="245">
        <v>220.495</v>
      </c>
      <c r="W554" s="245">
        <v>117.03999999999999</v>
      </c>
    </row>
    <row r="555" spans="1:24">
      <c r="A555" s="245">
        <v>3</v>
      </c>
      <c r="C555" s="245">
        <v>1847</v>
      </c>
      <c r="D555" s="245">
        <v>974.29250000000002</v>
      </c>
      <c r="E555" s="245">
        <v>517.16</v>
      </c>
      <c r="I555" s="245">
        <v>1434</v>
      </c>
      <c r="J555" s="245">
        <v>756.43499999999995</v>
      </c>
      <c r="K555" s="245">
        <v>401.52</v>
      </c>
      <c r="L555" s="245">
        <v>1023</v>
      </c>
      <c r="M555" s="245">
        <v>539.63250000000005</v>
      </c>
      <c r="N555" s="245">
        <v>286.44</v>
      </c>
      <c r="O555" s="245">
        <v>828</v>
      </c>
      <c r="P555" s="245">
        <v>436.77</v>
      </c>
      <c r="Q555" s="245">
        <v>231.84</v>
      </c>
      <c r="R555" s="245">
        <v>685</v>
      </c>
      <c r="S555" s="245">
        <v>361.33749999999998</v>
      </c>
      <c r="T555" s="245">
        <v>191.8</v>
      </c>
      <c r="U555" s="245">
        <v>604</v>
      </c>
      <c r="V555" s="245">
        <v>318.61</v>
      </c>
      <c r="W555" s="245">
        <v>169.12</v>
      </c>
    </row>
    <row r="556" spans="1:24">
      <c r="C556" s="247" t="s">
        <v>774</v>
      </c>
    </row>
    <row r="557" spans="1:24">
      <c r="A557" s="245" t="s">
        <v>776</v>
      </c>
      <c r="C557" s="245" t="s">
        <v>635</v>
      </c>
      <c r="I557" s="245" t="s">
        <v>636</v>
      </c>
      <c r="L557" s="245" t="s">
        <v>637</v>
      </c>
      <c r="O557" s="245" t="s">
        <v>638</v>
      </c>
      <c r="R557" s="245" t="s">
        <v>639</v>
      </c>
      <c r="U557" s="245" t="s">
        <v>640</v>
      </c>
    </row>
    <row r="558" spans="1:24">
      <c r="A558" s="245" t="s">
        <v>651</v>
      </c>
      <c r="C558" s="245" t="s">
        <v>738</v>
      </c>
      <c r="I558" s="245" t="s">
        <v>770</v>
      </c>
      <c r="L558" s="245" t="s">
        <v>244</v>
      </c>
      <c r="O558" s="245" t="s">
        <v>771</v>
      </c>
      <c r="R558" s="245" t="s">
        <v>772</v>
      </c>
      <c r="U558" s="245" t="s">
        <v>773</v>
      </c>
    </row>
    <row r="559" spans="1:24">
      <c r="A559" s="245" t="s">
        <v>653</v>
      </c>
      <c r="B559" s="245" t="s">
        <v>654</v>
      </c>
      <c r="C559" s="245" t="s">
        <v>652</v>
      </c>
      <c r="D559" s="245" t="s">
        <v>655</v>
      </c>
      <c r="E559" s="245" t="s">
        <v>656</v>
      </c>
      <c r="I559" s="245" t="s">
        <v>652</v>
      </c>
      <c r="J559" s="245" t="s">
        <v>655</v>
      </c>
      <c r="K559" s="245" t="s">
        <v>656</v>
      </c>
      <c r="L559" s="245" t="s">
        <v>652</v>
      </c>
      <c r="M559" s="245" t="s">
        <v>655</v>
      </c>
      <c r="N559" s="245" t="s">
        <v>656</v>
      </c>
      <c r="O559" s="245" t="s">
        <v>652</v>
      </c>
      <c r="P559" s="245" t="s">
        <v>655</v>
      </c>
      <c r="Q559" s="245" t="s">
        <v>656</v>
      </c>
      <c r="R559" s="245" t="s">
        <v>652</v>
      </c>
      <c r="S559" s="245" t="s">
        <v>655</v>
      </c>
      <c r="T559" s="245" t="s">
        <v>656</v>
      </c>
      <c r="U559" s="245" t="s">
        <v>652</v>
      </c>
      <c r="V559" s="245" t="s">
        <v>655</v>
      </c>
      <c r="W559" s="245" t="s">
        <v>656</v>
      </c>
    </row>
    <row r="560" spans="1:24">
      <c r="A560" s="245">
        <v>18</v>
      </c>
      <c r="B560" s="245">
        <v>24</v>
      </c>
      <c r="C560" s="253">
        <v>4572</v>
      </c>
      <c r="D560" s="253">
        <v>2411.73</v>
      </c>
      <c r="E560" s="253">
        <v>1280.1600000000001</v>
      </c>
      <c r="F560" s="253"/>
      <c r="G560" s="253"/>
      <c r="H560" s="253"/>
      <c r="I560" s="253">
        <v>3112</v>
      </c>
      <c r="J560" s="253">
        <v>1641.58</v>
      </c>
      <c r="K560" s="253">
        <v>871.36</v>
      </c>
      <c r="L560" s="253">
        <v>2294</v>
      </c>
      <c r="M560" s="253">
        <v>1210.08</v>
      </c>
      <c r="N560" s="253">
        <v>642.32000000000005</v>
      </c>
      <c r="O560" s="253">
        <v>1989</v>
      </c>
      <c r="P560" s="253">
        <v>1049.2</v>
      </c>
      <c r="Q560" s="253">
        <v>556.91999999999996</v>
      </c>
      <c r="R560" s="253">
        <v>1534</v>
      </c>
      <c r="S560" s="253">
        <v>809.18</v>
      </c>
      <c r="T560" s="253">
        <v>429.52</v>
      </c>
      <c r="U560" s="253">
        <v>1103</v>
      </c>
      <c r="V560" s="253">
        <v>581.83000000000004</v>
      </c>
      <c r="W560" s="253">
        <v>308.83999999999997</v>
      </c>
      <c r="X560" s="245">
        <v>17</v>
      </c>
    </row>
    <row r="561" spans="1:23">
      <c r="A561" s="245">
        <v>25</v>
      </c>
      <c r="B561" s="245">
        <v>29</v>
      </c>
      <c r="C561" s="253">
        <v>5215</v>
      </c>
      <c r="D561" s="253">
        <v>2750.91</v>
      </c>
      <c r="E561" s="253">
        <v>1460.2</v>
      </c>
      <c r="F561" s="253"/>
      <c r="G561" s="253"/>
      <c r="H561" s="253"/>
      <c r="I561" s="253">
        <v>3551</v>
      </c>
      <c r="J561" s="253">
        <v>1873.15</v>
      </c>
      <c r="K561" s="253">
        <v>994.28</v>
      </c>
      <c r="L561" s="253">
        <v>2617</v>
      </c>
      <c r="M561" s="253">
        <v>1380.47</v>
      </c>
      <c r="N561" s="253">
        <v>732.76</v>
      </c>
      <c r="O561" s="253">
        <v>2264</v>
      </c>
      <c r="P561" s="253">
        <v>1194.26</v>
      </c>
      <c r="Q561" s="253">
        <v>633.91999999999996</v>
      </c>
      <c r="R561" s="253">
        <v>1743</v>
      </c>
      <c r="S561" s="253">
        <v>919.43</v>
      </c>
      <c r="T561" s="253">
        <v>488.04</v>
      </c>
      <c r="U561" s="253">
        <v>1255</v>
      </c>
      <c r="V561" s="253">
        <v>662.01</v>
      </c>
      <c r="W561" s="253">
        <v>351.4</v>
      </c>
    </row>
    <row r="562" spans="1:23">
      <c r="A562" s="245">
        <v>30</v>
      </c>
      <c r="B562" s="245">
        <v>34</v>
      </c>
      <c r="C562" s="253">
        <v>5911</v>
      </c>
      <c r="D562" s="253">
        <v>3118.05</v>
      </c>
      <c r="E562" s="253">
        <v>1655.08</v>
      </c>
      <c r="F562" s="253"/>
      <c r="G562" s="253"/>
      <c r="H562" s="253"/>
      <c r="I562" s="253">
        <v>4025</v>
      </c>
      <c r="J562" s="253">
        <v>2123.19</v>
      </c>
      <c r="K562" s="253">
        <v>1127</v>
      </c>
      <c r="L562" s="253">
        <v>2949</v>
      </c>
      <c r="M562" s="253">
        <v>1555.6</v>
      </c>
      <c r="N562" s="253">
        <v>825.72</v>
      </c>
      <c r="O562" s="253">
        <v>2554</v>
      </c>
      <c r="P562" s="253">
        <v>1347.24</v>
      </c>
      <c r="Q562" s="253">
        <v>715.12</v>
      </c>
      <c r="R562" s="253">
        <v>1971</v>
      </c>
      <c r="S562" s="253">
        <v>1039.7</v>
      </c>
      <c r="T562" s="253">
        <v>551.88</v>
      </c>
      <c r="U562" s="253">
        <v>1419</v>
      </c>
      <c r="V562" s="253">
        <v>748.52</v>
      </c>
      <c r="W562" s="253">
        <v>397.32</v>
      </c>
    </row>
    <row r="563" spans="1:23">
      <c r="A563" s="245">
        <v>35</v>
      </c>
      <c r="B563" s="245">
        <v>39</v>
      </c>
      <c r="C563" s="253">
        <v>6566</v>
      </c>
      <c r="D563" s="253">
        <v>3463.56</v>
      </c>
      <c r="E563" s="253">
        <v>1838.48</v>
      </c>
      <c r="F563" s="253"/>
      <c r="G563" s="253"/>
      <c r="H563" s="253"/>
      <c r="I563" s="253">
        <v>4470</v>
      </c>
      <c r="J563" s="253">
        <v>2357.92</v>
      </c>
      <c r="K563" s="253">
        <v>1251.5999999999999</v>
      </c>
      <c r="L563" s="253">
        <v>3273</v>
      </c>
      <c r="M563" s="253">
        <v>1726.51</v>
      </c>
      <c r="N563" s="253">
        <v>916.44</v>
      </c>
      <c r="O563" s="253">
        <v>2832</v>
      </c>
      <c r="P563" s="253">
        <v>1493.88</v>
      </c>
      <c r="Q563" s="253">
        <v>792.96</v>
      </c>
      <c r="R563" s="253">
        <v>2180</v>
      </c>
      <c r="S563" s="253">
        <v>1149.95</v>
      </c>
      <c r="T563" s="253">
        <v>610.4</v>
      </c>
      <c r="U563" s="253">
        <v>1570</v>
      </c>
      <c r="V563" s="253">
        <v>828.18</v>
      </c>
      <c r="W563" s="253">
        <v>439.6</v>
      </c>
    </row>
    <row r="564" spans="1:23">
      <c r="A564" s="245">
        <v>40</v>
      </c>
      <c r="B564" s="245">
        <v>44</v>
      </c>
      <c r="C564" s="253">
        <v>7426</v>
      </c>
      <c r="D564" s="253">
        <v>3917.22</v>
      </c>
      <c r="E564" s="253">
        <v>2079.2800000000002</v>
      </c>
      <c r="F564" s="253"/>
      <c r="G564" s="253"/>
      <c r="H564" s="253"/>
      <c r="I564" s="253">
        <v>5056</v>
      </c>
      <c r="J564" s="253">
        <v>2667.04</v>
      </c>
      <c r="K564" s="253">
        <v>1415.68</v>
      </c>
      <c r="L564" s="253">
        <v>3692</v>
      </c>
      <c r="M564" s="253">
        <v>1947.53</v>
      </c>
      <c r="N564" s="253">
        <v>1033.76</v>
      </c>
      <c r="O564" s="253">
        <v>3194</v>
      </c>
      <c r="P564" s="253">
        <v>1684.84</v>
      </c>
      <c r="Q564" s="253">
        <v>894.32</v>
      </c>
      <c r="R564" s="253">
        <v>2457</v>
      </c>
      <c r="S564" s="253">
        <v>1296.07</v>
      </c>
      <c r="T564" s="253">
        <v>687.96</v>
      </c>
      <c r="U564" s="253">
        <v>1770</v>
      </c>
      <c r="V564" s="253">
        <v>933.68</v>
      </c>
      <c r="W564" s="253">
        <v>495.6</v>
      </c>
    </row>
    <row r="565" spans="1:23">
      <c r="A565" s="245">
        <v>45</v>
      </c>
      <c r="B565" s="245">
        <v>49</v>
      </c>
      <c r="C565" s="253">
        <v>8635</v>
      </c>
      <c r="D565" s="253">
        <v>4554.96</v>
      </c>
      <c r="E565" s="253">
        <v>2417.8000000000002</v>
      </c>
      <c r="F565" s="253"/>
      <c r="G565" s="253"/>
      <c r="H565" s="253"/>
      <c r="I565" s="253">
        <v>5879</v>
      </c>
      <c r="J565" s="253">
        <v>3101.17</v>
      </c>
      <c r="K565" s="253">
        <v>1646.12</v>
      </c>
      <c r="L565" s="253">
        <v>4287</v>
      </c>
      <c r="M565" s="253">
        <v>2261.39</v>
      </c>
      <c r="N565" s="253">
        <v>1200.3599999999999</v>
      </c>
      <c r="O565" s="253">
        <v>3706</v>
      </c>
      <c r="P565" s="253">
        <v>1954.92</v>
      </c>
      <c r="Q565" s="253">
        <v>1037.68</v>
      </c>
      <c r="R565" s="253">
        <v>2851</v>
      </c>
      <c r="S565" s="253">
        <v>1503.9</v>
      </c>
      <c r="T565" s="253">
        <v>798.28</v>
      </c>
      <c r="U565" s="253">
        <v>2052</v>
      </c>
      <c r="V565" s="253">
        <v>1082.43</v>
      </c>
      <c r="W565" s="253">
        <v>574.55999999999995</v>
      </c>
    </row>
    <row r="566" spans="1:23">
      <c r="A566" s="245">
        <v>50</v>
      </c>
      <c r="B566" s="245">
        <v>54</v>
      </c>
      <c r="C566" s="253">
        <v>9464</v>
      </c>
      <c r="D566" s="253">
        <v>4992.26</v>
      </c>
      <c r="E566" s="253">
        <v>2649.92</v>
      </c>
      <c r="F566" s="253"/>
      <c r="G566" s="253"/>
      <c r="H566" s="253"/>
      <c r="I566" s="253">
        <v>6443</v>
      </c>
      <c r="J566" s="253">
        <v>3398.68</v>
      </c>
      <c r="K566" s="253">
        <v>1804.04</v>
      </c>
      <c r="L566" s="253">
        <v>4697</v>
      </c>
      <c r="M566" s="253">
        <v>2477.67</v>
      </c>
      <c r="N566" s="253">
        <v>1315.16</v>
      </c>
      <c r="O566" s="253">
        <v>4057</v>
      </c>
      <c r="P566" s="253">
        <v>2140.0700000000002</v>
      </c>
      <c r="Q566" s="253">
        <v>1135.96</v>
      </c>
      <c r="R566" s="253">
        <v>3121</v>
      </c>
      <c r="S566" s="253">
        <v>1646.33</v>
      </c>
      <c r="T566" s="253">
        <v>873.88</v>
      </c>
      <c r="U566" s="253">
        <v>2247</v>
      </c>
      <c r="V566" s="253">
        <v>1185.29</v>
      </c>
      <c r="W566" s="253">
        <v>629.16</v>
      </c>
    </row>
    <row r="567" spans="1:23">
      <c r="A567" s="245">
        <v>55</v>
      </c>
      <c r="B567" s="245">
        <v>59</v>
      </c>
      <c r="C567" s="253">
        <v>11220</v>
      </c>
      <c r="D567" s="253">
        <v>5918.55</v>
      </c>
      <c r="E567" s="253">
        <v>3141.6</v>
      </c>
      <c r="F567" s="253"/>
      <c r="G567" s="253"/>
      <c r="H567" s="253"/>
      <c r="I567" s="253">
        <v>7639</v>
      </c>
      <c r="J567" s="253">
        <v>4029.57</v>
      </c>
      <c r="K567" s="253">
        <v>2138.92</v>
      </c>
      <c r="L567" s="253">
        <v>5550</v>
      </c>
      <c r="M567" s="253">
        <v>2927.62</v>
      </c>
      <c r="N567" s="253">
        <v>1554</v>
      </c>
      <c r="O567" s="253">
        <v>4784</v>
      </c>
      <c r="P567" s="253">
        <v>2523.56</v>
      </c>
      <c r="Q567" s="253">
        <v>1339.52</v>
      </c>
      <c r="R567" s="253">
        <v>3690</v>
      </c>
      <c r="S567" s="253">
        <v>1946.48</v>
      </c>
      <c r="T567" s="253">
        <v>1033.2</v>
      </c>
      <c r="U567" s="253">
        <v>2656</v>
      </c>
      <c r="V567" s="253">
        <v>1401.04</v>
      </c>
      <c r="W567" s="253">
        <v>743.68</v>
      </c>
    </row>
    <row r="568" spans="1:23">
      <c r="A568" s="245">
        <v>60</v>
      </c>
      <c r="B568" s="245">
        <v>64</v>
      </c>
      <c r="C568" s="253">
        <v>17531</v>
      </c>
      <c r="D568" s="253">
        <v>9247.6</v>
      </c>
      <c r="E568" s="253">
        <v>4908.68</v>
      </c>
      <c r="F568" s="253"/>
      <c r="G568" s="253"/>
      <c r="H568" s="253"/>
      <c r="I568" s="253">
        <v>11936</v>
      </c>
      <c r="J568" s="253">
        <v>6296.24</v>
      </c>
      <c r="K568" s="253">
        <v>3342.08</v>
      </c>
      <c r="L568" s="253">
        <v>8582</v>
      </c>
      <c r="M568" s="253">
        <v>4527</v>
      </c>
      <c r="N568" s="253">
        <v>2402.96</v>
      </c>
      <c r="O568" s="253">
        <v>7391</v>
      </c>
      <c r="P568" s="253">
        <v>3898.75</v>
      </c>
      <c r="Q568" s="253">
        <v>2069.48</v>
      </c>
      <c r="R568" s="253">
        <v>5689</v>
      </c>
      <c r="S568" s="253">
        <v>3000.95</v>
      </c>
      <c r="T568" s="253">
        <v>1592.92</v>
      </c>
      <c r="U568" s="253">
        <v>4096</v>
      </c>
      <c r="V568" s="253">
        <v>2160.64</v>
      </c>
      <c r="W568" s="253">
        <v>1146.8800000000001</v>
      </c>
    </row>
    <row r="569" spans="1:23">
      <c r="A569" s="245">
        <v>65</v>
      </c>
      <c r="B569" s="245">
        <v>69</v>
      </c>
      <c r="C569" s="253">
        <v>23644</v>
      </c>
      <c r="D569" s="253">
        <v>12472.21</v>
      </c>
      <c r="E569" s="253">
        <v>6620.32</v>
      </c>
      <c r="F569" s="253"/>
      <c r="G569" s="253"/>
      <c r="H569" s="253"/>
      <c r="I569" s="253">
        <v>16098</v>
      </c>
      <c r="J569" s="253">
        <v>8491.7000000000007</v>
      </c>
      <c r="K569" s="253">
        <v>4507.4399999999996</v>
      </c>
      <c r="L569" s="253">
        <v>11558</v>
      </c>
      <c r="M569" s="253">
        <v>6096.84</v>
      </c>
      <c r="N569" s="253">
        <v>3236.24</v>
      </c>
      <c r="O569" s="253">
        <v>9946</v>
      </c>
      <c r="P569" s="253">
        <v>5246.52</v>
      </c>
      <c r="Q569" s="253">
        <v>2784.88</v>
      </c>
      <c r="R569" s="253">
        <v>7660</v>
      </c>
      <c r="S569" s="253">
        <v>4040.65</v>
      </c>
      <c r="T569" s="253">
        <v>2144.8000000000002</v>
      </c>
      <c r="U569" s="253">
        <v>5515</v>
      </c>
      <c r="V569" s="253">
        <v>2909.16</v>
      </c>
      <c r="W569" s="253">
        <v>1544.2</v>
      </c>
    </row>
    <row r="570" spans="1:23">
      <c r="A570" s="245">
        <v>70</v>
      </c>
      <c r="B570" s="245">
        <v>74</v>
      </c>
      <c r="C570" s="253">
        <v>34364</v>
      </c>
      <c r="D570" s="253">
        <v>18127.009999999998</v>
      </c>
      <c r="E570" s="253">
        <v>9621.92</v>
      </c>
      <c r="F570" s="253"/>
      <c r="G570" s="253"/>
      <c r="H570" s="253"/>
      <c r="I570" s="253">
        <v>23396</v>
      </c>
      <c r="J570" s="253">
        <v>12341.39</v>
      </c>
      <c r="K570" s="253">
        <v>6550.88</v>
      </c>
      <c r="L570" s="253">
        <v>16768</v>
      </c>
      <c r="M570" s="253">
        <v>8845.1200000000008</v>
      </c>
      <c r="N570" s="253">
        <v>4695.04</v>
      </c>
      <c r="O570" s="253">
        <v>14416</v>
      </c>
      <c r="P570" s="253">
        <v>7604.44</v>
      </c>
      <c r="Q570" s="253">
        <v>4036.48</v>
      </c>
      <c r="R570" s="253">
        <v>11100</v>
      </c>
      <c r="S570" s="253">
        <v>5855.25</v>
      </c>
      <c r="T570" s="253">
        <v>3108</v>
      </c>
      <c r="U570" s="253">
        <v>7992</v>
      </c>
      <c r="V570" s="253">
        <v>4215.78</v>
      </c>
      <c r="W570" s="253">
        <v>2237.7600000000002</v>
      </c>
    </row>
    <row r="571" spans="1:23">
      <c r="A571" s="245">
        <v>75</v>
      </c>
      <c r="B571" s="245">
        <v>79</v>
      </c>
      <c r="C571" s="253">
        <v>42955</v>
      </c>
      <c r="D571" s="253">
        <v>22658.76</v>
      </c>
      <c r="E571" s="253">
        <v>12027.4</v>
      </c>
      <c r="F571" s="253"/>
      <c r="G571" s="253"/>
      <c r="H571" s="253"/>
      <c r="I571" s="253">
        <v>29246</v>
      </c>
      <c r="J571" s="253">
        <v>15427.26</v>
      </c>
      <c r="K571" s="253">
        <v>8188.88</v>
      </c>
      <c r="L571" s="253">
        <v>20949</v>
      </c>
      <c r="M571" s="253">
        <v>11050.6</v>
      </c>
      <c r="N571" s="253">
        <v>5865.72</v>
      </c>
      <c r="O571" s="253">
        <v>18005</v>
      </c>
      <c r="P571" s="253">
        <v>9497.64</v>
      </c>
      <c r="Q571" s="253">
        <v>5041.3999999999996</v>
      </c>
      <c r="R571" s="253">
        <v>13865</v>
      </c>
      <c r="S571" s="253">
        <v>7313.79</v>
      </c>
      <c r="T571" s="253">
        <v>3882.2</v>
      </c>
      <c r="U571" s="253">
        <v>9983</v>
      </c>
      <c r="V571" s="253">
        <v>5266.03</v>
      </c>
      <c r="W571" s="253">
        <v>2795.24</v>
      </c>
    </row>
    <row r="572" spans="1:23">
      <c r="A572" s="245">
        <v>80</v>
      </c>
      <c r="B572" s="245">
        <v>99</v>
      </c>
      <c r="C572" s="253">
        <v>60424</v>
      </c>
      <c r="D572" s="253">
        <v>31873.66</v>
      </c>
      <c r="E572" s="253">
        <v>16918.72</v>
      </c>
      <c r="F572" s="253"/>
      <c r="G572" s="253"/>
      <c r="H572" s="253"/>
      <c r="I572" s="253">
        <v>41140</v>
      </c>
      <c r="J572" s="253">
        <v>21701.35</v>
      </c>
      <c r="K572" s="253">
        <v>11519.2</v>
      </c>
      <c r="L572" s="253">
        <v>29444</v>
      </c>
      <c r="M572" s="253">
        <v>15531.71</v>
      </c>
      <c r="N572" s="253">
        <v>8244.32</v>
      </c>
      <c r="O572" s="253">
        <v>22497</v>
      </c>
      <c r="P572" s="253">
        <v>11867.17</v>
      </c>
      <c r="Q572" s="253">
        <v>6299.16</v>
      </c>
      <c r="R572" s="253">
        <v>17328</v>
      </c>
      <c r="S572" s="253">
        <v>9140.52</v>
      </c>
      <c r="T572" s="253">
        <v>4851.84</v>
      </c>
      <c r="U572" s="253">
        <v>12476</v>
      </c>
      <c r="V572" s="253">
        <v>6581.09</v>
      </c>
      <c r="W572" s="253">
        <v>3493.28</v>
      </c>
    </row>
    <row r="573" spans="1:23">
      <c r="D573" s="253"/>
      <c r="E573" s="253"/>
      <c r="F573" s="253"/>
      <c r="G573" s="253"/>
      <c r="H573" s="253"/>
      <c r="I573" s="253"/>
      <c r="J573" s="253"/>
      <c r="K573" s="253"/>
      <c r="L573" s="253"/>
      <c r="M573" s="253"/>
      <c r="N573" s="253"/>
      <c r="O573" s="253"/>
      <c r="P573" s="253"/>
      <c r="Q573" s="253"/>
      <c r="R573" s="253"/>
      <c r="S573" s="253"/>
      <c r="T573" s="253"/>
      <c r="U573" s="253"/>
      <c r="V573" s="253"/>
      <c r="W573" s="253"/>
    </row>
    <row r="574" spans="1:23">
      <c r="A574" s="245">
        <v>1</v>
      </c>
      <c r="C574" s="253">
        <v>2499</v>
      </c>
      <c r="D574" s="253">
        <v>1318.22</v>
      </c>
      <c r="E574" s="253">
        <v>699.72</v>
      </c>
      <c r="F574" s="253"/>
      <c r="G574" s="253"/>
      <c r="H574" s="253"/>
      <c r="I574" s="253">
        <v>1701</v>
      </c>
      <c r="J574" s="253">
        <v>897.28</v>
      </c>
      <c r="K574" s="253">
        <v>476.28</v>
      </c>
      <c r="L574" s="253">
        <v>1231</v>
      </c>
      <c r="M574" s="253">
        <v>649.35</v>
      </c>
      <c r="N574" s="253">
        <v>344.68</v>
      </c>
      <c r="O574" s="253">
        <v>1056</v>
      </c>
      <c r="P574" s="253">
        <v>557.04</v>
      </c>
      <c r="Q574" s="253">
        <v>295.68</v>
      </c>
      <c r="R574" s="253">
        <v>899</v>
      </c>
      <c r="S574" s="253">
        <v>474.22</v>
      </c>
      <c r="T574" s="253">
        <v>251.72</v>
      </c>
      <c r="U574" s="253">
        <v>648</v>
      </c>
      <c r="V574" s="253">
        <v>341.82</v>
      </c>
      <c r="W574" s="253">
        <v>181.44</v>
      </c>
    </row>
    <row r="575" spans="1:23">
      <c r="A575" s="245">
        <v>2</v>
      </c>
      <c r="C575" s="253">
        <v>3942</v>
      </c>
      <c r="D575" s="253">
        <v>2079.4</v>
      </c>
      <c r="E575" s="253">
        <v>1103.76</v>
      </c>
      <c r="F575" s="253"/>
      <c r="G575" s="253"/>
      <c r="H575" s="253"/>
      <c r="I575" s="253">
        <v>2684</v>
      </c>
      <c r="J575" s="253">
        <v>1415.81</v>
      </c>
      <c r="K575" s="253">
        <v>751.52</v>
      </c>
      <c r="L575" s="253">
        <v>1938</v>
      </c>
      <c r="M575" s="253">
        <v>1022.3</v>
      </c>
      <c r="N575" s="253">
        <v>542.64</v>
      </c>
      <c r="O575" s="253">
        <v>1660</v>
      </c>
      <c r="P575" s="253">
        <v>875.65</v>
      </c>
      <c r="Q575" s="253">
        <v>464.8</v>
      </c>
      <c r="R575" s="253">
        <v>1413</v>
      </c>
      <c r="S575" s="253">
        <v>745.36</v>
      </c>
      <c r="T575" s="253">
        <v>395.64</v>
      </c>
      <c r="U575" s="253">
        <v>1017</v>
      </c>
      <c r="V575" s="253">
        <v>536.47</v>
      </c>
      <c r="W575" s="253">
        <v>284.76</v>
      </c>
    </row>
    <row r="576" spans="1:23">
      <c r="A576" s="245">
        <v>3</v>
      </c>
      <c r="C576" s="253">
        <v>5712</v>
      </c>
      <c r="D576" s="253">
        <v>3013.08</v>
      </c>
      <c r="E576" s="253">
        <v>1599.36</v>
      </c>
      <c r="F576" s="253"/>
      <c r="G576" s="253"/>
      <c r="H576" s="253"/>
      <c r="I576" s="253">
        <v>3889</v>
      </c>
      <c r="J576" s="253">
        <v>2051.4499999999998</v>
      </c>
      <c r="K576" s="253">
        <v>1088.92</v>
      </c>
      <c r="L576" s="253">
        <v>2810</v>
      </c>
      <c r="M576" s="253">
        <v>1482.28</v>
      </c>
      <c r="N576" s="253">
        <v>786.8</v>
      </c>
      <c r="O576" s="253">
        <v>2413</v>
      </c>
      <c r="P576" s="253">
        <v>1272.8599999999999</v>
      </c>
      <c r="Q576" s="253">
        <v>675.64</v>
      </c>
      <c r="R576" s="253">
        <v>2051</v>
      </c>
      <c r="S576" s="253">
        <v>1081.9000000000001</v>
      </c>
      <c r="T576" s="253">
        <v>574.28</v>
      </c>
      <c r="U576" s="253">
        <v>1476</v>
      </c>
      <c r="V576" s="253">
        <v>778.59</v>
      </c>
      <c r="W576" s="253">
        <v>413.28</v>
      </c>
    </row>
    <row r="577" spans="1:24">
      <c r="C577" s="247" t="s">
        <v>774</v>
      </c>
    </row>
    <row r="578" spans="1:24">
      <c r="A578" s="245" t="s">
        <v>767</v>
      </c>
      <c r="C578" s="245" t="s">
        <v>635</v>
      </c>
      <c r="I578" s="245" t="s">
        <v>636</v>
      </c>
      <c r="L578" s="245" t="s">
        <v>637</v>
      </c>
      <c r="O578" s="245" t="s">
        <v>638</v>
      </c>
      <c r="R578" s="245" t="s">
        <v>639</v>
      </c>
      <c r="U578" s="245" t="s">
        <v>640</v>
      </c>
    </row>
    <row r="579" spans="1:24">
      <c r="A579" s="245" t="s">
        <v>651</v>
      </c>
      <c r="C579" s="245" t="s">
        <v>738</v>
      </c>
      <c r="I579" s="245" t="s">
        <v>770</v>
      </c>
      <c r="L579" s="245" t="s">
        <v>244</v>
      </c>
      <c r="O579" s="245" t="s">
        <v>771</v>
      </c>
      <c r="R579" s="245" t="s">
        <v>772</v>
      </c>
      <c r="U579" s="245" t="s">
        <v>773</v>
      </c>
    </row>
    <row r="580" spans="1:24">
      <c r="A580" s="245" t="s">
        <v>653</v>
      </c>
      <c r="B580" s="245" t="s">
        <v>654</v>
      </c>
      <c r="C580" s="245" t="s">
        <v>652</v>
      </c>
      <c r="D580" s="245" t="s">
        <v>655</v>
      </c>
      <c r="E580" s="245" t="s">
        <v>656</v>
      </c>
      <c r="I580" s="245" t="s">
        <v>652</v>
      </c>
      <c r="J580" s="245" t="s">
        <v>655</v>
      </c>
      <c r="K580" s="245" t="s">
        <v>656</v>
      </c>
      <c r="L580" s="245" t="s">
        <v>652</v>
      </c>
      <c r="M580" s="245" t="s">
        <v>655</v>
      </c>
      <c r="N580" s="245" t="s">
        <v>656</v>
      </c>
      <c r="O580" s="245" t="s">
        <v>652</v>
      </c>
      <c r="P580" s="245" t="s">
        <v>655</v>
      </c>
      <c r="Q580" s="245" t="s">
        <v>656</v>
      </c>
      <c r="R580" s="245" t="s">
        <v>652</v>
      </c>
      <c r="S580" s="245" t="s">
        <v>655</v>
      </c>
      <c r="T580" s="245" t="s">
        <v>656</v>
      </c>
      <c r="U580" s="245" t="s">
        <v>652</v>
      </c>
      <c r="V580" s="245" t="s">
        <v>655</v>
      </c>
      <c r="W580" s="245" t="s">
        <v>656</v>
      </c>
    </row>
    <row r="581" spans="1:24">
      <c r="A581" s="245">
        <v>18</v>
      </c>
      <c r="B581" s="245">
        <v>24</v>
      </c>
      <c r="C581" s="253">
        <f>+ROUND(('Tarifas Evermore'!C626*0.96),0)</f>
        <v>5744</v>
      </c>
      <c r="D581" s="253">
        <f>'Tarifas Evermore'!D626*0.96</f>
        <v>3029.7911999999997</v>
      </c>
      <c r="E581" s="253">
        <f>'Tarifas Evermore'!E626*0.96</f>
        <v>1608.2303999999999</v>
      </c>
      <c r="F581" s="253"/>
      <c r="G581" s="253"/>
      <c r="H581" s="253"/>
      <c r="I581" s="253">
        <f>+ROUND(('Tarifas Evermore'!F626*0.96),0)</f>
        <v>4595</v>
      </c>
      <c r="J581" s="253">
        <f>'Tarifas Evermore'!G626*0.96</f>
        <v>2423.6303999999996</v>
      </c>
      <c r="K581" s="253">
        <f>'Tarifas Evermore'!H626*0.96</f>
        <v>1286.4767999999999</v>
      </c>
      <c r="L581" s="253">
        <f>+ROUND(('Tarifas Evermore'!I626*0.96),0)</f>
        <v>3380</v>
      </c>
      <c r="M581" s="253">
        <f>'Tarifas Evermore'!J626*0.96</f>
        <v>1783.0344</v>
      </c>
      <c r="N581" s="253">
        <f>'Tarifas Evermore'!K626*0.96</f>
        <v>946.44479999999999</v>
      </c>
      <c r="O581" s="253">
        <f>+ROUND(('Tarifas Evermore'!L626*0.96),0)</f>
        <v>2933</v>
      </c>
      <c r="P581" s="253">
        <f>'Tarifas Evermore'!M626*0.96</f>
        <v>1547.0519999999999</v>
      </c>
      <c r="Q581" s="253">
        <f>'Tarifas Evermore'!N626*0.96</f>
        <v>821.18399999999997</v>
      </c>
      <c r="R581" s="253">
        <f>+ROUND(('Tarifas Evermore'!O626*0.96),0)</f>
        <v>2265</v>
      </c>
      <c r="S581" s="253">
        <f>'Tarifas Evermore'!P626*0.96</f>
        <v>1194.5975999999998</v>
      </c>
      <c r="T581" s="253">
        <f>'Tarifas Evermore'!Q626*0.96</f>
        <v>634.0992</v>
      </c>
      <c r="U581" s="253">
        <f>+ROUND(('Tarifas Evermore'!R626*0.96),0)</f>
        <v>1632</v>
      </c>
      <c r="V581" s="253">
        <f>'Tarifas Evermore'!S626*0.96</f>
        <v>860.88</v>
      </c>
      <c r="W581" s="253">
        <f>'Tarifas Evermore'!T626*0.96</f>
        <v>456.96</v>
      </c>
      <c r="X581" s="245">
        <v>18</v>
      </c>
    </row>
    <row r="582" spans="1:24">
      <c r="A582" s="245">
        <v>25</v>
      </c>
      <c r="B582" s="245">
        <v>29</v>
      </c>
      <c r="C582" s="253">
        <f>+ROUND(('Tarifas Evermore'!C627*0.96),0)</f>
        <v>6573</v>
      </c>
      <c r="D582" s="253">
        <f>'Tarifas Evermore'!D627*0.96</f>
        <v>3467.3208</v>
      </c>
      <c r="E582" s="253">
        <f>'Tarifas Evermore'!E627*0.96</f>
        <v>1840.4736</v>
      </c>
      <c r="F582" s="253"/>
      <c r="G582" s="253"/>
      <c r="H582" s="253"/>
      <c r="I582" s="253">
        <f>+ROUND(('Tarifas Evermore'!F627*0.96),0)</f>
        <v>5245</v>
      </c>
      <c r="J582" s="253">
        <f>'Tarifas Evermore'!G627*0.96</f>
        <v>2766.9695999999999</v>
      </c>
      <c r="K582" s="253">
        <f>'Tarifas Evermore'!H627*0.96</f>
        <v>1468.7231999999999</v>
      </c>
      <c r="L582" s="253">
        <f>+ROUND(('Tarifas Evermore'!I627*0.96),0)</f>
        <v>3857</v>
      </c>
      <c r="M582" s="253">
        <f>'Tarifas Evermore'!J627*0.96</f>
        <v>2034.7151999999999</v>
      </c>
      <c r="N582" s="253">
        <f>'Tarifas Evermore'!K627*0.96</f>
        <v>1080.0383999999999</v>
      </c>
      <c r="O582" s="253">
        <f>+ROUND(('Tarifas Evermore'!L627*0.96),0)</f>
        <v>3342</v>
      </c>
      <c r="P582" s="253">
        <f>'Tarifas Evermore'!M627*0.96</f>
        <v>1762.7783999999999</v>
      </c>
      <c r="Q582" s="253">
        <f>'Tarifas Evermore'!N627*0.96</f>
        <v>935.69279999999992</v>
      </c>
      <c r="R582" s="253">
        <f>+ROUND(('Tarifas Evermore'!O627*0.96),0)</f>
        <v>2578</v>
      </c>
      <c r="S582" s="253">
        <f>'Tarifas Evermore'!P627*0.96</f>
        <v>1359.684</v>
      </c>
      <c r="T582" s="253">
        <f>'Tarifas Evermore'!Q627*0.96</f>
        <v>721.72799999999995</v>
      </c>
      <c r="U582" s="253">
        <f>+ROUND(('Tarifas Evermore'!R627*0.96),0)</f>
        <v>1859</v>
      </c>
      <c r="V582" s="253">
        <f>'Tarifas Evermore'!S627*0.96</f>
        <v>980.3904</v>
      </c>
      <c r="W582" s="253">
        <f>'Tarifas Evermore'!T627*0.96</f>
        <v>520.39679999999998</v>
      </c>
    </row>
    <row r="583" spans="1:24">
      <c r="A583" s="245">
        <v>30</v>
      </c>
      <c r="B583" s="245">
        <v>34</v>
      </c>
      <c r="C583" s="253">
        <f>+ROUND(('Tarifas Evermore'!C628*0.96),0)</f>
        <v>7444</v>
      </c>
      <c r="D583" s="253">
        <f>'Tarifas Evermore'!D628*0.96</f>
        <v>3926.6255999999998</v>
      </c>
      <c r="E583" s="253">
        <f>'Tarifas Evermore'!E628*0.96</f>
        <v>2084.2752</v>
      </c>
      <c r="F583" s="253"/>
      <c r="G583" s="253"/>
      <c r="H583" s="253"/>
      <c r="I583" s="253">
        <f>+ROUND(('Tarifas Evermore'!F628*0.96),0)</f>
        <v>5935</v>
      </c>
      <c r="J583" s="253">
        <f>'Tarifas Evermore'!G628*0.96</f>
        <v>3130.5648000000001</v>
      </c>
      <c r="K583" s="253">
        <f>'Tarifas Evermore'!H628*0.96</f>
        <v>1661.7216000000001</v>
      </c>
      <c r="L583" s="253">
        <f>+ROUND(('Tarifas Evermore'!I628*0.96),0)</f>
        <v>4359</v>
      </c>
      <c r="M583" s="253">
        <f>'Tarifas Evermore'!J628*0.96</f>
        <v>2299.5623999999998</v>
      </c>
      <c r="N583" s="253">
        <f>'Tarifas Evermore'!K628*0.96</f>
        <v>1220.6207999999999</v>
      </c>
      <c r="O583" s="253">
        <f>+ROUND(('Tarifas Evermore'!L628*0.96),0)</f>
        <v>3770</v>
      </c>
      <c r="P583" s="253">
        <f>'Tarifas Evermore'!M628*0.96</f>
        <v>1988.6327999999999</v>
      </c>
      <c r="Q583" s="253">
        <f>'Tarifas Evermore'!N628*0.96</f>
        <v>1055.5775999999998</v>
      </c>
      <c r="R583" s="253">
        <f>+ROUND(('Tarifas Evermore'!O628*0.96),0)</f>
        <v>2906</v>
      </c>
      <c r="S583" s="253">
        <f>'Tarifas Evermore'!P628*0.96</f>
        <v>1532.8728000000001</v>
      </c>
      <c r="T583" s="253">
        <f>'Tarifas Evermore'!Q628*0.96</f>
        <v>813.65759999999989</v>
      </c>
      <c r="U583" s="253">
        <f>+ROUND(('Tarifas Evermore'!R628*0.96),0)</f>
        <v>2090</v>
      </c>
      <c r="V583" s="253">
        <f>'Tarifas Evermore'!S628*0.96</f>
        <v>1102.4328</v>
      </c>
      <c r="W583" s="253">
        <f>'Tarifas Evermore'!T628*0.96</f>
        <v>585.17759999999987</v>
      </c>
    </row>
    <row r="584" spans="1:24">
      <c r="A584" s="245">
        <v>35</v>
      </c>
      <c r="B584" s="245">
        <v>39</v>
      </c>
      <c r="C584" s="253">
        <f>+ROUND(('Tarifas Evermore'!C629*0.96),0)</f>
        <v>8276</v>
      </c>
      <c r="D584" s="253">
        <f>'Tarifas Evermore'!D629*0.96</f>
        <v>4365.6743999999999</v>
      </c>
      <c r="E584" s="253">
        <f>'Tarifas Evermore'!E629*0.96</f>
        <v>2317.3247999999999</v>
      </c>
      <c r="F584" s="253"/>
      <c r="G584" s="253"/>
      <c r="H584" s="253"/>
      <c r="I584" s="253">
        <f>+ROUND(('Tarifas Evermore'!F629*0.96),0)</f>
        <v>6598</v>
      </c>
      <c r="J584" s="253">
        <f>'Tarifas Evermore'!G629*0.96</f>
        <v>3480.4872</v>
      </c>
      <c r="K584" s="253">
        <f>'Tarifas Evermore'!H629*0.96</f>
        <v>1847.4623999999999</v>
      </c>
      <c r="L584" s="253">
        <f>+ROUND(('Tarifas Evermore'!I629*0.96),0)</f>
        <v>4828</v>
      </c>
      <c r="M584" s="253">
        <f>'Tarifas Evermore'!J629*0.96</f>
        <v>2546.6856000000002</v>
      </c>
      <c r="N584" s="253">
        <f>'Tarifas Evermore'!K629*0.96</f>
        <v>1351.7951999999998</v>
      </c>
      <c r="O584" s="253">
        <f>+ROUND(('Tarifas Evermore'!L629*0.96),0)</f>
        <v>4177</v>
      </c>
      <c r="P584" s="253">
        <f>'Tarifas Evermore'!M629*0.96</f>
        <v>2203.3463999999999</v>
      </c>
      <c r="Q584" s="253">
        <f>'Tarifas Evermore'!N629*0.96</f>
        <v>1169.5488</v>
      </c>
      <c r="R584" s="253">
        <f>+ROUND(('Tarifas Evermore'!O629*0.96),0)</f>
        <v>3219</v>
      </c>
      <c r="S584" s="253">
        <f>'Tarifas Evermore'!P629*0.96</f>
        <v>1697.9592</v>
      </c>
      <c r="T584" s="253">
        <f>'Tarifas Evermore'!Q629*0.96</f>
        <v>901.28639999999996</v>
      </c>
      <c r="U584" s="253">
        <f>+ROUND(('Tarifas Evermore'!R629*0.96),0)</f>
        <v>2317</v>
      </c>
      <c r="V584" s="253">
        <f>'Tarifas Evermore'!S629*0.96</f>
        <v>1222.4495999999999</v>
      </c>
      <c r="W584" s="253">
        <f>'Tarifas Evermore'!T629*0.96</f>
        <v>648.88319999999999</v>
      </c>
    </row>
    <row r="585" spans="1:24">
      <c r="A585" s="245">
        <v>40</v>
      </c>
      <c r="B585" s="245">
        <v>44</v>
      </c>
      <c r="C585" s="253">
        <f>+ROUND(('Tarifas Evermore'!C630*0.96),0)</f>
        <v>9376</v>
      </c>
      <c r="D585" s="253">
        <f>'Tarifas Evermore'!D630*0.96</f>
        <v>4946.0087999999996</v>
      </c>
      <c r="E585" s="253">
        <f>'Tarifas Evermore'!E630*0.96</f>
        <v>2625.3696</v>
      </c>
      <c r="F585" s="253"/>
      <c r="G585" s="253"/>
      <c r="H585" s="253"/>
      <c r="I585" s="253">
        <f>+ROUND(('Tarifas Evermore'!F630*0.96),0)</f>
        <v>7463</v>
      </c>
      <c r="J585" s="253">
        <f>'Tarifas Evermore'!G630*0.96</f>
        <v>3936.7535999999996</v>
      </c>
      <c r="K585" s="253">
        <f>'Tarifas Evermore'!H630*0.96</f>
        <v>2089.6511999999998</v>
      </c>
      <c r="L585" s="253">
        <f>+ROUND(('Tarifas Evermore'!I630*0.96),0)</f>
        <v>5456</v>
      </c>
      <c r="M585" s="253">
        <f>'Tarifas Evermore'!J630*0.96</f>
        <v>2877.8711999999996</v>
      </c>
      <c r="N585" s="253">
        <f>'Tarifas Evermore'!K630*0.96</f>
        <v>1527.5904</v>
      </c>
      <c r="O585" s="253">
        <f>+ROUND(('Tarifas Evermore'!L630*0.96),0)</f>
        <v>4715</v>
      </c>
      <c r="P585" s="253">
        <f>'Tarifas Evermore'!M630*0.96</f>
        <v>2486.9303999999997</v>
      </c>
      <c r="Q585" s="253">
        <f>'Tarifas Evermore'!N630*0.96</f>
        <v>1320.0767999999998</v>
      </c>
      <c r="R585" s="253">
        <f>+ROUND(('Tarifas Evermore'!O630*0.96),0)</f>
        <v>3628</v>
      </c>
      <c r="S585" s="253">
        <f>'Tarifas Evermore'!P630*0.96</f>
        <v>1913.6855999999998</v>
      </c>
      <c r="T585" s="253">
        <f>'Tarifas Evermore'!Q630*0.96</f>
        <v>1015.7951999999999</v>
      </c>
      <c r="U585" s="253">
        <f>+ROUND(('Tarifas Evermore'!R630*0.96),0)</f>
        <v>2611</v>
      </c>
      <c r="V585" s="253">
        <f>'Tarifas Evermore'!S630*0.96</f>
        <v>1377.4079999999999</v>
      </c>
      <c r="W585" s="253">
        <f>'Tarifas Evermore'!T630*0.96</f>
        <v>731.13599999999997</v>
      </c>
    </row>
    <row r="586" spans="1:24">
      <c r="A586" s="245">
        <v>45</v>
      </c>
      <c r="B586" s="245">
        <v>49</v>
      </c>
      <c r="C586" s="253">
        <f>+ROUND(('Tarifas Evermore'!C631*0.96),0)</f>
        <v>11955</v>
      </c>
      <c r="D586" s="253">
        <f>'Tarifas Evermore'!D631*0.96</f>
        <v>6306.1992</v>
      </c>
      <c r="E586" s="253">
        <f>'Tarifas Evermore'!E631*0.96</f>
        <v>3347.3663999999999</v>
      </c>
      <c r="F586" s="253"/>
      <c r="G586" s="253"/>
      <c r="H586" s="253"/>
      <c r="I586" s="253">
        <f>+ROUND(('Tarifas Evermore'!F631*0.96),0)</f>
        <v>9508</v>
      </c>
      <c r="J586" s="253">
        <f>'Tarifas Evermore'!G631*0.96</f>
        <v>5015.3855999999996</v>
      </c>
      <c r="K586" s="253">
        <f>'Tarifas Evermore'!H631*0.96</f>
        <v>2662.1951999999997</v>
      </c>
      <c r="L586" s="253">
        <f>+ROUND(('Tarifas Evermore'!I631*0.96),0)</f>
        <v>6325</v>
      </c>
      <c r="M586" s="253">
        <f>'Tarifas Evermore'!J631*0.96</f>
        <v>3336.6696000000002</v>
      </c>
      <c r="N586" s="253">
        <f>'Tarifas Evermore'!K631*0.96</f>
        <v>1771.1232</v>
      </c>
      <c r="O586" s="253">
        <f>+ROUND(('Tarifas Evermore'!L631*0.96),0)</f>
        <v>5468</v>
      </c>
      <c r="P586" s="253">
        <f>'Tarifas Evermore'!M631*0.96</f>
        <v>2884.4543999999996</v>
      </c>
      <c r="Q586" s="253">
        <f>'Tarifas Evermore'!N631*0.96</f>
        <v>1531.0848000000001</v>
      </c>
      <c r="R586" s="253">
        <f>+ROUND(('Tarifas Evermore'!O631*0.96),0)</f>
        <v>4210</v>
      </c>
      <c r="S586" s="253">
        <f>'Tarifas Evermore'!P631*0.96</f>
        <v>2220.5639999999999</v>
      </c>
      <c r="T586" s="253">
        <f>'Tarifas Evermore'!Q631*0.96</f>
        <v>1178.6879999999999</v>
      </c>
      <c r="U586" s="253">
        <f>+ROUND(('Tarifas Evermore'!R631*0.96),0)</f>
        <v>3032</v>
      </c>
      <c r="V586" s="253">
        <f>'Tarifas Evermore'!S631*0.96</f>
        <v>1599.2112</v>
      </c>
      <c r="W586" s="253">
        <f>'Tarifas Evermore'!T631*0.96</f>
        <v>848.87040000000002</v>
      </c>
    </row>
    <row r="587" spans="1:24">
      <c r="A587" s="245">
        <v>50</v>
      </c>
      <c r="B587" s="245">
        <v>54</v>
      </c>
      <c r="C587" s="253">
        <f>+ROUND(('Tarifas Evermore'!C632*0.96),0)</f>
        <v>13162</v>
      </c>
      <c r="D587" s="253">
        <f>'Tarifas Evermore'!D632*0.96</f>
        <v>6942.7439999999997</v>
      </c>
      <c r="E587" s="253">
        <f>'Tarifas Evermore'!E632*0.96</f>
        <v>3685.248</v>
      </c>
      <c r="F587" s="253"/>
      <c r="G587" s="253"/>
      <c r="H587" s="253"/>
      <c r="I587" s="253">
        <f>+ROUND(('Tarifas Evermore'!F632*0.96),0)</f>
        <v>10456</v>
      </c>
      <c r="J587" s="253">
        <f>'Tarifas Evermore'!G632*0.96</f>
        <v>5515.7087999999994</v>
      </c>
      <c r="K587" s="253">
        <f>'Tarifas Evermore'!H632*0.96</f>
        <v>2927.7696000000001</v>
      </c>
      <c r="L587" s="253">
        <f>+ROUND(('Tarifas Evermore'!I632*0.96),0)</f>
        <v>7127</v>
      </c>
      <c r="M587" s="253">
        <f>'Tarifas Evermore'!J632*0.96</f>
        <v>3759.5135999999998</v>
      </c>
      <c r="N587" s="253">
        <f>'Tarifas Evermore'!K632*0.96</f>
        <v>1995.5711999999996</v>
      </c>
      <c r="O587" s="253">
        <f>+ROUND(('Tarifas Evermore'!L632*0.96),0)</f>
        <v>6155</v>
      </c>
      <c r="P587" s="253">
        <f>'Tarifas Evermore'!M632*0.96</f>
        <v>3246.5303999999996</v>
      </c>
      <c r="Q587" s="253">
        <f>'Tarifas Evermore'!N632*0.96</f>
        <v>1723.2767999999999</v>
      </c>
      <c r="R587" s="253">
        <f>+ROUND(('Tarifas Evermore'!O632*0.96),0)</f>
        <v>4731</v>
      </c>
      <c r="S587" s="253">
        <f>'Tarifas Evermore'!P632*0.96</f>
        <v>2495.5391999999997</v>
      </c>
      <c r="T587" s="253">
        <f>'Tarifas Evermore'!Q632*0.96</f>
        <v>1324.6463999999999</v>
      </c>
      <c r="U587" s="253">
        <f>+ROUND(('Tarifas Evermore'!R632*0.96),0)</f>
        <v>3405</v>
      </c>
      <c r="V587" s="253">
        <f>'Tarifas Evermore'!S632*0.96</f>
        <v>1796.2007999999998</v>
      </c>
      <c r="W587" s="253">
        <f>'Tarifas Evermore'!T632*0.96</f>
        <v>953.43359999999996</v>
      </c>
    </row>
    <row r="588" spans="1:24">
      <c r="A588" s="245">
        <v>55</v>
      </c>
      <c r="B588" s="245">
        <v>59</v>
      </c>
      <c r="C588" s="253">
        <f>+ROUND(('Tarifas Evermore'!C633*0.96),0)</f>
        <v>14598</v>
      </c>
      <c r="D588" s="253">
        <f>'Tarifas Evermore'!D633*0.96</f>
        <v>7700.3184000000001</v>
      </c>
      <c r="E588" s="253">
        <f>'Tarifas Evermore'!E633*0.96</f>
        <v>4087.3728000000001</v>
      </c>
      <c r="F588" s="253"/>
      <c r="G588" s="253"/>
      <c r="H588" s="253"/>
      <c r="I588" s="253">
        <f>+ROUND(('Tarifas Evermore'!F633*0.96),0)</f>
        <v>11584</v>
      </c>
      <c r="J588" s="253">
        <f>'Tarifas Evermore'!G633*0.96</f>
        <v>6110.7287999999999</v>
      </c>
      <c r="K588" s="253">
        <f>'Tarifas Evermore'!H633*0.96</f>
        <v>3243.6096000000002</v>
      </c>
      <c r="L588" s="253">
        <f>+ROUND(('Tarifas Evermore'!I633*0.96),0)</f>
        <v>8418</v>
      </c>
      <c r="M588" s="253">
        <f>'Tarifas Evermore'!J633*0.96</f>
        <v>4440.6215999999995</v>
      </c>
      <c r="N588" s="253">
        <f>'Tarifas Evermore'!K633*0.96</f>
        <v>2357.1071999999999</v>
      </c>
      <c r="O588" s="253">
        <f>+ROUND(('Tarifas Evermore'!L633*0.96),0)</f>
        <v>7269</v>
      </c>
      <c r="P588" s="253">
        <f>'Tarifas Evermore'!M633*0.96</f>
        <v>3834.4607999999998</v>
      </c>
      <c r="Q588" s="253">
        <f>'Tarifas Evermore'!N633*0.96</f>
        <v>2035.3535999999997</v>
      </c>
      <c r="R588" s="253">
        <f>+ROUND(('Tarifas Evermore'!O633*0.96),0)</f>
        <v>5604</v>
      </c>
      <c r="S588" s="253">
        <f>'Tarifas Evermore'!P633*0.96</f>
        <v>2955.8568</v>
      </c>
      <c r="T588" s="253">
        <f>'Tarifas Evermore'!Q633*0.96</f>
        <v>1568.9855999999997</v>
      </c>
      <c r="U588" s="253">
        <f>+ROUND(('Tarifas Evermore'!R633*0.96),0)</f>
        <v>4034</v>
      </c>
      <c r="V588" s="253">
        <f>'Tarifas Evermore'!S633*0.96</f>
        <v>2127.8927999999996</v>
      </c>
      <c r="W588" s="253">
        <f>'Tarifas Evermore'!T633*0.96</f>
        <v>1129.4975999999999</v>
      </c>
    </row>
    <row r="589" spans="1:24">
      <c r="A589" s="245">
        <v>60</v>
      </c>
      <c r="B589" s="245">
        <v>64</v>
      </c>
      <c r="C589" s="253">
        <f>+ROUND(('Tarifas Evermore'!C634*0.96),0)</f>
        <v>20424</v>
      </c>
      <c r="D589" s="253">
        <f>'Tarifas Evermore'!D634*0.96</f>
        <v>10773.66</v>
      </c>
      <c r="E589" s="253">
        <f>'Tarifas Evermore'!E634*0.96</f>
        <v>5718.7199999999993</v>
      </c>
      <c r="F589" s="253"/>
      <c r="G589" s="253"/>
      <c r="H589" s="253"/>
      <c r="I589" s="253">
        <f>+ROUND(('Tarifas Evermore'!F634*0.96),0)</f>
        <v>16193</v>
      </c>
      <c r="J589" s="253">
        <f>'Tarifas Evermore'!G634*0.96</f>
        <v>8541.9552000000003</v>
      </c>
      <c r="K589" s="253">
        <f>'Tarifas Evermore'!H634*0.96</f>
        <v>4534.1183999999994</v>
      </c>
      <c r="L589" s="253">
        <f>+ROUND(('Tarifas Evermore'!I634*0.96),0)</f>
        <v>11746</v>
      </c>
      <c r="M589" s="253">
        <f>'Tarifas Evermore'!J634*0.96</f>
        <v>6195.8039999999992</v>
      </c>
      <c r="N589" s="253">
        <f>'Tarifas Evermore'!K634*0.96</f>
        <v>3288.768</v>
      </c>
      <c r="O589" s="253">
        <f>+ROUND(('Tarifas Evermore'!L634*0.96),0)</f>
        <v>10121</v>
      </c>
      <c r="P589" s="253">
        <f>'Tarifas Evermore'!M634*0.96</f>
        <v>5338.9751999999999</v>
      </c>
      <c r="Q589" s="253">
        <f>'Tarifas Evermore'!N634*0.96</f>
        <v>2833.9584</v>
      </c>
      <c r="R589" s="253">
        <f>+ROUND(('Tarifas Evermore'!O634*0.96),0)</f>
        <v>7792</v>
      </c>
      <c r="S589" s="253">
        <f>'Tarifas Evermore'!P634*0.96</f>
        <v>4110.4487999999992</v>
      </c>
      <c r="T589" s="253">
        <f>'Tarifas Evermore'!Q634*0.96</f>
        <v>2181.8496</v>
      </c>
      <c r="U589" s="253">
        <f>+ROUND(('Tarifas Evermore'!R634*0.96),0)</f>
        <v>5611</v>
      </c>
      <c r="V589" s="253">
        <f>'Tarifas Evermore'!S634*0.96</f>
        <v>2959.9079999999999</v>
      </c>
      <c r="W589" s="253">
        <f>'Tarifas Evermore'!T634*0.96</f>
        <v>1571.136</v>
      </c>
    </row>
    <row r="590" spans="1:24">
      <c r="A590" s="245">
        <v>65</v>
      </c>
      <c r="B590" s="245">
        <v>69</v>
      </c>
      <c r="C590" s="253">
        <f>+ROUND(('Tarifas Evermore'!C635*0.96),0)</f>
        <v>27567</v>
      </c>
      <c r="D590" s="253">
        <f>'Tarifas Evermore'!D635*0.96</f>
        <v>14541.7824</v>
      </c>
      <c r="E590" s="253">
        <f>'Tarifas Evermore'!E635*0.96</f>
        <v>7718.8607999999995</v>
      </c>
      <c r="F590" s="253"/>
      <c r="G590" s="253"/>
      <c r="H590" s="253"/>
      <c r="I590" s="253">
        <f>+ROUND(('Tarifas Evermore'!F635*0.96),0)</f>
        <v>21841</v>
      </c>
      <c r="J590" s="253">
        <f>'Tarifas Evermore'!G635*0.96</f>
        <v>11521.106400000001</v>
      </c>
      <c r="K590" s="253">
        <f>'Tarifas Evermore'!H635*0.96</f>
        <v>6115.4687999999996</v>
      </c>
      <c r="L590" s="253">
        <f>+ROUND(('Tarifas Evermore'!I635*0.96),0)</f>
        <v>15833</v>
      </c>
      <c r="M590" s="253">
        <f>'Tarifas Evermore'!J635*0.96</f>
        <v>8352.0552000000007</v>
      </c>
      <c r="N590" s="253">
        <f>'Tarifas Evermore'!K635*0.96</f>
        <v>4433.3184000000001</v>
      </c>
      <c r="O590" s="253">
        <f>+ROUND(('Tarifas Evermore'!L635*0.96),0)</f>
        <v>13618</v>
      </c>
      <c r="P590" s="253">
        <f>'Tarifas Evermore'!M635*0.96</f>
        <v>7183.2839999999997</v>
      </c>
      <c r="Q590" s="253">
        <f>'Tarifas Evermore'!N635*0.96</f>
        <v>3812.9279999999999</v>
      </c>
      <c r="R590" s="253">
        <f>+ROUND(('Tarifas Evermore'!O635*0.96),0)</f>
        <v>10483</v>
      </c>
      <c r="S590" s="253">
        <f>'Tarifas Evermore'!P635*0.96</f>
        <v>5529.8879999999999</v>
      </c>
      <c r="T590" s="253">
        <f>'Tarifas Evermore'!Q635*0.96</f>
        <v>2935.2959999999998</v>
      </c>
      <c r="U590" s="253">
        <f>+ROUND(('Tarifas Evermore'!R635*0.96),0)</f>
        <v>7548</v>
      </c>
      <c r="V590" s="253">
        <f>'Tarifas Evermore'!S635*0.96</f>
        <v>3981.3167999999996</v>
      </c>
      <c r="W590" s="253">
        <f>'Tarifas Evermore'!T635*0.96</f>
        <v>2113.3056000000001</v>
      </c>
    </row>
    <row r="591" spans="1:24">
      <c r="A591" s="245">
        <v>70</v>
      </c>
      <c r="B591" s="245">
        <v>74</v>
      </c>
      <c r="C591" s="253">
        <f>+ROUND(('Tarifas Evermore'!C636*0.96),0)</f>
        <v>40090</v>
      </c>
      <c r="D591" s="253">
        <f>'Tarifas Evermore'!D636*0.96</f>
        <v>21147.263999999999</v>
      </c>
      <c r="E591" s="253">
        <f>'Tarifas Evermore'!E636*0.96</f>
        <v>11225.088</v>
      </c>
      <c r="F591" s="253"/>
      <c r="G591" s="253"/>
      <c r="H591" s="253"/>
      <c r="I591" s="253">
        <f>+ROUND(('Tarifas Evermore'!F636*0.96),0)</f>
        <v>31741</v>
      </c>
      <c r="J591" s="253">
        <f>'Tarifas Evermore'!G636*0.96</f>
        <v>16743.609599999996</v>
      </c>
      <c r="K591" s="253">
        <f>'Tarifas Evermore'!H636*0.96</f>
        <v>8887.6031999999996</v>
      </c>
      <c r="L591" s="253">
        <f>+ROUND(('Tarifas Evermore'!I636*0.96),0)</f>
        <v>22965</v>
      </c>
      <c r="M591" s="253">
        <f>'Tarifas Evermore'!J636*0.96</f>
        <v>12114.100799999998</v>
      </c>
      <c r="N591" s="253">
        <f>'Tarifas Evermore'!K636*0.96</f>
        <v>6430.2335999999996</v>
      </c>
      <c r="O591" s="253">
        <f>+ROUND(('Tarifas Evermore'!L636*0.96),0)</f>
        <v>19738</v>
      </c>
      <c r="P591" s="253">
        <f>'Tarifas Evermore'!M636*0.96</f>
        <v>10411.583999999999</v>
      </c>
      <c r="Q591" s="253">
        <f>'Tarifas Evermore'!N636*0.96</f>
        <v>5526.5280000000002</v>
      </c>
      <c r="R591" s="253">
        <f>+ROUND(('Tarifas Evermore'!O636*0.96),0)</f>
        <v>15196</v>
      </c>
      <c r="S591" s="253">
        <f>'Tarifas Evermore'!P636*0.96</f>
        <v>8015.8056000000006</v>
      </c>
      <c r="T591" s="253">
        <f>'Tarifas Evermore'!Q636*0.96</f>
        <v>4254.8351999999995</v>
      </c>
      <c r="U591" s="253">
        <f>+ROUND(('Tarifas Evermore'!R636*0.96),0)</f>
        <v>10941</v>
      </c>
      <c r="V591" s="253">
        <f>'Tarifas Evermore'!S636*0.96</f>
        <v>5771.4407999999994</v>
      </c>
      <c r="W591" s="253">
        <f>'Tarifas Evermore'!T636*0.96</f>
        <v>3063.5135999999998</v>
      </c>
    </row>
    <row r="592" spans="1:24">
      <c r="A592" s="245">
        <v>75</v>
      </c>
      <c r="B592" s="245">
        <v>79</v>
      </c>
      <c r="C592" s="253">
        <f>+ROUND(('Tarifas Evermore'!C637*0.96),0)</f>
        <v>50148</v>
      </c>
      <c r="D592" s="253">
        <f>'Tarifas Evermore'!D637*0.96</f>
        <v>26452.816800000001</v>
      </c>
      <c r="E592" s="253">
        <f>'Tarifas Evermore'!E637*0.96</f>
        <v>14041.3056</v>
      </c>
      <c r="F592" s="253"/>
      <c r="G592" s="253"/>
      <c r="H592" s="253"/>
      <c r="I592" s="253">
        <f>+ROUND(('Tarifas Evermore'!F637*0.96),0)</f>
        <v>39675</v>
      </c>
      <c r="J592" s="253">
        <f>'Tarifas Evermore'!G637*0.96</f>
        <v>20928.499199999998</v>
      </c>
      <c r="K592" s="253">
        <f>'Tarifas Evermore'!H637*0.96</f>
        <v>11108.966399999999</v>
      </c>
      <c r="L592" s="253">
        <f>+ROUND(('Tarifas Evermore'!I637*0.96),0)</f>
        <v>28692</v>
      </c>
      <c r="M592" s="253">
        <f>'Tarifas Evermore'!J637*0.96</f>
        <v>15134.7768</v>
      </c>
      <c r="N592" s="253">
        <f>'Tarifas Evermore'!K637*0.96</f>
        <v>8033.6256000000003</v>
      </c>
      <c r="O592" s="253">
        <f>+ROUND(('Tarifas Evermore'!L637*0.96),0)</f>
        <v>20308</v>
      </c>
      <c r="P592" s="253">
        <f>'Tarifas Evermore'!M637*0.96</f>
        <v>10712.3856</v>
      </c>
      <c r="Q592" s="253">
        <f>'Tarifas Evermore'!N637*0.96</f>
        <v>5686.1952000000001</v>
      </c>
      <c r="R592" s="253">
        <f>+ROUND(('Tarifas Evermore'!O637*0.96),0)</f>
        <v>18989</v>
      </c>
      <c r="S592" s="253">
        <f>'Tarifas Evermore'!P637*0.96</f>
        <v>10016.592000000001</v>
      </c>
      <c r="T592" s="253">
        <f>'Tarifas Evermore'!Q637*0.96</f>
        <v>5316.8639999999996</v>
      </c>
      <c r="U592" s="253">
        <f>+ROUND(('Tarifas Evermore'!R637*0.96),0)</f>
        <v>13672</v>
      </c>
      <c r="V592" s="253">
        <f>'Tarifas Evermore'!S637*0.96</f>
        <v>7212.1487999999999</v>
      </c>
      <c r="W592" s="253">
        <f>'Tarifas Evermore'!T637*0.96</f>
        <v>3828.2496000000001</v>
      </c>
    </row>
    <row r="593" spans="1:24">
      <c r="A593" s="245">
        <v>80</v>
      </c>
      <c r="B593" s="245">
        <v>99</v>
      </c>
      <c r="C593" s="253">
        <f>+ROUND(('Tarifas Evermore'!C638*0.96),0)</f>
        <v>69190</v>
      </c>
      <c r="D593" s="253">
        <f>'Tarifas Evermore'!D638*0.96</f>
        <v>36497.767199999995</v>
      </c>
      <c r="E593" s="253">
        <f>'Tarifas Evermore'!E638*0.96</f>
        <v>19373.222399999999</v>
      </c>
      <c r="F593" s="253"/>
      <c r="G593" s="253"/>
      <c r="H593" s="253"/>
      <c r="I593" s="253">
        <f>+ROUND(('Tarifas Evermore'!F638*0.96),0)</f>
        <v>54374</v>
      </c>
      <c r="J593" s="253">
        <f>'Tarifas Evermore'!G638*0.96</f>
        <v>28682.495999999999</v>
      </c>
      <c r="K593" s="253">
        <f>'Tarifas Evermore'!H638*0.96</f>
        <v>15224.832</v>
      </c>
      <c r="L593" s="253">
        <f>+ROUND(('Tarifas Evermore'!I638*0.96),0)</f>
        <v>40319</v>
      </c>
      <c r="M593" s="253">
        <f>'Tarifas Evermore'!J638*0.96</f>
        <v>21268.293600000001</v>
      </c>
      <c r="N593" s="253">
        <f>'Tarifas Evermore'!K638*0.96</f>
        <v>11289.331199999999</v>
      </c>
      <c r="O593" s="253">
        <f>+ROUND(('Tarifas Evermore'!L638*0.96),0)</f>
        <v>30817</v>
      </c>
      <c r="P593" s="253">
        <f>'Tarifas Evermore'!M638*0.96</f>
        <v>16255.946399999999</v>
      </c>
      <c r="Q593" s="253">
        <f>'Tarifas Evermore'!N638*0.96</f>
        <v>8628.7488000000012</v>
      </c>
      <c r="R593" s="253">
        <f>+ROUND(('Tarifas Evermore'!O638*0.96),0)</f>
        <v>23726</v>
      </c>
      <c r="S593" s="253">
        <f>'Tarifas Evermore'!P638*0.96</f>
        <v>12515.675999999999</v>
      </c>
      <c r="T593" s="253">
        <f>'Tarifas Evermore'!Q638*0.96</f>
        <v>6643.3919999999998</v>
      </c>
      <c r="U593" s="253">
        <f>+ROUND(('Tarifas Evermore'!R638*0.96),0)</f>
        <v>17083</v>
      </c>
      <c r="V593" s="253">
        <f>'Tarifas Evermore'!S638*0.96</f>
        <v>9011.387999999999</v>
      </c>
      <c r="W593" s="253">
        <f>'Tarifas Evermore'!T638*0.96</f>
        <v>4783.2960000000003</v>
      </c>
    </row>
    <row r="594" spans="1:24">
      <c r="D594" s="253"/>
      <c r="E594" s="253"/>
      <c r="F594" s="253"/>
      <c r="G594" s="253"/>
      <c r="H594" s="253"/>
      <c r="I594" s="253"/>
      <c r="J594" s="253"/>
      <c r="K594" s="253"/>
      <c r="L594" s="253"/>
      <c r="M594" s="253"/>
      <c r="N594" s="253"/>
      <c r="O594" s="253"/>
      <c r="P594" s="253"/>
      <c r="Q594" s="253"/>
      <c r="R594" s="253"/>
      <c r="S594" s="253"/>
      <c r="T594" s="253"/>
      <c r="U594" s="253"/>
      <c r="V594" s="253"/>
      <c r="W594" s="253"/>
    </row>
    <row r="595" spans="1:24">
      <c r="A595" s="245">
        <v>1</v>
      </c>
      <c r="C595" s="253">
        <f>+ROUND(('Tarifas Evermore'!C640*0.96),0)</f>
        <v>2475</v>
      </c>
      <c r="D595" s="253">
        <f>'Tarifas Evermore'!D640*0.96</f>
        <v>1305.4992</v>
      </c>
      <c r="E595" s="253">
        <f>'Tarifas Evermore'!E640*0.96</f>
        <v>692.96640000000002</v>
      </c>
      <c r="F595" s="253"/>
      <c r="G595" s="253"/>
      <c r="H595" s="253"/>
      <c r="I595" s="253">
        <f>+ROUND(('Tarifas Evermore'!F640*0.96),0)</f>
        <v>1947</v>
      </c>
      <c r="J595" s="253">
        <f>'Tarifas Evermore'!G640*0.96</f>
        <v>1026.9792</v>
      </c>
      <c r="K595" s="253">
        <f>'Tarifas Evermore'!H640*0.96</f>
        <v>545.12639999999999</v>
      </c>
      <c r="L595" s="253">
        <f>+ROUND(('Tarifas Evermore'!I640*0.96),0)</f>
        <v>1410</v>
      </c>
      <c r="M595" s="253">
        <f>'Tarifas Evermore'!J640*0.96</f>
        <v>743.90160000000003</v>
      </c>
      <c r="N595" s="253">
        <f>'Tarifas Evermore'!K640*0.96</f>
        <v>394.86719999999997</v>
      </c>
      <c r="O595" s="253">
        <f>+ROUND(('Tarifas Evermore'!L640*0.96),0)</f>
        <v>1210</v>
      </c>
      <c r="P595" s="253">
        <f>'Tarifas Evermore'!M640*0.96</f>
        <v>638.06399999999996</v>
      </c>
      <c r="Q595" s="253">
        <f>'Tarifas Evermore'!N640*0.96</f>
        <v>338.68799999999999</v>
      </c>
      <c r="R595" s="253">
        <f>+ROUND(('Tarifas Evermore'!O640*0.96),0)</f>
        <v>1032</v>
      </c>
      <c r="S595" s="253">
        <f>'Tarifas Evermore'!P640*0.96</f>
        <v>544.38</v>
      </c>
      <c r="T595" s="253">
        <f>'Tarifas Evermore'!Q640*0.96</f>
        <v>288.95999999999998</v>
      </c>
      <c r="U595" s="253">
        <f>+ROUND(('Tarifas Evermore'!R640*0.96),0)</f>
        <v>742</v>
      </c>
      <c r="V595" s="253">
        <f>'Tarifas Evermore'!S640*0.96</f>
        <v>391.44719999999995</v>
      </c>
      <c r="W595" s="253">
        <f>'Tarifas Evermore'!T640*0.96</f>
        <v>207.7824</v>
      </c>
    </row>
    <row r="596" spans="1:24">
      <c r="A596" s="245">
        <v>2</v>
      </c>
      <c r="C596" s="253">
        <f>+ROUND(('Tarifas Evermore'!C641*0.96),0)</f>
        <v>3894</v>
      </c>
      <c r="D596" s="253">
        <f>'Tarifas Evermore'!D641*0.96</f>
        <v>2053.9584</v>
      </c>
      <c r="E596" s="253">
        <f>'Tarifas Evermore'!E641*0.96</f>
        <v>1090.2528</v>
      </c>
      <c r="F596" s="253"/>
      <c r="G596" s="253"/>
      <c r="H596" s="253"/>
      <c r="I596" s="253">
        <f>+ROUND(('Tarifas Evermore'!F641*0.96),0)</f>
        <v>3075</v>
      </c>
      <c r="J596" s="253">
        <f>'Tarifas Evermore'!G641*0.96</f>
        <v>1621.9992</v>
      </c>
      <c r="K596" s="253">
        <f>'Tarifas Evermore'!H641*0.96</f>
        <v>860.96640000000002</v>
      </c>
      <c r="L596" s="253">
        <f>+ROUND(('Tarifas Evermore'!I641*0.96),0)</f>
        <v>2218</v>
      </c>
      <c r="M596" s="253">
        <f>'Tarifas Evermore'!J641*0.96</f>
        <v>1169.7840000000001</v>
      </c>
      <c r="N596" s="253">
        <f>'Tarifas Evermore'!K641*0.96</f>
        <v>620.92799999999988</v>
      </c>
      <c r="O596" s="253">
        <f>+ROUND(('Tarifas Evermore'!L641*0.96),0)</f>
        <v>1902</v>
      </c>
      <c r="P596" s="253">
        <f>'Tarifas Evermore'!M641*0.96</f>
        <v>1003.1783999999999</v>
      </c>
      <c r="Q596" s="253">
        <f>'Tarifas Evermore'!N641*0.96</f>
        <v>532.49279999999999</v>
      </c>
      <c r="R596" s="253">
        <f>+ROUND(('Tarifas Evermore'!O641*0.96),0)</f>
        <v>1619</v>
      </c>
      <c r="S596" s="253">
        <f>'Tarifas Evermore'!P641*0.96</f>
        <v>853.79039999999998</v>
      </c>
      <c r="T596" s="253">
        <f>'Tarifas Evermore'!Q641*0.96</f>
        <v>453.1968</v>
      </c>
      <c r="U596" s="253">
        <f>+ROUND(('Tarifas Evermore'!R641*0.96),0)</f>
        <v>1166</v>
      </c>
      <c r="V596" s="253">
        <f>'Tarifas Evermore'!S641*0.96</f>
        <v>615.27599999999995</v>
      </c>
      <c r="W596" s="253">
        <f>'Tarifas Evermore'!T641*0.96</f>
        <v>326.59199999999998</v>
      </c>
    </row>
    <row r="597" spans="1:24">
      <c r="A597" s="245">
        <v>3</v>
      </c>
      <c r="C597" s="253">
        <f>+ROUND(('Tarifas Evermore'!C642*0.96),0)</f>
        <v>5628</v>
      </c>
      <c r="D597" s="253">
        <f>'Tarifas Evermore'!D642*0.96</f>
        <v>2968.5167999999999</v>
      </c>
      <c r="E597" s="253">
        <f>'Tarifas Evermore'!E642*0.96</f>
        <v>1575.7055999999998</v>
      </c>
      <c r="F597" s="253"/>
      <c r="G597" s="253"/>
      <c r="H597" s="253"/>
      <c r="I597" s="253">
        <f>+ROUND(('Tarifas Evermore'!F642*0.96),0)</f>
        <v>4454</v>
      </c>
      <c r="J597" s="253">
        <f>'Tarifas Evermore'!G642*0.96</f>
        <v>2349.6959999999999</v>
      </c>
      <c r="K597" s="253">
        <f>'Tarifas Evermore'!H642*0.96</f>
        <v>1247.232</v>
      </c>
      <c r="L597" s="253">
        <f>+ROUND(('Tarifas Evermore'!I642*0.96),0)</f>
        <v>3220</v>
      </c>
      <c r="M597" s="253">
        <f>'Tarifas Evermore'!J642*0.96</f>
        <v>1698.4655999999998</v>
      </c>
      <c r="N597" s="253">
        <f>'Tarifas Evermore'!K642*0.96</f>
        <v>901.55520000000001</v>
      </c>
      <c r="O597" s="253">
        <f>+ROUND(('Tarifas Evermore'!L642*0.96),0)</f>
        <v>2763</v>
      </c>
      <c r="P597" s="253">
        <f>'Tarifas Evermore'!M642*0.96</f>
        <v>1457.4191999999998</v>
      </c>
      <c r="Q597" s="253">
        <f>'Tarifas Evermore'!N642*0.96</f>
        <v>773.60640000000001</v>
      </c>
      <c r="R597" s="253">
        <f>+ROUND(('Tarifas Evermore'!O642*0.96),0)</f>
        <v>2350</v>
      </c>
      <c r="S597" s="253">
        <f>'Tarifas Evermore'!P642*0.96</f>
        <v>1239.6671999999999</v>
      </c>
      <c r="T597" s="253">
        <f>'Tarifas Evermore'!Q642*0.96</f>
        <v>658.02240000000006</v>
      </c>
      <c r="U597" s="253">
        <f>+ROUND(('Tarifas Evermore'!R642*0.96),0)</f>
        <v>1692</v>
      </c>
      <c r="V597" s="253">
        <f>'Tarifas Evermore'!S642*0.96</f>
        <v>892.78319999999997</v>
      </c>
      <c r="W597" s="253">
        <f>'Tarifas Evermore'!T642*0.96</f>
        <v>473.89439999999996</v>
      </c>
    </row>
    <row r="598" spans="1:24">
      <c r="C598" s="247" t="s">
        <v>774</v>
      </c>
    </row>
    <row r="599" spans="1:24">
      <c r="A599" s="245" t="s">
        <v>675</v>
      </c>
      <c r="C599" s="245" t="s">
        <v>635</v>
      </c>
      <c r="I599" s="245" t="s">
        <v>636</v>
      </c>
      <c r="L599" s="245" t="s">
        <v>637</v>
      </c>
      <c r="O599" s="245" t="s">
        <v>638</v>
      </c>
      <c r="R599" s="245" t="s">
        <v>639</v>
      </c>
      <c r="U599" s="245" t="s">
        <v>640</v>
      </c>
    </row>
    <row r="600" spans="1:24">
      <c r="A600" s="245" t="s">
        <v>651</v>
      </c>
      <c r="C600" s="245" t="s">
        <v>738</v>
      </c>
      <c r="I600" s="245" t="s">
        <v>770</v>
      </c>
      <c r="L600" s="245" t="s">
        <v>244</v>
      </c>
      <c r="O600" s="245" t="s">
        <v>771</v>
      </c>
      <c r="R600" s="245" t="s">
        <v>772</v>
      </c>
      <c r="U600" s="245" t="s">
        <v>773</v>
      </c>
    </row>
    <row r="601" spans="1:24">
      <c r="A601" s="245" t="s">
        <v>653</v>
      </c>
      <c r="B601" s="245" t="s">
        <v>654</v>
      </c>
      <c r="C601" s="245" t="s">
        <v>652</v>
      </c>
      <c r="D601" s="245" t="s">
        <v>655</v>
      </c>
      <c r="E601" s="245" t="s">
        <v>656</v>
      </c>
      <c r="I601" s="245" t="s">
        <v>652</v>
      </c>
      <c r="J601" s="245" t="s">
        <v>655</v>
      </c>
      <c r="K601" s="245" t="s">
        <v>656</v>
      </c>
      <c r="L601" s="245" t="s">
        <v>652</v>
      </c>
      <c r="M601" s="245" t="s">
        <v>655</v>
      </c>
      <c r="N601" s="245" t="s">
        <v>656</v>
      </c>
      <c r="O601" s="245" t="s">
        <v>652</v>
      </c>
      <c r="P601" s="245" t="s">
        <v>655</v>
      </c>
      <c r="Q601" s="245" t="s">
        <v>656</v>
      </c>
      <c r="R601" s="245" t="s">
        <v>652</v>
      </c>
      <c r="S601" s="245" t="s">
        <v>655</v>
      </c>
      <c r="T601" s="245" t="s">
        <v>656</v>
      </c>
      <c r="U601" s="245" t="s">
        <v>652</v>
      </c>
      <c r="V601" s="245" t="s">
        <v>655</v>
      </c>
      <c r="W601" s="245" t="s">
        <v>656</v>
      </c>
    </row>
    <row r="602" spans="1:24">
      <c r="A602" s="245">
        <v>18</v>
      </c>
      <c r="B602" s="245">
        <v>24</v>
      </c>
      <c r="C602" s="245">
        <f>+C581</f>
        <v>5744</v>
      </c>
      <c r="D602" s="245">
        <f t="shared" ref="D602:W602" si="3">+D581</f>
        <v>3029.7911999999997</v>
      </c>
      <c r="E602" s="245">
        <f t="shared" si="3"/>
        <v>1608.2303999999999</v>
      </c>
      <c r="I602" s="245">
        <f t="shared" si="3"/>
        <v>4595</v>
      </c>
      <c r="J602" s="245">
        <f t="shared" si="3"/>
        <v>2423.6303999999996</v>
      </c>
      <c r="K602" s="245">
        <f t="shared" si="3"/>
        <v>1286.4767999999999</v>
      </c>
      <c r="L602" s="245">
        <f t="shared" si="3"/>
        <v>3380</v>
      </c>
      <c r="M602" s="245">
        <f t="shared" si="3"/>
        <v>1783.0344</v>
      </c>
      <c r="N602" s="245">
        <f t="shared" si="3"/>
        <v>946.44479999999999</v>
      </c>
      <c r="O602" s="245">
        <f t="shared" si="3"/>
        <v>2933</v>
      </c>
      <c r="P602" s="245">
        <f t="shared" si="3"/>
        <v>1547.0519999999999</v>
      </c>
      <c r="Q602" s="245">
        <f t="shared" si="3"/>
        <v>821.18399999999997</v>
      </c>
      <c r="R602" s="245">
        <f t="shared" si="3"/>
        <v>2265</v>
      </c>
      <c r="S602" s="245">
        <f t="shared" si="3"/>
        <v>1194.5975999999998</v>
      </c>
      <c r="T602" s="245">
        <f t="shared" si="3"/>
        <v>634.0992</v>
      </c>
      <c r="U602" s="245">
        <f t="shared" si="3"/>
        <v>1632</v>
      </c>
      <c r="V602" s="245">
        <f t="shared" si="3"/>
        <v>860.88</v>
      </c>
      <c r="W602" s="245">
        <f t="shared" si="3"/>
        <v>456.96</v>
      </c>
      <c r="X602" s="245">
        <v>19</v>
      </c>
    </row>
    <row r="603" spans="1:24">
      <c r="A603" s="245">
        <v>25</v>
      </c>
      <c r="B603" s="245">
        <v>29</v>
      </c>
      <c r="C603" s="245">
        <f t="shared" ref="C603:W603" si="4">+C582</f>
        <v>6573</v>
      </c>
      <c r="D603" s="245">
        <f t="shared" si="4"/>
        <v>3467.3208</v>
      </c>
      <c r="E603" s="245">
        <f t="shared" si="4"/>
        <v>1840.4736</v>
      </c>
      <c r="I603" s="245">
        <f t="shared" si="4"/>
        <v>5245</v>
      </c>
      <c r="J603" s="245">
        <f t="shared" si="4"/>
        <v>2766.9695999999999</v>
      </c>
      <c r="K603" s="245">
        <f t="shared" si="4"/>
        <v>1468.7231999999999</v>
      </c>
      <c r="L603" s="245">
        <f t="shared" si="4"/>
        <v>3857</v>
      </c>
      <c r="M603" s="245">
        <f t="shared" si="4"/>
        <v>2034.7151999999999</v>
      </c>
      <c r="N603" s="245">
        <f t="shared" si="4"/>
        <v>1080.0383999999999</v>
      </c>
      <c r="O603" s="245">
        <f t="shared" si="4"/>
        <v>3342</v>
      </c>
      <c r="P603" s="245">
        <f t="shared" si="4"/>
        <v>1762.7783999999999</v>
      </c>
      <c r="Q603" s="245">
        <f t="shared" si="4"/>
        <v>935.69279999999992</v>
      </c>
      <c r="R603" s="245">
        <f t="shared" si="4"/>
        <v>2578</v>
      </c>
      <c r="S603" s="245">
        <f t="shared" si="4"/>
        <v>1359.684</v>
      </c>
      <c r="T603" s="245">
        <f t="shared" si="4"/>
        <v>721.72799999999995</v>
      </c>
      <c r="U603" s="245">
        <f t="shared" si="4"/>
        <v>1859</v>
      </c>
      <c r="V603" s="245">
        <f t="shared" si="4"/>
        <v>980.3904</v>
      </c>
      <c r="W603" s="245">
        <f t="shared" si="4"/>
        <v>520.39679999999998</v>
      </c>
    </row>
    <row r="604" spans="1:24">
      <c r="A604" s="245">
        <v>30</v>
      </c>
      <c r="B604" s="245">
        <v>34</v>
      </c>
      <c r="C604" s="245">
        <f t="shared" ref="C604:W604" si="5">+C583</f>
        <v>7444</v>
      </c>
      <c r="D604" s="245">
        <f t="shared" si="5"/>
        <v>3926.6255999999998</v>
      </c>
      <c r="E604" s="245">
        <f t="shared" si="5"/>
        <v>2084.2752</v>
      </c>
      <c r="I604" s="245">
        <f t="shared" si="5"/>
        <v>5935</v>
      </c>
      <c r="J604" s="245">
        <f t="shared" si="5"/>
        <v>3130.5648000000001</v>
      </c>
      <c r="K604" s="245">
        <f t="shared" si="5"/>
        <v>1661.7216000000001</v>
      </c>
      <c r="L604" s="245">
        <f t="shared" si="5"/>
        <v>4359</v>
      </c>
      <c r="M604" s="245">
        <f t="shared" si="5"/>
        <v>2299.5623999999998</v>
      </c>
      <c r="N604" s="245">
        <f t="shared" si="5"/>
        <v>1220.6207999999999</v>
      </c>
      <c r="O604" s="245">
        <f t="shared" si="5"/>
        <v>3770</v>
      </c>
      <c r="P604" s="245">
        <f t="shared" si="5"/>
        <v>1988.6327999999999</v>
      </c>
      <c r="Q604" s="245">
        <f t="shared" si="5"/>
        <v>1055.5775999999998</v>
      </c>
      <c r="R604" s="245">
        <f t="shared" si="5"/>
        <v>2906</v>
      </c>
      <c r="S604" s="245">
        <f t="shared" si="5"/>
        <v>1532.8728000000001</v>
      </c>
      <c r="T604" s="245">
        <f t="shared" si="5"/>
        <v>813.65759999999989</v>
      </c>
      <c r="U604" s="245">
        <f t="shared" si="5"/>
        <v>2090</v>
      </c>
      <c r="V604" s="245">
        <f t="shared" si="5"/>
        <v>1102.4328</v>
      </c>
      <c r="W604" s="245">
        <f t="shared" si="5"/>
        <v>585.17759999999987</v>
      </c>
    </row>
    <row r="605" spans="1:24">
      <c r="A605" s="245">
        <v>35</v>
      </c>
      <c r="B605" s="245">
        <v>39</v>
      </c>
      <c r="C605" s="245">
        <f t="shared" ref="C605:W605" si="6">+C584</f>
        <v>8276</v>
      </c>
      <c r="D605" s="245">
        <f t="shared" si="6"/>
        <v>4365.6743999999999</v>
      </c>
      <c r="E605" s="245">
        <f t="shared" si="6"/>
        <v>2317.3247999999999</v>
      </c>
      <c r="I605" s="245">
        <f t="shared" si="6"/>
        <v>6598</v>
      </c>
      <c r="J605" s="245">
        <f t="shared" si="6"/>
        <v>3480.4872</v>
      </c>
      <c r="K605" s="245">
        <f t="shared" si="6"/>
        <v>1847.4623999999999</v>
      </c>
      <c r="L605" s="245">
        <f t="shared" si="6"/>
        <v>4828</v>
      </c>
      <c r="M605" s="245">
        <f t="shared" si="6"/>
        <v>2546.6856000000002</v>
      </c>
      <c r="N605" s="245">
        <f t="shared" si="6"/>
        <v>1351.7951999999998</v>
      </c>
      <c r="O605" s="245">
        <f t="shared" si="6"/>
        <v>4177</v>
      </c>
      <c r="P605" s="245">
        <f t="shared" si="6"/>
        <v>2203.3463999999999</v>
      </c>
      <c r="Q605" s="245">
        <f t="shared" si="6"/>
        <v>1169.5488</v>
      </c>
      <c r="R605" s="245">
        <f t="shared" si="6"/>
        <v>3219</v>
      </c>
      <c r="S605" s="245">
        <f t="shared" si="6"/>
        <v>1697.9592</v>
      </c>
      <c r="T605" s="245">
        <f t="shared" si="6"/>
        <v>901.28639999999996</v>
      </c>
      <c r="U605" s="245">
        <f t="shared" si="6"/>
        <v>2317</v>
      </c>
      <c r="V605" s="245">
        <f t="shared" si="6"/>
        <v>1222.4495999999999</v>
      </c>
      <c r="W605" s="245">
        <f t="shared" si="6"/>
        <v>648.88319999999999</v>
      </c>
    </row>
    <row r="606" spans="1:24">
      <c r="A606" s="245">
        <v>40</v>
      </c>
      <c r="B606" s="245">
        <v>44</v>
      </c>
      <c r="C606" s="245">
        <f t="shared" ref="C606:W606" si="7">+C585</f>
        <v>9376</v>
      </c>
      <c r="D606" s="245">
        <f t="shared" si="7"/>
        <v>4946.0087999999996</v>
      </c>
      <c r="E606" s="245">
        <f t="shared" si="7"/>
        <v>2625.3696</v>
      </c>
      <c r="I606" s="245">
        <f t="shared" si="7"/>
        <v>7463</v>
      </c>
      <c r="J606" s="245">
        <f t="shared" si="7"/>
        <v>3936.7535999999996</v>
      </c>
      <c r="K606" s="245">
        <f t="shared" si="7"/>
        <v>2089.6511999999998</v>
      </c>
      <c r="L606" s="245">
        <f t="shared" si="7"/>
        <v>5456</v>
      </c>
      <c r="M606" s="245">
        <f t="shared" si="7"/>
        <v>2877.8711999999996</v>
      </c>
      <c r="N606" s="245">
        <f t="shared" si="7"/>
        <v>1527.5904</v>
      </c>
      <c r="O606" s="245">
        <f t="shared" si="7"/>
        <v>4715</v>
      </c>
      <c r="P606" s="245">
        <f t="shared" si="7"/>
        <v>2486.9303999999997</v>
      </c>
      <c r="Q606" s="245">
        <f t="shared" si="7"/>
        <v>1320.0767999999998</v>
      </c>
      <c r="R606" s="245">
        <f t="shared" si="7"/>
        <v>3628</v>
      </c>
      <c r="S606" s="245">
        <f t="shared" si="7"/>
        <v>1913.6855999999998</v>
      </c>
      <c r="T606" s="245">
        <f t="shared" si="7"/>
        <v>1015.7951999999999</v>
      </c>
      <c r="U606" s="245">
        <f t="shared" si="7"/>
        <v>2611</v>
      </c>
      <c r="V606" s="245">
        <f t="shared" si="7"/>
        <v>1377.4079999999999</v>
      </c>
      <c r="W606" s="245">
        <f t="shared" si="7"/>
        <v>731.13599999999997</v>
      </c>
    </row>
    <row r="607" spans="1:24">
      <c r="A607" s="245">
        <v>45</v>
      </c>
      <c r="B607" s="245">
        <v>49</v>
      </c>
      <c r="C607" s="245">
        <f t="shared" ref="C607:W607" si="8">+C586</f>
        <v>11955</v>
      </c>
      <c r="D607" s="245">
        <f t="shared" si="8"/>
        <v>6306.1992</v>
      </c>
      <c r="E607" s="245">
        <f t="shared" si="8"/>
        <v>3347.3663999999999</v>
      </c>
      <c r="I607" s="245">
        <f t="shared" si="8"/>
        <v>9508</v>
      </c>
      <c r="J607" s="245">
        <f t="shared" si="8"/>
        <v>5015.3855999999996</v>
      </c>
      <c r="K607" s="245">
        <f t="shared" si="8"/>
        <v>2662.1951999999997</v>
      </c>
      <c r="L607" s="245">
        <f t="shared" si="8"/>
        <v>6325</v>
      </c>
      <c r="M607" s="245">
        <f t="shared" si="8"/>
        <v>3336.6696000000002</v>
      </c>
      <c r="N607" s="245">
        <f t="shared" si="8"/>
        <v>1771.1232</v>
      </c>
      <c r="O607" s="245">
        <f t="shared" si="8"/>
        <v>5468</v>
      </c>
      <c r="P607" s="245">
        <f t="shared" si="8"/>
        <v>2884.4543999999996</v>
      </c>
      <c r="Q607" s="245">
        <f t="shared" si="8"/>
        <v>1531.0848000000001</v>
      </c>
      <c r="R607" s="245">
        <f t="shared" si="8"/>
        <v>4210</v>
      </c>
      <c r="S607" s="245">
        <f t="shared" si="8"/>
        <v>2220.5639999999999</v>
      </c>
      <c r="T607" s="245">
        <f t="shared" si="8"/>
        <v>1178.6879999999999</v>
      </c>
      <c r="U607" s="245">
        <f t="shared" si="8"/>
        <v>3032</v>
      </c>
      <c r="V607" s="245">
        <f t="shared" si="8"/>
        <v>1599.2112</v>
      </c>
      <c r="W607" s="245">
        <f t="shared" si="8"/>
        <v>848.87040000000002</v>
      </c>
    </row>
    <row r="608" spans="1:24">
      <c r="A608" s="245">
        <v>50</v>
      </c>
      <c r="B608" s="245">
        <v>54</v>
      </c>
      <c r="C608" s="245">
        <f t="shared" ref="C608:W608" si="9">+C587</f>
        <v>13162</v>
      </c>
      <c r="D608" s="245">
        <f t="shared" si="9"/>
        <v>6942.7439999999997</v>
      </c>
      <c r="E608" s="245">
        <f t="shared" si="9"/>
        <v>3685.248</v>
      </c>
      <c r="I608" s="245">
        <f t="shared" si="9"/>
        <v>10456</v>
      </c>
      <c r="J608" s="245">
        <f t="shared" si="9"/>
        <v>5515.7087999999994</v>
      </c>
      <c r="K608" s="245">
        <f t="shared" si="9"/>
        <v>2927.7696000000001</v>
      </c>
      <c r="L608" s="245">
        <f t="shared" si="9"/>
        <v>7127</v>
      </c>
      <c r="M608" s="245">
        <f t="shared" si="9"/>
        <v>3759.5135999999998</v>
      </c>
      <c r="N608" s="245">
        <f t="shared" si="9"/>
        <v>1995.5711999999996</v>
      </c>
      <c r="O608" s="245">
        <f t="shared" si="9"/>
        <v>6155</v>
      </c>
      <c r="P608" s="245">
        <f t="shared" si="9"/>
        <v>3246.5303999999996</v>
      </c>
      <c r="Q608" s="245">
        <f t="shared" si="9"/>
        <v>1723.2767999999999</v>
      </c>
      <c r="R608" s="245">
        <f t="shared" si="9"/>
        <v>4731</v>
      </c>
      <c r="S608" s="245">
        <f t="shared" si="9"/>
        <v>2495.5391999999997</v>
      </c>
      <c r="T608" s="245">
        <f t="shared" si="9"/>
        <v>1324.6463999999999</v>
      </c>
      <c r="U608" s="245">
        <f t="shared" si="9"/>
        <v>3405</v>
      </c>
      <c r="V608" s="245">
        <f t="shared" si="9"/>
        <v>1796.2007999999998</v>
      </c>
      <c r="W608" s="245">
        <f t="shared" si="9"/>
        <v>953.43359999999996</v>
      </c>
    </row>
    <row r="609" spans="1:23">
      <c r="A609" s="245">
        <v>55</v>
      </c>
      <c r="B609" s="245">
        <v>59</v>
      </c>
      <c r="C609" s="245">
        <f t="shared" ref="C609:W609" si="10">+C588</f>
        <v>14598</v>
      </c>
      <c r="D609" s="245">
        <f t="shared" si="10"/>
        <v>7700.3184000000001</v>
      </c>
      <c r="E609" s="245">
        <f t="shared" si="10"/>
        <v>4087.3728000000001</v>
      </c>
      <c r="I609" s="245">
        <f t="shared" si="10"/>
        <v>11584</v>
      </c>
      <c r="J609" s="245">
        <f t="shared" si="10"/>
        <v>6110.7287999999999</v>
      </c>
      <c r="K609" s="245">
        <f t="shared" si="10"/>
        <v>3243.6096000000002</v>
      </c>
      <c r="L609" s="245">
        <f t="shared" si="10"/>
        <v>8418</v>
      </c>
      <c r="M609" s="245">
        <f t="shared" si="10"/>
        <v>4440.6215999999995</v>
      </c>
      <c r="N609" s="245">
        <f t="shared" si="10"/>
        <v>2357.1071999999999</v>
      </c>
      <c r="O609" s="245">
        <f t="shared" si="10"/>
        <v>7269</v>
      </c>
      <c r="P609" s="245">
        <f t="shared" si="10"/>
        <v>3834.4607999999998</v>
      </c>
      <c r="Q609" s="245">
        <f t="shared" si="10"/>
        <v>2035.3535999999997</v>
      </c>
      <c r="R609" s="245">
        <f t="shared" si="10"/>
        <v>5604</v>
      </c>
      <c r="S609" s="245">
        <f t="shared" si="10"/>
        <v>2955.8568</v>
      </c>
      <c r="T609" s="245">
        <f t="shared" si="10"/>
        <v>1568.9855999999997</v>
      </c>
      <c r="U609" s="245">
        <f t="shared" si="10"/>
        <v>4034</v>
      </c>
      <c r="V609" s="245">
        <f t="shared" si="10"/>
        <v>2127.8927999999996</v>
      </c>
      <c r="W609" s="245">
        <f t="shared" si="10"/>
        <v>1129.4975999999999</v>
      </c>
    </row>
    <row r="610" spans="1:23">
      <c r="A610" s="245">
        <v>60</v>
      </c>
      <c r="B610" s="245">
        <v>64</v>
      </c>
      <c r="C610" s="245">
        <f t="shared" ref="C610:W610" si="11">+C589</f>
        <v>20424</v>
      </c>
      <c r="D610" s="245">
        <f t="shared" si="11"/>
        <v>10773.66</v>
      </c>
      <c r="E610" s="245">
        <f t="shared" si="11"/>
        <v>5718.7199999999993</v>
      </c>
      <c r="I610" s="245">
        <f t="shared" si="11"/>
        <v>16193</v>
      </c>
      <c r="J610" s="245">
        <f t="shared" si="11"/>
        <v>8541.9552000000003</v>
      </c>
      <c r="K610" s="245">
        <f t="shared" si="11"/>
        <v>4534.1183999999994</v>
      </c>
      <c r="L610" s="245">
        <f t="shared" si="11"/>
        <v>11746</v>
      </c>
      <c r="M610" s="245">
        <f t="shared" si="11"/>
        <v>6195.8039999999992</v>
      </c>
      <c r="N610" s="245">
        <f t="shared" si="11"/>
        <v>3288.768</v>
      </c>
      <c r="O610" s="245">
        <f t="shared" si="11"/>
        <v>10121</v>
      </c>
      <c r="P610" s="245">
        <f t="shared" si="11"/>
        <v>5338.9751999999999</v>
      </c>
      <c r="Q610" s="245">
        <f t="shared" si="11"/>
        <v>2833.9584</v>
      </c>
      <c r="R610" s="245">
        <f t="shared" si="11"/>
        <v>7792</v>
      </c>
      <c r="S610" s="245">
        <f t="shared" si="11"/>
        <v>4110.4487999999992</v>
      </c>
      <c r="T610" s="245">
        <f t="shared" si="11"/>
        <v>2181.8496</v>
      </c>
      <c r="U610" s="245">
        <f t="shared" si="11"/>
        <v>5611</v>
      </c>
      <c r="V610" s="245">
        <f t="shared" si="11"/>
        <v>2959.9079999999999</v>
      </c>
      <c r="W610" s="245">
        <f t="shared" si="11"/>
        <v>1571.136</v>
      </c>
    </row>
    <row r="611" spans="1:23">
      <c r="A611" s="245">
        <v>65</v>
      </c>
      <c r="B611" s="245">
        <v>69</v>
      </c>
      <c r="C611" s="245">
        <f t="shared" ref="C611:W611" si="12">+C590</f>
        <v>27567</v>
      </c>
      <c r="D611" s="245">
        <f t="shared" si="12"/>
        <v>14541.7824</v>
      </c>
      <c r="E611" s="245">
        <f t="shared" si="12"/>
        <v>7718.8607999999995</v>
      </c>
      <c r="I611" s="245">
        <f t="shared" si="12"/>
        <v>21841</v>
      </c>
      <c r="J611" s="245">
        <f t="shared" si="12"/>
        <v>11521.106400000001</v>
      </c>
      <c r="K611" s="245">
        <f t="shared" si="12"/>
        <v>6115.4687999999996</v>
      </c>
      <c r="L611" s="245">
        <f t="shared" si="12"/>
        <v>15833</v>
      </c>
      <c r="M611" s="245">
        <f t="shared" si="12"/>
        <v>8352.0552000000007</v>
      </c>
      <c r="N611" s="245">
        <f t="shared" si="12"/>
        <v>4433.3184000000001</v>
      </c>
      <c r="O611" s="245">
        <f t="shared" si="12"/>
        <v>13618</v>
      </c>
      <c r="P611" s="245">
        <f t="shared" si="12"/>
        <v>7183.2839999999997</v>
      </c>
      <c r="Q611" s="245">
        <f t="shared" si="12"/>
        <v>3812.9279999999999</v>
      </c>
      <c r="R611" s="245">
        <f t="shared" si="12"/>
        <v>10483</v>
      </c>
      <c r="S611" s="245">
        <f t="shared" si="12"/>
        <v>5529.8879999999999</v>
      </c>
      <c r="T611" s="245">
        <f t="shared" si="12"/>
        <v>2935.2959999999998</v>
      </c>
      <c r="U611" s="245">
        <f t="shared" si="12"/>
        <v>7548</v>
      </c>
      <c r="V611" s="245">
        <f t="shared" si="12"/>
        <v>3981.3167999999996</v>
      </c>
      <c r="W611" s="245">
        <f t="shared" si="12"/>
        <v>2113.3056000000001</v>
      </c>
    </row>
    <row r="612" spans="1:23">
      <c r="A612" s="245">
        <v>70</v>
      </c>
      <c r="B612" s="245">
        <v>74</v>
      </c>
      <c r="C612" s="245">
        <f t="shared" ref="C612:W612" si="13">+C591</f>
        <v>40090</v>
      </c>
      <c r="D612" s="245">
        <f t="shared" si="13"/>
        <v>21147.263999999999</v>
      </c>
      <c r="E612" s="245">
        <f t="shared" si="13"/>
        <v>11225.088</v>
      </c>
      <c r="I612" s="245">
        <f t="shared" si="13"/>
        <v>31741</v>
      </c>
      <c r="J612" s="245">
        <f t="shared" si="13"/>
        <v>16743.609599999996</v>
      </c>
      <c r="K612" s="245">
        <f t="shared" si="13"/>
        <v>8887.6031999999996</v>
      </c>
      <c r="L612" s="245">
        <f t="shared" si="13"/>
        <v>22965</v>
      </c>
      <c r="M612" s="245">
        <f t="shared" si="13"/>
        <v>12114.100799999998</v>
      </c>
      <c r="N612" s="245">
        <f t="shared" si="13"/>
        <v>6430.2335999999996</v>
      </c>
      <c r="O612" s="245">
        <f t="shared" si="13"/>
        <v>19738</v>
      </c>
      <c r="P612" s="245">
        <f t="shared" si="13"/>
        <v>10411.583999999999</v>
      </c>
      <c r="Q612" s="245">
        <f t="shared" si="13"/>
        <v>5526.5280000000002</v>
      </c>
      <c r="R612" s="245">
        <f t="shared" si="13"/>
        <v>15196</v>
      </c>
      <c r="S612" s="245">
        <f t="shared" si="13"/>
        <v>8015.8056000000006</v>
      </c>
      <c r="T612" s="245">
        <f t="shared" si="13"/>
        <v>4254.8351999999995</v>
      </c>
      <c r="U612" s="245">
        <f t="shared" si="13"/>
        <v>10941</v>
      </c>
      <c r="V612" s="245">
        <f t="shared" si="13"/>
        <v>5771.4407999999994</v>
      </c>
      <c r="W612" s="245">
        <f t="shared" si="13"/>
        <v>3063.5135999999998</v>
      </c>
    </row>
    <row r="613" spans="1:23">
      <c r="A613" s="245">
        <v>75</v>
      </c>
      <c r="B613" s="245">
        <v>79</v>
      </c>
      <c r="C613" s="245">
        <f t="shared" ref="C613:W613" si="14">+C592</f>
        <v>50148</v>
      </c>
      <c r="D613" s="245">
        <f t="shared" si="14"/>
        <v>26452.816800000001</v>
      </c>
      <c r="E613" s="245">
        <f t="shared" si="14"/>
        <v>14041.3056</v>
      </c>
      <c r="I613" s="245">
        <f t="shared" si="14"/>
        <v>39675</v>
      </c>
      <c r="J613" s="245">
        <f t="shared" si="14"/>
        <v>20928.499199999998</v>
      </c>
      <c r="K613" s="245">
        <f t="shared" si="14"/>
        <v>11108.966399999999</v>
      </c>
      <c r="L613" s="245">
        <f t="shared" si="14"/>
        <v>28692</v>
      </c>
      <c r="M613" s="245">
        <f t="shared" si="14"/>
        <v>15134.7768</v>
      </c>
      <c r="N613" s="245">
        <f t="shared" si="14"/>
        <v>8033.6256000000003</v>
      </c>
      <c r="O613" s="245">
        <f t="shared" si="14"/>
        <v>20308</v>
      </c>
      <c r="P613" s="245">
        <f t="shared" si="14"/>
        <v>10712.3856</v>
      </c>
      <c r="Q613" s="245">
        <f t="shared" si="14"/>
        <v>5686.1952000000001</v>
      </c>
      <c r="R613" s="245">
        <f t="shared" si="14"/>
        <v>18989</v>
      </c>
      <c r="S613" s="245">
        <f t="shared" si="14"/>
        <v>10016.592000000001</v>
      </c>
      <c r="T613" s="245">
        <f t="shared" si="14"/>
        <v>5316.8639999999996</v>
      </c>
      <c r="U613" s="245">
        <f t="shared" si="14"/>
        <v>13672</v>
      </c>
      <c r="V613" s="245">
        <f t="shared" si="14"/>
        <v>7212.1487999999999</v>
      </c>
      <c r="W613" s="245">
        <f t="shared" si="14"/>
        <v>3828.2496000000001</v>
      </c>
    </row>
    <row r="614" spans="1:23">
      <c r="A614" s="245">
        <v>80</v>
      </c>
      <c r="B614" s="245">
        <v>99</v>
      </c>
      <c r="C614" s="245">
        <f t="shared" ref="C614:W614" si="15">+C593</f>
        <v>69190</v>
      </c>
      <c r="D614" s="245">
        <f t="shared" si="15"/>
        <v>36497.767199999995</v>
      </c>
      <c r="E614" s="245">
        <f t="shared" si="15"/>
        <v>19373.222399999999</v>
      </c>
      <c r="I614" s="245">
        <f t="shared" si="15"/>
        <v>54374</v>
      </c>
      <c r="J614" s="245">
        <f t="shared" si="15"/>
        <v>28682.495999999999</v>
      </c>
      <c r="K614" s="245">
        <f t="shared" si="15"/>
        <v>15224.832</v>
      </c>
      <c r="L614" s="245">
        <f t="shared" si="15"/>
        <v>40319</v>
      </c>
      <c r="M614" s="245">
        <f t="shared" si="15"/>
        <v>21268.293600000001</v>
      </c>
      <c r="N614" s="245">
        <f t="shared" si="15"/>
        <v>11289.331199999999</v>
      </c>
      <c r="O614" s="245">
        <f t="shared" si="15"/>
        <v>30817</v>
      </c>
      <c r="P614" s="245">
        <f t="shared" si="15"/>
        <v>16255.946399999999</v>
      </c>
      <c r="Q614" s="245">
        <f t="shared" si="15"/>
        <v>8628.7488000000012</v>
      </c>
      <c r="R614" s="245">
        <f t="shared" si="15"/>
        <v>23726</v>
      </c>
      <c r="S614" s="245">
        <f t="shared" si="15"/>
        <v>12515.675999999999</v>
      </c>
      <c r="T614" s="245">
        <f t="shared" si="15"/>
        <v>6643.3919999999998</v>
      </c>
      <c r="U614" s="245">
        <f t="shared" si="15"/>
        <v>17083</v>
      </c>
      <c r="V614" s="245">
        <f t="shared" si="15"/>
        <v>9011.387999999999</v>
      </c>
      <c r="W614" s="245">
        <f t="shared" si="15"/>
        <v>4783.2960000000003</v>
      </c>
    </row>
    <row r="616" spans="1:23">
      <c r="A616" s="245">
        <v>1</v>
      </c>
      <c r="C616" s="245">
        <f t="shared" ref="C616:W616" si="16">+C595</f>
        <v>2475</v>
      </c>
      <c r="D616" s="245">
        <f t="shared" si="16"/>
        <v>1305.4992</v>
      </c>
      <c r="E616" s="245">
        <f t="shared" si="16"/>
        <v>692.96640000000002</v>
      </c>
      <c r="I616" s="245">
        <f t="shared" si="16"/>
        <v>1947</v>
      </c>
      <c r="J616" s="245">
        <f t="shared" si="16"/>
        <v>1026.9792</v>
      </c>
      <c r="K616" s="245">
        <f t="shared" si="16"/>
        <v>545.12639999999999</v>
      </c>
      <c r="L616" s="245">
        <f t="shared" si="16"/>
        <v>1410</v>
      </c>
      <c r="M616" s="245">
        <f t="shared" si="16"/>
        <v>743.90160000000003</v>
      </c>
      <c r="N616" s="245">
        <f t="shared" si="16"/>
        <v>394.86719999999997</v>
      </c>
      <c r="O616" s="245">
        <f t="shared" si="16"/>
        <v>1210</v>
      </c>
      <c r="P616" s="245">
        <f t="shared" si="16"/>
        <v>638.06399999999996</v>
      </c>
      <c r="Q616" s="245">
        <f t="shared" si="16"/>
        <v>338.68799999999999</v>
      </c>
      <c r="R616" s="245">
        <f t="shared" si="16"/>
        <v>1032</v>
      </c>
      <c r="S616" s="245">
        <f t="shared" si="16"/>
        <v>544.38</v>
      </c>
      <c r="T616" s="245">
        <f t="shared" si="16"/>
        <v>288.95999999999998</v>
      </c>
      <c r="U616" s="245">
        <f t="shared" si="16"/>
        <v>742</v>
      </c>
      <c r="V616" s="245">
        <f t="shared" si="16"/>
        <v>391.44719999999995</v>
      </c>
      <c r="W616" s="245">
        <f t="shared" si="16"/>
        <v>207.7824</v>
      </c>
    </row>
    <row r="617" spans="1:23">
      <c r="A617" s="245">
        <v>2</v>
      </c>
      <c r="C617" s="245">
        <f t="shared" ref="C617:W617" si="17">+C596</f>
        <v>3894</v>
      </c>
      <c r="D617" s="245">
        <f t="shared" si="17"/>
        <v>2053.9584</v>
      </c>
      <c r="E617" s="245">
        <f t="shared" si="17"/>
        <v>1090.2528</v>
      </c>
      <c r="I617" s="245">
        <f t="shared" si="17"/>
        <v>3075</v>
      </c>
      <c r="J617" s="245">
        <f t="shared" si="17"/>
        <v>1621.9992</v>
      </c>
      <c r="K617" s="245">
        <f t="shared" si="17"/>
        <v>860.96640000000002</v>
      </c>
      <c r="L617" s="245">
        <f t="shared" si="17"/>
        <v>2218</v>
      </c>
      <c r="M617" s="245">
        <f t="shared" si="17"/>
        <v>1169.7840000000001</v>
      </c>
      <c r="N617" s="245">
        <f t="shared" si="17"/>
        <v>620.92799999999988</v>
      </c>
      <c r="O617" s="245">
        <f t="shared" si="17"/>
        <v>1902</v>
      </c>
      <c r="P617" s="245">
        <f t="shared" si="17"/>
        <v>1003.1783999999999</v>
      </c>
      <c r="Q617" s="245">
        <f t="shared" si="17"/>
        <v>532.49279999999999</v>
      </c>
      <c r="R617" s="245">
        <f t="shared" si="17"/>
        <v>1619</v>
      </c>
      <c r="S617" s="245">
        <f t="shared" si="17"/>
        <v>853.79039999999998</v>
      </c>
      <c r="T617" s="245">
        <f t="shared" si="17"/>
        <v>453.1968</v>
      </c>
      <c r="U617" s="245">
        <f t="shared" si="17"/>
        <v>1166</v>
      </c>
      <c r="V617" s="245">
        <f t="shared" si="17"/>
        <v>615.27599999999995</v>
      </c>
      <c r="W617" s="245">
        <f t="shared" si="17"/>
        <v>326.59199999999998</v>
      </c>
    </row>
    <row r="618" spans="1:23">
      <c r="A618" s="245">
        <v>3</v>
      </c>
      <c r="C618" s="245">
        <f t="shared" ref="C618:W618" si="18">+C597</f>
        <v>5628</v>
      </c>
      <c r="D618" s="245">
        <f t="shared" si="18"/>
        <v>2968.5167999999999</v>
      </c>
      <c r="E618" s="245">
        <f t="shared" si="18"/>
        <v>1575.7055999999998</v>
      </c>
      <c r="I618" s="245">
        <f t="shared" si="18"/>
        <v>4454</v>
      </c>
      <c r="J618" s="245">
        <f t="shared" si="18"/>
        <v>2349.6959999999999</v>
      </c>
      <c r="K618" s="245">
        <f t="shared" si="18"/>
        <v>1247.232</v>
      </c>
      <c r="L618" s="245">
        <f t="shared" si="18"/>
        <v>3220</v>
      </c>
      <c r="M618" s="245">
        <f t="shared" si="18"/>
        <v>1698.4655999999998</v>
      </c>
      <c r="N618" s="245">
        <f t="shared" si="18"/>
        <v>901.55520000000001</v>
      </c>
      <c r="O618" s="245">
        <f t="shared" si="18"/>
        <v>2763</v>
      </c>
      <c r="P618" s="245">
        <f t="shared" si="18"/>
        <v>1457.4191999999998</v>
      </c>
      <c r="Q618" s="245">
        <f t="shared" si="18"/>
        <v>773.60640000000001</v>
      </c>
      <c r="R618" s="245">
        <f t="shared" si="18"/>
        <v>2350</v>
      </c>
      <c r="S618" s="245">
        <f t="shared" si="18"/>
        <v>1239.6671999999999</v>
      </c>
      <c r="T618" s="245">
        <f t="shared" si="18"/>
        <v>658.02240000000006</v>
      </c>
      <c r="U618" s="245">
        <f t="shared" si="18"/>
        <v>1692</v>
      </c>
      <c r="V618" s="245">
        <f t="shared" si="18"/>
        <v>892.78319999999997</v>
      </c>
      <c r="W618" s="245">
        <f t="shared" si="18"/>
        <v>473.89439999999996</v>
      </c>
    </row>
  </sheetData>
  <customSheetViews>
    <customSheetView guid="{C4916916-8F8A-452F-B573-8C827836FB40}" scale="70" state="hidden" topLeftCell="D37">
      <selection activeCell="H31" sqref="H31"/>
      <pageMargins left="0" right="0" top="0" bottom="0" header="0" footer="0"/>
      <pageSetup orientation="portrait" horizontalDpi="1200" verticalDpi="1200" r:id="rId1"/>
    </customSheetView>
  </customSheetViews>
  <pageMargins left="0.7" right="0.7" top="0.75" bottom="0.75" header="0.3" footer="0.3"/>
  <pageSetup orientation="portrait" horizontalDpi="1200" verticalDpi="1200"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4DB4F-1055-4C2D-A2D3-EEE3887DA095}">
  <sheetPr codeName="Hoja81"/>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WCTKbKh6+IRz3zSGudNQ+3LccUc/DG0oEWM5K+aQvHORjOLFG+LuAYzOhhSHO3NTi7ekdLRHkYxzIx5IfVUdLg==" saltValue="RZbQcI/3j0L50Et0TYECxQ=="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27842-7AF3-4BB2-8579-D3FE6743569B}">
  <sheetPr codeName="Hoja80"/>
  <dimension ref="A1:AI626"/>
  <sheetViews>
    <sheetView topLeftCell="A207" zoomScale="80" zoomScaleNormal="80" workbookViewId="0">
      <selection activeCell="C161" sqref="C161"/>
    </sheetView>
  </sheetViews>
  <sheetFormatPr defaultColWidth="7.59765625" defaultRowHeight="15.6"/>
  <cols>
    <col min="1" max="1" width="20.19921875" style="254" customWidth="1"/>
    <col min="2" max="2" width="5.8984375" style="254" bestFit="1" customWidth="1"/>
    <col min="3" max="3" width="10.09765625" style="245" bestFit="1" customWidth="1"/>
    <col min="4" max="4" width="12" style="245" bestFit="1" customWidth="1"/>
    <col min="5" max="5" width="13.09765625" style="245" bestFit="1" customWidth="1"/>
    <col min="6" max="6" width="10.09765625" style="245" bestFit="1" customWidth="1"/>
    <col min="7" max="7" width="12" style="245" bestFit="1" customWidth="1"/>
    <col min="8" max="8" width="13.09765625" style="245" bestFit="1" customWidth="1"/>
    <col min="9" max="9" width="10.09765625" style="245" bestFit="1" customWidth="1"/>
    <col min="10" max="11" width="12" style="245" bestFit="1" customWidth="1"/>
    <col min="12" max="12" width="10.09765625" style="245" bestFit="1" customWidth="1"/>
    <col min="13" max="14" width="12" style="245" bestFit="1" customWidth="1"/>
    <col min="15" max="15" width="10.09765625" style="245" bestFit="1" customWidth="1"/>
    <col min="16" max="17" width="12" style="245" bestFit="1" customWidth="1"/>
    <col min="18" max="18" width="10.09765625" style="245" bestFit="1" customWidth="1"/>
    <col min="19" max="20" width="12" style="245" bestFit="1" customWidth="1"/>
    <col min="21" max="21" width="10.09765625" style="245" bestFit="1" customWidth="1"/>
    <col min="22" max="23" width="12" style="245" bestFit="1" customWidth="1"/>
    <col min="24" max="24" width="3.19921875" style="245" bestFit="1" customWidth="1"/>
    <col min="25" max="25" width="32.69921875" style="245" bestFit="1" customWidth="1"/>
    <col min="26" max="26" width="3.19921875" style="245" bestFit="1" customWidth="1"/>
    <col min="27" max="27" width="7" style="253" bestFit="1" customWidth="1"/>
    <col min="28" max="34" width="8.59765625" style="245" bestFit="1" customWidth="1"/>
    <col min="35" max="35" width="3.19921875" style="245" bestFit="1" customWidth="1"/>
    <col min="36" max="16384" width="7.59765625" style="245"/>
  </cols>
  <sheetData>
    <row r="1" spans="1:35">
      <c r="A1" s="254" t="s">
        <v>758</v>
      </c>
      <c r="C1" s="245" t="s">
        <v>635</v>
      </c>
      <c r="F1" s="245" t="s">
        <v>636</v>
      </c>
      <c r="I1" s="245" t="s">
        <v>637</v>
      </c>
      <c r="L1" s="245" t="s">
        <v>638</v>
      </c>
      <c r="O1" s="245" t="s">
        <v>639</v>
      </c>
      <c r="R1" s="245" t="s">
        <v>640</v>
      </c>
      <c r="U1" s="245" t="s">
        <v>641</v>
      </c>
      <c r="Y1" s="245">
        <f>+'Tarifas Everest'!Y1</f>
        <v>2</v>
      </c>
      <c r="AB1" s="245">
        <v>3</v>
      </c>
      <c r="AC1" s="245">
        <v>6</v>
      </c>
      <c r="AD1" s="245">
        <v>9</v>
      </c>
      <c r="AE1" s="245">
        <v>12</v>
      </c>
      <c r="AF1" s="245">
        <v>15</v>
      </c>
      <c r="AG1" s="245">
        <v>18</v>
      </c>
      <c r="AH1" s="245">
        <v>21</v>
      </c>
    </row>
    <row r="2" spans="1:35">
      <c r="C2" s="245" t="s">
        <v>642</v>
      </c>
      <c r="D2" s="245" t="s">
        <v>643</v>
      </c>
      <c r="F2" s="245" t="s">
        <v>642</v>
      </c>
      <c r="G2" s="245" t="s">
        <v>643</v>
      </c>
      <c r="I2" s="245" t="s">
        <v>642</v>
      </c>
      <c r="J2" s="245" t="s">
        <v>643</v>
      </c>
      <c r="L2" s="245" t="s">
        <v>642</v>
      </c>
      <c r="M2" s="245" t="s">
        <v>643</v>
      </c>
      <c r="O2" s="245" t="s">
        <v>642</v>
      </c>
      <c r="P2" s="245" t="s">
        <v>643</v>
      </c>
      <c r="R2" s="245" t="s">
        <v>642</v>
      </c>
      <c r="S2" s="245" t="s">
        <v>643</v>
      </c>
      <c r="U2" s="245" t="s">
        <v>642</v>
      </c>
      <c r="V2" s="245" t="s">
        <v>643</v>
      </c>
      <c r="AA2" s="253">
        <f>+'Tarifas Everest'!AA2</f>
        <v>43</v>
      </c>
      <c r="AB2" s="245" t="s">
        <v>644</v>
      </c>
      <c r="AC2" s="245" t="s">
        <v>645</v>
      </c>
      <c r="AD2" s="245" t="s">
        <v>646</v>
      </c>
      <c r="AE2" s="245" t="s">
        <v>647</v>
      </c>
      <c r="AF2" s="245" t="s">
        <v>648</v>
      </c>
      <c r="AG2" s="245" t="s">
        <v>649</v>
      </c>
      <c r="AH2" s="245" t="s">
        <v>650</v>
      </c>
      <c r="AI2" s="245" t="str">
        <f>+SpcAge</f>
        <v>N/A</v>
      </c>
    </row>
    <row r="3" spans="1:35" ht="16.2" thickBot="1">
      <c r="A3" s="254" t="s">
        <v>651</v>
      </c>
      <c r="C3" s="245">
        <v>5000</v>
      </c>
      <c r="D3" s="245">
        <v>5000</v>
      </c>
      <c r="F3" s="245">
        <v>10000</v>
      </c>
      <c r="G3" s="245">
        <v>10000</v>
      </c>
      <c r="I3" s="245">
        <v>15000</v>
      </c>
      <c r="J3" s="245">
        <v>15000</v>
      </c>
      <c r="L3" s="245">
        <v>20000</v>
      </c>
      <c r="M3" s="245">
        <v>20000</v>
      </c>
      <c r="O3" s="245">
        <v>10000</v>
      </c>
      <c r="P3" s="245">
        <v>10000</v>
      </c>
      <c r="R3" s="245">
        <v>20000</v>
      </c>
      <c r="S3" s="245">
        <v>20000</v>
      </c>
      <c r="U3" s="245">
        <v>50000</v>
      </c>
      <c r="V3" s="245">
        <v>50000</v>
      </c>
      <c r="AA3" s="253" t="str">
        <f>+'Tarifas Everest'!AA3</f>
        <v>N/A</v>
      </c>
      <c r="AB3" s="245" t="s">
        <v>652</v>
      </c>
      <c r="AC3" s="245" t="s">
        <v>652</v>
      </c>
      <c r="AD3" s="245" t="s">
        <v>652</v>
      </c>
      <c r="AE3" s="245" t="s">
        <v>652</v>
      </c>
      <c r="AF3" s="245" t="s">
        <v>652</v>
      </c>
      <c r="AG3" s="245" t="s">
        <v>652</v>
      </c>
      <c r="AH3" s="245" t="s">
        <v>652</v>
      </c>
    </row>
    <row r="4" spans="1:35">
      <c r="A4" s="254" t="s">
        <v>653</v>
      </c>
      <c r="B4" s="254" t="s">
        <v>654</v>
      </c>
      <c r="C4" s="245" t="s">
        <v>652</v>
      </c>
      <c r="D4" s="245" t="s">
        <v>655</v>
      </c>
      <c r="E4" s="245" t="s">
        <v>656</v>
      </c>
      <c r="F4" s="245" t="s">
        <v>652</v>
      </c>
      <c r="G4" s="245" t="s">
        <v>655</v>
      </c>
      <c r="H4" s="245" t="s">
        <v>656</v>
      </c>
      <c r="I4" s="245" t="s">
        <v>652</v>
      </c>
      <c r="J4" s="245" t="s">
        <v>655</v>
      </c>
      <c r="K4" s="245" t="s">
        <v>656</v>
      </c>
      <c r="L4" s="245" t="s">
        <v>652</v>
      </c>
      <c r="M4" s="245" t="s">
        <v>655</v>
      </c>
      <c r="N4" s="245" t="s">
        <v>656</v>
      </c>
      <c r="O4" s="245" t="s">
        <v>652</v>
      </c>
      <c r="P4" s="245" t="s">
        <v>655</v>
      </c>
      <c r="Q4" s="245" t="s">
        <v>656</v>
      </c>
      <c r="R4" s="245" t="s">
        <v>652</v>
      </c>
      <c r="S4" s="245" t="s">
        <v>655</v>
      </c>
      <c r="T4" s="245" t="s">
        <v>656</v>
      </c>
      <c r="U4" s="245" t="s">
        <v>652</v>
      </c>
      <c r="V4" s="245" t="s">
        <v>655</v>
      </c>
      <c r="W4" s="245" t="s">
        <v>656</v>
      </c>
      <c r="Y4" s="45" t="s">
        <v>86</v>
      </c>
      <c r="AA4" s="253">
        <f>+'Tarifas Everest'!AA4</f>
        <v>1</v>
      </c>
    </row>
    <row r="5" spans="1:35">
      <c r="A5" s="306">
        <v>18</v>
      </c>
      <c r="B5" s="307">
        <v>24</v>
      </c>
      <c r="C5" s="307">
        <v>237</v>
      </c>
      <c r="D5" s="310">
        <v>125.0175</v>
      </c>
      <c r="E5" s="310">
        <v>66.36</v>
      </c>
      <c r="F5" s="307">
        <v>163</v>
      </c>
      <c r="G5" s="310">
        <v>85.982500000000002</v>
      </c>
      <c r="H5" s="310">
        <v>45.640000000000008</v>
      </c>
      <c r="I5" s="307">
        <v>133</v>
      </c>
      <c r="J5" s="310">
        <v>70.157499999999999</v>
      </c>
      <c r="K5" s="310">
        <v>37.24</v>
      </c>
      <c r="L5" s="307">
        <v>122</v>
      </c>
      <c r="M5" s="310">
        <v>64.35499999999999</v>
      </c>
      <c r="N5" s="310">
        <v>34.160000000000004</v>
      </c>
      <c r="O5" s="307"/>
      <c r="P5" s="310"/>
      <c r="Q5" s="310"/>
      <c r="R5" s="311"/>
      <c r="S5" s="313"/>
      <c r="T5" s="313"/>
      <c r="U5" s="313"/>
      <c r="V5" s="313"/>
      <c r="W5" s="313"/>
      <c r="X5" s="313">
        <v>1</v>
      </c>
      <c r="Y5" s="234" t="s">
        <v>758</v>
      </c>
      <c r="Z5" s="245">
        <v>1</v>
      </c>
      <c r="AB5" s="246" t="b">
        <f>+IF($Y$1=Z5,VLOOKUP($AA$2,$A$5:$N$58,3))</f>
        <v>0</v>
      </c>
      <c r="AC5" s="246" t="b">
        <f>+IF($Y$1=Z5,VLOOKUP($AA$2,$A$5:$N$58,6))</f>
        <v>0</v>
      </c>
      <c r="AD5" s="246" t="b">
        <f>+IF($Y$1=Z5,VLOOKUP($AA$2,$A$5:$N$58,9))</f>
        <v>0</v>
      </c>
      <c r="AE5" s="246" t="b">
        <f>+IF($Y$1=Z5,VLOOKUP($AA$2,$A$5:$N$58,12))</f>
        <v>0</v>
      </c>
      <c r="AF5" s="246" t="b">
        <f>+IF($Y$1=Z5,VLOOKUP($AA$2,$A$5:$W$62,15))</f>
        <v>0</v>
      </c>
      <c r="AG5" s="246" t="b">
        <f>+IF($Y$1=Z5,VLOOKUP($AA$2,#REF!,18))</f>
        <v>0</v>
      </c>
      <c r="AH5" s="246" t="b">
        <f>+IF($Y$1=Z5,VLOOKUP($AA$2,#REF!,21))</f>
        <v>0</v>
      </c>
    </row>
    <row r="6" spans="1:35">
      <c r="A6" s="308">
        <v>25</v>
      </c>
      <c r="B6" s="309">
        <v>29</v>
      </c>
      <c r="C6" s="309">
        <v>321</v>
      </c>
      <c r="D6" s="310">
        <v>169.32749999999999</v>
      </c>
      <c r="E6" s="310">
        <v>89.88000000000001</v>
      </c>
      <c r="F6" s="309">
        <v>221</v>
      </c>
      <c r="G6" s="310">
        <v>116.57749999999999</v>
      </c>
      <c r="H6" s="310">
        <v>61.88</v>
      </c>
      <c r="I6" s="309">
        <v>181</v>
      </c>
      <c r="J6" s="310">
        <v>95.477499999999992</v>
      </c>
      <c r="K6" s="310">
        <v>50.680000000000007</v>
      </c>
      <c r="L6" s="309">
        <v>166</v>
      </c>
      <c r="M6" s="310">
        <v>87.564999999999998</v>
      </c>
      <c r="N6" s="310">
        <v>46.480000000000004</v>
      </c>
      <c r="O6" s="309"/>
      <c r="P6" s="310"/>
      <c r="Q6" s="310"/>
      <c r="R6" s="312"/>
      <c r="S6" s="313"/>
      <c r="T6" s="313"/>
      <c r="U6" s="313"/>
      <c r="V6" s="313"/>
      <c r="W6" s="313"/>
      <c r="X6" s="313"/>
      <c r="Y6" s="234" t="s">
        <v>759</v>
      </c>
      <c r="Z6" s="245">
        <v>2</v>
      </c>
      <c r="AB6" s="246">
        <f>+IF($Y$1=Z6,VLOOKUP($AA$2,$A$68:$N$121,3))</f>
        <v>504</v>
      </c>
      <c r="AC6" s="246">
        <f>+IF($Y$1=Z6,VLOOKUP($AA$2,$A$68:$N$121,6))</f>
        <v>349</v>
      </c>
      <c r="AD6" s="246">
        <f>+IF($Y$1=Z6,VLOOKUP($AA$2,$A$68:$N$121,9))</f>
        <v>287</v>
      </c>
      <c r="AE6" s="246">
        <f>+IF($Y$1=Z6,VLOOKUP($AA$2,$A$68:$N$121,12))</f>
        <v>262</v>
      </c>
      <c r="AF6" s="246">
        <f>+IF($Y$1=Z6,VLOOKUP($AA$2,$A$68:$W$125,15))</f>
        <v>0</v>
      </c>
      <c r="AG6" s="246" t="e">
        <f>+IF($Y$1=Z6,VLOOKUP($AA$2,#REF!,18))</f>
        <v>#REF!</v>
      </c>
      <c r="AH6" s="246" t="e">
        <f>+IF($Y$1=Z6,VLOOKUP($AA$2,#REF!,21))</f>
        <v>#REF!</v>
      </c>
    </row>
    <row r="7" spans="1:35">
      <c r="A7" s="306">
        <v>30</v>
      </c>
      <c r="B7" s="307">
        <v>34</v>
      </c>
      <c r="C7" s="307">
        <v>399</v>
      </c>
      <c r="D7" s="310">
        <v>210.4725</v>
      </c>
      <c r="E7" s="310">
        <v>111.72000000000001</v>
      </c>
      <c r="F7" s="307">
        <v>275</v>
      </c>
      <c r="G7" s="310">
        <v>145.0625</v>
      </c>
      <c r="H7" s="310">
        <v>77.000000000000014</v>
      </c>
      <c r="I7" s="307">
        <v>226</v>
      </c>
      <c r="J7" s="310">
        <v>119.21499999999999</v>
      </c>
      <c r="K7" s="310">
        <v>63.280000000000008</v>
      </c>
      <c r="L7" s="307">
        <v>207</v>
      </c>
      <c r="M7" s="310">
        <v>109.1925</v>
      </c>
      <c r="N7" s="310">
        <v>57.960000000000008</v>
      </c>
      <c r="O7" s="307"/>
      <c r="P7" s="310"/>
      <c r="Q7" s="310"/>
      <c r="R7" s="311"/>
      <c r="S7" s="313"/>
      <c r="T7" s="313"/>
      <c r="U7" s="313"/>
      <c r="V7" s="313"/>
      <c r="W7" s="313"/>
      <c r="X7" s="313"/>
      <c r="Y7" s="234"/>
      <c r="AB7" s="246" t="b">
        <f>+IF($Y$1=Z7,VLOOKUP($AA$2,$A$131:$W$147,3))</f>
        <v>0</v>
      </c>
      <c r="AC7" s="246" t="b">
        <f>+IF($Y$1=Z7,VLOOKUP($AA$2,$A$131:$W$147,6))</f>
        <v>0</v>
      </c>
      <c r="AD7" s="246" t="b">
        <f>+IF($Y$1=Z7,VLOOKUP($AA$2,$A$131:$W$147,9))</f>
        <v>0</v>
      </c>
      <c r="AE7" s="246" t="b">
        <f>+IF($Y$1=Z7,VLOOKUP($AA$2,$A$131:$W$147,12))</f>
        <v>0</v>
      </c>
      <c r="AF7" s="246" t="b">
        <f>+IF($Y$1=Z7,VLOOKUP($AA$2,$A$131:$W$147,15))</f>
        <v>0</v>
      </c>
      <c r="AG7" s="246" t="b">
        <f>+IF($Y$1=Z7,VLOOKUP($AA$2,$A$131:$W$147,18))</f>
        <v>0</v>
      </c>
      <c r="AH7" s="246" t="b">
        <f>+IF($Y$1=Z7,VLOOKUP($AA$2,$A$131:$W$147,21))</f>
        <v>0</v>
      </c>
    </row>
    <row r="8" spans="1:35">
      <c r="A8" s="308">
        <v>35</v>
      </c>
      <c r="B8" s="309">
        <v>39</v>
      </c>
      <c r="C8" s="309">
        <v>482</v>
      </c>
      <c r="D8" s="310">
        <v>254.255</v>
      </c>
      <c r="E8" s="310">
        <v>134.96</v>
      </c>
      <c r="F8" s="309">
        <v>334</v>
      </c>
      <c r="G8" s="310">
        <v>176.185</v>
      </c>
      <c r="H8" s="310">
        <v>93.52000000000001</v>
      </c>
      <c r="I8" s="309">
        <v>274</v>
      </c>
      <c r="J8" s="310">
        <v>144.535</v>
      </c>
      <c r="K8" s="310">
        <v>76.720000000000013</v>
      </c>
      <c r="L8" s="309">
        <v>250</v>
      </c>
      <c r="M8" s="310">
        <v>131.875</v>
      </c>
      <c r="N8" s="310">
        <v>70</v>
      </c>
      <c r="O8" s="309"/>
      <c r="P8" s="310"/>
      <c r="Q8" s="310"/>
      <c r="R8" s="312"/>
      <c r="S8" s="313"/>
      <c r="T8" s="313"/>
      <c r="U8" s="313"/>
      <c r="V8" s="313"/>
      <c r="W8" s="313"/>
      <c r="X8" s="313"/>
      <c r="Y8" s="234" t="s">
        <v>757</v>
      </c>
      <c r="Z8" s="245">
        <v>4</v>
      </c>
      <c r="AB8" s="246" t="b">
        <f>+IF($Y$1=Z8,VLOOKUP($AA$2,$A$153:$N$206,3))</f>
        <v>0</v>
      </c>
      <c r="AC8" s="246" t="b">
        <f>+IF($Y$1=Z8,VLOOKUP($AA$2,$A$153:$N$206,6))</f>
        <v>0</v>
      </c>
      <c r="AD8" s="246" t="b">
        <f>+IF($Y$1=Z8,VLOOKUP($AA$2,$A$153:$N$206,9))</f>
        <v>0</v>
      </c>
      <c r="AE8" s="246" t="b">
        <f>+IF($Y$1=Z8,VLOOKUP($AA$2,$A$153:$N$206,12))</f>
        <v>0</v>
      </c>
      <c r="AF8" s="246" t="b">
        <f>+IF($Y$1=Z8,VLOOKUP($AA$2,$A$153:$W$210,15))</f>
        <v>0</v>
      </c>
      <c r="AG8" s="246" t="b">
        <f>+IF($Y$1=Z8,VLOOKUP($AA$2,#REF!,18))</f>
        <v>0</v>
      </c>
      <c r="AH8" s="246" t="b">
        <f>+IF($Y$1=Z8,VLOOKUP($AA$2,#REF!,21))</f>
        <v>0</v>
      </c>
    </row>
    <row r="9" spans="1:35">
      <c r="A9" s="306">
        <v>40</v>
      </c>
      <c r="B9" s="307">
        <v>44</v>
      </c>
      <c r="C9" s="307">
        <v>566</v>
      </c>
      <c r="D9" s="310">
        <v>298.565</v>
      </c>
      <c r="E9" s="310">
        <v>158.48000000000002</v>
      </c>
      <c r="F9" s="307">
        <v>393</v>
      </c>
      <c r="G9" s="310">
        <v>207.30749999999998</v>
      </c>
      <c r="H9" s="310">
        <v>110.04</v>
      </c>
      <c r="I9" s="307">
        <v>322</v>
      </c>
      <c r="J9" s="310">
        <v>169.85499999999999</v>
      </c>
      <c r="K9" s="310">
        <v>90.160000000000011</v>
      </c>
      <c r="L9" s="307">
        <v>295</v>
      </c>
      <c r="M9" s="310">
        <v>155.61249999999998</v>
      </c>
      <c r="N9" s="310">
        <v>82.600000000000009</v>
      </c>
      <c r="O9" s="307"/>
      <c r="P9" s="310"/>
      <c r="Q9" s="310"/>
      <c r="R9" s="311"/>
      <c r="S9" s="313"/>
      <c r="T9" s="313"/>
      <c r="U9" s="313"/>
      <c r="V9" s="313"/>
      <c r="W9" s="313"/>
      <c r="X9" s="313"/>
      <c r="Y9" s="234"/>
      <c r="AB9" s="246" t="b">
        <f>+IF($Y$1=Z9,VLOOKUP($AA$2,$A$216:$W$232,3))</f>
        <v>0</v>
      </c>
      <c r="AC9" s="246" t="b">
        <f>+IF($Y$1=Z9,VLOOKUP($AA$2,$A$216:$W$232,6))</f>
        <v>0</v>
      </c>
      <c r="AD9" s="246" t="b">
        <f>+IF($Y$1=Z9,VLOOKUP($AA$2,$A$216:$W$232,9))</f>
        <v>0</v>
      </c>
      <c r="AE9" s="246" t="b">
        <f>+IF($Y$1=Z9,VLOOKUP($AA$2,$A$216:$W$232,12))</f>
        <v>0</v>
      </c>
      <c r="AF9" s="246" t="b">
        <f>+IF($Y$1=Z9,VLOOKUP($AA$2,$A$216:$W$232,15))</f>
        <v>0</v>
      </c>
      <c r="AG9" s="246" t="b">
        <f>+IF($Y$1=Z9,VLOOKUP($AA$2,$A$216:$W$232,18))</f>
        <v>0</v>
      </c>
      <c r="AH9" s="246" t="b">
        <f>+IF($Y$1=Z9,VLOOKUP($AA$2,$A$216:$W$232,21))</f>
        <v>0</v>
      </c>
    </row>
    <row r="10" spans="1:35">
      <c r="A10" s="308">
        <v>45</v>
      </c>
      <c r="B10" s="309">
        <v>49</v>
      </c>
      <c r="C10" s="309">
        <v>645</v>
      </c>
      <c r="D10" s="310">
        <v>340.23749999999995</v>
      </c>
      <c r="E10" s="310">
        <v>180.60000000000002</v>
      </c>
      <c r="F10" s="309">
        <v>449</v>
      </c>
      <c r="G10" s="310">
        <v>236.8475</v>
      </c>
      <c r="H10" s="310">
        <v>125.72000000000001</v>
      </c>
      <c r="I10" s="309">
        <v>368</v>
      </c>
      <c r="J10" s="310">
        <v>194.11999999999998</v>
      </c>
      <c r="K10" s="310">
        <v>103.04</v>
      </c>
      <c r="L10" s="309">
        <v>337</v>
      </c>
      <c r="M10" s="310">
        <v>177.76749999999998</v>
      </c>
      <c r="N10" s="310">
        <v>94.360000000000014</v>
      </c>
      <c r="O10" s="309"/>
      <c r="P10" s="310"/>
      <c r="Q10" s="310"/>
      <c r="R10" s="312"/>
      <c r="S10" s="313"/>
      <c r="T10" s="313"/>
      <c r="U10" s="313"/>
      <c r="V10" s="313"/>
      <c r="W10" s="313"/>
      <c r="X10" s="313"/>
      <c r="Y10" s="234"/>
      <c r="AB10" s="246" t="b">
        <f>+IF($Y$1=Z10,VLOOKUP($AA$2,$A$238:$W$254,3))</f>
        <v>0</v>
      </c>
      <c r="AC10" s="246" t="b">
        <f>+IF($Y$1=Z10,VLOOKUP($AA$2,$A$238:$W$254,6))</f>
        <v>0</v>
      </c>
      <c r="AD10" s="246" t="b">
        <f>+IF($Y$1=Z10,VLOOKUP($AA$2,$A$238:$W$254,9))</f>
        <v>0</v>
      </c>
      <c r="AE10" s="246" t="b">
        <f>+IF($Y$1=Z10,VLOOKUP($AA$2,$A$238:$W$254,12))</f>
        <v>0</v>
      </c>
      <c r="AF10" s="246" t="b">
        <f>+IF($Y$1=Z10,VLOOKUP($AA$2,$A$238:$W$254,15))</f>
        <v>0</v>
      </c>
      <c r="AG10" s="246" t="b">
        <f>+IF($Y$1=Z10,VLOOKUP($AA$2,$A$238:$W$254,18))</f>
        <v>0</v>
      </c>
      <c r="AH10" s="246" t="b">
        <f>+IF($Y$1=Z10,VLOOKUP($AA$2,$A$238:$W$254,21))</f>
        <v>0</v>
      </c>
    </row>
    <row r="11" spans="1:35">
      <c r="A11" s="306">
        <v>50</v>
      </c>
      <c r="B11" s="307">
        <v>54</v>
      </c>
      <c r="C11" s="307">
        <v>829</v>
      </c>
      <c r="D11" s="310">
        <v>437.29749999999996</v>
      </c>
      <c r="E11" s="310">
        <v>232.12000000000003</v>
      </c>
      <c r="F11" s="307">
        <v>555</v>
      </c>
      <c r="G11" s="310">
        <v>292.76249999999999</v>
      </c>
      <c r="H11" s="310">
        <v>155.4</v>
      </c>
      <c r="I11" s="307">
        <v>455</v>
      </c>
      <c r="J11" s="310">
        <v>240.01249999999999</v>
      </c>
      <c r="K11" s="310">
        <v>127.4</v>
      </c>
      <c r="L11" s="307">
        <v>416</v>
      </c>
      <c r="M11" s="310">
        <v>219.44</v>
      </c>
      <c r="N11" s="310">
        <v>116.48000000000002</v>
      </c>
      <c r="O11" s="307"/>
      <c r="P11" s="310"/>
      <c r="Q11" s="310"/>
      <c r="R11" s="311"/>
      <c r="S11" s="313"/>
      <c r="T11" s="313"/>
      <c r="U11" s="313"/>
      <c r="V11" s="313"/>
      <c r="W11" s="313"/>
      <c r="X11" s="313"/>
      <c r="Y11" s="234"/>
      <c r="AB11" s="246" t="b">
        <f>+IF($Y$1=Z11,VLOOKUP($AA$2,$A$260:$W$276,3))</f>
        <v>0</v>
      </c>
      <c r="AC11" s="246" t="b">
        <f>+IF($Y$1=Z11,VLOOKUP($AA$2,$A$260:$W$276,6))</f>
        <v>0</v>
      </c>
      <c r="AD11" s="246" t="b">
        <f>+IF($Y$1=Z11,VLOOKUP($AA$2,$A$260:$W$276,9))</f>
        <v>0</v>
      </c>
      <c r="AE11" s="246" t="b">
        <f>+IF($Y$1=Z11,VLOOKUP($AA$2,$A$260:$W$276,12))</f>
        <v>0</v>
      </c>
      <c r="AF11" s="246" t="b">
        <f>+IF($Y$1=Z11,VLOOKUP($AA$2,$A$260:$W$276,15))</f>
        <v>0</v>
      </c>
      <c r="AG11" s="246" t="b">
        <f>+IF($Y$1=Z11,VLOOKUP($AA$2,$A$260:$W$276,18))</f>
        <v>0</v>
      </c>
      <c r="AH11" s="246" t="b">
        <f>+IF($Y$1=Z11,VLOOKUP($AA$2,$A$260:$W$276,21))</f>
        <v>0</v>
      </c>
    </row>
    <row r="12" spans="1:35">
      <c r="A12" s="308">
        <v>55</v>
      </c>
      <c r="B12" s="309">
        <v>59</v>
      </c>
      <c r="C12" s="309">
        <v>1124</v>
      </c>
      <c r="D12" s="310">
        <v>592.91</v>
      </c>
      <c r="E12" s="310">
        <v>314.72000000000003</v>
      </c>
      <c r="F12" s="309">
        <v>747</v>
      </c>
      <c r="G12" s="310">
        <v>394.04249999999996</v>
      </c>
      <c r="H12" s="310">
        <v>209.16000000000003</v>
      </c>
      <c r="I12" s="309">
        <v>613</v>
      </c>
      <c r="J12" s="310">
        <v>323.35749999999996</v>
      </c>
      <c r="K12" s="310">
        <v>171.64000000000001</v>
      </c>
      <c r="L12" s="309">
        <v>561</v>
      </c>
      <c r="M12" s="310">
        <v>295.92750000000001</v>
      </c>
      <c r="N12" s="310">
        <v>157.08000000000001</v>
      </c>
      <c r="O12" s="309"/>
      <c r="P12" s="310"/>
      <c r="Q12" s="310"/>
      <c r="R12" s="312"/>
      <c r="S12" s="313"/>
      <c r="T12" s="313"/>
      <c r="U12" s="313"/>
      <c r="V12" s="313"/>
      <c r="W12" s="313"/>
      <c r="X12" s="313"/>
      <c r="Y12" s="234"/>
      <c r="AB12" s="246" t="b">
        <f>+IF($Y$1=Z12,VLOOKUP($AA$2,$A$282:$W$298,3))</f>
        <v>0</v>
      </c>
      <c r="AC12" s="246" t="b">
        <f>+IF($Y$1=Z12,VLOOKUP($AA$2,$A$282:$W$298,6))</f>
        <v>0</v>
      </c>
      <c r="AD12" s="246" t="b">
        <f>+IF($Y$1=Z12,VLOOKUP($AA$2,$A$282:$W$298,9))</f>
        <v>0</v>
      </c>
      <c r="AE12" s="246" t="b">
        <f>+IF($Y$1=Z12,VLOOKUP($AA$2,$A$282:$W$298,12))</f>
        <v>0</v>
      </c>
      <c r="AF12" s="246" t="b">
        <f>+IF($Y$1=Z12,VLOOKUP($AA$2,$A$282:$W$298,15))</f>
        <v>0</v>
      </c>
      <c r="AG12" s="246" t="b">
        <f>+IF($Y$1=Z12,VLOOKUP($AA$2,$A$282:$W$298,18))</f>
        <v>0</v>
      </c>
      <c r="AH12" s="246" t="b">
        <f>+IF($Y$1=Z12,VLOOKUP($AA$2,$A$282:$W$298,21))</f>
        <v>0</v>
      </c>
    </row>
    <row r="13" spans="1:35">
      <c r="A13" s="306">
        <v>60</v>
      </c>
      <c r="B13" s="306">
        <v>60</v>
      </c>
      <c r="C13" s="307">
        <v>1298</v>
      </c>
      <c r="D13" s="310">
        <v>684.69499999999994</v>
      </c>
      <c r="E13" s="310">
        <v>363.44000000000005</v>
      </c>
      <c r="F13" s="307">
        <v>845</v>
      </c>
      <c r="G13" s="310">
        <v>445.73749999999995</v>
      </c>
      <c r="H13" s="310">
        <v>236.60000000000002</v>
      </c>
      <c r="I13" s="307">
        <v>693</v>
      </c>
      <c r="J13" s="310">
        <v>365.5575</v>
      </c>
      <c r="K13" s="310">
        <v>194.04000000000002</v>
      </c>
      <c r="L13" s="307">
        <v>634</v>
      </c>
      <c r="M13" s="310">
        <v>334.435</v>
      </c>
      <c r="N13" s="310">
        <v>177.52</v>
      </c>
      <c r="O13" s="307"/>
      <c r="P13" s="310"/>
      <c r="Q13" s="310"/>
      <c r="R13" s="311"/>
      <c r="S13" s="313"/>
      <c r="T13" s="313"/>
      <c r="U13" s="313"/>
      <c r="V13" s="313"/>
      <c r="W13" s="313"/>
      <c r="X13" s="313"/>
      <c r="Y13" s="234"/>
      <c r="AB13" s="246" t="b">
        <f>+IF($Y$1=Z13,VLOOKUP($AA$2,$A$304:$W$320,3))</f>
        <v>0</v>
      </c>
      <c r="AC13" s="246" t="b">
        <f>+IF($Y$1=Z13,VLOOKUP($AA$2,$A$304:$W$320,6))</f>
        <v>0</v>
      </c>
      <c r="AD13" s="246" t="b">
        <f>+IF($Y$1=Z13,VLOOKUP($AA$2,$A$304:$W$320,9))</f>
        <v>0</v>
      </c>
      <c r="AE13" s="246" t="b">
        <f>+IF($Y$1=Z13,VLOOKUP($AA$2,$A$304:$W$320,12))</f>
        <v>0</v>
      </c>
      <c r="AF13" s="246" t="b">
        <f>+IF($Y$1=Z13,VLOOKUP($AA$2,$A$304:$W$320,15))</f>
        <v>0</v>
      </c>
      <c r="AG13" s="246" t="b">
        <f>+IF($Y$1=Z13,VLOOKUP($AA$2,$A$304:$W$320,18))</f>
        <v>0</v>
      </c>
      <c r="AH13" s="246" t="b">
        <f>+IF($Y$1=Z13,VLOOKUP($AA$2,$A$304:$W$320,21))</f>
        <v>0</v>
      </c>
    </row>
    <row r="14" spans="1:35">
      <c r="A14" s="308">
        <v>61</v>
      </c>
      <c r="B14" s="308">
        <v>61</v>
      </c>
      <c r="C14" s="309">
        <v>1350</v>
      </c>
      <c r="D14" s="310">
        <v>712.125</v>
      </c>
      <c r="E14" s="310">
        <v>378.00000000000006</v>
      </c>
      <c r="F14" s="309">
        <v>870</v>
      </c>
      <c r="G14" s="310">
        <v>458.92499999999995</v>
      </c>
      <c r="H14" s="310">
        <v>243.60000000000002</v>
      </c>
      <c r="I14" s="309">
        <v>713</v>
      </c>
      <c r="J14" s="310">
        <v>376.10749999999996</v>
      </c>
      <c r="K14" s="310">
        <v>199.64000000000001</v>
      </c>
      <c r="L14" s="309">
        <v>653</v>
      </c>
      <c r="M14" s="310">
        <v>344.45749999999998</v>
      </c>
      <c r="N14" s="310">
        <v>182.84</v>
      </c>
      <c r="O14" s="309"/>
      <c r="P14" s="310"/>
      <c r="Q14" s="310"/>
      <c r="R14" s="312"/>
      <c r="S14" s="313"/>
      <c r="T14" s="313"/>
      <c r="U14" s="313"/>
      <c r="V14" s="313"/>
      <c r="W14" s="313"/>
      <c r="X14" s="313"/>
      <c r="Y14" s="234"/>
      <c r="AB14" s="246" t="b">
        <f>+IF($Y$1=Z14,VLOOKUP($AA$2,$A$326:$W$342,3))</f>
        <v>0</v>
      </c>
      <c r="AC14" s="246" t="b">
        <f>+IF($Y$1=Z14,VLOOKUP($AA$2,$A$326:$W$342,6))</f>
        <v>0</v>
      </c>
      <c r="AD14" s="246" t="b">
        <f>+IF($Y$1=Z14,VLOOKUP($AA$2,$A$326:$W$342,9))</f>
        <v>0</v>
      </c>
      <c r="AE14" s="246" t="b">
        <f>+IF($Y$1=Z14,VLOOKUP($AA$2,$A$326:$W$342,12))</f>
        <v>0</v>
      </c>
      <c r="AF14" s="246" t="b">
        <f>+IF($Y$1=Z14,VLOOKUP($AA$2,$A$326:$W$342,15))</f>
        <v>0</v>
      </c>
      <c r="AG14" s="246" t="b">
        <f>+IF($Y$1=Z14,VLOOKUP($AA$2,$A$326:$W$342,18))</f>
        <v>0</v>
      </c>
      <c r="AH14" s="246" t="b">
        <f>+IF($Y$1=Z14,VLOOKUP($AA$2,$A$326:$W$342,21))</f>
        <v>0</v>
      </c>
    </row>
    <row r="15" spans="1:35">
      <c r="A15" s="306">
        <v>62</v>
      </c>
      <c r="B15" s="306">
        <v>62</v>
      </c>
      <c r="C15" s="307">
        <v>1404</v>
      </c>
      <c r="D15" s="310">
        <v>740.6099999999999</v>
      </c>
      <c r="E15" s="310">
        <v>393.12000000000006</v>
      </c>
      <c r="F15" s="307">
        <v>896</v>
      </c>
      <c r="G15" s="310">
        <v>472.64</v>
      </c>
      <c r="H15" s="310">
        <v>250.88000000000002</v>
      </c>
      <c r="I15" s="307">
        <v>735</v>
      </c>
      <c r="J15" s="310">
        <v>387.71249999999998</v>
      </c>
      <c r="K15" s="310">
        <v>205.8</v>
      </c>
      <c r="L15" s="307">
        <v>672</v>
      </c>
      <c r="M15" s="310">
        <v>354.47999999999996</v>
      </c>
      <c r="N15" s="310">
        <v>188.16000000000003</v>
      </c>
      <c r="O15" s="307"/>
      <c r="P15" s="310"/>
      <c r="Q15" s="310"/>
      <c r="R15" s="311"/>
      <c r="S15" s="313"/>
      <c r="T15" s="313"/>
      <c r="U15" s="313"/>
      <c r="V15" s="313"/>
      <c r="W15" s="313"/>
      <c r="X15" s="313"/>
      <c r="Y15" s="234"/>
      <c r="AB15" s="246" t="b">
        <f>+IF($Y$1=Z15,VLOOKUP($AA$2,$A$348:$W$364,3))</f>
        <v>0</v>
      </c>
      <c r="AC15" s="246" t="b">
        <f>+IF($Y$1=Z15,VLOOKUP($AA$2,$A$348:$W$364,6))</f>
        <v>0</v>
      </c>
      <c r="AD15" s="246" t="b">
        <f>+IF($Y$1=Z15,VLOOKUP($AA$2,$A$348:$W$364,9))</f>
        <v>0</v>
      </c>
      <c r="AE15" s="246" t="b">
        <f>+IF($Y$1=Z15,VLOOKUP($AA$2,$A$348:$W$364,12))</f>
        <v>0</v>
      </c>
      <c r="AF15" s="246" t="b">
        <f>+IF($Y$1=Z15,VLOOKUP($AA$2,$A$348:$W$364,15))</f>
        <v>0</v>
      </c>
      <c r="AG15" s="246" t="b">
        <f>+IF($Y$1=Z15,VLOOKUP($AA$2,$A$348:$W$364,18))</f>
        <v>0</v>
      </c>
      <c r="AH15" s="246" t="b">
        <f>+IF($Y$1=Z15,VLOOKUP($AA$2,$A$348:$W$364,21))</f>
        <v>0</v>
      </c>
    </row>
    <row r="16" spans="1:35">
      <c r="A16" s="308">
        <v>63</v>
      </c>
      <c r="B16" s="308">
        <v>63</v>
      </c>
      <c r="C16" s="309">
        <v>1460</v>
      </c>
      <c r="D16" s="310">
        <v>770.15</v>
      </c>
      <c r="E16" s="310">
        <v>408.8</v>
      </c>
      <c r="F16" s="309">
        <v>923</v>
      </c>
      <c r="G16" s="310">
        <v>486.88249999999999</v>
      </c>
      <c r="H16" s="310">
        <v>258.44</v>
      </c>
      <c r="I16" s="309">
        <v>757</v>
      </c>
      <c r="J16" s="310">
        <v>399.3175</v>
      </c>
      <c r="K16" s="310">
        <v>211.96</v>
      </c>
      <c r="L16" s="309">
        <v>692</v>
      </c>
      <c r="M16" s="310">
        <v>365.03</v>
      </c>
      <c r="N16" s="310">
        <v>193.76000000000002</v>
      </c>
      <c r="O16" s="309"/>
      <c r="P16" s="310"/>
      <c r="Q16" s="310"/>
      <c r="R16" s="312"/>
      <c r="S16" s="313"/>
      <c r="T16" s="313"/>
      <c r="U16" s="313"/>
      <c r="V16" s="313"/>
      <c r="W16" s="313"/>
      <c r="X16" s="313"/>
      <c r="Y16" s="234"/>
      <c r="AB16" s="246" t="b">
        <f>+IF($Y$1=Z16,VLOOKUP($AA$2,$A$370:$W$386,3))</f>
        <v>0</v>
      </c>
      <c r="AC16" s="246" t="b">
        <f>+IF($Y$1=Z16,VLOOKUP($AA$2,$A$370:$W$386,6))</f>
        <v>0</v>
      </c>
      <c r="AD16" s="246" t="b">
        <f>+IF($Y$1=Z16,VLOOKUP($AA$2,$A$370:$W$386,9))</f>
        <v>0</v>
      </c>
      <c r="AE16" s="246" t="b">
        <f>+IF($Y$1=Z16,VLOOKUP($AA$2,$A$370:$W$386,12))</f>
        <v>0</v>
      </c>
      <c r="AF16" s="246" t="b">
        <f>+IF($Y$1=Z16,VLOOKUP($AA$2,$A$370:$W$386,15))</f>
        <v>0</v>
      </c>
      <c r="AG16" s="246" t="b">
        <f>+IF($Y$1=Z16,VLOOKUP($AA$2,$A$370:$W$386,18))</f>
        <v>0</v>
      </c>
      <c r="AH16" s="246" t="b">
        <f>+IF($Y$1=Z16,VLOOKUP($AA$2,$A$370:$W$386,21))</f>
        <v>0</v>
      </c>
    </row>
    <row r="17" spans="1:34">
      <c r="A17" s="306">
        <v>64</v>
      </c>
      <c r="B17" s="306">
        <v>64</v>
      </c>
      <c r="C17" s="307">
        <v>1519</v>
      </c>
      <c r="D17" s="310">
        <v>801.27249999999992</v>
      </c>
      <c r="E17" s="310">
        <v>425.32000000000005</v>
      </c>
      <c r="F17" s="307">
        <v>951</v>
      </c>
      <c r="G17" s="310">
        <v>501.65249999999997</v>
      </c>
      <c r="H17" s="310">
        <v>266.28000000000003</v>
      </c>
      <c r="I17" s="307">
        <v>780</v>
      </c>
      <c r="J17" s="310">
        <v>411.45</v>
      </c>
      <c r="K17" s="310">
        <v>218.40000000000003</v>
      </c>
      <c r="L17" s="307">
        <v>713</v>
      </c>
      <c r="M17" s="310">
        <v>376.10749999999996</v>
      </c>
      <c r="N17" s="310">
        <v>199.64000000000001</v>
      </c>
      <c r="O17" s="307"/>
      <c r="P17" s="310"/>
      <c r="Q17" s="310"/>
      <c r="R17" s="311"/>
      <c r="S17" s="313"/>
      <c r="T17" s="313"/>
      <c r="U17" s="313"/>
      <c r="V17" s="313"/>
      <c r="W17" s="313"/>
      <c r="X17" s="313"/>
      <c r="Y17" s="234"/>
      <c r="AB17" s="246" t="b">
        <f>+IF($Y$1=Z17,VLOOKUP($AA$2,$A$392:$W$408,3))</f>
        <v>0</v>
      </c>
      <c r="AC17" s="246" t="b">
        <f>+IF($Y$1=Z17,VLOOKUP($AA$2,$A$392:$W$408,6))</f>
        <v>0</v>
      </c>
      <c r="AD17" s="246" t="b">
        <f>+IF($Y$1=Z17,VLOOKUP($AA$2,$A$392:$W$408,9))</f>
        <v>0</v>
      </c>
      <c r="AE17" s="246" t="b">
        <f>+IF($Y$1=Z17,VLOOKUP($AA$2,$A$392:$W$408,12))</f>
        <v>0</v>
      </c>
      <c r="AF17" s="246" t="b">
        <f>+IF($Y$1=Z17,VLOOKUP($AA$2,$A$392:$W$408,15))</f>
        <v>0</v>
      </c>
      <c r="AG17" s="246" t="b">
        <f>+IF($Y$1=Z17,VLOOKUP($AA$2,$A$392:$W$408,18))</f>
        <v>0</v>
      </c>
      <c r="AH17" s="246" t="b">
        <f>+IF($Y$1=Z17,VLOOKUP($AA$2,$A$392:$W$408,21))</f>
        <v>0</v>
      </c>
    </row>
    <row r="18" spans="1:34">
      <c r="A18" s="308">
        <v>65</v>
      </c>
      <c r="B18" s="308">
        <v>65</v>
      </c>
      <c r="C18" s="309">
        <v>1679</v>
      </c>
      <c r="D18" s="310">
        <v>885.6724999999999</v>
      </c>
      <c r="E18" s="310">
        <v>470.12000000000006</v>
      </c>
      <c r="F18" s="309">
        <v>1041</v>
      </c>
      <c r="G18" s="310">
        <v>549.12749999999994</v>
      </c>
      <c r="H18" s="310">
        <v>291.48</v>
      </c>
      <c r="I18" s="309">
        <v>853</v>
      </c>
      <c r="J18" s="310">
        <v>449.95749999999998</v>
      </c>
      <c r="K18" s="310">
        <v>238.84000000000003</v>
      </c>
      <c r="L18" s="309">
        <v>781</v>
      </c>
      <c r="M18" s="310">
        <v>411.97749999999996</v>
      </c>
      <c r="N18" s="310">
        <v>218.68</v>
      </c>
      <c r="O18" s="309"/>
      <c r="P18" s="310"/>
      <c r="Q18" s="310"/>
      <c r="R18" s="312"/>
      <c r="S18" s="313"/>
      <c r="T18" s="313"/>
      <c r="U18" s="313"/>
      <c r="V18" s="313"/>
      <c r="W18" s="313"/>
      <c r="X18" s="313"/>
      <c r="Y18" s="234"/>
      <c r="AB18" s="246" t="b">
        <f>+IF($Y$1=Z18,VLOOKUP($AA$2,$A$414:$W$430,3))</f>
        <v>0</v>
      </c>
      <c r="AC18" s="246" t="b">
        <f>+IF($Y$1=Z18,VLOOKUP($AA$2,$A$414:$W$430,6))</f>
        <v>0</v>
      </c>
      <c r="AD18" s="246" t="b">
        <f>+IF($Y$1=Z18,VLOOKUP($AA$2,$A$414:$W$430,9))</f>
        <v>0</v>
      </c>
      <c r="AE18" s="246" t="b">
        <f>+IF($Y$1=Z18,VLOOKUP($AA$2,$A$414:$W$430,12))</f>
        <v>0</v>
      </c>
      <c r="AF18" s="246" t="b">
        <f>+IF($Y$1=Z18,VLOOKUP($AA$2,$A$414:$W$430,15))</f>
        <v>0</v>
      </c>
      <c r="AG18" s="246" t="b">
        <f>+IF($Y$1=Z18,VLOOKUP($AA$2,$A$414:$W$430,18))</f>
        <v>0</v>
      </c>
      <c r="AH18" s="246" t="b">
        <f>+IF($Y$1=Z18,VLOOKUP($AA$2,$A$414:$W$430,21))</f>
        <v>0</v>
      </c>
    </row>
    <row r="19" spans="1:34">
      <c r="A19" s="306">
        <v>66</v>
      </c>
      <c r="B19" s="306">
        <v>66</v>
      </c>
      <c r="C19" s="307">
        <v>1867</v>
      </c>
      <c r="D19" s="310">
        <v>984.84249999999997</v>
      </c>
      <c r="E19" s="310">
        <v>522.7600000000001</v>
      </c>
      <c r="F19" s="307">
        <v>1146</v>
      </c>
      <c r="G19" s="310">
        <v>604.51499999999999</v>
      </c>
      <c r="H19" s="310">
        <v>320.88000000000005</v>
      </c>
      <c r="I19" s="307">
        <v>940</v>
      </c>
      <c r="J19" s="310">
        <v>495.84999999999997</v>
      </c>
      <c r="K19" s="310">
        <v>263.20000000000005</v>
      </c>
      <c r="L19" s="307">
        <v>860</v>
      </c>
      <c r="M19" s="310">
        <v>453.65</v>
      </c>
      <c r="N19" s="310">
        <v>240.8</v>
      </c>
      <c r="O19" s="307"/>
      <c r="P19" s="310"/>
      <c r="Q19" s="310"/>
      <c r="R19" s="311"/>
      <c r="S19" s="313"/>
      <c r="T19" s="313"/>
      <c r="U19" s="313"/>
      <c r="V19" s="313"/>
      <c r="W19" s="313"/>
      <c r="X19" s="313"/>
      <c r="Y19" s="234"/>
      <c r="AB19" s="246" t="b">
        <f>+IF($Y$1=Z19,VLOOKUP($AA$2,$A$436:$W$452,3))</f>
        <v>0</v>
      </c>
      <c r="AC19" s="246" t="b">
        <f>+IF($Y$1=Z19,VLOOKUP($AA$2,$A$436:$W$452,6))</f>
        <v>0</v>
      </c>
      <c r="AD19" s="246" t="b">
        <f>+IF($Y$1=Z19,VLOOKUP($AA$2,$A$436:$W$452,9))</f>
        <v>0</v>
      </c>
      <c r="AE19" s="246" t="b">
        <f>+IF($Y$1=Z19,VLOOKUP($AA$2,$A$436:$W$452,12))</f>
        <v>0</v>
      </c>
      <c r="AF19" s="246" t="b">
        <f>+IF($Y$1=Z19,VLOOKUP($AA$2,$A$436:$W$452,15))</f>
        <v>0</v>
      </c>
      <c r="AG19" s="246" t="b">
        <f>+IF($Y$1=Z19,VLOOKUP($AA$2,$A$436:$W$452,18))</f>
        <v>0</v>
      </c>
      <c r="AH19" s="246" t="b">
        <f>+IF($Y$1=Z19,VLOOKUP($AA$2,$A$436:$W$452,21))</f>
        <v>0</v>
      </c>
    </row>
    <row r="20" spans="1:34">
      <c r="A20" s="308">
        <v>67</v>
      </c>
      <c r="B20" s="308">
        <v>67</v>
      </c>
      <c r="C20" s="309">
        <v>2013</v>
      </c>
      <c r="D20" s="310">
        <v>1061.8574999999998</v>
      </c>
      <c r="E20" s="310">
        <v>563.6400000000001</v>
      </c>
      <c r="F20" s="309">
        <v>1235</v>
      </c>
      <c r="G20" s="310">
        <v>651.46249999999998</v>
      </c>
      <c r="H20" s="310">
        <v>345.8</v>
      </c>
      <c r="I20" s="309">
        <v>1013</v>
      </c>
      <c r="J20" s="310">
        <v>534.35749999999996</v>
      </c>
      <c r="K20" s="310">
        <v>283.64000000000004</v>
      </c>
      <c r="L20" s="309">
        <v>927</v>
      </c>
      <c r="M20" s="310">
        <v>488.99249999999995</v>
      </c>
      <c r="N20" s="310">
        <v>259.56</v>
      </c>
      <c r="O20" s="309"/>
      <c r="P20" s="310"/>
      <c r="Q20" s="310"/>
      <c r="R20" s="312"/>
      <c r="S20" s="313"/>
      <c r="T20" s="313"/>
      <c r="U20" s="313"/>
      <c r="V20" s="313"/>
      <c r="W20" s="313"/>
      <c r="X20" s="313"/>
      <c r="Y20" s="234"/>
      <c r="AB20" s="246" t="b">
        <f>+IF($Y$1=Z20,VLOOKUP($AA$2,$A$458:$W$474,3))</f>
        <v>0</v>
      </c>
      <c r="AC20" s="246" t="b">
        <f>+IF($Y$1=Z20,VLOOKUP($AA$2,$A$458:$W$474,6))</f>
        <v>0</v>
      </c>
      <c r="AD20" s="246" t="b">
        <f>+IF($Y$1=Z20,VLOOKUP($AA$2,$A$458:$W$474,9))</f>
        <v>0</v>
      </c>
      <c r="AE20" s="246" t="b">
        <f>+IF($Y$1=Z20,VLOOKUP($AA$2,$A$458:$W$474,12))</f>
        <v>0</v>
      </c>
      <c r="AF20" s="246" t="b">
        <f>+IF($Y$1=Z20,VLOOKUP($AA$2,$A$458:$W$474,15))</f>
        <v>0</v>
      </c>
      <c r="AG20" s="246" t="b">
        <f>+IF($Y$1=Z20,VLOOKUP($AA$2,$A$458:$W$474,18))</f>
        <v>0</v>
      </c>
      <c r="AH20" s="246" t="b">
        <f>+IF($Y$1=Z20,VLOOKUP($AA$2,$A$458:$W$474,21))</f>
        <v>0</v>
      </c>
    </row>
    <row r="21" spans="1:34">
      <c r="A21" s="306">
        <v>68</v>
      </c>
      <c r="B21" s="306">
        <v>68</v>
      </c>
      <c r="C21" s="307">
        <v>2094</v>
      </c>
      <c r="D21" s="310">
        <v>1104.585</v>
      </c>
      <c r="E21" s="310">
        <v>586.32000000000005</v>
      </c>
      <c r="F21" s="307">
        <v>1272</v>
      </c>
      <c r="G21" s="310">
        <v>670.9799999999999</v>
      </c>
      <c r="H21" s="310">
        <v>356.16</v>
      </c>
      <c r="I21" s="307">
        <v>1043</v>
      </c>
      <c r="J21" s="310">
        <v>550.1825</v>
      </c>
      <c r="K21" s="310">
        <v>292.04000000000002</v>
      </c>
      <c r="L21" s="307">
        <v>954</v>
      </c>
      <c r="M21" s="310">
        <v>503.23499999999996</v>
      </c>
      <c r="N21" s="310">
        <v>267.12</v>
      </c>
      <c r="O21" s="307"/>
      <c r="P21" s="310"/>
      <c r="Q21" s="310"/>
      <c r="R21" s="311"/>
      <c r="S21" s="313"/>
      <c r="T21" s="313"/>
      <c r="U21" s="313"/>
      <c r="V21" s="313"/>
      <c r="W21" s="313"/>
      <c r="X21" s="313"/>
      <c r="Y21" s="46"/>
      <c r="AB21" s="246" t="b">
        <f>+IF($Y$1=Z21,VLOOKUP($AA$2,$A$480:$W$496,3))</f>
        <v>0</v>
      </c>
      <c r="AC21" s="246" t="b">
        <f>+IF($Y$1=Z21,VLOOKUP($AA$2,$A$480:$W$496,6))</f>
        <v>0</v>
      </c>
      <c r="AD21" s="246" t="b">
        <f>+IF($Y$1=Z21,VLOOKUP($AA$2,$A$480:$W$496,9))</f>
        <v>0</v>
      </c>
      <c r="AE21" s="246" t="b">
        <f>+IF($Y$1=Z21,VLOOKUP($AA$2,$A$480:$W$496,12))</f>
        <v>0</v>
      </c>
      <c r="AF21" s="246" t="b">
        <f>+IF($Y$1=Z21,VLOOKUP($AA$2,$A$480:$W$496,15))</f>
        <v>0</v>
      </c>
      <c r="AG21" s="246" t="b">
        <f>+IF($Y$1=Z21,VLOOKUP($AA$2,$A$480:$W$496,18))</f>
        <v>0</v>
      </c>
      <c r="AH21" s="246" t="b">
        <f>+IF($Y$1=Z21,VLOOKUP($AA$2,$A$480:$W$496,21))</f>
        <v>0</v>
      </c>
    </row>
    <row r="22" spans="1:34">
      <c r="A22" s="308">
        <v>69</v>
      </c>
      <c r="B22" s="308">
        <v>69</v>
      </c>
      <c r="C22" s="309">
        <v>2178</v>
      </c>
      <c r="D22" s="310">
        <v>1148.895</v>
      </c>
      <c r="E22" s="310">
        <v>609.84</v>
      </c>
      <c r="F22" s="309">
        <v>1311</v>
      </c>
      <c r="G22" s="310">
        <v>691.55250000000001</v>
      </c>
      <c r="H22" s="310">
        <v>367.08000000000004</v>
      </c>
      <c r="I22" s="309">
        <v>1075</v>
      </c>
      <c r="J22" s="310">
        <v>567.0625</v>
      </c>
      <c r="K22" s="310">
        <v>301.00000000000006</v>
      </c>
      <c r="L22" s="309">
        <v>983</v>
      </c>
      <c r="M22" s="310">
        <v>518.53249999999991</v>
      </c>
      <c r="N22" s="310">
        <v>275.24</v>
      </c>
      <c r="O22" s="309"/>
      <c r="P22" s="310"/>
      <c r="Q22" s="310"/>
      <c r="R22" s="312"/>
      <c r="S22" s="313"/>
      <c r="T22" s="313"/>
      <c r="U22" s="313"/>
      <c r="V22" s="313"/>
      <c r="W22" s="313"/>
      <c r="X22" s="313"/>
      <c r="Y22" s="46"/>
      <c r="AB22" s="246" t="b">
        <f>+IF($Y$1=Z22,VLOOKUP($AA$2,$A$502:$W$518,3))</f>
        <v>0</v>
      </c>
      <c r="AC22" s="246" t="b">
        <f>+IF($Y$1=Z22,VLOOKUP($AA$2,$A$502:$W$518,6))</f>
        <v>0</v>
      </c>
      <c r="AD22" s="246" t="b">
        <f>+IF($Y$1=Z22,VLOOKUP($AA$2,$A$502:$W$518,9))</f>
        <v>0</v>
      </c>
      <c r="AE22" s="246" t="b">
        <f>+IF($Y$1=Z22,VLOOKUP($AA$2,$A$502:$W$518,12))</f>
        <v>0</v>
      </c>
      <c r="AF22" s="246" t="b">
        <f>+IF($Y$1=Z22,VLOOKUP($AA$2,$A$502:$W$518,15))</f>
        <v>0</v>
      </c>
      <c r="AG22" s="246" t="b">
        <f>+IF($Y$1=Z22,VLOOKUP($AA$2,$A$502:$W$518,18))</f>
        <v>0</v>
      </c>
      <c r="AH22" s="246" t="b">
        <f>+IF($Y$1=Z22,VLOOKUP($AA$2,$A$502:$W$518,21))</f>
        <v>0</v>
      </c>
    </row>
    <row r="23" spans="1:34" ht="16.2" thickBot="1">
      <c r="A23" s="306">
        <v>70</v>
      </c>
      <c r="B23" s="306">
        <v>70</v>
      </c>
      <c r="C23" s="307">
        <v>2265</v>
      </c>
      <c r="D23" s="310">
        <v>1194.7874999999999</v>
      </c>
      <c r="E23" s="310">
        <v>634.20000000000005</v>
      </c>
      <c r="F23" s="307">
        <v>1350</v>
      </c>
      <c r="G23" s="310">
        <v>712.125</v>
      </c>
      <c r="H23" s="310">
        <v>378.00000000000006</v>
      </c>
      <c r="I23" s="307">
        <v>1107</v>
      </c>
      <c r="J23" s="310">
        <v>583.9425</v>
      </c>
      <c r="K23" s="310">
        <v>309.96000000000004</v>
      </c>
      <c r="L23" s="307">
        <v>1012</v>
      </c>
      <c r="M23" s="310">
        <v>533.82999999999993</v>
      </c>
      <c r="N23" s="310">
        <v>283.36</v>
      </c>
      <c r="O23" s="307"/>
      <c r="P23" s="310"/>
      <c r="Q23" s="310"/>
      <c r="R23" s="311"/>
      <c r="S23" s="313"/>
      <c r="T23" s="313"/>
      <c r="U23" s="313"/>
      <c r="V23" s="313"/>
      <c r="W23" s="313"/>
      <c r="X23" s="313"/>
      <c r="Y23" s="47"/>
      <c r="AB23" s="246" t="b">
        <f>+IF($Y$1=Z23,VLOOKUP($AA$2,$A$524:$W$540,3))</f>
        <v>0</v>
      </c>
      <c r="AC23" s="246" t="b">
        <f>+IF($Y$1=Z23,VLOOKUP($AA$2,$A$524:$W$540,6))</f>
        <v>0</v>
      </c>
      <c r="AD23" s="246" t="b">
        <f>+IF($Y$1=Z23,VLOOKUP($AA$2,$A$524:$W$540,9))</f>
        <v>0</v>
      </c>
      <c r="AE23" s="246" t="b">
        <f>+IF($Y$1=Z23,VLOOKUP($AA$2,$A$524:$W$540,12))</f>
        <v>0</v>
      </c>
      <c r="AF23" s="246" t="b">
        <f>+IF($Y$1=Z23,VLOOKUP($AA$2,$A$524:$W$540,15))</f>
        <v>0</v>
      </c>
      <c r="AG23" s="246" t="b">
        <f>+IF($Y$1=Z23,VLOOKUP($AA$2,$A$524:$W$540,18))</f>
        <v>0</v>
      </c>
      <c r="AH23" s="246" t="b">
        <f>+IF($Y$1=Z23,VLOOKUP($AA$2,$A$524:$W$540,21))</f>
        <v>0</v>
      </c>
    </row>
    <row r="24" spans="1:34">
      <c r="A24" s="308">
        <v>71</v>
      </c>
      <c r="B24" s="308">
        <v>71</v>
      </c>
      <c r="C24" s="309">
        <v>2355</v>
      </c>
      <c r="D24" s="310">
        <v>1242.2624999999998</v>
      </c>
      <c r="E24" s="310">
        <v>659.40000000000009</v>
      </c>
      <c r="F24" s="309">
        <v>1390</v>
      </c>
      <c r="G24" s="310">
        <v>733.22499999999991</v>
      </c>
      <c r="H24" s="310">
        <v>389.20000000000005</v>
      </c>
      <c r="I24" s="309">
        <v>1140</v>
      </c>
      <c r="J24" s="310">
        <v>601.34999999999991</v>
      </c>
      <c r="K24" s="310">
        <v>319.20000000000005</v>
      </c>
      <c r="L24" s="309">
        <v>1043</v>
      </c>
      <c r="M24" s="310">
        <v>550.1825</v>
      </c>
      <c r="N24" s="310">
        <v>292.04000000000002</v>
      </c>
      <c r="O24" s="309"/>
      <c r="P24" s="310"/>
      <c r="Q24" s="310"/>
      <c r="R24" s="312"/>
      <c r="S24" s="313"/>
      <c r="T24" s="313"/>
      <c r="U24" s="313"/>
      <c r="V24" s="313"/>
      <c r="W24" s="313"/>
      <c r="X24" s="313"/>
      <c r="AB24" s="245">
        <f t="shared" ref="AB24:AH24" si="0">IF($AA$2&gt;=106,"N/A",IF($Y$1=3,"N/A",SUM(AB5:AB23)))</f>
        <v>504</v>
      </c>
      <c r="AC24" s="245">
        <f t="shared" si="0"/>
        <v>349</v>
      </c>
      <c r="AD24" s="245">
        <f t="shared" si="0"/>
        <v>287</v>
      </c>
      <c r="AE24" s="245">
        <f t="shared" si="0"/>
        <v>262</v>
      </c>
      <c r="AF24" s="245">
        <f t="shared" si="0"/>
        <v>0</v>
      </c>
      <c r="AG24" s="245" t="e">
        <f t="shared" si="0"/>
        <v>#REF!</v>
      </c>
      <c r="AH24" s="245" t="e">
        <f t="shared" si="0"/>
        <v>#REF!</v>
      </c>
    </row>
    <row r="25" spans="1:34">
      <c r="A25" s="306">
        <v>72</v>
      </c>
      <c r="B25" s="306">
        <v>72</v>
      </c>
      <c r="C25" s="307">
        <v>2450</v>
      </c>
      <c r="D25" s="310">
        <v>1292.375</v>
      </c>
      <c r="E25" s="310">
        <v>686.00000000000011</v>
      </c>
      <c r="F25" s="307">
        <v>1432</v>
      </c>
      <c r="G25" s="310">
        <v>755.38</v>
      </c>
      <c r="H25" s="310">
        <v>400.96000000000004</v>
      </c>
      <c r="I25" s="307">
        <v>1174</v>
      </c>
      <c r="J25" s="310">
        <v>619.28499999999997</v>
      </c>
      <c r="K25" s="310">
        <v>328.72</v>
      </c>
      <c r="L25" s="307">
        <v>1074</v>
      </c>
      <c r="M25" s="310">
        <v>566.53499999999997</v>
      </c>
      <c r="N25" s="310">
        <v>300.72000000000003</v>
      </c>
      <c r="O25" s="307"/>
      <c r="P25" s="310"/>
      <c r="Q25" s="310"/>
      <c r="R25" s="311"/>
      <c r="S25" s="313"/>
      <c r="T25" s="313"/>
      <c r="U25" s="313"/>
      <c r="V25" s="313"/>
      <c r="W25" s="313"/>
      <c r="X25" s="313"/>
    </row>
    <row r="26" spans="1:34">
      <c r="A26" s="308">
        <v>73</v>
      </c>
      <c r="B26" s="308">
        <v>73</v>
      </c>
      <c r="C26" s="309">
        <v>2548</v>
      </c>
      <c r="D26" s="310">
        <v>1344.07</v>
      </c>
      <c r="E26" s="310">
        <v>713.44</v>
      </c>
      <c r="F26" s="309">
        <v>1475</v>
      </c>
      <c r="G26" s="310">
        <v>778.0625</v>
      </c>
      <c r="H26" s="310">
        <v>413.00000000000006</v>
      </c>
      <c r="I26" s="309">
        <v>1210</v>
      </c>
      <c r="J26" s="310">
        <v>638.27499999999998</v>
      </c>
      <c r="K26" s="310">
        <v>338.8</v>
      </c>
      <c r="L26" s="309">
        <v>1106</v>
      </c>
      <c r="M26" s="310">
        <v>583.41499999999996</v>
      </c>
      <c r="N26" s="310">
        <v>309.68</v>
      </c>
      <c r="O26" s="309"/>
      <c r="P26" s="310"/>
      <c r="Q26" s="310"/>
      <c r="R26" s="312"/>
      <c r="S26" s="313"/>
      <c r="T26" s="313"/>
      <c r="U26" s="313"/>
      <c r="V26" s="313"/>
      <c r="W26" s="313"/>
      <c r="X26" s="313"/>
    </row>
    <row r="27" spans="1:34">
      <c r="A27" s="306">
        <v>74</v>
      </c>
      <c r="B27" s="306">
        <v>74</v>
      </c>
      <c r="C27" s="307">
        <v>2650</v>
      </c>
      <c r="D27" s="310">
        <v>1397.875</v>
      </c>
      <c r="E27" s="310">
        <v>742.00000000000011</v>
      </c>
      <c r="F27" s="307">
        <v>1519</v>
      </c>
      <c r="G27" s="310">
        <v>801.27249999999992</v>
      </c>
      <c r="H27" s="310">
        <v>425.32000000000005</v>
      </c>
      <c r="I27" s="307">
        <v>1246</v>
      </c>
      <c r="J27" s="310">
        <v>657.26499999999999</v>
      </c>
      <c r="K27" s="310">
        <v>348.88000000000005</v>
      </c>
      <c r="L27" s="307">
        <v>1140</v>
      </c>
      <c r="M27" s="310">
        <v>601.34999999999991</v>
      </c>
      <c r="N27" s="310">
        <v>319.20000000000005</v>
      </c>
      <c r="O27" s="307"/>
      <c r="P27" s="310"/>
      <c r="Q27" s="310"/>
      <c r="R27" s="311"/>
      <c r="S27" s="313"/>
      <c r="T27" s="313"/>
      <c r="U27" s="313"/>
      <c r="V27" s="313"/>
      <c r="W27" s="313"/>
      <c r="X27" s="313"/>
      <c r="Y27" s="245">
        <f>+Y1</f>
        <v>2</v>
      </c>
      <c r="AB27" s="245">
        <v>3</v>
      </c>
      <c r="AC27" s="245">
        <v>6</v>
      </c>
      <c r="AD27" s="245">
        <v>9</v>
      </c>
      <c r="AE27" s="245">
        <v>12</v>
      </c>
      <c r="AF27" s="245">
        <v>15</v>
      </c>
      <c r="AG27" s="245">
        <v>18</v>
      </c>
      <c r="AH27" s="245">
        <v>21</v>
      </c>
    </row>
    <row r="28" spans="1:34">
      <c r="A28" s="308">
        <v>75</v>
      </c>
      <c r="B28" s="308">
        <v>75</v>
      </c>
      <c r="C28" s="309">
        <v>2756</v>
      </c>
      <c r="D28" s="310">
        <v>1453.79</v>
      </c>
      <c r="E28" s="310">
        <v>771.68000000000006</v>
      </c>
      <c r="F28" s="309">
        <v>1565</v>
      </c>
      <c r="G28" s="310">
        <v>825.53749999999991</v>
      </c>
      <c r="H28" s="310">
        <v>438.20000000000005</v>
      </c>
      <c r="I28" s="309">
        <v>1283</v>
      </c>
      <c r="J28" s="310">
        <v>676.78249999999991</v>
      </c>
      <c r="K28" s="310">
        <v>359.24</v>
      </c>
      <c r="L28" s="309">
        <v>1174</v>
      </c>
      <c r="M28" s="310">
        <v>619.28499999999997</v>
      </c>
      <c r="N28" s="310">
        <v>328.72</v>
      </c>
      <c r="O28" s="309"/>
      <c r="P28" s="310"/>
      <c r="Q28" s="310"/>
      <c r="R28" s="312"/>
      <c r="S28" s="313"/>
      <c r="T28" s="313"/>
      <c r="U28" s="313"/>
      <c r="V28" s="313"/>
      <c r="W28" s="313"/>
      <c r="X28" s="313"/>
      <c r="AA28" s="253">
        <f>+AA2</f>
        <v>43</v>
      </c>
      <c r="AB28" s="245" t="s">
        <v>644</v>
      </c>
      <c r="AC28" s="245" t="s">
        <v>645</v>
      </c>
      <c r="AD28" s="245" t="s">
        <v>646</v>
      </c>
      <c r="AE28" s="245" t="s">
        <v>647</v>
      </c>
      <c r="AF28" s="245" t="s">
        <v>648</v>
      </c>
      <c r="AG28" s="245" t="s">
        <v>649</v>
      </c>
      <c r="AH28" s="245" t="s">
        <v>650</v>
      </c>
    </row>
    <row r="29" spans="1:34" ht="16.2" thickBot="1">
      <c r="A29" s="306">
        <v>76</v>
      </c>
      <c r="B29" s="306">
        <v>76</v>
      </c>
      <c r="C29" s="307">
        <v>2866</v>
      </c>
      <c r="D29" s="310">
        <v>1511.8149999999998</v>
      </c>
      <c r="E29" s="310">
        <v>802.48000000000013</v>
      </c>
      <c r="F29" s="307">
        <v>1612</v>
      </c>
      <c r="G29" s="310">
        <v>850.32999999999993</v>
      </c>
      <c r="H29" s="310">
        <v>451.36000000000007</v>
      </c>
      <c r="I29" s="307">
        <v>1322</v>
      </c>
      <c r="J29" s="310">
        <v>697.3549999999999</v>
      </c>
      <c r="K29" s="310">
        <v>370.16</v>
      </c>
      <c r="L29" s="307">
        <v>1209</v>
      </c>
      <c r="M29" s="310">
        <v>637.74749999999995</v>
      </c>
      <c r="N29" s="310">
        <v>338.52000000000004</v>
      </c>
      <c r="O29" s="307"/>
      <c r="P29" s="310"/>
      <c r="Q29" s="310"/>
      <c r="R29" s="311"/>
      <c r="S29" s="313"/>
      <c r="T29" s="313"/>
      <c r="U29" s="313"/>
      <c r="V29" s="313"/>
      <c r="W29" s="313"/>
      <c r="X29" s="313"/>
      <c r="AA29" s="253" t="str">
        <f>+AA3</f>
        <v>N/A</v>
      </c>
      <c r="AB29" s="245" t="s">
        <v>652</v>
      </c>
      <c r="AC29" s="245" t="s">
        <v>652</v>
      </c>
      <c r="AD29" s="245" t="s">
        <v>652</v>
      </c>
      <c r="AE29" s="245" t="s">
        <v>652</v>
      </c>
      <c r="AF29" s="245" t="s">
        <v>652</v>
      </c>
      <c r="AG29" s="245" t="s">
        <v>652</v>
      </c>
      <c r="AH29" s="245" t="s">
        <v>652</v>
      </c>
    </row>
    <row r="30" spans="1:34">
      <c r="A30" s="308">
        <v>77</v>
      </c>
      <c r="B30" s="308">
        <v>77</v>
      </c>
      <c r="C30" s="309">
        <v>2980</v>
      </c>
      <c r="D30" s="310">
        <v>1571.9499999999998</v>
      </c>
      <c r="E30" s="310">
        <v>834.40000000000009</v>
      </c>
      <c r="F30" s="309">
        <v>1660</v>
      </c>
      <c r="G30" s="310">
        <v>875.65</v>
      </c>
      <c r="H30" s="310">
        <v>464.80000000000007</v>
      </c>
      <c r="I30" s="309">
        <v>1361</v>
      </c>
      <c r="J30" s="310">
        <v>717.92750000000001</v>
      </c>
      <c r="K30" s="310">
        <v>381.08000000000004</v>
      </c>
      <c r="L30" s="309">
        <v>1245</v>
      </c>
      <c r="M30" s="310">
        <v>656.73749999999995</v>
      </c>
      <c r="N30" s="310">
        <v>348.6</v>
      </c>
      <c r="O30" s="309"/>
      <c r="P30" s="310"/>
      <c r="Q30" s="310"/>
      <c r="R30" s="312"/>
      <c r="S30" s="313"/>
      <c r="T30" s="313"/>
      <c r="U30" s="313"/>
      <c r="V30" s="313"/>
      <c r="W30" s="313"/>
      <c r="X30" s="313"/>
      <c r="Y30" s="45" t="s">
        <v>86</v>
      </c>
      <c r="AA30" s="253">
        <f>+AA4</f>
        <v>1</v>
      </c>
    </row>
    <row r="31" spans="1:34">
      <c r="A31" s="306">
        <v>78</v>
      </c>
      <c r="B31" s="306">
        <v>78</v>
      </c>
      <c r="C31" s="307">
        <v>3100</v>
      </c>
      <c r="D31" s="310">
        <v>1635.25</v>
      </c>
      <c r="E31" s="310">
        <v>868.00000000000011</v>
      </c>
      <c r="F31" s="307">
        <v>1710</v>
      </c>
      <c r="G31" s="310">
        <v>902.02499999999998</v>
      </c>
      <c r="H31" s="310">
        <v>478.80000000000007</v>
      </c>
      <c r="I31" s="307">
        <v>1402</v>
      </c>
      <c r="J31" s="310">
        <v>739.55499999999995</v>
      </c>
      <c r="K31" s="310">
        <v>392.56000000000006</v>
      </c>
      <c r="L31" s="307">
        <v>1283</v>
      </c>
      <c r="M31" s="310">
        <v>676.78249999999991</v>
      </c>
      <c r="N31" s="310">
        <v>359.24</v>
      </c>
      <c r="O31" s="307"/>
      <c r="P31" s="310"/>
      <c r="Q31" s="310"/>
      <c r="R31" s="311"/>
      <c r="S31" s="313"/>
      <c r="T31" s="313"/>
      <c r="U31" s="313"/>
      <c r="V31" s="313"/>
      <c r="W31" s="313"/>
      <c r="X31" s="313"/>
      <c r="Y31" s="234" t="s">
        <v>758</v>
      </c>
      <c r="Z31" s="245">
        <v>1</v>
      </c>
      <c r="AB31" s="246" t="b">
        <f>+IF($Y$1=Z31,VLOOKUP($AA$3,$A$5:$N$58,3))</f>
        <v>0</v>
      </c>
      <c r="AC31" s="246" t="b">
        <f>+IF($Y$1=Z31,VLOOKUP($AA$3,$A$5:$N$58,6))</f>
        <v>0</v>
      </c>
      <c r="AD31" s="246" t="b">
        <f>+IF($Y$1=Z31,VLOOKUP($AA$3,$A$5:$N$58,9))</f>
        <v>0</v>
      </c>
      <c r="AE31" s="246" t="b">
        <f>+IF($Y$1=Z31,VLOOKUP($AA$3,$A$5:$N$58,12))</f>
        <v>0</v>
      </c>
      <c r="AF31" s="246" t="b">
        <f>+IF($Y$1=Z31,VLOOKUP($AA$3,$A$5:$W$62,15))</f>
        <v>0</v>
      </c>
      <c r="AG31" s="246" t="b">
        <f>+IF($Y$1=Z31,VLOOKUP($AA$3,#REF!,18))</f>
        <v>0</v>
      </c>
      <c r="AH31" s="246" t="b">
        <f>+IF($Y$1=Z31,VLOOKUP($AA$3,#REF!,21))</f>
        <v>0</v>
      </c>
    </row>
    <row r="32" spans="1:34">
      <c r="A32" s="308">
        <v>79</v>
      </c>
      <c r="B32" s="308">
        <v>79</v>
      </c>
      <c r="C32" s="309">
        <v>3224</v>
      </c>
      <c r="D32" s="310">
        <v>1700.6599999999999</v>
      </c>
      <c r="E32" s="310">
        <v>902.72000000000014</v>
      </c>
      <c r="F32" s="309">
        <v>1761</v>
      </c>
      <c r="G32" s="310">
        <v>928.9274999999999</v>
      </c>
      <c r="H32" s="310">
        <v>493.08000000000004</v>
      </c>
      <c r="I32" s="309">
        <v>1444</v>
      </c>
      <c r="J32" s="310">
        <v>761.70999999999992</v>
      </c>
      <c r="K32" s="310">
        <v>404.32000000000005</v>
      </c>
      <c r="L32" s="309">
        <v>1321</v>
      </c>
      <c r="M32" s="310">
        <v>696.82749999999999</v>
      </c>
      <c r="N32" s="310">
        <v>369.88000000000005</v>
      </c>
      <c r="O32" s="309"/>
      <c r="P32" s="310"/>
      <c r="Q32" s="310"/>
      <c r="R32" s="312"/>
      <c r="S32" s="313"/>
      <c r="T32" s="313"/>
      <c r="U32" s="313"/>
      <c r="V32" s="313"/>
      <c r="W32" s="313"/>
      <c r="X32" s="313"/>
      <c r="Y32" s="234" t="s">
        <v>759</v>
      </c>
      <c r="Z32" s="245">
        <v>2</v>
      </c>
      <c r="AB32" s="246" t="e">
        <f>+IF($Y$1=Z32,VLOOKUP($AA$3,$A$68:$N$121,3))</f>
        <v>#N/A</v>
      </c>
      <c r="AC32" s="246" t="e">
        <f>+IF($Y$1=Z32,VLOOKUP($AA$3,$A$68:$N$121,6))</f>
        <v>#N/A</v>
      </c>
      <c r="AD32" s="246" t="e">
        <f>+IF($Y$1=Z32,VLOOKUP($AA$3,$A$68:$N$121,9))</f>
        <v>#N/A</v>
      </c>
      <c r="AE32" s="246" t="e">
        <f>+IF($Y$1=Z32,VLOOKUP($AA$3,$A$68:$N$121,12))</f>
        <v>#N/A</v>
      </c>
      <c r="AF32" s="246" t="e">
        <f>+IF($Y$1=Z32,VLOOKUP($AA$3,$A$68:$W$125,15))</f>
        <v>#N/A</v>
      </c>
      <c r="AG32" s="246" t="e">
        <f>+IF($Y$1=Z32,VLOOKUP($AA$3,#REF!,18))</f>
        <v>#REF!</v>
      </c>
      <c r="AH32" s="246" t="e">
        <f>+IF($Y$1=Z32,VLOOKUP($AA$3,#REF!,21))</f>
        <v>#REF!</v>
      </c>
    </row>
    <row r="33" spans="1:34">
      <c r="A33" s="306">
        <v>80</v>
      </c>
      <c r="B33" s="306">
        <v>80</v>
      </c>
      <c r="C33" s="307">
        <v>3353</v>
      </c>
      <c r="D33" s="310">
        <v>1768.7075</v>
      </c>
      <c r="E33" s="310">
        <v>938.84000000000015</v>
      </c>
      <c r="F33" s="307">
        <v>1814</v>
      </c>
      <c r="G33" s="310">
        <v>956.88499999999999</v>
      </c>
      <c r="H33" s="310">
        <v>507.92000000000007</v>
      </c>
      <c r="I33" s="307">
        <v>1488</v>
      </c>
      <c r="J33" s="310">
        <v>784.92</v>
      </c>
      <c r="K33" s="310">
        <v>416.64000000000004</v>
      </c>
      <c r="L33" s="307">
        <v>1361</v>
      </c>
      <c r="M33" s="310">
        <v>717.92750000000001</v>
      </c>
      <c r="N33" s="310">
        <v>381.08000000000004</v>
      </c>
      <c r="O33" s="307"/>
      <c r="P33" s="310"/>
      <c r="Q33" s="310"/>
      <c r="R33" s="311"/>
      <c r="S33" s="313"/>
      <c r="T33" s="313"/>
      <c r="U33" s="313"/>
      <c r="V33" s="313"/>
      <c r="W33" s="313"/>
      <c r="X33" s="313"/>
      <c r="Y33" s="234"/>
      <c r="AB33" s="246" t="b">
        <f>+IF($Y$1=Z33,VLOOKUP($AA$3,$A$131:$W$147,3))</f>
        <v>0</v>
      </c>
      <c r="AC33" s="246" t="b">
        <f>+IF($Y$1=Z33,VLOOKUP($AA$3,$A$131:$W$147,6))</f>
        <v>0</v>
      </c>
      <c r="AD33" s="246" t="b">
        <f>+IF($Y$1=Z33,VLOOKUP($AA$3,$A$131:$W$147,9))</f>
        <v>0</v>
      </c>
      <c r="AE33" s="246" t="b">
        <f>+IF($Y$1=Z33,VLOOKUP($AA$3,$A$131:$W$147,12))</f>
        <v>0</v>
      </c>
      <c r="AF33" s="246" t="b">
        <f>+IF($Y$1=Z33,VLOOKUP($AA$3,$A$131:$W$147,15))</f>
        <v>0</v>
      </c>
      <c r="AG33" s="246" t="b">
        <f>+IF($Y$1=Z33,VLOOKUP($AA$3,$A$131:$W$147,18))</f>
        <v>0</v>
      </c>
      <c r="AH33" s="246" t="b">
        <f>+IF($Y$1=Z33,VLOOKUP($AA$3,$A$131:$W$147,21))</f>
        <v>0</v>
      </c>
    </row>
    <row r="34" spans="1:34">
      <c r="A34" s="306">
        <v>81</v>
      </c>
      <c r="B34" s="306">
        <v>81</v>
      </c>
      <c r="C34" s="307">
        <v>3487</v>
      </c>
      <c r="D34" s="310">
        <v>1839.3924999999999</v>
      </c>
      <c r="E34" s="310">
        <v>976.36000000000013</v>
      </c>
      <c r="F34" s="307">
        <v>1869</v>
      </c>
      <c r="G34" s="310">
        <v>985.89749999999992</v>
      </c>
      <c r="H34" s="310">
        <v>523.32000000000005</v>
      </c>
      <c r="I34" s="307">
        <v>1532</v>
      </c>
      <c r="J34" s="310">
        <v>808.13</v>
      </c>
      <c r="K34" s="310">
        <v>428.96000000000004</v>
      </c>
      <c r="L34" s="307">
        <v>1402</v>
      </c>
      <c r="M34" s="310">
        <v>739.55499999999995</v>
      </c>
      <c r="N34" s="310">
        <v>392.56000000000006</v>
      </c>
      <c r="O34" s="307"/>
      <c r="P34" s="310"/>
      <c r="Q34" s="310"/>
      <c r="R34" s="311"/>
      <c r="S34" s="313"/>
      <c r="T34" s="313"/>
      <c r="U34" s="313"/>
      <c r="V34" s="313"/>
      <c r="W34" s="313"/>
      <c r="X34" s="313"/>
      <c r="Y34" s="234" t="s">
        <v>757</v>
      </c>
      <c r="Z34" s="245">
        <v>4</v>
      </c>
      <c r="AB34" s="246" t="b">
        <f>+IF($Y$1=Z34,VLOOKUP($AA$3,$A$153:$N$206,3))</f>
        <v>0</v>
      </c>
      <c r="AC34" s="246" t="b">
        <f>+IF($Y$1=Z34,VLOOKUP($AA$3,$A$153:$N$206,6))</f>
        <v>0</v>
      </c>
      <c r="AD34" s="246" t="b">
        <f>+IF($Y$1=Z34,VLOOKUP($AA$3,$A$153:$N$206,9))</f>
        <v>0</v>
      </c>
      <c r="AE34" s="246" t="b">
        <f>+IF($Y$1=Z34,VLOOKUP($AA$3,$A$153:$N$206,12))</f>
        <v>0</v>
      </c>
      <c r="AF34" s="246" t="b">
        <f>+IF($Y$1=Z34,VLOOKUP($AA$3,$A$153:$W$210,15))</f>
        <v>0</v>
      </c>
      <c r="AG34" s="246" t="b">
        <f>+IF($Y$1=Z34,VLOOKUP($AA$3,#REF!,18))</f>
        <v>0</v>
      </c>
      <c r="AH34" s="246" t="b">
        <f>+IF($Y$1=Z34,VLOOKUP($AA$3,#REF!,21))</f>
        <v>0</v>
      </c>
    </row>
    <row r="35" spans="1:34">
      <c r="A35" s="306">
        <v>82</v>
      </c>
      <c r="B35" s="306">
        <v>82</v>
      </c>
      <c r="C35" s="307">
        <v>3626</v>
      </c>
      <c r="D35" s="310">
        <v>1912.7149999999999</v>
      </c>
      <c r="E35" s="310">
        <v>1015.2800000000001</v>
      </c>
      <c r="F35" s="307">
        <v>1925</v>
      </c>
      <c r="G35" s="310">
        <v>1015.4374999999999</v>
      </c>
      <c r="H35" s="310">
        <v>539</v>
      </c>
      <c r="I35" s="307">
        <v>1578</v>
      </c>
      <c r="J35" s="310">
        <v>832.39499999999998</v>
      </c>
      <c r="K35" s="310">
        <v>441.84000000000003</v>
      </c>
      <c r="L35" s="307">
        <v>1444</v>
      </c>
      <c r="M35" s="310">
        <v>761.70999999999992</v>
      </c>
      <c r="N35" s="310">
        <v>404.32000000000005</v>
      </c>
      <c r="O35" s="307"/>
      <c r="P35" s="310"/>
      <c r="Q35" s="310"/>
      <c r="R35" s="311"/>
      <c r="S35" s="313"/>
      <c r="T35" s="313"/>
      <c r="U35" s="313"/>
      <c r="V35" s="313"/>
      <c r="W35" s="313"/>
      <c r="X35" s="313"/>
      <c r="Y35" s="234"/>
      <c r="AB35" s="246" t="b">
        <f>+IF($Y$1=Z35,VLOOKUP($AA$3,$A$216:$W$232,3))</f>
        <v>0</v>
      </c>
      <c r="AC35" s="246" t="b">
        <f>+IF($Y$1=Z35,VLOOKUP($AA$3,$A$216:$W$232,6))</f>
        <v>0</v>
      </c>
      <c r="AD35" s="246" t="b">
        <f>+IF($Y$1=Z35,VLOOKUP($AA$3,$A$216:$W$232,9))</f>
        <v>0</v>
      </c>
      <c r="AE35" s="246" t="b">
        <f>+IF($Y$1=Z35,VLOOKUP($AA$3,$A$216:$W$232,12))</f>
        <v>0</v>
      </c>
      <c r="AF35" s="246" t="b">
        <f>+IF($Y$1=Z35,VLOOKUP($AA$3,$A$216:$W$232,15))</f>
        <v>0</v>
      </c>
      <c r="AG35" s="246" t="b">
        <f>+IF($Y$1=Z35,VLOOKUP($AA$3,$A$216:$W$232,18))</f>
        <v>0</v>
      </c>
      <c r="AH35" s="246" t="b">
        <f>+IF($Y$1=Z35,VLOOKUP($AA$3,$A$216:$W$232,21))</f>
        <v>0</v>
      </c>
    </row>
    <row r="36" spans="1:34">
      <c r="A36" s="306">
        <v>83</v>
      </c>
      <c r="B36" s="306">
        <v>83</v>
      </c>
      <c r="C36" s="307">
        <v>3771</v>
      </c>
      <c r="D36" s="310">
        <v>1989.2024999999999</v>
      </c>
      <c r="E36" s="310">
        <v>1055.8800000000001</v>
      </c>
      <c r="F36" s="307">
        <v>1983</v>
      </c>
      <c r="G36" s="310">
        <v>1046.0325</v>
      </c>
      <c r="H36" s="310">
        <v>555.24</v>
      </c>
      <c r="I36" s="307">
        <v>1626</v>
      </c>
      <c r="J36" s="310">
        <v>857.71499999999992</v>
      </c>
      <c r="K36" s="310">
        <v>455.28000000000003</v>
      </c>
      <c r="L36" s="307">
        <v>1487</v>
      </c>
      <c r="M36" s="310">
        <v>784.39249999999993</v>
      </c>
      <c r="N36" s="310">
        <v>416.36</v>
      </c>
      <c r="O36" s="307"/>
      <c r="P36" s="310"/>
      <c r="Q36" s="310"/>
      <c r="R36" s="311"/>
      <c r="S36" s="313"/>
      <c r="T36" s="313"/>
      <c r="U36" s="313"/>
      <c r="V36" s="313"/>
      <c r="W36" s="313"/>
      <c r="X36" s="313"/>
      <c r="Y36" s="234"/>
      <c r="AB36" s="246" t="b">
        <f>+IF($Y$1=Z36,VLOOKUP($AA$3,$A$238:$W$254,3))</f>
        <v>0</v>
      </c>
      <c r="AC36" s="246" t="b">
        <f>+IF($Y$1=Z36,VLOOKUP($AA$3,$A$238:$W$254,6))</f>
        <v>0</v>
      </c>
      <c r="AD36" s="246" t="b">
        <f>+IF($Y$1=Z36,VLOOKUP($AA$3,$A$238:$W$254,9))</f>
        <v>0</v>
      </c>
      <c r="AE36" s="246" t="b">
        <f>+IF($Y$1=Z36,VLOOKUP($AA$3,$A$238:$W$254,12))</f>
        <v>0</v>
      </c>
      <c r="AF36" s="246" t="b">
        <f>+IF($Y$1=Z36,VLOOKUP($AA$3,$A$238:$W$254,15))</f>
        <v>0</v>
      </c>
      <c r="AG36" s="246" t="b">
        <f>+IF($Y$1=Z36,VLOOKUP($AA$3,$A$238:$W$254,18))</f>
        <v>0</v>
      </c>
      <c r="AH36" s="246" t="b">
        <f>+IF($Y$1=Z36,VLOOKUP($AA$3,$A$238:$W$254,21))</f>
        <v>0</v>
      </c>
    </row>
    <row r="37" spans="1:34">
      <c r="A37" s="306">
        <v>84</v>
      </c>
      <c r="B37" s="306">
        <v>84</v>
      </c>
      <c r="C37" s="307">
        <v>3922</v>
      </c>
      <c r="D37" s="310">
        <v>2068.855</v>
      </c>
      <c r="E37" s="310">
        <v>1098.1600000000001</v>
      </c>
      <c r="F37" s="307">
        <v>2042</v>
      </c>
      <c r="G37" s="310">
        <v>1077.155</v>
      </c>
      <c r="H37" s="310">
        <v>571.7600000000001</v>
      </c>
      <c r="I37" s="307">
        <v>1674</v>
      </c>
      <c r="J37" s="310">
        <v>883.03499999999997</v>
      </c>
      <c r="K37" s="310">
        <v>468.72</v>
      </c>
      <c r="L37" s="307">
        <v>1532</v>
      </c>
      <c r="M37" s="310">
        <v>808.13</v>
      </c>
      <c r="N37" s="310">
        <v>428.96000000000004</v>
      </c>
      <c r="O37" s="307"/>
      <c r="P37" s="310"/>
      <c r="Q37" s="310"/>
      <c r="R37" s="311"/>
      <c r="S37" s="313"/>
      <c r="T37" s="313"/>
      <c r="U37" s="313"/>
      <c r="V37" s="313"/>
      <c r="W37" s="313"/>
      <c r="X37" s="313"/>
      <c r="Y37" s="234"/>
      <c r="AB37" s="246" t="b">
        <f>+IF($Y$1=Z37,VLOOKUP($AA$3,$A$260:$W$276,3))</f>
        <v>0</v>
      </c>
      <c r="AC37" s="246" t="b">
        <f>+IF($Y$1=Z37,VLOOKUP($AA$3,$A$260:$W$276,6))</f>
        <v>0</v>
      </c>
      <c r="AD37" s="246" t="b">
        <f>+IF($Y$1=Z37,VLOOKUP($AA$3,$A$260:$W$276,9))</f>
        <v>0</v>
      </c>
      <c r="AE37" s="246" t="b">
        <f>+IF($Y$1=Z37,VLOOKUP($AA$3,$A$260:$W$276,12))</f>
        <v>0</v>
      </c>
      <c r="AF37" s="246" t="b">
        <f>+IF($Y$1=Z37,VLOOKUP($AA$3,$A$260:$W$276,15))</f>
        <v>0</v>
      </c>
      <c r="AG37" s="246" t="b">
        <f>+IF($Y$1=Z37,VLOOKUP($AA$3,$A$260:$W$276,18))</f>
        <v>0</v>
      </c>
      <c r="AH37" s="246" t="b">
        <f>+IF($Y$1=Z37,VLOOKUP($AA$3,$A$260:$W$276,21))</f>
        <v>0</v>
      </c>
    </row>
    <row r="38" spans="1:34">
      <c r="A38" s="306">
        <v>85</v>
      </c>
      <c r="B38" s="306">
        <v>85</v>
      </c>
      <c r="C38" s="307">
        <v>4079</v>
      </c>
      <c r="D38" s="310">
        <v>2151.6724999999997</v>
      </c>
      <c r="E38" s="310">
        <v>1142.1200000000001</v>
      </c>
      <c r="F38" s="307">
        <v>2103</v>
      </c>
      <c r="G38" s="310">
        <v>1109.3325</v>
      </c>
      <c r="H38" s="310">
        <v>588.84</v>
      </c>
      <c r="I38" s="307">
        <v>1725</v>
      </c>
      <c r="J38" s="310">
        <v>909.9375</v>
      </c>
      <c r="K38" s="310">
        <v>483.00000000000006</v>
      </c>
      <c r="L38" s="307">
        <v>1577</v>
      </c>
      <c r="M38" s="310">
        <v>831.86749999999995</v>
      </c>
      <c r="N38" s="310">
        <v>441.56000000000006</v>
      </c>
      <c r="O38" s="307"/>
      <c r="P38" s="310"/>
      <c r="Q38" s="310"/>
      <c r="R38" s="311"/>
      <c r="S38" s="313"/>
      <c r="T38" s="313"/>
      <c r="U38" s="313"/>
      <c r="V38" s="313"/>
      <c r="W38" s="313"/>
      <c r="X38" s="313"/>
      <c r="Y38" s="234"/>
      <c r="AB38" s="246" t="b">
        <f>+IF($Y$1=Z38,VLOOKUP($AA$3,$A$282:$W$298,3))</f>
        <v>0</v>
      </c>
      <c r="AC38" s="246" t="b">
        <f>+IF($Y$1=Z38,VLOOKUP($AA$3,$A$282:$W$298,6))</f>
        <v>0</v>
      </c>
      <c r="AD38" s="246" t="b">
        <f>+IF($Y$1=Z38,VLOOKUP($AA$3,$A$282:$W$298,9))</f>
        <v>0</v>
      </c>
      <c r="AE38" s="246" t="b">
        <f>+IF($Y$1=Z38,VLOOKUP($AA$3,$A$282:$W$298,12))</f>
        <v>0</v>
      </c>
      <c r="AF38" s="246" t="b">
        <f>+IF($Y$1=Z38,VLOOKUP($AA$3,$A$282:$W$298,15))</f>
        <v>0</v>
      </c>
      <c r="AG38" s="246" t="b">
        <f>+IF($Y$1=Z38,VLOOKUP($AA$3,$A$282:$W$298,18))</f>
        <v>0</v>
      </c>
      <c r="AH38" s="246" t="b">
        <f>+IF($Y$1=Z38,VLOOKUP($AA$3,$A$282:$W$298,21))</f>
        <v>0</v>
      </c>
    </row>
    <row r="39" spans="1:34">
      <c r="A39" s="306">
        <v>86</v>
      </c>
      <c r="B39" s="306">
        <v>86</v>
      </c>
      <c r="C39" s="307">
        <v>4242</v>
      </c>
      <c r="D39" s="310">
        <v>2237.6549999999997</v>
      </c>
      <c r="E39" s="310">
        <v>1187.7600000000002</v>
      </c>
      <c r="F39" s="307">
        <v>2166</v>
      </c>
      <c r="G39" s="310">
        <v>1142.5649999999998</v>
      </c>
      <c r="H39" s="310">
        <v>606.48</v>
      </c>
      <c r="I39" s="307">
        <v>1776</v>
      </c>
      <c r="J39" s="310">
        <v>936.83999999999992</v>
      </c>
      <c r="K39" s="310">
        <v>497.28000000000003</v>
      </c>
      <c r="L39" s="307">
        <v>1625</v>
      </c>
      <c r="M39" s="310">
        <v>857.1875</v>
      </c>
      <c r="N39" s="310">
        <v>455.00000000000006</v>
      </c>
      <c r="O39" s="307"/>
      <c r="P39" s="310"/>
      <c r="Q39" s="310"/>
      <c r="R39" s="311"/>
      <c r="S39" s="313"/>
      <c r="T39" s="313"/>
      <c r="U39" s="313"/>
      <c r="V39" s="313"/>
      <c r="W39" s="313"/>
      <c r="X39" s="313"/>
      <c r="Y39" s="234"/>
      <c r="AB39" s="246" t="b">
        <f>+IF($Y$1=Z39,VLOOKUP($AA$3,$A$304:$W$320,3))</f>
        <v>0</v>
      </c>
      <c r="AC39" s="246" t="b">
        <f>+IF($Y$1=Z39,VLOOKUP($AA$3,$A$304:$W$320,6))</f>
        <v>0</v>
      </c>
      <c r="AD39" s="246" t="b">
        <f>+IF($Y$1=Z39,VLOOKUP($AA$3,$A$304:$W$320,9))</f>
        <v>0</v>
      </c>
      <c r="AE39" s="246" t="b">
        <f>+IF($Y$1=Z39,VLOOKUP($AA$3,$A$304:$W$320,12))</f>
        <v>0</v>
      </c>
      <c r="AF39" s="246" t="b">
        <f>+IF($Y$1=Z39,VLOOKUP($AA$3,$A$304:$W$320,15))</f>
        <v>0</v>
      </c>
      <c r="AG39" s="246" t="b">
        <f>+IF($Y$1=Z39,VLOOKUP($AA$3,$A$304:$W$320,18))</f>
        <v>0</v>
      </c>
      <c r="AH39" s="246" t="b">
        <f>+IF($Y$1=Z39,VLOOKUP($AA$3,$A$304:$W$320,21))</f>
        <v>0</v>
      </c>
    </row>
    <row r="40" spans="1:34">
      <c r="A40" s="306">
        <v>87</v>
      </c>
      <c r="B40" s="306">
        <v>87</v>
      </c>
      <c r="C40" s="307">
        <v>4412</v>
      </c>
      <c r="D40" s="310">
        <v>2327.33</v>
      </c>
      <c r="E40" s="310">
        <v>1235.3600000000001</v>
      </c>
      <c r="F40" s="307">
        <v>2231</v>
      </c>
      <c r="G40" s="310">
        <v>1176.8525</v>
      </c>
      <c r="H40" s="310">
        <v>624.68000000000006</v>
      </c>
      <c r="I40" s="307">
        <v>1830</v>
      </c>
      <c r="J40" s="310">
        <v>965.32499999999993</v>
      </c>
      <c r="K40" s="310">
        <v>512.40000000000009</v>
      </c>
      <c r="L40" s="307">
        <v>1674</v>
      </c>
      <c r="M40" s="310">
        <v>883.03499999999997</v>
      </c>
      <c r="N40" s="310">
        <v>468.72</v>
      </c>
      <c r="O40" s="307"/>
      <c r="P40" s="310"/>
      <c r="Q40" s="310"/>
      <c r="R40" s="311"/>
      <c r="S40" s="313"/>
      <c r="T40" s="313"/>
      <c r="U40" s="313"/>
      <c r="V40" s="313"/>
      <c r="W40" s="313"/>
      <c r="X40" s="313"/>
      <c r="Y40" s="234"/>
      <c r="AB40" s="246" t="b">
        <f>+IF($Y$1=Z40,VLOOKUP($AA$3,$A$326:$W$342,3))</f>
        <v>0</v>
      </c>
      <c r="AC40" s="246" t="b">
        <f>+IF($Y$1=Z40,VLOOKUP($AA$3,$A$326:$W$342,6))</f>
        <v>0</v>
      </c>
      <c r="AD40" s="246" t="b">
        <f>+IF($Y$1=Z40,VLOOKUP($AA$3,$A$326:$W$342,9))</f>
        <v>0</v>
      </c>
      <c r="AE40" s="246" t="b">
        <f>+IF($Y$1=Z40,VLOOKUP($AA$3,$A$326:$W$342,12))</f>
        <v>0</v>
      </c>
      <c r="AF40" s="246" t="b">
        <f>+IF($Y$1=Z40,VLOOKUP($AA$3,$A$326:$W$342,15))</f>
        <v>0</v>
      </c>
      <c r="AG40" s="246" t="b">
        <f>+IF($Y$1=Z40,VLOOKUP($AA$3,$A$326:$W$342,18))</f>
        <v>0</v>
      </c>
      <c r="AH40" s="246" t="b">
        <f>+IF($Y$1=Z40,VLOOKUP($AA$3,$A$326:$W$342,21))</f>
        <v>0</v>
      </c>
    </row>
    <row r="41" spans="1:34">
      <c r="A41" s="306">
        <v>88</v>
      </c>
      <c r="B41" s="306">
        <v>88</v>
      </c>
      <c r="C41" s="307">
        <v>4588</v>
      </c>
      <c r="D41" s="310">
        <v>2420.17</v>
      </c>
      <c r="E41" s="310">
        <v>1284.6400000000001</v>
      </c>
      <c r="F41" s="307">
        <v>2298</v>
      </c>
      <c r="G41" s="310">
        <v>1212.1949999999999</v>
      </c>
      <c r="H41" s="310">
        <v>643.44000000000005</v>
      </c>
      <c r="I41" s="307">
        <v>1885</v>
      </c>
      <c r="J41" s="310">
        <v>994.33749999999998</v>
      </c>
      <c r="K41" s="310">
        <v>527.80000000000007</v>
      </c>
      <c r="L41" s="307">
        <v>1724</v>
      </c>
      <c r="M41" s="310">
        <v>909.41</v>
      </c>
      <c r="N41" s="310">
        <v>482.72</v>
      </c>
      <c r="O41" s="307"/>
      <c r="P41" s="310"/>
      <c r="Q41" s="310"/>
      <c r="R41" s="311"/>
      <c r="S41" s="313"/>
      <c r="T41" s="313"/>
      <c r="U41" s="313"/>
      <c r="V41" s="313"/>
      <c r="W41" s="313"/>
      <c r="X41" s="313"/>
      <c r="Y41" s="234"/>
      <c r="AB41" s="246" t="b">
        <f>+IF($Y$1=Z41,VLOOKUP($AA$3,$A$348:$W$364,3))</f>
        <v>0</v>
      </c>
      <c r="AC41" s="246" t="b">
        <f>+IF($Y$1=Z41,VLOOKUP($AA$3,$A$348:$W$364,6))</f>
        <v>0</v>
      </c>
      <c r="AD41" s="246" t="b">
        <f>+IF($Y$1=Z41,VLOOKUP($AA$3,$A$348:$W$364,9))</f>
        <v>0</v>
      </c>
      <c r="AE41" s="246" t="b">
        <f>+IF($Y$1=Z41,VLOOKUP($AA$3,$A$348:$W$364,12))</f>
        <v>0</v>
      </c>
      <c r="AF41" s="246" t="b">
        <f>+IF($Y$1=Z41,VLOOKUP($AA$3,$A$348:$W$364,15))</f>
        <v>0</v>
      </c>
      <c r="AG41" s="246" t="b">
        <f>+IF($Y$1=Z41,VLOOKUP($AA$3,$A$348:$W$364,18))</f>
        <v>0</v>
      </c>
      <c r="AH41" s="246" t="b">
        <f>+IF($Y$1=Z41,VLOOKUP($AA$3,$A$348:$W$364,21))</f>
        <v>0</v>
      </c>
    </row>
    <row r="42" spans="1:34">
      <c r="A42" s="306">
        <v>89</v>
      </c>
      <c r="B42" s="306">
        <v>89</v>
      </c>
      <c r="C42" s="307">
        <v>4772</v>
      </c>
      <c r="D42" s="310">
        <v>2517.23</v>
      </c>
      <c r="E42" s="310">
        <v>1336.16</v>
      </c>
      <c r="F42" s="307">
        <v>2367</v>
      </c>
      <c r="G42" s="310">
        <v>1248.5925</v>
      </c>
      <c r="H42" s="310">
        <v>662.7600000000001</v>
      </c>
      <c r="I42" s="307">
        <v>1941</v>
      </c>
      <c r="J42" s="310">
        <v>1023.8774999999999</v>
      </c>
      <c r="K42" s="310">
        <v>543.48</v>
      </c>
      <c r="L42" s="307">
        <v>1775</v>
      </c>
      <c r="M42" s="310">
        <v>936.3125</v>
      </c>
      <c r="N42" s="310">
        <v>497.00000000000006</v>
      </c>
      <c r="O42" s="307"/>
      <c r="P42" s="310"/>
      <c r="Q42" s="310"/>
      <c r="R42" s="311"/>
      <c r="S42" s="313"/>
      <c r="T42" s="313"/>
      <c r="U42" s="313"/>
      <c r="V42" s="313"/>
      <c r="W42" s="313"/>
      <c r="X42" s="313"/>
      <c r="Y42" s="234"/>
      <c r="AB42" s="246" t="b">
        <f>+IF($Y$1=Z42,VLOOKUP($AA$3,$A$370:$W$386,3))</f>
        <v>0</v>
      </c>
      <c r="AC42" s="246" t="b">
        <f>+IF($Y$1=Z42,VLOOKUP($AA$3,$A$370:$W$386,6))</f>
        <v>0</v>
      </c>
      <c r="AD42" s="246" t="b">
        <f>+IF($Y$1=Z42,VLOOKUP($AA$3,$A$370:$W$386,9))</f>
        <v>0</v>
      </c>
      <c r="AE42" s="246" t="b">
        <f>+IF($Y$1=Z42,VLOOKUP($AA$3,$A$370:$W$386,12))</f>
        <v>0</v>
      </c>
      <c r="AF42" s="246" t="b">
        <f>+IF($Y$1=Z42,VLOOKUP($AA$3,$A$370:$W$386,15))</f>
        <v>0</v>
      </c>
      <c r="AG42" s="246" t="b">
        <f>+IF($Y$1=Z42,VLOOKUP($AA$3,$A$370:$W$386,18))</f>
        <v>0</v>
      </c>
      <c r="AH42" s="246" t="b">
        <f>+IF($Y$1=Z42,VLOOKUP($AA$3,$A$370:$W$386,21))</f>
        <v>0</v>
      </c>
    </row>
    <row r="43" spans="1:34">
      <c r="A43" s="306">
        <v>90</v>
      </c>
      <c r="B43" s="306">
        <v>90</v>
      </c>
      <c r="C43" s="307">
        <v>4963</v>
      </c>
      <c r="D43" s="310">
        <v>2617.9825000000001</v>
      </c>
      <c r="E43" s="310">
        <v>1389.64</v>
      </c>
      <c r="F43" s="307">
        <v>2438</v>
      </c>
      <c r="G43" s="310">
        <v>1286.0449999999998</v>
      </c>
      <c r="H43" s="310">
        <v>682.6400000000001</v>
      </c>
      <c r="I43" s="307">
        <v>1999</v>
      </c>
      <c r="J43" s="310">
        <v>1054.4724999999999</v>
      </c>
      <c r="K43" s="310">
        <v>559.72</v>
      </c>
      <c r="L43" s="307">
        <v>1829</v>
      </c>
      <c r="M43" s="310">
        <v>964.7974999999999</v>
      </c>
      <c r="N43" s="310">
        <v>512.12</v>
      </c>
      <c r="O43" s="307"/>
      <c r="P43" s="310"/>
      <c r="Q43" s="310"/>
      <c r="R43" s="311"/>
      <c r="S43" s="313"/>
      <c r="T43" s="313"/>
      <c r="U43" s="313"/>
      <c r="V43" s="313"/>
      <c r="W43" s="313"/>
      <c r="X43" s="313"/>
      <c r="Y43" s="234"/>
      <c r="AB43" s="246" t="b">
        <f>+IF($Y$1=Z43,VLOOKUP($AA$3,$A$392:$W$408,3))</f>
        <v>0</v>
      </c>
      <c r="AC43" s="246" t="b">
        <f>+IF($Y$1=Z43,VLOOKUP($AA$3,$A$392:$W$408,6))</f>
        <v>0</v>
      </c>
      <c r="AD43" s="246" t="b">
        <f>+IF($Y$1=Z43,VLOOKUP($AA$3,$A$392:$W$408,9))</f>
        <v>0</v>
      </c>
      <c r="AE43" s="246" t="b">
        <f>+IF($Y$1=Z43,VLOOKUP($AA$3,$A$392:$W$408,12))</f>
        <v>0</v>
      </c>
      <c r="AF43" s="246" t="b">
        <f>+IF($Y$1=Z43,VLOOKUP($AA$3,$A$392:$W$408,15))</f>
        <v>0</v>
      </c>
      <c r="AG43" s="246" t="b">
        <f>+IF($Y$1=Z43,VLOOKUP($AA$3,$A$392:$W$408,18))</f>
        <v>0</v>
      </c>
      <c r="AH43" s="246" t="b">
        <f>+IF($Y$1=Z43,VLOOKUP($AA$3,$A$392:$W$408,21))</f>
        <v>0</v>
      </c>
    </row>
    <row r="44" spans="1:34">
      <c r="A44" s="306">
        <v>91</v>
      </c>
      <c r="B44" s="306">
        <v>91</v>
      </c>
      <c r="C44" s="307">
        <v>5161</v>
      </c>
      <c r="D44" s="310">
        <v>2722.4274999999998</v>
      </c>
      <c r="E44" s="310">
        <v>1445.0800000000002</v>
      </c>
      <c r="F44" s="307">
        <v>2511</v>
      </c>
      <c r="G44" s="310">
        <v>1324.5525</v>
      </c>
      <c r="H44" s="310">
        <v>703.08</v>
      </c>
      <c r="I44" s="307">
        <v>2059</v>
      </c>
      <c r="J44" s="310">
        <v>1086.1224999999999</v>
      </c>
      <c r="K44" s="310">
        <v>576.5200000000001</v>
      </c>
      <c r="L44" s="307">
        <v>1884</v>
      </c>
      <c r="M44" s="310">
        <v>993.81</v>
      </c>
      <c r="N44" s="310">
        <v>527.5200000000001</v>
      </c>
      <c r="O44" s="307"/>
      <c r="P44" s="310"/>
      <c r="Q44" s="310"/>
      <c r="R44" s="311"/>
      <c r="S44" s="313"/>
      <c r="T44" s="313"/>
      <c r="U44" s="313"/>
      <c r="V44" s="313"/>
      <c r="W44" s="313"/>
      <c r="X44" s="313"/>
      <c r="Y44" s="234"/>
      <c r="AB44" s="246" t="b">
        <f>+IF($Y$1=Z44,VLOOKUP($AA$3,$A$414:$W$430,3))</f>
        <v>0</v>
      </c>
      <c r="AC44" s="246" t="b">
        <f>+IF($Y$1=Z44,VLOOKUP($AA$3,$A$414:$W$430,6))</f>
        <v>0</v>
      </c>
      <c r="AD44" s="246" t="b">
        <f>+IF($Y$1=Z44,VLOOKUP($AA$3,$A$414:$W$430,9))</f>
        <v>0</v>
      </c>
      <c r="AE44" s="246" t="b">
        <f>+IF($Y$1=Z44,VLOOKUP($AA$3,$A$414:$W$430,12))</f>
        <v>0</v>
      </c>
      <c r="AF44" s="246" t="b">
        <f>+IF($Y$1=Z44,VLOOKUP($AA$3,$A$414:$W$430,15))</f>
        <v>0</v>
      </c>
      <c r="AG44" s="246" t="b">
        <f>+IF($Y$1=Z44,VLOOKUP($AA$3,$A$414:$W$430,18))</f>
        <v>0</v>
      </c>
      <c r="AH44" s="246" t="b">
        <f>+IF($Y$1=Z44,VLOOKUP($AA$3,$A$414:$W$430,21))</f>
        <v>0</v>
      </c>
    </row>
    <row r="45" spans="1:34">
      <c r="A45" s="306">
        <v>92</v>
      </c>
      <c r="B45" s="306">
        <v>92</v>
      </c>
      <c r="C45" s="307">
        <v>5368</v>
      </c>
      <c r="D45" s="310">
        <v>2831.62</v>
      </c>
      <c r="E45" s="310">
        <v>1503.0400000000002</v>
      </c>
      <c r="F45" s="307">
        <v>2587</v>
      </c>
      <c r="G45" s="310">
        <v>1364.6424999999999</v>
      </c>
      <c r="H45" s="310">
        <v>724.36</v>
      </c>
      <c r="I45" s="307">
        <v>2121</v>
      </c>
      <c r="J45" s="310">
        <v>1118.8274999999999</v>
      </c>
      <c r="K45" s="310">
        <v>593.88000000000011</v>
      </c>
      <c r="L45" s="307">
        <v>1940</v>
      </c>
      <c r="M45" s="310">
        <v>1023.3499999999999</v>
      </c>
      <c r="N45" s="310">
        <v>543.20000000000005</v>
      </c>
      <c r="O45" s="307"/>
      <c r="P45" s="310"/>
      <c r="Q45" s="310"/>
      <c r="R45" s="311"/>
      <c r="S45" s="313"/>
      <c r="T45" s="313"/>
      <c r="U45" s="313"/>
      <c r="V45" s="313"/>
      <c r="W45" s="313"/>
      <c r="X45" s="313"/>
      <c r="Y45" s="234"/>
      <c r="AB45" s="246" t="b">
        <f>+IF($Y$1=Z45,VLOOKUP($AA$3,$A$436:$W$452,3))</f>
        <v>0</v>
      </c>
      <c r="AC45" s="246" t="b">
        <f>+IF($Y$1=Z45,VLOOKUP($AA$3,$A$436:$W$452,6))</f>
        <v>0</v>
      </c>
      <c r="AD45" s="246" t="b">
        <f>+IF($Y$1=Z45,VLOOKUP($AA$3,$A$436:$W$452,9))</f>
        <v>0</v>
      </c>
      <c r="AE45" s="246" t="b">
        <f>+IF($Y$1=Z45,VLOOKUP($AA$3,$A$436:$W$452,12))</f>
        <v>0</v>
      </c>
      <c r="AF45" s="246" t="b">
        <f>+IF($Y$1=Z45,VLOOKUP($AA$3,$A$436:$W$452,15))</f>
        <v>0</v>
      </c>
      <c r="AG45" s="246" t="b">
        <f>+IF($Y$1=Z45,VLOOKUP($AA$3,$A$436:$W$452,18))</f>
        <v>0</v>
      </c>
      <c r="AH45" s="246" t="b">
        <f>+IF($Y$1=Z45,VLOOKUP($AA$3,$A$436:$W$452,21))</f>
        <v>0</v>
      </c>
    </row>
    <row r="46" spans="1:34">
      <c r="A46" s="306">
        <v>93</v>
      </c>
      <c r="B46" s="306">
        <v>93</v>
      </c>
      <c r="C46" s="307">
        <v>5582</v>
      </c>
      <c r="D46" s="310">
        <v>2944.5049999999997</v>
      </c>
      <c r="E46" s="310">
        <v>1562.96</v>
      </c>
      <c r="F46" s="307">
        <v>2664</v>
      </c>
      <c r="G46" s="310">
        <v>1405.26</v>
      </c>
      <c r="H46" s="310">
        <v>745.92000000000007</v>
      </c>
      <c r="I46" s="307">
        <v>2185</v>
      </c>
      <c r="J46" s="310">
        <v>1152.5874999999999</v>
      </c>
      <c r="K46" s="310">
        <v>611.80000000000007</v>
      </c>
      <c r="L46" s="307">
        <v>1998</v>
      </c>
      <c r="M46" s="310">
        <v>1053.9449999999999</v>
      </c>
      <c r="N46" s="310">
        <v>559.44000000000005</v>
      </c>
      <c r="O46" s="307"/>
      <c r="P46" s="310"/>
      <c r="Q46" s="310"/>
      <c r="R46" s="311"/>
      <c r="S46" s="313"/>
      <c r="T46" s="313"/>
      <c r="U46" s="313"/>
      <c r="V46" s="313"/>
      <c r="W46" s="313"/>
      <c r="X46" s="313"/>
      <c r="Y46" s="234"/>
      <c r="AB46" s="246" t="b">
        <f>+IF($Y$1=Z46,VLOOKUP($AA$3,$A$458:$W$474,3))</f>
        <v>0</v>
      </c>
      <c r="AC46" s="246" t="b">
        <f>+IF($Y$1=Z46,VLOOKUP($AA$3,$A$458:$W$474,6))</f>
        <v>0</v>
      </c>
      <c r="AD46" s="246" t="b">
        <f>+IF($Y$1=Z46,VLOOKUP($AA$3,$A$458:$W$474,9))</f>
        <v>0</v>
      </c>
      <c r="AE46" s="246" t="b">
        <f>+IF($Y$1=Z46,VLOOKUP($AA$3,$A$458:$W$474,12))</f>
        <v>0</v>
      </c>
      <c r="AF46" s="246" t="b">
        <f>+IF($Y$1=Z46,VLOOKUP($AA$3,$A$458:$W$474,15))</f>
        <v>0</v>
      </c>
      <c r="AG46" s="246" t="b">
        <f>+IF($Y$1=Z46,VLOOKUP($AA$3,$A$458:$W$474,18))</f>
        <v>0</v>
      </c>
      <c r="AH46" s="246" t="b">
        <f>+IF($Y$1=Z46,VLOOKUP($AA$3,$A$458:$W$474,21))</f>
        <v>0</v>
      </c>
    </row>
    <row r="47" spans="1:34">
      <c r="A47" s="306">
        <v>94</v>
      </c>
      <c r="B47" s="306">
        <v>94</v>
      </c>
      <c r="C47" s="307">
        <v>5806</v>
      </c>
      <c r="D47" s="310">
        <v>3062.665</v>
      </c>
      <c r="E47" s="310">
        <v>1625.68</v>
      </c>
      <c r="F47" s="307">
        <v>2744</v>
      </c>
      <c r="G47" s="310">
        <v>1447.4599999999998</v>
      </c>
      <c r="H47" s="310">
        <v>768.32</v>
      </c>
      <c r="I47" s="307">
        <v>2250</v>
      </c>
      <c r="J47" s="310">
        <v>1186.875</v>
      </c>
      <c r="K47" s="310">
        <v>630.00000000000011</v>
      </c>
      <c r="L47" s="307">
        <v>2058</v>
      </c>
      <c r="M47" s="310">
        <v>1085.595</v>
      </c>
      <c r="N47" s="310">
        <v>576.24</v>
      </c>
      <c r="O47" s="307"/>
      <c r="P47" s="310"/>
      <c r="Q47" s="310"/>
      <c r="R47" s="311"/>
      <c r="S47" s="313"/>
      <c r="T47" s="313"/>
      <c r="U47" s="313"/>
      <c r="V47" s="313"/>
      <c r="W47" s="313"/>
      <c r="X47" s="313"/>
      <c r="Y47" s="46"/>
      <c r="AB47" s="246" t="b">
        <f>+IF($Y$1=Z47,VLOOKUP($AA$3,$A$480:$W$496,3))</f>
        <v>0</v>
      </c>
      <c r="AC47" s="246" t="b">
        <f>+IF($Y$1=Z47,VLOOKUP($AA$3,$A$480:$W$496,6))</f>
        <v>0</v>
      </c>
      <c r="AD47" s="246" t="b">
        <f>+IF($Y$1=Z47,VLOOKUP($AA$3,$A$480:$W$496,9))</f>
        <v>0</v>
      </c>
      <c r="AE47" s="246" t="b">
        <f>+IF($Y$1=Z47,VLOOKUP($AA$3,$A$480:$W$496,12))</f>
        <v>0</v>
      </c>
      <c r="AF47" s="246" t="b">
        <f>+IF($Y$1=Z47,VLOOKUP($AA$3,$A$480:$W$496,15))</f>
        <v>0</v>
      </c>
      <c r="AG47" s="246" t="b">
        <f>+IF($Y$1=Z47,VLOOKUP($AA$3,$A$480:$W$496,18))</f>
        <v>0</v>
      </c>
      <c r="AH47" s="246" t="b">
        <f>+IF($Y$1=Z47,VLOOKUP($AA$3,$A$480:$W$496,21))</f>
        <v>0</v>
      </c>
    </row>
    <row r="48" spans="1:34">
      <c r="A48" s="306">
        <v>95</v>
      </c>
      <c r="B48" s="306">
        <v>95</v>
      </c>
      <c r="C48" s="307">
        <v>6038</v>
      </c>
      <c r="D48" s="310">
        <v>3185.0449999999996</v>
      </c>
      <c r="E48" s="310">
        <v>1690.64</v>
      </c>
      <c r="F48" s="307">
        <v>2827</v>
      </c>
      <c r="G48" s="310">
        <v>1491.2424999999998</v>
      </c>
      <c r="H48" s="310">
        <v>791.56000000000006</v>
      </c>
      <c r="I48" s="307">
        <v>2318</v>
      </c>
      <c r="J48" s="310">
        <v>1222.7449999999999</v>
      </c>
      <c r="K48" s="310">
        <v>649.04000000000008</v>
      </c>
      <c r="L48" s="307">
        <v>2120</v>
      </c>
      <c r="M48" s="310">
        <v>1118.3</v>
      </c>
      <c r="N48" s="310">
        <v>593.6</v>
      </c>
      <c r="O48" s="307"/>
      <c r="P48" s="310"/>
      <c r="Q48" s="310"/>
      <c r="R48" s="311"/>
      <c r="S48" s="313"/>
      <c r="T48" s="313"/>
      <c r="U48" s="313"/>
      <c r="V48" s="313"/>
      <c r="W48" s="313"/>
      <c r="X48" s="313"/>
      <c r="Y48" s="46"/>
      <c r="AB48" s="246" t="b">
        <f>+IF($Y$1=Z48,VLOOKUP($AA$3,$A$502:$W$518,3))</f>
        <v>0</v>
      </c>
      <c r="AC48" s="246" t="b">
        <f>+IF($Y$1=Z48,VLOOKUP($AA$3,$A$502:$W$518,6))</f>
        <v>0</v>
      </c>
      <c r="AD48" s="246" t="b">
        <f>+IF($Y$1=Z48,VLOOKUP($AA$3,$A$502:$W$518,9))</f>
        <v>0</v>
      </c>
      <c r="AE48" s="246" t="b">
        <f>+IF($Y$1=Z48,VLOOKUP($AA$3,$A$502:$W$518,12))</f>
        <v>0</v>
      </c>
      <c r="AF48" s="246" t="b">
        <f>+IF($Y$1=Z48,VLOOKUP($AA$3,$A$502:$W$518,15))</f>
        <v>0</v>
      </c>
      <c r="AG48" s="246" t="b">
        <f>+IF($Y$1=Z48,VLOOKUP($AA$3,$A$502:$W$518,18))</f>
        <v>0</v>
      </c>
      <c r="AH48" s="246" t="b">
        <f>+IF($Y$1=Z48,VLOOKUP($AA$3,$A$502:$W$518,21))</f>
        <v>0</v>
      </c>
    </row>
    <row r="49" spans="1:34" ht="16.2" thickBot="1">
      <c r="A49" s="306">
        <v>96</v>
      </c>
      <c r="B49" s="306">
        <v>96</v>
      </c>
      <c r="C49" s="307">
        <v>6279</v>
      </c>
      <c r="D49" s="310">
        <v>3312.1724999999997</v>
      </c>
      <c r="E49" s="310">
        <v>1758.1200000000001</v>
      </c>
      <c r="F49" s="307">
        <v>2911</v>
      </c>
      <c r="G49" s="310">
        <v>1535.5525</v>
      </c>
      <c r="H49" s="310">
        <v>815.08</v>
      </c>
      <c r="I49" s="307">
        <v>2387</v>
      </c>
      <c r="J49" s="310">
        <v>1259.1424999999999</v>
      </c>
      <c r="K49" s="310">
        <v>668.36</v>
      </c>
      <c r="L49" s="307">
        <v>2184</v>
      </c>
      <c r="M49" s="310">
        <v>1152.06</v>
      </c>
      <c r="N49" s="310">
        <v>611.5200000000001</v>
      </c>
      <c r="O49" s="307"/>
      <c r="P49" s="310"/>
      <c r="Q49" s="310"/>
      <c r="R49" s="311"/>
      <c r="S49" s="313"/>
      <c r="T49" s="313"/>
      <c r="U49" s="313"/>
      <c r="V49" s="313"/>
      <c r="W49" s="313"/>
      <c r="X49" s="313"/>
      <c r="Y49" s="47"/>
      <c r="AB49" s="246" t="b">
        <f>+IF($Y$1=Z49,VLOOKUP($AA$3,$A$524:$W$540,3))</f>
        <v>0</v>
      </c>
      <c r="AC49" s="246" t="b">
        <f>+IF($Y$1=Z49,VLOOKUP($AA$3,$A$524:$W$540,6))</f>
        <v>0</v>
      </c>
      <c r="AD49" s="246" t="b">
        <f>+IF($Y$1=Z49,VLOOKUP($AA$3,$A$524:$W$540,9))</f>
        <v>0</v>
      </c>
      <c r="AE49" s="246" t="b">
        <f>+IF($Y$1=Z49,VLOOKUP($AA$3,$A$524:$W$540,12))</f>
        <v>0</v>
      </c>
      <c r="AF49" s="246" t="b">
        <f>+IF($Y$1=Z49,VLOOKUP($AA$3,$A$524:$W$540,15))</f>
        <v>0</v>
      </c>
      <c r="AG49" s="246" t="b">
        <f>+IF($Y$1=Z49,VLOOKUP($AA$3,$A$524:$W$540,18))</f>
        <v>0</v>
      </c>
      <c r="AH49" s="246" t="b">
        <f>+IF($Y$1=Z49,VLOOKUP($AA$3,$A$524:$W$540,21))</f>
        <v>0</v>
      </c>
    </row>
    <row r="50" spans="1:34">
      <c r="A50" s="306">
        <v>97</v>
      </c>
      <c r="B50" s="306">
        <v>97</v>
      </c>
      <c r="C50" s="307">
        <v>6531</v>
      </c>
      <c r="D50" s="310">
        <v>3445.1025</v>
      </c>
      <c r="E50" s="310">
        <v>1828.68</v>
      </c>
      <c r="F50" s="307">
        <v>2999</v>
      </c>
      <c r="G50" s="310">
        <v>1581.9724999999999</v>
      </c>
      <c r="H50" s="310">
        <v>839.72</v>
      </c>
      <c r="I50" s="307">
        <v>2459</v>
      </c>
      <c r="J50" s="310">
        <v>1297.1224999999999</v>
      </c>
      <c r="K50" s="310">
        <v>688.5200000000001</v>
      </c>
      <c r="L50" s="307">
        <v>2249</v>
      </c>
      <c r="M50" s="310">
        <v>1186.3474999999999</v>
      </c>
      <c r="N50" s="310">
        <v>629.72</v>
      </c>
      <c r="O50" s="307"/>
      <c r="P50" s="310"/>
      <c r="Q50" s="310"/>
      <c r="R50" s="311"/>
      <c r="S50" s="313"/>
      <c r="T50" s="313"/>
      <c r="U50" s="313"/>
      <c r="V50" s="313"/>
      <c r="W50" s="313"/>
      <c r="X50" s="313"/>
      <c r="AB50" s="245" t="e">
        <f>IF(AB24="N/A","N/A",IF($Y$1=3,"N/A",SUM(AB31:AB49)))</f>
        <v>#N/A</v>
      </c>
      <c r="AC50" s="245" t="e">
        <f t="shared" ref="AC50:AH50" si="1">IF(AC24="N/A","N/A",IF($Y$1=3,"N/A",SUM(AC31:AC49)))</f>
        <v>#N/A</v>
      </c>
      <c r="AD50" s="245" t="e">
        <f t="shared" si="1"/>
        <v>#N/A</v>
      </c>
      <c r="AE50" s="245" t="e">
        <f t="shared" si="1"/>
        <v>#N/A</v>
      </c>
      <c r="AF50" s="245" t="e">
        <f t="shared" si="1"/>
        <v>#N/A</v>
      </c>
      <c r="AG50" s="245" t="e">
        <f t="shared" si="1"/>
        <v>#REF!</v>
      </c>
      <c r="AH50" s="245" t="e">
        <f t="shared" si="1"/>
        <v>#REF!</v>
      </c>
    </row>
    <row r="51" spans="1:34">
      <c r="A51" s="306">
        <v>98</v>
      </c>
      <c r="B51" s="306">
        <v>98</v>
      </c>
      <c r="C51" s="307">
        <v>6792</v>
      </c>
      <c r="D51" s="310">
        <v>3582.7799999999997</v>
      </c>
      <c r="E51" s="310">
        <v>1901.7600000000002</v>
      </c>
      <c r="F51" s="307">
        <v>3089</v>
      </c>
      <c r="G51" s="310">
        <v>1629.4475</v>
      </c>
      <c r="H51" s="310">
        <v>864.92000000000007</v>
      </c>
      <c r="I51" s="307">
        <v>2533</v>
      </c>
      <c r="J51" s="310">
        <v>1336.1575</v>
      </c>
      <c r="K51" s="310">
        <v>709.24000000000012</v>
      </c>
      <c r="L51" s="307">
        <v>2317</v>
      </c>
      <c r="M51" s="310">
        <v>1222.2175</v>
      </c>
      <c r="N51" s="310">
        <v>648.7600000000001</v>
      </c>
      <c r="O51" s="307"/>
      <c r="P51" s="310"/>
      <c r="Q51" s="310"/>
      <c r="R51" s="311"/>
      <c r="S51" s="313"/>
      <c r="T51" s="313"/>
      <c r="U51" s="313"/>
      <c r="V51" s="313"/>
      <c r="W51" s="313"/>
      <c r="X51" s="313"/>
    </row>
    <row r="52" spans="1:34">
      <c r="A52" s="306">
        <v>99</v>
      </c>
      <c r="B52" s="306">
        <v>99</v>
      </c>
      <c r="C52" s="307">
        <v>7063</v>
      </c>
      <c r="D52" s="310">
        <v>3725.7324999999996</v>
      </c>
      <c r="E52" s="310">
        <v>1977.64</v>
      </c>
      <c r="F52" s="307">
        <v>3181</v>
      </c>
      <c r="G52" s="310">
        <v>1677.9775</v>
      </c>
      <c r="H52" s="310">
        <v>890.68000000000006</v>
      </c>
      <c r="I52" s="307">
        <v>2609</v>
      </c>
      <c r="J52" s="310">
        <v>1376.2474999999999</v>
      </c>
      <c r="K52" s="310">
        <v>730.5200000000001</v>
      </c>
      <c r="L52" s="307">
        <v>2386</v>
      </c>
      <c r="M52" s="310">
        <v>1258.615</v>
      </c>
      <c r="N52" s="310">
        <v>668.08</v>
      </c>
      <c r="O52" s="307"/>
      <c r="P52" s="310"/>
      <c r="Q52" s="310"/>
      <c r="R52" s="311"/>
      <c r="S52" s="313"/>
      <c r="T52" s="313"/>
      <c r="U52" s="313"/>
      <c r="V52" s="313"/>
      <c r="W52" s="313"/>
      <c r="X52" s="313"/>
    </row>
    <row r="53" spans="1:34">
      <c r="A53" s="306">
        <v>100</v>
      </c>
      <c r="B53" s="306">
        <v>100</v>
      </c>
      <c r="C53" s="307">
        <v>7346</v>
      </c>
      <c r="D53" s="310">
        <v>3875.0149999999999</v>
      </c>
      <c r="E53" s="310">
        <v>2056.88</v>
      </c>
      <c r="F53" s="307">
        <v>3277</v>
      </c>
      <c r="G53" s="310">
        <v>1728.6174999999998</v>
      </c>
      <c r="H53" s="310">
        <v>917.56000000000006</v>
      </c>
      <c r="I53" s="307">
        <v>2687</v>
      </c>
      <c r="J53" s="310">
        <v>1417.3924999999999</v>
      </c>
      <c r="K53" s="310">
        <v>752.36000000000013</v>
      </c>
      <c r="L53" s="307">
        <v>2458</v>
      </c>
      <c r="M53" s="310">
        <v>1296.595</v>
      </c>
      <c r="N53" s="310">
        <v>688.24</v>
      </c>
      <c r="O53" s="307"/>
      <c r="P53" s="310"/>
      <c r="Q53" s="310"/>
      <c r="R53" s="311"/>
      <c r="S53" s="313"/>
      <c r="T53" s="313"/>
      <c r="U53" s="313"/>
      <c r="V53" s="313"/>
      <c r="W53" s="313"/>
      <c r="X53" s="313"/>
    </row>
    <row r="54" spans="1:34">
      <c r="A54" s="306">
        <v>101</v>
      </c>
      <c r="B54" s="306">
        <v>101</v>
      </c>
      <c r="C54" s="307">
        <v>7640</v>
      </c>
      <c r="D54" s="310">
        <v>4030.1</v>
      </c>
      <c r="E54" s="310">
        <v>2139.2000000000003</v>
      </c>
      <c r="F54" s="307">
        <v>3375</v>
      </c>
      <c r="G54" s="310">
        <v>1780.3125</v>
      </c>
      <c r="H54" s="310">
        <v>945.00000000000011</v>
      </c>
      <c r="I54" s="307">
        <v>2768</v>
      </c>
      <c r="J54" s="310">
        <v>1460.12</v>
      </c>
      <c r="K54" s="310">
        <v>775.04000000000008</v>
      </c>
      <c r="L54" s="307">
        <v>2531</v>
      </c>
      <c r="M54" s="310">
        <v>1335.1025</v>
      </c>
      <c r="N54" s="310">
        <v>708.68000000000006</v>
      </c>
      <c r="O54" s="307"/>
      <c r="P54" s="310"/>
      <c r="Q54" s="310"/>
      <c r="R54" s="311"/>
      <c r="S54" s="313"/>
      <c r="T54" s="313"/>
      <c r="U54" s="313"/>
      <c r="V54" s="313"/>
      <c r="W54" s="313"/>
      <c r="X54" s="313"/>
      <c r="Y54" s="245">
        <f>+Y28</f>
        <v>0</v>
      </c>
    </row>
    <row r="55" spans="1:34">
      <c r="A55" s="306">
        <v>102</v>
      </c>
      <c r="B55" s="306">
        <v>102</v>
      </c>
      <c r="C55" s="307">
        <v>7932</v>
      </c>
      <c r="D55" s="310">
        <v>4184.13</v>
      </c>
      <c r="E55" s="310">
        <v>2220.96</v>
      </c>
      <c r="F55" s="307">
        <v>3473</v>
      </c>
      <c r="G55" s="310">
        <v>1832.0074999999999</v>
      </c>
      <c r="H55" s="310">
        <v>972.44</v>
      </c>
      <c r="I55" s="307">
        <v>2848</v>
      </c>
      <c r="J55" s="310">
        <v>1502.32</v>
      </c>
      <c r="K55" s="310">
        <v>797.44</v>
      </c>
      <c r="L55" s="307">
        <v>2605</v>
      </c>
      <c r="M55" s="310">
        <v>1374.1374999999998</v>
      </c>
      <c r="N55" s="310">
        <v>729.40000000000009</v>
      </c>
      <c r="O55" s="307"/>
      <c r="P55" s="310"/>
      <c r="Q55" s="310"/>
      <c r="R55" s="311"/>
      <c r="S55" s="313"/>
      <c r="T55" s="313"/>
      <c r="U55" s="313"/>
      <c r="V55" s="313"/>
      <c r="W55" s="313"/>
      <c r="X55" s="313"/>
      <c r="AA55" s="253">
        <f>+AA2</f>
        <v>43</v>
      </c>
      <c r="AB55" s="245" t="s">
        <v>644</v>
      </c>
      <c r="AC55" s="245" t="s">
        <v>645</v>
      </c>
      <c r="AD55" s="245" t="s">
        <v>646</v>
      </c>
      <c r="AE55" s="245" t="s">
        <v>647</v>
      </c>
      <c r="AF55" s="245" t="s">
        <v>648</v>
      </c>
      <c r="AG55" s="245" t="s">
        <v>649</v>
      </c>
      <c r="AH55" s="245" t="s">
        <v>650</v>
      </c>
    </row>
    <row r="56" spans="1:34" ht="16.2" thickBot="1">
      <c r="A56" s="306">
        <v>103</v>
      </c>
      <c r="B56" s="306">
        <v>103</v>
      </c>
      <c r="C56" s="309">
        <v>8090</v>
      </c>
      <c r="D56" s="335">
        <v>4267.4749999999995</v>
      </c>
      <c r="E56" s="335">
        <v>2265.2000000000003</v>
      </c>
      <c r="F56" s="309">
        <v>3543</v>
      </c>
      <c r="G56" s="335">
        <v>1868.9324999999999</v>
      </c>
      <c r="H56" s="335">
        <v>992.04000000000008</v>
      </c>
      <c r="I56" s="309">
        <v>2905</v>
      </c>
      <c r="J56" s="335">
        <v>1532.3874999999998</v>
      </c>
      <c r="K56" s="335">
        <v>813.40000000000009</v>
      </c>
      <c r="L56" s="309">
        <v>2657</v>
      </c>
      <c r="M56" s="335">
        <v>1401.5674999999999</v>
      </c>
      <c r="N56" s="335">
        <v>743.96</v>
      </c>
      <c r="O56" s="309"/>
      <c r="P56" s="310"/>
      <c r="Q56" s="310"/>
      <c r="R56" s="312"/>
      <c r="S56" s="313"/>
      <c r="T56" s="313"/>
      <c r="U56" s="313"/>
      <c r="V56" s="313"/>
      <c r="W56" s="313"/>
      <c r="X56" s="313"/>
      <c r="AA56" s="253" t="str">
        <f>+AA3</f>
        <v>N/A</v>
      </c>
      <c r="AB56" s="245" t="s">
        <v>652</v>
      </c>
      <c r="AC56" s="245" t="s">
        <v>652</v>
      </c>
      <c r="AD56" s="245" t="s">
        <v>652</v>
      </c>
      <c r="AE56" s="245" t="s">
        <v>652</v>
      </c>
      <c r="AF56" s="245" t="s">
        <v>652</v>
      </c>
      <c r="AG56" s="245" t="s">
        <v>652</v>
      </c>
      <c r="AH56" s="245" t="s">
        <v>652</v>
      </c>
    </row>
    <row r="57" spans="1:34">
      <c r="A57" s="306">
        <v>104</v>
      </c>
      <c r="B57" s="306">
        <v>104</v>
      </c>
      <c r="C57" s="307">
        <v>8252</v>
      </c>
      <c r="D57" s="310">
        <v>4352.9299999999994</v>
      </c>
      <c r="E57" s="310">
        <v>2310.5600000000004</v>
      </c>
      <c r="F57" s="307">
        <v>3613</v>
      </c>
      <c r="G57" s="310">
        <v>1905.8574999999998</v>
      </c>
      <c r="H57" s="310">
        <v>1011.6400000000001</v>
      </c>
      <c r="I57" s="307">
        <v>2963</v>
      </c>
      <c r="J57" s="310">
        <v>1562.9824999999998</v>
      </c>
      <c r="K57" s="310">
        <v>829.6400000000001</v>
      </c>
      <c r="L57" s="307">
        <v>2710</v>
      </c>
      <c r="M57" s="310">
        <v>1429.5249999999999</v>
      </c>
      <c r="N57" s="310">
        <v>758.80000000000007</v>
      </c>
      <c r="O57" s="307"/>
      <c r="P57" s="310"/>
      <c r="Q57" s="310"/>
      <c r="R57" s="311"/>
      <c r="S57" s="313"/>
      <c r="T57" s="313"/>
      <c r="U57" s="313"/>
      <c r="V57" s="313"/>
      <c r="W57" s="313"/>
      <c r="X57" s="313"/>
      <c r="Y57" s="45" t="s">
        <v>86</v>
      </c>
      <c r="AA57" s="253">
        <f>+AA30</f>
        <v>1</v>
      </c>
    </row>
    <row r="58" spans="1:34">
      <c r="A58" s="306">
        <v>105</v>
      </c>
      <c r="B58" s="306">
        <v>105</v>
      </c>
      <c r="C58" s="307">
        <v>8417</v>
      </c>
      <c r="D58" s="310">
        <v>4439.9674999999997</v>
      </c>
      <c r="E58" s="310">
        <v>2356.7600000000002</v>
      </c>
      <c r="F58" s="307">
        <v>3686</v>
      </c>
      <c r="G58" s="310">
        <v>1944.3649999999998</v>
      </c>
      <c r="H58" s="310">
        <v>1032.0800000000002</v>
      </c>
      <c r="I58" s="307">
        <v>3022</v>
      </c>
      <c r="J58" s="310">
        <v>1594.105</v>
      </c>
      <c r="K58" s="310">
        <v>846.16000000000008</v>
      </c>
      <c r="L58" s="307">
        <v>2764</v>
      </c>
      <c r="M58" s="310">
        <v>1458.01</v>
      </c>
      <c r="N58" s="310">
        <v>773.92000000000007</v>
      </c>
      <c r="O58" s="307"/>
      <c r="P58" s="310"/>
      <c r="Q58" s="310"/>
      <c r="R58" s="311"/>
      <c r="S58" s="313"/>
      <c r="T58" s="313"/>
      <c r="U58" s="313"/>
      <c r="V58" s="313"/>
      <c r="W58" s="313"/>
      <c r="X58" s="313"/>
      <c r="Y58" s="234" t="s">
        <v>758</v>
      </c>
      <c r="Z58" s="245">
        <v>1</v>
      </c>
      <c r="AB58" s="249" t="b">
        <f>+IF($Y$1=Z58,VLOOKUP($AA$4,$A$5:$W$62,3,0))</f>
        <v>0</v>
      </c>
      <c r="AC58" s="249" t="b">
        <f>+IF($Y$1=Z58,VLOOKUP($AA$4,$A$5:$W$62,6,0))</f>
        <v>0</v>
      </c>
      <c r="AD58" s="249" t="b">
        <f>+IF($Y$1=Z58,VLOOKUP($AA$4,$A$5:$W$62,9,0))</f>
        <v>0</v>
      </c>
      <c r="AE58" s="249" t="b">
        <f>+IF($Y$1=Z58,VLOOKUP($AA$4,$A$5:$W$62,12,0))</f>
        <v>0</v>
      </c>
      <c r="AF58" s="249" t="b">
        <f>+IF($Y$1=Z58,VLOOKUP($AA$4,$A$5:$W$62,15,0))</f>
        <v>0</v>
      </c>
      <c r="AG58" s="249" t="b">
        <f>+IF($Y$1=Z58,VLOOKUP($AA$4,$A$5:$W$21,18,0))</f>
        <v>0</v>
      </c>
      <c r="AH58" s="249" t="b">
        <f>+IF($Y$1=Z58,VLOOKUP($AA$4,$A$5:$W$21,21,0))</f>
        <v>0</v>
      </c>
    </row>
    <row r="59" spans="1:34">
      <c r="A59" s="308"/>
      <c r="B59" s="309"/>
      <c r="C59" s="309"/>
      <c r="D59" s="335"/>
      <c r="E59" s="335"/>
      <c r="F59" s="309"/>
      <c r="G59" s="335"/>
      <c r="H59" s="335"/>
      <c r="I59" s="309"/>
      <c r="J59" s="335"/>
      <c r="K59" s="335"/>
      <c r="L59" s="309"/>
      <c r="M59" s="335"/>
      <c r="N59" s="335"/>
      <c r="O59" s="309"/>
      <c r="P59" s="310"/>
      <c r="Q59" s="310"/>
      <c r="R59" s="312"/>
      <c r="S59" s="313"/>
      <c r="T59" s="313"/>
      <c r="U59" s="313"/>
      <c r="V59" s="313"/>
      <c r="W59" s="313"/>
      <c r="X59" s="313"/>
      <c r="Y59" s="234" t="s">
        <v>759</v>
      </c>
      <c r="Z59" s="245">
        <v>2</v>
      </c>
      <c r="AB59" s="249">
        <f>+IF($Y$1=Z59,VLOOKUP($AA$4,$A$68:$W$125,3,0))</f>
        <v>122</v>
      </c>
      <c r="AC59" s="249">
        <f>+IF($Y$1=Z59,VLOOKUP($AA$4,$A$68:$W$125,6,0))</f>
        <v>83</v>
      </c>
      <c r="AD59" s="249">
        <f>+IF($Y$1=Z59,VLOOKUP($AA$4,$A$68:$W$125,9,0))</f>
        <v>68</v>
      </c>
      <c r="AE59" s="249">
        <f>+IF($Y$1=Z59,VLOOKUP($AA$4,$A$68:$W$125,12,0))</f>
        <v>62</v>
      </c>
      <c r="AF59" s="249">
        <f>+IF($Y$1=Z59,VLOOKUP($AA$4,$A$68:$W$125,15,0))</f>
        <v>0</v>
      </c>
      <c r="AG59" s="249" t="e">
        <f>+IF($Y$1=Z59,VLOOKUP($AA$4,#REF!,18,0))</f>
        <v>#REF!</v>
      </c>
      <c r="AH59" s="249" t="e">
        <f>+IF($Y$1=Z59,VLOOKUP($AA$4,#REF!,21,0))</f>
        <v>#REF!</v>
      </c>
    </row>
    <row r="60" spans="1:34">
      <c r="A60" s="306">
        <v>1</v>
      </c>
      <c r="B60" s="307"/>
      <c r="C60" s="307">
        <v>138</v>
      </c>
      <c r="D60" s="310">
        <v>72.795000000000002</v>
      </c>
      <c r="E60" s="310">
        <v>38.64</v>
      </c>
      <c r="F60" s="307">
        <v>93</v>
      </c>
      <c r="G60" s="310">
        <v>49.057499999999997</v>
      </c>
      <c r="H60" s="310">
        <v>26.040000000000003</v>
      </c>
      <c r="I60" s="307">
        <v>76</v>
      </c>
      <c r="J60" s="310">
        <v>40.089999999999996</v>
      </c>
      <c r="K60" s="310">
        <v>21.28</v>
      </c>
      <c r="L60" s="307">
        <v>70</v>
      </c>
      <c r="M60" s="310">
        <v>36.924999999999997</v>
      </c>
      <c r="N60" s="310">
        <v>19.600000000000001</v>
      </c>
      <c r="O60" s="307"/>
      <c r="P60" s="310"/>
      <c r="Q60" s="310"/>
      <c r="R60" s="311"/>
      <c r="S60" s="313"/>
      <c r="T60" s="313"/>
      <c r="U60" s="313"/>
      <c r="V60" s="313"/>
      <c r="W60" s="313"/>
      <c r="X60" s="313"/>
      <c r="Y60" s="234"/>
      <c r="AB60" s="249" t="b">
        <f>+IF($Y$1=Z60,VLOOKUP($AA$4,$A$131:$W$147,3,0))</f>
        <v>0</v>
      </c>
      <c r="AC60" s="249" t="b">
        <f>+IF($Y$1=Z60,VLOOKUP($AA$4,$A$131:$W$147,6,0))</f>
        <v>0</v>
      </c>
      <c r="AD60" s="249" t="b">
        <f>+IF($Y$1=Z60,VLOOKUP($AA$4,$A$131:$W$147,9,0))</f>
        <v>0</v>
      </c>
      <c r="AE60" s="249" t="b">
        <f>+IF($Y$1=Z60,VLOOKUP($AA$4,$A$131:$W$147,12,0))</f>
        <v>0</v>
      </c>
      <c r="AF60" s="249" t="b">
        <f>+IF($Y$1=Z60,VLOOKUP($AA$4,$A$131:$W$147,15,0))</f>
        <v>0</v>
      </c>
      <c r="AG60" s="249" t="b">
        <f>+IF($Y$1=Z60,VLOOKUP($AA$4,$A$131:$W$147,18,0))</f>
        <v>0</v>
      </c>
      <c r="AH60" s="249" t="b">
        <f>+IF($Y$1=Z60,VLOOKUP($AA$4,$A$131:$W$147,21,0))</f>
        <v>0</v>
      </c>
    </row>
    <row r="61" spans="1:34">
      <c r="A61" s="308">
        <v>2</v>
      </c>
      <c r="B61" s="309"/>
      <c r="C61" s="309">
        <v>248</v>
      </c>
      <c r="D61" s="310">
        <v>130.82</v>
      </c>
      <c r="E61" s="310">
        <v>69.440000000000012</v>
      </c>
      <c r="F61" s="309">
        <v>167</v>
      </c>
      <c r="G61" s="310">
        <v>88.092500000000001</v>
      </c>
      <c r="H61" s="310">
        <v>46.760000000000005</v>
      </c>
      <c r="I61" s="309">
        <v>137</v>
      </c>
      <c r="J61" s="310">
        <v>72.267499999999998</v>
      </c>
      <c r="K61" s="310">
        <v>38.360000000000007</v>
      </c>
      <c r="L61" s="309">
        <v>126</v>
      </c>
      <c r="M61" s="310">
        <v>66.464999999999989</v>
      </c>
      <c r="N61" s="310">
        <v>35.28</v>
      </c>
      <c r="O61" s="309"/>
      <c r="P61" s="310"/>
      <c r="Q61" s="310"/>
      <c r="R61" s="312"/>
      <c r="S61" s="313"/>
      <c r="T61" s="313"/>
      <c r="U61" s="313"/>
      <c r="V61" s="313"/>
      <c r="W61" s="313"/>
      <c r="X61" s="313"/>
      <c r="Y61" s="234" t="s">
        <v>757</v>
      </c>
      <c r="Z61" s="245">
        <v>4</v>
      </c>
      <c r="AB61" s="249" t="b">
        <f>+IF($Y$1=Z61,VLOOKUP($AA$4,$A$153:$N$210,3,0))</f>
        <v>0</v>
      </c>
      <c r="AC61" s="249" t="b">
        <f>+IF($Y$1=Z61,VLOOKUP($AA$4,$A$153:$W$210,6,0))</f>
        <v>0</v>
      </c>
      <c r="AD61" s="249" t="b">
        <f>+IF($Y$1=Z61,VLOOKUP($AA$4,$A$153:$W$210,9,0))</f>
        <v>0</v>
      </c>
      <c r="AE61" s="249" t="b">
        <f>+IF($Y$1=Z61,VLOOKUP($AA$4,$A$153:$W$210,12,0))</f>
        <v>0</v>
      </c>
      <c r="AF61" s="249" t="b">
        <f>+IF($Y$1=Z61,VLOOKUP($AA$4,$A$153:$W$210,15,0))</f>
        <v>0</v>
      </c>
      <c r="AG61" s="249" t="b">
        <f>+IF($Y$1=Z61,VLOOKUP($AA$4,#REF!,18,0))</f>
        <v>0</v>
      </c>
      <c r="AH61" s="249" t="b">
        <f>+IF($Y$1=Z61,VLOOKUP($AA$4,#REF!,21,0))</f>
        <v>0</v>
      </c>
    </row>
    <row r="62" spans="1:34">
      <c r="A62" s="306">
        <v>3</v>
      </c>
      <c r="B62" s="307"/>
      <c r="C62" s="307">
        <v>303</v>
      </c>
      <c r="D62" s="310">
        <v>159.83249999999998</v>
      </c>
      <c r="E62" s="310">
        <v>84.84</v>
      </c>
      <c r="F62" s="307">
        <v>205</v>
      </c>
      <c r="G62" s="310">
        <v>108.13749999999999</v>
      </c>
      <c r="H62" s="310">
        <v>57.400000000000006</v>
      </c>
      <c r="I62" s="307">
        <v>168</v>
      </c>
      <c r="J62" s="310">
        <v>88.61999999999999</v>
      </c>
      <c r="K62" s="310">
        <v>47.040000000000006</v>
      </c>
      <c r="L62" s="307">
        <v>153</v>
      </c>
      <c r="M62" s="310">
        <v>80.707499999999996</v>
      </c>
      <c r="N62" s="310">
        <v>42.84</v>
      </c>
      <c r="O62" s="307"/>
      <c r="P62" s="310"/>
      <c r="Q62" s="310"/>
      <c r="R62" s="311"/>
      <c r="S62" s="313"/>
      <c r="T62" s="313"/>
      <c r="U62" s="313"/>
      <c r="V62" s="313"/>
      <c r="W62" s="313"/>
      <c r="X62" s="313"/>
      <c r="Y62" s="234"/>
      <c r="AB62" s="249" t="b">
        <f>+IF($Y$1=Z62,VLOOKUP($AA$4,$A$216:$W$232,3,0))</f>
        <v>0</v>
      </c>
      <c r="AC62" s="249" t="b">
        <f>+IF($Y$1=Z62,VLOOKUP($AA$4,$A$216:$W$232,6,0))</f>
        <v>0</v>
      </c>
      <c r="AD62" s="249" t="b">
        <f>+IF($Y$1=Z62,VLOOKUP($AA$4,$A$216:$W$232,9,0))</f>
        <v>0</v>
      </c>
      <c r="AE62" s="249" t="b">
        <f>+IF($Y$1=Z62,VLOOKUP($AA$4,$A$216:$W$232,12,0))</f>
        <v>0</v>
      </c>
      <c r="AF62" s="249" t="b">
        <f>+IF($Y$1=Z62,VLOOKUP($AA$4,$A$216:$W$232,15,0))</f>
        <v>0</v>
      </c>
      <c r="AG62" s="249" t="b">
        <f>+IF($Y$1=Z62,VLOOKUP($AA$4,$A$216:$W$232,18,0))</f>
        <v>0</v>
      </c>
      <c r="AH62" s="249" t="b">
        <f>+IF($Y$1=Z62,VLOOKUP($AA$4,$A$216:$W$232,21,0))</f>
        <v>0</v>
      </c>
    </row>
    <row r="63" spans="1:34">
      <c r="X63" s="313"/>
      <c r="Y63" s="234"/>
      <c r="AB63" s="249" t="b">
        <f>+IF($Y$1=Z63,VLOOKUP($AA$4,$A$238:$W$254,3,0))</f>
        <v>0</v>
      </c>
      <c r="AC63" s="249" t="b">
        <f>+IF($Y$1=Z63,VLOOKUP($AA$4,$A$238:$W$254,6,0))</f>
        <v>0</v>
      </c>
      <c r="AD63" s="249" t="b">
        <f>+IF($Y$1=Z63,VLOOKUP($AA$4,$A$238:$W$254,9,0))</f>
        <v>0</v>
      </c>
      <c r="AE63" s="249" t="b">
        <f>+IF($Y$1=Z63,VLOOKUP($AA$4,$A$238:$W$254,12,0))</f>
        <v>0</v>
      </c>
      <c r="AF63" s="249" t="b">
        <f>+IF($Y$1=Z63,VLOOKUP($AA$4,$A$238:$W$254,15,0))</f>
        <v>0</v>
      </c>
      <c r="AG63" s="249" t="b">
        <f>+IF($Y$1=Z63,VLOOKUP($AA$4,$A$238:$W$254,18,0))</f>
        <v>0</v>
      </c>
      <c r="AH63" s="249" t="b">
        <f>+IF($Y$1=Z63,VLOOKUP($AA$4,$A$238:$W$254,21,0))</f>
        <v>0</v>
      </c>
    </row>
    <row r="64" spans="1:34">
      <c r="A64" s="254" t="s">
        <v>759</v>
      </c>
      <c r="C64" s="245" t="s">
        <v>635</v>
      </c>
      <c r="F64" s="245" t="s">
        <v>636</v>
      </c>
      <c r="I64" s="245" t="s">
        <v>637</v>
      </c>
      <c r="L64" s="245" t="s">
        <v>638</v>
      </c>
      <c r="O64" s="245" t="s">
        <v>639</v>
      </c>
      <c r="R64" s="245" t="s">
        <v>640</v>
      </c>
      <c r="U64" s="245" t="s">
        <v>641</v>
      </c>
      <c r="X64" s="313"/>
      <c r="Y64" s="234"/>
      <c r="AB64" s="249" t="b">
        <f>+IF($Y$1=Z64,VLOOKUP($AA$4,$A$260:$W$276,3,0))</f>
        <v>0</v>
      </c>
      <c r="AC64" s="249" t="b">
        <f>+IF($Y$1=Z64,VLOOKUP($AA$4,$A$260:$W$276,6,0))</f>
        <v>0</v>
      </c>
      <c r="AD64" s="249" t="b">
        <f>+IF($Y$1=Z64,VLOOKUP($AA$4,$A$260:$W$276,9,0))</f>
        <v>0</v>
      </c>
      <c r="AE64" s="249" t="b">
        <f>+IF($Y$1=Z64,VLOOKUP($AA$4,$A$260:$W$276,12,0))</f>
        <v>0</v>
      </c>
      <c r="AF64" s="249" t="b">
        <f>+IF($Y$1=Z64,VLOOKUP($AA$4,$A$260:$W$276,15,0))</f>
        <v>0</v>
      </c>
      <c r="AG64" s="249" t="b">
        <f>+IF($Y$1=Z64,VLOOKUP($AA$4,$A$260:$W$276,18,0))</f>
        <v>0</v>
      </c>
      <c r="AH64" s="249" t="b">
        <f>+IF($Y$1=Z64,VLOOKUP($AA$4,$A$260:$W$276,21,0))</f>
        <v>0</v>
      </c>
    </row>
    <row r="65" spans="1:34">
      <c r="C65" s="245" t="s">
        <v>642</v>
      </c>
      <c r="D65" s="245" t="s">
        <v>643</v>
      </c>
      <c r="F65" s="245" t="s">
        <v>642</v>
      </c>
      <c r="G65" s="245" t="s">
        <v>643</v>
      </c>
      <c r="I65" s="245" t="s">
        <v>642</v>
      </c>
      <c r="J65" s="245" t="s">
        <v>643</v>
      </c>
      <c r="L65" s="245" t="s">
        <v>642</v>
      </c>
      <c r="M65" s="245" t="s">
        <v>643</v>
      </c>
      <c r="O65" s="245" t="s">
        <v>642</v>
      </c>
      <c r="P65" s="245" t="s">
        <v>643</v>
      </c>
      <c r="R65" s="245" t="s">
        <v>642</v>
      </c>
      <c r="S65" s="245" t="s">
        <v>643</v>
      </c>
      <c r="U65" s="245" t="s">
        <v>642</v>
      </c>
      <c r="V65" s="245" t="s">
        <v>643</v>
      </c>
      <c r="X65" s="313"/>
      <c r="Y65" s="234"/>
      <c r="AB65" s="249" t="b">
        <f>+IF($Y$1=Z65,VLOOKUP($AA$4,$A$282:$W$298,3,0))</f>
        <v>0</v>
      </c>
      <c r="AC65" s="249" t="b">
        <f>+IF($Y$1=Z65,VLOOKUP($AA$4,$A$282:$W$298,6,0))</f>
        <v>0</v>
      </c>
      <c r="AD65" s="249" t="b">
        <f>+IF($Y$1=Z65,VLOOKUP($AA$4,$A$282:$W$298,9,0))</f>
        <v>0</v>
      </c>
      <c r="AE65" s="249" t="b">
        <f>+IF($Y$1=Z65,VLOOKUP($AA$4,$A$282:$W$298,12,0))</f>
        <v>0</v>
      </c>
      <c r="AF65" s="249" t="b">
        <f>+IF($Y$1=Z65,VLOOKUP($AA$4,$A$282:$W$298,15,0))</f>
        <v>0</v>
      </c>
      <c r="AG65" s="249" t="b">
        <f>+IF($Y$1=Z65,VLOOKUP($AA$4,$A$282:$W$298,18,0))</f>
        <v>0</v>
      </c>
      <c r="AH65" s="249" t="b">
        <f>+IF($Y$1=Z65,VLOOKUP($AA$4,$A$282:$W$298,21,0))</f>
        <v>0</v>
      </c>
    </row>
    <row r="66" spans="1:34">
      <c r="A66" s="254" t="s">
        <v>651</v>
      </c>
      <c r="C66" s="245">
        <v>5000</v>
      </c>
      <c r="D66" s="245">
        <v>5000</v>
      </c>
      <c r="F66" s="245">
        <v>10000</v>
      </c>
      <c r="G66" s="245">
        <v>10000</v>
      </c>
      <c r="I66" s="245">
        <v>15000</v>
      </c>
      <c r="J66" s="245">
        <v>15000</v>
      </c>
      <c r="L66" s="245">
        <v>20000</v>
      </c>
      <c r="M66" s="245">
        <v>20000</v>
      </c>
      <c r="O66" s="245">
        <v>10000</v>
      </c>
      <c r="P66" s="245">
        <v>10000</v>
      </c>
      <c r="R66" s="245">
        <v>20000</v>
      </c>
      <c r="S66" s="245">
        <v>20000</v>
      </c>
      <c r="U66" s="245">
        <v>50000</v>
      </c>
      <c r="V66" s="245">
        <v>50000</v>
      </c>
      <c r="X66" s="313"/>
      <c r="Y66" s="234"/>
      <c r="AB66" s="249" t="b">
        <f>+IF($Y$1=Z66,VLOOKUP($AA$4,$A$304:$W$320,3,0))</f>
        <v>0</v>
      </c>
      <c r="AC66" s="249" t="b">
        <f>+IF($Y$1=Z66,VLOOKUP($AA$4,$A$304:$W$320,6,0))</f>
        <v>0</v>
      </c>
      <c r="AD66" s="249" t="b">
        <f>+IF($Y$1=Z66,VLOOKUP($AA$4,$A$304:$W$320,9,0))</f>
        <v>0</v>
      </c>
      <c r="AE66" s="249" t="b">
        <f>+IF($Y$1=Z66,VLOOKUP($AA$4,$A$304:$W$320,12,0))</f>
        <v>0</v>
      </c>
      <c r="AF66" s="249" t="b">
        <f>+IF($Y$1=Z66,VLOOKUP($AA$4,$A$304:$W$320,15,0))</f>
        <v>0</v>
      </c>
      <c r="AG66" s="249" t="b">
        <f>+IF($Y$1=Z66,VLOOKUP($AA$4,$A$304:$W$320,18,0))</f>
        <v>0</v>
      </c>
      <c r="AH66" s="249" t="b">
        <f>+IF($Y$1=Z66,VLOOKUP($AA$4,$A$304:$W$320,21,0))</f>
        <v>0</v>
      </c>
    </row>
    <row r="67" spans="1:34">
      <c r="A67" s="254" t="s">
        <v>653</v>
      </c>
      <c r="B67" s="254" t="s">
        <v>654</v>
      </c>
      <c r="C67" s="245" t="s">
        <v>652</v>
      </c>
      <c r="D67" s="245" t="s">
        <v>655</v>
      </c>
      <c r="E67" s="245" t="s">
        <v>656</v>
      </c>
      <c r="F67" s="245" t="s">
        <v>652</v>
      </c>
      <c r="G67" s="245" t="s">
        <v>655</v>
      </c>
      <c r="H67" s="245" t="s">
        <v>656</v>
      </c>
      <c r="I67" s="245" t="s">
        <v>652</v>
      </c>
      <c r="J67" s="245" t="s">
        <v>655</v>
      </c>
      <c r="K67" s="245" t="s">
        <v>656</v>
      </c>
      <c r="L67" s="245" t="s">
        <v>652</v>
      </c>
      <c r="M67" s="245" t="s">
        <v>655</v>
      </c>
      <c r="N67" s="245" t="s">
        <v>656</v>
      </c>
      <c r="O67" s="245" t="s">
        <v>652</v>
      </c>
      <c r="P67" s="245" t="s">
        <v>655</v>
      </c>
      <c r="Q67" s="245" t="s">
        <v>656</v>
      </c>
      <c r="R67" s="245" t="s">
        <v>652</v>
      </c>
      <c r="S67" s="245" t="s">
        <v>655</v>
      </c>
      <c r="T67" s="245" t="s">
        <v>656</v>
      </c>
      <c r="U67" s="245" t="s">
        <v>652</v>
      </c>
      <c r="V67" s="245" t="s">
        <v>655</v>
      </c>
      <c r="W67" s="245" t="s">
        <v>656</v>
      </c>
      <c r="X67" s="313"/>
      <c r="Y67" s="234"/>
      <c r="AB67" s="249" t="b">
        <f>+IF($Y$1=Z67,VLOOKUP($AA$4,$A$326:$W$342,3,0))</f>
        <v>0</v>
      </c>
      <c r="AC67" s="249" t="b">
        <f>+IF($Y$1=Z67,VLOOKUP($AA$4,$A$326:$W$342,6,0))</f>
        <v>0</v>
      </c>
      <c r="AD67" s="249" t="b">
        <f>+IF($Y$1=Z67,VLOOKUP($AA$4,$A$326:$W$342,9,0))</f>
        <v>0</v>
      </c>
      <c r="AE67" s="249" t="b">
        <f>+IF($Y$1=Z67,VLOOKUP($AA$4,$A$326:$W$342,12,0))</f>
        <v>0</v>
      </c>
      <c r="AF67" s="249" t="b">
        <f>+IF($Y$1=Z67,VLOOKUP($AA$4,$A$326:$W$342,15,0))</f>
        <v>0</v>
      </c>
      <c r="AG67" s="249" t="b">
        <f>+IF($Y$1=Z67,VLOOKUP($AA$4,$A$326:$W$342,18,0))</f>
        <v>0</v>
      </c>
      <c r="AH67" s="249" t="b">
        <f>+IF($Y$1=Z67,VLOOKUP($AA$4,$A$326:$W$342,21,0))</f>
        <v>0</v>
      </c>
    </row>
    <row r="68" spans="1:34">
      <c r="A68" s="306">
        <v>18</v>
      </c>
      <c r="B68" s="307">
        <v>24</v>
      </c>
      <c r="C68" s="307">
        <v>211</v>
      </c>
      <c r="D68" s="310">
        <v>111.30249999999999</v>
      </c>
      <c r="E68" s="310">
        <v>59.080000000000005</v>
      </c>
      <c r="F68" s="307">
        <v>145</v>
      </c>
      <c r="G68" s="310">
        <v>76.487499999999997</v>
      </c>
      <c r="H68" s="310">
        <v>40.6</v>
      </c>
      <c r="I68" s="307">
        <v>119</v>
      </c>
      <c r="J68" s="310">
        <v>62.772499999999994</v>
      </c>
      <c r="K68" s="310">
        <v>33.32</v>
      </c>
      <c r="L68" s="307">
        <v>109</v>
      </c>
      <c r="M68" s="310">
        <v>57.497499999999995</v>
      </c>
      <c r="N68" s="310">
        <v>30.520000000000003</v>
      </c>
      <c r="O68" s="307"/>
      <c r="P68" s="310"/>
      <c r="Q68" s="310"/>
      <c r="R68" s="311"/>
      <c r="S68" s="313"/>
      <c r="T68" s="313"/>
      <c r="U68" s="313"/>
      <c r="V68" s="313"/>
      <c r="W68" s="313"/>
      <c r="X68" s="313">
        <v>2</v>
      </c>
      <c r="Y68" s="234"/>
      <c r="AB68" s="249" t="b">
        <f>+IF($Y$1=Z68,VLOOKUP($AA$4,$A$348:$W$364,3,0))</f>
        <v>0</v>
      </c>
      <c r="AC68" s="249" t="b">
        <f>+IF($Y$1=Z68,VLOOKUP($AA$4,$A$348:$W$364,6,0))</f>
        <v>0</v>
      </c>
      <c r="AD68" s="249" t="b">
        <f>+IF($Y$1=Z68,VLOOKUP($AA$4,$A$348:$W$364,9,0))</f>
        <v>0</v>
      </c>
      <c r="AE68" s="249" t="b">
        <f>+IF($Y$1=Z68,VLOOKUP($AA$4,$A$348:$W$364,12,0))</f>
        <v>0</v>
      </c>
      <c r="AF68" s="249" t="b">
        <f>+IF($Y$1=Z68,VLOOKUP($AA$4,$A$348:$W$364,15,0))</f>
        <v>0</v>
      </c>
      <c r="AG68" s="249" t="b">
        <f>+IF($Y$1=Z68,VLOOKUP($AA$4,$A$348:$W$364,18,0))</f>
        <v>0</v>
      </c>
      <c r="AH68" s="249" t="b">
        <f>+IF($Y$1=Z68,VLOOKUP($AA$4,$A$348:$W$364,21,0))</f>
        <v>0</v>
      </c>
    </row>
    <row r="69" spans="1:34">
      <c r="A69" s="308">
        <v>25</v>
      </c>
      <c r="B69" s="309">
        <v>29</v>
      </c>
      <c r="C69" s="309">
        <v>285</v>
      </c>
      <c r="D69" s="310">
        <v>150.33749999999998</v>
      </c>
      <c r="E69" s="310">
        <v>79.800000000000011</v>
      </c>
      <c r="F69" s="309">
        <v>196</v>
      </c>
      <c r="G69" s="310">
        <v>103.39</v>
      </c>
      <c r="H69" s="310">
        <v>54.88</v>
      </c>
      <c r="I69" s="309">
        <v>161</v>
      </c>
      <c r="J69" s="310">
        <v>84.927499999999995</v>
      </c>
      <c r="K69" s="310">
        <v>45.080000000000005</v>
      </c>
      <c r="L69" s="309">
        <v>147</v>
      </c>
      <c r="M69" s="310">
        <v>77.54249999999999</v>
      </c>
      <c r="N69" s="310">
        <v>41.160000000000004</v>
      </c>
      <c r="O69" s="309"/>
      <c r="P69" s="310"/>
      <c r="Q69" s="310"/>
      <c r="R69" s="312"/>
      <c r="S69" s="313"/>
      <c r="T69" s="313"/>
      <c r="U69" s="313"/>
      <c r="V69" s="313"/>
      <c r="W69" s="313"/>
      <c r="X69" s="313"/>
      <c r="Y69" s="234"/>
      <c r="AB69" s="249" t="b">
        <f>+IF($Y$1=Z69,VLOOKUP($AA$4,$A$370:$W$386,3,0))</f>
        <v>0</v>
      </c>
      <c r="AC69" s="249" t="b">
        <f>+IF($Y$1=Z69,VLOOKUP($AA$4,$A$370:$W$386,6,0))</f>
        <v>0</v>
      </c>
      <c r="AD69" s="249" t="b">
        <f>+IF($Y$1=Z69,VLOOKUP($AA$4,$A$370:$W$386,9,0))</f>
        <v>0</v>
      </c>
      <c r="AE69" s="249" t="b">
        <f>+IF($Y$1=Z69,VLOOKUP($AA$4,$A$370:$W$386,12,0))</f>
        <v>0</v>
      </c>
      <c r="AF69" s="249" t="b">
        <f>+IF($Y$1=Z69,VLOOKUP($AA$4,$A$370:$W$386,15,0))</f>
        <v>0</v>
      </c>
      <c r="AG69" s="249" t="b">
        <f>+IF($Y$1=Z69,VLOOKUP($AA$4,$A$370:$W$386,18,0))</f>
        <v>0</v>
      </c>
      <c r="AH69" s="249" t="b">
        <f>+IF($Y$1=Z69,VLOOKUP($AA$4,$A$370:$W$386,21,0))</f>
        <v>0</v>
      </c>
    </row>
    <row r="70" spans="1:34">
      <c r="A70" s="306">
        <v>30</v>
      </c>
      <c r="B70" s="307">
        <v>34</v>
      </c>
      <c r="C70" s="307">
        <v>355</v>
      </c>
      <c r="D70" s="310">
        <v>187.26249999999999</v>
      </c>
      <c r="E70" s="310">
        <v>99.4</v>
      </c>
      <c r="F70" s="307">
        <v>245</v>
      </c>
      <c r="G70" s="310">
        <v>129.23749999999998</v>
      </c>
      <c r="H70" s="310">
        <v>68.600000000000009</v>
      </c>
      <c r="I70" s="307">
        <v>201</v>
      </c>
      <c r="J70" s="310">
        <v>106.02749999999999</v>
      </c>
      <c r="K70" s="310">
        <v>56.280000000000008</v>
      </c>
      <c r="L70" s="307">
        <v>184</v>
      </c>
      <c r="M70" s="310">
        <v>97.059999999999988</v>
      </c>
      <c r="N70" s="310">
        <v>51.52</v>
      </c>
      <c r="O70" s="307"/>
      <c r="P70" s="310"/>
      <c r="Q70" s="310"/>
      <c r="R70" s="311"/>
      <c r="S70" s="313"/>
      <c r="T70" s="313"/>
      <c r="U70" s="313"/>
      <c r="V70" s="313"/>
      <c r="W70" s="313"/>
      <c r="X70" s="313"/>
      <c r="Y70" s="234"/>
      <c r="AB70" s="249" t="b">
        <f>+IF($Y$1=Z70,VLOOKUP($AA$4,$A$392:$W$408,3,0))</f>
        <v>0</v>
      </c>
      <c r="AC70" s="249" t="b">
        <f>+IF($Y$1=Z70,VLOOKUP($AA$4,$A$392:$W$408,6,0))</f>
        <v>0</v>
      </c>
      <c r="AD70" s="249" t="b">
        <f>+IF($Y$1=Z70,VLOOKUP($AA$4,$A$392:$W$408,9,0))</f>
        <v>0</v>
      </c>
      <c r="AE70" s="249" t="b">
        <f>+IF($Y$1=Z70,VLOOKUP($AA$4,$A$392:$W$408,12,0))</f>
        <v>0</v>
      </c>
      <c r="AF70" s="249" t="b">
        <f>+IF($Y$1=Z70,VLOOKUP($AA$4,$A$392:$W$408,15,0))</f>
        <v>0</v>
      </c>
      <c r="AG70" s="249" t="b">
        <f>+IF($Y$1=Z70,VLOOKUP($AA$4,$A$392:$W$408,18,0))</f>
        <v>0</v>
      </c>
      <c r="AH70" s="249" t="b">
        <f>+IF($Y$1=Z70,VLOOKUP($AA$4,$A$392:$W$408,21,0))</f>
        <v>0</v>
      </c>
    </row>
    <row r="71" spans="1:34">
      <c r="A71" s="308">
        <v>35</v>
      </c>
      <c r="B71" s="309">
        <v>39</v>
      </c>
      <c r="C71" s="309">
        <v>429</v>
      </c>
      <c r="D71" s="310">
        <v>226.29749999999999</v>
      </c>
      <c r="E71" s="310">
        <v>120.12</v>
      </c>
      <c r="F71" s="309">
        <v>297</v>
      </c>
      <c r="G71" s="310">
        <v>156.66749999999999</v>
      </c>
      <c r="H71" s="310">
        <v>83.160000000000011</v>
      </c>
      <c r="I71" s="309">
        <v>244</v>
      </c>
      <c r="J71" s="310">
        <v>128.70999999999998</v>
      </c>
      <c r="K71" s="310">
        <v>68.320000000000007</v>
      </c>
      <c r="L71" s="309">
        <v>223</v>
      </c>
      <c r="M71" s="310">
        <v>117.63249999999999</v>
      </c>
      <c r="N71" s="310">
        <v>62.440000000000005</v>
      </c>
      <c r="O71" s="309"/>
      <c r="P71" s="310"/>
      <c r="Q71" s="310"/>
      <c r="R71" s="312"/>
      <c r="S71" s="313"/>
      <c r="T71" s="313"/>
      <c r="U71" s="313"/>
      <c r="V71" s="313"/>
      <c r="W71" s="313"/>
      <c r="X71" s="313"/>
      <c r="Y71" s="234"/>
      <c r="AB71" s="249" t="b">
        <f>+IF($Y$1=Z71,VLOOKUP($AA$4,$A$414:$W$430,3,0))</f>
        <v>0</v>
      </c>
      <c r="AC71" s="249" t="b">
        <f>+IF($Y$1=Z71,VLOOKUP($AA$4,$A$414:$W$430,6,0))</f>
        <v>0</v>
      </c>
      <c r="AD71" s="249" t="b">
        <f>+IF($Y$1=Z71,VLOOKUP($AA$4,$A$414:$W$430,9,0))</f>
        <v>0</v>
      </c>
      <c r="AE71" s="249" t="b">
        <f>+IF($Y$1=Z71,VLOOKUP($AA$4,$A$414:$W$430,12,0))</f>
        <v>0</v>
      </c>
      <c r="AF71" s="249" t="b">
        <f>+IF($Y$1=Z71,VLOOKUP($AA$4,$A$414:$W$430,15,0))</f>
        <v>0</v>
      </c>
      <c r="AG71" s="249" t="b">
        <f>+IF($Y$1=Z71,VLOOKUP($AA$4,$A$414:$W$430,18,0))</f>
        <v>0</v>
      </c>
      <c r="AH71" s="249" t="b">
        <f>+IF($Y$1=Z71,VLOOKUP($AA$4,$A$414:$W$430,21,0))</f>
        <v>0</v>
      </c>
    </row>
    <row r="72" spans="1:34">
      <c r="A72" s="306">
        <v>40</v>
      </c>
      <c r="B72" s="307">
        <v>44</v>
      </c>
      <c r="C72" s="307">
        <v>504</v>
      </c>
      <c r="D72" s="310">
        <v>265.85999999999996</v>
      </c>
      <c r="E72" s="310">
        <v>141.12</v>
      </c>
      <c r="F72" s="307">
        <v>349</v>
      </c>
      <c r="G72" s="310">
        <v>184.0975</v>
      </c>
      <c r="H72" s="310">
        <v>97.720000000000013</v>
      </c>
      <c r="I72" s="307">
        <v>287</v>
      </c>
      <c r="J72" s="310">
        <v>151.39249999999998</v>
      </c>
      <c r="K72" s="310">
        <v>80.360000000000014</v>
      </c>
      <c r="L72" s="307">
        <v>262</v>
      </c>
      <c r="M72" s="310">
        <v>138.20499999999998</v>
      </c>
      <c r="N72" s="310">
        <v>73.360000000000014</v>
      </c>
      <c r="O72" s="307"/>
      <c r="P72" s="310"/>
      <c r="Q72" s="310"/>
      <c r="R72" s="311"/>
      <c r="S72" s="313"/>
      <c r="T72" s="313"/>
      <c r="U72" s="313"/>
      <c r="V72" s="313"/>
      <c r="W72" s="313"/>
      <c r="X72" s="313"/>
      <c r="Y72" s="234"/>
      <c r="AB72" s="249" t="b">
        <f>+IF($Y$1=Z72,VLOOKUP($AA$4,$A$436:$W$452,3,0))</f>
        <v>0</v>
      </c>
      <c r="AC72" s="249" t="b">
        <f>+IF($Y$1=Z72,VLOOKUP($AA$4,$A$436:$W$452,6,0))</f>
        <v>0</v>
      </c>
      <c r="AD72" s="249" t="b">
        <f>+IF($Y$1=Z72,VLOOKUP($AA$4,$A$436:$W$452,9,0))</f>
        <v>0</v>
      </c>
      <c r="AE72" s="249" t="b">
        <f>+IF($Y$1=Z72,VLOOKUP($AA$4,$A$436:$W$452,12,0))</f>
        <v>0</v>
      </c>
      <c r="AF72" s="249" t="b">
        <f>+IF($Y$1=Z72,VLOOKUP($AA$4,$A$436:$W$452,15,0))</f>
        <v>0</v>
      </c>
      <c r="AG72" s="249" t="b">
        <f>+IF($Y$1=Z72,VLOOKUP($AA$4,$A$436:$W$452,18,0))</f>
        <v>0</v>
      </c>
      <c r="AH72" s="249" t="b">
        <f>+IF($Y$1=Z72,VLOOKUP($AA$4,$A$436:$W$452,21,0))</f>
        <v>0</v>
      </c>
    </row>
    <row r="73" spans="1:34">
      <c r="A73" s="308">
        <v>45</v>
      </c>
      <c r="B73" s="309">
        <v>49</v>
      </c>
      <c r="C73" s="309">
        <v>574</v>
      </c>
      <c r="D73" s="310">
        <v>302.78499999999997</v>
      </c>
      <c r="E73" s="310">
        <v>160.72000000000003</v>
      </c>
      <c r="F73" s="309">
        <v>400</v>
      </c>
      <c r="G73" s="310">
        <v>211</v>
      </c>
      <c r="H73" s="310">
        <v>112.00000000000001</v>
      </c>
      <c r="I73" s="309">
        <v>328</v>
      </c>
      <c r="J73" s="310">
        <v>173.01999999999998</v>
      </c>
      <c r="K73" s="310">
        <v>91.84</v>
      </c>
      <c r="L73" s="309">
        <v>300</v>
      </c>
      <c r="M73" s="310">
        <v>158.25</v>
      </c>
      <c r="N73" s="310">
        <v>84.000000000000014</v>
      </c>
      <c r="O73" s="309"/>
      <c r="P73" s="310"/>
      <c r="Q73" s="310"/>
      <c r="R73" s="312"/>
      <c r="S73" s="313"/>
      <c r="T73" s="313"/>
      <c r="U73" s="313"/>
      <c r="V73" s="313"/>
      <c r="W73" s="313"/>
      <c r="X73" s="313"/>
      <c r="Y73" s="234"/>
      <c r="AB73" s="249" t="b">
        <f>+IF($Y$1=Z73,VLOOKUP($AA$4,$A$458:$W$474,3,0))</f>
        <v>0</v>
      </c>
      <c r="AC73" s="249" t="b">
        <f>+IF($Y$1=Z73,VLOOKUP($AA$4,$A$458:$W$474,6,0))</f>
        <v>0</v>
      </c>
      <c r="AD73" s="249" t="b">
        <f>+IF($Y$1=Z73,VLOOKUP($AA$4,$A$458:$W$474,9,0))</f>
        <v>0</v>
      </c>
      <c r="AE73" s="249" t="b">
        <f>+IF($Y$1=Z73,VLOOKUP($AA$4,$A$458:$W$474,12,0))</f>
        <v>0</v>
      </c>
      <c r="AF73" s="249" t="b">
        <f>+IF($Y$1=Z73,VLOOKUP($AA$4,$A$458:$W$474,15,0))</f>
        <v>0</v>
      </c>
      <c r="AG73" s="249" t="b">
        <f>+IF($Y$1=Z73,VLOOKUP($AA$4,$A$458:$W$474,18,0))</f>
        <v>0</v>
      </c>
      <c r="AH73" s="249" t="b">
        <f>+IF($Y$1=Z73,VLOOKUP($AA$4,$A$458:$W$474,21,0))</f>
        <v>0</v>
      </c>
    </row>
    <row r="74" spans="1:34">
      <c r="A74" s="306">
        <v>50</v>
      </c>
      <c r="B74" s="307">
        <v>54</v>
      </c>
      <c r="C74" s="307">
        <v>737</v>
      </c>
      <c r="D74" s="310">
        <v>388.76749999999998</v>
      </c>
      <c r="E74" s="310">
        <v>206.36</v>
      </c>
      <c r="F74" s="307">
        <v>493</v>
      </c>
      <c r="G74" s="310">
        <v>260.0575</v>
      </c>
      <c r="H74" s="310">
        <v>138.04000000000002</v>
      </c>
      <c r="I74" s="307">
        <v>405</v>
      </c>
      <c r="J74" s="310">
        <v>213.63749999999999</v>
      </c>
      <c r="K74" s="310">
        <v>113.4</v>
      </c>
      <c r="L74" s="307">
        <v>370</v>
      </c>
      <c r="M74" s="310">
        <v>195.17499999999998</v>
      </c>
      <c r="N74" s="310">
        <v>103.60000000000001</v>
      </c>
      <c r="O74" s="307"/>
      <c r="P74" s="310"/>
      <c r="Q74" s="310"/>
      <c r="R74" s="311"/>
      <c r="S74" s="313"/>
      <c r="T74" s="313"/>
      <c r="U74" s="313"/>
      <c r="V74" s="313"/>
      <c r="W74" s="313"/>
      <c r="X74" s="313"/>
      <c r="Y74" s="46"/>
      <c r="AB74" s="249" t="b">
        <f>+IF($Y$1=Z74,VLOOKUP($AA$4,$A$480:$W$496,3,0))</f>
        <v>0</v>
      </c>
      <c r="AC74" s="249" t="b">
        <f>+IF($Y$1=Z74,VLOOKUP($AA$4,$A$480:$W$496,6,0))</f>
        <v>0</v>
      </c>
      <c r="AD74" s="249" t="b">
        <f>+IF($Y$1=Z74,VLOOKUP($AA$4,$A$480:$W$496,9,0))</f>
        <v>0</v>
      </c>
      <c r="AE74" s="249" t="b">
        <f>+IF($Y$1=Z74,VLOOKUP($AA$4,$A$480:$W$496,12,0))</f>
        <v>0</v>
      </c>
      <c r="AF74" s="249" t="b">
        <f>+IF($Y$1=Z74,VLOOKUP($AA$4,$A$480:$W$496,15,0))</f>
        <v>0</v>
      </c>
      <c r="AG74" s="249" t="b">
        <f>+IF($Y$1=Z74,VLOOKUP($AA$4,$A$480:$W$496,18,0))</f>
        <v>0</v>
      </c>
      <c r="AH74" s="249" t="b">
        <f>+IF($Y$1=Z74,VLOOKUP($AA$4,$A$480:$W$496,21,0))</f>
        <v>0</v>
      </c>
    </row>
    <row r="75" spans="1:34">
      <c r="A75" s="308">
        <v>55</v>
      </c>
      <c r="B75" s="309">
        <v>59</v>
      </c>
      <c r="C75" s="309">
        <v>1000</v>
      </c>
      <c r="D75" s="310">
        <v>527.5</v>
      </c>
      <c r="E75" s="310">
        <v>280</v>
      </c>
      <c r="F75" s="309">
        <v>665</v>
      </c>
      <c r="G75" s="310">
        <v>350.78749999999997</v>
      </c>
      <c r="H75" s="310">
        <v>186.20000000000002</v>
      </c>
      <c r="I75" s="309">
        <v>545</v>
      </c>
      <c r="J75" s="310">
        <v>287.48750000000001</v>
      </c>
      <c r="K75" s="310">
        <v>152.60000000000002</v>
      </c>
      <c r="L75" s="309">
        <v>499</v>
      </c>
      <c r="M75" s="310">
        <v>263.22249999999997</v>
      </c>
      <c r="N75" s="310">
        <v>139.72000000000003</v>
      </c>
      <c r="O75" s="309"/>
      <c r="P75" s="310"/>
      <c r="Q75" s="310"/>
      <c r="R75" s="312"/>
      <c r="S75" s="313"/>
      <c r="T75" s="313"/>
      <c r="U75" s="313"/>
      <c r="V75" s="313"/>
      <c r="W75" s="313"/>
      <c r="X75" s="313"/>
      <c r="Y75" s="46"/>
      <c r="AB75" s="249" t="b">
        <f>+IF($Y$1=Z75,VLOOKUP($AA$4,$A$502:$W$518,3,0))</f>
        <v>0</v>
      </c>
      <c r="AC75" s="249" t="b">
        <f>+IF($Y$1=Z75,VLOOKUP($AA$4,$A$502:$W$518,6,0))</f>
        <v>0</v>
      </c>
      <c r="AD75" s="249" t="b">
        <f>+IF($Y$1=Z75,VLOOKUP($AA$4,$A$502:$W$518,9,0))</f>
        <v>0</v>
      </c>
      <c r="AE75" s="249" t="b">
        <f>+IF($Y$1=Z75,VLOOKUP($AA$4,$A$502:$W$518,12,0))</f>
        <v>0</v>
      </c>
      <c r="AF75" s="249" t="b">
        <f>+IF($Y$1=Z75,VLOOKUP($AA$4,$A$502:$W$518,15,0))</f>
        <v>0</v>
      </c>
      <c r="AG75" s="249" t="b">
        <f>+IF($Y$1=Z75,VLOOKUP($AA$4,$A$502:$W$518,18,0))</f>
        <v>0</v>
      </c>
      <c r="AH75" s="249" t="b">
        <f>+IF($Y$1=Z75,VLOOKUP($AA$4,$A$502:$W$518,21,0))</f>
        <v>0</v>
      </c>
    </row>
    <row r="76" spans="1:34" ht="16.2" thickBot="1">
      <c r="A76" s="306">
        <v>60</v>
      </c>
      <c r="B76" s="306">
        <v>60</v>
      </c>
      <c r="C76" s="307">
        <v>1155</v>
      </c>
      <c r="D76" s="310">
        <v>609.26249999999993</v>
      </c>
      <c r="E76" s="310">
        <v>323.40000000000003</v>
      </c>
      <c r="F76" s="307">
        <v>752</v>
      </c>
      <c r="G76" s="310">
        <v>396.67999999999995</v>
      </c>
      <c r="H76" s="310">
        <v>210.56000000000003</v>
      </c>
      <c r="I76" s="307">
        <v>617</v>
      </c>
      <c r="J76" s="310">
        <v>325.46749999999997</v>
      </c>
      <c r="K76" s="310">
        <v>172.76000000000002</v>
      </c>
      <c r="L76" s="307">
        <v>564</v>
      </c>
      <c r="M76" s="310">
        <v>297.51</v>
      </c>
      <c r="N76" s="310">
        <v>157.92000000000002</v>
      </c>
      <c r="O76" s="307"/>
      <c r="P76" s="310"/>
      <c r="Q76" s="310"/>
      <c r="R76" s="311"/>
      <c r="S76" s="313"/>
      <c r="T76" s="313"/>
      <c r="U76" s="313"/>
      <c r="V76" s="313"/>
      <c r="W76" s="313"/>
      <c r="X76" s="313"/>
      <c r="Y76" s="47"/>
      <c r="AB76" s="249" t="b">
        <f>+IF($Y$1=Z76,VLOOKUP($AA$4,$A$524:$W$540,3,0))</f>
        <v>0</v>
      </c>
      <c r="AC76" s="249" t="b">
        <f>+IF($Y$1=Z76,VLOOKUP($AA$4,$A$524:$W$540,6,0))</f>
        <v>0</v>
      </c>
      <c r="AD76" s="249" t="b">
        <f>+IF($Y$1=Z76,VLOOKUP($AA$4,$A$524:$W$540,9,0))</f>
        <v>0</v>
      </c>
      <c r="AE76" s="249" t="b">
        <f>+IF($Y$1=Z76,VLOOKUP($AA$4,$A$524:$W$540,12,0))</f>
        <v>0</v>
      </c>
      <c r="AF76" s="249" t="b">
        <f>+IF($Y$1=Z76,VLOOKUP($AA$4,$A$524:$W$540,15,0))</f>
        <v>0</v>
      </c>
      <c r="AG76" s="249" t="b">
        <f>+IF($Y$1=Z76,VLOOKUP($AA$4,$A$524:$W$540,18,0))</f>
        <v>0</v>
      </c>
      <c r="AH76" s="249" t="b">
        <f>+IF($Y$1=Z76,VLOOKUP($AA$4,$A$524:$W$540,21,0))</f>
        <v>0</v>
      </c>
    </row>
    <row r="77" spans="1:34">
      <c r="A77" s="308">
        <v>61</v>
      </c>
      <c r="B77" s="308">
        <v>61</v>
      </c>
      <c r="C77" s="309">
        <v>1202</v>
      </c>
      <c r="D77" s="310">
        <v>634.05499999999995</v>
      </c>
      <c r="E77" s="310">
        <v>336.56000000000006</v>
      </c>
      <c r="F77" s="309">
        <v>774</v>
      </c>
      <c r="G77" s="310">
        <v>408.28499999999997</v>
      </c>
      <c r="H77" s="310">
        <v>216.72000000000003</v>
      </c>
      <c r="I77" s="309">
        <v>635</v>
      </c>
      <c r="J77" s="310">
        <v>334.96249999999998</v>
      </c>
      <c r="K77" s="310">
        <v>177.8</v>
      </c>
      <c r="L77" s="309">
        <v>581</v>
      </c>
      <c r="M77" s="310">
        <v>306.47749999999996</v>
      </c>
      <c r="N77" s="310">
        <v>162.68</v>
      </c>
      <c r="O77" s="309"/>
      <c r="P77" s="310"/>
      <c r="Q77" s="310"/>
      <c r="R77" s="312"/>
      <c r="S77" s="313"/>
      <c r="T77" s="313"/>
      <c r="U77" s="313"/>
      <c r="V77" s="313"/>
      <c r="W77" s="313"/>
      <c r="X77" s="313"/>
      <c r="AB77" s="245">
        <f>IF(AB24="N/A","N/A",IF($Y$1=3,"N/A",SUM(AB58:AB76)))</f>
        <v>122</v>
      </c>
      <c r="AC77" s="245">
        <f t="shared" ref="AC77:AH77" si="2">IF(AC24="N/A","N/A",IF($Y$1=3,"N/A",SUM(AC58:AC76)))</f>
        <v>83</v>
      </c>
      <c r="AD77" s="245">
        <f t="shared" si="2"/>
        <v>68</v>
      </c>
      <c r="AE77" s="245">
        <f t="shared" si="2"/>
        <v>62</v>
      </c>
      <c r="AF77" s="245">
        <f t="shared" si="2"/>
        <v>0</v>
      </c>
      <c r="AG77" s="245" t="e">
        <f t="shared" si="2"/>
        <v>#REF!</v>
      </c>
      <c r="AH77" s="245" t="e">
        <f t="shared" si="2"/>
        <v>#REF!</v>
      </c>
    </row>
    <row r="78" spans="1:34">
      <c r="A78" s="306">
        <v>62</v>
      </c>
      <c r="B78" s="306">
        <v>62</v>
      </c>
      <c r="C78" s="307">
        <v>1250</v>
      </c>
      <c r="D78" s="310">
        <v>659.375</v>
      </c>
      <c r="E78" s="310">
        <v>350.00000000000006</v>
      </c>
      <c r="F78" s="307">
        <v>798</v>
      </c>
      <c r="G78" s="310">
        <v>420.94499999999999</v>
      </c>
      <c r="H78" s="310">
        <v>223.44000000000003</v>
      </c>
      <c r="I78" s="307">
        <v>654</v>
      </c>
      <c r="J78" s="310">
        <v>344.98499999999996</v>
      </c>
      <c r="K78" s="310">
        <v>183.12</v>
      </c>
      <c r="L78" s="307">
        <v>598</v>
      </c>
      <c r="M78" s="310">
        <v>315.44499999999999</v>
      </c>
      <c r="N78" s="310">
        <v>167.44000000000003</v>
      </c>
      <c r="O78" s="307"/>
      <c r="P78" s="310"/>
      <c r="Q78" s="310"/>
      <c r="R78" s="311"/>
      <c r="S78" s="313"/>
      <c r="T78" s="313"/>
      <c r="U78" s="313"/>
      <c r="V78" s="313"/>
      <c r="W78" s="313"/>
      <c r="X78" s="313"/>
    </row>
    <row r="79" spans="1:34">
      <c r="A79" s="308">
        <v>63</v>
      </c>
      <c r="B79" s="308">
        <v>63</v>
      </c>
      <c r="C79" s="309">
        <v>1300</v>
      </c>
      <c r="D79" s="310">
        <v>685.75</v>
      </c>
      <c r="E79" s="310">
        <v>364.00000000000006</v>
      </c>
      <c r="F79" s="309">
        <v>822</v>
      </c>
      <c r="G79" s="310">
        <v>433.60499999999996</v>
      </c>
      <c r="H79" s="310">
        <v>230.16000000000003</v>
      </c>
      <c r="I79" s="309">
        <v>674</v>
      </c>
      <c r="J79" s="310">
        <v>355.53499999999997</v>
      </c>
      <c r="K79" s="310">
        <v>188.72000000000003</v>
      </c>
      <c r="L79" s="309">
        <v>616</v>
      </c>
      <c r="M79" s="310">
        <v>324.94</v>
      </c>
      <c r="N79" s="310">
        <v>172.48000000000002</v>
      </c>
      <c r="O79" s="309"/>
      <c r="P79" s="310"/>
      <c r="Q79" s="310"/>
      <c r="R79" s="312"/>
      <c r="S79" s="313"/>
      <c r="T79" s="313"/>
      <c r="U79" s="313"/>
      <c r="V79" s="313"/>
      <c r="W79" s="313"/>
      <c r="X79" s="313"/>
    </row>
    <row r="80" spans="1:34">
      <c r="A80" s="306">
        <v>64</v>
      </c>
      <c r="B80" s="306">
        <v>64</v>
      </c>
      <c r="C80" s="307">
        <v>1352</v>
      </c>
      <c r="D80" s="310">
        <v>713.18</v>
      </c>
      <c r="E80" s="310">
        <v>378.56000000000006</v>
      </c>
      <c r="F80" s="307">
        <v>846</v>
      </c>
      <c r="G80" s="310">
        <v>446.26499999999999</v>
      </c>
      <c r="H80" s="310">
        <v>236.88000000000002</v>
      </c>
      <c r="I80" s="307">
        <v>694</v>
      </c>
      <c r="J80" s="310">
        <v>366.08499999999998</v>
      </c>
      <c r="K80" s="310">
        <v>194.32000000000002</v>
      </c>
      <c r="L80" s="307">
        <v>635</v>
      </c>
      <c r="M80" s="310">
        <v>334.96249999999998</v>
      </c>
      <c r="N80" s="310">
        <v>177.8</v>
      </c>
      <c r="O80" s="307"/>
      <c r="P80" s="310"/>
      <c r="Q80" s="310"/>
      <c r="R80" s="311"/>
      <c r="S80" s="313"/>
      <c r="T80" s="313"/>
      <c r="U80" s="313"/>
      <c r="V80" s="313"/>
      <c r="W80" s="313"/>
      <c r="X80" s="313"/>
    </row>
    <row r="81" spans="1:24">
      <c r="A81" s="308">
        <v>65</v>
      </c>
      <c r="B81" s="308">
        <v>65</v>
      </c>
      <c r="C81" s="309">
        <v>1494</v>
      </c>
      <c r="D81" s="310">
        <v>788.08499999999992</v>
      </c>
      <c r="E81" s="310">
        <v>418.32000000000005</v>
      </c>
      <c r="F81" s="309">
        <v>926</v>
      </c>
      <c r="G81" s="310">
        <v>488.46499999999997</v>
      </c>
      <c r="H81" s="310">
        <v>259.28000000000003</v>
      </c>
      <c r="I81" s="309">
        <v>760</v>
      </c>
      <c r="J81" s="310">
        <v>400.9</v>
      </c>
      <c r="K81" s="310">
        <v>212.8</v>
      </c>
      <c r="L81" s="309">
        <v>695</v>
      </c>
      <c r="M81" s="310">
        <v>366.61249999999995</v>
      </c>
      <c r="N81" s="310">
        <v>194.60000000000002</v>
      </c>
      <c r="O81" s="309"/>
      <c r="P81" s="310"/>
      <c r="Q81" s="310"/>
      <c r="R81" s="312"/>
      <c r="S81" s="313"/>
      <c r="T81" s="313"/>
      <c r="U81" s="313"/>
      <c r="V81" s="313"/>
      <c r="W81" s="313"/>
      <c r="X81" s="313"/>
    </row>
    <row r="82" spans="1:24">
      <c r="A82" s="306">
        <v>66</v>
      </c>
      <c r="B82" s="306">
        <v>66</v>
      </c>
      <c r="C82" s="307">
        <v>1661</v>
      </c>
      <c r="D82" s="310">
        <v>876.1774999999999</v>
      </c>
      <c r="E82" s="310">
        <v>465.08000000000004</v>
      </c>
      <c r="F82" s="307">
        <v>1020</v>
      </c>
      <c r="G82" s="310">
        <v>538.04999999999995</v>
      </c>
      <c r="H82" s="310">
        <v>285.60000000000002</v>
      </c>
      <c r="I82" s="307">
        <v>837</v>
      </c>
      <c r="J82" s="310">
        <v>441.51749999999998</v>
      </c>
      <c r="K82" s="310">
        <v>234.36</v>
      </c>
      <c r="L82" s="307">
        <v>765</v>
      </c>
      <c r="M82" s="310">
        <v>403.53749999999997</v>
      </c>
      <c r="N82" s="310">
        <v>214.20000000000002</v>
      </c>
      <c r="O82" s="307"/>
      <c r="P82" s="310"/>
      <c r="Q82" s="310"/>
      <c r="R82" s="311"/>
      <c r="S82" s="313"/>
      <c r="T82" s="313"/>
      <c r="U82" s="313"/>
      <c r="V82" s="313"/>
      <c r="W82" s="313"/>
      <c r="X82" s="313"/>
    </row>
    <row r="83" spans="1:24">
      <c r="A83" s="308">
        <v>67</v>
      </c>
      <c r="B83" s="308">
        <v>67</v>
      </c>
      <c r="C83" s="309">
        <v>1792</v>
      </c>
      <c r="D83" s="310">
        <v>945.28</v>
      </c>
      <c r="E83" s="310">
        <v>501.76000000000005</v>
      </c>
      <c r="F83" s="309">
        <v>1099</v>
      </c>
      <c r="G83" s="310">
        <v>579.72249999999997</v>
      </c>
      <c r="H83" s="310">
        <v>307.72000000000003</v>
      </c>
      <c r="I83" s="309">
        <v>902</v>
      </c>
      <c r="J83" s="310">
        <v>475.80499999999995</v>
      </c>
      <c r="K83" s="310">
        <v>252.56000000000003</v>
      </c>
      <c r="L83" s="309">
        <v>825</v>
      </c>
      <c r="M83" s="310">
        <v>435.1875</v>
      </c>
      <c r="N83" s="310">
        <v>231.00000000000003</v>
      </c>
      <c r="O83" s="309"/>
      <c r="P83" s="310"/>
      <c r="Q83" s="310"/>
      <c r="R83" s="312"/>
      <c r="S83" s="313"/>
      <c r="T83" s="313"/>
      <c r="U83" s="313"/>
      <c r="V83" s="313"/>
      <c r="W83" s="313"/>
      <c r="X83" s="313"/>
    </row>
    <row r="84" spans="1:24">
      <c r="A84" s="306">
        <v>68</v>
      </c>
      <c r="B84" s="306">
        <v>68</v>
      </c>
      <c r="C84" s="307">
        <v>1864</v>
      </c>
      <c r="D84" s="310">
        <v>983.26</v>
      </c>
      <c r="E84" s="310">
        <v>521.92000000000007</v>
      </c>
      <c r="F84" s="307">
        <v>1132</v>
      </c>
      <c r="G84" s="310">
        <v>597.13</v>
      </c>
      <c r="H84" s="310">
        <v>316.96000000000004</v>
      </c>
      <c r="I84" s="307">
        <v>929</v>
      </c>
      <c r="J84" s="310">
        <v>490.04749999999996</v>
      </c>
      <c r="K84" s="310">
        <v>260.12</v>
      </c>
      <c r="L84" s="307">
        <v>849</v>
      </c>
      <c r="M84" s="310">
        <v>447.84749999999997</v>
      </c>
      <c r="N84" s="310">
        <v>237.72000000000003</v>
      </c>
      <c r="O84" s="307"/>
      <c r="P84" s="310"/>
      <c r="Q84" s="310"/>
      <c r="R84" s="311"/>
      <c r="S84" s="313"/>
      <c r="T84" s="313"/>
      <c r="U84" s="313"/>
      <c r="V84" s="313"/>
      <c r="W84" s="313"/>
      <c r="X84" s="313"/>
    </row>
    <row r="85" spans="1:24">
      <c r="A85" s="308">
        <v>69</v>
      </c>
      <c r="B85" s="308">
        <v>69</v>
      </c>
      <c r="C85" s="309">
        <v>1938</v>
      </c>
      <c r="D85" s="310">
        <v>1022.295</v>
      </c>
      <c r="E85" s="310">
        <v>542.6400000000001</v>
      </c>
      <c r="F85" s="309">
        <v>1166</v>
      </c>
      <c r="G85" s="310">
        <v>615.06499999999994</v>
      </c>
      <c r="H85" s="310">
        <v>326.48</v>
      </c>
      <c r="I85" s="309">
        <v>956</v>
      </c>
      <c r="J85" s="310">
        <v>504.28999999999996</v>
      </c>
      <c r="K85" s="310">
        <v>267.68</v>
      </c>
      <c r="L85" s="309">
        <v>875</v>
      </c>
      <c r="M85" s="310">
        <v>461.5625</v>
      </c>
      <c r="N85" s="310">
        <v>245.00000000000003</v>
      </c>
      <c r="O85" s="309"/>
      <c r="P85" s="310"/>
      <c r="Q85" s="310"/>
      <c r="R85" s="312"/>
      <c r="S85" s="313"/>
      <c r="T85" s="313"/>
      <c r="U85" s="313"/>
      <c r="V85" s="313"/>
      <c r="W85" s="313"/>
      <c r="X85" s="313"/>
    </row>
    <row r="86" spans="1:24">
      <c r="A86" s="306">
        <v>70</v>
      </c>
      <c r="B86" s="306">
        <v>70</v>
      </c>
      <c r="C86" s="307">
        <v>2016</v>
      </c>
      <c r="D86" s="310">
        <v>1063.4399999999998</v>
      </c>
      <c r="E86" s="310">
        <v>564.48</v>
      </c>
      <c r="F86" s="307">
        <v>1201</v>
      </c>
      <c r="G86" s="310">
        <v>633.52749999999992</v>
      </c>
      <c r="H86" s="310">
        <v>336.28000000000003</v>
      </c>
      <c r="I86" s="307">
        <v>985</v>
      </c>
      <c r="J86" s="310">
        <v>519.58749999999998</v>
      </c>
      <c r="K86" s="310">
        <v>275.8</v>
      </c>
      <c r="L86" s="307">
        <v>901</v>
      </c>
      <c r="M86" s="310">
        <v>475.27749999999997</v>
      </c>
      <c r="N86" s="310">
        <v>252.28000000000003</v>
      </c>
      <c r="O86" s="307"/>
      <c r="P86" s="310"/>
      <c r="Q86" s="310"/>
      <c r="R86" s="311"/>
      <c r="S86" s="313"/>
      <c r="T86" s="313"/>
      <c r="U86" s="313"/>
      <c r="V86" s="313"/>
      <c r="W86" s="313"/>
      <c r="X86" s="313"/>
    </row>
    <row r="87" spans="1:24">
      <c r="A87" s="308">
        <v>71</v>
      </c>
      <c r="B87" s="308">
        <v>71</v>
      </c>
      <c r="C87" s="309">
        <v>2096</v>
      </c>
      <c r="D87" s="310">
        <v>1105.6399999999999</v>
      </c>
      <c r="E87" s="310">
        <v>586.88000000000011</v>
      </c>
      <c r="F87" s="309">
        <v>1237</v>
      </c>
      <c r="G87" s="310">
        <v>652.51749999999993</v>
      </c>
      <c r="H87" s="310">
        <v>346.36</v>
      </c>
      <c r="I87" s="309">
        <v>1015</v>
      </c>
      <c r="J87" s="310">
        <v>535.41250000000002</v>
      </c>
      <c r="K87" s="310">
        <v>284.20000000000005</v>
      </c>
      <c r="L87" s="309">
        <v>928</v>
      </c>
      <c r="M87" s="310">
        <v>489.52</v>
      </c>
      <c r="N87" s="310">
        <v>259.84000000000003</v>
      </c>
      <c r="O87" s="309"/>
      <c r="P87" s="310"/>
      <c r="Q87" s="310"/>
      <c r="R87" s="312"/>
      <c r="S87" s="313"/>
      <c r="T87" s="313"/>
      <c r="U87" s="313"/>
      <c r="V87" s="313"/>
      <c r="W87" s="313"/>
      <c r="X87" s="313"/>
    </row>
    <row r="88" spans="1:24">
      <c r="A88" s="306">
        <v>72</v>
      </c>
      <c r="B88" s="306">
        <v>72</v>
      </c>
      <c r="C88" s="307">
        <v>2180</v>
      </c>
      <c r="D88" s="310">
        <v>1149.95</v>
      </c>
      <c r="E88" s="310">
        <v>610.40000000000009</v>
      </c>
      <c r="F88" s="307">
        <v>1275</v>
      </c>
      <c r="G88" s="310">
        <v>672.5625</v>
      </c>
      <c r="H88" s="310">
        <v>357.00000000000006</v>
      </c>
      <c r="I88" s="307">
        <v>1045</v>
      </c>
      <c r="J88" s="310">
        <v>551.23749999999995</v>
      </c>
      <c r="K88" s="310">
        <v>292.60000000000002</v>
      </c>
      <c r="L88" s="307">
        <v>956</v>
      </c>
      <c r="M88" s="310">
        <v>504.28999999999996</v>
      </c>
      <c r="N88" s="310">
        <v>267.68</v>
      </c>
      <c r="O88" s="307"/>
      <c r="P88" s="310"/>
      <c r="Q88" s="310"/>
      <c r="R88" s="311"/>
      <c r="S88" s="313"/>
      <c r="T88" s="313"/>
      <c r="U88" s="313"/>
      <c r="V88" s="313"/>
      <c r="W88" s="313"/>
      <c r="X88" s="313"/>
    </row>
    <row r="89" spans="1:24">
      <c r="A89" s="308">
        <v>73</v>
      </c>
      <c r="B89" s="308">
        <v>73</v>
      </c>
      <c r="C89" s="309">
        <v>2267</v>
      </c>
      <c r="D89" s="310">
        <v>1195.8425</v>
      </c>
      <c r="E89" s="310">
        <v>634.7600000000001</v>
      </c>
      <c r="F89" s="309">
        <v>1313</v>
      </c>
      <c r="G89" s="310">
        <v>692.60749999999996</v>
      </c>
      <c r="H89" s="310">
        <v>367.64000000000004</v>
      </c>
      <c r="I89" s="309">
        <v>1077</v>
      </c>
      <c r="J89" s="310">
        <v>568.11749999999995</v>
      </c>
      <c r="K89" s="310">
        <v>301.56</v>
      </c>
      <c r="L89" s="309">
        <v>985</v>
      </c>
      <c r="M89" s="310">
        <v>519.58749999999998</v>
      </c>
      <c r="N89" s="310">
        <v>275.8</v>
      </c>
      <c r="O89" s="309"/>
      <c r="P89" s="310"/>
      <c r="Q89" s="310"/>
      <c r="R89" s="312"/>
      <c r="S89" s="313"/>
      <c r="T89" s="313"/>
      <c r="U89" s="313"/>
      <c r="V89" s="313"/>
      <c r="W89" s="313"/>
      <c r="X89" s="313"/>
    </row>
    <row r="90" spans="1:24">
      <c r="A90" s="306">
        <v>74</v>
      </c>
      <c r="B90" s="306">
        <v>74</v>
      </c>
      <c r="C90" s="307">
        <v>2358</v>
      </c>
      <c r="D90" s="310">
        <v>1243.845</v>
      </c>
      <c r="E90" s="310">
        <v>660.24</v>
      </c>
      <c r="F90" s="307">
        <v>1352</v>
      </c>
      <c r="G90" s="310">
        <v>713.18</v>
      </c>
      <c r="H90" s="310">
        <v>378.56000000000006</v>
      </c>
      <c r="I90" s="307">
        <v>1109</v>
      </c>
      <c r="J90" s="310">
        <v>584.99749999999995</v>
      </c>
      <c r="K90" s="310">
        <v>310.52000000000004</v>
      </c>
      <c r="L90" s="307">
        <v>1014</v>
      </c>
      <c r="M90" s="310">
        <v>534.88499999999999</v>
      </c>
      <c r="N90" s="310">
        <v>283.92</v>
      </c>
      <c r="O90" s="307"/>
      <c r="P90" s="310"/>
      <c r="Q90" s="310"/>
      <c r="R90" s="311"/>
      <c r="S90" s="313"/>
      <c r="T90" s="313"/>
      <c r="U90" s="313"/>
      <c r="V90" s="313"/>
      <c r="W90" s="313"/>
      <c r="X90" s="313"/>
    </row>
    <row r="91" spans="1:24">
      <c r="A91" s="308">
        <v>75</v>
      </c>
      <c r="B91" s="308">
        <v>75</v>
      </c>
      <c r="C91" s="309">
        <v>2452</v>
      </c>
      <c r="D91" s="310">
        <v>1293.4299999999998</v>
      </c>
      <c r="E91" s="310">
        <v>686.56000000000006</v>
      </c>
      <c r="F91" s="309">
        <v>1393</v>
      </c>
      <c r="G91" s="310">
        <v>734.8075</v>
      </c>
      <c r="H91" s="310">
        <v>390.04</v>
      </c>
      <c r="I91" s="309">
        <v>1142</v>
      </c>
      <c r="J91" s="310">
        <v>602.40499999999997</v>
      </c>
      <c r="K91" s="310">
        <v>319.76000000000005</v>
      </c>
      <c r="L91" s="309">
        <v>1045</v>
      </c>
      <c r="M91" s="310">
        <v>551.23749999999995</v>
      </c>
      <c r="N91" s="310">
        <v>292.60000000000002</v>
      </c>
      <c r="O91" s="309"/>
      <c r="P91" s="310"/>
      <c r="Q91" s="310"/>
      <c r="R91" s="312"/>
      <c r="S91" s="313"/>
      <c r="T91" s="313"/>
      <c r="U91" s="313"/>
      <c r="V91" s="313"/>
      <c r="W91" s="313"/>
      <c r="X91" s="313"/>
    </row>
    <row r="92" spans="1:24">
      <c r="A92" s="306">
        <v>76</v>
      </c>
      <c r="B92" s="306">
        <v>76</v>
      </c>
      <c r="C92" s="307">
        <v>2550</v>
      </c>
      <c r="D92" s="310">
        <v>1345.125</v>
      </c>
      <c r="E92" s="310">
        <v>714.00000000000011</v>
      </c>
      <c r="F92" s="307">
        <v>1435</v>
      </c>
      <c r="G92" s="310">
        <v>756.96249999999998</v>
      </c>
      <c r="H92" s="310">
        <v>401.8</v>
      </c>
      <c r="I92" s="307">
        <v>1176</v>
      </c>
      <c r="J92" s="310">
        <v>620.33999999999992</v>
      </c>
      <c r="K92" s="310">
        <v>329.28000000000003</v>
      </c>
      <c r="L92" s="307">
        <v>1076</v>
      </c>
      <c r="M92" s="310">
        <v>567.58999999999992</v>
      </c>
      <c r="N92" s="310">
        <v>301.28000000000003</v>
      </c>
      <c r="O92" s="307"/>
      <c r="P92" s="310"/>
      <c r="Q92" s="310"/>
      <c r="R92" s="311"/>
      <c r="S92" s="313"/>
      <c r="T92" s="313"/>
      <c r="U92" s="313"/>
      <c r="V92" s="313"/>
      <c r="W92" s="313"/>
      <c r="X92" s="313"/>
    </row>
    <row r="93" spans="1:24">
      <c r="A93" s="308">
        <v>77</v>
      </c>
      <c r="B93" s="308">
        <v>77</v>
      </c>
      <c r="C93" s="309">
        <v>2652</v>
      </c>
      <c r="D93" s="310">
        <v>1398.9299999999998</v>
      </c>
      <c r="E93" s="310">
        <v>742.56000000000006</v>
      </c>
      <c r="F93" s="309">
        <v>1478</v>
      </c>
      <c r="G93" s="310">
        <v>779.64499999999998</v>
      </c>
      <c r="H93" s="310">
        <v>413.84000000000003</v>
      </c>
      <c r="I93" s="309">
        <v>1212</v>
      </c>
      <c r="J93" s="310">
        <v>639.32999999999993</v>
      </c>
      <c r="K93" s="310">
        <v>339.36</v>
      </c>
      <c r="L93" s="309">
        <v>1108</v>
      </c>
      <c r="M93" s="310">
        <v>584.46999999999991</v>
      </c>
      <c r="N93" s="310">
        <v>310.24</v>
      </c>
      <c r="O93" s="309"/>
      <c r="P93" s="310"/>
      <c r="Q93" s="310"/>
      <c r="R93" s="312"/>
      <c r="S93" s="313"/>
      <c r="T93" s="313"/>
      <c r="U93" s="313"/>
      <c r="V93" s="313"/>
      <c r="W93" s="313"/>
      <c r="X93" s="313"/>
    </row>
    <row r="94" spans="1:24">
      <c r="A94" s="306">
        <v>78</v>
      </c>
      <c r="B94" s="306">
        <v>78</v>
      </c>
      <c r="C94" s="307">
        <v>2759</v>
      </c>
      <c r="D94" s="310">
        <v>1455.3724999999999</v>
      </c>
      <c r="E94" s="310">
        <v>772.5200000000001</v>
      </c>
      <c r="F94" s="307">
        <v>1522</v>
      </c>
      <c r="G94" s="310">
        <v>802.8549999999999</v>
      </c>
      <c r="H94" s="310">
        <v>426.16</v>
      </c>
      <c r="I94" s="307">
        <v>1248</v>
      </c>
      <c r="J94" s="310">
        <v>658.31999999999994</v>
      </c>
      <c r="K94" s="310">
        <v>349.44000000000005</v>
      </c>
      <c r="L94" s="307">
        <v>1141</v>
      </c>
      <c r="M94" s="310">
        <v>601.87749999999994</v>
      </c>
      <c r="N94" s="310">
        <v>319.48</v>
      </c>
      <c r="O94" s="307"/>
      <c r="P94" s="310"/>
      <c r="Q94" s="310"/>
      <c r="R94" s="311"/>
      <c r="S94" s="313"/>
      <c r="T94" s="313"/>
      <c r="U94" s="313"/>
      <c r="V94" s="313"/>
      <c r="W94" s="313"/>
      <c r="X94" s="313"/>
    </row>
    <row r="95" spans="1:24">
      <c r="A95" s="308">
        <v>79</v>
      </c>
      <c r="B95" s="308">
        <v>79</v>
      </c>
      <c r="C95" s="309">
        <v>2869</v>
      </c>
      <c r="D95" s="310">
        <v>1513.3974999999998</v>
      </c>
      <c r="E95" s="310">
        <v>803.32</v>
      </c>
      <c r="F95" s="309">
        <v>1568</v>
      </c>
      <c r="G95" s="310">
        <v>827.12</v>
      </c>
      <c r="H95" s="310">
        <v>439.04</v>
      </c>
      <c r="I95" s="309">
        <v>1285</v>
      </c>
      <c r="J95" s="310">
        <v>677.83749999999998</v>
      </c>
      <c r="K95" s="310">
        <v>359.8</v>
      </c>
      <c r="L95" s="309">
        <v>1176</v>
      </c>
      <c r="M95" s="310">
        <v>620.33999999999992</v>
      </c>
      <c r="N95" s="310">
        <v>329.28000000000003</v>
      </c>
      <c r="O95" s="309"/>
      <c r="P95" s="310"/>
      <c r="Q95" s="310"/>
      <c r="R95" s="312"/>
      <c r="S95" s="313"/>
      <c r="T95" s="313"/>
      <c r="U95" s="313"/>
      <c r="V95" s="313"/>
      <c r="W95" s="313"/>
      <c r="X95" s="313"/>
    </row>
    <row r="96" spans="1:24">
      <c r="A96" s="306">
        <v>80</v>
      </c>
      <c r="B96" s="306">
        <v>80</v>
      </c>
      <c r="C96" s="307">
        <v>2984</v>
      </c>
      <c r="D96" s="310">
        <v>1574.06</v>
      </c>
      <c r="E96" s="310">
        <v>835.5200000000001</v>
      </c>
      <c r="F96" s="307">
        <v>1615</v>
      </c>
      <c r="G96" s="310">
        <v>851.91249999999991</v>
      </c>
      <c r="H96" s="310">
        <v>452.20000000000005</v>
      </c>
      <c r="I96" s="307">
        <v>1324</v>
      </c>
      <c r="J96" s="310">
        <v>698.41</v>
      </c>
      <c r="K96" s="310">
        <v>370.72</v>
      </c>
      <c r="L96" s="307">
        <v>1211</v>
      </c>
      <c r="M96" s="310">
        <v>638.80250000000001</v>
      </c>
      <c r="N96" s="310">
        <v>339.08000000000004</v>
      </c>
      <c r="O96" s="307"/>
      <c r="P96" s="310"/>
      <c r="Q96" s="310"/>
      <c r="R96" s="311"/>
      <c r="S96" s="313"/>
      <c r="T96" s="313"/>
      <c r="U96" s="313"/>
      <c r="V96" s="313"/>
      <c r="W96" s="313"/>
      <c r="X96" s="313"/>
    </row>
    <row r="97" spans="1:24">
      <c r="A97" s="306">
        <v>81</v>
      </c>
      <c r="B97" s="306">
        <v>81</v>
      </c>
      <c r="C97" s="307">
        <v>3170</v>
      </c>
      <c r="D97" s="310">
        <v>1672.175</v>
      </c>
      <c r="E97" s="310">
        <v>887.60000000000014</v>
      </c>
      <c r="F97" s="307">
        <v>1699</v>
      </c>
      <c r="G97" s="310">
        <v>896.22249999999997</v>
      </c>
      <c r="H97" s="310">
        <v>475.72</v>
      </c>
      <c r="I97" s="307">
        <v>1393</v>
      </c>
      <c r="J97" s="310">
        <v>734.8075</v>
      </c>
      <c r="K97" s="310">
        <v>390.04</v>
      </c>
      <c r="L97" s="307">
        <v>1274</v>
      </c>
      <c r="M97" s="310">
        <v>672.03499999999997</v>
      </c>
      <c r="N97" s="310">
        <v>356.72</v>
      </c>
      <c r="O97" s="307"/>
      <c r="P97" s="310"/>
      <c r="Q97" s="310"/>
      <c r="R97" s="311"/>
      <c r="S97" s="313"/>
      <c r="T97" s="313"/>
      <c r="U97" s="313"/>
      <c r="V97" s="313"/>
      <c r="W97" s="313"/>
      <c r="X97" s="313"/>
    </row>
    <row r="98" spans="1:24">
      <c r="A98" s="306">
        <v>82</v>
      </c>
      <c r="B98" s="306">
        <v>82</v>
      </c>
      <c r="C98" s="307">
        <v>3297</v>
      </c>
      <c r="D98" s="310">
        <v>1739.1674999999998</v>
      </c>
      <c r="E98" s="310">
        <v>923.16000000000008</v>
      </c>
      <c r="F98" s="307">
        <v>1750</v>
      </c>
      <c r="G98" s="310">
        <v>923.125</v>
      </c>
      <c r="H98" s="310">
        <v>490.00000000000006</v>
      </c>
      <c r="I98" s="307">
        <v>1435</v>
      </c>
      <c r="J98" s="310">
        <v>756.96249999999998</v>
      </c>
      <c r="K98" s="310">
        <v>401.8</v>
      </c>
      <c r="L98" s="307">
        <v>1312</v>
      </c>
      <c r="M98" s="310">
        <v>692.07999999999993</v>
      </c>
      <c r="N98" s="310">
        <v>367.36</v>
      </c>
      <c r="O98" s="307"/>
      <c r="P98" s="310"/>
      <c r="Q98" s="310"/>
      <c r="R98" s="311"/>
      <c r="S98" s="313"/>
      <c r="T98" s="313"/>
      <c r="U98" s="313"/>
      <c r="V98" s="313"/>
      <c r="W98" s="313"/>
      <c r="X98" s="313"/>
    </row>
    <row r="99" spans="1:24">
      <c r="A99" s="306">
        <v>83</v>
      </c>
      <c r="B99" s="306">
        <v>83</v>
      </c>
      <c r="C99" s="307">
        <v>3428</v>
      </c>
      <c r="D99" s="310">
        <v>1808.27</v>
      </c>
      <c r="E99" s="310">
        <v>959.84000000000015</v>
      </c>
      <c r="F99" s="307">
        <v>1802</v>
      </c>
      <c r="G99" s="310">
        <v>950.55499999999995</v>
      </c>
      <c r="H99" s="310">
        <v>504.56000000000006</v>
      </c>
      <c r="I99" s="307">
        <v>1478</v>
      </c>
      <c r="J99" s="310">
        <v>779.64499999999998</v>
      </c>
      <c r="K99" s="310">
        <v>413.84000000000003</v>
      </c>
      <c r="L99" s="307">
        <v>1352</v>
      </c>
      <c r="M99" s="310">
        <v>713.18</v>
      </c>
      <c r="N99" s="310">
        <v>378.56000000000006</v>
      </c>
      <c r="O99" s="307"/>
      <c r="P99" s="310"/>
      <c r="Q99" s="310"/>
      <c r="R99" s="311"/>
      <c r="S99" s="313"/>
      <c r="T99" s="313"/>
      <c r="U99" s="313"/>
      <c r="V99" s="313"/>
      <c r="W99" s="313"/>
      <c r="X99" s="313"/>
    </row>
    <row r="100" spans="1:24">
      <c r="A100" s="306">
        <v>84</v>
      </c>
      <c r="B100" s="306">
        <v>84</v>
      </c>
      <c r="C100" s="307">
        <v>3565</v>
      </c>
      <c r="D100" s="310">
        <v>1880.5374999999999</v>
      </c>
      <c r="E100" s="310">
        <v>998.2</v>
      </c>
      <c r="F100" s="307">
        <v>1856</v>
      </c>
      <c r="G100" s="310">
        <v>979.04</v>
      </c>
      <c r="H100" s="310">
        <v>519.68000000000006</v>
      </c>
      <c r="I100" s="307">
        <v>1522</v>
      </c>
      <c r="J100" s="310">
        <v>802.8549999999999</v>
      </c>
      <c r="K100" s="310">
        <v>426.16</v>
      </c>
      <c r="L100" s="307">
        <v>1392</v>
      </c>
      <c r="M100" s="310">
        <v>734.28</v>
      </c>
      <c r="N100" s="310">
        <v>389.76000000000005</v>
      </c>
      <c r="O100" s="307"/>
      <c r="P100" s="310"/>
      <c r="Q100" s="310"/>
      <c r="R100" s="311"/>
      <c r="S100" s="313"/>
      <c r="T100" s="313"/>
      <c r="U100" s="313"/>
      <c r="V100" s="313"/>
      <c r="W100" s="313"/>
      <c r="X100" s="313"/>
    </row>
    <row r="101" spans="1:24">
      <c r="A101" s="306">
        <v>85</v>
      </c>
      <c r="B101" s="306">
        <v>85</v>
      </c>
      <c r="C101" s="307">
        <v>3708</v>
      </c>
      <c r="D101" s="310">
        <v>1955.9699999999998</v>
      </c>
      <c r="E101" s="310">
        <v>1038.24</v>
      </c>
      <c r="F101" s="307">
        <v>1912</v>
      </c>
      <c r="G101" s="310">
        <v>1008.5799999999999</v>
      </c>
      <c r="H101" s="310">
        <v>535.36</v>
      </c>
      <c r="I101" s="307">
        <v>1568</v>
      </c>
      <c r="J101" s="310">
        <v>827.12</v>
      </c>
      <c r="K101" s="310">
        <v>439.04</v>
      </c>
      <c r="L101" s="307">
        <v>1434</v>
      </c>
      <c r="M101" s="310">
        <v>756.43499999999995</v>
      </c>
      <c r="N101" s="310">
        <v>401.52000000000004</v>
      </c>
      <c r="O101" s="307"/>
      <c r="P101" s="310"/>
      <c r="Q101" s="310"/>
      <c r="R101" s="311"/>
      <c r="S101" s="313"/>
      <c r="T101" s="313"/>
      <c r="U101" s="313"/>
      <c r="V101" s="313"/>
      <c r="W101" s="313"/>
      <c r="X101" s="313"/>
    </row>
    <row r="102" spans="1:24">
      <c r="A102" s="306">
        <v>86</v>
      </c>
      <c r="B102" s="306">
        <v>86</v>
      </c>
      <c r="C102" s="307">
        <v>3856</v>
      </c>
      <c r="D102" s="310">
        <v>2034.04</v>
      </c>
      <c r="E102" s="310">
        <v>1079.68</v>
      </c>
      <c r="F102" s="307">
        <v>1969</v>
      </c>
      <c r="G102" s="310">
        <v>1038.6475</v>
      </c>
      <c r="H102" s="310">
        <v>551.32000000000005</v>
      </c>
      <c r="I102" s="307">
        <v>1615</v>
      </c>
      <c r="J102" s="310">
        <v>851.91249999999991</v>
      </c>
      <c r="K102" s="310">
        <v>452.20000000000005</v>
      </c>
      <c r="L102" s="307">
        <v>1477</v>
      </c>
      <c r="M102" s="310">
        <v>779.11749999999995</v>
      </c>
      <c r="N102" s="310">
        <v>413.56000000000006</v>
      </c>
      <c r="O102" s="307"/>
      <c r="P102" s="310"/>
      <c r="Q102" s="310"/>
      <c r="R102" s="311"/>
      <c r="S102" s="313"/>
      <c r="T102" s="313"/>
      <c r="U102" s="313"/>
      <c r="V102" s="313"/>
      <c r="W102" s="313"/>
      <c r="X102" s="313"/>
    </row>
    <row r="103" spans="1:24">
      <c r="A103" s="306">
        <v>87</v>
      </c>
      <c r="B103" s="306">
        <v>87</v>
      </c>
      <c r="C103" s="307">
        <v>4011</v>
      </c>
      <c r="D103" s="310">
        <v>2115.8024999999998</v>
      </c>
      <c r="E103" s="310">
        <v>1123.0800000000002</v>
      </c>
      <c r="F103" s="307">
        <v>2029</v>
      </c>
      <c r="G103" s="310">
        <v>1070.2974999999999</v>
      </c>
      <c r="H103" s="310">
        <v>568.12</v>
      </c>
      <c r="I103" s="307">
        <v>1663</v>
      </c>
      <c r="J103" s="310">
        <v>877.23249999999996</v>
      </c>
      <c r="K103" s="310">
        <v>465.64000000000004</v>
      </c>
      <c r="L103" s="307">
        <v>1521</v>
      </c>
      <c r="M103" s="310">
        <v>802.32749999999999</v>
      </c>
      <c r="N103" s="310">
        <v>425.88000000000005</v>
      </c>
      <c r="O103" s="307"/>
      <c r="P103" s="310"/>
      <c r="Q103" s="310"/>
      <c r="R103" s="311"/>
      <c r="S103" s="313"/>
      <c r="T103" s="313"/>
      <c r="U103" s="313"/>
      <c r="V103" s="313"/>
      <c r="W103" s="313"/>
      <c r="X103" s="313"/>
    </row>
    <row r="104" spans="1:24">
      <c r="A104" s="306">
        <v>88</v>
      </c>
      <c r="B104" s="306">
        <v>88</v>
      </c>
      <c r="C104" s="307">
        <v>4171</v>
      </c>
      <c r="D104" s="310">
        <v>2200.2024999999999</v>
      </c>
      <c r="E104" s="310">
        <v>1167.8800000000001</v>
      </c>
      <c r="F104" s="307">
        <v>2089</v>
      </c>
      <c r="G104" s="310">
        <v>1101.9475</v>
      </c>
      <c r="H104" s="310">
        <v>584.92000000000007</v>
      </c>
      <c r="I104" s="307">
        <v>1713</v>
      </c>
      <c r="J104" s="310">
        <v>903.60749999999996</v>
      </c>
      <c r="K104" s="310">
        <v>479.64000000000004</v>
      </c>
      <c r="L104" s="307">
        <v>1567</v>
      </c>
      <c r="M104" s="310">
        <v>826.59249999999997</v>
      </c>
      <c r="N104" s="310">
        <v>438.76000000000005</v>
      </c>
      <c r="O104" s="307"/>
      <c r="P104" s="310"/>
      <c r="Q104" s="310"/>
      <c r="R104" s="311"/>
      <c r="S104" s="313"/>
      <c r="T104" s="313"/>
      <c r="U104" s="313"/>
      <c r="V104" s="313"/>
      <c r="W104" s="313"/>
      <c r="X104" s="313"/>
    </row>
    <row r="105" spans="1:24">
      <c r="A105" s="306">
        <v>89</v>
      </c>
      <c r="B105" s="306">
        <v>89</v>
      </c>
      <c r="C105" s="307">
        <v>4338</v>
      </c>
      <c r="D105" s="310">
        <v>2288.2950000000001</v>
      </c>
      <c r="E105" s="310">
        <v>1214.6400000000001</v>
      </c>
      <c r="F105" s="307">
        <v>2152</v>
      </c>
      <c r="G105" s="310">
        <v>1135.1799999999998</v>
      </c>
      <c r="H105" s="310">
        <v>602.56000000000006</v>
      </c>
      <c r="I105" s="307">
        <v>1765</v>
      </c>
      <c r="J105" s="310">
        <v>931.03749999999991</v>
      </c>
      <c r="K105" s="310">
        <v>494.20000000000005</v>
      </c>
      <c r="L105" s="307">
        <v>1614</v>
      </c>
      <c r="M105" s="310">
        <v>851.38499999999999</v>
      </c>
      <c r="N105" s="310">
        <v>451.92</v>
      </c>
      <c r="O105" s="307"/>
      <c r="P105" s="310"/>
      <c r="Q105" s="310"/>
      <c r="R105" s="311"/>
      <c r="S105" s="313"/>
      <c r="T105" s="313"/>
      <c r="U105" s="313"/>
      <c r="V105" s="313"/>
      <c r="W105" s="313"/>
      <c r="X105" s="313"/>
    </row>
    <row r="106" spans="1:24">
      <c r="A106" s="306">
        <v>90</v>
      </c>
      <c r="B106" s="306">
        <v>90</v>
      </c>
      <c r="C106" s="307">
        <v>4511</v>
      </c>
      <c r="D106" s="310">
        <v>2379.5524999999998</v>
      </c>
      <c r="E106" s="310">
        <v>1263.0800000000002</v>
      </c>
      <c r="F106" s="307">
        <v>2217</v>
      </c>
      <c r="G106" s="310">
        <v>1169.4675</v>
      </c>
      <c r="H106" s="310">
        <v>620.7600000000001</v>
      </c>
      <c r="I106" s="307">
        <v>1818</v>
      </c>
      <c r="J106" s="310">
        <v>958.99499999999989</v>
      </c>
      <c r="K106" s="310">
        <v>509.04</v>
      </c>
      <c r="L106" s="307">
        <v>1662</v>
      </c>
      <c r="M106" s="310">
        <v>876.70499999999993</v>
      </c>
      <c r="N106" s="310">
        <v>465.36000000000007</v>
      </c>
      <c r="O106" s="307"/>
      <c r="P106" s="310"/>
      <c r="Q106" s="310"/>
      <c r="R106" s="311"/>
      <c r="S106" s="313"/>
      <c r="T106" s="313"/>
      <c r="U106" s="313"/>
      <c r="V106" s="313"/>
      <c r="W106" s="313"/>
      <c r="X106" s="313"/>
    </row>
    <row r="107" spans="1:24">
      <c r="A107" s="306">
        <v>91</v>
      </c>
      <c r="B107" s="306">
        <v>91</v>
      </c>
      <c r="C107" s="307">
        <v>4692</v>
      </c>
      <c r="D107" s="310">
        <v>2475.0299999999997</v>
      </c>
      <c r="E107" s="310">
        <v>1313.7600000000002</v>
      </c>
      <c r="F107" s="307">
        <v>2283</v>
      </c>
      <c r="G107" s="310">
        <v>1204.2825</v>
      </c>
      <c r="H107" s="310">
        <v>639.24</v>
      </c>
      <c r="I107" s="307">
        <v>1872</v>
      </c>
      <c r="J107" s="310">
        <v>987.4799999999999</v>
      </c>
      <c r="K107" s="310">
        <v>524.16000000000008</v>
      </c>
      <c r="L107" s="307">
        <v>1712</v>
      </c>
      <c r="M107" s="310">
        <v>903.07999999999993</v>
      </c>
      <c r="N107" s="310">
        <v>479.36000000000007</v>
      </c>
      <c r="O107" s="307"/>
      <c r="P107" s="310"/>
      <c r="Q107" s="310"/>
      <c r="R107" s="311"/>
      <c r="S107" s="313"/>
      <c r="T107" s="313"/>
      <c r="U107" s="313"/>
      <c r="V107" s="313"/>
      <c r="W107" s="313"/>
      <c r="X107" s="313"/>
    </row>
    <row r="108" spans="1:24">
      <c r="A108" s="306">
        <v>92</v>
      </c>
      <c r="B108" s="306">
        <v>92</v>
      </c>
      <c r="C108" s="307">
        <v>4880</v>
      </c>
      <c r="D108" s="310">
        <v>2574.1999999999998</v>
      </c>
      <c r="E108" s="310">
        <v>1366.4</v>
      </c>
      <c r="F108" s="307">
        <v>2352</v>
      </c>
      <c r="G108" s="310">
        <v>1240.6799999999998</v>
      </c>
      <c r="H108" s="310">
        <v>658.56000000000006</v>
      </c>
      <c r="I108" s="307">
        <v>1928</v>
      </c>
      <c r="J108" s="310">
        <v>1017.02</v>
      </c>
      <c r="K108" s="310">
        <v>539.84</v>
      </c>
      <c r="L108" s="307">
        <v>1764</v>
      </c>
      <c r="M108" s="310">
        <v>930.51</v>
      </c>
      <c r="N108" s="310">
        <v>493.92000000000007</v>
      </c>
      <c r="O108" s="307"/>
      <c r="P108" s="310"/>
      <c r="Q108" s="310"/>
      <c r="R108" s="311"/>
      <c r="S108" s="313"/>
      <c r="T108" s="313"/>
      <c r="U108" s="313"/>
      <c r="V108" s="313"/>
      <c r="W108" s="313"/>
      <c r="X108" s="313"/>
    </row>
    <row r="109" spans="1:24">
      <c r="A109" s="306">
        <v>93</v>
      </c>
      <c r="B109" s="306">
        <v>93</v>
      </c>
      <c r="C109" s="307">
        <v>5075</v>
      </c>
      <c r="D109" s="310">
        <v>2677.0625</v>
      </c>
      <c r="E109" s="310">
        <v>1421.0000000000002</v>
      </c>
      <c r="F109" s="307">
        <v>2422</v>
      </c>
      <c r="G109" s="310">
        <v>1277.605</v>
      </c>
      <c r="H109" s="310">
        <v>678.16000000000008</v>
      </c>
      <c r="I109" s="307">
        <v>1986</v>
      </c>
      <c r="J109" s="310">
        <v>1047.615</v>
      </c>
      <c r="K109" s="310">
        <v>556.08000000000004</v>
      </c>
      <c r="L109" s="307">
        <v>1817</v>
      </c>
      <c r="M109" s="310">
        <v>958.46749999999997</v>
      </c>
      <c r="N109" s="310">
        <v>508.76000000000005</v>
      </c>
      <c r="O109" s="307"/>
      <c r="P109" s="310"/>
      <c r="Q109" s="310"/>
      <c r="R109" s="311"/>
      <c r="S109" s="313"/>
      <c r="T109" s="313"/>
      <c r="U109" s="313"/>
      <c r="V109" s="313"/>
      <c r="W109" s="313"/>
      <c r="X109" s="313"/>
    </row>
    <row r="110" spans="1:24">
      <c r="A110" s="306">
        <v>94</v>
      </c>
      <c r="B110" s="306">
        <v>94</v>
      </c>
      <c r="C110" s="307">
        <v>5278</v>
      </c>
      <c r="D110" s="310">
        <v>2784.145</v>
      </c>
      <c r="E110" s="310">
        <v>1477.8400000000001</v>
      </c>
      <c r="F110" s="307">
        <v>2495</v>
      </c>
      <c r="G110" s="310">
        <v>1316.1125</v>
      </c>
      <c r="H110" s="310">
        <v>698.6</v>
      </c>
      <c r="I110" s="307">
        <v>2046</v>
      </c>
      <c r="J110" s="310">
        <v>1079.2649999999999</v>
      </c>
      <c r="K110" s="310">
        <v>572.88000000000011</v>
      </c>
      <c r="L110" s="307">
        <v>1871</v>
      </c>
      <c r="M110" s="310">
        <v>986.95249999999999</v>
      </c>
      <c r="N110" s="310">
        <v>523.88</v>
      </c>
      <c r="O110" s="307"/>
      <c r="P110" s="310"/>
      <c r="Q110" s="310"/>
      <c r="R110" s="311"/>
      <c r="S110" s="313"/>
      <c r="T110" s="313"/>
      <c r="U110" s="313"/>
      <c r="V110" s="313"/>
      <c r="W110" s="313"/>
      <c r="X110" s="313"/>
    </row>
    <row r="111" spans="1:24">
      <c r="A111" s="306">
        <v>95</v>
      </c>
      <c r="B111" s="306">
        <v>95</v>
      </c>
      <c r="C111" s="307">
        <v>5489</v>
      </c>
      <c r="D111" s="310">
        <v>2895.4474999999998</v>
      </c>
      <c r="E111" s="310">
        <v>1536.92</v>
      </c>
      <c r="F111" s="307">
        <v>2570</v>
      </c>
      <c r="G111" s="310">
        <v>1355.675</v>
      </c>
      <c r="H111" s="310">
        <v>719.6</v>
      </c>
      <c r="I111" s="307">
        <v>2107</v>
      </c>
      <c r="J111" s="310">
        <v>1111.4424999999999</v>
      </c>
      <c r="K111" s="310">
        <v>589.96</v>
      </c>
      <c r="L111" s="307">
        <v>1927</v>
      </c>
      <c r="M111" s="310">
        <v>1016.4924999999999</v>
      </c>
      <c r="N111" s="310">
        <v>539.56000000000006</v>
      </c>
      <c r="O111" s="307"/>
      <c r="P111" s="310"/>
      <c r="Q111" s="310"/>
      <c r="R111" s="311"/>
      <c r="S111" s="313"/>
      <c r="T111" s="313"/>
      <c r="U111" s="313"/>
      <c r="V111" s="313"/>
      <c r="W111" s="313"/>
      <c r="X111" s="313"/>
    </row>
    <row r="112" spans="1:24">
      <c r="A112" s="306">
        <v>96</v>
      </c>
      <c r="B112" s="306">
        <v>96</v>
      </c>
      <c r="C112" s="307">
        <v>5708</v>
      </c>
      <c r="D112" s="310">
        <v>3010.97</v>
      </c>
      <c r="E112" s="310">
        <v>1598.2400000000002</v>
      </c>
      <c r="F112" s="307">
        <v>2647</v>
      </c>
      <c r="G112" s="310">
        <v>1396.2925</v>
      </c>
      <c r="H112" s="310">
        <v>741.16000000000008</v>
      </c>
      <c r="I112" s="307">
        <v>2170</v>
      </c>
      <c r="J112" s="310">
        <v>1144.675</v>
      </c>
      <c r="K112" s="310">
        <v>607.6</v>
      </c>
      <c r="L112" s="307">
        <v>1985</v>
      </c>
      <c r="M112" s="310">
        <v>1047.0874999999999</v>
      </c>
      <c r="N112" s="310">
        <v>555.80000000000007</v>
      </c>
      <c r="O112" s="307"/>
      <c r="P112" s="310"/>
      <c r="Q112" s="310"/>
      <c r="R112" s="311"/>
      <c r="S112" s="313"/>
      <c r="T112" s="313"/>
      <c r="U112" s="313"/>
      <c r="V112" s="313"/>
      <c r="W112" s="313"/>
      <c r="X112" s="313"/>
    </row>
    <row r="113" spans="1:24">
      <c r="A113" s="306">
        <v>97</v>
      </c>
      <c r="B113" s="306">
        <v>97</v>
      </c>
      <c r="C113" s="307">
        <v>5937</v>
      </c>
      <c r="D113" s="310">
        <v>3131.7674999999999</v>
      </c>
      <c r="E113" s="310">
        <v>1662.3600000000001</v>
      </c>
      <c r="F113" s="307">
        <v>2726</v>
      </c>
      <c r="G113" s="310">
        <v>1437.9649999999999</v>
      </c>
      <c r="H113" s="310">
        <v>763.28000000000009</v>
      </c>
      <c r="I113" s="307">
        <v>2235</v>
      </c>
      <c r="J113" s="310">
        <v>1178.9624999999999</v>
      </c>
      <c r="K113" s="310">
        <v>625.80000000000007</v>
      </c>
      <c r="L113" s="307">
        <v>2045</v>
      </c>
      <c r="M113" s="310">
        <v>1078.7375</v>
      </c>
      <c r="N113" s="310">
        <v>572.6</v>
      </c>
      <c r="O113" s="307"/>
      <c r="P113" s="310"/>
      <c r="Q113" s="310"/>
      <c r="R113" s="311"/>
      <c r="S113" s="313"/>
      <c r="T113" s="313"/>
      <c r="U113" s="313"/>
      <c r="V113" s="313"/>
      <c r="W113" s="313"/>
      <c r="X113" s="313"/>
    </row>
    <row r="114" spans="1:24">
      <c r="A114" s="306">
        <v>98</v>
      </c>
      <c r="B114" s="306">
        <v>98</v>
      </c>
      <c r="C114" s="307">
        <v>6174</v>
      </c>
      <c r="D114" s="310">
        <v>3256.7849999999999</v>
      </c>
      <c r="E114" s="310">
        <v>1728.7200000000003</v>
      </c>
      <c r="F114" s="307">
        <v>2808</v>
      </c>
      <c r="G114" s="310">
        <v>1481.2199999999998</v>
      </c>
      <c r="H114" s="310">
        <v>786.24000000000012</v>
      </c>
      <c r="I114" s="307">
        <v>2303</v>
      </c>
      <c r="J114" s="310">
        <v>1214.8325</v>
      </c>
      <c r="K114" s="310">
        <v>644.84</v>
      </c>
      <c r="L114" s="307">
        <v>2106</v>
      </c>
      <c r="M114" s="310">
        <v>1110.915</v>
      </c>
      <c r="N114" s="310">
        <v>589.68000000000006</v>
      </c>
      <c r="O114" s="307"/>
      <c r="P114" s="310"/>
      <c r="Q114" s="310"/>
      <c r="R114" s="311"/>
      <c r="S114" s="313"/>
      <c r="T114" s="313"/>
      <c r="U114" s="313"/>
      <c r="V114" s="313"/>
      <c r="W114" s="313"/>
      <c r="X114" s="313"/>
    </row>
    <row r="115" spans="1:24">
      <c r="A115" s="306">
        <v>99</v>
      </c>
      <c r="B115" s="306">
        <v>99</v>
      </c>
      <c r="C115" s="307">
        <v>6421</v>
      </c>
      <c r="D115" s="310">
        <v>3387.0774999999999</v>
      </c>
      <c r="E115" s="310">
        <v>1797.88</v>
      </c>
      <c r="F115" s="307">
        <v>2892</v>
      </c>
      <c r="G115" s="310">
        <v>1525.53</v>
      </c>
      <c r="H115" s="310">
        <v>809.7600000000001</v>
      </c>
      <c r="I115" s="307">
        <v>2372</v>
      </c>
      <c r="J115" s="310">
        <v>1251.23</v>
      </c>
      <c r="K115" s="310">
        <v>664.16000000000008</v>
      </c>
      <c r="L115" s="307">
        <v>2169</v>
      </c>
      <c r="M115" s="310">
        <v>1144.1475</v>
      </c>
      <c r="N115" s="310">
        <v>607.32000000000005</v>
      </c>
      <c r="O115" s="307"/>
      <c r="P115" s="310"/>
      <c r="Q115" s="310"/>
      <c r="R115" s="311"/>
      <c r="S115" s="313"/>
      <c r="T115" s="313"/>
      <c r="U115" s="313"/>
      <c r="V115" s="313"/>
      <c r="W115" s="313"/>
      <c r="X115" s="313"/>
    </row>
    <row r="116" spans="1:24">
      <c r="A116" s="306">
        <v>100</v>
      </c>
      <c r="B116" s="306">
        <v>100</v>
      </c>
      <c r="C116" s="307">
        <v>6678</v>
      </c>
      <c r="D116" s="310">
        <v>3522.645</v>
      </c>
      <c r="E116" s="310">
        <v>1869.8400000000001</v>
      </c>
      <c r="F116" s="307">
        <v>2979</v>
      </c>
      <c r="G116" s="310">
        <v>1571.4224999999999</v>
      </c>
      <c r="H116" s="310">
        <v>834.12000000000012</v>
      </c>
      <c r="I116" s="307">
        <v>2443</v>
      </c>
      <c r="J116" s="310">
        <v>1288.6824999999999</v>
      </c>
      <c r="K116" s="310">
        <v>684.04000000000008</v>
      </c>
      <c r="L116" s="307">
        <v>2234</v>
      </c>
      <c r="M116" s="310">
        <v>1178.4349999999999</v>
      </c>
      <c r="N116" s="310">
        <v>625.5200000000001</v>
      </c>
      <c r="O116" s="307"/>
      <c r="P116" s="310"/>
      <c r="Q116" s="310"/>
      <c r="R116" s="311"/>
      <c r="S116" s="313"/>
      <c r="T116" s="313"/>
      <c r="U116" s="313"/>
      <c r="V116" s="313"/>
      <c r="W116" s="313"/>
      <c r="X116" s="313"/>
    </row>
    <row r="117" spans="1:24">
      <c r="A117" s="306">
        <v>101</v>
      </c>
      <c r="B117" s="306">
        <v>101</v>
      </c>
      <c r="C117" s="307">
        <v>6945</v>
      </c>
      <c r="D117" s="310">
        <v>3663.4874999999997</v>
      </c>
      <c r="E117" s="310">
        <v>1944.6000000000001</v>
      </c>
      <c r="F117" s="307">
        <v>3068</v>
      </c>
      <c r="G117" s="310">
        <v>1618.37</v>
      </c>
      <c r="H117" s="310">
        <v>859.04000000000008</v>
      </c>
      <c r="I117" s="307">
        <v>2516</v>
      </c>
      <c r="J117" s="310">
        <v>1327.1899999999998</v>
      </c>
      <c r="K117" s="310">
        <v>704.48</v>
      </c>
      <c r="L117" s="307">
        <v>2301</v>
      </c>
      <c r="M117" s="310">
        <v>1213.7774999999999</v>
      </c>
      <c r="N117" s="310">
        <v>644.28000000000009</v>
      </c>
      <c r="O117" s="307"/>
      <c r="P117" s="310"/>
      <c r="Q117" s="310"/>
      <c r="R117" s="311"/>
      <c r="S117" s="313"/>
      <c r="T117" s="313"/>
      <c r="U117" s="313"/>
      <c r="V117" s="313"/>
      <c r="W117" s="313"/>
      <c r="X117" s="313"/>
    </row>
    <row r="118" spans="1:24">
      <c r="A118" s="306">
        <v>102</v>
      </c>
      <c r="B118" s="306">
        <v>102</v>
      </c>
      <c r="C118" s="307">
        <v>7211</v>
      </c>
      <c r="D118" s="310">
        <v>3803.8024999999998</v>
      </c>
      <c r="E118" s="310">
        <v>2019.0800000000002</v>
      </c>
      <c r="F118" s="307">
        <v>3157</v>
      </c>
      <c r="G118" s="310">
        <v>1665.3174999999999</v>
      </c>
      <c r="H118" s="310">
        <v>883.96</v>
      </c>
      <c r="I118" s="307">
        <v>2589</v>
      </c>
      <c r="J118" s="310">
        <v>1365.6975</v>
      </c>
      <c r="K118" s="310">
        <v>724.92000000000007</v>
      </c>
      <c r="L118" s="307">
        <v>2368</v>
      </c>
      <c r="M118" s="310">
        <v>1249.1199999999999</v>
      </c>
      <c r="N118" s="310">
        <v>663.04000000000008</v>
      </c>
      <c r="O118" s="307"/>
      <c r="P118" s="310"/>
      <c r="Q118" s="310"/>
      <c r="R118" s="311"/>
      <c r="S118" s="313"/>
      <c r="T118" s="313"/>
      <c r="U118" s="313"/>
      <c r="V118" s="313"/>
      <c r="W118" s="313"/>
      <c r="X118" s="313"/>
    </row>
    <row r="119" spans="1:24">
      <c r="A119" s="306">
        <v>103</v>
      </c>
      <c r="B119" s="306">
        <v>103</v>
      </c>
      <c r="C119" s="309">
        <v>7355</v>
      </c>
      <c r="D119" s="335">
        <v>3879.7624999999998</v>
      </c>
      <c r="E119" s="335">
        <v>2059.4</v>
      </c>
      <c r="F119" s="309">
        <v>3221</v>
      </c>
      <c r="G119" s="335">
        <v>1699.0774999999999</v>
      </c>
      <c r="H119" s="335">
        <v>901.88000000000011</v>
      </c>
      <c r="I119" s="309">
        <v>2641</v>
      </c>
      <c r="J119" s="335">
        <v>1393.1274999999998</v>
      </c>
      <c r="K119" s="335">
        <v>739.48</v>
      </c>
      <c r="L119" s="309">
        <v>2415</v>
      </c>
      <c r="M119" s="335">
        <v>1273.9124999999999</v>
      </c>
      <c r="N119" s="335">
        <v>676.2</v>
      </c>
      <c r="O119" s="309"/>
      <c r="P119" s="310"/>
      <c r="Q119" s="310"/>
      <c r="R119" s="312"/>
      <c r="S119" s="313"/>
      <c r="T119" s="313"/>
      <c r="U119" s="313"/>
      <c r="V119" s="313"/>
      <c r="W119" s="313"/>
      <c r="X119" s="313"/>
    </row>
    <row r="120" spans="1:24">
      <c r="A120" s="306">
        <v>104</v>
      </c>
      <c r="B120" s="306">
        <v>104</v>
      </c>
      <c r="C120" s="307">
        <v>7502</v>
      </c>
      <c r="D120" s="310">
        <v>3957.3049999999998</v>
      </c>
      <c r="E120" s="310">
        <v>2100.5600000000004</v>
      </c>
      <c r="F120" s="307">
        <v>3285</v>
      </c>
      <c r="G120" s="310">
        <v>1732.8374999999999</v>
      </c>
      <c r="H120" s="310">
        <v>919.80000000000007</v>
      </c>
      <c r="I120" s="307">
        <v>2694</v>
      </c>
      <c r="J120" s="310">
        <v>1421.0849999999998</v>
      </c>
      <c r="K120" s="310">
        <v>754.32</v>
      </c>
      <c r="L120" s="307">
        <v>2464</v>
      </c>
      <c r="M120" s="310">
        <v>1299.76</v>
      </c>
      <c r="N120" s="310">
        <v>689.92000000000007</v>
      </c>
      <c r="O120" s="307"/>
      <c r="P120" s="310"/>
      <c r="Q120" s="310"/>
      <c r="R120" s="311"/>
      <c r="S120" s="313"/>
      <c r="T120" s="313"/>
      <c r="U120" s="313"/>
      <c r="V120" s="313"/>
      <c r="W120" s="313"/>
      <c r="X120" s="313"/>
    </row>
    <row r="121" spans="1:24">
      <c r="A121" s="306">
        <v>105</v>
      </c>
      <c r="B121" s="306">
        <v>105</v>
      </c>
      <c r="C121" s="307">
        <v>7652</v>
      </c>
      <c r="D121" s="310">
        <v>4036.43</v>
      </c>
      <c r="E121" s="310">
        <v>2142.5600000000004</v>
      </c>
      <c r="F121" s="307">
        <v>3351</v>
      </c>
      <c r="G121" s="310">
        <v>1767.6524999999999</v>
      </c>
      <c r="H121" s="310">
        <v>938.28000000000009</v>
      </c>
      <c r="I121" s="307">
        <v>2748</v>
      </c>
      <c r="J121" s="310">
        <v>1449.57</v>
      </c>
      <c r="K121" s="310">
        <v>769.44</v>
      </c>
      <c r="L121" s="307">
        <v>2513</v>
      </c>
      <c r="M121" s="310">
        <v>1325.6074999999998</v>
      </c>
      <c r="N121" s="310">
        <v>703.6400000000001</v>
      </c>
      <c r="O121" s="307"/>
      <c r="P121" s="310"/>
      <c r="Q121" s="310"/>
      <c r="R121" s="311"/>
      <c r="S121" s="313"/>
      <c r="T121" s="313"/>
      <c r="U121" s="313"/>
      <c r="V121" s="313"/>
      <c r="W121" s="313"/>
      <c r="X121" s="313"/>
    </row>
    <row r="122" spans="1:24">
      <c r="A122" s="308"/>
      <c r="B122" s="309"/>
      <c r="C122" s="309"/>
      <c r="D122" s="310"/>
      <c r="E122" s="310"/>
      <c r="F122" s="309"/>
      <c r="G122" s="310"/>
      <c r="H122" s="310"/>
      <c r="I122" s="309"/>
      <c r="J122" s="310"/>
      <c r="K122" s="310"/>
      <c r="L122" s="309"/>
      <c r="M122" s="310"/>
      <c r="N122" s="310"/>
      <c r="O122" s="309"/>
      <c r="P122" s="310"/>
      <c r="Q122" s="310"/>
      <c r="R122" s="312"/>
      <c r="S122" s="313"/>
      <c r="T122" s="313"/>
      <c r="U122" s="313"/>
      <c r="V122" s="313"/>
      <c r="W122" s="313"/>
    </row>
    <row r="123" spans="1:24">
      <c r="A123" s="306">
        <v>1</v>
      </c>
      <c r="B123" s="307"/>
      <c r="C123" s="307">
        <v>122</v>
      </c>
      <c r="D123" s="310">
        <v>64.35499999999999</v>
      </c>
      <c r="E123" s="310">
        <v>34.160000000000004</v>
      </c>
      <c r="F123" s="307">
        <v>83</v>
      </c>
      <c r="G123" s="310">
        <v>43.782499999999999</v>
      </c>
      <c r="H123" s="310">
        <v>23.240000000000002</v>
      </c>
      <c r="I123" s="307">
        <v>68</v>
      </c>
      <c r="J123" s="310">
        <v>35.869999999999997</v>
      </c>
      <c r="K123" s="310">
        <v>19.040000000000003</v>
      </c>
      <c r="L123" s="307">
        <v>62</v>
      </c>
      <c r="M123" s="310">
        <v>32.704999999999998</v>
      </c>
      <c r="N123" s="310">
        <v>17.360000000000003</v>
      </c>
      <c r="O123" s="307"/>
      <c r="P123" s="310"/>
      <c r="Q123" s="310"/>
      <c r="R123" s="311"/>
      <c r="S123" s="313"/>
      <c r="T123" s="313"/>
      <c r="U123" s="313"/>
      <c r="V123" s="313"/>
      <c r="W123" s="313"/>
    </row>
    <row r="124" spans="1:24">
      <c r="A124" s="308">
        <v>2</v>
      </c>
      <c r="B124" s="309"/>
      <c r="C124" s="309">
        <v>220</v>
      </c>
      <c r="D124" s="310">
        <v>116.05</v>
      </c>
      <c r="E124" s="310">
        <v>61.600000000000009</v>
      </c>
      <c r="F124" s="309">
        <v>149</v>
      </c>
      <c r="G124" s="310">
        <v>78.597499999999997</v>
      </c>
      <c r="H124" s="310">
        <v>41.720000000000006</v>
      </c>
      <c r="I124" s="309">
        <v>122</v>
      </c>
      <c r="J124" s="310">
        <v>64.35499999999999</v>
      </c>
      <c r="K124" s="310">
        <v>34.160000000000004</v>
      </c>
      <c r="L124" s="309">
        <v>112</v>
      </c>
      <c r="M124" s="310">
        <v>59.08</v>
      </c>
      <c r="N124" s="310">
        <v>31.360000000000003</v>
      </c>
      <c r="O124" s="309"/>
      <c r="P124" s="310"/>
      <c r="Q124" s="310"/>
      <c r="R124" s="312"/>
      <c r="S124" s="313"/>
      <c r="T124" s="313"/>
      <c r="U124" s="313"/>
      <c r="V124" s="313"/>
      <c r="W124" s="313"/>
    </row>
    <row r="125" spans="1:24">
      <c r="A125" s="306">
        <v>3</v>
      </c>
      <c r="B125" s="307"/>
      <c r="C125" s="307">
        <v>269</v>
      </c>
      <c r="D125" s="310">
        <v>141.89749999999998</v>
      </c>
      <c r="E125" s="310">
        <v>75.320000000000007</v>
      </c>
      <c r="F125" s="307">
        <v>182</v>
      </c>
      <c r="G125" s="310">
        <v>96.004999999999995</v>
      </c>
      <c r="H125" s="310">
        <v>50.960000000000008</v>
      </c>
      <c r="I125" s="307">
        <v>149</v>
      </c>
      <c r="J125" s="310">
        <v>78.597499999999997</v>
      </c>
      <c r="K125" s="310">
        <v>41.720000000000006</v>
      </c>
      <c r="L125" s="307">
        <v>137</v>
      </c>
      <c r="M125" s="310">
        <v>72.267499999999998</v>
      </c>
      <c r="N125" s="310">
        <v>38.360000000000007</v>
      </c>
      <c r="O125" s="307"/>
      <c r="P125" s="310"/>
      <c r="Q125" s="310"/>
      <c r="R125" s="311"/>
      <c r="S125" s="313"/>
      <c r="T125" s="313"/>
      <c r="U125" s="313"/>
      <c r="V125" s="313"/>
      <c r="W125" s="313"/>
    </row>
    <row r="127" spans="1:24">
      <c r="A127" s="254" t="s">
        <v>659</v>
      </c>
      <c r="C127" s="245" t="s">
        <v>635</v>
      </c>
      <c r="F127" s="245" t="s">
        <v>636</v>
      </c>
      <c r="I127" s="245" t="s">
        <v>637</v>
      </c>
      <c r="L127" s="245" t="s">
        <v>638</v>
      </c>
      <c r="O127" s="245" t="s">
        <v>639</v>
      </c>
      <c r="R127" s="245" t="s">
        <v>640</v>
      </c>
      <c r="U127" s="245" t="s">
        <v>641</v>
      </c>
      <c r="X127" s="313"/>
    </row>
    <row r="128" spans="1:24">
      <c r="F128" s="245" t="s">
        <v>642</v>
      </c>
      <c r="G128" s="245" t="s">
        <v>643</v>
      </c>
      <c r="I128" s="245" t="s">
        <v>642</v>
      </c>
      <c r="J128" s="245" t="s">
        <v>643</v>
      </c>
      <c r="L128" s="245" t="s">
        <v>642</v>
      </c>
      <c r="M128" s="245" t="s">
        <v>643</v>
      </c>
      <c r="O128" s="245" t="s">
        <v>642</v>
      </c>
      <c r="P128" s="245" t="s">
        <v>643</v>
      </c>
      <c r="R128" s="245" t="s">
        <v>642</v>
      </c>
      <c r="S128" s="245" t="s">
        <v>643</v>
      </c>
      <c r="U128" s="245" t="s">
        <v>642</v>
      </c>
      <c r="V128" s="245" t="s">
        <v>643</v>
      </c>
      <c r="X128" s="313"/>
    </row>
    <row r="129" spans="1:24">
      <c r="A129" s="254" t="s">
        <v>651</v>
      </c>
      <c r="F129" s="245">
        <v>2000</v>
      </c>
      <c r="G129" s="245">
        <v>2000</v>
      </c>
      <c r="I129" s="245">
        <v>3000</v>
      </c>
      <c r="J129" s="245">
        <v>3000</v>
      </c>
      <c r="L129" s="245">
        <v>5000</v>
      </c>
      <c r="M129" s="245">
        <v>5000</v>
      </c>
      <c r="O129" s="245">
        <v>10000</v>
      </c>
      <c r="P129" s="245">
        <v>10000</v>
      </c>
      <c r="R129" s="245">
        <v>20000</v>
      </c>
      <c r="S129" s="245">
        <v>20000</v>
      </c>
      <c r="U129" s="245">
        <v>50000</v>
      </c>
      <c r="V129" s="245">
        <v>50000</v>
      </c>
      <c r="X129" s="313"/>
    </row>
    <row r="130" spans="1:24">
      <c r="A130" s="254" t="s">
        <v>653</v>
      </c>
      <c r="B130" s="254" t="s">
        <v>654</v>
      </c>
      <c r="F130" s="245" t="s">
        <v>652</v>
      </c>
      <c r="G130" s="245" t="s">
        <v>655</v>
      </c>
      <c r="H130" s="245" t="s">
        <v>656</v>
      </c>
      <c r="L130" s="245" t="s">
        <v>652</v>
      </c>
      <c r="M130" s="245" t="s">
        <v>655</v>
      </c>
      <c r="N130" s="245" t="s">
        <v>656</v>
      </c>
      <c r="O130" s="245" t="s">
        <v>652</v>
      </c>
      <c r="P130" s="245" t="s">
        <v>655</v>
      </c>
      <c r="Q130" s="245" t="s">
        <v>656</v>
      </c>
      <c r="R130" s="245" t="s">
        <v>652</v>
      </c>
      <c r="S130" s="245" t="s">
        <v>655</v>
      </c>
      <c r="T130" s="245" t="s">
        <v>656</v>
      </c>
      <c r="U130" s="245" t="s">
        <v>652</v>
      </c>
      <c r="V130" s="245" t="s">
        <v>655</v>
      </c>
      <c r="W130" s="245" t="s">
        <v>656</v>
      </c>
      <c r="X130" s="313"/>
    </row>
    <row r="131" spans="1:24">
      <c r="A131" s="254">
        <v>18</v>
      </c>
      <c r="B131" s="254">
        <v>24</v>
      </c>
      <c r="F131" s="245">
        <v>3270</v>
      </c>
      <c r="G131" s="245">
        <v>1700</v>
      </c>
      <c r="H131" s="245">
        <v>899</v>
      </c>
      <c r="L131" s="245">
        <v>2510</v>
      </c>
      <c r="M131" s="245">
        <v>1305</v>
      </c>
      <c r="N131" s="245">
        <v>690</v>
      </c>
      <c r="O131" s="245">
        <v>1509</v>
      </c>
      <c r="P131" s="245">
        <v>785</v>
      </c>
      <c r="Q131" s="245">
        <v>415</v>
      </c>
      <c r="R131" s="245">
        <v>1184</v>
      </c>
      <c r="S131" s="245">
        <v>616</v>
      </c>
      <c r="T131" s="245">
        <v>326</v>
      </c>
      <c r="U131" s="245">
        <v>851</v>
      </c>
      <c r="V131" s="245">
        <v>443</v>
      </c>
      <c r="W131" s="245">
        <v>234</v>
      </c>
      <c r="X131" s="313"/>
    </row>
    <row r="132" spans="1:24">
      <c r="A132" s="254">
        <v>25</v>
      </c>
      <c r="B132" s="254">
        <v>29</v>
      </c>
      <c r="F132" s="245">
        <v>3615</v>
      </c>
      <c r="G132" s="245">
        <v>1880</v>
      </c>
      <c r="H132" s="245">
        <v>994</v>
      </c>
      <c r="L132" s="245">
        <v>2785</v>
      </c>
      <c r="M132" s="245">
        <v>1448</v>
      </c>
      <c r="N132" s="245">
        <v>766</v>
      </c>
      <c r="O132" s="245">
        <v>1676</v>
      </c>
      <c r="P132" s="245">
        <v>872</v>
      </c>
      <c r="Q132" s="245">
        <v>461</v>
      </c>
      <c r="R132" s="245">
        <v>1315</v>
      </c>
      <c r="S132" s="245">
        <v>684</v>
      </c>
      <c r="T132" s="245">
        <v>362</v>
      </c>
      <c r="U132" s="245">
        <v>946</v>
      </c>
      <c r="V132" s="245">
        <v>492</v>
      </c>
      <c r="W132" s="245">
        <v>260</v>
      </c>
      <c r="X132" s="313"/>
    </row>
    <row r="133" spans="1:24">
      <c r="A133" s="254">
        <v>30</v>
      </c>
      <c r="B133" s="254">
        <v>34</v>
      </c>
      <c r="F133" s="245">
        <v>3879</v>
      </c>
      <c r="G133" s="245">
        <v>2017</v>
      </c>
      <c r="H133" s="245">
        <v>1067</v>
      </c>
      <c r="L133" s="245">
        <v>3117</v>
      </c>
      <c r="M133" s="245">
        <v>1621</v>
      </c>
      <c r="N133" s="245">
        <v>857</v>
      </c>
      <c r="O133" s="245">
        <v>2011</v>
      </c>
      <c r="P133" s="245">
        <v>1046</v>
      </c>
      <c r="Q133" s="245">
        <v>553</v>
      </c>
      <c r="R133" s="245">
        <v>1581</v>
      </c>
      <c r="S133" s="245">
        <v>822</v>
      </c>
      <c r="T133" s="245">
        <v>435</v>
      </c>
      <c r="U133" s="245">
        <v>1138</v>
      </c>
      <c r="V133" s="245">
        <v>592</v>
      </c>
      <c r="W133" s="245">
        <v>313</v>
      </c>
      <c r="X133" s="313"/>
    </row>
    <row r="134" spans="1:24">
      <c r="A134" s="254">
        <v>35</v>
      </c>
      <c r="B134" s="254">
        <v>39</v>
      </c>
      <c r="F134" s="245">
        <v>4346</v>
      </c>
      <c r="G134" s="245">
        <v>2260</v>
      </c>
      <c r="H134" s="245">
        <v>1195</v>
      </c>
      <c r="L134" s="245">
        <v>4333</v>
      </c>
      <c r="M134" s="245">
        <v>2253</v>
      </c>
      <c r="N134" s="245">
        <v>1192</v>
      </c>
      <c r="O134" s="245">
        <v>2256</v>
      </c>
      <c r="P134" s="245">
        <v>1173</v>
      </c>
      <c r="Q134" s="245">
        <v>620</v>
      </c>
      <c r="R134" s="245">
        <v>1774</v>
      </c>
      <c r="S134" s="245">
        <v>922</v>
      </c>
      <c r="T134" s="245">
        <v>488</v>
      </c>
      <c r="U134" s="245">
        <v>1278</v>
      </c>
      <c r="V134" s="245">
        <v>665</v>
      </c>
      <c r="W134" s="245">
        <v>351</v>
      </c>
      <c r="X134" s="313"/>
    </row>
    <row r="135" spans="1:24">
      <c r="A135" s="254">
        <v>40</v>
      </c>
      <c r="B135" s="254">
        <v>44</v>
      </c>
      <c r="F135" s="245">
        <v>4755</v>
      </c>
      <c r="G135" s="245">
        <v>2473</v>
      </c>
      <c r="H135" s="245">
        <v>1308</v>
      </c>
      <c r="L135" s="245">
        <v>3497</v>
      </c>
      <c r="M135" s="245">
        <v>1818</v>
      </c>
      <c r="N135" s="245">
        <v>962</v>
      </c>
      <c r="O135" s="245">
        <v>2482</v>
      </c>
      <c r="P135" s="245">
        <v>1291</v>
      </c>
      <c r="Q135" s="245">
        <v>683</v>
      </c>
      <c r="R135" s="245">
        <v>1950</v>
      </c>
      <c r="S135" s="245">
        <v>1014</v>
      </c>
      <c r="T135" s="245">
        <v>536</v>
      </c>
      <c r="U135" s="245">
        <v>1404</v>
      </c>
      <c r="V135" s="245">
        <v>730</v>
      </c>
      <c r="W135" s="245">
        <v>386</v>
      </c>
      <c r="X135" s="313"/>
    </row>
    <row r="136" spans="1:24">
      <c r="A136" s="254">
        <v>45</v>
      </c>
      <c r="B136" s="254">
        <v>49</v>
      </c>
      <c r="F136" s="245">
        <v>5318</v>
      </c>
      <c r="G136" s="245">
        <v>2765</v>
      </c>
      <c r="H136" s="245">
        <v>1462</v>
      </c>
      <c r="L136" s="245">
        <v>3885</v>
      </c>
      <c r="M136" s="245">
        <v>2020</v>
      </c>
      <c r="N136" s="245">
        <v>1068</v>
      </c>
      <c r="O136" s="245">
        <v>2776</v>
      </c>
      <c r="P136" s="245">
        <v>1444</v>
      </c>
      <c r="Q136" s="245">
        <v>763</v>
      </c>
      <c r="R136" s="245">
        <v>2183</v>
      </c>
      <c r="S136" s="245">
        <v>1135</v>
      </c>
      <c r="T136" s="245">
        <v>600</v>
      </c>
      <c r="U136" s="245">
        <v>1571</v>
      </c>
      <c r="V136" s="245">
        <v>817</v>
      </c>
      <c r="W136" s="245">
        <v>432</v>
      </c>
      <c r="X136" s="313"/>
    </row>
    <row r="137" spans="1:24">
      <c r="A137" s="254">
        <v>50</v>
      </c>
      <c r="B137" s="254">
        <v>54</v>
      </c>
      <c r="F137" s="245">
        <v>6985</v>
      </c>
      <c r="G137" s="245">
        <v>3632</v>
      </c>
      <c r="H137" s="245">
        <v>1921</v>
      </c>
      <c r="L137" s="245">
        <v>4739</v>
      </c>
      <c r="M137" s="245">
        <v>2464</v>
      </c>
      <c r="N137" s="245">
        <v>1303</v>
      </c>
      <c r="O137" s="245">
        <v>3928</v>
      </c>
      <c r="P137" s="245">
        <v>2043</v>
      </c>
      <c r="Q137" s="245">
        <v>1080</v>
      </c>
      <c r="R137" s="245">
        <v>3094</v>
      </c>
      <c r="S137" s="245">
        <v>1609</v>
      </c>
      <c r="T137" s="245">
        <v>851</v>
      </c>
      <c r="U137" s="245">
        <v>2228</v>
      </c>
      <c r="V137" s="245">
        <v>1159</v>
      </c>
      <c r="W137" s="245">
        <v>613</v>
      </c>
      <c r="X137" s="313"/>
    </row>
    <row r="138" spans="1:24">
      <c r="A138" s="254">
        <v>55</v>
      </c>
      <c r="B138" s="254">
        <v>59</v>
      </c>
      <c r="F138" s="245">
        <v>7434</v>
      </c>
      <c r="G138" s="245">
        <v>3866</v>
      </c>
      <c r="H138" s="245">
        <v>2044</v>
      </c>
      <c r="L138" s="245">
        <v>6365</v>
      </c>
      <c r="M138" s="245">
        <v>3310</v>
      </c>
      <c r="N138" s="245">
        <v>1750</v>
      </c>
      <c r="O138" s="245">
        <v>4180</v>
      </c>
      <c r="P138" s="245">
        <v>2174</v>
      </c>
      <c r="Q138" s="245">
        <v>1150</v>
      </c>
      <c r="R138" s="245">
        <v>4156</v>
      </c>
      <c r="S138" s="245">
        <v>2161</v>
      </c>
      <c r="T138" s="245">
        <v>1143</v>
      </c>
      <c r="U138" s="245">
        <v>2373</v>
      </c>
      <c r="V138" s="245">
        <v>1234</v>
      </c>
      <c r="W138" s="245">
        <v>653</v>
      </c>
      <c r="X138" s="313"/>
    </row>
    <row r="139" spans="1:24">
      <c r="A139" s="254">
        <v>60</v>
      </c>
      <c r="B139" s="254">
        <v>64</v>
      </c>
      <c r="F139" s="245">
        <v>9312</v>
      </c>
      <c r="G139" s="245">
        <v>4842</v>
      </c>
      <c r="H139" s="245">
        <v>2561</v>
      </c>
      <c r="L139" s="245">
        <v>7973</v>
      </c>
      <c r="M139" s="245">
        <v>4146</v>
      </c>
      <c r="N139" s="245">
        <v>2193</v>
      </c>
      <c r="O139" s="245">
        <v>5235</v>
      </c>
      <c r="P139" s="245">
        <v>2722</v>
      </c>
      <c r="Q139" s="245">
        <v>1440</v>
      </c>
      <c r="R139" s="245">
        <v>5207</v>
      </c>
      <c r="S139" s="245">
        <v>2708</v>
      </c>
      <c r="T139" s="245">
        <v>1432</v>
      </c>
      <c r="U139" s="245">
        <v>2973</v>
      </c>
      <c r="V139" s="245">
        <v>1546</v>
      </c>
      <c r="W139" s="245">
        <v>818</v>
      </c>
      <c r="X139" s="313"/>
    </row>
    <row r="140" spans="1:24">
      <c r="A140" s="254">
        <v>65</v>
      </c>
      <c r="B140" s="254">
        <v>69</v>
      </c>
      <c r="F140" s="245">
        <v>12639</v>
      </c>
      <c r="G140" s="245">
        <v>6572</v>
      </c>
      <c r="H140" s="245">
        <v>3476</v>
      </c>
      <c r="L140" s="245">
        <v>10821</v>
      </c>
      <c r="M140" s="245">
        <v>5627</v>
      </c>
      <c r="N140" s="245">
        <v>2976</v>
      </c>
      <c r="O140" s="245">
        <v>7106</v>
      </c>
      <c r="P140" s="245">
        <v>3695</v>
      </c>
      <c r="Q140" s="245">
        <v>1954</v>
      </c>
      <c r="R140" s="245">
        <v>7066</v>
      </c>
      <c r="S140" s="245">
        <v>3674</v>
      </c>
      <c r="T140" s="245">
        <v>1943</v>
      </c>
      <c r="U140" s="245">
        <v>4035</v>
      </c>
      <c r="V140" s="245">
        <v>2098</v>
      </c>
      <c r="W140" s="245">
        <v>1110</v>
      </c>
      <c r="X140" s="313"/>
    </row>
    <row r="141" spans="1:24">
      <c r="A141" s="254">
        <v>70</v>
      </c>
      <c r="B141" s="254">
        <v>74</v>
      </c>
      <c r="F141" s="245">
        <v>18516</v>
      </c>
      <c r="G141" s="245">
        <v>9628</v>
      </c>
      <c r="H141" s="245">
        <v>5092</v>
      </c>
      <c r="L141" s="245">
        <v>15852</v>
      </c>
      <c r="M141" s="245">
        <v>8243</v>
      </c>
      <c r="N141" s="245">
        <v>4359</v>
      </c>
      <c r="O141" s="245">
        <v>10409</v>
      </c>
      <c r="P141" s="245">
        <v>5413</v>
      </c>
      <c r="Q141" s="245">
        <v>2862</v>
      </c>
      <c r="R141" s="245">
        <v>10352</v>
      </c>
      <c r="S141" s="245">
        <v>5383</v>
      </c>
      <c r="T141" s="245">
        <v>2847</v>
      </c>
      <c r="U141" s="245">
        <v>5910</v>
      </c>
      <c r="V141" s="245">
        <v>3073</v>
      </c>
      <c r="W141" s="245">
        <v>1625</v>
      </c>
      <c r="X141" s="313"/>
    </row>
    <row r="142" spans="1:24">
      <c r="A142" s="254">
        <v>75</v>
      </c>
      <c r="B142" s="254">
        <v>79</v>
      </c>
      <c r="F142" s="245">
        <v>27026</v>
      </c>
      <c r="G142" s="245">
        <v>14054</v>
      </c>
      <c r="H142" s="245">
        <v>7432</v>
      </c>
      <c r="L142" s="245">
        <v>23138</v>
      </c>
      <c r="M142" s="245">
        <v>12032</v>
      </c>
      <c r="N142" s="245">
        <v>6363</v>
      </c>
      <c r="O142" s="245">
        <v>15194</v>
      </c>
      <c r="P142" s="245">
        <v>7901</v>
      </c>
      <c r="Q142" s="245">
        <v>4178</v>
      </c>
      <c r="R142" s="245">
        <v>15110</v>
      </c>
      <c r="S142" s="245">
        <v>7857</v>
      </c>
      <c r="T142" s="245">
        <v>4155</v>
      </c>
      <c r="U142" s="245">
        <v>8627</v>
      </c>
      <c r="V142" s="245">
        <v>4486</v>
      </c>
      <c r="W142" s="245">
        <v>2372</v>
      </c>
      <c r="X142" s="313"/>
    </row>
    <row r="143" spans="1:24">
      <c r="A143" s="254">
        <v>80</v>
      </c>
      <c r="B143" s="254">
        <v>99</v>
      </c>
      <c r="F143" s="245">
        <v>33823</v>
      </c>
      <c r="G143" s="245">
        <v>17588</v>
      </c>
      <c r="H143" s="245">
        <v>9301</v>
      </c>
      <c r="L143" s="245">
        <v>28958</v>
      </c>
      <c r="M143" s="245">
        <v>15058</v>
      </c>
      <c r="N143" s="245">
        <v>7963</v>
      </c>
      <c r="O143" s="245">
        <v>19015</v>
      </c>
      <c r="P143" s="245">
        <v>9888</v>
      </c>
      <c r="Q143" s="245">
        <v>5229</v>
      </c>
      <c r="R143" s="245">
        <v>18910</v>
      </c>
      <c r="S143" s="245">
        <v>9833</v>
      </c>
      <c r="T143" s="245">
        <v>5200</v>
      </c>
      <c r="U143" s="245">
        <v>10797</v>
      </c>
      <c r="V143" s="245">
        <v>5614</v>
      </c>
      <c r="W143" s="245">
        <v>2969</v>
      </c>
      <c r="X143" s="313"/>
    </row>
    <row r="144" spans="1:24">
      <c r="X144" s="313"/>
    </row>
    <row r="145" spans="1:24">
      <c r="A145" s="254">
        <v>1</v>
      </c>
      <c r="F145" s="245">
        <v>1424</v>
      </c>
      <c r="G145" s="245">
        <v>740</v>
      </c>
      <c r="H145" s="245">
        <v>392</v>
      </c>
      <c r="L145" s="245">
        <v>1219</v>
      </c>
      <c r="M145" s="245">
        <v>634</v>
      </c>
      <c r="N145" s="245">
        <v>335</v>
      </c>
      <c r="O145" s="245">
        <v>800</v>
      </c>
      <c r="P145" s="245">
        <v>416</v>
      </c>
      <c r="Q145" s="245">
        <v>220</v>
      </c>
      <c r="R145" s="245">
        <v>796</v>
      </c>
      <c r="S145" s="245">
        <v>414</v>
      </c>
      <c r="T145" s="245">
        <v>219</v>
      </c>
      <c r="U145" s="245">
        <v>364</v>
      </c>
      <c r="V145" s="245">
        <v>189</v>
      </c>
      <c r="W145" s="245">
        <v>100</v>
      </c>
      <c r="X145" s="313"/>
    </row>
    <row r="146" spans="1:24">
      <c r="A146" s="254">
        <v>2</v>
      </c>
      <c r="F146" s="245">
        <v>2237</v>
      </c>
      <c r="G146" s="245">
        <v>1163</v>
      </c>
      <c r="H146" s="245">
        <v>615</v>
      </c>
      <c r="L146" s="245">
        <v>1915</v>
      </c>
      <c r="M146" s="245">
        <v>996</v>
      </c>
      <c r="N146" s="245">
        <v>527</v>
      </c>
      <c r="O146" s="245">
        <v>1257</v>
      </c>
      <c r="P146" s="245">
        <v>654</v>
      </c>
      <c r="Q146" s="245">
        <v>346</v>
      </c>
      <c r="R146" s="245">
        <v>1250</v>
      </c>
      <c r="S146" s="245">
        <v>650</v>
      </c>
      <c r="T146" s="245">
        <v>344</v>
      </c>
      <c r="U146" s="245">
        <v>572</v>
      </c>
      <c r="V146" s="245">
        <v>297</v>
      </c>
      <c r="W146" s="245">
        <v>157</v>
      </c>
      <c r="X146" s="313"/>
    </row>
    <row r="147" spans="1:24">
      <c r="A147" s="254">
        <v>3</v>
      </c>
      <c r="F147" s="245">
        <v>3258</v>
      </c>
      <c r="G147" s="245">
        <v>1694</v>
      </c>
      <c r="H147" s="245">
        <v>896</v>
      </c>
      <c r="L147" s="245">
        <v>2788</v>
      </c>
      <c r="M147" s="245">
        <v>1450</v>
      </c>
      <c r="N147" s="245">
        <v>767</v>
      </c>
      <c r="O147" s="245">
        <v>1831</v>
      </c>
      <c r="P147" s="245">
        <v>952</v>
      </c>
      <c r="Q147" s="245">
        <v>504</v>
      </c>
      <c r="R147" s="245">
        <v>1820</v>
      </c>
      <c r="S147" s="245">
        <v>946</v>
      </c>
      <c r="T147" s="245">
        <v>501</v>
      </c>
      <c r="U147" s="245">
        <v>833</v>
      </c>
      <c r="V147" s="245">
        <v>433</v>
      </c>
      <c r="W147" s="245">
        <v>229</v>
      </c>
      <c r="X147" s="313"/>
    </row>
    <row r="148" spans="1:24">
      <c r="X148" s="313"/>
    </row>
    <row r="149" spans="1:24">
      <c r="A149" s="254" t="s">
        <v>757</v>
      </c>
      <c r="C149" s="245" t="s">
        <v>635</v>
      </c>
      <c r="F149" s="245" t="s">
        <v>636</v>
      </c>
      <c r="I149" s="245" t="s">
        <v>637</v>
      </c>
      <c r="L149" s="245" t="s">
        <v>638</v>
      </c>
      <c r="O149" s="245" t="s">
        <v>639</v>
      </c>
      <c r="R149" s="245" t="s">
        <v>640</v>
      </c>
      <c r="U149" s="245" t="s">
        <v>641</v>
      </c>
      <c r="X149" s="313"/>
    </row>
    <row r="150" spans="1:24">
      <c r="C150" s="245" t="s">
        <v>642</v>
      </c>
      <c r="D150" s="245" t="s">
        <v>643</v>
      </c>
      <c r="F150" s="245" t="s">
        <v>642</v>
      </c>
      <c r="G150" s="245" t="s">
        <v>643</v>
      </c>
      <c r="I150" s="245" t="s">
        <v>642</v>
      </c>
      <c r="J150" s="245" t="s">
        <v>643</v>
      </c>
      <c r="L150" s="245" t="s">
        <v>642</v>
      </c>
      <c r="M150" s="245" t="s">
        <v>643</v>
      </c>
      <c r="O150" s="245" t="s">
        <v>642</v>
      </c>
      <c r="P150" s="245" t="s">
        <v>643</v>
      </c>
      <c r="R150" s="245" t="s">
        <v>642</v>
      </c>
      <c r="S150" s="245" t="s">
        <v>643</v>
      </c>
      <c r="U150" s="245" t="s">
        <v>642</v>
      </c>
      <c r="V150" s="245" t="s">
        <v>643</v>
      </c>
      <c r="X150" s="313"/>
    </row>
    <row r="151" spans="1:24">
      <c r="A151" s="254" t="s">
        <v>651</v>
      </c>
      <c r="C151" s="245">
        <v>5000</v>
      </c>
      <c r="D151" s="245">
        <v>5000</v>
      </c>
      <c r="F151" s="245">
        <v>10000</v>
      </c>
      <c r="G151" s="245">
        <v>10000</v>
      </c>
      <c r="I151" s="245">
        <v>15000</v>
      </c>
      <c r="J151" s="245">
        <v>15000</v>
      </c>
      <c r="L151" s="245">
        <v>20000</v>
      </c>
      <c r="M151" s="245">
        <v>20000</v>
      </c>
      <c r="O151" s="245">
        <v>10000</v>
      </c>
      <c r="P151" s="245">
        <v>10000</v>
      </c>
      <c r="R151" s="245">
        <v>20000</v>
      </c>
      <c r="S151" s="245">
        <v>20000</v>
      </c>
      <c r="U151" s="245">
        <v>50000</v>
      </c>
      <c r="V151" s="245">
        <v>50000</v>
      </c>
      <c r="X151" s="313"/>
    </row>
    <row r="152" spans="1:24">
      <c r="A152" s="254" t="s">
        <v>653</v>
      </c>
      <c r="B152" s="254" t="s">
        <v>654</v>
      </c>
      <c r="C152" s="245" t="s">
        <v>652</v>
      </c>
      <c r="D152" s="245" t="s">
        <v>655</v>
      </c>
      <c r="E152" s="245" t="s">
        <v>656</v>
      </c>
      <c r="F152" s="245" t="s">
        <v>652</v>
      </c>
      <c r="G152" s="245" t="s">
        <v>655</v>
      </c>
      <c r="H152" s="245" t="s">
        <v>656</v>
      </c>
      <c r="I152" s="245" t="s">
        <v>652</v>
      </c>
      <c r="J152" s="245" t="s">
        <v>655</v>
      </c>
      <c r="K152" s="245" t="s">
        <v>656</v>
      </c>
      <c r="L152" s="245" t="s">
        <v>652</v>
      </c>
      <c r="M152" s="245" t="s">
        <v>655</v>
      </c>
      <c r="N152" s="245" t="s">
        <v>656</v>
      </c>
      <c r="O152" s="245" t="s">
        <v>652</v>
      </c>
      <c r="P152" s="245" t="s">
        <v>655</v>
      </c>
      <c r="Q152" s="245" t="s">
        <v>656</v>
      </c>
      <c r="R152" s="245" t="s">
        <v>652</v>
      </c>
      <c r="S152" s="245" t="s">
        <v>655</v>
      </c>
      <c r="T152" s="245" t="s">
        <v>656</v>
      </c>
      <c r="U152" s="245" t="s">
        <v>652</v>
      </c>
      <c r="V152" s="245" t="s">
        <v>655</v>
      </c>
      <c r="W152" s="245" t="s">
        <v>656</v>
      </c>
      <c r="X152" s="313"/>
    </row>
    <row r="153" spans="1:24">
      <c r="A153" s="306">
        <v>18</v>
      </c>
      <c r="B153" s="307">
        <v>24</v>
      </c>
      <c r="C153" s="307">
        <v>169</v>
      </c>
      <c r="D153" s="310">
        <v>89.147499999999994</v>
      </c>
      <c r="E153" s="310">
        <v>47.320000000000007</v>
      </c>
      <c r="F153" s="307">
        <v>116</v>
      </c>
      <c r="G153" s="310">
        <v>61.19</v>
      </c>
      <c r="H153" s="310">
        <v>32.480000000000004</v>
      </c>
      <c r="I153" s="307">
        <v>95</v>
      </c>
      <c r="J153" s="310">
        <v>50.112499999999997</v>
      </c>
      <c r="K153" s="310">
        <v>26.6</v>
      </c>
      <c r="L153" s="307">
        <v>87</v>
      </c>
      <c r="M153" s="310">
        <v>45.892499999999998</v>
      </c>
      <c r="N153" s="310">
        <v>24.360000000000003</v>
      </c>
      <c r="O153" s="307"/>
      <c r="P153" s="310"/>
      <c r="Q153" s="310"/>
      <c r="R153" s="311"/>
      <c r="S153" s="313"/>
      <c r="T153" s="313"/>
      <c r="U153" s="313"/>
      <c r="V153" s="313"/>
      <c r="W153" s="313"/>
      <c r="X153" s="313">
        <v>4</v>
      </c>
    </row>
    <row r="154" spans="1:24">
      <c r="A154" s="308">
        <v>25</v>
      </c>
      <c r="B154" s="309">
        <v>29</v>
      </c>
      <c r="C154" s="309">
        <v>228</v>
      </c>
      <c r="D154" s="310">
        <v>120.27</v>
      </c>
      <c r="E154" s="310">
        <v>63.84</v>
      </c>
      <c r="F154" s="309">
        <v>157</v>
      </c>
      <c r="G154" s="310">
        <v>82.817499999999995</v>
      </c>
      <c r="H154" s="310">
        <v>43.96</v>
      </c>
      <c r="I154" s="309">
        <v>129</v>
      </c>
      <c r="J154" s="310">
        <v>68.047499999999999</v>
      </c>
      <c r="K154" s="310">
        <v>36.120000000000005</v>
      </c>
      <c r="L154" s="309">
        <v>118</v>
      </c>
      <c r="M154" s="310">
        <v>62.244999999999997</v>
      </c>
      <c r="N154" s="310">
        <v>33.040000000000006</v>
      </c>
      <c r="O154" s="309"/>
      <c r="P154" s="310"/>
      <c r="Q154" s="310"/>
      <c r="R154" s="312"/>
      <c r="S154" s="313"/>
      <c r="T154" s="313"/>
      <c r="U154" s="313"/>
      <c r="V154" s="313"/>
      <c r="W154" s="313"/>
      <c r="X154" s="313"/>
    </row>
    <row r="155" spans="1:24">
      <c r="A155" s="306">
        <v>30</v>
      </c>
      <c r="B155" s="307">
        <v>34</v>
      </c>
      <c r="C155" s="307">
        <v>284</v>
      </c>
      <c r="D155" s="310">
        <v>149.81</v>
      </c>
      <c r="E155" s="310">
        <v>79.52000000000001</v>
      </c>
      <c r="F155" s="307">
        <v>196</v>
      </c>
      <c r="G155" s="310">
        <v>103.39</v>
      </c>
      <c r="H155" s="310">
        <v>54.88</v>
      </c>
      <c r="I155" s="307">
        <v>161</v>
      </c>
      <c r="J155" s="310">
        <v>84.927499999999995</v>
      </c>
      <c r="K155" s="310">
        <v>45.080000000000005</v>
      </c>
      <c r="L155" s="307">
        <v>147</v>
      </c>
      <c r="M155" s="310">
        <v>77.54249999999999</v>
      </c>
      <c r="N155" s="310">
        <v>41.160000000000004</v>
      </c>
      <c r="O155" s="307"/>
      <c r="P155" s="310"/>
      <c r="Q155" s="310"/>
      <c r="R155" s="311"/>
      <c r="S155" s="313"/>
      <c r="T155" s="313"/>
      <c r="U155" s="313"/>
      <c r="V155" s="313"/>
      <c r="W155" s="313"/>
      <c r="X155" s="313"/>
    </row>
    <row r="156" spans="1:24">
      <c r="A156" s="308">
        <v>35</v>
      </c>
      <c r="B156" s="309">
        <v>39</v>
      </c>
      <c r="C156" s="309">
        <v>343</v>
      </c>
      <c r="D156" s="310">
        <v>180.93249999999998</v>
      </c>
      <c r="E156" s="310">
        <v>96.04</v>
      </c>
      <c r="F156" s="309">
        <v>238</v>
      </c>
      <c r="G156" s="310">
        <v>125.54499999999999</v>
      </c>
      <c r="H156" s="310">
        <v>66.64</v>
      </c>
      <c r="I156" s="309">
        <v>195</v>
      </c>
      <c r="J156" s="310">
        <v>102.8625</v>
      </c>
      <c r="K156" s="310">
        <v>54.600000000000009</v>
      </c>
      <c r="L156" s="309">
        <v>178</v>
      </c>
      <c r="M156" s="310">
        <v>93.894999999999996</v>
      </c>
      <c r="N156" s="310">
        <v>49.84</v>
      </c>
      <c r="O156" s="309"/>
      <c r="P156" s="310"/>
      <c r="Q156" s="310"/>
      <c r="R156" s="312"/>
      <c r="S156" s="313"/>
      <c r="T156" s="313"/>
      <c r="U156" s="313"/>
      <c r="V156" s="313"/>
      <c r="W156" s="313"/>
      <c r="X156" s="313"/>
    </row>
    <row r="157" spans="1:24">
      <c r="A157" s="306">
        <v>40</v>
      </c>
      <c r="B157" s="307">
        <v>44</v>
      </c>
      <c r="C157" s="307">
        <v>403</v>
      </c>
      <c r="D157" s="310">
        <v>212.58249999999998</v>
      </c>
      <c r="E157" s="310">
        <v>112.84000000000002</v>
      </c>
      <c r="F157" s="307">
        <v>280</v>
      </c>
      <c r="G157" s="310">
        <v>147.69999999999999</v>
      </c>
      <c r="H157" s="310">
        <v>78.400000000000006</v>
      </c>
      <c r="I157" s="307">
        <v>229</v>
      </c>
      <c r="J157" s="310">
        <v>120.7975</v>
      </c>
      <c r="K157" s="310">
        <v>64.12</v>
      </c>
      <c r="L157" s="307">
        <v>210</v>
      </c>
      <c r="M157" s="310">
        <v>110.77499999999999</v>
      </c>
      <c r="N157" s="310">
        <v>58.800000000000004</v>
      </c>
      <c r="O157" s="307"/>
      <c r="P157" s="310"/>
      <c r="Q157" s="310"/>
      <c r="R157" s="311"/>
      <c r="S157" s="313"/>
      <c r="T157" s="313"/>
      <c r="U157" s="313"/>
      <c r="V157" s="313"/>
      <c r="W157" s="313"/>
      <c r="X157" s="313"/>
    </row>
    <row r="158" spans="1:24">
      <c r="A158" s="308">
        <v>45</v>
      </c>
      <c r="B158" s="309">
        <v>49</v>
      </c>
      <c r="C158" s="309">
        <v>459</v>
      </c>
      <c r="D158" s="310">
        <v>242.12249999999997</v>
      </c>
      <c r="E158" s="310">
        <v>128.52000000000001</v>
      </c>
      <c r="F158" s="309">
        <v>320</v>
      </c>
      <c r="G158" s="310">
        <v>168.79999999999998</v>
      </c>
      <c r="H158" s="310">
        <v>89.600000000000009</v>
      </c>
      <c r="I158" s="309">
        <v>262</v>
      </c>
      <c r="J158" s="310">
        <v>138.20499999999998</v>
      </c>
      <c r="K158" s="310">
        <v>73.360000000000014</v>
      </c>
      <c r="L158" s="309">
        <v>240</v>
      </c>
      <c r="M158" s="310">
        <v>126.6</v>
      </c>
      <c r="N158" s="310">
        <v>67.2</v>
      </c>
      <c r="O158" s="309"/>
      <c r="P158" s="310"/>
      <c r="Q158" s="310"/>
      <c r="R158" s="312"/>
      <c r="S158" s="313"/>
      <c r="T158" s="313"/>
      <c r="U158" s="313"/>
      <c r="V158" s="313"/>
      <c r="W158" s="313"/>
      <c r="X158" s="313"/>
    </row>
    <row r="159" spans="1:24">
      <c r="A159" s="306">
        <v>50</v>
      </c>
      <c r="B159" s="307">
        <v>54</v>
      </c>
      <c r="C159" s="307">
        <v>590</v>
      </c>
      <c r="D159" s="310">
        <v>311.22499999999997</v>
      </c>
      <c r="E159" s="310">
        <v>165.20000000000002</v>
      </c>
      <c r="F159" s="307">
        <v>395</v>
      </c>
      <c r="G159" s="310">
        <v>208.36249999999998</v>
      </c>
      <c r="H159" s="310">
        <v>110.60000000000001</v>
      </c>
      <c r="I159" s="307">
        <v>324</v>
      </c>
      <c r="J159" s="310">
        <v>170.91</v>
      </c>
      <c r="K159" s="310">
        <v>90.720000000000013</v>
      </c>
      <c r="L159" s="307">
        <v>296</v>
      </c>
      <c r="M159" s="310">
        <v>156.13999999999999</v>
      </c>
      <c r="N159" s="310">
        <v>82.88000000000001</v>
      </c>
      <c r="O159" s="307"/>
      <c r="P159" s="310"/>
      <c r="Q159" s="310"/>
      <c r="R159" s="311"/>
      <c r="S159" s="313"/>
      <c r="T159" s="313"/>
      <c r="U159" s="313"/>
      <c r="V159" s="313"/>
      <c r="W159" s="313"/>
      <c r="X159" s="313"/>
    </row>
    <row r="160" spans="1:24">
      <c r="A160" s="308">
        <v>55</v>
      </c>
      <c r="B160" s="309">
        <v>59</v>
      </c>
      <c r="C160" s="309">
        <v>800</v>
      </c>
      <c r="D160" s="310">
        <v>422</v>
      </c>
      <c r="E160" s="310">
        <v>224.00000000000003</v>
      </c>
      <c r="F160" s="309">
        <v>532</v>
      </c>
      <c r="G160" s="310">
        <v>280.63</v>
      </c>
      <c r="H160" s="310">
        <v>148.96</v>
      </c>
      <c r="I160" s="309">
        <v>436</v>
      </c>
      <c r="J160" s="310">
        <v>229.98999999999998</v>
      </c>
      <c r="K160" s="310">
        <v>122.08000000000001</v>
      </c>
      <c r="L160" s="309">
        <v>399</v>
      </c>
      <c r="M160" s="310">
        <v>210.4725</v>
      </c>
      <c r="N160" s="310">
        <v>111.72000000000001</v>
      </c>
      <c r="O160" s="309"/>
      <c r="P160" s="310"/>
      <c r="Q160" s="310"/>
      <c r="R160" s="312"/>
      <c r="S160" s="313"/>
      <c r="T160" s="313"/>
      <c r="U160" s="313"/>
      <c r="V160" s="313"/>
      <c r="W160" s="313"/>
      <c r="X160" s="313"/>
    </row>
    <row r="161" spans="1:24">
      <c r="A161" s="306">
        <v>60</v>
      </c>
      <c r="B161" s="307">
        <v>60</v>
      </c>
      <c r="C161" s="307">
        <v>924</v>
      </c>
      <c r="D161" s="310">
        <v>487.40999999999997</v>
      </c>
      <c r="E161" s="310">
        <v>258.72000000000003</v>
      </c>
      <c r="F161" s="307">
        <v>601</v>
      </c>
      <c r="G161" s="310">
        <v>317.02749999999997</v>
      </c>
      <c r="H161" s="310">
        <v>168.28000000000003</v>
      </c>
      <c r="I161" s="307">
        <v>493</v>
      </c>
      <c r="J161" s="310">
        <v>260.0575</v>
      </c>
      <c r="K161" s="310">
        <v>138.04000000000002</v>
      </c>
      <c r="L161" s="307">
        <v>451</v>
      </c>
      <c r="M161" s="310">
        <v>237.90249999999997</v>
      </c>
      <c r="N161" s="310">
        <v>126.28000000000002</v>
      </c>
      <c r="O161" s="307"/>
      <c r="P161" s="310"/>
      <c r="Q161" s="310"/>
      <c r="R161" s="311"/>
      <c r="S161" s="313"/>
      <c r="T161" s="313"/>
      <c r="U161" s="313"/>
      <c r="V161" s="313"/>
      <c r="W161" s="313"/>
      <c r="X161" s="313"/>
    </row>
    <row r="162" spans="1:24">
      <c r="A162" s="308">
        <v>61</v>
      </c>
      <c r="B162" s="309">
        <v>61</v>
      </c>
      <c r="C162" s="309">
        <v>961</v>
      </c>
      <c r="D162" s="310">
        <v>506.92749999999995</v>
      </c>
      <c r="E162" s="310">
        <v>269.08000000000004</v>
      </c>
      <c r="F162" s="309">
        <v>619</v>
      </c>
      <c r="G162" s="310">
        <v>326.52249999999998</v>
      </c>
      <c r="H162" s="310">
        <v>173.32000000000002</v>
      </c>
      <c r="I162" s="309">
        <v>508</v>
      </c>
      <c r="J162" s="310">
        <v>267.96999999999997</v>
      </c>
      <c r="K162" s="310">
        <v>142.24</v>
      </c>
      <c r="L162" s="309">
        <v>465</v>
      </c>
      <c r="M162" s="310">
        <v>245.28749999999999</v>
      </c>
      <c r="N162" s="310">
        <v>130.20000000000002</v>
      </c>
      <c r="O162" s="309"/>
      <c r="P162" s="310"/>
      <c r="Q162" s="310"/>
      <c r="R162" s="312"/>
      <c r="S162" s="313"/>
      <c r="T162" s="313"/>
      <c r="U162" s="313"/>
      <c r="V162" s="313"/>
      <c r="W162" s="313"/>
      <c r="X162" s="313"/>
    </row>
    <row r="163" spans="1:24">
      <c r="A163" s="306">
        <v>62</v>
      </c>
      <c r="B163" s="307">
        <v>62</v>
      </c>
      <c r="C163" s="307">
        <v>1000</v>
      </c>
      <c r="D163" s="310">
        <v>527.5</v>
      </c>
      <c r="E163" s="310">
        <v>280</v>
      </c>
      <c r="F163" s="307">
        <v>638</v>
      </c>
      <c r="G163" s="310">
        <v>336.54499999999996</v>
      </c>
      <c r="H163" s="310">
        <v>178.64000000000001</v>
      </c>
      <c r="I163" s="307">
        <v>523</v>
      </c>
      <c r="J163" s="310">
        <v>275.88249999999999</v>
      </c>
      <c r="K163" s="310">
        <v>146.44000000000003</v>
      </c>
      <c r="L163" s="307">
        <v>479</v>
      </c>
      <c r="M163" s="310">
        <v>252.67249999999999</v>
      </c>
      <c r="N163" s="310">
        <v>134.12</v>
      </c>
      <c r="O163" s="307"/>
      <c r="P163" s="310"/>
      <c r="Q163" s="310"/>
      <c r="R163" s="311"/>
      <c r="S163" s="313"/>
      <c r="T163" s="313"/>
      <c r="U163" s="313"/>
      <c r="V163" s="313"/>
      <c r="W163" s="313"/>
      <c r="X163" s="313"/>
    </row>
    <row r="164" spans="1:24">
      <c r="A164" s="308">
        <v>63</v>
      </c>
      <c r="B164" s="309">
        <v>63</v>
      </c>
      <c r="C164" s="309">
        <v>1040</v>
      </c>
      <c r="D164" s="310">
        <v>548.6</v>
      </c>
      <c r="E164" s="310">
        <v>291.20000000000005</v>
      </c>
      <c r="F164" s="309">
        <v>657</v>
      </c>
      <c r="G164" s="310">
        <v>346.5675</v>
      </c>
      <c r="H164" s="310">
        <v>183.96</v>
      </c>
      <c r="I164" s="309">
        <v>539</v>
      </c>
      <c r="J164" s="310">
        <v>284.32249999999999</v>
      </c>
      <c r="K164" s="310">
        <v>150.92000000000002</v>
      </c>
      <c r="L164" s="309">
        <v>493</v>
      </c>
      <c r="M164" s="310">
        <v>260.0575</v>
      </c>
      <c r="N164" s="310">
        <v>138.04000000000002</v>
      </c>
      <c r="O164" s="309"/>
      <c r="P164" s="310"/>
      <c r="Q164" s="310"/>
      <c r="R164" s="312"/>
      <c r="S164" s="313"/>
      <c r="T164" s="313"/>
      <c r="U164" s="313"/>
      <c r="V164" s="313"/>
      <c r="W164" s="313"/>
      <c r="X164" s="313"/>
    </row>
    <row r="165" spans="1:24">
      <c r="A165" s="306">
        <v>64</v>
      </c>
      <c r="B165" s="307">
        <v>64</v>
      </c>
      <c r="C165" s="307">
        <v>1081</v>
      </c>
      <c r="D165" s="310">
        <v>570.22749999999996</v>
      </c>
      <c r="E165" s="310">
        <v>302.68</v>
      </c>
      <c r="F165" s="307">
        <v>677</v>
      </c>
      <c r="G165" s="310">
        <v>357.11750000000001</v>
      </c>
      <c r="H165" s="310">
        <v>189.56000000000003</v>
      </c>
      <c r="I165" s="307">
        <v>555</v>
      </c>
      <c r="J165" s="310">
        <v>292.76249999999999</v>
      </c>
      <c r="K165" s="310">
        <v>155.4</v>
      </c>
      <c r="L165" s="307">
        <v>508</v>
      </c>
      <c r="M165" s="310">
        <v>267.96999999999997</v>
      </c>
      <c r="N165" s="310">
        <v>142.24</v>
      </c>
      <c r="O165" s="307"/>
      <c r="P165" s="310"/>
      <c r="Q165" s="310"/>
      <c r="R165" s="311"/>
      <c r="S165" s="313"/>
      <c r="T165" s="313"/>
      <c r="U165" s="313"/>
      <c r="V165" s="313"/>
      <c r="W165" s="313"/>
      <c r="X165" s="313"/>
    </row>
    <row r="166" spans="1:24">
      <c r="A166" s="308">
        <v>65</v>
      </c>
      <c r="B166" s="309">
        <v>65</v>
      </c>
      <c r="C166" s="309">
        <v>1195</v>
      </c>
      <c r="D166" s="310">
        <v>630.36249999999995</v>
      </c>
      <c r="E166" s="310">
        <v>334.6</v>
      </c>
      <c r="F166" s="309">
        <v>741</v>
      </c>
      <c r="G166" s="310">
        <v>390.8775</v>
      </c>
      <c r="H166" s="310">
        <v>207.48000000000002</v>
      </c>
      <c r="I166" s="309">
        <v>608</v>
      </c>
      <c r="J166" s="310">
        <v>320.71999999999997</v>
      </c>
      <c r="K166" s="310">
        <v>170.24</v>
      </c>
      <c r="L166" s="309">
        <v>556</v>
      </c>
      <c r="M166" s="310">
        <v>293.28999999999996</v>
      </c>
      <c r="N166" s="310">
        <v>155.68</v>
      </c>
      <c r="O166" s="309"/>
      <c r="P166" s="310"/>
      <c r="Q166" s="310"/>
      <c r="R166" s="312"/>
      <c r="S166" s="313"/>
      <c r="T166" s="313"/>
      <c r="U166" s="313"/>
      <c r="V166" s="313"/>
      <c r="W166" s="313"/>
      <c r="X166" s="313"/>
    </row>
    <row r="167" spans="1:24">
      <c r="A167" s="306">
        <v>66</v>
      </c>
      <c r="B167" s="307">
        <v>66</v>
      </c>
      <c r="C167" s="307">
        <v>1329</v>
      </c>
      <c r="D167" s="310">
        <v>701.04750000000001</v>
      </c>
      <c r="E167" s="310">
        <v>372.12000000000006</v>
      </c>
      <c r="F167" s="307">
        <v>816</v>
      </c>
      <c r="G167" s="310">
        <v>430.44</v>
      </c>
      <c r="H167" s="310">
        <v>228.48000000000002</v>
      </c>
      <c r="I167" s="307">
        <v>669</v>
      </c>
      <c r="J167" s="310">
        <v>352.89749999999998</v>
      </c>
      <c r="K167" s="310">
        <v>187.32000000000002</v>
      </c>
      <c r="L167" s="307">
        <v>612</v>
      </c>
      <c r="M167" s="310">
        <v>322.83</v>
      </c>
      <c r="N167" s="310">
        <v>171.36</v>
      </c>
      <c r="O167" s="307"/>
      <c r="P167" s="310"/>
      <c r="Q167" s="310"/>
      <c r="R167" s="311"/>
      <c r="S167" s="313"/>
      <c r="T167" s="313"/>
      <c r="U167" s="313"/>
      <c r="V167" s="313"/>
      <c r="W167" s="313"/>
      <c r="X167" s="313"/>
    </row>
    <row r="168" spans="1:24">
      <c r="A168" s="308">
        <v>67</v>
      </c>
      <c r="B168" s="309">
        <v>67</v>
      </c>
      <c r="C168" s="309">
        <v>1434</v>
      </c>
      <c r="D168" s="310">
        <v>756.43499999999995</v>
      </c>
      <c r="E168" s="310">
        <v>401.52000000000004</v>
      </c>
      <c r="F168" s="309">
        <v>880</v>
      </c>
      <c r="G168" s="310">
        <v>464.2</v>
      </c>
      <c r="H168" s="310">
        <v>246.40000000000003</v>
      </c>
      <c r="I168" s="309">
        <v>721</v>
      </c>
      <c r="J168" s="310">
        <v>380.32749999999999</v>
      </c>
      <c r="K168" s="310">
        <v>201.88000000000002</v>
      </c>
      <c r="L168" s="309">
        <v>660</v>
      </c>
      <c r="M168" s="310">
        <v>348.15</v>
      </c>
      <c r="N168" s="310">
        <v>184.8</v>
      </c>
      <c r="O168" s="309"/>
      <c r="P168" s="310"/>
      <c r="Q168" s="310"/>
      <c r="R168" s="312"/>
      <c r="S168" s="313"/>
      <c r="T168" s="313"/>
      <c r="U168" s="313"/>
      <c r="V168" s="313"/>
      <c r="W168" s="313"/>
      <c r="X168" s="313"/>
    </row>
    <row r="169" spans="1:24">
      <c r="A169" s="306">
        <v>68</v>
      </c>
      <c r="B169" s="307">
        <v>68</v>
      </c>
      <c r="C169" s="307">
        <v>1491</v>
      </c>
      <c r="D169" s="310">
        <v>786.50249999999994</v>
      </c>
      <c r="E169" s="310">
        <v>417.48</v>
      </c>
      <c r="F169" s="307">
        <v>906</v>
      </c>
      <c r="G169" s="310">
        <v>477.91499999999996</v>
      </c>
      <c r="H169" s="310">
        <v>253.68000000000004</v>
      </c>
      <c r="I169" s="307">
        <v>743</v>
      </c>
      <c r="J169" s="310">
        <v>391.9325</v>
      </c>
      <c r="K169" s="310">
        <v>208.04000000000002</v>
      </c>
      <c r="L169" s="307">
        <v>679</v>
      </c>
      <c r="M169" s="310">
        <v>358.17249999999996</v>
      </c>
      <c r="N169" s="310">
        <v>190.12</v>
      </c>
      <c r="O169" s="307"/>
      <c r="P169" s="310"/>
      <c r="Q169" s="310"/>
      <c r="R169" s="311"/>
      <c r="S169" s="313"/>
      <c r="T169" s="313"/>
      <c r="U169" s="313"/>
      <c r="V169" s="313"/>
      <c r="W169" s="313"/>
      <c r="X169" s="313"/>
    </row>
    <row r="170" spans="1:24">
      <c r="A170" s="308">
        <v>69</v>
      </c>
      <c r="B170" s="309">
        <v>69</v>
      </c>
      <c r="C170" s="309">
        <v>1550</v>
      </c>
      <c r="D170" s="310">
        <v>817.625</v>
      </c>
      <c r="E170" s="310">
        <v>434.00000000000006</v>
      </c>
      <c r="F170" s="309">
        <v>933</v>
      </c>
      <c r="G170" s="310">
        <v>492.15749999999997</v>
      </c>
      <c r="H170" s="310">
        <v>261.24</v>
      </c>
      <c r="I170" s="309">
        <v>765</v>
      </c>
      <c r="J170" s="310">
        <v>403.53749999999997</v>
      </c>
      <c r="K170" s="310">
        <v>214.20000000000002</v>
      </c>
      <c r="L170" s="309">
        <v>700</v>
      </c>
      <c r="M170" s="310">
        <v>369.25</v>
      </c>
      <c r="N170" s="310">
        <v>196.00000000000003</v>
      </c>
      <c r="O170" s="309"/>
      <c r="P170" s="310"/>
      <c r="Q170" s="310"/>
      <c r="R170" s="312"/>
      <c r="S170" s="313"/>
      <c r="T170" s="313"/>
      <c r="U170" s="313"/>
      <c r="V170" s="313"/>
      <c r="W170" s="313"/>
      <c r="X170" s="313"/>
    </row>
    <row r="171" spans="1:24">
      <c r="A171" s="306">
        <v>70</v>
      </c>
      <c r="B171" s="307">
        <v>70</v>
      </c>
      <c r="C171" s="307">
        <v>1613</v>
      </c>
      <c r="D171" s="310">
        <v>850.85749999999996</v>
      </c>
      <c r="E171" s="310">
        <v>451.64000000000004</v>
      </c>
      <c r="F171" s="307">
        <v>961</v>
      </c>
      <c r="G171" s="310">
        <v>506.92749999999995</v>
      </c>
      <c r="H171" s="310">
        <v>269.08000000000004</v>
      </c>
      <c r="I171" s="307">
        <v>788</v>
      </c>
      <c r="J171" s="310">
        <v>415.66999999999996</v>
      </c>
      <c r="K171" s="310">
        <v>220.64000000000001</v>
      </c>
      <c r="L171" s="307">
        <v>721</v>
      </c>
      <c r="M171" s="310">
        <v>380.32749999999999</v>
      </c>
      <c r="N171" s="310">
        <v>201.88000000000002</v>
      </c>
      <c r="O171" s="307"/>
      <c r="P171" s="310"/>
      <c r="Q171" s="310"/>
      <c r="R171" s="311"/>
      <c r="S171" s="313"/>
      <c r="T171" s="313"/>
      <c r="U171" s="313"/>
      <c r="V171" s="313"/>
      <c r="W171" s="313"/>
      <c r="X171" s="313"/>
    </row>
    <row r="172" spans="1:24">
      <c r="A172" s="308">
        <v>71</v>
      </c>
      <c r="B172" s="309">
        <v>71</v>
      </c>
      <c r="C172" s="309">
        <v>1677</v>
      </c>
      <c r="D172" s="310">
        <v>884.61749999999995</v>
      </c>
      <c r="E172" s="310">
        <v>469.56000000000006</v>
      </c>
      <c r="F172" s="309">
        <v>990</v>
      </c>
      <c r="G172" s="310">
        <v>522.22500000000002</v>
      </c>
      <c r="H172" s="310">
        <v>277.20000000000005</v>
      </c>
      <c r="I172" s="309">
        <v>812</v>
      </c>
      <c r="J172" s="310">
        <v>428.33</v>
      </c>
      <c r="K172" s="310">
        <v>227.36</v>
      </c>
      <c r="L172" s="309">
        <v>742</v>
      </c>
      <c r="M172" s="310">
        <v>391.40499999999997</v>
      </c>
      <c r="N172" s="310">
        <v>207.76000000000002</v>
      </c>
      <c r="O172" s="309"/>
      <c r="P172" s="310"/>
      <c r="Q172" s="310"/>
      <c r="R172" s="312"/>
      <c r="S172" s="313"/>
      <c r="T172" s="313"/>
      <c r="U172" s="313"/>
      <c r="V172" s="313"/>
      <c r="W172" s="313"/>
      <c r="X172" s="313"/>
    </row>
    <row r="173" spans="1:24">
      <c r="A173" s="306">
        <v>72</v>
      </c>
      <c r="B173" s="307">
        <v>72</v>
      </c>
      <c r="C173" s="307">
        <v>1744</v>
      </c>
      <c r="D173" s="310">
        <v>919.95999999999992</v>
      </c>
      <c r="E173" s="310">
        <v>488.32000000000005</v>
      </c>
      <c r="F173" s="307">
        <v>1020</v>
      </c>
      <c r="G173" s="310">
        <v>538.04999999999995</v>
      </c>
      <c r="H173" s="310">
        <v>285.60000000000002</v>
      </c>
      <c r="I173" s="307">
        <v>836</v>
      </c>
      <c r="J173" s="310">
        <v>440.98999999999995</v>
      </c>
      <c r="K173" s="310">
        <v>234.08</v>
      </c>
      <c r="L173" s="307">
        <v>765</v>
      </c>
      <c r="M173" s="310">
        <v>403.53749999999997</v>
      </c>
      <c r="N173" s="310">
        <v>214.20000000000002</v>
      </c>
      <c r="O173" s="307"/>
      <c r="P173" s="310"/>
      <c r="Q173" s="310"/>
      <c r="R173" s="311"/>
      <c r="S173" s="313"/>
      <c r="T173" s="313"/>
      <c r="U173" s="313"/>
      <c r="V173" s="313"/>
      <c r="W173" s="313"/>
      <c r="X173" s="313"/>
    </row>
    <row r="174" spans="1:24">
      <c r="A174" s="308">
        <v>73</v>
      </c>
      <c r="B174" s="309">
        <v>73</v>
      </c>
      <c r="C174" s="309">
        <v>1814</v>
      </c>
      <c r="D174" s="310">
        <v>956.88499999999999</v>
      </c>
      <c r="E174" s="310">
        <v>507.92000000000007</v>
      </c>
      <c r="F174" s="309">
        <v>1050</v>
      </c>
      <c r="G174" s="310">
        <v>553.875</v>
      </c>
      <c r="H174" s="310">
        <v>294</v>
      </c>
      <c r="I174" s="309">
        <v>861</v>
      </c>
      <c r="J174" s="310">
        <v>454.17749999999995</v>
      </c>
      <c r="K174" s="310">
        <v>241.08</v>
      </c>
      <c r="L174" s="309">
        <v>788</v>
      </c>
      <c r="M174" s="310">
        <v>415.66999999999996</v>
      </c>
      <c r="N174" s="310">
        <v>220.64000000000001</v>
      </c>
      <c r="O174" s="309"/>
      <c r="P174" s="310"/>
      <c r="Q174" s="310"/>
      <c r="R174" s="312"/>
      <c r="S174" s="313"/>
      <c r="T174" s="313"/>
      <c r="U174" s="313"/>
      <c r="V174" s="313"/>
      <c r="W174" s="313"/>
      <c r="X174" s="313"/>
    </row>
    <row r="175" spans="1:24">
      <c r="A175" s="306">
        <v>74</v>
      </c>
      <c r="B175" s="307">
        <v>74</v>
      </c>
      <c r="C175" s="307">
        <v>1886</v>
      </c>
      <c r="D175" s="310">
        <v>994.8649999999999</v>
      </c>
      <c r="E175" s="310">
        <v>528.08000000000004</v>
      </c>
      <c r="F175" s="307">
        <v>1082</v>
      </c>
      <c r="G175" s="310">
        <v>570.755</v>
      </c>
      <c r="H175" s="310">
        <v>302.96000000000004</v>
      </c>
      <c r="I175" s="307">
        <v>887</v>
      </c>
      <c r="J175" s="310">
        <v>467.89249999999998</v>
      </c>
      <c r="K175" s="310">
        <v>248.36</v>
      </c>
      <c r="L175" s="307">
        <v>811</v>
      </c>
      <c r="M175" s="310">
        <v>427.80249999999995</v>
      </c>
      <c r="N175" s="310">
        <v>227.08</v>
      </c>
      <c r="O175" s="307"/>
      <c r="P175" s="310"/>
      <c r="Q175" s="310"/>
      <c r="R175" s="311"/>
      <c r="S175" s="313"/>
      <c r="T175" s="313"/>
      <c r="U175" s="313"/>
      <c r="V175" s="313"/>
      <c r="W175" s="313"/>
      <c r="X175" s="313"/>
    </row>
    <row r="176" spans="1:24">
      <c r="A176" s="308">
        <v>75</v>
      </c>
      <c r="B176" s="309">
        <v>75</v>
      </c>
      <c r="C176" s="309">
        <v>1962</v>
      </c>
      <c r="D176" s="310">
        <v>1034.9549999999999</v>
      </c>
      <c r="E176" s="310">
        <v>549.36</v>
      </c>
      <c r="F176" s="309">
        <v>1114</v>
      </c>
      <c r="G176" s="310">
        <v>587.63499999999999</v>
      </c>
      <c r="H176" s="310">
        <v>311.92</v>
      </c>
      <c r="I176" s="309">
        <v>914</v>
      </c>
      <c r="J176" s="310">
        <v>482.13499999999999</v>
      </c>
      <c r="K176" s="310">
        <v>255.92000000000002</v>
      </c>
      <c r="L176" s="309">
        <v>836</v>
      </c>
      <c r="M176" s="310">
        <v>440.98999999999995</v>
      </c>
      <c r="N176" s="310">
        <v>234.08</v>
      </c>
      <c r="O176" s="309"/>
      <c r="P176" s="310"/>
      <c r="Q176" s="310"/>
      <c r="R176" s="312"/>
      <c r="S176" s="313"/>
      <c r="T176" s="313"/>
      <c r="U176" s="313"/>
      <c r="V176" s="313"/>
      <c r="W176" s="313"/>
      <c r="X176" s="313"/>
    </row>
    <row r="177" spans="1:24">
      <c r="A177" s="306">
        <v>76</v>
      </c>
      <c r="B177" s="307">
        <v>76</v>
      </c>
      <c r="C177" s="307">
        <v>2040</v>
      </c>
      <c r="D177" s="310">
        <v>1076.0999999999999</v>
      </c>
      <c r="E177" s="310">
        <v>571.20000000000005</v>
      </c>
      <c r="F177" s="307">
        <v>1148</v>
      </c>
      <c r="G177" s="310">
        <v>605.56999999999994</v>
      </c>
      <c r="H177" s="310">
        <v>321.44000000000005</v>
      </c>
      <c r="I177" s="307">
        <v>941</v>
      </c>
      <c r="J177" s="310">
        <v>496.3775</v>
      </c>
      <c r="K177" s="310">
        <v>263.48</v>
      </c>
      <c r="L177" s="307">
        <v>861</v>
      </c>
      <c r="M177" s="310">
        <v>454.17749999999995</v>
      </c>
      <c r="N177" s="310">
        <v>241.08</v>
      </c>
      <c r="O177" s="307"/>
      <c r="P177" s="310"/>
      <c r="Q177" s="310"/>
      <c r="R177" s="311"/>
      <c r="S177" s="313"/>
      <c r="T177" s="313"/>
      <c r="U177" s="313"/>
      <c r="V177" s="313"/>
      <c r="W177" s="313"/>
      <c r="X177" s="313"/>
    </row>
    <row r="178" spans="1:24">
      <c r="A178" s="308">
        <v>77</v>
      </c>
      <c r="B178" s="309">
        <v>77</v>
      </c>
      <c r="C178" s="309">
        <v>2122</v>
      </c>
      <c r="D178" s="310">
        <v>1119.355</v>
      </c>
      <c r="E178" s="310">
        <v>594.16000000000008</v>
      </c>
      <c r="F178" s="309">
        <v>1182</v>
      </c>
      <c r="G178" s="310">
        <v>623.505</v>
      </c>
      <c r="H178" s="310">
        <v>330.96000000000004</v>
      </c>
      <c r="I178" s="309">
        <v>969</v>
      </c>
      <c r="J178" s="310">
        <v>511.14749999999998</v>
      </c>
      <c r="K178" s="310">
        <v>271.32000000000005</v>
      </c>
      <c r="L178" s="309">
        <v>887</v>
      </c>
      <c r="M178" s="310">
        <v>467.89249999999998</v>
      </c>
      <c r="N178" s="310">
        <v>248.36</v>
      </c>
      <c r="O178" s="309"/>
      <c r="P178" s="310"/>
      <c r="Q178" s="310"/>
      <c r="R178" s="312"/>
      <c r="S178" s="313"/>
      <c r="T178" s="313"/>
      <c r="U178" s="313"/>
      <c r="V178" s="313"/>
      <c r="W178" s="313"/>
      <c r="X178" s="313"/>
    </row>
    <row r="179" spans="1:24">
      <c r="A179" s="306">
        <v>78</v>
      </c>
      <c r="B179" s="307">
        <v>78</v>
      </c>
      <c r="C179" s="307">
        <v>2207</v>
      </c>
      <c r="D179" s="310">
        <v>1164.1924999999999</v>
      </c>
      <c r="E179" s="310">
        <v>617.96</v>
      </c>
      <c r="F179" s="307">
        <v>1218</v>
      </c>
      <c r="G179" s="310">
        <v>642.495</v>
      </c>
      <c r="H179" s="310">
        <v>341.04</v>
      </c>
      <c r="I179" s="307">
        <v>998</v>
      </c>
      <c r="J179" s="310">
        <v>526.44499999999994</v>
      </c>
      <c r="K179" s="310">
        <v>279.44000000000005</v>
      </c>
      <c r="L179" s="307">
        <v>913</v>
      </c>
      <c r="M179" s="310">
        <v>481.60749999999996</v>
      </c>
      <c r="N179" s="310">
        <v>255.64000000000001</v>
      </c>
      <c r="O179" s="307"/>
      <c r="P179" s="310"/>
      <c r="Q179" s="310"/>
      <c r="R179" s="311"/>
      <c r="S179" s="313"/>
      <c r="T179" s="313"/>
      <c r="U179" s="313"/>
      <c r="V179" s="313"/>
      <c r="W179" s="313"/>
      <c r="X179" s="313"/>
    </row>
    <row r="180" spans="1:24">
      <c r="A180" s="308">
        <v>79</v>
      </c>
      <c r="B180" s="309">
        <v>79</v>
      </c>
      <c r="C180" s="309">
        <v>2295</v>
      </c>
      <c r="D180" s="310">
        <v>1210.6125</v>
      </c>
      <c r="E180" s="310">
        <v>642.6</v>
      </c>
      <c r="F180" s="309">
        <v>1254</v>
      </c>
      <c r="G180" s="310">
        <v>661.48500000000001</v>
      </c>
      <c r="H180" s="310">
        <v>351.12000000000006</v>
      </c>
      <c r="I180" s="309">
        <v>1028</v>
      </c>
      <c r="J180" s="310">
        <v>542.27</v>
      </c>
      <c r="K180" s="310">
        <v>287.84000000000003</v>
      </c>
      <c r="L180" s="309">
        <v>941</v>
      </c>
      <c r="M180" s="310">
        <v>496.3775</v>
      </c>
      <c r="N180" s="310">
        <v>263.48</v>
      </c>
      <c r="O180" s="309"/>
      <c r="P180" s="310"/>
      <c r="Q180" s="310"/>
      <c r="R180" s="312"/>
      <c r="S180" s="313"/>
      <c r="T180" s="313"/>
      <c r="U180" s="313"/>
      <c r="V180" s="313"/>
      <c r="W180" s="313"/>
      <c r="X180" s="313"/>
    </row>
    <row r="181" spans="1:24">
      <c r="A181" s="306">
        <v>80</v>
      </c>
      <c r="B181" s="307">
        <v>80</v>
      </c>
      <c r="C181" s="307">
        <v>2387</v>
      </c>
      <c r="D181" s="310">
        <v>1259.1424999999999</v>
      </c>
      <c r="E181" s="310">
        <v>668.36</v>
      </c>
      <c r="F181" s="307">
        <v>1292</v>
      </c>
      <c r="G181" s="310">
        <v>681.53</v>
      </c>
      <c r="H181" s="310">
        <v>361.76000000000005</v>
      </c>
      <c r="I181" s="307">
        <v>1059</v>
      </c>
      <c r="J181" s="310">
        <v>558.62249999999995</v>
      </c>
      <c r="K181" s="310">
        <v>296.52000000000004</v>
      </c>
      <c r="L181" s="307">
        <v>969</v>
      </c>
      <c r="M181" s="310">
        <v>511.14749999999998</v>
      </c>
      <c r="N181" s="310">
        <v>271.32000000000005</v>
      </c>
      <c r="O181" s="307"/>
      <c r="P181" s="310"/>
      <c r="Q181" s="310"/>
      <c r="R181" s="311"/>
      <c r="S181" s="313"/>
      <c r="T181" s="313"/>
      <c r="U181" s="313"/>
      <c r="V181" s="313"/>
      <c r="W181" s="313"/>
      <c r="X181" s="313"/>
    </row>
    <row r="182" spans="1:24">
      <c r="A182" s="306">
        <v>81</v>
      </c>
      <c r="B182" s="306">
        <v>81</v>
      </c>
      <c r="C182" s="307">
        <v>2536</v>
      </c>
      <c r="D182" s="310">
        <v>1337.74</v>
      </c>
      <c r="E182" s="310">
        <v>710.08</v>
      </c>
      <c r="F182" s="307">
        <v>1359</v>
      </c>
      <c r="G182" s="310">
        <v>716.87249999999995</v>
      </c>
      <c r="H182" s="310">
        <v>380.52000000000004</v>
      </c>
      <c r="I182" s="307">
        <v>1114</v>
      </c>
      <c r="J182" s="310">
        <v>587.63499999999999</v>
      </c>
      <c r="K182" s="310">
        <v>311.92</v>
      </c>
      <c r="L182" s="307">
        <v>1019</v>
      </c>
      <c r="M182" s="310">
        <v>537.52249999999992</v>
      </c>
      <c r="N182" s="310">
        <v>285.32000000000005</v>
      </c>
      <c r="O182" s="307"/>
      <c r="P182" s="310"/>
      <c r="Q182" s="310"/>
      <c r="R182" s="311"/>
      <c r="S182" s="313"/>
      <c r="T182" s="313"/>
      <c r="U182" s="313"/>
      <c r="V182" s="313"/>
      <c r="W182" s="313"/>
      <c r="X182" s="313"/>
    </row>
    <row r="183" spans="1:24">
      <c r="A183" s="306">
        <v>82</v>
      </c>
      <c r="B183" s="306">
        <v>82</v>
      </c>
      <c r="C183" s="307">
        <v>2637</v>
      </c>
      <c r="D183" s="310">
        <v>1391.0174999999999</v>
      </c>
      <c r="E183" s="310">
        <v>738.36</v>
      </c>
      <c r="F183" s="307">
        <v>1400</v>
      </c>
      <c r="G183" s="310">
        <v>738.5</v>
      </c>
      <c r="H183" s="310">
        <v>392.00000000000006</v>
      </c>
      <c r="I183" s="307">
        <v>1148</v>
      </c>
      <c r="J183" s="310">
        <v>605.56999999999994</v>
      </c>
      <c r="K183" s="310">
        <v>321.44000000000005</v>
      </c>
      <c r="L183" s="307">
        <v>1050</v>
      </c>
      <c r="M183" s="310">
        <v>553.875</v>
      </c>
      <c r="N183" s="310">
        <v>294</v>
      </c>
      <c r="O183" s="307"/>
      <c r="P183" s="310"/>
      <c r="Q183" s="310"/>
      <c r="R183" s="311"/>
      <c r="S183" s="313"/>
      <c r="T183" s="313"/>
      <c r="U183" s="313"/>
      <c r="V183" s="313"/>
      <c r="W183" s="313"/>
      <c r="X183" s="313"/>
    </row>
    <row r="184" spans="1:24">
      <c r="A184" s="306">
        <v>83</v>
      </c>
      <c r="B184" s="306">
        <v>83</v>
      </c>
      <c r="C184" s="307">
        <v>2743</v>
      </c>
      <c r="D184" s="310">
        <v>1446.9324999999999</v>
      </c>
      <c r="E184" s="310">
        <v>768.04000000000008</v>
      </c>
      <c r="F184" s="307">
        <v>1442</v>
      </c>
      <c r="G184" s="310">
        <v>760.65499999999997</v>
      </c>
      <c r="H184" s="310">
        <v>403.76000000000005</v>
      </c>
      <c r="I184" s="307">
        <v>1182</v>
      </c>
      <c r="J184" s="310">
        <v>623.505</v>
      </c>
      <c r="K184" s="310">
        <v>330.96000000000004</v>
      </c>
      <c r="L184" s="307">
        <v>1081</v>
      </c>
      <c r="M184" s="310">
        <v>570.22749999999996</v>
      </c>
      <c r="N184" s="310">
        <v>302.68</v>
      </c>
      <c r="O184" s="307"/>
      <c r="P184" s="310"/>
      <c r="Q184" s="310"/>
      <c r="R184" s="311"/>
      <c r="S184" s="313"/>
      <c r="T184" s="313"/>
      <c r="U184" s="313"/>
      <c r="V184" s="313"/>
      <c r="W184" s="313"/>
      <c r="X184" s="313"/>
    </row>
    <row r="185" spans="1:24">
      <c r="A185" s="306">
        <v>84</v>
      </c>
      <c r="B185" s="306">
        <v>84</v>
      </c>
      <c r="C185" s="307">
        <v>2852</v>
      </c>
      <c r="D185" s="310">
        <v>1504.4299999999998</v>
      </c>
      <c r="E185" s="310">
        <v>798.56000000000006</v>
      </c>
      <c r="F185" s="307">
        <v>1485</v>
      </c>
      <c r="G185" s="310">
        <v>783.33749999999998</v>
      </c>
      <c r="H185" s="310">
        <v>415.8</v>
      </c>
      <c r="I185" s="307">
        <v>1218</v>
      </c>
      <c r="J185" s="310">
        <v>642.495</v>
      </c>
      <c r="K185" s="310">
        <v>341.04</v>
      </c>
      <c r="L185" s="307">
        <v>1114</v>
      </c>
      <c r="M185" s="310">
        <v>587.63499999999999</v>
      </c>
      <c r="N185" s="310">
        <v>311.92</v>
      </c>
      <c r="O185" s="307"/>
      <c r="P185" s="310"/>
      <c r="Q185" s="310"/>
      <c r="R185" s="311"/>
      <c r="S185" s="313"/>
      <c r="T185" s="313"/>
      <c r="U185" s="313"/>
      <c r="V185" s="313"/>
      <c r="W185" s="313"/>
      <c r="X185" s="313"/>
    </row>
    <row r="186" spans="1:24">
      <c r="A186" s="306">
        <v>85</v>
      </c>
      <c r="B186" s="306">
        <v>85</v>
      </c>
      <c r="C186" s="307">
        <v>2966</v>
      </c>
      <c r="D186" s="310">
        <v>1564.5649999999998</v>
      </c>
      <c r="E186" s="310">
        <v>830.48000000000013</v>
      </c>
      <c r="F186" s="307">
        <v>1530</v>
      </c>
      <c r="G186" s="310">
        <v>807.07499999999993</v>
      </c>
      <c r="H186" s="310">
        <v>428.40000000000003</v>
      </c>
      <c r="I186" s="307">
        <v>1254</v>
      </c>
      <c r="J186" s="310">
        <v>661.48500000000001</v>
      </c>
      <c r="K186" s="310">
        <v>351.12000000000006</v>
      </c>
      <c r="L186" s="307">
        <v>1147</v>
      </c>
      <c r="M186" s="310">
        <v>605.04250000000002</v>
      </c>
      <c r="N186" s="310">
        <v>321.16000000000003</v>
      </c>
      <c r="O186" s="307"/>
      <c r="P186" s="310"/>
      <c r="Q186" s="310"/>
      <c r="R186" s="311"/>
      <c r="S186" s="313"/>
      <c r="T186" s="313"/>
      <c r="U186" s="313"/>
      <c r="V186" s="313"/>
      <c r="W186" s="313"/>
      <c r="X186" s="313"/>
    </row>
    <row r="187" spans="1:24">
      <c r="A187" s="306">
        <v>86</v>
      </c>
      <c r="B187" s="306">
        <v>86</v>
      </c>
      <c r="C187" s="307">
        <v>3085</v>
      </c>
      <c r="D187" s="310">
        <v>1627.3374999999999</v>
      </c>
      <c r="E187" s="310">
        <v>863.80000000000007</v>
      </c>
      <c r="F187" s="307">
        <v>1576</v>
      </c>
      <c r="G187" s="310">
        <v>831.33999999999992</v>
      </c>
      <c r="H187" s="310">
        <v>441.28000000000003</v>
      </c>
      <c r="I187" s="307">
        <v>1292</v>
      </c>
      <c r="J187" s="310">
        <v>681.53</v>
      </c>
      <c r="K187" s="310">
        <v>361.76000000000005</v>
      </c>
      <c r="L187" s="307">
        <v>1182</v>
      </c>
      <c r="M187" s="310">
        <v>623.505</v>
      </c>
      <c r="N187" s="310">
        <v>330.96000000000004</v>
      </c>
      <c r="O187" s="307"/>
      <c r="P187" s="310"/>
      <c r="Q187" s="310"/>
      <c r="R187" s="311"/>
      <c r="S187" s="313"/>
      <c r="T187" s="313"/>
      <c r="U187" s="313"/>
      <c r="V187" s="313"/>
      <c r="W187" s="313"/>
      <c r="X187" s="313"/>
    </row>
    <row r="188" spans="1:24">
      <c r="A188" s="306">
        <v>87</v>
      </c>
      <c r="B188" s="306">
        <v>87</v>
      </c>
      <c r="C188" s="307">
        <v>3209</v>
      </c>
      <c r="D188" s="310">
        <v>1692.7474999999999</v>
      </c>
      <c r="E188" s="310">
        <v>898.5200000000001</v>
      </c>
      <c r="F188" s="307">
        <v>1623</v>
      </c>
      <c r="G188" s="310">
        <v>856.13249999999994</v>
      </c>
      <c r="H188" s="310">
        <v>454.44000000000005</v>
      </c>
      <c r="I188" s="307">
        <v>1331</v>
      </c>
      <c r="J188" s="310">
        <v>702.10249999999996</v>
      </c>
      <c r="K188" s="310">
        <v>372.68000000000006</v>
      </c>
      <c r="L188" s="307">
        <v>1217</v>
      </c>
      <c r="M188" s="310">
        <v>641.96749999999997</v>
      </c>
      <c r="N188" s="310">
        <v>340.76000000000005</v>
      </c>
      <c r="O188" s="307"/>
      <c r="P188" s="310"/>
      <c r="Q188" s="310"/>
      <c r="R188" s="311"/>
      <c r="S188" s="313"/>
      <c r="T188" s="313"/>
      <c r="U188" s="313"/>
      <c r="V188" s="313"/>
      <c r="W188" s="313"/>
      <c r="X188" s="313"/>
    </row>
    <row r="189" spans="1:24">
      <c r="A189" s="306">
        <v>88</v>
      </c>
      <c r="B189" s="306">
        <v>88</v>
      </c>
      <c r="C189" s="307">
        <v>3337</v>
      </c>
      <c r="D189" s="310">
        <v>1760.2674999999999</v>
      </c>
      <c r="E189" s="310">
        <v>934.36000000000013</v>
      </c>
      <c r="F189" s="307">
        <v>1672</v>
      </c>
      <c r="G189" s="310">
        <v>881.9799999999999</v>
      </c>
      <c r="H189" s="310">
        <v>468.16</v>
      </c>
      <c r="I189" s="307">
        <v>1371</v>
      </c>
      <c r="J189" s="310">
        <v>723.20249999999999</v>
      </c>
      <c r="K189" s="310">
        <v>383.88000000000005</v>
      </c>
      <c r="L189" s="307">
        <v>1254</v>
      </c>
      <c r="M189" s="310">
        <v>661.48500000000001</v>
      </c>
      <c r="N189" s="310">
        <v>351.12000000000006</v>
      </c>
      <c r="O189" s="307"/>
      <c r="P189" s="310"/>
      <c r="Q189" s="310"/>
      <c r="R189" s="311"/>
      <c r="S189" s="313"/>
      <c r="T189" s="313"/>
      <c r="U189" s="313"/>
      <c r="V189" s="313"/>
      <c r="W189" s="313"/>
      <c r="X189" s="313"/>
    </row>
    <row r="190" spans="1:24">
      <c r="A190" s="306">
        <v>89</v>
      </c>
      <c r="B190" s="306">
        <v>89</v>
      </c>
      <c r="C190" s="307">
        <v>3470</v>
      </c>
      <c r="D190" s="310">
        <v>1830.425</v>
      </c>
      <c r="E190" s="310">
        <v>971.60000000000014</v>
      </c>
      <c r="F190" s="307">
        <v>1722</v>
      </c>
      <c r="G190" s="310">
        <v>908.3549999999999</v>
      </c>
      <c r="H190" s="310">
        <v>482.16</v>
      </c>
      <c r="I190" s="307">
        <v>1412</v>
      </c>
      <c r="J190" s="310">
        <v>744.82999999999993</v>
      </c>
      <c r="K190" s="310">
        <v>395.36</v>
      </c>
      <c r="L190" s="307">
        <v>1291</v>
      </c>
      <c r="M190" s="310">
        <v>681.00249999999994</v>
      </c>
      <c r="N190" s="310">
        <v>361.48</v>
      </c>
      <c r="O190" s="307"/>
      <c r="P190" s="310"/>
      <c r="Q190" s="310"/>
      <c r="R190" s="311"/>
      <c r="S190" s="313"/>
      <c r="T190" s="313"/>
      <c r="U190" s="313"/>
      <c r="V190" s="313"/>
      <c r="W190" s="313"/>
      <c r="X190" s="313"/>
    </row>
    <row r="191" spans="1:24">
      <c r="A191" s="306">
        <v>90</v>
      </c>
      <c r="B191" s="306">
        <v>90</v>
      </c>
      <c r="C191" s="307">
        <v>3609</v>
      </c>
      <c r="D191" s="310">
        <v>1903.7474999999999</v>
      </c>
      <c r="E191" s="310">
        <v>1010.5200000000001</v>
      </c>
      <c r="F191" s="307">
        <v>1773</v>
      </c>
      <c r="G191" s="310">
        <v>935.25749999999994</v>
      </c>
      <c r="H191" s="310">
        <v>496.44000000000005</v>
      </c>
      <c r="I191" s="307">
        <v>1454</v>
      </c>
      <c r="J191" s="310">
        <v>766.9849999999999</v>
      </c>
      <c r="K191" s="310">
        <v>407.12000000000006</v>
      </c>
      <c r="L191" s="307">
        <v>1330</v>
      </c>
      <c r="M191" s="310">
        <v>701.57499999999993</v>
      </c>
      <c r="N191" s="310">
        <v>372.40000000000003</v>
      </c>
      <c r="O191" s="307"/>
      <c r="P191" s="310"/>
      <c r="Q191" s="310"/>
      <c r="R191" s="311"/>
      <c r="S191" s="313"/>
      <c r="T191" s="313"/>
      <c r="U191" s="313"/>
      <c r="V191" s="313"/>
      <c r="W191" s="313"/>
      <c r="X191" s="313"/>
    </row>
    <row r="192" spans="1:24">
      <c r="A192" s="306">
        <v>91</v>
      </c>
      <c r="B192" s="306">
        <v>91</v>
      </c>
      <c r="C192" s="307">
        <v>3754</v>
      </c>
      <c r="D192" s="310">
        <v>1980.2349999999999</v>
      </c>
      <c r="E192" s="310">
        <v>1051.1200000000001</v>
      </c>
      <c r="F192" s="307">
        <v>1827</v>
      </c>
      <c r="G192" s="310">
        <v>963.74249999999995</v>
      </c>
      <c r="H192" s="310">
        <v>511.56000000000006</v>
      </c>
      <c r="I192" s="307">
        <v>1498</v>
      </c>
      <c r="J192" s="310">
        <v>790.19499999999994</v>
      </c>
      <c r="K192" s="310">
        <v>419.44000000000005</v>
      </c>
      <c r="L192" s="307">
        <v>1370</v>
      </c>
      <c r="M192" s="310">
        <v>722.67499999999995</v>
      </c>
      <c r="N192" s="310">
        <v>383.6</v>
      </c>
      <c r="O192" s="307"/>
      <c r="P192" s="310"/>
      <c r="Q192" s="310"/>
      <c r="R192" s="311"/>
      <c r="S192" s="313"/>
      <c r="T192" s="313"/>
      <c r="U192" s="313"/>
      <c r="V192" s="313"/>
      <c r="W192" s="313"/>
      <c r="X192" s="313"/>
    </row>
    <row r="193" spans="1:24">
      <c r="A193" s="306">
        <v>92</v>
      </c>
      <c r="B193" s="306">
        <v>92</v>
      </c>
      <c r="C193" s="307">
        <v>3904</v>
      </c>
      <c r="D193" s="310">
        <v>2059.3599999999997</v>
      </c>
      <c r="E193" s="310">
        <v>1093.1200000000001</v>
      </c>
      <c r="F193" s="307">
        <v>1881</v>
      </c>
      <c r="G193" s="310">
        <v>992.22749999999996</v>
      </c>
      <c r="H193" s="310">
        <v>526.68000000000006</v>
      </c>
      <c r="I193" s="307">
        <v>1543</v>
      </c>
      <c r="J193" s="310">
        <v>813.9325</v>
      </c>
      <c r="K193" s="310">
        <v>432.04</v>
      </c>
      <c r="L193" s="307">
        <v>1411</v>
      </c>
      <c r="M193" s="310">
        <v>744.30250000000001</v>
      </c>
      <c r="N193" s="310">
        <v>395.08000000000004</v>
      </c>
      <c r="O193" s="307"/>
      <c r="P193" s="310"/>
      <c r="Q193" s="310"/>
      <c r="R193" s="311"/>
      <c r="S193" s="313"/>
      <c r="T193" s="313"/>
      <c r="U193" s="313"/>
      <c r="V193" s="313"/>
      <c r="W193" s="313"/>
      <c r="X193" s="313"/>
    </row>
    <row r="194" spans="1:24">
      <c r="A194" s="306">
        <v>93</v>
      </c>
      <c r="B194" s="306">
        <v>93</v>
      </c>
      <c r="C194" s="307">
        <v>4060</v>
      </c>
      <c r="D194" s="310">
        <v>2141.65</v>
      </c>
      <c r="E194" s="310">
        <v>1136.8000000000002</v>
      </c>
      <c r="F194" s="307">
        <v>1938</v>
      </c>
      <c r="G194" s="310">
        <v>1022.295</v>
      </c>
      <c r="H194" s="310">
        <v>542.6400000000001</v>
      </c>
      <c r="I194" s="307">
        <v>1589</v>
      </c>
      <c r="J194" s="310">
        <v>838.19749999999999</v>
      </c>
      <c r="K194" s="310">
        <v>444.92</v>
      </c>
      <c r="L194" s="307">
        <v>1453</v>
      </c>
      <c r="M194" s="310">
        <v>766.45749999999998</v>
      </c>
      <c r="N194" s="310">
        <v>406.84000000000003</v>
      </c>
      <c r="O194" s="307"/>
      <c r="P194" s="310"/>
      <c r="Q194" s="310"/>
      <c r="R194" s="311"/>
      <c r="S194" s="313"/>
      <c r="T194" s="313"/>
      <c r="U194" s="313"/>
      <c r="V194" s="313"/>
      <c r="W194" s="313"/>
      <c r="X194" s="313"/>
    </row>
    <row r="195" spans="1:24">
      <c r="A195" s="306">
        <v>94</v>
      </c>
      <c r="B195" s="306">
        <v>94</v>
      </c>
      <c r="C195" s="307">
        <v>4222</v>
      </c>
      <c r="D195" s="310">
        <v>2227.105</v>
      </c>
      <c r="E195" s="310">
        <v>1182.1600000000001</v>
      </c>
      <c r="F195" s="307">
        <v>1996</v>
      </c>
      <c r="G195" s="310">
        <v>1052.8899999999999</v>
      </c>
      <c r="H195" s="310">
        <v>558.88000000000011</v>
      </c>
      <c r="I195" s="307">
        <v>1637</v>
      </c>
      <c r="J195" s="310">
        <v>863.51749999999993</v>
      </c>
      <c r="K195" s="310">
        <v>458.36000000000007</v>
      </c>
      <c r="L195" s="307">
        <v>1497</v>
      </c>
      <c r="M195" s="310">
        <v>789.6674999999999</v>
      </c>
      <c r="N195" s="310">
        <v>419.16</v>
      </c>
      <c r="O195" s="307"/>
      <c r="P195" s="310"/>
      <c r="Q195" s="310"/>
      <c r="R195" s="311"/>
      <c r="S195" s="313"/>
      <c r="T195" s="313"/>
      <c r="U195" s="313"/>
      <c r="V195" s="313"/>
      <c r="W195" s="313"/>
      <c r="X195" s="313"/>
    </row>
    <row r="196" spans="1:24">
      <c r="A196" s="306">
        <v>95</v>
      </c>
      <c r="B196" s="306">
        <v>95</v>
      </c>
      <c r="C196" s="307">
        <v>4391</v>
      </c>
      <c r="D196" s="310">
        <v>2316.2525000000001</v>
      </c>
      <c r="E196" s="310">
        <v>1229.48</v>
      </c>
      <c r="F196" s="307">
        <v>2056</v>
      </c>
      <c r="G196" s="310">
        <v>1084.54</v>
      </c>
      <c r="H196" s="310">
        <v>575.68000000000006</v>
      </c>
      <c r="I196" s="307">
        <v>1686</v>
      </c>
      <c r="J196" s="310">
        <v>889.3649999999999</v>
      </c>
      <c r="K196" s="310">
        <v>472.08000000000004</v>
      </c>
      <c r="L196" s="307">
        <v>1542</v>
      </c>
      <c r="M196" s="310">
        <v>813.40499999999997</v>
      </c>
      <c r="N196" s="310">
        <v>431.76000000000005</v>
      </c>
      <c r="O196" s="307"/>
      <c r="P196" s="310"/>
      <c r="Q196" s="310"/>
      <c r="R196" s="311"/>
      <c r="S196" s="313"/>
      <c r="T196" s="313"/>
      <c r="U196" s="313"/>
      <c r="V196" s="313"/>
      <c r="W196" s="313"/>
      <c r="X196" s="313"/>
    </row>
    <row r="197" spans="1:24">
      <c r="A197" s="306">
        <v>96</v>
      </c>
      <c r="B197" s="306">
        <v>96</v>
      </c>
      <c r="C197" s="307">
        <v>4567</v>
      </c>
      <c r="D197" s="310">
        <v>2409.0924999999997</v>
      </c>
      <c r="E197" s="310">
        <v>1278.7600000000002</v>
      </c>
      <c r="F197" s="307">
        <v>2117</v>
      </c>
      <c r="G197" s="310">
        <v>1116.7175</v>
      </c>
      <c r="H197" s="310">
        <v>592.7600000000001</v>
      </c>
      <c r="I197" s="307">
        <v>1736</v>
      </c>
      <c r="J197" s="310">
        <v>915.7399999999999</v>
      </c>
      <c r="K197" s="310">
        <v>486.08000000000004</v>
      </c>
      <c r="L197" s="307">
        <v>1588</v>
      </c>
      <c r="M197" s="310">
        <v>837.67</v>
      </c>
      <c r="N197" s="310">
        <v>444.64000000000004</v>
      </c>
      <c r="O197" s="307"/>
      <c r="P197" s="310"/>
      <c r="Q197" s="310"/>
      <c r="R197" s="311"/>
      <c r="S197" s="313"/>
      <c r="T197" s="313"/>
      <c r="U197" s="313"/>
      <c r="V197" s="313"/>
      <c r="W197" s="313"/>
      <c r="X197" s="313"/>
    </row>
    <row r="198" spans="1:24">
      <c r="A198" s="306">
        <v>97</v>
      </c>
      <c r="B198" s="306">
        <v>97</v>
      </c>
      <c r="C198" s="307">
        <v>4749</v>
      </c>
      <c r="D198" s="310">
        <v>2505.0974999999999</v>
      </c>
      <c r="E198" s="310">
        <v>1329.72</v>
      </c>
      <c r="F198" s="307">
        <v>2181</v>
      </c>
      <c r="G198" s="310">
        <v>1150.4775</v>
      </c>
      <c r="H198" s="310">
        <v>610.68000000000006</v>
      </c>
      <c r="I198" s="307">
        <v>1788</v>
      </c>
      <c r="J198" s="310">
        <v>943.17</v>
      </c>
      <c r="K198" s="310">
        <v>500.64000000000004</v>
      </c>
      <c r="L198" s="307">
        <v>1636</v>
      </c>
      <c r="M198" s="310">
        <v>862.9899999999999</v>
      </c>
      <c r="N198" s="310">
        <v>458.08000000000004</v>
      </c>
      <c r="O198" s="307"/>
      <c r="P198" s="310"/>
      <c r="Q198" s="310"/>
      <c r="R198" s="311"/>
      <c r="S198" s="313"/>
      <c r="T198" s="313"/>
      <c r="U198" s="313"/>
      <c r="V198" s="313"/>
      <c r="W198" s="313"/>
      <c r="X198" s="313"/>
    </row>
    <row r="199" spans="1:24">
      <c r="A199" s="306">
        <v>98</v>
      </c>
      <c r="B199" s="306">
        <v>98</v>
      </c>
      <c r="C199" s="307">
        <v>4939</v>
      </c>
      <c r="D199" s="310">
        <v>2605.3224999999998</v>
      </c>
      <c r="E199" s="310">
        <v>1382.92</v>
      </c>
      <c r="F199" s="307">
        <v>2246</v>
      </c>
      <c r="G199" s="310">
        <v>1184.7649999999999</v>
      </c>
      <c r="H199" s="310">
        <v>628.88000000000011</v>
      </c>
      <c r="I199" s="307">
        <v>1842</v>
      </c>
      <c r="J199" s="310">
        <v>971.65499999999997</v>
      </c>
      <c r="K199" s="310">
        <v>515.7600000000001</v>
      </c>
      <c r="L199" s="307">
        <v>1685</v>
      </c>
      <c r="M199" s="310">
        <v>888.83749999999998</v>
      </c>
      <c r="N199" s="310">
        <v>471.80000000000007</v>
      </c>
      <c r="O199" s="307"/>
      <c r="P199" s="310"/>
      <c r="Q199" s="310"/>
      <c r="R199" s="311"/>
      <c r="S199" s="313"/>
      <c r="T199" s="313"/>
      <c r="U199" s="313"/>
      <c r="V199" s="313"/>
      <c r="W199" s="313"/>
      <c r="X199" s="313"/>
    </row>
    <row r="200" spans="1:24">
      <c r="A200" s="306">
        <v>99</v>
      </c>
      <c r="B200" s="306">
        <v>99</v>
      </c>
      <c r="C200" s="307">
        <v>5137</v>
      </c>
      <c r="D200" s="310">
        <v>2709.7674999999999</v>
      </c>
      <c r="E200" s="310">
        <v>1438.3600000000001</v>
      </c>
      <c r="F200" s="307">
        <v>2314</v>
      </c>
      <c r="G200" s="310">
        <v>1220.635</v>
      </c>
      <c r="H200" s="310">
        <v>647.92000000000007</v>
      </c>
      <c r="I200" s="307">
        <v>1897</v>
      </c>
      <c r="J200" s="310">
        <v>1000.6674999999999</v>
      </c>
      <c r="K200" s="310">
        <v>531.16000000000008</v>
      </c>
      <c r="L200" s="307">
        <v>1735</v>
      </c>
      <c r="M200" s="310">
        <v>915.21249999999998</v>
      </c>
      <c r="N200" s="310">
        <v>485.80000000000007</v>
      </c>
      <c r="O200" s="307"/>
      <c r="P200" s="310"/>
      <c r="Q200" s="310"/>
      <c r="R200" s="311"/>
      <c r="S200" s="313"/>
      <c r="T200" s="313"/>
      <c r="U200" s="313"/>
      <c r="V200" s="313"/>
      <c r="W200" s="313"/>
      <c r="X200" s="313"/>
    </row>
    <row r="201" spans="1:24">
      <c r="A201" s="306">
        <v>100</v>
      </c>
      <c r="B201" s="306">
        <v>100</v>
      </c>
      <c r="C201" s="307">
        <v>5342</v>
      </c>
      <c r="D201" s="310">
        <v>2817.9049999999997</v>
      </c>
      <c r="E201" s="310">
        <v>1495.7600000000002</v>
      </c>
      <c r="F201" s="307">
        <v>2383</v>
      </c>
      <c r="G201" s="310">
        <v>1257.0325</v>
      </c>
      <c r="H201" s="310">
        <v>667.24</v>
      </c>
      <c r="I201" s="307">
        <v>1954</v>
      </c>
      <c r="J201" s="310">
        <v>1030.7349999999999</v>
      </c>
      <c r="K201" s="310">
        <v>547.12</v>
      </c>
      <c r="L201" s="307">
        <v>1787</v>
      </c>
      <c r="M201" s="310">
        <v>942.64249999999993</v>
      </c>
      <c r="N201" s="310">
        <v>500.36000000000007</v>
      </c>
      <c r="O201" s="307"/>
      <c r="P201" s="310"/>
      <c r="Q201" s="310"/>
      <c r="R201" s="311"/>
      <c r="S201" s="313"/>
      <c r="T201" s="313"/>
      <c r="U201" s="313"/>
      <c r="V201" s="313"/>
      <c r="W201" s="313"/>
      <c r="X201" s="313"/>
    </row>
    <row r="202" spans="1:24">
      <c r="A202" s="306">
        <v>101</v>
      </c>
      <c r="B202" s="306">
        <v>101</v>
      </c>
      <c r="C202" s="307">
        <v>5556</v>
      </c>
      <c r="D202" s="310">
        <v>2930.79</v>
      </c>
      <c r="E202" s="310">
        <v>1555.68</v>
      </c>
      <c r="F202" s="307">
        <v>2455</v>
      </c>
      <c r="G202" s="310">
        <v>1295.0124999999998</v>
      </c>
      <c r="H202" s="310">
        <v>687.40000000000009</v>
      </c>
      <c r="I202" s="307">
        <v>2013</v>
      </c>
      <c r="J202" s="310">
        <v>1061.8574999999998</v>
      </c>
      <c r="K202" s="310">
        <v>563.6400000000001</v>
      </c>
      <c r="L202" s="307">
        <v>1841</v>
      </c>
      <c r="M202" s="310">
        <v>971.12749999999994</v>
      </c>
      <c r="N202" s="310">
        <v>515.48</v>
      </c>
      <c r="O202" s="307"/>
      <c r="P202" s="310"/>
      <c r="Q202" s="310"/>
      <c r="R202" s="311"/>
      <c r="S202" s="313"/>
      <c r="T202" s="313"/>
      <c r="U202" s="313"/>
      <c r="V202" s="313"/>
      <c r="W202" s="313"/>
      <c r="X202" s="313"/>
    </row>
    <row r="203" spans="1:24">
      <c r="A203" s="308">
        <v>102</v>
      </c>
      <c r="B203" s="308">
        <v>102</v>
      </c>
      <c r="C203" s="307">
        <v>5768</v>
      </c>
      <c r="D203" s="310">
        <v>3042.62</v>
      </c>
      <c r="E203" s="310">
        <v>1615.0400000000002</v>
      </c>
      <c r="F203" s="307">
        <v>2526</v>
      </c>
      <c r="G203" s="310">
        <v>1332.4649999999999</v>
      </c>
      <c r="H203" s="310">
        <v>707.28000000000009</v>
      </c>
      <c r="I203" s="307">
        <v>2071</v>
      </c>
      <c r="J203" s="310">
        <v>1092.4524999999999</v>
      </c>
      <c r="K203" s="310">
        <v>579.88000000000011</v>
      </c>
      <c r="L203" s="307">
        <v>1894</v>
      </c>
      <c r="M203" s="310">
        <v>999.08499999999992</v>
      </c>
      <c r="N203" s="310">
        <v>530.32000000000005</v>
      </c>
      <c r="O203" s="307"/>
      <c r="P203" s="310"/>
      <c r="Q203" s="310"/>
      <c r="R203" s="311"/>
      <c r="S203" s="313"/>
      <c r="T203" s="313"/>
      <c r="U203" s="313"/>
      <c r="V203" s="313"/>
      <c r="W203" s="313"/>
      <c r="X203" s="313"/>
    </row>
    <row r="204" spans="1:24">
      <c r="A204" s="306">
        <v>103</v>
      </c>
      <c r="B204" s="306">
        <v>103</v>
      </c>
      <c r="C204" s="309">
        <v>5884</v>
      </c>
      <c r="D204" s="335">
        <v>3103.81</v>
      </c>
      <c r="E204" s="335">
        <v>1647.5200000000002</v>
      </c>
      <c r="F204" s="309">
        <v>2576</v>
      </c>
      <c r="G204" s="335">
        <v>1358.84</v>
      </c>
      <c r="H204" s="335">
        <v>721.28000000000009</v>
      </c>
      <c r="I204" s="309">
        <v>2113</v>
      </c>
      <c r="J204" s="335">
        <v>1114.6074999999998</v>
      </c>
      <c r="K204" s="335">
        <v>591.6400000000001</v>
      </c>
      <c r="L204" s="309">
        <v>1932</v>
      </c>
      <c r="M204" s="335">
        <v>1019.13</v>
      </c>
      <c r="N204" s="335">
        <v>540.96</v>
      </c>
      <c r="O204" s="309"/>
      <c r="P204" s="310"/>
      <c r="Q204" s="310"/>
      <c r="R204" s="312"/>
      <c r="S204" s="313"/>
      <c r="T204" s="313"/>
      <c r="U204" s="313"/>
      <c r="V204" s="313"/>
      <c r="W204" s="313"/>
      <c r="X204" s="313"/>
    </row>
    <row r="205" spans="1:24">
      <c r="A205" s="306">
        <v>104</v>
      </c>
      <c r="B205" s="306">
        <v>104</v>
      </c>
      <c r="C205" s="307">
        <v>6001</v>
      </c>
      <c r="D205" s="310">
        <v>3165.5274999999997</v>
      </c>
      <c r="E205" s="310">
        <v>1680.2800000000002</v>
      </c>
      <c r="F205" s="307">
        <v>2628</v>
      </c>
      <c r="G205" s="310">
        <v>1386.27</v>
      </c>
      <c r="H205" s="310">
        <v>735.84</v>
      </c>
      <c r="I205" s="307">
        <v>2155</v>
      </c>
      <c r="J205" s="310">
        <v>1136.7625</v>
      </c>
      <c r="K205" s="310">
        <v>603.40000000000009</v>
      </c>
      <c r="L205" s="307">
        <v>1971</v>
      </c>
      <c r="M205" s="310">
        <v>1039.7024999999999</v>
      </c>
      <c r="N205" s="310">
        <v>551.88000000000011</v>
      </c>
      <c r="O205" s="307"/>
      <c r="P205" s="310"/>
      <c r="Q205" s="310"/>
      <c r="R205" s="311"/>
      <c r="S205" s="313"/>
      <c r="T205" s="313"/>
      <c r="U205" s="313"/>
      <c r="V205" s="313"/>
      <c r="W205" s="313"/>
      <c r="X205" s="313"/>
    </row>
    <row r="206" spans="1:24">
      <c r="A206" s="306">
        <v>105</v>
      </c>
      <c r="B206" s="306">
        <v>105</v>
      </c>
      <c r="C206" s="307">
        <v>6121</v>
      </c>
      <c r="D206" s="310">
        <v>3228.8274999999999</v>
      </c>
      <c r="E206" s="310">
        <v>1713.88</v>
      </c>
      <c r="F206" s="307">
        <v>2681</v>
      </c>
      <c r="G206" s="310">
        <v>1414.2275</v>
      </c>
      <c r="H206" s="310">
        <v>750.68000000000006</v>
      </c>
      <c r="I206" s="307">
        <v>2198</v>
      </c>
      <c r="J206" s="310">
        <v>1159.4449999999999</v>
      </c>
      <c r="K206" s="310">
        <v>615.44000000000005</v>
      </c>
      <c r="L206" s="307">
        <v>2010</v>
      </c>
      <c r="M206" s="310">
        <v>1060.2749999999999</v>
      </c>
      <c r="N206" s="310">
        <v>562.80000000000007</v>
      </c>
      <c r="O206" s="307"/>
      <c r="P206" s="310"/>
      <c r="Q206" s="310"/>
      <c r="R206" s="311"/>
      <c r="S206" s="313"/>
      <c r="T206" s="313"/>
      <c r="U206" s="313"/>
      <c r="V206" s="313"/>
      <c r="W206" s="313"/>
      <c r="X206" s="313"/>
    </row>
    <row r="207" spans="1:24">
      <c r="A207" s="308"/>
      <c r="B207" s="309"/>
      <c r="C207" s="309"/>
      <c r="D207" s="310"/>
      <c r="E207" s="310"/>
      <c r="F207" s="309"/>
      <c r="G207" s="310"/>
      <c r="H207" s="310"/>
      <c r="I207" s="309"/>
      <c r="J207" s="310"/>
      <c r="K207" s="310"/>
      <c r="L207" s="309"/>
      <c r="M207" s="310"/>
      <c r="N207" s="310"/>
      <c r="O207" s="309"/>
      <c r="P207" s="310"/>
      <c r="Q207" s="310"/>
      <c r="R207" s="312"/>
      <c r="S207" s="313"/>
      <c r="T207" s="313"/>
      <c r="U207" s="313"/>
      <c r="V207" s="313"/>
      <c r="W207" s="313"/>
      <c r="X207" s="313"/>
    </row>
    <row r="208" spans="1:24">
      <c r="A208" s="306">
        <v>1</v>
      </c>
      <c r="B208" s="307"/>
      <c r="C208" s="307">
        <v>98</v>
      </c>
      <c r="D208" s="310">
        <v>51.695</v>
      </c>
      <c r="E208" s="310">
        <v>27.44</v>
      </c>
      <c r="F208" s="307">
        <v>66</v>
      </c>
      <c r="G208" s="310">
        <v>34.814999999999998</v>
      </c>
      <c r="H208" s="310">
        <v>18.48</v>
      </c>
      <c r="I208" s="307">
        <v>54</v>
      </c>
      <c r="J208" s="310">
        <v>28.484999999999999</v>
      </c>
      <c r="K208" s="310">
        <v>15.120000000000001</v>
      </c>
      <c r="L208" s="307">
        <v>50</v>
      </c>
      <c r="M208" s="310">
        <v>26.375</v>
      </c>
      <c r="N208" s="310">
        <v>14.000000000000002</v>
      </c>
      <c r="O208" s="307"/>
      <c r="P208" s="310"/>
      <c r="Q208" s="310"/>
      <c r="R208" s="311"/>
      <c r="S208" s="313"/>
      <c r="T208" s="313"/>
      <c r="U208" s="313"/>
      <c r="V208" s="313"/>
      <c r="W208" s="313"/>
      <c r="X208" s="313"/>
    </row>
    <row r="209" spans="1:24">
      <c r="A209" s="308">
        <v>2</v>
      </c>
      <c r="B209" s="309"/>
      <c r="C209" s="309">
        <v>176</v>
      </c>
      <c r="D209" s="310">
        <v>92.839999999999989</v>
      </c>
      <c r="E209" s="310">
        <v>49.28</v>
      </c>
      <c r="F209" s="309">
        <v>119</v>
      </c>
      <c r="G209" s="310">
        <v>62.772499999999994</v>
      </c>
      <c r="H209" s="310">
        <v>33.32</v>
      </c>
      <c r="I209" s="309">
        <v>98</v>
      </c>
      <c r="J209" s="310">
        <v>51.695</v>
      </c>
      <c r="K209" s="310">
        <v>27.44</v>
      </c>
      <c r="L209" s="309">
        <v>89</v>
      </c>
      <c r="M209" s="310">
        <v>46.947499999999998</v>
      </c>
      <c r="N209" s="310">
        <v>24.92</v>
      </c>
      <c r="O209" s="309"/>
      <c r="P209" s="310"/>
      <c r="Q209" s="310"/>
      <c r="R209" s="312"/>
      <c r="S209" s="313"/>
      <c r="T209" s="313"/>
      <c r="U209" s="313"/>
      <c r="V209" s="313"/>
      <c r="W209" s="313"/>
      <c r="X209" s="313"/>
    </row>
    <row r="210" spans="1:24">
      <c r="A210" s="306">
        <v>3</v>
      </c>
      <c r="B210" s="307"/>
      <c r="C210" s="307">
        <v>216</v>
      </c>
      <c r="D210" s="310">
        <v>113.94</v>
      </c>
      <c r="E210" s="310">
        <v>60.480000000000004</v>
      </c>
      <c r="F210" s="307">
        <v>146</v>
      </c>
      <c r="G210" s="310">
        <v>77.015000000000001</v>
      </c>
      <c r="H210" s="310">
        <v>40.880000000000003</v>
      </c>
      <c r="I210" s="307">
        <v>119</v>
      </c>
      <c r="J210" s="310">
        <v>62.772499999999994</v>
      </c>
      <c r="K210" s="310">
        <v>33.32</v>
      </c>
      <c r="L210" s="307">
        <v>109</v>
      </c>
      <c r="M210" s="310">
        <v>57.497499999999995</v>
      </c>
      <c r="N210" s="310">
        <v>30.520000000000003</v>
      </c>
      <c r="O210" s="307"/>
      <c r="P210" s="310"/>
      <c r="Q210" s="310"/>
      <c r="R210" s="311"/>
      <c r="S210" s="313"/>
      <c r="T210" s="313"/>
      <c r="U210" s="313"/>
      <c r="V210" s="313"/>
      <c r="W210" s="313"/>
      <c r="X210" s="313"/>
    </row>
    <row r="211" spans="1:24">
      <c r="X211" s="313"/>
    </row>
    <row r="212" spans="1:24">
      <c r="A212" s="254" t="s">
        <v>777</v>
      </c>
      <c r="C212" s="245" t="s">
        <v>635</v>
      </c>
      <c r="F212" s="245" t="s">
        <v>636</v>
      </c>
      <c r="I212" s="245" t="s">
        <v>637</v>
      </c>
      <c r="L212" s="245" t="s">
        <v>638</v>
      </c>
      <c r="O212" s="245" t="s">
        <v>639</v>
      </c>
      <c r="R212" s="245" t="s">
        <v>640</v>
      </c>
      <c r="U212" s="245" t="s">
        <v>641</v>
      </c>
      <c r="X212" s="313"/>
    </row>
    <row r="213" spans="1:24">
      <c r="C213" s="245" t="s">
        <v>642</v>
      </c>
      <c r="D213" s="245" t="s">
        <v>643</v>
      </c>
      <c r="F213" s="245" t="s">
        <v>642</v>
      </c>
      <c r="G213" s="245" t="s">
        <v>643</v>
      </c>
      <c r="I213" s="245" t="s">
        <v>642</v>
      </c>
      <c r="J213" s="245" t="s">
        <v>643</v>
      </c>
      <c r="L213" s="245" t="s">
        <v>642</v>
      </c>
      <c r="M213" s="245" t="s">
        <v>643</v>
      </c>
      <c r="O213" s="245" t="s">
        <v>642</v>
      </c>
      <c r="P213" s="245" t="s">
        <v>643</v>
      </c>
      <c r="R213" s="245" t="s">
        <v>642</v>
      </c>
      <c r="S213" s="245" t="s">
        <v>643</v>
      </c>
      <c r="U213" s="245" t="s">
        <v>642</v>
      </c>
      <c r="V213" s="245" t="s">
        <v>643</v>
      </c>
      <c r="X213" s="313"/>
    </row>
    <row r="214" spans="1:24">
      <c r="A214" s="254" t="s">
        <v>651</v>
      </c>
      <c r="C214" s="245">
        <v>1000</v>
      </c>
      <c r="D214" s="245">
        <v>500</v>
      </c>
      <c r="F214" s="245">
        <v>2000</v>
      </c>
      <c r="G214" s="245">
        <v>2000</v>
      </c>
      <c r="I214" s="245">
        <v>3000</v>
      </c>
      <c r="J214" s="245">
        <v>3000</v>
      </c>
      <c r="L214" s="245">
        <v>5000</v>
      </c>
      <c r="M214" s="245">
        <v>5000</v>
      </c>
      <c r="O214" s="245">
        <v>10000</v>
      </c>
      <c r="P214" s="245">
        <v>10000</v>
      </c>
      <c r="R214" s="245">
        <v>20000</v>
      </c>
      <c r="S214" s="245">
        <v>20000</v>
      </c>
      <c r="U214" s="245">
        <v>50000</v>
      </c>
      <c r="V214" s="245">
        <v>50000</v>
      </c>
      <c r="X214" s="313"/>
    </row>
    <row r="215" spans="1:24">
      <c r="A215" s="254" t="s">
        <v>653</v>
      </c>
      <c r="B215" s="254" t="s">
        <v>654</v>
      </c>
      <c r="C215" s="245" t="s">
        <v>652</v>
      </c>
      <c r="D215" s="245" t="s">
        <v>655</v>
      </c>
      <c r="E215" s="245" t="s">
        <v>656</v>
      </c>
      <c r="F215" s="245" t="s">
        <v>652</v>
      </c>
      <c r="G215" s="245" t="s">
        <v>655</v>
      </c>
      <c r="H215" s="245" t="s">
        <v>656</v>
      </c>
      <c r="I215" s="245" t="s">
        <v>652</v>
      </c>
      <c r="J215" s="245" t="s">
        <v>655</v>
      </c>
      <c r="K215" s="245" t="s">
        <v>656</v>
      </c>
      <c r="L215" s="245" t="s">
        <v>652</v>
      </c>
      <c r="M215" s="245" t="s">
        <v>655</v>
      </c>
      <c r="N215" s="245" t="s">
        <v>656</v>
      </c>
      <c r="O215" s="245" t="s">
        <v>652</v>
      </c>
      <c r="P215" s="245" t="s">
        <v>655</v>
      </c>
      <c r="Q215" s="245" t="s">
        <v>656</v>
      </c>
      <c r="R215" s="245" t="s">
        <v>652</v>
      </c>
      <c r="S215" s="245" t="s">
        <v>655</v>
      </c>
      <c r="T215" s="245" t="s">
        <v>656</v>
      </c>
      <c r="U215" s="245" t="s">
        <v>652</v>
      </c>
      <c r="V215" s="245" t="s">
        <v>655</v>
      </c>
      <c r="W215" s="245" t="s">
        <v>656</v>
      </c>
      <c r="X215" s="313"/>
    </row>
    <row r="216" spans="1:24">
      <c r="A216" s="254">
        <v>18</v>
      </c>
      <c r="B216" s="254">
        <v>24</v>
      </c>
      <c r="C216" s="245">
        <v>6318</v>
      </c>
      <c r="D216" s="245">
        <v>3332.7449999999999</v>
      </c>
      <c r="E216" s="245">
        <v>1769.04</v>
      </c>
      <c r="F216" s="245">
        <v>4468</v>
      </c>
      <c r="G216" s="245">
        <v>2356.87</v>
      </c>
      <c r="H216" s="245">
        <v>1251.04</v>
      </c>
      <c r="I216" s="245">
        <v>3796</v>
      </c>
      <c r="J216" s="245">
        <v>2002.39</v>
      </c>
      <c r="K216" s="245">
        <v>1062.8800000000001</v>
      </c>
      <c r="L216" s="245">
        <v>3209</v>
      </c>
      <c r="M216" s="245">
        <v>1692.7474999999999</v>
      </c>
      <c r="N216" s="245">
        <v>898.52</v>
      </c>
      <c r="O216" s="245">
        <v>2171</v>
      </c>
      <c r="P216" s="245">
        <v>1145.2025000000001</v>
      </c>
      <c r="Q216" s="245">
        <v>607.88</v>
      </c>
      <c r="R216" s="245">
        <v>1596</v>
      </c>
      <c r="S216" s="245">
        <v>841.89</v>
      </c>
      <c r="T216" s="245">
        <v>446.88</v>
      </c>
      <c r="U216" s="245">
        <v>1148</v>
      </c>
      <c r="V216" s="245">
        <v>605.57000000000005</v>
      </c>
      <c r="W216" s="245">
        <v>321.44</v>
      </c>
      <c r="X216" s="313"/>
    </row>
    <row r="217" spans="1:24">
      <c r="A217" s="254">
        <v>25</v>
      </c>
      <c r="B217" s="254">
        <v>29</v>
      </c>
      <c r="C217" s="245">
        <v>6972</v>
      </c>
      <c r="D217" s="245">
        <v>3677.73</v>
      </c>
      <c r="E217" s="245">
        <v>1952.16</v>
      </c>
      <c r="F217" s="245">
        <v>4934</v>
      </c>
      <c r="G217" s="245">
        <v>2602.6849999999999</v>
      </c>
      <c r="H217" s="245">
        <v>1381.52</v>
      </c>
      <c r="I217" s="245">
        <v>4192</v>
      </c>
      <c r="J217" s="245">
        <v>2211.2800000000002</v>
      </c>
      <c r="K217" s="245">
        <v>1173.76</v>
      </c>
      <c r="L217" s="245">
        <v>3518</v>
      </c>
      <c r="M217" s="245">
        <v>1855.7449999999999</v>
      </c>
      <c r="N217" s="245">
        <v>985.04</v>
      </c>
      <c r="O217" s="245">
        <v>2404</v>
      </c>
      <c r="P217" s="245">
        <v>1268.1099999999999</v>
      </c>
      <c r="Q217" s="245">
        <v>673.12</v>
      </c>
      <c r="R217" s="245">
        <v>1760</v>
      </c>
      <c r="S217" s="245">
        <v>928.4</v>
      </c>
      <c r="T217" s="245">
        <v>492.8</v>
      </c>
      <c r="U217" s="245">
        <v>1267</v>
      </c>
      <c r="V217" s="245">
        <v>668.34249999999997</v>
      </c>
      <c r="W217" s="245">
        <v>354.76</v>
      </c>
      <c r="X217" s="313"/>
    </row>
    <row r="218" spans="1:24">
      <c r="A218" s="254">
        <v>30</v>
      </c>
      <c r="B218" s="254">
        <v>34</v>
      </c>
      <c r="C218" s="245">
        <v>7640</v>
      </c>
      <c r="D218" s="245">
        <v>4030.1</v>
      </c>
      <c r="E218" s="245">
        <v>2139.1999999999998</v>
      </c>
      <c r="F218" s="245">
        <v>5642</v>
      </c>
      <c r="G218" s="245">
        <v>2976.1550000000002</v>
      </c>
      <c r="H218" s="245">
        <v>1579.76</v>
      </c>
      <c r="I218" s="245">
        <v>4795</v>
      </c>
      <c r="J218" s="245">
        <v>2529.3625000000002</v>
      </c>
      <c r="K218" s="245">
        <v>1342.6</v>
      </c>
      <c r="L218" s="245">
        <v>3880</v>
      </c>
      <c r="M218" s="245">
        <v>2046.7</v>
      </c>
      <c r="N218" s="245">
        <v>1086.4000000000001</v>
      </c>
      <c r="O218" s="245">
        <v>2755</v>
      </c>
      <c r="P218" s="245">
        <v>1453.2625</v>
      </c>
      <c r="Q218" s="245">
        <v>771.4</v>
      </c>
      <c r="R218" s="245">
        <v>2032</v>
      </c>
      <c r="S218" s="245">
        <v>1071.8800000000001</v>
      </c>
      <c r="T218" s="245">
        <v>568.96</v>
      </c>
      <c r="U218" s="245">
        <v>1463</v>
      </c>
      <c r="V218" s="245">
        <v>771.73249999999996</v>
      </c>
      <c r="W218" s="245">
        <v>409.64</v>
      </c>
      <c r="X218" s="313"/>
    </row>
    <row r="219" spans="1:24">
      <c r="A219" s="254">
        <v>35</v>
      </c>
      <c r="B219" s="254">
        <v>39</v>
      </c>
      <c r="C219" s="245">
        <v>8412</v>
      </c>
      <c r="D219" s="245">
        <v>4437.33</v>
      </c>
      <c r="E219" s="245">
        <v>2355.36</v>
      </c>
      <c r="F219" s="245">
        <v>6109</v>
      </c>
      <c r="G219" s="245">
        <v>3222.4974999999999</v>
      </c>
      <c r="H219" s="245">
        <v>1710.52</v>
      </c>
      <c r="I219" s="245">
        <v>5191</v>
      </c>
      <c r="J219" s="245">
        <v>2738.2525000000001</v>
      </c>
      <c r="K219" s="245">
        <v>1453.48</v>
      </c>
      <c r="L219" s="245">
        <v>4262</v>
      </c>
      <c r="M219" s="245">
        <v>2248.2049999999999</v>
      </c>
      <c r="N219" s="245">
        <v>1193.3599999999999</v>
      </c>
      <c r="O219" s="245">
        <v>3160</v>
      </c>
      <c r="P219" s="245">
        <v>1666.9</v>
      </c>
      <c r="Q219" s="245">
        <v>884.8</v>
      </c>
      <c r="R219" s="245">
        <v>2340</v>
      </c>
      <c r="S219" s="245">
        <v>1234.3499999999999</v>
      </c>
      <c r="T219" s="245">
        <v>655.20000000000005</v>
      </c>
      <c r="U219" s="245">
        <v>1684</v>
      </c>
      <c r="V219" s="245">
        <v>888.31</v>
      </c>
      <c r="W219" s="245">
        <v>471.52</v>
      </c>
    </row>
    <row r="220" spans="1:24">
      <c r="A220" s="254">
        <v>40</v>
      </c>
      <c r="B220" s="254">
        <v>44</v>
      </c>
      <c r="C220" s="245">
        <v>9263</v>
      </c>
      <c r="D220" s="245">
        <v>4886.2325000000001</v>
      </c>
      <c r="E220" s="245">
        <v>2593.64</v>
      </c>
      <c r="F220" s="245">
        <v>6820</v>
      </c>
      <c r="G220" s="245">
        <v>3597.55</v>
      </c>
      <c r="H220" s="245">
        <v>1909.6</v>
      </c>
      <c r="I220" s="245">
        <v>5797</v>
      </c>
      <c r="J220" s="245">
        <v>3057.9175</v>
      </c>
      <c r="K220" s="245">
        <v>1623.16</v>
      </c>
      <c r="L220" s="245">
        <v>4952</v>
      </c>
      <c r="M220" s="245">
        <v>2612.1799999999998</v>
      </c>
      <c r="N220" s="245">
        <v>1386.56</v>
      </c>
      <c r="O220" s="245">
        <v>3637</v>
      </c>
      <c r="P220" s="245">
        <v>1918.5174999999999</v>
      </c>
      <c r="Q220" s="245">
        <v>1018.36</v>
      </c>
      <c r="R220" s="245">
        <v>2685</v>
      </c>
      <c r="S220" s="245">
        <v>1416.3375000000001</v>
      </c>
      <c r="T220" s="245">
        <v>751.8</v>
      </c>
      <c r="U220" s="245">
        <v>1935</v>
      </c>
      <c r="V220" s="245">
        <v>1020.7125</v>
      </c>
      <c r="W220" s="245">
        <v>541.79999999999995</v>
      </c>
    </row>
    <row r="221" spans="1:24">
      <c r="A221" s="254">
        <v>45</v>
      </c>
      <c r="B221" s="254">
        <v>49</v>
      </c>
      <c r="C221" s="245">
        <v>10216</v>
      </c>
      <c r="D221" s="245">
        <v>5388.94</v>
      </c>
      <c r="E221" s="245">
        <v>2860.48</v>
      </c>
      <c r="F221" s="245">
        <v>8041</v>
      </c>
      <c r="G221" s="245">
        <v>4241.6274999999996</v>
      </c>
      <c r="H221" s="245">
        <v>2251.48</v>
      </c>
      <c r="I221" s="245">
        <v>6835</v>
      </c>
      <c r="J221" s="245">
        <v>3605.4625000000001</v>
      </c>
      <c r="K221" s="245">
        <v>1913.8</v>
      </c>
      <c r="L221" s="245">
        <v>5698</v>
      </c>
      <c r="M221" s="245">
        <v>3005.6950000000002</v>
      </c>
      <c r="N221" s="245">
        <v>1595.44</v>
      </c>
      <c r="O221" s="245">
        <v>4274</v>
      </c>
      <c r="P221" s="245">
        <v>2254.5349999999999</v>
      </c>
      <c r="Q221" s="245">
        <v>1196.72</v>
      </c>
      <c r="R221" s="245">
        <v>3139</v>
      </c>
      <c r="S221" s="245">
        <v>1655.8225</v>
      </c>
      <c r="T221" s="245">
        <v>878.92</v>
      </c>
      <c r="U221" s="245">
        <v>2261</v>
      </c>
      <c r="V221" s="245">
        <v>1192.6775</v>
      </c>
      <c r="W221" s="245">
        <v>633.08000000000004</v>
      </c>
    </row>
    <row r="222" spans="1:24">
      <c r="A222" s="254">
        <v>50</v>
      </c>
      <c r="B222" s="254">
        <v>54</v>
      </c>
      <c r="C222" s="245">
        <v>11717</v>
      </c>
      <c r="D222" s="245">
        <v>6180.7174999999997</v>
      </c>
      <c r="E222" s="245">
        <v>3280.76</v>
      </c>
      <c r="F222" s="245">
        <v>9458</v>
      </c>
      <c r="G222" s="245">
        <v>4989.0950000000003</v>
      </c>
      <c r="H222" s="245">
        <v>2648.24</v>
      </c>
      <c r="I222" s="245">
        <v>8038</v>
      </c>
      <c r="J222" s="245">
        <v>4240.0450000000001</v>
      </c>
      <c r="K222" s="245">
        <v>2250.64</v>
      </c>
      <c r="L222" s="245">
        <v>6950</v>
      </c>
      <c r="M222" s="245">
        <v>3666.125</v>
      </c>
      <c r="N222" s="245">
        <v>1946</v>
      </c>
      <c r="O222" s="245">
        <v>5170</v>
      </c>
      <c r="P222" s="245">
        <v>2727.1750000000002</v>
      </c>
      <c r="Q222" s="245">
        <v>1447.6</v>
      </c>
      <c r="R222" s="245">
        <v>3803</v>
      </c>
      <c r="S222" s="245">
        <v>2006.0825</v>
      </c>
      <c r="T222" s="245">
        <v>1064.8399999999999</v>
      </c>
      <c r="U222" s="245">
        <v>2738</v>
      </c>
      <c r="V222" s="245">
        <v>1444.2950000000001</v>
      </c>
      <c r="W222" s="245">
        <v>766.64</v>
      </c>
    </row>
    <row r="223" spans="1:24">
      <c r="A223" s="254">
        <v>55</v>
      </c>
      <c r="B223" s="254">
        <v>59</v>
      </c>
      <c r="C223" s="245">
        <v>13520</v>
      </c>
      <c r="D223" s="245">
        <v>7131.8</v>
      </c>
      <c r="E223" s="245">
        <v>3785.6</v>
      </c>
      <c r="F223" s="245">
        <v>11131</v>
      </c>
      <c r="G223" s="245">
        <v>5871.6025</v>
      </c>
      <c r="H223" s="245">
        <v>3116.68</v>
      </c>
      <c r="I223" s="245">
        <v>9461</v>
      </c>
      <c r="J223" s="245">
        <v>4990.6774999999998</v>
      </c>
      <c r="K223" s="245">
        <v>2649.08</v>
      </c>
      <c r="L223" s="245">
        <v>8303</v>
      </c>
      <c r="M223" s="245">
        <v>4379.8325000000004</v>
      </c>
      <c r="N223" s="245">
        <v>2324.84</v>
      </c>
      <c r="O223" s="245">
        <v>5834</v>
      </c>
      <c r="P223" s="245">
        <v>3077.4349999999999</v>
      </c>
      <c r="Q223" s="245">
        <v>1633.52</v>
      </c>
      <c r="R223" s="245">
        <v>4295</v>
      </c>
      <c r="S223" s="245">
        <v>2265.6125000000002</v>
      </c>
      <c r="T223" s="245">
        <v>1202.5999999999999</v>
      </c>
      <c r="U223" s="245">
        <v>3091</v>
      </c>
      <c r="V223" s="245">
        <v>1630.5025000000001</v>
      </c>
      <c r="W223" s="245">
        <v>865.48</v>
      </c>
    </row>
    <row r="224" spans="1:24">
      <c r="A224" s="254">
        <v>60</v>
      </c>
      <c r="B224" s="254">
        <v>64</v>
      </c>
      <c r="C224" s="245">
        <v>17485</v>
      </c>
      <c r="D224" s="245">
        <v>9223.3374999999996</v>
      </c>
      <c r="E224" s="245">
        <v>4895.8</v>
      </c>
      <c r="F224" s="245">
        <v>13553</v>
      </c>
      <c r="G224" s="245">
        <v>7149.2075000000004</v>
      </c>
      <c r="H224" s="245">
        <v>3794.84</v>
      </c>
      <c r="I224" s="245">
        <v>11521</v>
      </c>
      <c r="J224" s="245">
        <v>6077.3275000000003</v>
      </c>
      <c r="K224" s="245">
        <v>3225.88</v>
      </c>
      <c r="L224" s="245">
        <v>10700</v>
      </c>
      <c r="M224" s="245">
        <v>5644.25</v>
      </c>
      <c r="N224" s="245">
        <v>2996</v>
      </c>
      <c r="O224" s="245">
        <v>8114</v>
      </c>
      <c r="P224" s="245">
        <v>4280.1350000000002</v>
      </c>
      <c r="Q224" s="245">
        <v>2271.92</v>
      </c>
      <c r="R224" s="245">
        <v>5987</v>
      </c>
      <c r="S224" s="245">
        <v>3158.1424999999999</v>
      </c>
      <c r="T224" s="245">
        <v>1676.36</v>
      </c>
      <c r="U224" s="245">
        <v>4311</v>
      </c>
      <c r="V224" s="245">
        <v>2274.0524999999998</v>
      </c>
      <c r="W224" s="245">
        <v>1207.08</v>
      </c>
    </row>
    <row r="225" spans="1:23">
      <c r="A225" s="254">
        <v>65</v>
      </c>
      <c r="B225" s="254">
        <v>69</v>
      </c>
      <c r="C225" s="245">
        <v>30858</v>
      </c>
      <c r="D225" s="245">
        <v>16277.594999999999</v>
      </c>
      <c r="E225" s="245">
        <v>8640.24</v>
      </c>
      <c r="F225" s="245">
        <v>21525</v>
      </c>
      <c r="G225" s="245">
        <v>11354.4375</v>
      </c>
      <c r="H225" s="245">
        <v>6027</v>
      </c>
      <c r="I225" s="245">
        <v>18295</v>
      </c>
      <c r="J225" s="245">
        <v>9650.6124999999993</v>
      </c>
      <c r="K225" s="245">
        <v>5122.6000000000004</v>
      </c>
      <c r="L225" s="245">
        <v>13174</v>
      </c>
      <c r="M225" s="245">
        <v>6949.2849999999999</v>
      </c>
      <c r="N225" s="245">
        <v>3688.72</v>
      </c>
      <c r="O225" s="245">
        <v>10449</v>
      </c>
      <c r="P225" s="245">
        <v>5511.8474999999999</v>
      </c>
      <c r="Q225" s="245">
        <v>2925.72</v>
      </c>
      <c r="R225" s="245">
        <v>8434</v>
      </c>
      <c r="S225" s="245">
        <v>4448.9350000000004</v>
      </c>
      <c r="T225" s="245">
        <v>2361.52</v>
      </c>
      <c r="U225" s="245">
        <v>6073</v>
      </c>
      <c r="V225" s="245">
        <v>3203.5075000000002</v>
      </c>
      <c r="W225" s="245">
        <v>1700.44</v>
      </c>
    </row>
    <row r="226" spans="1:23">
      <c r="A226" s="254">
        <v>70</v>
      </c>
      <c r="B226" s="254">
        <v>74</v>
      </c>
      <c r="C226" s="245">
        <v>44806</v>
      </c>
      <c r="D226" s="245">
        <v>23635.165000000001</v>
      </c>
      <c r="E226" s="245">
        <v>12545.68</v>
      </c>
      <c r="F226" s="245">
        <v>31238</v>
      </c>
      <c r="G226" s="245">
        <v>16478.044999999998</v>
      </c>
      <c r="H226" s="245">
        <v>8746.64</v>
      </c>
      <c r="I226" s="245">
        <v>26552</v>
      </c>
      <c r="J226" s="245">
        <v>14006.18</v>
      </c>
      <c r="K226" s="245">
        <v>7434.5599999999995</v>
      </c>
      <c r="L226" s="245">
        <v>19101</v>
      </c>
      <c r="M226" s="245">
        <v>10075.7775</v>
      </c>
      <c r="N226" s="245">
        <v>5348.28</v>
      </c>
      <c r="O226" s="245">
        <v>15206</v>
      </c>
      <c r="P226" s="245">
        <v>8021.165</v>
      </c>
      <c r="Q226" s="245">
        <v>4257.68</v>
      </c>
      <c r="R226" s="245">
        <v>12198</v>
      </c>
      <c r="S226" s="245">
        <v>6434.4449999999997</v>
      </c>
      <c r="T226" s="245">
        <v>3415.44</v>
      </c>
      <c r="U226" s="245">
        <v>8783</v>
      </c>
      <c r="V226" s="245">
        <v>4633.0325000000003</v>
      </c>
      <c r="W226" s="245">
        <v>2459.2399999999998</v>
      </c>
    </row>
    <row r="227" spans="1:23">
      <c r="A227" s="254">
        <v>75</v>
      </c>
      <c r="B227" s="254">
        <v>79</v>
      </c>
      <c r="C227" s="245">
        <v>56093</v>
      </c>
      <c r="D227" s="245">
        <v>29589.057499999999</v>
      </c>
      <c r="E227" s="245">
        <v>15706.04</v>
      </c>
      <c r="F227" s="245">
        <v>39095</v>
      </c>
      <c r="G227" s="245">
        <v>20622.612499999999</v>
      </c>
      <c r="H227" s="245">
        <v>10946.6</v>
      </c>
      <c r="I227" s="245">
        <v>33230</v>
      </c>
      <c r="J227" s="245">
        <v>17528.825000000001</v>
      </c>
      <c r="K227" s="245">
        <v>9304.4</v>
      </c>
      <c r="L227" s="245">
        <v>25022</v>
      </c>
      <c r="M227" s="245">
        <v>13199.105</v>
      </c>
      <c r="N227" s="245">
        <v>7006.16</v>
      </c>
      <c r="O227" s="245">
        <v>19006</v>
      </c>
      <c r="P227" s="245">
        <v>10025.665000000001</v>
      </c>
      <c r="Q227" s="245">
        <v>5321.68</v>
      </c>
      <c r="R227" s="245">
        <v>15973</v>
      </c>
      <c r="S227" s="245">
        <v>8425.7574999999997</v>
      </c>
      <c r="T227" s="245">
        <v>4472.4399999999996</v>
      </c>
      <c r="U227" s="245">
        <v>11501</v>
      </c>
      <c r="V227" s="245">
        <v>6066.7775000000001</v>
      </c>
      <c r="W227" s="245">
        <v>3220.2799999999997</v>
      </c>
    </row>
    <row r="228" spans="1:23">
      <c r="A228" s="254">
        <v>80</v>
      </c>
      <c r="B228" s="254">
        <v>99</v>
      </c>
      <c r="C228" s="245">
        <v>79047</v>
      </c>
      <c r="D228" s="245">
        <v>41697.292500000003</v>
      </c>
      <c r="E228" s="245">
        <v>22133.16</v>
      </c>
      <c r="F228" s="245">
        <v>55071</v>
      </c>
      <c r="G228" s="245">
        <v>29049.952499999999</v>
      </c>
      <c r="H228" s="245">
        <v>15419.88</v>
      </c>
      <c r="I228" s="245">
        <v>46810</v>
      </c>
      <c r="J228" s="245">
        <v>24692.275000000001</v>
      </c>
      <c r="K228" s="245">
        <v>13106.8</v>
      </c>
      <c r="L228" s="245">
        <v>35228</v>
      </c>
      <c r="M228" s="245">
        <v>18582.77</v>
      </c>
      <c r="N228" s="245">
        <v>9863.84</v>
      </c>
      <c r="O228" s="245">
        <v>26742</v>
      </c>
      <c r="P228" s="245">
        <v>14106.405000000001</v>
      </c>
      <c r="Q228" s="245">
        <v>7487.76</v>
      </c>
      <c r="R228" s="245">
        <v>22495</v>
      </c>
      <c r="S228" s="245">
        <v>11866.112499999999</v>
      </c>
      <c r="T228" s="245">
        <v>6298.6</v>
      </c>
      <c r="U228" s="245">
        <v>16196</v>
      </c>
      <c r="V228" s="245">
        <v>8543.39</v>
      </c>
      <c r="W228" s="245">
        <v>4534.88</v>
      </c>
    </row>
    <row r="230" spans="1:23">
      <c r="A230" s="254">
        <v>1</v>
      </c>
      <c r="C230" s="245">
        <v>2636</v>
      </c>
      <c r="D230" s="245">
        <v>1390.49</v>
      </c>
      <c r="E230" s="245">
        <v>738.08</v>
      </c>
      <c r="F230" s="245">
        <v>1872</v>
      </c>
      <c r="G230" s="245">
        <v>987.48</v>
      </c>
      <c r="H230" s="245">
        <v>524.16</v>
      </c>
      <c r="I230" s="245">
        <v>1591</v>
      </c>
      <c r="J230" s="245">
        <v>839.25250000000005</v>
      </c>
      <c r="K230" s="245">
        <v>445.48</v>
      </c>
      <c r="L230" s="245">
        <v>1247</v>
      </c>
      <c r="M230" s="245">
        <v>657.79250000000002</v>
      </c>
      <c r="N230" s="245">
        <v>349.15999999999997</v>
      </c>
      <c r="O230" s="245">
        <v>1101</v>
      </c>
      <c r="P230" s="245">
        <v>580.77750000000003</v>
      </c>
      <c r="Q230" s="245">
        <v>308.27999999999997</v>
      </c>
      <c r="R230" s="245">
        <v>802</v>
      </c>
      <c r="S230" s="245">
        <v>423.05500000000001</v>
      </c>
      <c r="T230" s="245">
        <v>224.56</v>
      </c>
      <c r="U230" s="245">
        <v>578</v>
      </c>
      <c r="V230" s="245">
        <v>304.89499999999998</v>
      </c>
      <c r="W230" s="245">
        <v>161.84</v>
      </c>
    </row>
    <row r="231" spans="1:23">
      <c r="A231" s="254">
        <v>2</v>
      </c>
      <c r="C231" s="245">
        <v>4149</v>
      </c>
      <c r="D231" s="245">
        <v>2188.5974999999999</v>
      </c>
      <c r="E231" s="245">
        <v>1161.72</v>
      </c>
      <c r="F231" s="245">
        <v>2944</v>
      </c>
      <c r="G231" s="245">
        <v>1552.96</v>
      </c>
      <c r="H231" s="245">
        <v>824.31999999999994</v>
      </c>
      <c r="I231" s="245">
        <v>2502</v>
      </c>
      <c r="J231" s="245">
        <v>1319.8050000000001</v>
      </c>
      <c r="K231" s="245">
        <v>700.56</v>
      </c>
      <c r="L231" s="245">
        <v>1953</v>
      </c>
      <c r="M231" s="245">
        <v>1030.2075</v>
      </c>
      <c r="N231" s="245">
        <v>546.84</v>
      </c>
      <c r="O231" s="245">
        <v>1730</v>
      </c>
      <c r="P231" s="245">
        <v>912.57500000000005</v>
      </c>
      <c r="Q231" s="245">
        <v>484.4</v>
      </c>
      <c r="R231" s="245">
        <v>1166</v>
      </c>
      <c r="S231" s="245">
        <v>615.06500000000005</v>
      </c>
      <c r="T231" s="245">
        <v>326.48</v>
      </c>
      <c r="U231" s="245">
        <v>841</v>
      </c>
      <c r="V231" s="245">
        <v>443.6275</v>
      </c>
      <c r="W231" s="245">
        <v>235.48</v>
      </c>
    </row>
    <row r="232" spans="1:23">
      <c r="A232" s="254">
        <v>3</v>
      </c>
      <c r="C232" s="245">
        <v>6040</v>
      </c>
      <c r="D232" s="245">
        <v>3186.1</v>
      </c>
      <c r="E232" s="245">
        <v>1691.2</v>
      </c>
      <c r="F232" s="245">
        <v>4280</v>
      </c>
      <c r="G232" s="245">
        <v>2257.6999999999998</v>
      </c>
      <c r="H232" s="245">
        <v>1198.4000000000001</v>
      </c>
      <c r="I232" s="245">
        <v>3637</v>
      </c>
      <c r="J232" s="245">
        <v>1918.5174999999999</v>
      </c>
      <c r="K232" s="245">
        <v>1018.36</v>
      </c>
      <c r="L232" s="245">
        <v>2842</v>
      </c>
      <c r="M232" s="245">
        <v>1499.155</v>
      </c>
      <c r="N232" s="245">
        <v>795.76</v>
      </c>
      <c r="O232" s="245">
        <v>2490</v>
      </c>
      <c r="P232" s="245">
        <v>1313.4749999999999</v>
      </c>
      <c r="Q232" s="245">
        <v>697.2</v>
      </c>
      <c r="R232" s="245">
        <v>1766</v>
      </c>
      <c r="S232" s="245">
        <v>931.56500000000005</v>
      </c>
      <c r="T232" s="245">
        <v>494.48</v>
      </c>
      <c r="U232" s="245">
        <v>1270</v>
      </c>
      <c r="V232" s="245">
        <v>669.92499999999995</v>
      </c>
      <c r="W232" s="245">
        <v>355.6</v>
      </c>
    </row>
    <row r="234" spans="1:23">
      <c r="A234" s="254" t="s">
        <v>662</v>
      </c>
      <c r="C234" s="245" t="s">
        <v>635</v>
      </c>
      <c r="F234" s="245" t="s">
        <v>636</v>
      </c>
      <c r="I234" s="245" t="s">
        <v>637</v>
      </c>
      <c r="L234" s="245" t="s">
        <v>638</v>
      </c>
      <c r="O234" s="245" t="s">
        <v>639</v>
      </c>
      <c r="R234" s="245" t="s">
        <v>640</v>
      </c>
      <c r="U234" s="245" t="s">
        <v>641</v>
      </c>
    </row>
    <row r="235" spans="1:23">
      <c r="C235" s="245" t="s">
        <v>642</v>
      </c>
      <c r="D235" s="245" t="s">
        <v>643</v>
      </c>
      <c r="F235" s="245" t="s">
        <v>642</v>
      </c>
      <c r="G235" s="245" t="s">
        <v>643</v>
      </c>
      <c r="I235" s="245" t="s">
        <v>642</v>
      </c>
      <c r="J235" s="245" t="s">
        <v>643</v>
      </c>
      <c r="L235" s="245" t="s">
        <v>642</v>
      </c>
      <c r="M235" s="245" t="s">
        <v>643</v>
      </c>
      <c r="O235" s="245" t="s">
        <v>642</v>
      </c>
      <c r="P235" s="245" t="s">
        <v>643</v>
      </c>
      <c r="R235" s="245" t="s">
        <v>642</v>
      </c>
      <c r="S235" s="245" t="s">
        <v>643</v>
      </c>
      <c r="U235" s="245" t="s">
        <v>642</v>
      </c>
      <c r="V235" s="245" t="s">
        <v>643</v>
      </c>
    </row>
    <row r="236" spans="1:23">
      <c r="A236" s="254" t="s">
        <v>651</v>
      </c>
      <c r="C236" s="245">
        <v>1000</v>
      </c>
      <c r="D236" s="245">
        <v>500</v>
      </c>
      <c r="F236" s="245">
        <v>2000</v>
      </c>
      <c r="G236" s="245">
        <v>2000</v>
      </c>
      <c r="I236" s="245">
        <v>3000</v>
      </c>
      <c r="J236" s="245">
        <v>3000</v>
      </c>
      <c r="L236" s="245">
        <v>5000</v>
      </c>
      <c r="M236" s="245">
        <v>5000</v>
      </c>
      <c r="O236" s="245">
        <v>10000</v>
      </c>
      <c r="P236" s="245">
        <v>10000</v>
      </c>
      <c r="R236" s="245">
        <v>20000</v>
      </c>
      <c r="S236" s="245">
        <v>20000</v>
      </c>
      <c r="U236" s="245">
        <v>50000</v>
      </c>
      <c r="V236" s="245">
        <v>50000</v>
      </c>
    </row>
    <row r="237" spans="1:23">
      <c r="A237" s="254" t="s">
        <v>653</v>
      </c>
      <c r="B237" s="254" t="s">
        <v>654</v>
      </c>
      <c r="C237" s="245" t="s">
        <v>652</v>
      </c>
      <c r="D237" s="245" t="s">
        <v>655</v>
      </c>
      <c r="E237" s="245" t="s">
        <v>656</v>
      </c>
      <c r="F237" s="245" t="s">
        <v>652</v>
      </c>
      <c r="G237" s="245" t="s">
        <v>655</v>
      </c>
      <c r="H237" s="245" t="s">
        <v>656</v>
      </c>
      <c r="I237" s="245" t="s">
        <v>652</v>
      </c>
      <c r="J237" s="245" t="s">
        <v>655</v>
      </c>
      <c r="K237" s="245" t="s">
        <v>656</v>
      </c>
      <c r="L237" s="245" t="s">
        <v>652</v>
      </c>
      <c r="M237" s="245" t="s">
        <v>655</v>
      </c>
      <c r="N237" s="245" t="s">
        <v>656</v>
      </c>
      <c r="O237" s="245" t="s">
        <v>652</v>
      </c>
      <c r="P237" s="245" t="s">
        <v>655</v>
      </c>
      <c r="Q237" s="245" t="s">
        <v>656</v>
      </c>
      <c r="R237" s="245" t="s">
        <v>652</v>
      </c>
      <c r="S237" s="245" t="s">
        <v>655</v>
      </c>
      <c r="T237" s="245" t="s">
        <v>656</v>
      </c>
      <c r="U237" s="245" t="s">
        <v>652</v>
      </c>
      <c r="V237" s="245" t="s">
        <v>655</v>
      </c>
      <c r="W237" s="245" t="s">
        <v>656</v>
      </c>
    </row>
    <row r="238" spans="1:23">
      <c r="A238" s="254">
        <v>18</v>
      </c>
      <c r="B238" s="254">
        <v>24</v>
      </c>
      <c r="C238" s="281">
        <v>4550</v>
      </c>
      <c r="D238" s="281">
        <v>2400.125</v>
      </c>
      <c r="E238" s="281">
        <v>1274</v>
      </c>
      <c r="F238" s="281">
        <v>3211</v>
      </c>
      <c r="G238" s="281">
        <v>1693.8025</v>
      </c>
      <c r="H238" s="281">
        <v>899.08</v>
      </c>
      <c r="I238" s="281">
        <v>2728</v>
      </c>
      <c r="J238" s="281">
        <v>1439.02</v>
      </c>
      <c r="K238" s="281">
        <v>763.84</v>
      </c>
      <c r="L238" s="281">
        <v>2499</v>
      </c>
      <c r="M238" s="281">
        <v>1318.2225000000001</v>
      </c>
      <c r="N238" s="281">
        <v>699.72</v>
      </c>
      <c r="O238" s="281">
        <v>1695</v>
      </c>
      <c r="P238" s="281">
        <v>894.11249999999995</v>
      </c>
      <c r="Q238" s="281">
        <v>474.6</v>
      </c>
      <c r="R238" s="281">
        <v>1241</v>
      </c>
      <c r="S238" s="281">
        <v>654.62750000000005</v>
      </c>
      <c r="T238" s="281">
        <v>347.48</v>
      </c>
      <c r="U238" s="281">
        <v>894</v>
      </c>
      <c r="V238" s="281">
        <v>471.58499999999998</v>
      </c>
      <c r="W238" s="281">
        <v>250.32</v>
      </c>
    </row>
    <row r="239" spans="1:23">
      <c r="A239" s="254">
        <v>25</v>
      </c>
      <c r="B239" s="254">
        <v>29</v>
      </c>
      <c r="C239" s="281">
        <v>5024</v>
      </c>
      <c r="D239" s="281">
        <v>2650.16</v>
      </c>
      <c r="E239" s="281">
        <v>1406.72</v>
      </c>
      <c r="F239" s="281">
        <v>3549</v>
      </c>
      <c r="G239" s="281">
        <v>1872.0975000000001</v>
      </c>
      <c r="H239" s="281">
        <v>993.72</v>
      </c>
      <c r="I239" s="281">
        <v>3019</v>
      </c>
      <c r="J239" s="281">
        <v>1592.5225</v>
      </c>
      <c r="K239" s="281">
        <v>845.31999999999994</v>
      </c>
      <c r="L239" s="281">
        <v>2748</v>
      </c>
      <c r="M239" s="281">
        <v>1449.57</v>
      </c>
      <c r="N239" s="281">
        <v>769.44</v>
      </c>
      <c r="O239" s="281">
        <v>1869</v>
      </c>
      <c r="P239" s="281">
        <v>985.89750000000004</v>
      </c>
      <c r="Q239" s="281">
        <v>523.32000000000005</v>
      </c>
      <c r="R239" s="281">
        <v>1368</v>
      </c>
      <c r="S239" s="281">
        <v>721.62</v>
      </c>
      <c r="T239" s="281">
        <v>383.04</v>
      </c>
      <c r="U239" s="281">
        <v>985</v>
      </c>
      <c r="V239" s="281">
        <v>519.58749999999998</v>
      </c>
      <c r="W239" s="281">
        <v>275.8</v>
      </c>
    </row>
    <row r="240" spans="1:23">
      <c r="A240" s="254">
        <v>30</v>
      </c>
      <c r="B240" s="254">
        <v>34</v>
      </c>
      <c r="C240" s="281">
        <v>5505</v>
      </c>
      <c r="D240" s="281">
        <v>2903.8874999999998</v>
      </c>
      <c r="E240" s="281">
        <v>1541.4</v>
      </c>
      <c r="F240" s="281">
        <v>4057</v>
      </c>
      <c r="G240" s="281">
        <v>2140.0675000000001</v>
      </c>
      <c r="H240" s="281">
        <v>1135.96</v>
      </c>
      <c r="I240" s="281">
        <v>3447</v>
      </c>
      <c r="J240" s="281">
        <v>1818.2925</v>
      </c>
      <c r="K240" s="281">
        <v>965.16</v>
      </c>
      <c r="L240" s="281">
        <v>3023</v>
      </c>
      <c r="M240" s="281">
        <v>1594.6324999999999</v>
      </c>
      <c r="N240" s="281">
        <v>846.44</v>
      </c>
      <c r="O240" s="281">
        <v>2145</v>
      </c>
      <c r="P240" s="281">
        <v>1131.4875</v>
      </c>
      <c r="Q240" s="281">
        <v>600.6</v>
      </c>
      <c r="R240" s="281">
        <v>1572</v>
      </c>
      <c r="S240" s="281">
        <v>829.23</v>
      </c>
      <c r="T240" s="281">
        <v>440.15999999999997</v>
      </c>
      <c r="U240" s="281">
        <v>1133</v>
      </c>
      <c r="V240" s="281">
        <v>597.65750000000003</v>
      </c>
      <c r="W240" s="281">
        <v>317.24</v>
      </c>
    </row>
    <row r="241" spans="1:24">
      <c r="A241" s="254">
        <v>35</v>
      </c>
      <c r="B241" s="254">
        <v>39</v>
      </c>
      <c r="C241" s="281">
        <v>6061</v>
      </c>
      <c r="D241" s="281">
        <v>3197.1774999999998</v>
      </c>
      <c r="E241" s="281">
        <v>1697.08</v>
      </c>
      <c r="F241" s="281">
        <v>4393</v>
      </c>
      <c r="G241" s="281">
        <v>2317.3074999999999</v>
      </c>
      <c r="H241" s="281">
        <v>1230.04</v>
      </c>
      <c r="I241" s="281">
        <v>3733</v>
      </c>
      <c r="J241" s="281">
        <v>1969.1575</v>
      </c>
      <c r="K241" s="281">
        <v>1045.24</v>
      </c>
      <c r="L241" s="281">
        <v>3329</v>
      </c>
      <c r="M241" s="281">
        <v>1756.0474999999999</v>
      </c>
      <c r="N241" s="281">
        <v>932.12</v>
      </c>
      <c r="O241" s="281">
        <v>2457</v>
      </c>
      <c r="P241" s="281">
        <v>1296.0675000000001</v>
      </c>
      <c r="Q241" s="281">
        <v>687.96</v>
      </c>
      <c r="R241" s="281">
        <v>1812</v>
      </c>
      <c r="S241" s="281">
        <v>955.83</v>
      </c>
      <c r="T241" s="281">
        <v>507.36</v>
      </c>
      <c r="U241" s="281">
        <v>1305</v>
      </c>
      <c r="V241" s="281">
        <v>688.38750000000005</v>
      </c>
      <c r="W241" s="281">
        <v>365.4</v>
      </c>
    </row>
    <row r="242" spans="1:24">
      <c r="A242" s="254">
        <v>40</v>
      </c>
      <c r="B242" s="254">
        <v>44</v>
      </c>
      <c r="C242" s="281">
        <v>6674</v>
      </c>
      <c r="D242" s="281">
        <v>3520.5349999999999</v>
      </c>
      <c r="E242" s="281">
        <v>1868.72</v>
      </c>
      <c r="F242" s="281">
        <v>4905</v>
      </c>
      <c r="G242" s="281">
        <v>2587.3874999999998</v>
      </c>
      <c r="H242" s="281">
        <v>1373.4</v>
      </c>
      <c r="I242" s="281">
        <v>4168</v>
      </c>
      <c r="J242" s="281">
        <v>2198.62</v>
      </c>
      <c r="K242" s="281">
        <v>1167.04</v>
      </c>
      <c r="L242" s="281">
        <v>3659</v>
      </c>
      <c r="M242" s="281">
        <v>1930.1224999999999</v>
      </c>
      <c r="N242" s="281">
        <v>1024.52</v>
      </c>
      <c r="O242" s="281">
        <v>2826</v>
      </c>
      <c r="P242" s="281">
        <v>1490.7149999999999</v>
      </c>
      <c r="Q242" s="281">
        <v>791.28</v>
      </c>
      <c r="R242" s="281">
        <v>2084</v>
      </c>
      <c r="S242" s="281">
        <v>1099.31</v>
      </c>
      <c r="T242" s="281">
        <v>583.52</v>
      </c>
      <c r="U242" s="281">
        <v>1500</v>
      </c>
      <c r="V242" s="281">
        <v>791.25</v>
      </c>
      <c r="W242" s="281">
        <v>420</v>
      </c>
    </row>
    <row r="243" spans="1:24">
      <c r="A243" s="254">
        <v>45</v>
      </c>
      <c r="B243" s="254">
        <v>49</v>
      </c>
      <c r="C243" s="281">
        <v>7362</v>
      </c>
      <c r="D243" s="281">
        <v>3883.4549999999999</v>
      </c>
      <c r="E243" s="281">
        <v>2061.36</v>
      </c>
      <c r="F243" s="281">
        <v>5778</v>
      </c>
      <c r="G243" s="281">
        <v>3047.895</v>
      </c>
      <c r="H243" s="281">
        <v>1617.84</v>
      </c>
      <c r="I243" s="281">
        <v>4911</v>
      </c>
      <c r="J243" s="281">
        <v>2590.5524999999998</v>
      </c>
      <c r="K243" s="281">
        <v>1375.08</v>
      </c>
      <c r="L243" s="281">
        <v>4023</v>
      </c>
      <c r="M243" s="281">
        <v>2122.1325000000002</v>
      </c>
      <c r="N243" s="281">
        <v>1126.44</v>
      </c>
      <c r="O243" s="281">
        <v>3323</v>
      </c>
      <c r="P243" s="281">
        <v>1752.8824999999999</v>
      </c>
      <c r="Q243" s="281">
        <v>930.44</v>
      </c>
      <c r="R243" s="281">
        <v>2428</v>
      </c>
      <c r="S243" s="281">
        <v>1280.77</v>
      </c>
      <c r="T243" s="281">
        <v>679.84</v>
      </c>
      <c r="U243" s="281">
        <v>1748</v>
      </c>
      <c r="V243" s="281">
        <v>922.07</v>
      </c>
      <c r="W243" s="281">
        <v>489.44</v>
      </c>
    </row>
    <row r="244" spans="1:24">
      <c r="A244" s="254">
        <v>50</v>
      </c>
      <c r="B244" s="254">
        <v>54</v>
      </c>
      <c r="C244" s="281">
        <v>8443</v>
      </c>
      <c r="D244" s="281">
        <v>4453.6824999999999</v>
      </c>
      <c r="E244" s="281">
        <v>2364.04</v>
      </c>
      <c r="F244" s="281">
        <v>6801</v>
      </c>
      <c r="G244" s="281">
        <v>3587.5275000000001</v>
      </c>
      <c r="H244" s="281">
        <v>1904.28</v>
      </c>
      <c r="I244" s="281">
        <v>5780</v>
      </c>
      <c r="J244" s="281">
        <v>3048.95</v>
      </c>
      <c r="K244" s="281">
        <v>1618.4</v>
      </c>
      <c r="L244" s="281">
        <v>4469</v>
      </c>
      <c r="M244" s="281">
        <v>2357.3975</v>
      </c>
      <c r="N244" s="281">
        <v>1251.32</v>
      </c>
      <c r="O244" s="281">
        <v>4021</v>
      </c>
      <c r="P244" s="281">
        <v>2121.0774999999999</v>
      </c>
      <c r="Q244" s="281">
        <v>1125.8800000000001</v>
      </c>
      <c r="R244" s="281">
        <v>2943</v>
      </c>
      <c r="S244" s="281">
        <v>1552.4324999999999</v>
      </c>
      <c r="T244" s="281">
        <v>824.04</v>
      </c>
      <c r="U244" s="281">
        <v>2120</v>
      </c>
      <c r="V244" s="281">
        <v>1118.3</v>
      </c>
      <c r="W244" s="281">
        <v>593.6</v>
      </c>
    </row>
    <row r="245" spans="1:24">
      <c r="A245" s="254">
        <v>55</v>
      </c>
      <c r="B245" s="254">
        <v>59</v>
      </c>
      <c r="C245" s="281">
        <v>9740</v>
      </c>
      <c r="D245" s="281">
        <v>5137.8500000000004</v>
      </c>
      <c r="E245" s="281">
        <v>2727.2</v>
      </c>
      <c r="F245" s="281">
        <v>7998</v>
      </c>
      <c r="G245" s="281">
        <v>4218.9449999999997</v>
      </c>
      <c r="H245" s="281">
        <v>2239.44</v>
      </c>
      <c r="I245" s="281">
        <v>6798</v>
      </c>
      <c r="J245" s="281">
        <v>3585.9450000000002</v>
      </c>
      <c r="K245" s="281">
        <v>1903.44</v>
      </c>
      <c r="L245" s="281">
        <v>5091</v>
      </c>
      <c r="M245" s="281">
        <v>2685.5025000000001</v>
      </c>
      <c r="N245" s="281">
        <v>1425.48</v>
      </c>
      <c r="O245" s="281">
        <v>4539</v>
      </c>
      <c r="P245" s="281">
        <v>2394.3225000000002</v>
      </c>
      <c r="Q245" s="281">
        <v>1270.92</v>
      </c>
      <c r="R245" s="281">
        <v>3323</v>
      </c>
      <c r="S245" s="281">
        <v>1752.8824999999999</v>
      </c>
      <c r="T245" s="281">
        <v>930.44</v>
      </c>
      <c r="U245" s="281">
        <v>2393</v>
      </c>
      <c r="V245" s="281">
        <v>1262.3074999999999</v>
      </c>
      <c r="W245" s="281">
        <v>670.04</v>
      </c>
    </row>
    <row r="246" spans="1:24">
      <c r="A246" s="254">
        <v>60</v>
      </c>
      <c r="B246" s="254">
        <v>64</v>
      </c>
      <c r="C246" s="281">
        <v>13250</v>
      </c>
      <c r="D246" s="281">
        <v>6989.375</v>
      </c>
      <c r="E246" s="281">
        <v>3710</v>
      </c>
      <c r="F246" s="281">
        <v>10247</v>
      </c>
      <c r="G246" s="281">
        <v>5405.2924999999996</v>
      </c>
      <c r="H246" s="281">
        <v>2869.16</v>
      </c>
      <c r="I246" s="281">
        <v>8710</v>
      </c>
      <c r="J246" s="281">
        <v>4594.5249999999996</v>
      </c>
      <c r="K246" s="281">
        <v>2438.8000000000002</v>
      </c>
      <c r="L246" s="281">
        <v>7665</v>
      </c>
      <c r="M246" s="281">
        <v>4043.2874999999999</v>
      </c>
      <c r="N246" s="281">
        <v>2146.1999999999998</v>
      </c>
      <c r="O246" s="281">
        <v>6623</v>
      </c>
      <c r="P246" s="281">
        <v>3493.6325000000002</v>
      </c>
      <c r="Q246" s="281">
        <v>1854.44</v>
      </c>
      <c r="R246" s="281">
        <v>4861</v>
      </c>
      <c r="S246" s="281">
        <v>2564.1774999999998</v>
      </c>
      <c r="T246" s="281">
        <v>1361.08</v>
      </c>
      <c r="U246" s="281">
        <v>3500</v>
      </c>
      <c r="V246" s="281">
        <v>1846.25</v>
      </c>
      <c r="W246" s="281">
        <v>980</v>
      </c>
      <c r="X246" s="313"/>
    </row>
    <row r="247" spans="1:24">
      <c r="A247" s="254">
        <v>65</v>
      </c>
      <c r="B247" s="254">
        <v>69</v>
      </c>
      <c r="C247" s="281">
        <v>23455</v>
      </c>
      <c r="D247" s="281">
        <v>12372.512500000001</v>
      </c>
      <c r="E247" s="281">
        <v>6567.4</v>
      </c>
      <c r="F247" s="281">
        <v>16320</v>
      </c>
      <c r="G247" s="281">
        <v>8608.7999999999993</v>
      </c>
      <c r="H247" s="281">
        <v>4569.6000000000004</v>
      </c>
      <c r="I247" s="281">
        <v>13871</v>
      </c>
      <c r="J247" s="281">
        <v>7316.9525000000003</v>
      </c>
      <c r="K247" s="281">
        <v>3883.88</v>
      </c>
      <c r="L247" s="281">
        <v>10807</v>
      </c>
      <c r="M247" s="281">
        <v>5700.6925000000001</v>
      </c>
      <c r="N247" s="281">
        <v>3025.96</v>
      </c>
      <c r="O247" s="281">
        <v>8552</v>
      </c>
      <c r="P247" s="281">
        <v>4511.18</v>
      </c>
      <c r="Q247" s="281">
        <v>2394.56</v>
      </c>
      <c r="R247" s="281">
        <v>6867</v>
      </c>
      <c r="S247" s="281">
        <v>3622.3425000000002</v>
      </c>
      <c r="T247" s="281">
        <v>1922.76</v>
      </c>
      <c r="U247" s="281">
        <v>4944</v>
      </c>
      <c r="V247" s="281">
        <v>2607.96</v>
      </c>
      <c r="W247" s="281">
        <v>1384.32</v>
      </c>
      <c r="X247" s="313"/>
    </row>
    <row r="248" spans="1:24">
      <c r="A248" s="254">
        <v>70</v>
      </c>
      <c r="B248" s="254">
        <v>74</v>
      </c>
      <c r="C248" s="281">
        <v>34153</v>
      </c>
      <c r="D248" s="281">
        <v>18015.7075</v>
      </c>
      <c r="E248" s="281">
        <v>9562.84</v>
      </c>
      <c r="F248" s="281">
        <v>23748</v>
      </c>
      <c r="G248" s="281">
        <v>12527.07</v>
      </c>
      <c r="H248" s="281">
        <v>6649.44</v>
      </c>
      <c r="I248" s="281">
        <v>20186</v>
      </c>
      <c r="J248" s="281">
        <v>10648.115</v>
      </c>
      <c r="K248" s="281">
        <v>5652.08</v>
      </c>
      <c r="L248" s="281">
        <v>15703</v>
      </c>
      <c r="M248" s="281">
        <v>8283.3325000000004</v>
      </c>
      <c r="N248" s="281">
        <v>4396.84</v>
      </c>
      <c r="O248" s="281">
        <v>12471</v>
      </c>
      <c r="P248" s="281">
        <v>6578.4525000000003</v>
      </c>
      <c r="Q248" s="281">
        <v>3491.88</v>
      </c>
      <c r="R248" s="281">
        <v>9956</v>
      </c>
      <c r="S248" s="281">
        <v>5251.79</v>
      </c>
      <c r="T248" s="281">
        <v>2787.68</v>
      </c>
      <c r="U248" s="281">
        <v>7168</v>
      </c>
      <c r="V248" s="281">
        <v>3781.12</v>
      </c>
      <c r="W248" s="281">
        <v>2007.04</v>
      </c>
      <c r="X248" s="313"/>
    </row>
    <row r="249" spans="1:24">
      <c r="A249" s="254">
        <v>75</v>
      </c>
      <c r="B249" s="254">
        <v>79</v>
      </c>
      <c r="C249" s="281">
        <v>42751</v>
      </c>
      <c r="D249" s="281">
        <v>22551.1525</v>
      </c>
      <c r="E249" s="281">
        <v>11970.28</v>
      </c>
      <c r="F249" s="281">
        <v>29712</v>
      </c>
      <c r="G249" s="281">
        <v>15673.08</v>
      </c>
      <c r="H249" s="281">
        <v>8319.36</v>
      </c>
      <c r="I249" s="281">
        <v>25256</v>
      </c>
      <c r="J249" s="281">
        <v>13322.54</v>
      </c>
      <c r="K249" s="281">
        <v>7071.68</v>
      </c>
      <c r="L249" s="281">
        <v>20579</v>
      </c>
      <c r="M249" s="281">
        <v>10855.422500000001</v>
      </c>
      <c r="N249" s="281">
        <v>5762.12</v>
      </c>
      <c r="O249" s="281">
        <v>15592</v>
      </c>
      <c r="P249" s="281">
        <v>8224.7800000000007</v>
      </c>
      <c r="Q249" s="281">
        <v>4365.76</v>
      </c>
      <c r="R249" s="281">
        <v>13037</v>
      </c>
      <c r="S249" s="281">
        <v>6877.0174999999999</v>
      </c>
      <c r="T249" s="281">
        <v>3650.36</v>
      </c>
      <c r="U249" s="281">
        <v>9386</v>
      </c>
      <c r="V249" s="281">
        <v>4951.1149999999998</v>
      </c>
      <c r="W249" s="281">
        <v>2628.08</v>
      </c>
      <c r="X249" s="313"/>
    </row>
    <row r="250" spans="1:24">
      <c r="A250" s="254">
        <v>80</v>
      </c>
      <c r="B250" s="254">
        <v>99</v>
      </c>
      <c r="C250" s="281">
        <v>60240</v>
      </c>
      <c r="D250" s="281">
        <v>31776.6</v>
      </c>
      <c r="E250" s="281">
        <v>16867.2</v>
      </c>
      <c r="F250" s="281">
        <v>41855</v>
      </c>
      <c r="G250" s="281">
        <v>22078.512500000001</v>
      </c>
      <c r="H250" s="281">
        <v>11719.4</v>
      </c>
      <c r="I250" s="281">
        <v>35577</v>
      </c>
      <c r="J250" s="281">
        <v>18766.8675</v>
      </c>
      <c r="K250" s="281">
        <v>9961.56</v>
      </c>
      <c r="L250" s="281">
        <v>28971</v>
      </c>
      <c r="M250" s="281">
        <v>15282.202499999999</v>
      </c>
      <c r="N250" s="281">
        <v>8111.88</v>
      </c>
      <c r="O250" s="281">
        <v>21938</v>
      </c>
      <c r="P250" s="281">
        <v>11572.295</v>
      </c>
      <c r="Q250" s="281">
        <v>6142.64</v>
      </c>
      <c r="R250" s="281">
        <v>18358</v>
      </c>
      <c r="S250" s="281">
        <v>9683.8449999999993</v>
      </c>
      <c r="T250" s="281">
        <v>5140.24</v>
      </c>
      <c r="U250" s="281">
        <v>13217</v>
      </c>
      <c r="V250" s="281">
        <v>6971.9674999999997</v>
      </c>
      <c r="W250" s="281">
        <v>3700.76</v>
      </c>
      <c r="X250" s="313"/>
    </row>
    <row r="251" spans="1:24">
      <c r="X251" s="313"/>
    </row>
    <row r="252" spans="1:24">
      <c r="A252" s="254">
        <v>1</v>
      </c>
      <c r="C252" s="254">
        <v>1923</v>
      </c>
      <c r="D252" s="254">
        <v>1014.3825000000001</v>
      </c>
      <c r="E252" s="254">
        <v>538.44000000000005</v>
      </c>
      <c r="F252" s="254">
        <v>1362</v>
      </c>
      <c r="G252" s="254">
        <v>718.45500000000004</v>
      </c>
      <c r="H252" s="254">
        <v>381.36</v>
      </c>
      <c r="I252" s="254">
        <v>1159</v>
      </c>
      <c r="J252" s="254">
        <v>611.37249999999995</v>
      </c>
      <c r="K252" s="254">
        <v>324.52</v>
      </c>
      <c r="L252" s="254">
        <v>986</v>
      </c>
      <c r="M252" s="254">
        <v>520.11500000000001</v>
      </c>
      <c r="N252" s="254">
        <v>276.08</v>
      </c>
      <c r="O252" s="254">
        <v>852</v>
      </c>
      <c r="P252" s="254">
        <v>449.43</v>
      </c>
      <c r="Q252" s="254">
        <v>238.56</v>
      </c>
      <c r="R252" s="254">
        <v>624</v>
      </c>
      <c r="S252" s="254">
        <v>329.16</v>
      </c>
      <c r="T252" s="254">
        <v>174.72</v>
      </c>
      <c r="U252" s="281">
        <v>451</v>
      </c>
      <c r="V252" s="281">
        <v>237.9025</v>
      </c>
      <c r="W252" s="281">
        <v>126.28</v>
      </c>
      <c r="X252" s="313"/>
    </row>
    <row r="253" spans="1:24">
      <c r="A253" s="254">
        <v>2</v>
      </c>
      <c r="C253" s="254">
        <v>3021</v>
      </c>
      <c r="D253" s="254">
        <v>1593.5775000000001</v>
      </c>
      <c r="E253" s="254">
        <v>845.88</v>
      </c>
      <c r="F253" s="254">
        <v>2139</v>
      </c>
      <c r="G253" s="254">
        <v>1128.3225</v>
      </c>
      <c r="H253" s="254">
        <v>598.91999999999996</v>
      </c>
      <c r="I253" s="254">
        <v>1818</v>
      </c>
      <c r="J253" s="254">
        <v>958.995</v>
      </c>
      <c r="K253" s="254">
        <v>509.04</v>
      </c>
      <c r="L253" s="254">
        <v>1538</v>
      </c>
      <c r="M253" s="254">
        <v>811.29499999999996</v>
      </c>
      <c r="N253" s="254">
        <v>430.64</v>
      </c>
      <c r="O253" s="254">
        <v>1355</v>
      </c>
      <c r="P253" s="254">
        <v>714.76250000000005</v>
      </c>
      <c r="Q253" s="254">
        <v>379.4</v>
      </c>
      <c r="R253" s="254">
        <v>908</v>
      </c>
      <c r="S253" s="254">
        <v>478.97</v>
      </c>
      <c r="T253" s="254">
        <v>254.24</v>
      </c>
      <c r="U253" s="281">
        <v>654</v>
      </c>
      <c r="V253" s="281">
        <v>344.98500000000001</v>
      </c>
      <c r="W253" s="281">
        <v>183.12</v>
      </c>
      <c r="X253" s="313"/>
    </row>
    <row r="254" spans="1:24">
      <c r="A254" s="254">
        <v>3</v>
      </c>
      <c r="C254" s="254">
        <v>4395</v>
      </c>
      <c r="D254" s="254">
        <v>2318.3625000000002</v>
      </c>
      <c r="E254" s="254">
        <v>1230.5999999999999</v>
      </c>
      <c r="F254" s="254">
        <v>3110</v>
      </c>
      <c r="G254" s="254">
        <v>1640.5250000000001</v>
      </c>
      <c r="H254" s="254">
        <v>870.8</v>
      </c>
      <c r="I254" s="254">
        <v>2644</v>
      </c>
      <c r="J254" s="254">
        <v>1394.71</v>
      </c>
      <c r="K254" s="254">
        <v>740.31999999999994</v>
      </c>
      <c r="L254" s="254">
        <v>2338</v>
      </c>
      <c r="M254" s="254">
        <v>1233.2950000000001</v>
      </c>
      <c r="N254" s="254">
        <v>654.64</v>
      </c>
      <c r="O254" s="254">
        <v>1951</v>
      </c>
      <c r="P254" s="254">
        <v>1029.1524999999999</v>
      </c>
      <c r="Q254" s="254">
        <v>546.28</v>
      </c>
      <c r="R254" s="254">
        <v>1612</v>
      </c>
      <c r="S254" s="254">
        <v>850.33</v>
      </c>
      <c r="T254" s="254">
        <v>451.36</v>
      </c>
      <c r="U254" s="281">
        <v>1162</v>
      </c>
      <c r="V254" s="281">
        <v>612.95500000000004</v>
      </c>
      <c r="W254" s="281">
        <v>325.36</v>
      </c>
      <c r="X254" s="313"/>
    </row>
    <row r="255" spans="1:24">
      <c r="X255" s="313"/>
    </row>
    <row r="256" spans="1:24">
      <c r="A256" s="254" t="s">
        <v>663</v>
      </c>
      <c r="C256" s="245" t="s">
        <v>635</v>
      </c>
      <c r="F256" s="245" t="s">
        <v>636</v>
      </c>
      <c r="I256" s="245" t="s">
        <v>637</v>
      </c>
      <c r="L256" s="245" t="s">
        <v>638</v>
      </c>
      <c r="O256" s="245" t="s">
        <v>639</v>
      </c>
      <c r="R256" s="245" t="s">
        <v>640</v>
      </c>
      <c r="U256" s="245" t="s">
        <v>641</v>
      </c>
      <c r="X256" s="313"/>
    </row>
    <row r="257" spans="1:24">
      <c r="C257" s="245" t="s">
        <v>642</v>
      </c>
      <c r="D257" s="245" t="s">
        <v>643</v>
      </c>
      <c r="F257" s="245" t="s">
        <v>642</v>
      </c>
      <c r="G257" s="245" t="s">
        <v>643</v>
      </c>
      <c r="I257" s="245" t="s">
        <v>642</v>
      </c>
      <c r="J257" s="245" t="s">
        <v>643</v>
      </c>
      <c r="L257" s="245" t="s">
        <v>642</v>
      </c>
      <c r="M257" s="245" t="s">
        <v>643</v>
      </c>
      <c r="O257" s="245" t="s">
        <v>642</v>
      </c>
      <c r="P257" s="245" t="s">
        <v>643</v>
      </c>
      <c r="R257" s="245" t="s">
        <v>642</v>
      </c>
      <c r="S257" s="245" t="s">
        <v>643</v>
      </c>
      <c r="U257" s="245" t="s">
        <v>642</v>
      </c>
      <c r="V257" s="245" t="s">
        <v>643</v>
      </c>
      <c r="X257" s="313"/>
    </row>
    <row r="258" spans="1:24">
      <c r="A258" s="254" t="s">
        <v>651</v>
      </c>
      <c r="C258" s="245">
        <v>1000</v>
      </c>
      <c r="D258" s="245">
        <v>500</v>
      </c>
      <c r="F258" s="245">
        <v>2000</v>
      </c>
      <c r="G258" s="245">
        <v>2000</v>
      </c>
      <c r="I258" s="245">
        <v>3000</v>
      </c>
      <c r="J258" s="245">
        <v>3000</v>
      </c>
      <c r="L258" s="245">
        <v>5000</v>
      </c>
      <c r="M258" s="245">
        <v>5000</v>
      </c>
      <c r="O258" s="245">
        <v>10000</v>
      </c>
      <c r="P258" s="245">
        <v>10000</v>
      </c>
      <c r="R258" s="245">
        <v>20000</v>
      </c>
      <c r="S258" s="245">
        <v>20000</v>
      </c>
      <c r="U258" s="245">
        <v>50000</v>
      </c>
      <c r="V258" s="245">
        <v>50000</v>
      </c>
      <c r="X258" s="313"/>
    </row>
    <row r="259" spans="1:24">
      <c r="A259" s="254" t="s">
        <v>653</v>
      </c>
      <c r="B259" s="254" t="s">
        <v>654</v>
      </c>
      <c r="C259" s="245" t="s">
        <v>652</v>
      </c>
      <c r="D259" s="245" t="s">
        <v>655</v>
      </c>
      <c r="E259" s="245" t="s">
        <v>656</v>
      </c>
      <c r="F259" s="245" t="s">
        <v>652</v>
      </c>
      <c r="G259" s="245" t="s">
        <v>655</v>
      </c>
      <c r="H259" s="245" t="s">
        <v>656</v>
      </c>
      <c r="I259" s="245" t="s">
        <v>652</v>
      </c>
      <c r="J259" s="245" t="s">
        <v>655</v>
      </c>
      <c r="K259" s="245" t="s">
        <v>656</v>
      </c>
      <c r="L259" s="245" t="s">
        <v>652</v>
      </c>
      <c r="M259" s="245" t="s">
        <v>655</v>
      </c>
      <c r="N259" s="245" t="s">
        <v>656</v>
      </c>
      <c r="O259" s="245" t="s">
        <v>652</v>
      </c>
      <c r="P259" s="245" t="s">
        <v>655</v>
      </c>
      <c r="Q259" s="245" t="s">
        <v>656</v>
      </c>
      <c r="R259" s="245" t="s">
        <v>652</v>
      </c>
      <c r="S259" s="245" t="s">
        <v>655</v>
      </c>
      <c r="T259" s="245" t="s">
        <v>656</v>
      </c>
      <c r="U259" s="245" t="s">
        <v>652</v>
      </c>
      <c r="V259" s="245" t="s">
        <v>655</v>
      </c>
      <c r="W259" s="245" t="s">
        <v>656</v>
      </c>
      <c r="X259" s="313"/>
    </row>
    <row r="260" spans="1:24">
      <c r="A260" s="254">
        <v>18</v>
      </c>
      <c r="B260" s="254">
        <v>24</v>
      </c>
      <c r="C260" s="281">
        <v>4550</v>
      </c>
      <c r="D260" s="281">
        <v>2400.125</v>
      </c>
      <c r="E260" s="281">
        <v>1274</v>
      </c>
      <c r="F260" s="281">
        <v>3211</v>
      </c>
      <c r="G260" s="281">
        <v>1693.8025</v>
      </c>
      <c r="H260" s="281">
        <v>899.08</v>
      </c>
      <c r="I260" s="281">
        <v>2728</v>
      </c>
      <c r="J260" s="281">
        <v>1439.02</v>
      </c>
      <c r="K260" s="281">
        <v>763.84</v>
      </c>
      <c r="L260" s="281">
        <v>2499</v>
      </c>
      <c r="M260" s="281">
        <v>1318.2225000000001</v>
      </c>
      <c r="N260" s="281">
        <v>699.72</v>
      </c>
      <c r="O260" s="281">
        <v>1695</v>
      </c>
      <c r="P260" s="281">
        <v>894.11249999999995</v>
      </c>
      <c r="Q260" s="281">
        <v>474.6</v>
      </c>
      <c r="R260" s="281">
        <v>1241</v>
      </c>
      <c r="S260" s="281">
        <v>654.62750000000005</v>
      </c>
      <c r="T260" s="281">
        <v>347.48</v>
      </c>
      <c r="U260" s="281">
        <v>894</v>
      </c>
      <c r="V260" s="281">
        <v>471.58499999999998</v>
      </c>
      <c r="W260" s="281">
        <v>250.32</v>
      </c>
      <c r="X260" s="313"/>
    </row>
    <row r="261" spans="1:24">
      <c r="A261" s="254">
        <v>25</v>
      </c>
      <c r="B261" s="254">
        <v>29</v>
      </c>
      <c r="C261" s="281">
        <v>5024</v>
      </c>
      <c r="D261" s="281">
        <v>2650.16</v>
      </c>
      <c r="E261" s="281">
        <v>1406.72</v>
      </c>
      <c r="F261" s="281">
        <v>3549</v>
      </c>
      <c r="G261" s="281">
        <v>1872.0975000000001</v>
      </c>
      <c r="H261" s="281">
        <v>993.72</v>
      </c>
      <c r="I261" s="281">
        <v>3019</v>
      </c>
      <c r="J261" s="281">
        <v>1592.5225</v>
      </c>
      <c r="K261" s="281">
        <v>845.31999999999994</v>
      </c>
      <c r="L261" s="281">
        <v>2748</v>
      </c>
      <c r="M261" s="281">
        <v>1449.57</v>
      </c>
      <c r="N261" s="281">
        <v>769.44</v>
      </c>
      <c r="O261" s="281">
        <v>1869</v>
      </c>
      <c r="P261" s="281">
        <v>985.89750000000004</v>
      </c>
      <c r="Q261" s="281">
        <v>523.32000000000005</v>
      </c>
      <c r="R261" s="281">
        <v>1368</v>
      </c>
      <c r="S261" s="281">
        <v>721.62</v>
      </c>
      <c r="T261" s="281">
        <v>383.04</v>
      </c>
      <c r="U261" s="281">
        <v>985</v>
      </c>
      <c r="V261" s="281">
        <v>519.58749999999998</v>
      </c>
      <c r="W261" s="281">
        <v>275.8</v>
      </c>
      <c r="X261" s="313"/>
    </row>
    <row r="262" spans="1:24">
      <c r="A262" s="254">
        <v>30</v>
      </c>
      <c r="B262" s="254">
        <v>34</v>
      </c>
      <c r="C262" s="281">
        <v>5505</v>
      </c>
      <c r="D262" s="281">
        <v>2903.8874999999998</v>
      </c>
      <c r="E262" s="281">
        <v>1541.4</v>
      </c>
      <c r="F262" s="281">
        <v>4057</v>
      </c>
      <c r="G262" s="281">
        <v>2140.0675000000001</v>
      </c>
      <c r="H262" s="281">
        <v>1135.96</v>
      </c>
      <c r="I262" s="281">
        <v>3447</v>
      </c>
      <c r="J262" s="281">
        <v>1818.2925</v>
      </c>
      <c r="K262" s="281">
        <v>965.16</v>
      </c>
      <c r="L262" s="281">
        <v>3023</v>
      </c>
      <c r="M262" s="281">
        <v>1594.6324999999999</v>
      </c>
      <c r="N262" s="281">
        <v>846.44</v>
      </c>
      <c r="O262" s="281">
        <v>2145</v>
      </c>
      <c r="P262" s="281">
        <v>1131.4875</v>
      </c>
      <c r="Q262" s="281">
        <v>600.6</v>
      </c>
      <c r="R262" s="281">
        <v>1572</v>
      </c>
      <c r="S262" s="281">
        <v>829.23</v>
      </c>
      <c r="T262" s="281">
        <v>440.15999999999997</v>
      </c>
      <c r="U262" s="281">
        <v>1133</v>
      </c>
      <c r="V262" s="281">
        <v>597.65750000000003</v>
      </c>
      <c r="W262" s="281">
        <v>317.24</v>
      </c>
      <c r="X262" s="313"/>
    </row>
    <row r="263" spans="1:24">
      <c r="A263" s="254">
        <v>35</v>
      </c>
      <c r="B263" s="254">
        <v>39</v>
      </c>
      <c r="C263" s="281">
        <v>6061</v>
      </c>
      <c r="D263" s="281">
        <v>3197.1774999999998</v>
      </c>
      <c r="E263" s="281">
        <v>1697.08</v>
      </c>
      <c r="F263" s="281">
        <v>4393</v>
      </c>
      <c r="G263" s="281">
        <v>2317.3074999999999</v>
      </c>
      <c r="H263" s="281">
        <v>1230.04</v>
      </c>
      <c r="I263" s="281">
        <v>3733</v>
      </c>
      <c r="J263" s="281">
        <v>1969.1575</v>
      </c>
      <c r="K263" s="281">
        <v>1045.24</v>
      </c>
      <c r="L263" s="281">
        <v>3329</v>
      </c>
      <c r="M263" s="281">
        <v>1756.0474999999999</v>
      </c>
      <c r="N263" s="281">
        <v>932.12</v>
      </c>
      <c r="O263" s="281">
        <v>2457</v>
      </c>
      <c r="P263" s="281">
        <v>1296.0675000000001</v>
      </c>
      <c r="Q263" s="281">
        <v>687.96</v>
      </c>
      <c r="R263" s="281">
        <v>1812</v>
      </c>
      <c r="S263" s="281">
        <v>955.83</v>
      </c>
      <c r="T263" s="281">
        <v>507.36</v>
      </c>
      <c r="U263" s="281">
        <v>1305</v>
      </c>
      <c r="V263" s="281">
        <v>688.38750000000005</v>
      </c>
      <c r="W263" s="281">
        <v>365.4</v>
      </c>
      <c r="X263" s="313"/>
    </row>
    <row r="264" spans="1:24">
      <c r="A264" s="254">
        <v>40</v>
      </c>
      <c r="B264" s="254">
        <v>44</v>
      </c>
      <c r="C264" s="281">
        <v>6674</v>
      </c>
      <c r="D264" s="281">
        <v>3520.5349999999999</v>
      </c>
      <c r="E264" s="281">
        <v>1868.72</v>
      </c>
      <c r="F264" s="281">
        <v>4905</v>
      </c>
      <c r="G264" s="281">
        <v>2587.3874999999998</v>
      </c>
      <c r="H264" s="281">
        <v>1373.4</v>
      </c>
      <c r="I264" s="281">
        <v>4168</v>
      </c>
      <c r="J264" s="281">
        <v>2198.62</v>
      </c>
      <c r="K264" s="281">
        <v>1167.04</v>
      </c>
      <c r="L264" s="281">
        <v>3659</v>
      </c>
      <c r="M264" s="281">
        <v>1930.1224999999999</v>
      </c>
      <c r="N264" s="281">
        <v>1024.52</v>
      </c>
      <c r="O264" s="281">
        <v>2826</v>
      </c>
      <c r="P264" s="281">
        <v>1490.7149999999999</v>
      </c>
      <c r="Q264" s="281">
        <v>791.28</v>
      </c>
      <c r="R264" s="281">
        <v>2084</v>
      </c>
      <c r="S264" s="281">
        <v>1099.31</v>
      </c>
      <c r="T264" s="281">
        <v>583.52</v>
      </c>
      <c r="U264" s="281">
        <v>1500</v>
      </c>
      <c r="V264" s="281">
        <v>791.25</v>
      </c>
      <c r="W264" s="281">
        <v>420</v>
      </c>
      <c r="X264" s="313"/>
    </row>
    <row r="265" spans="1:24">
      <c r="A265" s="254">
        <v>45</v>
      </c>
      <c r="B265" s="254">
        <v>49</v>
      </c>
      <c r="C265" s="281">
        <v>7362</v>
      </c>
      <c r="D265" s="281">
        <v>3883.4549999999999</v>
      </c>
      <c r="E265" s="281">
        <v>2061.36</v>
      </c>
      <c r="F265" s="281">
        <v>5778</v>
      </c>
      <c r="G265" s="281">
        <v>3047.895</v>
      </c>
      <c r="H265" s="281">
        <v>1617.84</v>
      </c>
      <c r="I265" s="281">
        <v>4911</v>
      </c>
      <c r="J265" s="281">
        <v>2590.5524999999998</v>
      </c>
      <c r="K265" s="281">
        <v>1375.08</v>
      </c>
      <c r="L265" s="281">
        <v>4023</v>
      </c>
      <c r="M265" s="281">
        <v>2122.1325000000002</v>
      </c>
      <c r="N265" s="281">
        <v>1126.44</v>
      </c>
      <c r="O265" s="281">
        <v>3323</v>
      </c>
      <c r="P265" s="281">
        <v>1752.8824999999999</v>
      </c>
      <c r="Q265" s="281">
        <v>930.44</v>
      </c>
      <c r="R265" s="281">
        <v>2428</v>
      </c>
      <c r="S265" s="281">
        <v>1280.77</v>
      </c>
      <c r="T265" s="281">
        <v>679.84</v>
      </c>
      <c r="U265" s="281">
        <v>1748</v>
      </c>
      <c r="V265" s="281">
        <v>922.07</v>
      </c>
      <c r="W265" s="281">
        <v>489.44</v>
      </c>
      <c r="X265" s="313"/>
    </row>
    <row r="266" spans="1:24">
      <c r="A266" s="254">
        <v>50</v>
      </c>
      <c r="B266" s="254">
        <v>54</v>
      </c>
      <c r="C266" s="281">
        <v>8443</v>
      </c>
      <c r="D266" s="281">
        <v>4453.6824999999999</v>
      </c>
      <c r="E266" s="281">
        <v>2364.04</v>
      </c>
      <c r="F266" s="281">
        <v>6801</v>
      </c>
      <c r="G266" s="281">
        <v>3587.5275000000001</v>
      </c>
      <c r="H266" s="281">
        <v>1904.28</v>
      </c>
      <c r="I266" s="281">
        <v>5780</v>
      </c>
      <c r="J266" s="281">
        <v>3048.95</v>
      </c>
      <c r="K266" s="281">
        <v>1618.4</v>
      </c>
      <c r="L266" s="281">
        <v>4469</v>
      </c>
      <c r="M266" s="281">
        <v>2357.3975</v>
      </c>
      <c r="N266" s="281">
        <v>1251.32</v>
      </c>
      <c r="O266" s="281">
        <v>4021</v>
      </c>
      <c r="P266" s="281">
        <v>2121.0774999999999</v>
      </c>
      <c r="Q266" s="281">
        <v>1125.8800000000001</v>
      </c>
      <c r="R266" s="281">
        <v>2943</v>
      </c>
      <c r="S266" s="281">
        <v>1552.4324999999999</v>
      </c>
      <c r="T266" s="281">
        <v>824.04</v>
      </c>
      <c r="U266" s="281">
        <v>2120</v>
      </c>
      <c r="V266" s="281">
        <v>1118.3</v>
      </c>
      <c r="W266" s="281">
        <v>593.6</v>
      </c>
      <c r="X266" s="313"/>
    </row>
    <row r="267" spans="1:24">
      <c r="A267" s="254">
        <v>55</v>
      </c>
      <c r="B267" s="254">
        <v>59</v>
      </c>
      <c r="C267" s="281">
        <v>9740</v>
      </c>
      <c r="D267" s="281">
        <v>5137.8500000000004</v>
      </c>
      <c r="E267" s="281">
        <v>2727.2</v>
      </c>
      <c r="F267" s="281">
        <v>7998</v>
      </c>
      <c r="G267" s="281">
        <v>4218.9449999999997</v>
      </c>
      <c r="H267" s="281">
        <v>2239.44</v>
      </c>
      <c r="I267" s="281">
        <v>6798</v>
      </c>
      <c r="J267" s="281">
        <v>3585.9450000000002</v>
      </c>
      <c r="K267" s="281">
        <v>1903.44</v>
      </c>
      <c r="L267" s="281">
        <v>5091</v>
      </c>
      <c r="M267" s="281">
        <v>2685.5025000000001</v>
      </c>
      <c r="N267" s="281">
        <v>1425.48</v>
      </c>
      <c r="O267" s="281">
        <v>4539</v>
      </c>
      <c r="P267" s="281">
        <v>2394.3225000000002</v>
      </c>
      <c r="Q267" s="281">
        <v>1270.92</v>
      </c>
      <c r="R267" s="281">
        <v>3323</v>
      </c>
      <c r="S267" s="281">
        <v>1752.8824999999999</v>
      </c>
      <c r="T267" s="281">
        <v>930.44</v>
      </c>
      <c r="U267" s="281">
        <v>2393</v>
      </c>
      <c r="V267" s="281">
        <v>1262.3074999999999</v>
      </c>
      <c r="W267" s="281">
        <v>670.04</v>
      </c>
      <c r="X267" s="313"/>
    </row>
    <row r="268" spans="1:24">
      <c r="A268" s="254">
        <v>60</v>
      </c>
      <c r="B268" s="254">
        <v>64</v>
      </c>
      <c r="C268" s="281">
        <v>13250</v>
      </c>
      <c r="D268" s="281">
        <v>6989.375</v>
      </c>
      <c r="E268" s="281">
        <v>3710</v>
      </c>
      <c r="F268" s="281">
        <v>10247</v>
      </c>
      <c r="G268" s="281">
        <v>5405.2924999999996</v>
      </c>
      <c r="H268" s="281">
        <v>2869.16</v>
      </c>
      <c r="I268" s="281">
        <v>8710</v>
      </c>
      <c r="J268" s="281">
        <v>4594.5249999999996</v>
      </c>
      <c r="K268" s="281">
        <v>2438.8000000000002</v>
      </c>
      <c r="L268" s="281">
        <v>7665</v>
      </c>
      <c r="M268" s="281">
        <v>4043.2874999999999</v>
      </c>
      <c r="N268" s="281">
        <v>2146.1999999999998</v>
      </c>
      <c r="O268" s="281">
        <v>6623</v>
      </c>
      <c r="P268" s="281">
        <v>3493.6325000000002</v>
      </c>
      <c r="Q268" s="281">
        <v>1854.44</v>
      </c>
      <c r="R268" s="281">
        <v>4861</v>
      </c>
      <c r="S268" s="281">
        <v>2564.1774999999998</v>
      </c>
      <c r="T268" s="281">
        <v>1361.08</v>
      </c>
      <c r="U268" s="281">
        <v>3500</v>
      </c>
      <c r="V268" s="281">
        <v>1846.25</v>
      </c>
      <c r="W268" s="281">
        <v>980</v>
      </c>
      <c r="X268" s="313"/>
    </row>
    <row r="269" spans="1:24">
      <c r="A269" s="254">
        <v>65</v>
      </c>
      <c r="B269" s="254">
        <v>69</v>
      </c>
      <c r="C269" s="281">
        <v>23455</v>
      </c>
      <c r="D269" s="281">
        <v>12372.512500000001</v>
      </c>
      <c r="E269" s="281">
        <v>6567.4</v>
      </c>
      <c r="F269" s="281">
        <v>16320</v>
      </c>
      <c r="G269" s="281">
        <v>8608.7999999999993</v>
      </c>
      <c r="H269" s="281">
        <v>4569.6000000000004</v>
      </c>
      <c r="I269" s="281">
        <v>13871</v>
      </c>
      <c r="J269" s="281">
        <v>7316.9525000000003</v>
      </c>
      <c r="K269" s="281">
        <v>3883.88</v>
      </c>
      <c r="L269" s="281">
        <v>10807</v>
      </c>
      <c r="M269" s="281">
        <v>5700.6925000000001</v>
      </c>
      <c r="N269" s="281">
        <v>3025.96</v>
      </c>
      <c r="O269" s="281">
        <v>8552</v>
      </c>
      <c r="P269" s="281">
        <v>4511.18</v>
      </c>
      <c r="Q269" s="281">
        <v>2394.56</v>
      </c>
      <c r="R269" s="281">
        <v>6867</v>
      </c>
      <c r="S269" s="281">
        <v>3622.3425000000002</v>
      </c>
      <c r="T269" s="281">
        <v>1922.76</v>
      </c>
      <c r="U269" s="281">
        <v>4944</v>
      </c>
      <c r="V269" s="281">
        <v>2607.96</v>
      </c>
      <c r="W269" s="281">
        <v>1384.32</v>
      </c>
      <c r="X269" s="313"/>
    </row>
    <row r="270" spans="1:24">
      <c r="A270" s="254">
        <v>70</v>
      </c>
      <c r="B270" s="254">
        <v>74</v>
      </c>
      <c r="C270" s="281">
        <v>34153</v>
      </c>
      <c r="D270" s="281">
        <v>18015.7075</v>
      </c>
      <c r="E270" s="281">
        <v>9562.84</v>
      </c>
      <c r="F270" s="281">
        <v>23748</v>
      </c>
      <c r="G270" s="281">
        <v>12527.07</v>
      </c>
      <c r="H270" s="281">
        <v>6649.44</v>
      </c>
      <c r="I270" s="281">
        <v>20186</v>
      </c>
      <c r="J270" s="281">
        <v>10648.115</v>
      </c>
      <c r="K270" s="281">
        <v>5652.08</v>
      </c>
      <c r="L270" s="281">
        <v>15703</v>
      </c>
      <c r="M270" s="281">
        <v>8283.3325000000004</v>
      </c>
      <c r="N270" s="281">
        <v>4396.84</v>
      </c>
      <c r="O270" s="281">
        <v>12471</v>
      </c>
      <c r="P270" s="281">
        <v>6578.4525000000003</v>
      </c>
      <c r="Q270" s="281">
        <v>3491.88</v>
      </c>
      <c r="R270" s="281">
        <v>9956</v>
      </c>
      <c r="S270" s="281">
        <v>5251.79</v>
      </c>
      <c r="T270" s="281">
        <v>2787.68</v>
      </c>
      <c r="U270" s="281">
        <v>7168</v>
      </c>
      <c r="V270" s="281">
        <v>3781.12</v>
      </c>
      <c r="W270" s="281">
        <v>2007.04</v>
      </c>
      <c r="X270" s="313"/>
    </row>
    <row r="271" spans="1:24">
      <c r="A271" s="254">
        <v>75</v>
      </c>
      <c r="B271" s="254">
        <v>79</v>
      </c>
      <c r="C271" s="281">
        <v>42751</v>
      </c>
      <c r="D271" s="281">
        <v>22551.1525</v>
      </c>
      <c r="E271" s="281">
        <v>11970.28</v>
      </c>
      <c r="F271" s="281">
        <v>29712</v>
      </c>
      <c r="G271" s="281">
        <v>15673.08</v>
      </c>
      <c r="H271" s="281">
        <v>8319.36</v>
      </c>
      <c r="I271" s="281">
        <v>25256</v>
      </c>
      <c r="J271" s="281">
        <v>13322.54</v>
      </c>
      <c r="K271" s="281">
        <v>7071.68</v>
      </c>
      <c r="L271" s="281">
        <v>20579</v>
      </c>
      <c r="M271" s="281">
        <v>10855.422500000001</v>
      </c>
      <c r="N271" s="281">
        <v>5762.12</v>
      </c>
      <c r="O271" s="281">
        <v>15592</v>
      </c>
      <c r="P271" s="281">
        <v>8224.7800000000007</v>
      </c>
      <c r="Q271" s="281">
        <v>4365.76</v>
      </c>
      <c r="R271" s="281">
        <v>13037</v>
      </c>
      <c r="S271" s="281">
        <v>6877.0174999999999</v>
      </c>
      <c r="T271" s="281">
        <v>3650.36</v>
      </c>
      <c r="U271" s="281">
        <v>9386</v>
      </c>
      <c r="V271" s="281">
        <v>4951.1149999999998</v>
      </c>
      <c r="W271" s="281">
        <v>2628.08</v>
      </c>
      <c r="X271" s="313"/>
    </row>
    <row r="272" spans="1:24">
      <c r="A272" s="254">
        <v>80</v>
      </c>
      <c r="B272" s="254">
        <v>99</v>
      </c>
      <c r="C272" s="281">
        <v>60240</v>
      </c>
      <c r="D272" s="281">
        <v>31776.6</v>
      </c>
      <c r="E272" s="281">
        <v>16867.2</v>
      </c>
      <c r="F272" s="281">
        <v>41855</v>
      </c>
      <c r="G272" s="281">
        <v>22078.512500000001</v>
      </c>
      <c r="H272" s="281">
        <v>11719.4</v>
      </c>
      <c r="I272" s="281">
        <v>35577</v>
      </c>
      <c r="J272" s="281">
        <v>18766.8675</v>
      </c>
      <c r="K272" s="281">
        <v>9961.56</v>
      </c>
      <c r="L272" s="281">
        <v>28971</v>
      </c>
      <c r="M272" s="281">
        <v>15282.202499999999</v>
      </c>
      <c r="N272" s="281">
        <v>8111.88</v>
      </c>
      <c r="O272" s="281">
        <v>21938</v>
      </c>
      <c r="P272" s="281">
        <v>11572.295</v>
      </c>
      <c r="Q272" s="281">
        <v>6142.64</v>
      </c>
      <c r="R272" s="281">
        <v>18358</v>
      </c>
      <c r="S272" s="281">
        <v>9683.8449999999993</v>
      </c>
      <c r="T272" s="281">
        <v>5140.24</v>
      </c>
      <c r="U272" s="281">
        <v>13217</v>
      </c>
      <c r="V272" s="281">
        <v>6971.9674999999997</v>
      </c>
      <c r="W272" s="281">
        <v>3700.76</v>
      </c>
      <c r="X272" s="313"/>
    </row>
    <row r="273" spans="1:24">
      <c r="U273"/>
      <c r="V273"/>
      <c r="W273"/>
      <c r="X273" s="313"/>
    </row>
    <row r="274" spans="1:24">
      <c r="A274" s="254">
        <v>1</v>
      </c>
      <c r="C274" s="254">
        <v>1923</v>
      </c>
      <c r="D274" s="254">
        <v>1014.3825000000001</v>
      </c>
      <c r="E274" s="254">
        <v>538.44000000000005</v>
      </c>
      <c r="F274" s="254">
        <v>1362</v>
      </c>
      <c r="G274" s="254">
        <v>718.45500000000004</v>
      </c>
      <c r="H274" s="254">
        <v>381.36</v>
      </c>
      <c r="I274" s="254">
        <v>1159</v>
      </c>
      <c r="J274" s="254">
        <v>611.37249999999995</v>
      </c>
      <c r="K274" s="254">
        <v>324.52</v>
      </c>
      <c r="L274" s="254">
        <v>986</v>
      </c>
      <c r="M274" s="254">
        <v>520.11500000000001</v>
      </c>
      <c r="N274" s="254">
        <v>276.08</v>
      </c>
      <c r="O274" s="254">
        <v>852</v>
      </c>
      <c r="P274" s="254">
        <v>449.43</v>
      </c>
      <c r="Q274" s="254">
        <v>238.56</v>
      </c>
      <c r="R274" s="254">
        <v>624</v>
      </c>
      <c r="S274" s="254">
        <v>329.16</v>
      </c>
      <c r="T274" s="254">
        <v>174.72</v>
      </c>
      <c r="U274" s="281">
        <v>451</v>
      </c>
      <c r="V274" s="281">
        <v>237.9025</v>
      </c>
      <c r="W274" s="281">
        <v>126.28</v>
      </c>
      <c r="X274" s="313"/>
    </row>
    <row r="275" spans="1:24">
      <c r="A275" s="254">
        <v>2</v>
      </c>
      <c r="C275" s="254">
        <v>3021</v>
      </c>
      <c r="D275" s="254">
        <v>1593.5775000000001</v>
      </c>
      <c r="E275" s="254">
        <v>845.88</v>
      </c>
      <c r="F275" s="254">
        <v>2139</v>
      </c>
      <c r="G275" s="254">
        <v>1128.3225</v>
      </c>
      <c r="H275" s="254">
        <v>598.91999999999996</v>
      </c>
      <c r="I275" s="254">
        <v>1818</v>
      </c>
      <c r="J275" s="254">
        <v>958.995</v>
      </c>
      <c r="K275" s="254">
        <v>509.04</v>
      </c>
      <c r="L275" s="254">
        <v>1538</v>
      </c>
      <c r="M275" s="254">
        <v>811.29499999999996</v>
      </c>
      <c r="N275" s="254">
        <v>430.64</v>
      </c>
      <c r="O275" s="254">
        <v>1355</v>
      </c>
      <c r="P275" s="254">
        <v>714.76250000000005</v>
      </c>
      <c r="Q275" s="254">
        <v>379.4</v>
      </c>
      <c r="R275" s="254">
        <v>908</v>
      </c>
      <c r="S275" s="254">
        <v>478.97</v>
      </c>
      <c r="T275" s="254">
        <v>254.24</v>
      </c>
      <c r="U275" s="281">
        <v>654</v>
      </c>
      <c r="V275" s="281">
        <v>344.98500000000001</v>
      </c>
      <c r="W275" s="281">
        <v>183.12</v>
      </c>
      <c r="X275" s="313"/>
    </row>
    <row r="276" spans="1:24">
      <c r="A276" s="254">
        <v>3</v>
      </c>
      <c r="C276" s="254">
        <v>4395</v>
      </c>
      <c r="D276" s="254">
        <v>2318.3625000000002</v>
      </c>
      <c r="E276" s="254">
        <v>1230.5999999999999</v>
      </c>
      <c r="F276" s="254">
        <v>3110</v>
      </c>
      <c r="G276" s="254">
        <v>1640.5250000000001</v>
      </c>
      <c r="H276" s="254">
        <v>870.8</v>
      </c>
      <c r="I276" s="254">
        <v>2644</v>
      </c>
      <c r="J276" s="254">
        <v>1394.71</v>
      </c>
      <c r="K276" s="254">
        <v>740.31999999999994</v>
      </c>
      <c r="L276" s="254">
        <v>2338</v>
      </c>
      <c r="M276" s="254">
        <v>1233.2950000000001</v>
      </c>
      <c r="N276" s="254">
        <v>654.64</v>
      </c>
      <c r="O276" s="254">
        <v>1951</v>
      </c>
      <c r="P276" s="254">
        <v>1029.1524999999999</v>
      </c>
      <c r="Q276" s="254">
        <v>546.28</v>
      </c>
      <c r="R276" s="254">
        <v>1612</v>
      </c>
      <c r="S276" s="254">
        <v>850.33</v>
      </c>
      <c r="T276" s="254">
        <v>451.36</v>
      </c>
      <c r="U276" s="281">
        <v>1162</v>
      </c>
      <c r="V276" s="281">
        <v>612.95500000000004</v>
      </c>
      <c r="W276" s="281">
        <v>325.36</v>
      </c>
      <c r="X276" s="313"/>
    </row>
    <row r="277" spans="1:24">
      <c r="X277" s="313"/>
    </row>
    <row r="278" spans="1:24">
      <c r="A278" s="254" t="s">
        <v>664</v>
      </c>
      <c r="C278" s="245" t="s">
        <v>635</v>
      </c>
      <c r="F278" s="245" t="s">
        <v>636</v>
      </c>
      <c r="I278" s="245" t="s">
        <v>637</v>
      </c>
      <c r="L278" s="245" t="s">
        <v>638</v>
      </c>
      <c r="O278" s="245" t="s">
        <v>639</v>
      </c>
      <c r="R278" s="245" t="s">
        <v>640</v>
      </c>
      <c r="U278" s="245" t="s">
        <v>641</v>
      </c>
      <c r="X278" s="313"/>
    </row>
    <row r="279" spans="1:24">
      <c r="C279" s="245" t="s">
        <v>642</v>
      </c>
      <c r="D279" s="245" t="s">
        <v>643</v>
      </c>
      <c r="F279" s="245" t="s">
        <v>642</v>
      </c>
      <c r="G279" s="245" t="s">
        <v>643</v>
      </c>
      <c r="I279" s="245" t="s">
        <v>642</v>
      </c>
      <c r="J279" s="245" t="s">
        <v>643</v>
      </c>
      <c r="L279" s="245" t="s">
        <v>642</v>
      </c>
      <c r="M279" s="245" t="s">
        <v>643</v>
      </c>
      <c r="O279" s="245" t="s">
        <v>642</v>
      </c>
      <c r="P279" s="245" t="s">
        <v>643</v>
      </c>
      <c r="R279" s="245" t="s">
        <v>642</v>
      </c>
      <c r="S279" s="245" t="s">
        <v>643</v>
      </c>
      <c r="U279" s="245" t="s">
        <v>642</v>
      </c>
      <c r="V279" s="245" t="s">
        <v>643</v>
      </c>
      <c r="X279" s="313"/>
    </row>
    <row r="280" spans="1:24">
      <c r="A280" s="254" t="s">
        <v>651</v>
      </c>
      <c r="C280" s="245">
        <v>1000</v>
      </c>
      <c r="D280" s="245">
        <v>500</v>
      </c>
      <c r="F280" s="245">
        <v>2000</v>
      </c>
      <c r="G280" s="245">
        <v>2000</v>
      </c>
      <c r="I280" s="245">
        <v>3000</v>
      </c>
      <c r="J280" s="245">
        <v>3000</v>
      </c>
      <c r="L280" s="245">
        <v>5000</v>
      </c>
      <c r="M280" s="245">
        <v>5000</v>
      </c>
      <c r="O280" s="245">
        <v>10000</v>
      </c>
      <c r="P280" s="245">
        <v>10000</v>
      </c>
      <c r="R280" s="245">
        <v>20000</v>
      </c>
      <c r="S280" s="245">
        <v>20000</v>
      </c>
      <c r="U280" s="245">
        <v>50000</v>
      </c>
      <c r="V280" s="245">
        <v>50000</v>
      </c>
      <c r="X280" s="313"/>
    </row>
    <row r="281" spans="1:24">
      <c r="A281" s="254" t="s">
        <v>653</v>
      </c>
      <c r="B281" s="254" t="s">
        <v>654</v>
      </c>
      <c r="C281" s="245" t="s">
        <v>652</v>
      </c>
      <c r="D281" s="245" t="s">
        <v>655</v>
      </c>
      <c r="E281" s="245" t="s">
        <v>656</v>
      </c>
      <c r="F281" s="245" t="s">
        <v>652</v>
      </c>
      <c r="G281" s="245" t="s">
        <v>655</v>
      </c>
      <c r="H281" s="245" t="s">
        <v>656</v>
      </c>
      <c r="I281" s="245" t="s">
        <v>652</v>
      </c>
      <c r="J281" s="245" t="s">
        <v>655</v>
      </c>
      <c r="K281" s="245" t="s">
        <v>656</v>
      </c>
      <c r="L281" s="245" t="s">
        <v>652</v>
      </c>
      <c r="M281" s="245" t="s">
        <v>655</v>
      </c>
      <c r="N281" s="245" t="s">
        <v>656</v>
      </c>
      <c r="O281" s="245" t="s">
        <v>652</v>
      </c>
      <c r="P281" s="245" t="s">
        <v>655</v>
      </c>
      <c r="Q281" s="245" t="s">
        <v>656</v>
      </c>
      <c r="R281" s="245" t="s">
        <v>652</v>
      </c>
      <c r="S281" s="245" t="s">
        <v>655</v>
      </c>
      <c r="T281" s="245" t="s">
        <v>656</v>
      </c>
      <c r="U281" s="245" t="s">
        <v>652</v>
      </c>
      <c r="V281" s="245" t="s">
        <v>655</v>
      </c>
      <c r="W281" s="245" t="s">
        <v>656</v>
      </c>
      <c r="X281" s="313"/>
    </row>
    <row r="282" spans="1:24">
      <c r="A282" s="254">
        <v>18</v>
      </c>
      <c r="B282" s="254">
        <v>24</v>
      </c>
      <c r="C282" s="245">
        <v>6370</v>
      </c>
      <c r="D282" s="245">
        <v>3360.1750000000002</v>
      </c>
      <c r="E282" s="245">
        <v>1783.6</v>
      </c>
      <c r="F282" s="245">
        <v>4504</v>
      </c>
      <c r="G282" s="245">
        <v>2375.86</v>
      </c>
      <c r="H282" s="245">
        <v>1261.1199999999999</v>
      </c>
      <c r="I282" s="245">
        <v>3827</v>
      </c>
      <c r="J282" s="245">
        <v>2018.7425000000001</v>
      </c>
      <c r="K282" s="245">
        <v>1071.56</v>
      </c>
      <c r="L282" s="245">
        <v>3234</v>
      </c>
      <c r="M282" s="245">
        <v>1705.9349999999999</v>
      </c>
      <c r="N282" s="245">
        <v>905.52</v>
      </c>
      <c r="O282" s="245">
        <v>2190</v>
      </c>
      <c r="P282" s="245">
        <v>1155.2249999999999</v>
      </c>
      <c r="Q282" s="245">
        <v>613.20000000000005</v>
      </c>
      <c r="R282" s="245">
        <v>1610</v>
      </c>
      <c r="S282" s="245">
        <v>849.27499999999998</v>
      </c>
      <c r="T282" s="245">
        <v>450.8</v>
      </c>
      <c r="U282" s="245">
        <v>1159</v>
      </c>
      <c r="V282" s="245">
        <v>611.37249999999995</v>
      </c>
      <c r="W282" s="245">
        <v>324.52</v>
      </c>
      <c r="X282" s="313"/>
    </row>
    <row r="283" spans="1:24">
      <c r="A283" s="254">
        <v>25</v>
      </c>
      <c r="B283" s="254">
        <v>29</v>
      </c>
      <c r="C283" s="245">
        <v>7029</v>
      </c>
      <c r="D283" s="245">
        <v>3707.7975000000001</v>
      </c>
      <c r="E283" s="245">
        <v>1968.12</v>
      </c>
      <c r="F283" s="245">
        <v>4974</v>
      </c>
      <c r="G283" s="245">
        <v>2623.7849999999999</v>
      </c>
      <c r="H283" s="245">
        <v>1392.72</v>
      </c>
      <c r="I283" s="245">
        <v>4226</v>
      </c>
      <c r="J283" s="245">
        <v>2229.2150000000001</v>
      </c>
      <c r="K283" s="245">
        <v>1183.28</v>
      </c>
      <c r="L283" s="245">
        <v>3548</v>
      </c>
      <c r="M283" s="245">
        <v>1871.57</v>
      </c>
      <c r="N283" s="245">
        <v>993.44</v>
      </c>
      <c r="O283" s="245">
        <v>2424</v>
      </c>
      <c r="P283" s="245">
        <v>1278.6600000000001</v>
      </c>
      <c r="Q283" s="245">
        <v>678.72</v>
      </c>
      <c r="R283" s="245">
        <v>1774</v>
      </c>
      <c r="S283" s="245">
        <v>935.78499999999997</v>
      </c>
      <c r="T283" s="245">
        <v>496.72</v>
      </c>
      <c r="U283" s="245">
        <v>1277</v>
      </c>
      <c r="V283" s="245">
        <v>673.61749999999995</v>
      </c>
      <c r="W283" s="245">
        <v>357.56</v>
      </c>
      <c r="X283" s="313"/>
    </row>
    <row r="284" spans="1:24">
      <c r="A284" s="254">
        <v>30</v>
      </c>
      <c r="B284" s="254">
        <v>34</v>
      </c>
      <c r="C284" s="245">
        <v>7703</v>
      </c>
      <c r="D284" s="245">
        <v>4063.3325</v>
      </c>
      <c r="E284" s="245">
        <v>2156.84</v>
      </c>
      <c r="F284" s="245">
        <v>5690</v>
      </c>
      <c r="G284" s="245">
        <v>3001.4749999999999</v>
      </c>
      <c r="H284" s="245">
        <v>1593.2</v>
      </c>
      <c r="I284" s="245">
        <v>4836</v>
      </c>
      <c r="J284" s="245">
        <v>2550.9899999999998</v>
      </c>
      <c r="K284" s="245">
        <v>1354.08</v>
      </c>
      <c r="L284" s="245">
        <v>3911</v>
      </c>
      <c r="M284" s="245">
        <v>2063.0524999999998</v>
      </c>
      <c r="N284" s="245">
        <v>1095.08</v>
      </c>
      <c r="O284" s="245">
        <v>2778</v>
      </c>
      <c r="P284" s="245">
        <v>1465.395</v>
      </c>
      <c r="Q284" s="245">
        <v>777.84</v>
      </c>
      <c r="R284" s="245">
        <v>2048</v>
      </c>
      <c r="S284" s="245">
        <v>1080.32</v>
      </c>
      <c r="T284" s="245">
        <v>573.44000000000005</v>
      </c>
      <c r="U284" s="245">
        <v>1474</v>
      </c>
      <c r="V284" s="245">
        <v>777.53499999999997</v>
      </c>
      <c r="W284" s="245">
        <v>412.72</v>
      </c>
      <c r="X284" s="313"/>
    </row>
    <row r="285" spans="1:24">
      <c r="A285" s="254">
        <v>35</v>
      </c>
      <c r="B285" s="254">
        <v>39</v>
      </c>
      <c r="C285" s="245">
        <v>8482</v>
      </c>
      <c r="D285" s="245">
        <v>4474.2550000000001</v>
      </c>
      <c r="E285" s="245">
        <v>2374.96</v>
      </c>
      <c r="F285" s="245">
        <v>6160</v>
      </c>
      <c r="G285" s="245">
        <v>3249.4</v>
      </c>
      <c r="H285" s="245">
        <v>1724.8</v>
      </c>
      <c r="I285" s="245">
        <v>5234</v>
      </c>
      <c r="J285" s="245">
        <v>2760.9349999999999</v>
      </c>
      <c r="K285" s="245">
        <v>1465.52</v>
      </c>
      <c r="L285" s="245">
        <v>4299</v>
      </c>
      <c r="M285" s="245">
        <v>2267.7224999999999</v>
      </c>
      <c r="N285" s="245">
        <v>1203.72</v>
      </c>
      <c r="O285" s="245">
        <v>3187</v>
      </c>
      <c r="P285" s="245">
        <v>1681.1424999999999</v>
      </c>
      <c r="Q285" s="245">
        <v>892.36</v>
      </c>
      <c r="R285" s="245">
        <v>2360</v>
      </c>
      <c r="S285" s="245">
        <v>1244.9000000000001</v>
      </c>
      <c r="T285" s="245">
        <v>660.8</v>
      </c>
      <c r="U285" s="245">
        <v>1697</v>
      </c>
      <c r="V285" s="245">
        <v>895.16750000000002</v>
      </c>
      <c r="W285" s="245">
        <v>475.15999999999997</v>
      </c>
      <c r="X285" s="313"/>
    </row>
    <row r="286" spans="1:24">
      <c r="A286" s="254">
        <v>40</v>
      </c>
      <c r="B286" s="254">
        <v>44</v>
      </c>
      <c r="C286" s="245">
        <v>9341</v>
      </c>
      <c r="D286" s="245">
        <v>4927.3774999999996</v>
      </c>
      <c r="E286" s="245">
        <v>2615.48</v>
      </c>
      <c r="F286" s="245">
        <v>6876</v>
      </c>
      <c r="G286" s="245">
        <v>3627.09</v>
      </c>
      <c r="H286" s="245">
        <v>1925.28</v>
      </c>
      <c r="I286" s="245">
        <v>5845</v>
      </c>
      <c r="J286" s="245">
        <v>3083.2375000000002</v>
      </c>
      <c r="K286" s="245">
        <v>1636.6</v>
      </c>
      <c r="L286" s="245">
        <v>4993</v>
      </c>
      <c r="M286" s="245">
        <v>2633.8074999999999</v>
      </c>
      <c r="N286" s="245">
        <v>1398.04</v>
      </c>
      <c r="O286" s="245">
        <v>3667</v>
      </c>
      <c r="P286" s="245">
        <v>1934.3425</v>
      </c>
      <c r="Q286" s="245">
        <v>1026.76</v>
      </c>
      <c r="R286" s="245">
        <v>2708</v>
      </c>
      <c r="S286" s="245">
        <v>1428.47</v>
      </c>
      <c r="T286" s="245">
        <v>758.24</v>
      </c>
      <c r="U286" s="245">
        <v>1950</v>
      </c>
      <c r="V286" s="245">
        <v>1028.625</v>
      </c>
      <c r="W286" s="245">
        <v>546</v>
      </c>
      <c r="X286" s="313"/>
    </row>
    <row r="287" spans="1:24">
      <c r="A287" s="254">
        <v>45</v>
      </c>
      <c r="B287" s="254">
        <v>49</v>
      </c>
      <c r="C287" s="245">
        <v>10300</v>
      </c>
      <c r="D287" s="245">
        <v>5433.25</v>
      </c>
      <c r="E287" s="245">
        <v>2884</v>
      </c>
      <c r="F287" s="245">
        <v>8107</v>
      </c>
      <c r="G287" s="245">
        <v>4276.4425000000001</v>
      </c>
      <c r="H287" s="245">
        <v>2269.96</v>
      </c>
      <c r="I287" s="245">
        <v>6890</v>
      </c>
      <c r="J287" s="245">
        <v>3634.4749999999999</v>
      </c>
      <c r="K287" s="245">
        <v>1929.2</v>
      </c>
      <c r="L287" s="245">
        <v>5743</v>
      </c>
      <c r="M287" s="245">
        <v>3029.4324999999999</v>
      </c>
      <c r="N287" s="245">
        <v>1608.04</v>
      </c>
      <c r="O287" s="245">
        <v>4309</v>
      </c>
      <c r="P287" s="245">
        <v>2272.9974999999999</v>
      </c>
      <c r="Q287" s="245">
        <v>1206.52</v>
      </c>
      <c r="R287" s="245">
        <v>3165</v>
      </c>
      <c r="S287" s="245">
        <v>1669.5374999999999</v>
      </c>
      <c r="T287" s="245">
        <v>886.2</v>
      </c>
      <c r="U287" s="245">
        <v>2280</v>
      </c>
      <c r="V287" s="245">
        <v>1202.7</v>
      </c>
      <c r="W287" s="245">
        <v>638.4</v>
      </c>
      <c r="X287" s="313"/>
    </row>
    <row r="288" spans="1:24">
      <c r="A288" s="254">
        <v>50</v>
      </c>
      <c r="B288" s="254">
        <v>54</v>
      </c>
      <c r="C288" s="245">
        <v>11816</v>
      </c>
      <c r="D288" s="245">
        <v>6232.94</v>
      </c>
      <c r="E288" s="245">
        <v>3308.48</v>
      </c>
      <c r="F288" s="245">
        <v>9537</v>
      </c>
      <c r="G288" s="245">
        <v>5030.7674999999999</v>
      </c>
      <c r="H288" s="245">
        <v>2670.36</v>
      </c>
      <c r="I288" s="245">
        <v>8104</v>
      </c>
      <c r="J288" s="245">
        <v>4274.8599999999997</v>
      </c>
      <c r="K288" s="245">
        <v>2269.12</v>
      </c>
      <c r="L288" s="245">
        <v>7008</v>
      </c>
      <c r="M288" s="245">
        <v>3696.72</v>
      </c>
      <c r="N288" s="245">
        <v>1962.24</v>
      </c>
      <c r="O288" s="245">
        <v>5213</v>
      </c>
      <c r="P288" s="245">
        <v>2749.8575000000001</v>
      </c>
      <c r="Q288" s="245">
        <v>1459.6399999999999</v>
      </c>
      <c r="R288" s="245">
        <v>3834</v>
      </c>
      <c r="S288" s="245">
        <v>2022.4349999999999</v>
      </c>
      <c r="T288" s="245">
        <v>1073.52</v>
      </c>
      <c r="U288" s="245">
        <v>2760</v>
      </c>
      <c r="V288" s="245">
        <v>1455.9</v>
      </c>
      <c r="W288" s="245">
        <v>772.8</v>
      </c>
      <c r="X288" s="313"/>
    </row>
    <row r="289" spans="1:24">
      <c r="A289" s="254">
        <v>55</v>
      </c>
      <c r="B289" s="254">
        <v>59</v>
      </c>
      <c r="C289" s="245">
        <v>13631</v>
      </c>
      <c r="D289" s="245">
        <v>7190.3525</v>
      </c>
      <c r="E289" s="245">
        <v>3816.68</v>
      </c>
      <c r="F289" s="245">
        <v>11221</v>
      </c>
      <c r="G289" s="245">
        <v>5919.0775000000003</v>
      </c>
      <c r="H289" s="245">
        <v>3141.88</v>
      </c>
      <c r="I289" s="245">
        <v>9539</v>
      </c>
      <c r="J289" s="245">
        <v>5031.8225000000002</v>
      </c>
      <c r="K289" s="245">
        <v>2670.92</v>
      </c>
      <c r="L289" s="245">
        <v>8372</v>
      </c>
      <c r="M289" s="245">
        <v>4416.2299999999996</v>
      </c>
      <c r="N289" s="245">
        <v>2344.16</v>
      </c>
      <c r="O289" s="245">
        <v>5882</v>
      </c>
      <c r="P289" s="245">
        <v>3102.7550000000001</v>
      </c>
      <c r="Q289" s="245">
        <v>1646.96</v>
      </c>
      <c r="R289" s="245">
        <v>4330</v>
      </c>
      <c r="S289" s="245">
        <v>2284.0749999999998</v>
      </c>
      <c r="T289" s="245">
        <v>1212.4000000000001</v>
      </c>
      <c r="U289" s="245">
        <v>3117</v>
      </c>
      <c r="V289" s="245">
        <v>1644.2175</v>
      </c>
      <c r="W289" s="245">
        <v>872.76</v>
      </c>
      <c r="X289" s="313"/>
    </row>
    <row r="290" spans="1:24">
      <c r="A290" s="254">
        <v>60</v>
      </c>
      <c r="B290" s="254">
        <v>64</v>
      </c>
      <c r="C290" s="245">
        <v>17629</v>
      </c>
      <c r="D290" s="245">
        <v>9299.2975000000006</v>
      </c>
      <c r="E290" s="245">
        <v>4936.12</v>
      </c>
      <c r="F290" s="245">
        <v>13666</v>
      </c>
      <c r="G290" s="245">
        <v>7208.8149999999996</v>
      </c>
      <c r="H290" s="245">
        <v>3826.48</v>
      </c>
      <c r="I290" s="245">
        <v>11615</v>
      </c>
      <c r="J290" s="245">
        <v>6126.9125000000004</v>
      </c>
      <c r="K290" s="245">
        <v>3252.2</v>
      </c>
      <c r="L290" s="245">
        <v>10787</v>
      </c>
      <c r="M290" s="245">
        <v>5690.1424999999999</v>
      </c>
      <c r="N290" s="245">
        <v>3020.36</v>
      </c>
      <c r="O290" s="245">
        <v>8179</v>
      </c>
      <c r="P290" s="245">
        <v>4314.4224999999997</v>
      </c>
      <c r="Q290" s="245">
        <v>2290.12</v>
      </c>
      <c r="R290" s="245">
        <v>6036</v>
      </c>
      <c r="S290" s="245">
        <v>3183.99</v>
      </c>
      <c r="T290" s="245">
        <v>1690.08</v>
      </c>
      <c r="U290" s="245">
        <v>4345</v>
      </c>
      <c r="V290" s="245">
        <v>2291.9875000000002</v>
      </c>
      <c r="W290" s="245">
        <v>1216.5999999999999</v>
      </c>
      <c r="X290" s="313"/>
    </row>
    <row r="291" spans="1:24">
      <c r="A291" s="254">
        <v>65</v>
      </c>
      <c r="B291" s="254">
        <v>69</v>
      </c>
      <c r="C291" s="245">
        <v>31111</v>
      </c>
      <c r="D291" s="245">
        <v>16411.052500000002</v>
      </c>
      <c r="E291" s="245">
        <v>8711.08</v>
      </c>
      <c r="F291" s="245">
        <v>21701</v>
      </c>
      <c r="G291" s="245">
        <v>11447.2775</v>
      </c>
      <c r="H291" s="245">
        <v>6076.28</v>
      </c>
      <c r="I291" s="245">
        <v>18445</v>
      </c>
      <c r="J291" s="245">
        <v>9729.7374999999993</v>
      </c>
      <c r="K291" s="245">
        <v>5164.6000000000004</v>
      </c>
      <c r="L291" s="245">
        <v>13282</v>
      </c>
      <c r="M291" s="245">
        <v>7006.2550000000001</v>
      </c>
      <c r="N291" s="245">
        <v>3718.96</v>
      </c>
      <c r="O291" s="245">
        <v>10537</v>
      </c>
      <c r="P291" s="245">
        <v>5558.2674999999999</v>
      </c>
      <c r="Q291" s="245">
        <v>2950.36</v>
      </c>
      <c r="R291" s="245">
        <v>8503</v>
      </c>
      <c r="S291" s="245">
        <v>4485.3325000000004</v>
      </c>
      <c r="T291" s="245">
        <v>2380.84</v>
      </c>
      <c r="U291" s="245">
        <v>6124</v>
      </c>
      <c r="V291" s="245">
        <v>3230.41</v>
      </c>
      <c r="W291" s="245">
        <v>1714.72</v>
      </c>
      <c r="X291" s="313"/>
    </row>
    <row r="292" spans="1:24">
      <c r="A292" s="254">
        <v>70</v>
      </c>
      <c r="B292" s="254">
        <v>74</v>
      </c>
      <c r="C292" s="245">
        <v>45174</v>
      </c>
      <c r="D292" s="245">
        <v>23829.285</v>
      </c>
      <c r="E292" s="245">
        <v>12648.72</v>
      </c>
      <c r="F292" s="245">
        <v>31496</v>
      </c>
      <c r="G292" s="245">
        <v>16614.14</v>
      </c>
      <c r="H292" s="245">
        <v>8818.8799999999992</v>
      </c>
      <c r="I292" s="245">
        <v>26770</v>
      </c>
      <c r="J292" s="245">
        <v>14121.174999999999</v>
      </c>
      <c r="K292" s="245">
        <v>7495.6</v>
      </c>
      <c r="L292" s="245">
        <v>19258</v>
      </c>
      <c r="M292" s="245">
        <v>10158.594999999999</v>
      </c>
      <c r="N292" s="245">
        <v>5392.24</v>
      </c>
      <c r="O292" s="245">
        <v>15330</v>
      </c>
      <c r="P292" s="245">
        <v>8086.5749999999998</v>
      </c>
      <c r="Q292" s="245">
        <v>4292.3999999999996</v>
      </c>
      <c r="R292" s="245">
        <v>12298</v>
      </c>
      <c r="S292" s="245">
        <v>6487.1949999999997</v>
      </c>
      <c r="T292" s="245">
        <v>3443.44</v>
      </c>
      <c r="U292" s="245">
        <v>8855</v>
      </c>
      <c r="V292" s="245">
        <v>4671.0124999999998</v>
      </c>
      <c r="W292" s="245">
        <v>2479.4</v>
      </c>
      <c r="X292" s="313"/>
    </row>
    <row r="293" spans="1:24">
      <c r="A293" s="254">
        <v>75</v>
      </c>
      <c r="B293" s="254">
        <v>79</v>
      </c>
      <c r="C293" s="245">
        <v>56554</v>
      </c>
      <c r="D293" s="245">
        <v>29832.235000000001</v>
      </c>
      <c r="E293" s="245">
        <v>15835.119999999999</v>
      </c>
      <c r="F293" s="245">
        <v>39416</v>
      </c>
      <c r="G293" s="245">
        <v>20791.939999999999</v>
      </c>
      <c r="H293" s="245">
        <v>11036.48</v>
      </c>
      <c r="I293" s="245">
        <v>33503</v>
      </c>
      <c r="J293" s="245">
        <v>17672.8325</v>
      </c>
      <c r="K293" s="245">
        <v>9380.84</v>
      </c>
      <c r="L293" s="245">
        <v>25229</v>
      </c>
      <c r="M293" s="245">
        <v>13308.297500000001</v>
      </c>
      <c r="N293" s="245">
        <v>7064.12</v>
      </c>
      <c r="O293" s="245">
        <v>19164</v>
      </c>
      <c r="P293" s="245">
        <v>10109.01</v>
      </c>
      <c r="Q293" s="245">
        <v>5365.92</v>
      </c>
      <c r="R293" s="245">
        <v>16106</v>
      </c>
      <c r="S293" s="245">
        <v>8495.9150000000009</v>
      </c>
      <c r="T293" s="245">
        <v>4509.68</v>
      </c>
      <c r="U293" s="245">
        <v>11597</v>
      </c>
      <c r="V293" s="245">
        <v>6117.4174999999996</v>
      </c>
      <c r="W293" s="245">
        <v>3247.16</v>
      </c>
      <c r="X293" s="313"/>
    </row>
    <row r="294" spans="1:24">
      <c r="A294" s="254">
        <v>80</v>
      </c>
      <c r="B294" s="254">
        <v>99</v>
      </c>
      <c r="C294" s="245">
        <v>79697</v>
      </c>
      <c r="D294" s="245">
        <v>42040.167500000003</v>
      </c>
      <c r="E294" s="245">
        <v>22315.16</v>
      </c>
      <c r="F294" s="245">
        <v>55524</v>
      </c>
      <c r="G294" s="245">
        <v>29288.91</v>
      </c>
      <c r="H294" s="245">
        <v>15546.72</v>
      </c>
      <c r="I294" s="245">
        <v>47195</v>
      </c>
      <c r="J294" s="245">
        <v>24895.362499999999</v>
      </c>
      <c r="K294" s="245">
        <v>13214.6</v>
      </c>
      <c r="L294" s="245">
        <v>35517</v>
      </c>
      <c r="M294" s="245">
        <v>18735.217499999999</v>
      </c>
      <c r="N294" s="245">
        <v>9944.76</v>
      </c>
      <c r="O294" s="245">
        <v>26962</v>
      </c>
      <c r="P294" s="245">
        <v>14222.455</v>
      </c>
      <c r="Q294" s="245">
        <v>7549.36</v>
      </c>
      <c r="R294" s="245">
        <v>22681</v>
      </c>
      <c r="S294" s="245">
        <v>11964.227500000001</v>
      </c>
      <c r="T294" s="245">
        <v>6350.68</v>
      </c>
      <c r="U294" s="245">
        <v>16329</v>
      </c>
      <c r="V294" s="245">
        <v>8613.5475000000006</v>
      </c>
      <c r="W294" s="245">
        <v>4572.12</v>
      </c>
      <c r="X294" s="313"/>
    </row>
    <row r="295" spans="1:24">
      <c r="X295" s="313"/>
    </row>
    <row r="296" spans="1:24">
      <c r="A296" s="254">
        <v>1</v>
      </c>
      <c r="C296" s="245">
        <v>2656</v>
      </c>
      <c r="D296" s="245">
        <v>1401.04</v>
      </c>
      <c r="E296" s="245">
        <v>743.68</v>
      </c>
      <c r="F296" s="245">
        <v>1887</v>
      </c>
      <c r="G296" s="245">
        <v>995.39250000000004</v>
      </c>
      <c r="H296" s="245">
        <v>528.36</v>
      </c>
      <c r="I296" s="245">
        <v>1605</v>
      </c>
      <c r="J296" s="245">
        <v>846.63750000000005</v>
      </c>
      <c r="K296" s="245">
        <v>449.4</v>
      </c>
      <c r="L296" s="245">
        <v>1257</v>
      </c>
      <c r="M296" s="245">
        <v>663.0675</v>
      </c>
      <c r="N296" s="245">
        <v>351.96</v>
      </c>
      <c r="O296" s="245">
        <v>1110</v>
      </c>
      <c r="P296" s="245">
        <v>585.52499999999998</v>
      </c>
      <c r="Q296" s="245">
        <v>310.8</v>
      </c>
      <c r="R296" s="245">
        <v>810</v>
      </c>
      <c r="S296" s="245">
        <v>427.27499999999998</v>
      </c>
      <c r="T296" s="245">
        <v>226.8</v>
      </c>
      <c r="U296" s="245">
        <v>583</v>
      </c>
      <c r="V296" s="245">
        <v>307.53250000000003</v>
      </c>
      <c r="W296" s="245">
        <v>163.24</v>
      </c>
      <c r="X296" s="313"/>
    </row>
    <row r="297" spans="1:24">
      <c r="A297" s="254">
        <v>2</v>
      </c>
      <c r="C297" s="245">
        <v>4182</v>
      </c>
      <c r="D297" s="245">
        <v>2206.0050000000001</v>
      </c>
      <c r="E297" s="245">
        <v>1170.96</v>
      </c>
      <c r="F297" s="245">
        <v>2968</v>
      </c>
      <c r="G297" s="245">
        <v>1565.62</v>
      </c>
      <c r="H297" s="245">
        <v>831.04</v>
      </c>
      <c r="I297" s="245">
        <v>2523</v>
      </c>
      <c r="J297" s="245">
        <v>1330.8824999999999</v>
      </c>
      <c r="K297" s="245">
        <v>706.44</v>
      </c>
      <c r="L297" s="245">
        <v>1969</v>
      </c>
      <c r="M297" s="245">
        <v>1038.6475</v>
      </c>
      <c r="N297" s="245">
        <v>551.32000000000005</v>
      </c>
      <c r="O297" s="245">
        <v>1744</v>
      </c>
      <c r="P297" s="245">
        <v>919.96</v>
      </c>
      <c r="Q297" s="245">
        <v>488.32</v>
      </c>
      <c r="R297" s="245">
        <v>1176</v>
      </c>
      <c r="S297" s="245">
        <v>620.34</v>
      </c>
      <c r="T297" s="245">
        <v>329.28</v>
      </c>
      <c r="U297" s="245">
        <v>848</v>
      </c>
      <c r="V297" s="245">
        <v>447.32</v>
      </c>
      <c r="W297" s="245">
        <v>237.44</v>
      </c>
      <c r="X297" s="313"/>
    </row>
    <row r="298" spans="1:24">
      <c r="A298" s="254">
        <v>3</v>
      </c>
      <c r="C298" s="245">
        <v>6090</v>
      </c>
      <c r="D298" s="245">
        <v>3212.4749999999999</v>
      </c>
      <c r="E298" s="245">
        <v>1705.2</v>
      </c>
      <c r="F298" s="245">
        <v>4315</v>
      </c>
      <c r="G298" s="245">
        <v>2276.1624999999999</v>
      </c>
      <c r="H298" s="245">
        <v>1208.2</v>
      </c>
      <c r="I298" s="245">
        <v>3667</v>
      </c>
      <c r="J298" s="245">
        <v>1934.3425</v>
      </c>
      <c r="K298" s="245">
        <v>1026.76</v>
      </c>
      <c r="L298" s="245">
        <v>2865</v>
      </c>
      <c r="M298" s="245">
        <v>1511.2874999999999</v>
      </c>
      <c r="N298" s="245">
        <v>802.2</v>
      </c>
      <c r="O298" s="245">
        <v>2512</v>
      </c>
      <c r="P298" s="245">
        <v>1325.08</v>
      </c>
      <c r="Q298" s="245">
        <v>703.36</v>
      </c>
      <c r="R298" s="245">
        <v>1780</v>
      </c>
      <c r="S298" s="245">
        <v>938.95</v>
      </c>
      <c r="T298" s="245">
        <v>498.4</v>
      </c>
      <c r="U298" s="245">
        <v>1280</v>
      </c>
      <c r="V298" s="245">
        <v>675.2</v>
      </c>
      <c r="W298" s="245">
        <v>358.4</v>
      </c>
      <c r="X298" s="313"/>
    </row>
    <row r="299" spans="1:24">
      <c r="X299" s="313"/>
    </row>
    <row r="300" spans="1:24">
      <c r="A300" s="254" t="s">
        <v>665</v>
      </c>
      <c r="C300" s="245" t="s">
        <v>635</v>
      </c>
      <c r="F300" s="245" t="s">
        <v>636</v>
      </c>
      <c r="I300" s="245" t="s">
        <v>637</v>
      </c>
      <c r="L300" s="245" t="s">
        <v>638</v>
      </c>
      <c r="O300" s="245" t="s">
        <v>639</v>
      </c>
      <c r="R300" s="245" t="s">
        <v>640</v>
      </c>
      <c r="U300" s="245" t="s">
        <v>641</v>
      </c>
      <c r="X300" s="313"/>
    </row>
    <row r="301" spans="1:24">
      <c r="C301" s="245" t="s">
        <v>642</v>
      </c>
      <c r="D301" s="245" t="s">
        <v>643</v>
      </c>
      <c r="F301" s="245" t="s">
        <v>642</v>
      </c>
      <c r="G301" s="245" t="s">
        <v>643</v>
      </c>
      <c r="I301" s="245" t="s">
        <v>642</v>
      </c>
      <c r="J301" s="245" t="s">
        <v>643</v>
      </c>
      <c r="L301" s="245" t="s">
        <v>642</v>
      </c>
      <c r="M301" s="245" t="s">
        <v>643</v>
      </c>
      <c r="O301" s="245" t="s">
        <v>642</v>
      </c>
      <c r="P301" s="245" t="s">
        <v>643</v>
      </c>
      <c r="R301" s="245" t="s">
        <v>642</v>
      </c>
      <c r="S301" s="245" t="s">
        <v>643</v>
      </c>
      <c r="U301" s="245" t="s">
        <v>642</v>
      </c>
      <c r="V301" s="245" t="s">
        <v>643</v>
      </c>
      <c r="X301" s="313"/>
    </row>
    <row r="302" spans="1:24">
      <c r="A302" s="254" t="s">
        <v>651</v>
      </c>
      <c r="C302" s="245">
        <v>1000</v>
      </c>
      <c r="D302" s="245">
        <v>500</v>
      </c>
      <c r="F302" s="245">
        <v>2000</v>
      </c>
      <c r="G302" s="245">
        <v>2000</v>
      </c>
      <c r="I302" s="245">
        <v>3000</v>
      </c>
      <c r="J302" s="245">
        <v>3000</v>
      </c>
      <c r="L302" s="245">
        <v>5000</v>
      </c>
      <c r="M302" s="245">
        <v>5000</v>
      </c>
      <c r="O302" s="245">
        <v>10000</v>
      </c>
      <c r="P302" s="245">
        <v>10000</v>
      </c>
      <c r="R302" s="245">
        <v>20000</v>
      </c>
      <c r="S302" s="245">
        <v>20000</v>
      </c>
      <c r="U302" s="245">
        <v>50000</v>
      </c>
      <c r="V302" s="245">
        <v>50000</v>
      </c>
      <c r="X302" s="313"/>
    </row>
    <row r="303" spans="1:24">
      <c r="A303" s="254" t="s">
        <v>653</v>
      </c>
      <c r="B303" s="254" t="s">
        <v>654</v>
      </c>
      <c r="C303" s="245" t="s">
        <v>652</v>
      </c>
      <c r="D303" s="245" t="s">
        <v>655</v>
      </c>
      <c r="E303" s="245" t="s">
        <v>656</v>
      </c>
      <c r="F303" s="245" t="s">
        <v>652</v>
      </c>
      <c r="G303" s="245" t="s">
        <v>655</v>
      </c>
      <c r="H303" s="245" t="s">
        <v>656</v>
      </c>
      <c r="I303" s="245" t="s">
        <v>652</v>
      </c>
      <c r="J303" s="245" t="s">
        <v>655</v>
      </c>
      <c r="K303" s="245" t="s">
        <v>656</v>
      </c>
      <c r="L303" s="245" t="s">
        <v>652</v>
      </c>
      <c r="M303" s="245" t="s">
        <v>655</v>
      </c>
      <c r="N303" s="245" t="s">
        <v>656</v>
      </c>
      <c r="O303" s="245" t="s">
        <v>652</v>
      </c>
      <c r="P303" s="245" t="s">
        <v>655</v>
      </c>
      <c r="Q303" s="245" t="s">
        <v>656</v>
      </c>
      <c r="R303" s="245" t="s">
        <v>652</v>
      </c>
      <c r="S303" s="245" t="s">
        <v>655</v>
      </c>
      <c r="T303" s="245" t="s">
        <v>656</v>
      </c>
      <c r="U303" s="245" t="s">
        <v>652</v>
      </c>
      <c r="V303" s="245" t="s">
        <v>655</v>
      </c>
      <c r="W303" s="245" t="s">
        <v>656</v>
      </c>
      <c r="X303" s="313"/>
    </row>
    <row r="304" spans="1:24">
      <c r="A304" s="254">
        <v>18</v>
      </c>
      <c r="B304" s="254">
        <v>24</v>
      </c>
      <c r="C304" s="245">
        <v>6340</v>
      </c>
      <c r="D304" s="245">
        <v>3344.35</v>
      </c>
      <c r="E304" s="245">
        <v>1775.2</v>
      </c>
      <c r="F304" s="245">
        <v>4484</v>
      </c>
      <c r="G304" s="245">
        <v>2365.31</v>
      </c>
      <c r="H304" s="245">
        <v>1255.52</v>
      </c>
      <c r="I304" s="245">
        <v>3810</v>
      </c>
      <c r="J304" s="245">
        <v>2009.7750000000001</v>
      </c>
      <c r="K304" s="245">
        <v>1066.8</v>
      </c>
      <c r="L304" s="245">
        <v>3219</v>
      </c>
      <c r="M304" s="245">
        <v>1698.0225</v>
      </c>
      <c r="N304" s="245">
        <v>901.31999999999994</v>
      </c>
      <c r="O304" s="245">
        <v>2178</v>
      </c>
      <c r="P304" s="245">
        <v>1148.895</v>
      </c>
      <c r="Q304" s="245">
        <v>609.84</v>
      </c>
      <c r="R304" s="245">
        <v>1601</v>
      </c>
      <c r="S304" s="245">
        <v>844.52750000000003</v>
      </c>
      <c r="T304" s="245">
        <v>448.28</v>
      </c>
      <c r="U304" s="245">
        <v>1153</v>
      </c>
      <c r="V304" s="245">
        <v>608.20749999999998</v>
      </c>
      <c r="W304" s="245">
        <v>322.83999999999997</v>
      </c>
      <c r="X304" s="313"/>
    </row>
    <row r="305" spans="1:24">
      <c r="A305" s="254">
        <v>25</v>
      </c>
      <c r="B305" s="254">
        <v>29</v>
      </c>
      <c r="C305" s="245">
        <v>6994</v>
      </c>
      <c r="D305" s="245">
        <v>3689.335</v>
      </c>
      <c r="E305" s="245">
        <v>1958.32</v>
      </c>
      <c r="F305" s="245">
        <v>4950</v>
      </c>
      <c r="G305" s="245">
        <v>2611.125</v>
      </c>
      <c r="H305" s="245">
        <v>1386</v>
      </c>
      <c r="I305" s="245">
        <v>4206</v>
      </c>
      <c r="J305" s="245">
        <v>2218.665</v>
      </c>
      <c r="K305" s="245">
        <v>1177.68</v>
      </c>
      <c r="L305" s="245">
        <v>3532</v>
      </c>
      <c r="M305" s="245">
        <v>1863.13</v>
      </c>
      <c r="N305" s="245">
        <v>988.96</v>
      </c>
      <c r="O305" s="245">
        <v>2413</v>
      </c>
      <c r="P305" s="245">
        <v>1272.8575000000001</v>
      </c>
      <c r="Q305" s="245">
        <v>675.64</v>
      </c>
      <c r="R305" s="245">
        <v>1766</v>
      </c>
      <c r="S305" s="245">
        <v>931.56500000000005</v>
      </c>
      <c r="T305" s="245">
        <v>494.48</v>
      </c>
      <c r="U305" s="245">
        <v>1271</v>
      </c>
      <c r="V305" s="245">
        <v>670.45249999999999</v>
      </c>
      <c r="W305" s="245">
        <v>355.88</v>
      </c>
      <c r="X305" s="313"/>
    </row>
    <row r="306" spans="1:24">
      <c r="A306" s="254">
        <v>30</v>
      </c>
      <c r="B306" s="254">
        <v>34</v>
      </c>
      <c r="C306" s="245">
        <v>7668</v>
      </c>
      <c r="D306" s="245">
        <v>4044.87</v>
      </c>
      <c r="E306" s="245">
        <v>2147.04</v>
      </c>
      <c r="F306" s="245">
        <v>5663</v>
      </c>
      <c r="G306" s="245">
        <v>2987.2325000000001</v>
      </c>
      <c r="H306" s="245">
        <v>1585.6399999999999</v>
      </c>
      <c r="I306" s="245">
        <v>4813</v>
      </c>
      <c r="J306" s="245">
        <v>2538.8575000000001</v>
      </c>
      <c r="K306" s="245">
        <v>1347.6399999999999</v>
      </c>
      <c r="L306" s="245">
        <v>3893</v>
      </c>
      <c r="M306" s="245">
        <v>2053.5574999999999</v>
      </c>
      <c r="N306" s="245">
        <v>1090.04</v>
      </c>
      <c r="O306" s="245">
        <v>2767</v>
      </c>
      <c r="P306" s="245">
        <v>1459.5925</v>
      </c>
      <c r="Q306" s="245">
        <v>774.76</v>
      </c>
      <c r="R306" s="245">
        <v>2038</v>
      </c>
      <c r="S306" s="245">
        <v>1075.0450000000001</v>
      </c>
      <c r="T306" s="245">
        <v>570.64</v>
      </c>
      <c r="U306" s="245">
        <v>1468</v>
      </c>
      <c r="V306" s="245">
        <v>774.37</v>
      </c>
      <c r="W306" s="245">
        <v>411.04</v>
      </c>
      <c r="X306" s="313"/>
    </row>
    <row r="307" spans="1:24">
      <c r="A307" s="254">
        <v>35</v>
      </c>
      <c r="B307" s="254">
        <v>39</v>
      </c>
      <c r="C307" s="245">
        <v>8443</v>
      </c>
      <c r="D307" s="245">
        <v>4453.6824999999999</v>
      </c>
      <c r="E307" s="245">
        <v>2364.04</v>
      </c>
      <c r="F307" s="245">
        <v>6130</v>
      </c>
      <c r="G307" s="245">
        <v>3233.5749999999998</v>
      </c>
      <c r="H307" s="245">
        <v>1716.4</v>
      </c>
      <c r="I307" s="245">
        <v>5210</v>
      </c>
      <c r="J307" s="245">
        <v>2748.2750000000001</v>
      </c>
      <c r="K307" s="245">
        <v>1458.8</v>
      </c>
      <c r="L307" s="245">
        <v>4278</v>
      </c>
      <c r="M307" s="245">
        <v>2256.645</v>
      </c>
      <c r="N307" s="245">
        <v>1197.8399999999999</v>
      </c>
      <c r="O307" s="245">
        <v>3170</v>
      </c>
      <c r="P307" s="245">
        <v>1672.175</v>
      </c>
      <c r="Q307" s="245">
        <v>887.6</v>
      </c>
      <c r="R307" s="245">
        <v>2348</v>
      </c>
      <c r="S307" s="245">
        <v>1238.57</v>
      </c>
      <c r="T307" s="245">
        <v>657.44</v>
      </c>
      <c r="U307" s="245">
        <v>1690</v>
      </c>
      <c r="V307" s="245">
        <v>891.47500000000002</v>
      </c>
      <c r="W307" s="245">
        <v>473.2</v>
      </c>
      <c r="X307" s="313"/>
    </row>
    <row r="308" spans="1:24">
      <c r="A308" s="254">
        <v>40</v>
      </c>
      <c r="B308" s="254">
        <v>44</v>
      </c>
      <c r="C308" s="245">
        <v>9298</v>
      </c>
      <c r="D308" s="245">
        <v>4904.6949999999997</v>
      </c>
      <c r="E308" s="245">
        <v>2603.44</v>
      </c>
      <c r="F308" s="245">
        <v>6844</v>
      </c>
      <c r="G308" s="245">
        <v>3610.21</v>
      </c>
      <c r="H308" s="245">
        <v>1916.32</v>
      </c>
      <c r="I308" s="245">
        <v>5819</v>
      </c>
      <c r="J308" s="245">
        <v>3069.5225</v>
      </c>
      <c r="K308" s="245">
        <v>1629.32</v>
      </c>
      <c r="L308" s="245">
        <v>4969</v>
      </c>
      <c r="M308" s="245">
        <v>2621.1475</v>
      </c>
      <c r="N308" s="245">
        <v>1391.32</v>
      </c>
      <c r="O308" s="245">
        <v>3649</v>
      </c>
      <c r="P308" s="245">
        <v>1924.8475000000001</v>
      </c>
      <c r="Q308" s="245">
        <v>1021.72</v>
      </c>
      <c r="R308" s="245">
        <v>2695</v>
      </c>
      <c r="S308" s="245">
        <v>1421.6125</v>
      </c>
      <c r="T308" s="245">
        <v>754.6</v>
      </c>
      <c r="U308" s="245">
        <v>1940</v>
      </c>
      <c r="V308" s="245">
        <v>1023.35</v>
      </c>
      <c r="W308" s="245">
        <v>543.20000000000005</v>
      </c>
      <c r="X308" s="313"/>
    </row>
    <row r="309" spans="1:24">
      <c r="A309" s="254">
        <v>45</v>
      </c>
      <c r="B309" s="254">
        <v>49</v>
      </c>
      <c r="C309" s="245">
        <v>10252</v>
      </c>
      <c r="D309" s="245">
        <v>5407.93</v>
      </c>
      <c r="E309" s="245">
        <v>2870.56</v>
      </c>
      <c r="F309" s="245">
        <v>8069</v>
      </c>
      <c r="G309" s="245">
        <v>4256.3975</v>
      </c>
      <c r="H309" s="245">
        <v>2259.3200000000002</v>
      </c>
      <c r="I309" s="245">
        <v>6857</v>
      </c>
      <c r="J309" s="245">
        <v>3617.0675000000001</v>
      </c>
      <c r="K309" s="245">
        <v>1919.96</v>
      </c>
      <c r="L309" s="245">
        <v>5717</v>
      </c>
      <c r="M309" s="245">
        <v>3015.7175000000002</v>
      </c>
      <c r="N309" s="245">
        <v>1600.76</v>
      </c>
      <c r="O309" s="245">
        <v>4290</v>
      </c>
      <c r="P309" s="245">
        <v>2262.9749999999999</v>
      </c>
      <c r="Q309" s="245">
        <v>1201.2</v>
      </c>
      <c r="R309" s="245">
        <v>3149</v>
      </c>
      <c r="S309" s="245">
        <v>1661.0975000000001</v>
      </c>
      <c r="T309" s="245">
        <v>881.72</v>
      </c>
      <c r="U309" s="245">
        <v>2268</v>
      </c>
      <c r="V309" s="245">
        <v>1196.3699999999999</v>
      </c>
      <c r="W309" s="245">
        <v>635.04</v>
      </c>
      <c r="X309" s="313"/>
    </row>
    <row r="310" spans="1:24">
      <c r="A310" s="254">
        <v>50</v>
      </c>
      <c r="B310" s="254">
        <v>54</v>
      </c>
      <c r="C310" s="245">
        <v>11760</v>
      </c>
      <c r="D310" s="245">
        <v>6203.4</v>
      </c>
      <c r="E310" s="245">
        <v>3292.8</v>
      </c>
      <c r="F310" s="245">
        <v>9490</v>
      </c>
      <c r="G310" s="245">
        <v>5005.9750000000004</v>
      </c>
      <c r="H310" s="245">
        <v>2657.2</v>
      </c>
      <c r="I310" s="245">
        <v>8067</v>
      </c>
      <c r="J310" s="245">
        <v>4255.3424999999997</v>
      </c>
      <c r="K310" s="245">
        <v>2258.7600000000002</v>
      </c>
      <c r="L310" s="245">
        <v>6975</v>
      </c>
      <c r="M310" s="245">
        <v>3679.3125</v>
      </c>
      <c r="N310" s="245">
        <v>1953</v>
      </c>
      <c r="O310" s="245">
        <v>5188</v>
      </c>
      <c r="P310" s="245">
        <v>2736.67</v>
      </c>
      <c r="Q310" s="245">
        <v>1452.6399999999999</v>
      </c>
      <c r="R310" s="245">
        <v>3816</v>
      </c>
      <c r="S310" s="245">
        <v>2012.94</v>
      </c>
      <c r="T310" s="245">
        <v>1068.48</v>
      </c>
      <c r="U310" s="245">
        <v>2749</v>
      </c>
      <c r="V310" s="245">
        <v>1450.0975000000001</v>
      </c>
      <c r="W310" s="245">
        <v>769.72</v>
      </c>
      <c r="X310" s="313"/>
    </row>
    <row r="311" spans="1:24">
      <c r="A311" s="254">
        <v>55</v>
      </c>
      <c r="B311" s="254">
        <v>59</v>
      </c>
      <c r="C311" s="245">
        <v>13567</v>
      </c>
      <c r="D311" s="245">
        <v>7156.5924999999997</v>
      </c>
      <c r="E311" s="245">
        <v>3798.76</v>
      </c>
      <c r="F311" s="245">
        <v>11169</v>
      </c>
      <c r="G311" s="245">
        <v>5891.6475</v>
      </c>
      <c r="H311" s="245">
        <v>3127.32</v>
      </c>
      <c r="I311" s="245">
        <v>9492</v>
      </c>
      <c r="J311" s="245">
        <v>5007.03</v>
      </c>
      <c r="K311" s="245">
        <v>2657.76</v>
      </c>
      <c r="L311" s="245">
        <v>8332</v>
      </c>
      <c r="M311" s="245">
        <v>4395.13</v>
      </c>
      <c r="N311" s="245">
        <v>2332.96</v>
      </c>
      <c r="O311" s="245">
        <v>5854</v>
      </c>
      <c r="P311" s="245">
        <v>3087.9850000000001</v>
      </c>
      <c r="Q311" s="245">
        <v>1639.12</v>
      </c>
      <c r="R311" s="245">
        <v>4310</v>
      </c>
      <c r="S311" s="245">
        <v>2273.5250000000001</v>
      </c>
      <c r="T311" s="245">
        <v>1206.8</v>
      </c>
      <c r="U311" s="245">
        <v>3102</v>
      </c>
      <c r="V311" s="245">
        <v>1636.3050000000001</v>
      </c>
      <c r="W311" s="245">
        <v>868.56</v>
      </c>
      <c r="X311" s="313"/>
    </row>
    <row r="312" spans="1:24">
      <c r="A312" s="254">
        <v>60</v>
      </c>
      <c r="B312" s="254">
        <v>64</v>
      </c>
      <c r="C312" s="245">
        <v>17545</v>
      </c>
      <c r="D312" s="245">
        <v>9254.9874999999993</v>
      </c>
      <c r="E312" s="245">
        <v>4912.6000000000004</v>
      </c>
      <c r="F312" s="245">
        <v>13601</v>
      </c>
      <c r="G312" s="245">
        <v>7174.5275000000001</v>
      </c>
      <c r="H312" s="245">
        <v>3808.2799999999997</v>
      </c>
      <c r="I312" s="245">
        <v>11560</v>
      </c>
      <c r="J312" s="245">
        <v>6097.9</v>
      </c>
      <c r="K312" s="245">
        <v>3236.8</v>
      </c>
      <c r="L312" s="245">
        <v>10737</v>
      </c>
      <c r="M312" s="245">
        <v>5663.7674999999999</v>
      </c>
      <c r="N312" s="245">
        <v>3006.36</v>
      </c>
      <c r="O312" s="245">
        <v>8142</v>
      </c>
      <c r="P312" s="245">
        <v>4294.9049999999997</v>
      </c>
      <c r="Q312" s="245">
        <v>2279.7600000000002</v>
      </c>
      <c r="R312" s="245">
        <v>6006</v>
      </c>
      <c r="S312" s="245">
        <v>3168.165</v>
      </c>
      <c r="T312" s="245">
        <v>1681.68</v>
      </c>
      <c r="U312" s="245">
        <v>4325</v>
      </c>
      <c r="V312" s="245">
        <v>2281.4375</v>
      </c>
      <c r="W312" s="245">
        <v>1211</v>
      </c>
      <c r="X312" s="313"/>
    </row>
    <row r="313" spans="1:24">
      <c r="A313" s="254">
        <v>65</v>
      </c>
      <c r="B313" s="254">
        <v>69</v>
      </c>
      <c r="C313" s="245">
        <v>30965</v>
      </c>
      <c r="D313" s="245">
        <v>16334.0375</v>
      </c>
      <c r="E313" s="245">
        <v>8670.2000000000007</v>
      </c>
      <c r="F313" s="245">
        <v>21600</v>
      </c>
      <c r="G313" s="245">
        <v>11394</v>
      </c>
      <c r="H313" s="245">
        <v>6048</v>
      </c>
      <c r="I313" s="245">
        <v>18359</v>
      </c>
      <c r="J313" s="245">
        <v>9684.3724999999995</v>
      </c>
      <c r="K313" s="245">
        <v>5140.5200000000004</v>
      </c>
      <c r="L313" s="245">
        <v>13219</v>
      </c>
      <c r="M313" s="245">
        <v>6973.0225</v>
      </c>
      <c r="N313" s="245">
        <v>3701.32</v>
      </c>
      <c r="O313" s="245">
        <v>10487</v>
      </c>
      <c r="P313" s="245">
        <v>5531.8924999999999</v>
      </c>
      <c r="Q313" s="245">
        <v>2936.36</v>
      </c>
      <c r="R313" s="245">
        <v>8464</v>
      </c>
      <c r="S313" s="245">
        <v>4464.76</v>
      </c>
      <c r="T313" s="245">
        <v>2369.92</v>
      </c>
      <c r="U313" s="245">
        <v>6094</v>
      </c>
      <c r="V313" s="245">
        <v>3214.585</v>
      </c>
      <c r="W313" s="245">
        <v>1706.32</v>
      </c>
    </row>
    <row r="314" spans="1:24">
      <c r="A314" s="254">
        <v>70</v>
      </c>
      <c r="B314" s="254">
        <v>74</v>
      </c>
      <c r="C314" s="245">
        <v>44963</v>
      </c>
      <c r="D314" s="245">
        <v>23717.982499999998</v>
      </c>
      <c r="E314" s="245">
        <v>12589.64</v>
      </c>
      <c r="F314" s="245">
        <v>31348</v>
      </c>
      <c r="G314" s="245">
        <v>16536.07</v>
      </c>
      <c r="H314" s="245">
        <v>8777.44</v>
      </c>
      <c r="I314" s="245">
        <v>26644</v>
      </c>
      <c r="J314" s="245">
        <v>14054.71</v>
      </c>
      <c r="K314" s="245">
        <v>7460.32</v>
      </c>
      <c r="L314" s="245">
        <v>19166</v>
      </c>
      <c r="M314" s="245">
        <v>10110.065000000001</v>
      </c>
      <c r="N314" s="245">
        <v>5366.48</v>
      </c>
      <c r="O314" s="245">
        <v>15258</v>
      </c>
      <c r="P314" s="245">
        <v>8048.5950000000003</v>
      </c>
      <c r="Q314" s="245">
        <v>4272.24</v>
      </c>
      <c r="R314" s="245">
        <v>12241</v>
      </c>
      <c r="S314" s="245">
        <v>6457.1274999999996</v>
      </c>
      <c r="T314" s="245">
        <v>3427.48</v>
      </c>
      <c r="U314" s="245">
        <v>8813</v>
      </c>
      <c r="V314" s="245">
        <v>4648.8575000000001</v>
      </c>
      <c r="W314" s="245">
        <v>2467.64</v>
      </c>
    </row>
    <row r="315" spans="1:24">
      <c r="A315" s="254">
        <v>75</v>
      </c>
      <c r="B315" s="254">
        <v>79</v>
      </c>
      <c r="C315" s="245">
        <v>56288</v>
      </c>
      <c r="D315" s="245">
        <v>29691.919999999998</v>
      </c>
      <c r="E315" s="245">
        <v>15760.64</v>
      </c>
      <c r="F315" s="245">
        <v>39231</v>
      </c>
      <c r="G315" s="245">
        <v>20694.352500000001</v>
      </c>
      <c r="H315" s="245">
        <v>10984.68</v>
      </c>
      <c r="I315" s="245">
        <v>33347</v>
      </c>
      <c r="J315" s="245">
        <v>17590.5425</v>
      </c>
      <c r="K315" s="245">
        <v>9337.16</v>
      </c>
      <c r="L315" s="245">
        <v>25111</v>
      </c>
      <c r="M315" s="245">
        <v>13246.0525</v>
      </c>
      <c r="N315" s="245">
        <v>7031.08</v>
      </c>
      <c r="O315" s="245">
        <v>19074</v>
      </c>
      <c r="P315" s="245">
        <v>10061.535</v>
      </c>
      <c r="Q315" s="245">
        <v>5340.72</v>
      </c>
      <c r="R315" s="245">
        <v>16031</v>
      </c>
      <c r="S315" s="245">
        <v>8456.3525000000009</v>
      </c>
      <c r="T315" s="245">
        <v>4488.68</v>
      </c>
      <c r="U315" s="245">
        <v>11541</v>
      </c>
      <c r="V315" s="245">
        <v>6087.8774999999996</v>
      </c>
      <c r="W315" s="245">
        <v>3231.48</v>
      </c>
    </row>
    <row r="316" spans="1:24">
      <c r="A316" s="254">
        <v>80</v>
      </c>
      <c r="B316" s="254">
        <v>99</v>
      </c>
      <c r="C316" s="245">
        <v>79321</v>
      </c>
      <c r="D316" s="245">
        <v>41841.827499999999</v>
      </c>
      <c r="E316" s="245">
        <v>22209.88</v>
      </c>
      <c r="F316" s="245">
        <v>55263</v>
      </c>
      <c r="G316" s="245">
        <v>29151.232499999998</v>
      </c>
      <c r="H316" s="245">
        <v>15473.64</v>
      </c>
      <c r="I316" s="245">
        <v>46973</v>
      </c>
      <c r="J316" s="245">
        <v>24778.2575</v>
      </c>
      <c r="K316" s="245">
        <v>13152.44</v>
      </c>
      <c r="L316" s="245">
        <v>35350</v>
      </c>
      <c r="M316" s="245">
        <v>18647.125</v>
      </c>
      <c r="N316" s="245">
        <v>9898</v>
      </c>
      <c r="O316" s="245">
        <v>26835</v>
      </c>
      <c r="P316" s="245">
        <v>14155.4625</v>
      </c>
      <c r="Q316" s="245">
        <v>7513.8</v>
      </c>
      <c r="R316" s="245">
        <v>22573</v>
      </c>
      <c r="S316" s="245">
        <v>11907.2575</v>
      </c>
      <c r="T316" s="245">
        <v>6320.44</v>
      </c>
      <c r="U316" s="245">
        <v>16253</v>
      </c>
      <c r="V316" s="245">
        <v>8573.4575000000004</v>
      </c>
      <c r="W316" s="245">
        <v>4550.84</v>
      </c>
    </row>
    <row r="318" spans="1:24">
      <c r="A318" s="254">
        <v>1</v>
      </c>
      <c r="C318" s="245">
        <v>2645</v>
      </c>
      <c r="D318" s="245">
        <v>1395.2375</v>
      </c>
      <c r="E318" s="245">
        <v>740.6</v>
      </c>
      <c r="F318" s="245">
        <v>1879</v>
      </c>
      <c r="G318" s="245">
        <v>991.17250000000001</v>
      </c>
      <c r="H318" s="245">
        <v>526.12</v>
      </c>
      <c r="I318" s="245">
        <v>1597</v>
      </c>
      <c r="J318" s="245">
        <v>842.41750000000002</v>
      </c>
      <c r="K318" s="245">
        <v>447.15999999999997</v>
      </c>
      <c r="L318" s="245">
        <v>1250</v>
      </c>
      <c r="M318" s="245">
        <v>659.375</v>
      </c>
      <c r="N318" s="245">
        <v>350</v>
      </c>
      <c r="O318" s="245">
        <v>1105</v>
      </c>
      <c r="P318" s="245">
        <v>582.88750000000005</v>
      </c>
      <c r="Q318" s="245">
        <v>309.39999999999998</v>
      </c>
      <c r="R318" s="245">
        <v>806</v>
      </c>
      <c r="S318" s="245">
        <v>425.16500000000002</v>
      </c>
      <c r="T318" s="245">
        <v>225.68</v>
      </c>
      <c r="U318" s="245">
        <v>581</v>
      </c>
      <c r="V318" s="245">
        <v>306.47750000000002</v>
      </c>
      <c r="W318" s="245">
        <v>162.68</v>
      </c>
      <c r="X318" s="245">
        <v>5</v>
      </c>
    </row>
    <row r="319" spans="1:24">
      <c r="A319" s="254">
        <v>2</v>
      </c>
      <c r="C319" s="245">
        <v>4162</v>
      </c>
      <c r="D319" s="245">
        <v>2195.4549999999999</v>
      </c>
      <c r="E319" s="245">
        <v>1165.3599999999999</v>
      </c>
      <c r="F319" s="245">
        <v>2954</v>
      </c>
      <c r="G319" s="245">
        <v>1558.2349999999999</v>
      </c>
      <c r="H319" s="245">
        <v>827.12</v>
      </c>
      <c r="I319" s="245">
        <v>2509</v>
      </c>
      <c r="J319" s="245">
        <v>1323.4974999999999</v>
      </c>
      <c r="K319" s="245">
        <v>702.52</v>
      </c>
      <c r="L319" s="245">
        <v>1960</v>
      </c>
      <c r="M319" s="245">
        <v>1033.9000000000001</v>
      </c>
      <c r="N319" s="245">
        <v>548.79999999999995</v>
      </c>
      <c r="O319" s="245">
        <v>1736</v>
      </c>
      <c r="P319" s="245">
        <v>915.74</v>
      </c>
      <c r="Q319" s="245">
        <v>486.08</v>
      </c>
      <c r="R319" s="245">
        <v>1170</v>
      </c>
      <c r="S319" s="245">
        <v>617.17499999999995</v>
      </c>
      <c r="T319" s="245">
        <v>327.60000000000002</v>
      </c>
      <c r="U319" s="245">
        <v>842</v>
      </c>
      <c r="V319" s="245">
        <v>444.15499999999997</v>
      </c>
      <c r="W319" s="245">
        <v>235.76</v>
      </c>
    </row>
    <row r="320" spans="1:24">
      <c r="A320" s="254">
        <v>3</v>
      </c>
      <c r="C320" s="245">
        <v>6062</v>
      </c>
      <c r="D320" s="245">
        <v>3197.7049999999999</v>
      </c>
      <c r="E320" s="245">
        <v>1697.36</v>
      </c>
      <c r="F320" s="245">
        <v>4296</v>
      </c>
      <c r="G320" s="245">
        <v>2266.14</v>
      </c>
      <c r="H320" s="245">
        <v>1202.8800000000001</v>
      </c>
      <c r="I320" s="245">
        <v>3649</v>
      </c>
      <c r="J320" s="245">
        <v>1924.8475000000001</v>
      </c>
      <c r="K320" s="245">
        <v>1021.72</v>
      </c>
      <c r="L320" s="245">
        <v>2851</v>
      </c>
      <c r="M320" s="245">
        <v>1503.9024999999999</v>
      </c>
      <c r="N320" s="245">
        <v>798.28</v>
      </c>
      <c r="O320" s="245">
        <v>2499</v>
      </c>
      <c r="P320" s="245">
        <v>1318.2225000000001</v>
      </c>
      <c r="Q320" s="245">
        <v>699.72</v>
      </c>
      <c r="R320" s="245">
        <v>1771</v>
      </c>
      <c r="S320" s="245">
        <v>934.20249999999999</v>
      </c>
      <c r="T320" s="245">
        <v>495.88</v>
      </c>
      <c r="U320" s="245">
        <v>1275</v>
      </c>
      <c r="V320" s="245">
        <v>672.5625</v>
      </c>
      <c r="W320" s="245">
        <v>357</v>
      </c>
    </row>
    <row r="322" spans="1:23">
      <c r="A322" s="254" t="s">
        <v>666</v>
      </c>
      <c r="C322" s="245" t="s">
        <v>635</v>
      </c>
      <c r="F322" s="245" t="s">
        <v>636</v>
      </c>
      <c r="I322" s="245" t="s">
        <v>637</v>
      </c>
      <c r="L322" s="245" t="s">
        <v>638</v>
      </c>
      <c r="O322" s="245" t="s">
        <v>639</v>
      </c>
      <c r="R322" s="245" t="s">
        <v>640</v>
      </c>
      <c r="U322" s="245" t="s">
        <v>641</v>
      </c>
    </row>
    <row r="323" spans="1:23">
      <c r="C323" s="245" t="s">
        <v>642</v>
      </c>
      <c r="D323" s="245" t="s">
        <v>643</v>
      </c>
      <c r="F323" s="245" t="s">
        <v>642</v>
      </c>
      <c r="G323" s="245" t="s">
        <v>643</v>
      </c>
      <c r="I323" s="245" t="s">
        <v>642</v>
      </c>
      <c r="J323" s="245" t="s">
        <v>643</v>
      </c>
      <c r="L323" s="245" t="s">
        <v>642</v>
      </c>
      <c r="M323" s="245" t="s">
        <v>643</v>
      </c>
      <c r="O323" s="245" t="s">
        <v>642</v>
      </c>
      <c r="P323" s="245" t="s">
        <v>643</v>
      </c>
      <c r="R323" s="245" t="s">
        <v>642</v>
      </c>
      <c r="S323" s="245" t="s">
        <v>643</v>
      </c>
      <c r="U323" s="245" t="s">
        <v>642</v>
      </c>
      <c r="V323" s="245" t="s">
        <v>643</v>
      </c>
    </row>
    <row r="324" spans="1:23">
      <c r="A324" s="254" t="s">
        <v>651</v>
      </c>
      <c r="C324" s="245">
        <v>1000</v>
      </c>
      <c r="D324" s="245">
        <v>500</v>
      </c>
      <c r="F324" s="245">
        <v>2000</v>
      </c>
      <c r="G324" s="245">
        <v>2000</v>
      </c>
      <c r="I324" s="245">
        <v>3000</v>
      </c>
      <c r="J324" s="245">
        <v>3000</v>
      </c>
      <c r="L324" s="245">
        <v>5000</v>
      </c>
      <c r="M324" s="245">
        <v>5000</v>
      </c>
      <c r="O324" s="245">
        <v>10000</v>
      </c>
      <c r="P324" s="245">
        <v>10000</v>
      </c>
      <c r="R324" s="245">
        <v>20000</v>
      </c>
      <c r="S324" s="245">
        <v>20000</v>
      </c>
      <c r="U324" s="245">
        <v>50000</v>
      </c>
      <c r="V324" s="245">
        <v>50000</v>
      </c>
    </row>
    <row r="325" spans="1:23">
      <c r="A325" s="254" t="s">
        <v>653</v>
      </c>
      <c r="B325" s="254" t="s">
        <v>654</v>
      </c>
      <c r="C325" s="245" t="s">
        <v>652</v>
      </c>
      <c r="D325" s="245" t="s">
        <v>655</v>
      </c>
      <c r="E325" s="245" t="s">
        <v>656</v>
      </c>
      <c r="F325" s="245" t="s">
        <v>652</v>
      </c>
      <c r="G325" s="245" t="s">
        <v>655</v>
      </c>
      <c r="H325" s="245" t="s">
        <v>656</v>
      </c>
      <c r="I325" s="245" t="s">
        <v>652</v>
      </c>
      <c r="J325" s="245" t="s">
        <v>655</v>
      </c>
      <c r="K325" s="245" t="s">
        <v>656</v>
      </c>
      <c r="L325" s="245" t="s">
        <v>652</v>
      </c>
      <c r="M325" s="245" t="s">
        <v>655</v>
      </c>
      <c r="N325" s="245" t="s">
        <v>656</v>
      </c>
      <c r="O325" s="245" t="s">
        <v>652</v>
      </c>
      <c r="P325" s="245" t="s">
        <v>655</v>
      </c>
      <c r="Q325" s="245" t="s">
        <v>656</v>
      </c>
      <c r="R325" s="245" t="s">
        <v>652</v>
      </c>
      <c r="S325" s="245" t="s">
        <v>655</v>
      </c>
      <c r="T325" s="245" t="s">
        <v>656</v>
      </c>
      <c r="U325" s="245" t="s">
        <v>652</v>
      </c>
      <c r="V325" s="245" t="s">
        <v>655</v>
      </c>
      <c r="W325" s="245" t="s">
        <v>656</v>
      </c>
    </row>
    <row r="326" spans="1:23">
      <c r="A326" s="254">
        <v>18</v>
      </c>
      <c r="B326" s="254">
        <v>24</v>
      </c>
      <c r="C326" s="245">
        <v>7187</v>
      </c>
      <c r="D326" s="245">
        <v>3791.1424999999999</v>
      </c>
      <c r="E326" s="245">
        <v>2012.36</v>
      </c>
      <c r="F326" s="245">
        <v>5017</v>
      </c>
      <c r="G326" s="245">
        <v>2646.4675000000002</v>
      </c>
      <c r="H326" s="245">
        <v>1404.76</v>
      </c>
      <c r="I326" s="245">
        <v>4264</v>
      </c>
      <c r="J326" s="245">
        <v>2249.2600000000002</v>
      </c>
      <c r="K326" s="245">
        <v>1193.92</v>
      </c>
      <c r="L326" s="245">
        <v>3456</v>
      </c>
      <c r="M326" s="245">
        <v>1823.04</v>
      </c>
      <c r="N326" s="245">
        <v>967.68</v>
      </c>
      <c r="O326" s="245">
        <v>2306</v>
      </c>
      <c r="P326" s="245">
        <v>1216.415</v>
      </c>
      <c r="Q326" s="245">
        <v>645.67999999999995</v>
      </c>
      <c r="R326" s="245">
        <v>1388</v>
      </c>
      <c r="S326" s="245">
        <v>732.17</v>
      </c>
      <c r="T326" s="245">
        <v>388.64</v>
      </c>
      <c r="U326" s="245">
        <v>1000</v>
      </c>
      <c r="V326" s="245">
        <v>527.5</v>
      </c>
      <c r="W326" s="245">
        <v>280</v>
      </c>
    </row>
    <row r="327" spans="1:23">
      <c r="A327" s="254">
        <v>25</v>
      </c>
      <c r="B327" s="254">
        <v>29</v>
      </c>
      <c r="C327" s="245">
        <v>8225</v>
      </c>
      <c r="D327" s="245">
        <v>4338.6875</v>
      </c>
      <c r="E327" s="245">
        <v>2303</v>
      </c>
      <c r="F327" s="245">
        <v>5990</v>
      </c>
      <c r="G327" s="245">
        <v>3159.7249999999999</v>
      </c>
      <c r="H327" s="245">
        <v>1677.2</v>
      </c>
      <c r="I327" s="245">
        <v>5091</v>
      </c>
      <c r="J327" s="245">
        <v>2685.5025000000001</v>
      </c>
      <c r="K327" s="245">
        <v>1425.48</v>
      </c>
      <c r="L327" s="245">
        <v>4376</v>
      </c>
      <c r="M327" s="245">
        <v>2308.34</v>
      </c>
      <c r="N327" s="245">
        <v>1225.28</v>
      </c>
      <c r="O327" s="245">
        <v>2973</v>
      </c>
      <c r="P327" s="245">
        <v>1568.2574999999999</v>
      </c>
      <c r="Q327" s="245">
        <v>832.44</v>
      </c>
      <c r="R327" s="245">
        <v>2181</v>
      </c>
      <c r="S327" s="245">
        <v>1150.4775</v>
      </c>
      <c r="T327" s="245">
        <v>610.67999999999995</v>
      </c>
      <c r="U327" s="245">
        <v>1571</v>
      </c>
      <c r="V327" s="245">
        <v>828.70249999999999</v>
      </c>
      <c r="W327" s="245">
        <v>439.88</v>
      </c>
    </row>
    <row r="328" spans="1:23">
      <c r="A328" s="254">
        <v>30</v>
      </c>
      <c r="B328" s="254">
        <v>34</v>
      </c>
      <c r="C328" s="245">
        <v>9091</v>
      </c>
      <c r="D328" s="245">
        <v>4795.5024999999996</v>
      </c>
      <c r="E328" s="245">
        <v>2545.48</v>
      </c>
      <c r="F328" s="245">
        <v>6613</v>
      </c>
      <c r="G328" s="245">
        <v>3488.3575000000001</v>
      </c>
      <c r="H328" s="245">
        <v>1851.6399999999999</v>
      </c>
      <c r="I328" s="245">
        <v>5621</v>
      </c>
      <c r="J328" s="245">
        <v>2965.0774999999999</v>
      </c>
      <c r="K328" s="245">
        <v>1573.88</v>
      </c>
      <c r="L328" s="245">
        <v>4802</v>
      </c>
      <c r="M328" s="245">
        <v>2533.0549999999998</v>
      </c>
      <c r="N328" s="245">
        <v>1344.56</v>
      </c>
      <c r="O328" s="245">
        <v>3280</v>
      </c>
      <c r="P328" s="245">
        <v>1730.2</v>
      </c>
      <c r="Q328" s="245">
        <v>918.4</v>
      </c>
      <c r="R328" s="245">
        <v>2401</v>
      </c>
      <c r="S328" s="245">
        <v>1266.5274999999999</v>
      </c>
      <c r="T328" s="245">
        <v>672.28</v>
      </c>
      <c r="U328" s="245">
        <v>1728</v>
      </c>
      <c r="V328" s="245">
        <v>911.52</v>
      </c>
      <c r="W328" s="245">
        <v>483.84</v>
      </c>
    </row>
    <row r="329" spans="1:23">
      <c r="A329" s="254">
        <v>35</v>
      </c>
      <c r="B329" s="254">
        <v>39</v>
      </c>
      <c r="C329" s="245">
        <v>9960</v>
      </c>
      <c r="D329" s="245">
        <v>5253.9</v>
      </c>
      <c r="E329" s="245">
        <v>2788.8</v>
      </c>
      <c r="F329" s="245">
        <v>7569</v>
      </c>
      <c r="G329" s="245">
        <v>3992.6475</v>
      </c>
      <c r="H329" s="245">
        <v>2119.3200000000002</v>
      </c>
      <c r="I329" s="245">
        <v>6433</v>
      </c>
      <c r="J329" s="245">
        <v>3393.4074999999998</v>
      </c>
      <c r="K329" s="245">
        <v>1801.24</v>
      </c>
      <c r="L329" s="245">
        <v>5292</v>
      </c>
      <c r="M329" s="245">
        <v>2791.53</v>
      </c>
      <c r="N329" s="245">
        <v>1481.76</v>
      </c>
      <c r="O329" s="245">
        <v>3767</v>
      </c>
      <c r="P329" s="245">
        <v>1987.0925</v>
      </c>
      <c r="Q329" s="245">
        <v>1054.76</v>
      </c>
      <c r="R329" s="245">
        <v>2770</v>
      </c>
      <c r="S329" s="245">
        <v>1461.175</v>
      </c>
      <c r="T329" s="245">
        <v>775.6</v>
      </c>
      <c r="U329" s="245">
        <v>1995</v>
      </c>
      <c r="V329" s="245">
        <v>1052.3625</v>
      </c>
      <c r="W329" s="245">
        <v>558.6</v>
      </c>
    </row>
    <row r="330" spans="1:23">
      <c r="A330" s="254">
        <v>40</v>
      </c>
      <c r="B330" s="254">
        <v>44</v>
      </c>
      <c r="C330" s="245">
        <v>10964</v>
      </c>
      <c r="D330" s="245">
        <v>5783.51</v>
      </c>
      <c r="E330" s="245">
        <v>3069.92</v>
      </c>
      <c r="F330" s="245">
        <v>8190</v>
      </c>
      <c r="G330" s="245">
        <v>4320.2250000000004</v>
      </c>
      <c r="H330" s="245">
        <v>2293.1999999999998</v>
      </c>
      <c r="I330" s="245">
        <v>6961</v>
      </c>
      <c r="J330" s="245">
        <v>3671.9274999999998</v>
      </c>
      <c r="K330" s="245">
        <v>1949.08</v>
      </c>
      <c r="L330" s="245">
        <v>5813</v>
      </c>
      <c r="M330" s="245">
        <v>3066.3575000000001</v>
      </c>
      <c r="N330" s="245">
        <v>1627.6399999999999</v>
      </c>
      <c r="O330" s="245">
        <v>4323</v>
      </c>
      <c r="P330" s="245">
        <v>2280.3825000000002</v>
      </c>
      <c r="Q330" s="245">
        <v>1210.44</v>
      </c>
      <c r="R330" s="245">
        <v>3181</v>
      </c>
      <c r="S330" s="245">
        <v>1677.9775</v>
      </c>
      <c r="T330" s="245">
        <v>890.68</v>
      </c>
      <c r="U330" s="245">
        <v>2290</v>
      </c>
      <c r="V330" s="245">
        <v>1207.9749999999999</v>
      </c>
      <c r="W330" s="245">
        <v>641.20000000000005</v>
      </c>
    </row>
    <row r="331" spans="1:23">
      <c r="A331" s="254">
        <v>45</v>
      </c>
      <c r="B331" s="254">
        <v>49</v>
      </c>
      <c r="C331" s="245">
        <v>12079</v>
      </c>
      <c r="D331" s="245">
        <v>6371.6724999999997</v>
      </c>
      <c r="E331" s="245">
        <v>3382.12</v>
      </c>
      <c r="F331" s="245">
        <v>9150</v>
      </c>
      <c r="G331" s="245">
        <v>4826.625</v>
      </c>
      <c r="H331" s="245">
        <v>2562</v>
      </c>
      <c r="I331" s="245">
        <v>7780</v>
      </c>
      <c r="J331" s="245">
        <v>4103.95</v>
      </c>
      <c r="K331" s="245">
        <v>2178.4</v>
      </c>
      <c r="L331" s="245">
        <v>6755</v>
      </c>
      <c r="M331" s="245">
        <v>3563.2624999999998</v>
      </c>
      <c r="N331" s="245">
        <v>1891.4</v>
      </c>
      <c r="O331" s="245">
        <v>4972</v>
      </c>
      <c r="P331" s="245">
        <v>2622.73</v>
      </c>
      <c r="Q331" s="245">
        <v>1392.16</v>
      </c>
      <c r="R331" s="245">
        <v>3665</v>
      </c>
      <c r="S331" s="245">
        <v>1933.2874999999999</v>
      </c>
      <c r="T331" s="245">
        <v>1026.2</v>
      </c>
      <c r="U331" s="245">
        <v>2638</v>
      </c>
      <c r="V331" s="245">
        <v>1391.5450000000001</v>
      </c>
      <c r="W331" s="245">
        <v>738.64</v>
      </c>
    </row>
    <row r="332" spans="1:23">
      <c r="A332" s="254">
        <v>50</v>
      </c>
      <c r="B332" s="254">
        <v>54</v>
      </c>
      <c r="C332" s="245">
        <v>13953</v>
      </c>
      <c r="D332" s="245">
        <v>7360.2075000000004</v>
      </c>
      <c r="E332" s="245">
        <v>3906.84</v>
      </c>
      <c r="F332" s="245">
        <v>11306</v>
      </c>
      <c r="G332" s="245">
        <v>5963.915</v>
      </c>
      <c r="H332" s="245">
        <v>3165.68</v>
      </c>
      <c r="I332" s="245">
        <v>9611</v>
      </c>
      <c r="J332" s="245">
        <v>5069.8024999999998</v>
      </c>
      <c r="K332" s="245">
        <v>2691.08</v>
      </c>
      <c r="L332" s="245">
        <v>8132</v>
      </c>
      <c r="M332" s="245">
        <v>4289.63</v>
      </c>
      <c r="N332" s="245">
        <v>2276.96</v>
      </c>
      <c r="O332" s="245">
        <v>6124</v>
      </c>
      <c r="P332" s="245">
        <v>3230.41</v>
      </c>
      <c r="Q332" s="245">
        <v>1714.72</v>
      </c>
      <c r="R332" s="245">
        <v>4481</v>
      </c>
      <c r="S332" s="245">
        <v>2363.7275</v>
      </c>
      <c r="T332" s="245">
        <v>1254.68</v>
      </c>
      <c r="U332" s="245">
        <v>3225</v>
      </c>
      <c r="V332" s="245">
        <v>1701.1875</v>
      </c>
      <c r="W332" s="245">
        <v>903</v>
      </c>
    </row>
    <row r="333" spans="1:23">
      <c r="A333" s="254">
        <v>55</v>
      </c>
      <c r="B333" s="254">
        <v>59</v>
      </c>
      <c r="C333" s="245">
        <v>16007</v>
      </c>
      <c r="D333" s="245">
        <v>8443.6924999999992</v>
      </c>
      <c r="E333" s="245">
        <v>4481.96</v>
      </c>
      <c r="F333" s="245">
        <v>13300</v>
      </c>
      <c r="G333" s="245">
        <v>7015.75</v>
      </c>
      <c r="H333" s="245">
        <v>3724</v>
      </c>
      <c r="I333" s="245">
        <v>11304</v>
      </c>
      <c r="J333" s="245">
        <v>5962.86</v>
      </c>
      <c r="K333" s="245">
        <v>3165.12</v>
      </c>
      <c r="L333" s="245">
        <v>9918</v>
      </c>
      <c r="M333" s="245">
        <v>5231.7449999999999</v>
      </c>
      <c r="N333" s="245">
        <v>2777.04</v>
      </c>
      <c r="O333" s="245">
        <v>7405</v>
      </c>
      <c r="P333" s="245">
        <v>3906.1374999999998</v>
      </c>
      <c r="Q333" s="245">
        <v>2073.4</v>
      </c>
      <c r="R333" s="245">
        <v>5430</v>
      </c>
      <c r="S333" s="245">
        <v>2864.3249999999998</v>
      </c>
      <c r="T333" s="245">
        <v>1520.4</v>
      </c>
      <c r="U333" s="245">
        <v>3910</v>
      </c>
      <c r="V333" s="245">
        <v>2062.5250000000001</v>
      </c>
      <c r="W333" s="245">
        <v>1094.8</v>
      </c>
    </row>
    <row r="334" spans="1:23">
      <c r="A334" s="254">
        <v>60</v>
      </c>
      <c r="B334" s="254">
        <v>64</v>
      </c>
      <c r="C334" s="245">
        <v>20557</v>
      </c>
      <c r="D334" s="245">
        <v>10843.817499999999</v>
      </c>
      <c r="E334" s="245">
        <v>5755.96</v>
      </c>
      <c r="F334" s="245">
        <v>17418</v>
      </c>
      <c r="G334" s="245">
        <v>9187.9950000000008</v>
      </c>
      <c r="H334" s="245">
        <v>4877.04</v>
      </c>
      <c r="I334" s="245">
        <v>14804</v>
      </c>
      <c r="J334" s="245">
        <v>7809.11</v>
      </c>
      <c r="K334" s="245">
        <v>4145.12</v>
      </c>
      <c r="L334" s="245">
        <v>13925</v>
      </c>
      <c r="M334" s="245">
        <v>7345.4375</v>
      </c>
      <c r="N334" s="245">
        <v>3899</v>
      </c>
      <c r="O334" s="245">
        <v>9832</v>
      </c>
      <c r="P334" s="245">
        <v>5186.38</v>
      </c>
      <c r="Q334" s="245">
        <v>2752.96</v>
      </c>
      <c r="R334" s="245">
        <v>7204</v>
      </c>
      <c r="S334" s="245">
        <v>3800.11</v>
      </c>
      <c r="T334" s="245">
        <v>2017.12</v>
      </c>
      <c r="U334" s="245">
        <v>5187</v>
      </c>
      <c r="V334" s="245">
        <v>2736.1424999999999</v>
      </c>
      <c r="W334" s="245">
        <v>1452.36</v>
      </c>
    </row>
    <row r="335" spans="1:23">
      <c r="A335" s="254">
        <v>65</v>
      </c>
      <c r="B335" s="254">
        <v>69</v>
      </c>
      <c r="C335" s="245">
        <v>29626</v>
      </c>
      <c r="D335" s="245">
        <v>15627.715</v>
      </c>
      <c r="E335" s="245">
        <v>8295.2800000000007</v>
      </c>
      <c r="F335" s="245">
        <v>23638</v>
      </c>
      <c r="G335" s="245">
        <v>12469.045</v>
      </c>
      <c r="H335" s="245">
        <v>6618.64</v>
      </c>
      <c r="I335" s="245">
        <v>20091</v>
      </c>
      <c r="J335" s="245">
        <v>10598.002500000001</v>
      </c>
      <c r="K335" s="245">
        <v>5625.48</v>
      </c>
      <c r="L335" s="245">
        <v>18246</v>
      </c>
      <c r="M335" s="245">
        <v>9624.7649999999994</v>
      </c>
      <c r="N335" s="245">
        <v>5108.88</v>
      </c>
      <c r="O335" s="245">
        <v>13875</v>
      </c>
      <c r="P335" s="245">
        <v>7319.0625</v>
      </c>
      <c r="Q335" s="245">
        <v>3885</v>
      </c>
      <c r="R335" s="245">
        <v>10192</v>
      </c>
      <c r="S335" s="245">
        <v>5376.28</v>
      </c>
      <c r="T335" s="245">
        <v>2853.76</v>
      </c>
      <c r="U335" s="245">
        <v>7337</v>
      </c>
      <c r="V335" s="245">
        <v>3870.2674999999999</v>
      </c>
      <c r="W335" s="245">
        <v>2054.36</v>
      </c>
    </row>
    <row r="336" spans="1:23">
      <c r="A336" s="254">
        <v>70</v>
      </c>
      <c r="B336" s="254">
        <v>74</v>
      </c>
      <c r="C336" s="245">
        <v>48206</v>
      </c>
      <c r="D336" s="245">
        <v>25428.665000000001</v>
      </c>
      <c r="E336" s="245">
        <v>13497.68</v>
      </c>
      <c r="F336" s="245">
        <v>34632</v>
      </c>
      <c r="G336" s="245">
        <v>18268.38</v>
      </c>
      <c r="H336" s="245">
        <v>9696.9599999999991</v>
      </c>
      <c r="I336" s="245">
        <v>29436</v>
      </c>
      <c r="J336" s="245">
        <v>15527.49</v>
      </c>
      <c r="K336" s="245">
        <v>8242.08</v>
      </c>
      <c r="L336" s="245">
        <v>21858</v>
      </c>
      <c r="M336" s="245">
        <v>11530.094999999999</v>
      </c>
      <c r="N336" s="245">
        <v>6120.24</v>
      </c>
      <c r="O336" s="245">
        <v>17396</v>
      </c>
      <c r="P336" s="245">
        <v>9176.39</v>
      </c>
      <c r="Q336" s="245">
        <v>4870.88</v>
      </c>
      <c r="R336" s="245">
        <v>13989</v>
      </c>
      <c r="S336" s="245">
        <v>7379.1975000000002</v>
      </c>
      <c r="T336" s="245">
        <v>3916.92</v>
      </c>
      <c r="U336" s="245">
        <v>10071</v>
      </c>
      <c r="V336" s="245">
        <v>5312.4525000000003</v>
      </c>
      <c r="W336" s="245">
        <v>2819.88</v>
      </c>
    </row>
    <row r="337" spans="1:24">
      <c r="A337" s="254">
        <v>75</v>
      </c>
      <c r="B337" s="254">
        <v>79</v>
      </c>
      <c r="C337" s="245">
        <v>70415</v>
      </c>
      <c r="D337" s="245">
        <v>37143.912499999999</v>
      </c>
      <c r="E337" s="245">
        <v>19716.2</v>
      </c>
      <c r="F337" s="245">
        <v>50552</v>
      </c>
      <c r="G337" s="245">
        <v>26666.18</v>
      </c>
      <c r="H337" s="245">
        <v>14154.56</v>
      </c>
      <c r="I337" s="245">
        <v>42970</v>
      </c>
      <c r="J337" s="245">
        <v>22666.674999999999</v>
      </c>
      <c r="K337" s="245">
        <v>12031.6</v>
      </c>
      <c r="L337" s="245">
        <v>31857</v>
      </c>
      <c r="M337" s="245">
        <v>16804.567500000001</v>
      </c>
      <c r="N337" s="245">
        <v>8919.9599999999991</v>
      </c>
      <c r="O337" s="245">
        <v>25444</v>
      </c>
      <c r="P337" s="245">
        <v>13421.71</v>
      </c>
      <c r="Q337" s="245">
        <v>7124.32</v>
      </c>
      <c r="R337" s="245">
        <v>20342</v>
      </c>
      <c r="S337" s="245">
        <v>10730.405000000001</v>
      </c>
      <c r="T337" s="245">
        <v>5695.76</v>
      </c>
      <c r="U337" s="245">
        <v>14647</v>
      </c>
      <c r="V337" s="245">
        <v>7726.2924999999996</v>
      </c>
      <c r="W337" s="245">
        <v>4101.16</v>
      </c>
    </row>
    <row r="338" spans="1:24">
      <c r="A338" s="254">
        <v>80</v>
      </c>
      <c r="B338" s="254">
        <v>99</v>
      </c>
      <c r="C338" s="245">
        <v>88152</v>
      </c>
      <c r="D338" s="245">
        <v>46500.18</v>
      </c>
      <c r="E338" s="245">
        <v>24682.560000000001</v>
      </c>
      <c r="F338" s="245">
        <v>63263</v>
      </c>
      <c r="G338" s="245">
        <v>33371.232499999998</v>
      </c>
      <c r="H338" s="245">
        <v>17713.64</v>
      </c>
      <c r="I338" s="245">
        <v>53775</v>
      </c>
      <c r="J338" s="245">
        <v>28366.3125</v>
      </c>
      <c r="K338" s="245">
        <v>15057</v>
      </c>
      <c r="L338" s="245">
        <v>41749</v>
      </c>
      <c r="M338" s="245">
        <v>22022.5975</v>
      </c>
      <c r="N338" s="245">
        <v>11689.72</v>
      </c>
      <c r="O338" s="245">
        <v>31818</v>
      </c>
      <c r="P338" s="245">
        <v>16783.994999999999</v>
      </c>
      <c r="Q338" s="245">
        <v>8909.0400000000009</v>
      </c>
      <c r="R338" s="245">
        <v>26646</v>
      </c>
      <c r="S338" s="245">
        <v>14055.764999999999</v>
      </c>
      <c r="T338" s="245">
        <v>7460.88</v>
      </c>
      <c r="U338" s="245">
        <v>19185</v>
      </c>
      <c r="V338" s="245">
        <v>10120.0875</v>
      </c>
      <c r="W338" s="245">
        <v>5371.8</v>
      </c>
    </row>
    <row r="340" spans="1:24">
      <c r="A340" s="254">
        <v>1</v>
      </c>
      <c r="C340" s="245">
        <v>3326</v>
      </c>
      <c r="D340" s="245">
        <v>1754.4649999999999</v>
      </c>
      <c r="E340" s="245">
        <v>931.28</v>
      </c>
      <c r="F340" s="245">
        <v>2435</v>
      </c>
      <c r="G340" s="245">
        <v>1284.4625000000001</v>
      </c>
      <c r="H340" s="245">
        <v>681.8</v>
      </c>
      <c r="I340" s="245">
        <v>2068</v>
      </c>
      <c r="J340" s="245">
        <v>1090.8699999999999</v>
      </c>
      <c r="K340" s="245">
        <v>579.04</v>
      </c>
      <c r="L340" s="245">
        <v>1639</v>
      </c>
      <c r="M340" s="245">
        <v>864.57249999999999</v>
      </c>
      <c r="N340" s="245">
        <v>458.92</v>
      </c>
      <c r="O340" s="245">
        <v>1446</v>
      </c>
      <c r="P340" s="245">
        <v>762.76499999999999</v>
      </c>
      <c r="Q340" s="245">
        <v>404.88</v>
      </c>
      <c r="R340" s="245">
        <v>1052</v>
      </c>
      <c r="S340" s="245">
        <v>554.92999999999995</v>
      </c>
      <c r="T340" s="245">
        <v>294.56</v>
      </c>
      <c r="U340" s="245">
        <v>758</v>
      </c>
      <c r="V340" s="245">
        <v>399.84500000000003</v>
      </c>
      <c r="W340" s="245">
        <v>212.24</v>
      </c>
      <c r="X340" s="245">
        <v>6</v>
      </c>
    </row>
    <row r="341" spans="1:24">
      <c r="A341" s="254">
        <v>2</v>
      </c>
      <c r="C341" s="245">
        <v>5247</v>
      </c>
      <c r="D341" s="245">
        <v>2767.7925</v>
      </c>
      <c r="E341" s="245">
        <v>1469.16</v>
      </c>
      <c r="F341" s="245">
        <v>3820</v>
      </c>
      <c r="G341" s="245">
        <v>2015.05</v>
      </c>
      <c r="H341" s="245">
        <v>1069.5999999999999</v>
      </c>
      <c r="I341" s="245">
        <v>3247</v>
      </c>
      <c r="J341" s="245">
        <v>1712.7925</v>
      </c>
      <c r="K341" s="245">
        <v>909.16</v>
      </c>
      <c r="L341" s="245">
        <v>2573</v>
      </c>
      <c r="M341" s="245">
        <v>1357.2574999999999</v>
      </c>
      <c r="N341" s="245">
        <v>720.44</v>
      </c>
      <c r="O341" s="245">
        <v>2279</v>
      </c>
      <c r="P341" s="245">
        <v>1202.1724999999999</v>
      </c>
      <c r="Q341" s="245">
        <v>638.12</v>
      </c>
      <c r="R341" s="245">
        <v>1538</v>
      </c>
      <c r="S341" s="245">
        <v>811.29499999999996</v>
      </c>
      <c r="T341" s="245">
        <v>430.64</v>
      </c>
      <c r="U341" s="245">
        <v>1107</v>
      </c>
      <c r="V341" s="245">
        <v>583.9425</v>
      </c>
      <c r="W341" s="245">
        <v>309.95999999999998</v>
      </c>
    </row>
    <row r="342" spans="1:24">
      <c r="A342" s="254">
        <v>3</v>
      </c>
      <c r="C342" s="245">
        <v>7591</v>
      </c>
      <c r="D342" s="245">
        <v>4004.2525000000001</v>
      </c>
      <c r="E342" s="245">
        <v>2125.48</v>
      </c>
      <c r="F342" s="245">
        <v>5561</v>
      </c>
      <c r="G342" s="245">
        <v>2933.4274999999998</v>
      </c>
      <c r="H342" s="245">
        <v>1557.08</v>
      </c>
      <c r="I342" s="245">
        <v>4725</v>
      </c>
      <c r="J342" s="245">
        <v>2492.4375</v>
      </c>
      <c r="K342" s="245">
        <v>1323</v>
      </c>
      <c r="L342" s="245">
        <v>3738</v>
      </c>
      <c r="M342" s="245">
        <v>1971.7950000000001</v>
      </c>
      <c r="N342" s="245">
        <v>1046.6400000000001</v>
      </c>
      <c r="O342" s="245">
        <v>3292</v>
      </c>
      <c r="P342" s="245">
        <v>1736.53</v>
      </c>
      <c r="Q342" s="245">
        <v>921.76</v>
      </c>
      <c r="R342" s="245">
        <v>2317</v>
      </c>
      <c r="S342" s="245">
        <v>1222.2175</v>
      </c>
      <c r="T342" s="245">
        <v>648.76</v>
      </c>
      <c r="U342" s="245">
        <v>1668</v>
      </c>
      <c r="V342" s="245">
        <v>879.87</v>
      </c>
      <c r="W342" s="245">
        <v>467.04</v>
      </c>
    </row>
    <row r="344" spans="1:24">
      <c r="A344" s="254" t="s">
        <v>667</v>
      </c>
      <c r="C344" s="245" t="s">
        <v>635</v>
      </c>
      <c r="F344" s="245" t="s">
        <v>636</v>
      </c>
      <c r="I344" s="245" t="s">
        <v>637</v>
      </c>
      <c r="L344" s="245" t="s">
        <v>638</v>
      </c>
      <c r="O344" s="245" t="s">
        <v>639</v>
      </c>
      <c r="R344" s="245" t="s">
        <v>640</v>
      </c>
      <c r="U344" s="245" t="s">
        <v>641</v>
      </c>
    </row>
    <row r="345" spans="1:24">
      <c r="C345" s="245" t="s">
        <v>642</v>
      </c>
      <c r="D345" s="245" t="s">
        <v>643</v>
      </c>
      <c r="F345" s="245" t="s">
        <v>642</v>
      </c>
      <c r="G345" s="245" t="s">
        <v>643</v>
      </c>
      <c r="I345" s="245" t="s">
        <v>642</v>
      </c>
      <c r="J345" s="245" t="s">
        <v>643</v>
      </c>
      <c r="L345" s="245" t="s">
        <v>642</v>
      </c>
      <c r="M345" s="245" t="s">
        <v>643</v>
      </c>
      <c r="O345" s="245" t="s">
        <v>642</v>
      </c>
      <c r="P345" s="245" t="s">
        <v>643</v>
      </c>
      <c r="R345" s="245" t="s">
        <v>642</v>
      </c>
      <c r="S345" s="245" t="s">
        <v>643</v>
      </c>
      <c r="U345" s="245" t="s">
        <v>642</v>
      </c>
      <c r="V345" s="245" t="s">
        <v>643</v>
      </c>
    </row>
    <row r="346" spans="1:24">
      <c r="A346" s="254" t="s">
        <v>651</v>
      </c>
      <c r="C346" s="245">
        <v>1000</v>
      </c>
      <c r="D346" s="245">
        <v>500</v>
      </c>
      <c r="F346" s="245">
        <v>2000</v>
      </c>
      <c r="G346" s="245">
        <v>2000</v>
      </c>
      <c r="I346" s="245">
        <v>3000</v>
      </c>
      <c r="J346" s="245">
        <v>3000</v>
      </c>
      <c r="L346" s="245">
        <v>5000</v>
      </c>
      <c r="M346" s="245">
        <v>5000</v>
      </c>
      <c r="O346" s="245">
        <v>10000</v>
      </c>
      <c r="P346" s="245">
        <v>10000</v>
      </c>
      <c r="R346" s="245">
        <v>20000</v>
      </c>
      <c r="S346" s="245">
        <v>20000</v>
      </c>
      <c r="U346" s="245">
        <v>50000</v>
      </c>
      <c r="V346" s="245">
        <v>50000</v>
      </c>
    </row>
    <row r="347" spans="1:24">
      <c r="A347" s="254" t="s">
        <v>653</v>
      </c>
      <c r="B347" s="254" t="s">
        <v>654</v>
      </c>
      <c r="C347" s="245" t="s">
        <v>652</v>
      </c>
      <c r="D347" s="245" t="s">
        <v>655</v>
      </c>
      <c r="E347" s="245" t="s">
        <v>656</v>
      </c>
      <c r="F347" s="245" t="s">
        <v>652</v>
      </c>
      <c r="G347" s="245" t="s">
        <v>655</v>
      </c>
      <c r="H347" s="245" t="s">
        <v>656</v>
      </c>
      <c r="I347" s="245" t="s">
        <v>652</v>
      </c>
      <c r="J347" s="245" t="s">
        <v>655</v>
      </c>
      <c r="K347" s="245" t="s">
        <v>656</v>
      </c>
      <c r="L347" s="245" t="s">
        <v>652</v>
      </c>
      <c r="M347" s="245" t="s">
        <v>655</v>
      </c>
      <c r="N347" s="245" t="s">
        <v>656</v>
      </c>
      <c r="O347" s="245" t="s">
        <v>652</v>
      </c>
      <c r="P347" s="245" t="s">
        <v>655</v>
      </c>
      <c r="Q347" s="245" t="s">
        <v>656</v>
      </c>
      <c r="R347" s="245" t="s">
        <v>652</v>
      </c>
      <c r="S347" s="245" t="s">
        <v>655</v>
      </c>
      <c r="T347" s="245" t="s">
        <v>656</v>
      </c>
      <c r="U347" s="245" t="s">
        <v>652</v>
      </c>
      <c r="V347" s="245" t="s">
        <v>655</v>
      </c>
      <c r="W347" s="245" t="s">
        <v>656</v>
      </c>
    </row>
    <row r="348" spans="1:24">
      <c r="A348" s="254">
        <v>18</v>
      </c>
      <c r="B348" s="254">
        <v>24</v>
      </c>
      <c r="C348" s="245">
        <v>6443</v>
      </c>
      <c r="D348" s="245">
        <v>3398.6824999999999</v>
      </c>
      <c r="E348" s="245">
        <v>1804.04</v>
      </c>
      <c r="F348" s="245">
        <v>4753</v>
      </c>
      <c r="G348" s="245">
        <v>2507.2075</v>
      </c>
      <c r="H348" s="245">
        <v>1330.84</v>
      </c>
      <c r="I348" s="245">
        <v>4041</v>
      </c>
      <c r="J348" s="245">
        <v>2131.6275000000001</v>
      </c>
      <c r="K348" s="245">
        <v>1131.48</v>
      </c>
      <c r="L348" s="245">
        <v>3096</v>
      </c>
      <c r="M348" s="245">
        <v>1633.14</v>
      </c>
      <c r="N348" s="245">
        <v>866.88</v>
      </c>
      <c r="O348" s="245">
        <v>2068</v>
      </c>
      <c r="P348" s="245">
        <v>1090.8699999999999</v>
      </c>
      <c r="Q348" s="245">
        <v>579.04</v>
      </c>
      <c r="R348" s="245">
        <v>1244</v>
      </c>
      <c r="S348" s="245">
        <v>656.21</v>
      </c>
      <c r="T348" s="245">
        <v>348.32</v>
      </c>
      <c r="U348" s="245">
        <v>895</v>
      </c>
      <c r="V348" s="245">
        <v>472.11250000000001</v>
      </c>
      <c r="W348" s="245">
        <v>250.6</v>
      </c>
    </row>
    <row r="349" spans="1:24">
      <c r="A349" s="254">
        <v>25</v>
      </c>
      <c r="B349" s="254">
        <v>29</v>
      </c>
      <c r="C349" s="245">
        <v>7374</v>
      </c>
      <c r="D349" s="245">
        <v>3889.7849999999999</v>
      </c>
      <c r="E349" s="245">
        <v>2064.7199999999998</v>
      </c>
      <c r="F349" s="245">
        <v>5675</v>
      </c>
      <c r="G349" s="245">
        <v>2993.5625</v>
      </c>
      <c r="H349" s="245">
        <v>1589</v>
      </c>
      <c r="I349" s="245">
        <v>4823</v>
      </c>
      <c r="J349" s="245">
        <v>2544.1325000000002</v>
      </c>
      <c r="K349" s="245">
        <v>1350.44</v>
      </c>
      <c r="L349" s="245">
        <v>3922</v>
      </c>
      <c r="M349" s="245">
        <v>2068.855</v>
      </c>
      <c r="N349" s="245">
        <v>1098.1600000000001</v>
      </c>
      <c r="O349" s="245">
        <v>2664</v>
      </c>
      <c r="P349" s="245">
        <v>1405.26</v>
      </c>
      <c r="Q349" s="245">
        <v>745.92</v>
      </c>
      <c r="R349" s="245">
        <v>1956</v>
      </c>
      <c r="S349" s="245">
        <v>1031.79</v>
      </c>
      <c r="T349" s="245">
        <v>547.67999999999995</v>
      </c>
      <c r="U349" s="245">
        <v>1408</v>
      </c>
      <c r="V349" s="245">
        <v>742.72</v>
      </c>
      <c r="W349" s="245">
        <v>394.24</v>
      </c>
    </row>
    <row r="350" spans="1:24">
      <c r="A350" s="254">
        <v>30</v>
      </c>
      <c r="B350" s="254">
        <v>34</v>
      </c>
      <c r="C350" s="245">
        <v>8149</v>
      </c>
      <c r="D350" s="245">
        <v>4298.5974999999999</v>
      </c>
      <c r="E350" s="245">
        <v>2281.7199999999998</v>
      </c>
      <c r="F350" s="245">
        <v>6267</v>
      </c>
      <c r="G350" s="245">
        <v>3305.8425000000002</v>
      </c>
      <c r="H350" s="245">
        <v>1754.76</v>
      </c>
      <c r="I350" s="245">
        <v>5327</v>
      </c>
      <c r="J350" s="245">
        <v>2809.9924999999998</v>
      </c>
      <c r="K350" s="245">
        <v>1491.56</v>
      </c>
      <c r="L350" s="245">
        <v>4308</v>
      </c>
      <c r="M350" s="245">
        <v>2272.4699999999998</v>
      </c>
      <c r="N350" s="245">
        <v>1206.24</v>
      </c>
      <c r="O350" s="245">
        <v>2940</v>
      </c>
      <c r="P350" s="245">
        <v>1550.85</v>
      </c>
      <c r="Q350" s="245">
        <v>823.2</v>
      </c>
      <c r="R350" s="245">
        <v>2156</v>
      </c>
      <c r="S350" s="245">
        <v>1137.29</v>
      </c>
      <c r="T350" s="245">
        <v>603.67999999999995</v>
      </c>
      <c r="U350" s="245">
        <v>1553</v>
      </c>
      <c r="V350" s="245">
        <v>819.20749999999998</v>
      </c>
      <c r="W350" s="245">
        <v>434.84</v>
      </c>
    </row>
    <row r="351" spans="1:24">
      <c r="A351" s="254">
        <v>35</v>
      </c>
      <c r="B351" s="254">
        <v>39</v>
      </c>
      <c r="C351" s="245">
        <v>8926</v>
      </c>
      <c r="D351" s="245">
        <v>4708.4650000000001</v>
      </c>
      <c r="E351" s="245">
        <v>2499.2799999999997</v>
      </c>
      <c r="F351" s="245">
        <v>7171</v>
      </c>
      <c r="G351" s="245">
        <v>3782.7024999999999</v>
      </c>
      <c r="H351" s="245">
        <v>2007.88</v>
      </c>
      <c r="I351" s="245">
        <v>6094</v>
      </c>
      <c r="J351" s="245">
        <v>3214.585</v>
      </c>
      <c r="K351" s="245">
        <v>1706.32</v>
      </c>
      <c r="L351" s="245">
        <v>4746</v>
      </c>
      <c r="M351" s="245">
        <v>2503.5149999999999</v>
      </c>
      <c r="N351" s="245">
        <v>1328.88</v>
      </c>
      <c r="O351" s="245">
        <v>3377</v>
      </c>
      <c r="P351" s="245">
        <v>1781.3675000000001</v>
      </c>
      <c r="Q351" s="245">
        <v>945.56</v>
      </c>
      <c r="R351" s="245">
        <v>2485</v>
      </c>
      <c r="S351" s="245">
        <v>1310.8375000000001</v>
      </c>
      <c r="T351" s="245">
        <v>695.8</v>
      </c>
      <c r="U351" s="245">
        <v>1788</v>
      </c>
      <c r="V351" s="245">
        <v>943.17</v>
      </c>
      <c r="W351" s="245">
        <v>500.64</v>
      </c>
    </row>
    <row r="352" spans="1:24">
      <c r="A352" s="254">
        <v>40</v>
      </c>
      <c r="B352" s="254">
        <v>44</v>
      </c>
      <c r="C352" s="245">
        <v>9830</v>
      </c>
      <c r="D352" s="245">
        <v>5185.3249999999998</v>
      </c>
      <c r="E352" s="245">
        <v>2752.4</v>
      </c>
      <c r="F352" s="245">
        <v>7759</v>
      </c>
      <c r="G352" s="245">
        <v>4092.8724999999999</v>
      </c>
      <c r="H352" s="245">
        <v>2172.52</v>
      </c>
      <c r="I352" s="245">
        <v>6594</v>
      </c>
      <c r="J352" s="245">
        <v>3478.335</v>
      </c>
      <c r="K352" s="245">
        <v>1846.32</v>
      </c>
      <c r="L352" s="245">
        <v>5212</v>
      </c>
      <c r="M352" s="245">
        <v>2749.33</v>
      </c>
      <c r="N352" s="245">
        <v>1459.36</v>
      </c>
      <c r="O352" s="245">
        <v>3877</v>
      </c>
      <c r="P352" s="245">
        <v>2045.1175000000001</v>
      </c>
      <c r="Q352" s="245">
        <v>1085.56</v>
      </c>
      <c r="R352" s="245">
        <v>2850</v>
      </c>
      <c r="S352" s="245">
        <v>1503.375</v>
      </c>
      <c r="T352" s="245">
        <v>798</v>
      </c>
      <c r="U352" s="245">
        <v>2052</v>
      </c>
      <c r="V352" s="245">
        <v>1082.43</v>
      </c>
      <c r="W352" s="245">
        <v>574.55999999999995</v>
      </c>
    </row>
    <row r="353" spans="1:24">
      <c r="A353" s="254">
        <v>45</v>
      </c>
      <c r="B353" s="254">
        <v>49</v>
      </c>
      <c r="C353" s="245">
        <v>10833</v>
      </c>
      <c r="D353" s="245">
        <v>5714.4075000000003</v>
      </c>
      <c r="E353" s="245">
        <v>3033.24</v>
      </c>
      <c r="F353" s="245">
        <v>8205</v>
      </c>
      <c r="G353" s="245">
        <v>4328.1374999999998</v>
      </c>
      <c r="H353" s="245">
        <v>2297.4</v>
      </c>
      <c r="I353" s="245">
        <v>6973</v>
      </c>
      <c r="J353" s="245">
        <v>3678.2575000000002</v>
      </c>
      <c r="K353" s="245">
        <v>1952.44</v>
      </c>
      <c r="L353" s="245">
        <v>6055</v>
      </c>
      <c r="M353" s="245">
        <v>3194.0124999999998</v>
      </c>
      <c r="N353" s="245">
        <v>1695.4</v>
      </c>
      <c r="O353" s="245">
        <v>4460</v>
      </c>
      <c r="P353" s="245">
        <v>2352.65</v>
      </c>
      <c r="Q353" s="245">
        <v>1248.8</v>
      </c>
      <c r="R353" s="245">
        <v>3288</v>
      </c>
      <c r="S353" s="245">
        <v>1734.42</v>
      </c>
      <c r="T353" s="245">
        <v>920.64</v>
      </c>
      <c r="U353" s="245">
        <v>2367</v>
      </c>
      <c r="V353" s="245">
        <v>1248.5925</v>
      </c>
      <c r="W353" s="245">
        <v>662.76</v>
      </c>
    </row>
    <row r="354" spans="1:24">
      <c r="A354" s="254">
        <v>50</v>
      </c>
      <c r="B354" s="254">
        <v>54</v>
      </c>
      <c r="C354" s="245">
        <v>11944</v>
      </c>
      <c r="D354" s="245">
        <v>6300.46</v>
      </c>
      <c r="E354" s="245">
        <v>3344.32</v>
      </c>
      <c r="F354" s="245">
        <v>9679</v>
      </c>
      <c r="G354" s="245">
        <v>5105.6724999999997</v>
      </c>
      <c r="H354" s="245">
        <v>2710.12</v>
      </c>
      <c r="I354" s="245">
        <v>8226</v>
      </c>
      <c r="J354" s="245">
        <v>4339.2150000000001</v>
      </c>
      <c r="K354" s="245">
        <v>2303.2800000000002</v>
      </c>
      <c r="L354" s="245">
        <v>6961</v>
      </c>
      <c r="M354" s="245">
        <v>3671.9274999999998</v>
      </c>
      <c r="N354" s="245">
        <v>1949.08</v>
      </c>
      <c r="O354" s="245">
        <v>5242</v>
      </c>
      <c r="P354" s="245">
        <v>2765.1550000000002</v>
      </c>
      <c r="Q354" s="245">
        <v>1467.76</v>
      </c>
      <c r="R354" s="245">
        <v>3837</v>
      </c>
      <c r="S354" s="245">
        <v>2024.0174999999999</v>
      </c>
      <c r="T354" s="245">
        <v>1074.3599999999999</v>
      </c>
      <c r="U354" s="245">
        <v>2761</v>
      </c>
      <c r="V354" s="245">
        <v>1456.4275</v>
      </c>
      <c r="W354" s="245">
        <v>773.08</v>
      </c>
    </row>
    <row r="355" spans="1:24">
      <c r="A355" s="254">
        <v>55</v>
      </c>
      <c r="B355" s="254">
        <v>59</v>
      </c>
      <c r="C355" s="245">
        <v>13703</v>
      </c>
      <c r="D355" s="245">
        <v>7228.3325000000004</v>
      </c>
      <c r="E355" s="245">
        <v>3836.84</v>
      </c>
      <c r="F355" s="245">
        <v>11385</v>
      </c>
      <c r="G355" s="245">
        <v>6005.5874999999996</v>
      </c>
      <c r="H355" s="245">
        <v>3187.8</v>
      </c>
      <c r="I355" s="245">
        <v>9678</v>
      </c>
      <c r="J355" s="245">
        <v>5105.1450000000004</v>
      </c>
      <c r="K355" s="245">
        <v>2709.84</v>
      </c>
      <c r="L355" s="245">
        <v>8490</v>
      </c>
      <c r="M355" s="245">
        <v>4478.4750000000004</v>
      </c>
      <c r="N355" s="245">
        <v>2377.1999999999998</v>
      </c>
      <c r="O355" s="245">
        <v>6338</v>
      </c>
      <c r="P355" s="245">
        <v>3343.2950000000001</v>
      </c>
      <c r="Q355" s="245">
        <v>1774.6399999999999</v>
      </c>
      <c r="R355" s="245">
        <v>4649</v>
      </c>
      <c r="S355" s="245">
        <v>2452.3474999999999</v>
      </c>
      <c r="T355" s="245">
        <v>1301.72</v>
      </c>
      <c r="U355" s="245">
        <v>3347</v>
      </c>
      <c r="V355" s="245">
        <v>1765.5425</v>
      </c>
      <c r="W355" s="245">
        <v>937.16</v>
      </c>
    </row>
    <row r="356" spans="1:24">
      <c r="A356" s="254">
        <v>60</v>
      </c>
      <c r="B356" s="254">
        <v>64</v>
      </c>
      <c r="C356" s="245">
        <v>16831</v>
      </c>
      <c r="D356" s="245">
        <v>8878.3525000000009</v>
      </c>
      <c r="E356" s="245">
        <v>4712.68</v>
      </c>
      <c r="F356" s="245">
        <v>14261</v>
      </c>
      <c r="G356" s="245">
        <v>7522.6774999999998</v>
      </c>
      <c r="H356" s="245">
        <v>3993.08</v>
      </c>
      <c r="I356" s="245">
        <v>12122</v>
      </c>
      <c r="J356" s="245">
        <v>6394.3549999999996</v>
      </c>
      <c r="K356" s="245">
        <v>3394.16</v>
      </c>
      <c r="L356" s="245">
        <v>11402</v>
      </c>
      <c r="M356" s="245">
        <v>6014.5550000000003</v>
      </c>
      <c r="N356" s="245">
        <v>3192.56</v>
      </c>
      <c r="O356" s="245">
        <v>8048</v>
      </c>
      <c r="P356" s="245">
        <v>4245.32</v>
      </c>
      <c r="Q356" s="245">
        <v>2253.44</v>
      </c>
      <c r="R356" s="245">
        <v>5897</v>
      </c>
      <c r="S356" s="245">
        <v>3110.6675</v>
      </c>
      <c r="T356" s="245">
        <v>1651.16</v>
      </c>
      <c r="U356" s="245">
        <v>4246</v>
      </c>
      <c r="V356" s="245">
        <v>2239.7649999999999</v>
      </c>
      <c r="W356" s="245">
        <v>1188.8800000000001</v>
      </c>
    </row>
    <row r="357" spans="1:24">
      <c r="A357" s="254">
        <v>65</v>
      </c>
      <c r="B357" s="254">
        <v>69</v>
      </c>
      <c r="C357" s="245">
        <v>24255</v>
      </c>
      <c r="D357" s="245">
        <v>12794.512500000001</v>
      </c>
      <c r="E357" s="245">
        <v>6791.4</v>
      </c>
      <c r="F357" s="245">
        <v>19356</v>
      </c>
      <c r="G357" s="245">
        <v>10210.290000000001</v>
      </c>
      <c r="H357" s="245">
        <v>5419.68</v>
      </c>
      <c r="I357" s="245">
        <v>16452</v>
      </c>
      <c r="J357" s="245">
        <v>8678.43</v>
      </c>
      <c r="K357" s="245">
        <v>4606.5600000000004</v>
      </c>
      <c r="L357" s="245">
        <v>14938</v>
      </c>
      <c r="M357" s="245">
        <v>7879.7950000000001</v>
      </c>
      <c r="N357" s="245">
        <v>4182.6400000000003</v>
      </c>
      <c r="O357" s="245">
        <v>11358</v>
      </c>
      <c r="P357" s="245">
        <v>5991.3450000000003</v>
      </c>
      <c r="Q357" s="245">
        <v>3180.24</v>
      </c>
      <c r="R357" s="245">
        <v>8344</v>
      </c>
      <c r="S357" s="245">
        <v>4401.46</v>
      </c>
      <c r="T357" s="245">
        <v>2336.3200000000002</v>
      </c>
      <c r="U357" s="245">
        <v>6008</v>
      </c>
      <c r="V357" s="245">
        <v>3169.22</v>
      </c>
      <c r="W357" s="245">
        <v>1682.24</v>
      </c>
    </row>
    <row r="358" spans="1:24">
      <c r="A358" s="254">
        <v>70</v>
      </c>
      <c r="B358" s="254">
        <v>74</v>
      </c>
      <c r="C358" s="245">
        <v>39469</v>
      </c>
      <c r="D358" s="245">
        <v>20819.897499999999</v>
      </c>
      <c r="E358" s="245">
        <v>11051.32</v>
      </c>
      <c r="F358" s="245">
        <v>28356</v>
      </c>
      <c r="G358" s="245">
        <v>14957.79</v>
      </c>
      <c r="H358" s="245">
        <v>7939.68</v>
      </c>
      <c r="I358" s="245">
        <v>24102</v>
      </c>
      <c r="J358" s="245">
        <v>12713.805</v>
      </c>
      <c r="K358" s="245">
        <v>6748.5599999999995</v>
      </c>
      <c r="L358" s="245">
        <v>17896</v>
      </c>
      <c r="M358" s="245">
        <v>9440.14</v>
      </c>
      <c r="N358" s="245">
        <v>5010.88</v>
      </c>
      <c r="O358" s="245">
        <v>14242</v>
      </c>
      <c r="P358" s="245">
        <v>7512.6549999999997</v>
      </c>
      <c r="Q358" s="245">
        <v>3987.76</v>
      </c>
      <c r="R358" s="245">
        <v>11449</v>
      </c>
      <c r="S358" s="245">
        <v>6039.3474999999999</v>
      </c>
      <c r="T358" s="245">
        <v>3205.72</v>
      </c>
      <c r="U358" s="245">
        <v>8245</v>
      </c>
      <c r="V358" s="245">
        <v>4349.2375000000002</v>
      </c>
      <c r="W358" s="245">
        <v>2308.6</v>
      </c>
    </row>
    <row r="359" spans="1:24">
      <c r="A359" s="254">
        <v>75</v>
      </c>
      <c r="B359" s="254">
        <v>79</v>
      </c>
      <c r="C359" s="245">
        <v>57652</v>
      </c>
      <c r="D359" s="245">
        <v>30411.43</v>
      </c>
      <c r="E359" s="245">
        <v>16142.56</v>
      </c>
      <c r="F359" s="245">
        <v>41389</v>
      </c>
      <c r="G359" s="245">
        <v>21832.697499999998</v>
      </c>
      <c r="H359" s="245">
        <v>11588.92</v>
      </c>
      <c r="I359" s="245">
        <v>35180</v>
      </c>
      <c r="J359" s="245">
        <v>18557.45</v>
      </c>
      <c r="K359" s="245">
        <v>9850.4</v>
      </c>
      <c r="L359" s="245">
        <v>26081</v>
      </c>
      <c r="M359" s="245">
        <v>13757.727500000001</v>
      </c>
      <c r="N359" s="245">
        <v>7302.68</v>
      </c>
      <c r="O359" s="245">
        <v>20832</v>
      </c>
      <c r="P359" s="245">
        <v>10988.88</v>
      </c>
      <c r="Q359" s="245">
        <v>5832.96</v>
      </c>
      <c r="R359" s="245">
        <v>16654</v>
      </c>
      <c r="S359" s="245">
        <v>8784.9850000000006</v>
      </c>
      <c r="T359" s="245">
        <v>4663.12</v>
      </c>
      <c r="U359" s="245">
        <v>11992</v>
      </c>
      <c r="V359" s="245">
        <v>6325.78</v>
      </c>
      <c r="W359" s="245">
        <v>3357.76</v>
      </c>
    </row>
    <row r="360" spans="1:24">
      <c r="A360" s="254">
        <v>80</v>
      </c>
      <c r="B360" s="254">
        <v>99</v>
      </c>
      <c r="C360" s="245">
        <v>72180</v>
      </c>
      <c r="D360" s="245">
        <v>38074.949999999997</v>
      </c>
      <c r="E360" s="245">
        <v>20210.400000000001</v>
      </c>
      <c r="F360" s="245">
        <v>51798</v>
      </c>
      <c r="G360" s="245">
        <v>27323.445</v>
      </c>
      <c r="H360" s="245">
        <v>14503.44</v>
      </c>
      <c r="I360" s="245">
        <v>44028</v>
      </c>
      <c r="J360" s="245">
        <v>23224.77</v>
      </c>
      <c r="K360" s="245">
        <v>12327.84</v>
      </c>
      <c r="L360" s="245">
        <v>34181</v>
      </c>
      <c r="M360" s="245">
        <v>18030.477500000001</v>
      </c>
      <c r="N360" s="245">
        <v>9570.68</v>
      </c>
      <c r="O360" s="245">
        <v>26047</v>
      </c>
      <c r="P360" s="245">
        <v>13739.7925</v>
      </c>
      <c r="Q360" s="245">
        <v>7293.16</v>
      </c>
      <c r="R360" s="245">
        <v>21819</v>
      </c>
      <c r="S360" s="245">
        <v>11509.522499999999</v>
      </c>
      <c r="T360" s="245">
        <v>6109.32</v>
      </c>
      <c r="U360" s="245">
        <v>15710</v>
      </c>
      <c r="V360" s="245">
        <v>8287.0249999999996</v>
      </c>
      <c r="W360" s="245">
        <v>4398.8</v>
      </c>
    </row>
    <row r="362" spans="1:24">
      <c r="A362" s="254">
        <v>1</v>
      </c>
      <c r="C362" s="245">
        <v>2981</v>
      </c>
      <c r="D362" s="245">
        <v>1572.4775</v>
      </c>
      <c r="E362" s="245">
        <v>834.68</v>
      </c>
      <c r="F362" s="245">
        <v>2180</v>
      </c>
      <c r="G362" s="245">
        <v>1149.95</v>
      </c>
      <c r="H362" s="245">
        <v>610.4</v>
      </c>
      <c r="I362" s="245">
        <v>1853</v>
      </c>
      <c r="J362" s="245">
        <v>977.45749999999998</v>
      </c>
      <c r="K362" s="245">
        <v>518.84</v>
      </c>
      <c r="L362" s="245">
        <v>1467</v>
      </c>
      <c r="M362" s="245">
        <v>773.84249999999997</v>
      </c>
      <c r="N362" s="245">
        <v>410.76</v>
      </c>
      <c r="O362" s="245">
        <v>1297</v>
      </c>
      <c r="P362" s="245">
        <v>684.16750000000002</v>
      </c>
      <c r="Q362" s="245">
        <v>363.15999999999997</v>
      </c>
      <c r="R362" s="245">
        <v>940</v>
      </c>
      <c r="S362" s="245">
        <v>495.85</v>
      </c>
      <c r="T362" s="245">
        <v>263.2</v>
      </c>
      <c r="U362" s="245">
        <v>676</v>
      </c>
      <c r="V362" s="245">
        <v>356.59</v>
      </c>
      <c r="W362" s="245">
        <v>189.28</v>
      </c>
      <c r="X362" s="245">
        <v>7</v>
      </c>
    </row>
    <row r="363" spans="1:24">
      <c r="A363" s="254">
        <v>2</v>
      </c>
      <c r="C363" s="245">
        <v>4704</v>
      </c>
      <c r="D363" s="245">
        <v>2481.36</v>
      </c>
      <c r="E363" s="245">
        <v>1317.12</v>
      </c>
      <c r="F363" s="245">
        <v>3427</v>
      </c>
      <c r="G363" s="245">
        <v>1807.7425000000001</v>
      </c>
      <c r="H363" s="245">
        <v>959.56</v>
      </c>
      <c r="I363" s="245">
        <v>2912</v>
      </c>
      <c r="J363" s="245">
        <v>1536.08</v>
      </c>
      <c r="K363" s="245">
        <v>815.36</v>
      </c>
      <c r="L363" s="245">
        <v>2304</v>
      </c>
      <c r="M363" s="245">
        <v>1215.3599999999999</v>
      </c>
      <c r="N363" s="245">
        <v>645.12</v>
      </c>
      <c r="O363" s="245">
        <v>2044</v>
      </c>
      <c r="P363" s="245">
        <v>1078.21</v>
      </c>
      <c r="Q363" s="245">
        <v>572.32000000000005</v>
      </c>
      <c r="R363" s="245">
        <v>1376</v>
      </c>
      <c r="S363" s="245">
        <v>725.84</v>
      </c>
      <c r="T363" s="245">
        <v>385.28</v>
      </c>
      <c r="U363" s="245">
        <v>992</v>
      </c>
      <c r="V363" s="245">
        <v>523.28</v>
      </c>
      <c r="W363" s="245">
        <v>277.76</v>
      </c>
    </row>
    <row r="364" spans="1:24">
      <c r="A364" s="254">
        <v>3</v>
      </c>
      <c r="C364" s="245">
        <v>6806</v>
      </c>
      <c r="D364" s="245">
        <v>3590.165</v>
      </c>
      <c r="E364" s="245">
        <v>1905.68</v>
      </c>
      <c r="F364" s="245">
        <v>4989</v>
      </c>
      <c r="G364" s="245">
        <v>2631.6975000000002</v>
      </c>
      <c r="H364" s="245">
        <v>1396.92</v>
      </c>
      <c r="I364" s="245">
        <v>4240</v>
      </c>
      <c r="J364" s="245">
        <v>2236.6</v>
      </c>
      <c r="K364" s="245">
        <v>1187.2</v>
      </c>
      <c r="L364" s="245">
        <v>3349</v>
      </c>
      <c r="M364" s="245">
        <v>1766.5975000000001</v>
      </c>
      <c r="N364" s="245">
        <v>937.72</v>
      </c>
      <c r="O364" s="245">
        <v>2953</v>
      </c>
      <c r="P364" s="245">
        <v>1557.7075</v>
      </c>
      <c r="Q364" s="245">
        <v>826.84</v>
      </c>
      <c r="R364" s="245">
        <v>2078</v>
      </c>
      <c r="S364" s="245">
        <v>1096.145</v>
      </c>
      <c r="T364" s="245">
        <v>581.84</v>
      </c>
      <c r="U364" s="245">
        <v>1498</v>
      </c>
      <c r="V364" s="245">
        <v>790.19500000000005</v>
      </c>
      <c r="W364" s="245">
        <v>419.44</v>
      </c>
    </row>
    <row r="366" spans="1:24">
      <c r="A366" s="254" t="s">
        <v>668</v>
      </c>
      <c r="C366" s="245" t="s">
        <v>635</v>
      </c>
      <c r="F366" s="245" t="s">
        <v>636</v>
      </c>
      <c r="I366" s="245" t="s">
        <v>637</v>
      </c>
      <c r="L366" s="245" t="s">
        <v>638</v>
      </c>
      <c r="O366" s="245" t="s">
        <v>639</v>
      </c>
      <c r="R366" s="245" t="s">
        <v>640</v>
      </c>
      <c r="U366" s="245" t="s">
        <v>641</v>
      </c>
    </row>
    <row r="367" spans="1:24">
      <c r="C367" s="245" t="s">
        <v>642</v>
      </c>
      <c r="D367" s="245" t="s">
        <v>643</v>
      </c>
      <c r="F367" s="245" t="s">
        <v>642</v>
      </c>
      <c r="G367" s="245" t="s">
        <v>643</v>
      </c>
      <c r="I367" s="245" t="s">
        <v>642</v>
      </c>
      <c r="J367" s="245" t="s">
        <v>643</v>
      </c>
      <c r="L367" s="245" t="s">
        <v>642</v>
      </c>
      <c r="M367" s="245" t="s">
        <v>643</v>
      </c>
      <c r="O367" s="245" t="s">
        <v>642</v>
      </c>
      <c r="P367" s="245" t="s">
        <v>643</v>
      </c>
      <c r="R367" s="245" t="s">
        <v>642</v>
      </c>
      <c r="S367" s="245" t="s">
        <v>643</v>
      </c>
      <c r="U367" s="245" t="s">
        <v>642</v>
      </c>
      <c r="V367" s="245" t="s">
        <v>643</v>
      </c>
    </row>
    <row r="368" spans="1:24">
      <c r="A368" s="254" t="s">
        <v>651</v>
      </c>
      <c r="C368" s="245">
        <v>1000</v>
      </c>
      <c r="D368" s="245">
        <v>500</v>
      </c>
      <c r="F368" s="245">
        <v>2000</v>
      </c>
      <c r="G368" s="245">
        <v>2000</v>
      </c>
      <c r="I368" s="245">
        <v>3000</v>
      </c>
      <c r="J368" s="245">
        <v>3000</v>
      </c>
      <c r="L368" s="245">
        <v>5000</v>
      </c>
      <c r="M368" s="245">
        <v>5000</v>
      </c>
      <c r="O368" s="245">
        <v>10000</v>
      </c>
      <c r="P368" s="245">
        <v>10000</v>
      </c>
      <c r="R368" s="245">
        <v>20000</v>
      </c>
      <c r="S368" s="245">
        <v>20000</v>
      </c>
      <c r="U368" s="245">
        <v>50000</v>
      </c>
      <c r="V368" s="245">
        <v>50000</v>
      </c>
    </row>
    <row r="369" spans="1:24">
      <c r="A369" s="254" t="s">
        <v>653</v>
      </c>
      <c r="B369" s="254" t="s">
        <v>654</v>
      </c>
      <c r="C369" s="245" t="s">
        <v>652</v>
      </c>
      <c r="D369" s="245" t="s">
        <v>655</v>
      </c>
      <c r="E369" s="245" t="s">
        <v>656</v>
      </c>
      <c r="F369" s="245" t="s">
        <v>652</v>
      </c>
      <c r="G369" s="245" t="s">
        <v>655</v>
      </c>
      <c r="H369" s="245" t="s">
        <v>656</v>
      </c>
      <c r="I369" s="245" t="s">
        <v>652</v>
      </c>
      <c r="J369" s="245" t="s">
        <v>655</v>
      </c>
      <c r="K369" s="245" t="s">
        <v>656</v>
      </c>
      <c r="L369" s="245" t="s">
        <v>652</v>
      </c>
      <c r="M369" s="245" t="s">
        <v>655</v>
      </c>
      <c r="N369" s="245" t="s">
        <v>656</v>
      </c>
      <c r="O369" s="245" t="s">
        <v>652</v>
      </c>
      <c r="P369" s="245" t="s">
        <v>655</v>
      </c>
      <c r="Q369" s="245" t="s">
        <v>656</v>
      </c>
      <c r="R369" s="245" t="s">
        <v>652</v>
      </c>
      <c r="S369" s="245" t="s">
        <v>655</v>
      </c>
      <c r="T369" s="245" t="s">
        <v>656</v>
      </c>
      <c r="U369" s="245" t="s">
        <v>652</v>
      </c>
      <c r="V369" s="245" t="s">
        <v>655</v>
      </c>
      <c r="W369" s="245" t="s">
        <v>656</v>
      </c>
    </row>
    <row r="370" spans="1:24">
      <c r="A370" s="254">
        <v>18</v>
      </c>
      <c r="B370" s="254">
        <v>24</v>
      </c>
      <c r="C370" s="245">
        <v>6105</v>
      </c>
      <c r="D370" s="245">
        <v>3220.3874999999998</v>
      </c>
      <c r="E370" s="245">
        <v>1709.4</v>
      </c>
      <c r="F370" s="245">
        <v>4309</v>
      </c>
      <c r="G370" s="245">
        <v>2272.9974999999999</v>
      </c>
      <c r="H370" s="245">
        <v>1206.52</v>
      </c>
      <c r="I370" s="245">
        <v>3663</v>
      </c>
      <c r="J370" s="245">
        <v>1932.2325000000001</v>
      </c>
      <c r="K370" s="245">
        <v>1025.6400000000001</v>
      </c>
      <c r="L370" s="245">
        <v>3354</v>
      </c>
      <c r="M370" s="245">
        <v>1769.2349999999999</v>
      </c>
      <c r="N370" s="245">
        <v>939.12</v>
      </c>
      <c r="O370" s="245">
        <v>2273</v>
      </c>
      <c r="P370" s="245">
        <v>1199.0074999999999</v>
      </c>
      <c r="Q370" s="245">
        <v>636.44000000000005</v>
      </c>
      <c r="R370" s="245">
        <v>1662</v>
      </c>
      <c r="S370" s="245">
        <v>876.70500000000004</v>
      </c>
      <c r="T370" s="245">
        <v>465.36</v>
      </c>
      <c r="U370" s="245">
        <v>1197</v>
      </c>
      <c r="V370" s="245">
        <v>631.41750000000002</v>
      </c>
      <c r="W370" s="245">
        <v>335.15999999999997</v>
      </c>
    </row>
    <row r="371" spans="1:24">
      <c r="A371" s="254">
        <v>25</v>
      </c>
      <c r="B371" s="254">
        <v>29</v>
      </c>
      <c r="C371" s="245">
        <v>6737</v>
      </c>
      <c r="D371" s="245">
        <v>3553.7674999999999</v>
      </c>
      <c r="E371" s="245">
        <v>1886.36</v>
      </c>
      <c r="F371" s="245">
        <v>4763</v>
      </c>
      <c r="G371" s="245">
        <v>2512.4825000000001</v>
      </c>
      <c r="H371" s="245">
        <v>1333.6399999999999</v>
      </c>
      <c r="I371" s="245">
        <v>4046</v>
      </c>
      <c r="J371" s="245">
        <v>2134.2649999999999</v>
      </c>
      <c r="K371" s="245">
        <v>1132.8800000000001</v>
      </c>
      <c r="L371" s="245">
        <v>3686</v>
      </c>
      <c r="M371" s="245">
        <v>1944.365</v>
      </c>
      <c r="N371" s="245">
        <v>1032.08</v>
      </c>
      <c r="O371" s="245">
        <v>2504</v>
      </c>
      <c r="P371" s="245">
        <v>1320.86</v>
      </c>
      <c r="Q371" s="245">
        <v>701.12</v>
      </c>
      <c r="R371" s="245">
        <v>1835</v>
      </c>
      <c r="S371" s="245">
        <v>967.96249999999998</v>
      </c>
      <c r="T371" s="245">
        <v>513.79999999999995</v>
      </c>
      <c r="U371" s="245">
        <v>1321</v>
      </c>
      <c r="V371" s="245">
        <v>696.82749999999999</v>
      </c>
      <c r="W371" s="245">
        <v>369.88</v>
      </c>
    </row>
    <row r="372" spans="1:24">
      <c r="A372" s="254">
        <v>30</v>
      </c>
      <c r="B372" s="254">
        <v>34</v>
      </c>
      <c r="C372" s="245">
        <v>7386</v>
      </c>
      <c r="D372" s="245">
        <v>3896.1149999999998</v>
      </c>
      <c r="E372" s="245">
        <v>2068.08</v>
      </c>
      <c r="F372" s="245">
        <v>5439</v>
      </c>
      <c r="G372" s="245">
        <v>2869.0725000000002</v>
      </c>
      <c r="H372" s="245">
        <v>1522.92</v>
      </c>
      <c r="I372" s="245">
        <v>4623</v>
      </c>
      <c r="J372" s="245">
        <v>2438.6325000000002</v>
      </c>
      <c r="K372" s="245">
        <v>1294.44</v>
      </c>
      <c r="L372" s="245">
        <v>4059</v>
      </c>
      <c r="M372" s="245">
        <v>2141.1224999999999</v>
      </c>
      <c r="N372" s="245">
        <v>1136.52</v>
      </c>
      <c r="O372" s="245">
        <v>2878</v>
      </c>
      <c r="P372" s="245">
        <v>1518.145</v>
      </c>
      <c r="Q372" s="245">
        <v>805.84</v>
      </c>
      <c r="R372" s="245">
        <v>2108</v>
      </c>
      <c r="S372" s="245">
        <v>1111.97</v>
      </c>
      <c r="T372" s="245">
        <v>590.24</v>
      </c>
      <c r="U372" s="245">
        <v>1520</v>
      </c>
      <c r="V372" s="245">
        <v>801.8</v>
      </c>
      <c r="W372" s="245">
        <v>425.6</v>
      </c>
    </row>
    <row r="373" spans="1:24">
      <c r="A373" s="254">
        <v>35</v>
      </c>
      <c r="B373" s="254">
        <v>39</v>
      </c>
      <c r="C373" s="245">
        <v>8130</v>
      </c>
      <c r="D373" s="245">
        <v>4288.5749999999998</v>
      </c>
      <c r="E373" s="245">
        <v>2276.4</v>
      </c>
      <c r="F373" s="245">
        <v>5894</v>
      </c>
      <c r="G373" s="245">
        <v>3109.085</v>
      </c>
      <c r="H373" s="245">
        <v>1650.32</v>
      </c>
      <c r="I373" s="245">
        <v>5009</v>
      </c>
      <c r="J373" s="245">
        <v>2642.2474999999999</v>
      </c>
      <c r="K373" s="245">
        <v>1402.52</v>
      </c>
      <c r="L373" s="245">
        <v>4465</v>
      </c>
      <c r="M373" s="245">
        <v>2355.2874999999999</v>
      </c>
      <c r="N373" s="245">
        <v>1250.2</v>
      </c>
      <c r="O373" s="245">
        <v>3297</v>
      </c>
      <c r="P373" s="245">
        <v>1739.1675</v>
      </c>
      <c r="Q373" s="245">
        <v>923.16</v>
      </c>
      <c r="R373" s="245">
        <v>2432</v>
      </c>
      <c r="S373" s="245">
        <v>1282.8800000000001</v>
      </c>
      <c r="T373" s="245">
        <v>680.96</v>
      </c>
      <c r="U373" s="245">
        <v>1751</v>
      </c>
      <c r="V373" s="245">
        <v>923.65250000000003</v>
      </c>
      <c r="W373" s="245">
        <v>490.28</v>
      </c>
    </row>
    <row r="374" spans="1:24">
      <c r="A374" s="254">
        <v>40</v>
      </c>
      <c r="B374" s="254">
        <v>44</v>
      </c>
      <c r="C374" s="245">
        <v>8953</v>
      </c>
      <c r="D374" s="245">
        <v>4722.7075000000004</v>
      </c>
      <c r="E374" s="245">
        <v>2506.84</v>
      </c>
      <c r="F374" s="245">
        <v>6576</v>
      </c>
      <c r="G374" s="245">
        <v>3468.84</v>
      </c>
      <c r="H374" s="245">
        <v>1841.28</v>
      </c>
      <c r="I374" s="245">
        <v>5590</v>
      </c>
      <c r="J374" s="245">
        <v>2948.7249999999999</v>
      </c>
      <c r="K374" s="245">
        <v>1565.2</v>
      </c>
      <c r="L374" s="245">
        <v>4907</v>
      </c>
      <c r="M374" s="245">
        <v>2588.4425000000001</v>
      </c>
      <c r="N374" s="245">
        <v>1373.96</v>
      </c>
      <c r="O374" s="245">
        <v>3792</v>
      </c>
      <c r="P374" s="245">
        <v>2000.28</v>
      </c>
      <c r="Q374" s="245">
        <v>1061.76</v>
      </c>
      <c r="R374" s="245">
        <v>2795</v>
      </c>
      <c r="S374" s="245">
        <v>1474.3625</v>
      </c>
      <c r="T374" s="245">
        <v>782.6</v>
      </c>
      <c r="U374" s="245">
        <v>2011</v>
      </c>
      <c r="V374" s="245">
        <v>1060.8025</v>
      </c>
      <c r="W374" s="245">
        <v>563.08000000000004</v>
      </c>
    </row>
    <row r="375" spans="1:24">
      <c r="A375" s="254">
        <v>45</v>
      </c>
      <c r="B375" s="254">
        <v>49</v>
      </c>
      <c r="C375" s="245">
        <v>9877</v>
      </c>
      <c r="D375" s="245">
        <v>5210.1175000000003</v>
      </c>
      <c r="E375" s="245">
        <v>2765.56</v>
      </c>
      <c r="F375" s="245">
        <v>7752</v>
      </c>
      <c r="G375" s="245">
        <v>4089.18</v>
      </c>
      <c r="H375" s="245">
        <v>2170.56</v>
      </c>
      <c r="I375" s="245">
        <v>6587</v>
      </c>
      <c r="J375" s="245">
        <v>3474.6424999999999</v>
      </c>
      <c r="K375" s="245">
        <v>1844.36</v>
      </c>
      <c r="L375" s="245">
        <v>5399</v>
      </c>
      <c r="M375" s="245">
        <v>2847.9724999999999</v>
      </c>
      <c r="N375" s="245">
        <v>1511.72</v>
      </c>
      <c r="O375" s="245">
        <v>4457</v>
      </c>
      <c r="P375" s="245">
        <v>2351.0675000000001</v>
      </c>
      <c r="Q375" s="245">
        <v>1247.96</v>
      </c>
      <c r="R375" s="245">
        <v>3258</v>
      </c>
      <c r="S375" s="245">
        <v>1718.595</v>
      </c>
      <c r="T375" s="245">
        <v>912.24</v>
      </c>
      <c r="U375" s="245">
        <v>2345</v>
      </c>
      <c r="V375" s="245">
        <v>1236.9875</v>
      </c>
      <c r="W375" s="245">
        <v>656.6</v>
      </c>
    </row>
    <row r="376" spans="1:24">
      <c r="A376" s="254">
        <v>50</v>
      </c>
      <c r="B376" s="254">
        <v>54</v>
      </c>
      <c r="C376" s="245">
        <v>11329</v>
      </c>
      <c r="D376" s="245">
        <v>5976.0474999999997</v>
      </c>
      <c r="E376" s="245">
        <v>3172.12</v>
      </c>
      <c r="F376" s="245">
        <v>9121</v>
      </c>
      <c r="G376" s="245">
        <v>4811.3275000000003</v>
      </c>
      <c r="H376" s="245">
        <v>2553.88</v>
      </c>
      <c r="I376" s="245">
        <v>7753</v>
      </c>
      <c r="J376" s="245">
        <v>4089.7075</v>
      </c>
      <c r="K376" s="245">
        <v>2170.84</v>
      </c>
      <c r="L376" s="245">
        <v>5994</v>
      </c>
      <c r="M376" s="245">
        <v>3161.835</v>
      </c>
      <c r="N376" s="245">
        <v>1678.32</v>
      </c>
      <c r="O376" s="245">
        <v>5393</v>
      </c>
      <c r="P376" s="245">
        <v>2844.8074999999999</v>
      </c>
      <c r="Q376" s="245">
        <v>1510.04</v>
      </c>
      <c r="R376" s="245">
        <v>3949</v>
      </c>
      <c r="S376" s="245">
        <v>2083.0974999999999</v>
      </c>
      <c r="T376" s="245">
        <v>1105.72</v>
      </c>
      <c r="U376" s="245">
        <v>2843</v>
      </c>
      <c r="V376" s="245">
        <v>1499.6824999999999</v>
      </c>
      <c r="W376" s="245">
        <v>796.04</v>
      </c>
    </row>
    <row r="377" spans="1:24">
      <c r="A377" s="254">
        <v>55</v>
      </c>
      <c r="B377" s="254">
        <v>59</v>
      </c>
      <c r="C377" s="245">
        <v>13066</v>
      </c>
      <c r="D377" s="245">
        <v>6892.3149999999996</v>
      </c>
      <c r="E377" s="245">
        <v>3658.48</v>
      </c>
      <c r="F377" s="245">
        <v>10730</v>
      </c>
      <c r="G377" s="245">
        <v>5660.0749999999998</v>
      </c>
      <c r="H377" s="245">
        <v>3004.4</v>
      </c>
      <c r="I377" s="245">
        <v>9119</v>
      </c>
      <c r="J377" s="245">
        <v>4810.2725</v>
      </c>
      <c r="K377" s="245">
        <v>2553.3200000000002</v>
      </c>
      <c r="L377" s="245">
        <v>6831</v>
      </c>
      <c r="M377" s="245">
        <v>3603.3525</v>
      </c>
      <c r="N377" s="245">
        <v>1912.68</v>
      </c>
      <c r="O377" s="245">
        <v>6087</v>
      </c>
      <c r="P377" s="245">
        <v>3210.8924999999999</v>
      </c>
      <c r="Q377" s="245">
        <v>1704.36</v>
      </c>
      <c r="R377" s="245">
        <v>4457</v>
      </c>
      <c r="S377" s="245">
        <v>2351.0675000000001</v>
      </c>
      <c r="T377" s="245">
        <v>1247.96</v>
      </c>
      <c r="U377" s="245">
        <v>3209</v>
      </c>
      <c r="V377" s="245">
        <v>1692.7474999999999</v>
      </c>
      <c r="W377" s="245">
        <v>898.52</v>
      </c>
    </row>
    <row r="378" spans="1:24">
      <c r="A378" s="254">
        <v>60</v>
      </c>
      <c r="B378" s="254">
        <v>64</v>
      </c>
      <c r="C378" s="245">
        <v>17770</v>
      </c>
      <c r="D378" s="245">
        <v>9373.6749999999993</v>
      </c>
      <c r="E378" s="245">
        <v>4975.6000000000004</v>
      </c>
      <c r="F378" s="245">
        <v>13747</v>
      </c>
      <c r="G378" s="245">
        <v>7251.5424999999996</v>
      </c>
      <c r="H378" s="245">
        <v>3849.16</v>
      </c>
      <c r="I378" s="245">
        <v>11684</v>
      </c>
      <c r="J378" s="245">
        <v>6163.31</v>
      </c>
      <c r="K378" s="245">
        <v>3271.52</v>
      </c>
      <c r="L378" s="245">
        <v>11133</v>
      </c>
      <c r="M378" s="245">
        <v>5872.6575000000003</v>
      </c>
      <c r="N378" s="245">
        <v>3117.24</v>
      </c>
      <c r="O378" s="245">
        <v>8419</v>
      </c>
      <c r="P378" s="245">
        <v>4441.0225</v>
      </c>
      <c r="Q378" s="245">
        <v>2357.3200000000002</v>
      </c>
      <c r="R378" s="245">
        <v>6183</v>
      </c>
      <c r="S378" s="245">
        <v>3261.5324999999998</v>
      </c>
      <c r="T378" s="245">
        <v>1731.24</v>
      </c>
      <c r="U378" s="245">
        <v>4450</v>
      </c>
      <c r="V378" s="245">
        <v>2347.375</v>
      </c>
      <c r="W378" s="245">
        <v>1246</v>
      </c>
    </row>
    <row r="379" spans="1:24">
      <c r="A379" s="254">
        <v>65</v>
      </c>
      <c r="B379" s="254">
        <v>69</v>
      </c>
      <c r="C379" s="245">
        <v>29844</v>
      </c>
      <c r="D379" s="245">
        <v>15742.71</v>
      </c>
      <c r="E379" s="245">
        <v>8356.32</v>
      </c>
      <c r="F379" s="245">
        <v>20765</v>
      </c>
      <c r="G379" s="245">
        <v>10953.5375</v>
      </c>
      <c r="H379" s="245">
        <v>5814.2</v>
      </c>
      <c r="I379" s="245">
        <v>17649</v>
      </c>
      <c r="J379" s="245">
        <v>9309.8474999999999</v>
      </c>
      <c r="K379" s="245">
        <v>4941.72</v>
      </c>
      <c r="L379" s="245">
        <v>13750</v>
      </c>
      <c r="M379" s="245">
        <v>7253.125</v>
      </c>
      <c r="N379" s="245">
        <v>3850</v>
      </c>
      <c r="O379" s="245">
        <v>10880</v>
      </c>
      <c r="P379" s="245">
        <v>5739.2</v>
      </c>
      <c r="Q379" s="245">
        <v>3046.4</v>
      </c>
      <c r="R379" s="245">
        <v>8738</v>
      </c>
      <c r="S379" s="245">
        <v>4609.2950000000001</v>
      </c>
      <c r="T379" s="245">
        <v>2446.64</v>
      </c>
      <c r="U379" s="245">
        <v>6290</v>
      </c>
      <c r="V379" s="245">
        <v>3317.9749999999999</v>
      </c>
      <c r="W379" s="245">
        <v>1761.2</v>
      </c>
    </row>
    <row r="380" spans="1:24">
      <c r="A380" s="254">
        <v>70</v>
      </c>
      <c r="B380" s="254">
        <v>74</v>
      </c>
      <c r="C380" s="245">
        <v>43453</v>
      </c>
      <c r="D380" s="245">
        <v>22921.4575</v>
      </c>
      <c r="E380" s="245">
        <v>12166.84</v>
      </c>
      <c r="F380" s="245">
        <v>30215</v>
      </c>
      <c r="G380" s="245">
        <v>15938.4125</v>
      </c>
      <c r="H380" s="245">
        <v>8460.2000000000007</v>
      </c>
      <c r="I380" s="245">
        <v>25682</v>
      </c>
      <c r="J380" s="245">
        <v>13547.254999999999</v>
      </c>
      <c r="K380" s="245">
        <v>7190.96</v>
      </c>
      <c r="L380" s="245">
        <v>19982</v>
      </c>
      <c r="M380" s="245">
        <v>10540.504999999999</v>
      </c>
      <c r="N380" s="245">
        <v>5594.96</v>
      </c>
      <c r="O380" s="245">
        <v>15869</v>
      </c>
      <c r="P380" s="245">
        <v>8370.8974999999991</v>
      </c>
      <c r="Q380" s="245">
        <v>4443.32</v>
      </c>
      <c r="R380" s="245">
        <v>12666</v>
      </c>
      <c r="S380" s="245">
        <v>6681.3149999999996</v>
      </c>
      <c r="T380" s="245">
        <v>3546.48</v>
      </c>
      <c r="U380" s="245">
        <v>9119</v>
      </c>
      <c r="V380" s="245">
        <v>4810.2725</v>
      </c>
      <c r="W380" s="245">
        <v>2553.3200000000002</v>
      </c>
    </row>
    <row r="381" spans="1:24">
      <c r="A381" s="254">
        <v>75</v>
      </c>
      <c r="B381" s="254">
        <v>79</v>
      </c>
      <c r="C381" s="245">
        <v>54394</v>
      </c>
      <c r="D381" s="245">
        <v>28692.834999999999</v>
      </c>
      <c r="E381" s="245">
        <v>15230.32</v>
      </c>
      <c r="F381" s="245">
        <v>37805</v>
      </c>
      <c r="G381" s="245">
        <v>19942.137500000001</v>
      </c>
      <c r="H381" s="245">
        <v>10585.4</v>
      </c>
      <c r="I381" s="245">
        <v>32133</v>
      </c>
      <c r="J381" s="245">
        <v>16950.157500000001</v>
      </c>
      <c r="K381" s="245">
        <v>8997.24</v>
      </c>
      <c r="L381" s="245">
        <v>26182</v>
      </c>
      <c r="M381" s="245">
        <v>13811.004999999999</v>
      </c>
      <c r="N381" s="245">
        <v>7330.96</v>
      </c>
      <c r="O381" s="245">
        <v>19837</v>
      </c>
      <c r="P381" s="245">
        <v>10464.0175</v>
      </c>
      <c r="Q381" s="245">
        <v>5554.36</v>
      </c>
      <c r="R381" s="245">
        <v>16589</v>
      </c>
      <c r="S381" s="245">
        <v>8750.6975000000002</v>
      </c>
      <c r="T381" s="245">
        <v>4644.92</v>
      </c>
      <c r="U381" s="245">
        <v>11943</v>
      </c>
      <c r="V381" s="245">
        <v>6299.9324999999999</v>
      </c>
      <c r="W381" s="245">
        <v>3344.04</v>
      </c>
    </row>
    <row r="382" spans="1:24">
      <c r="A382" s="254">
        <v>80</v>
      </c>
      <c r="B382" s="254">
        <v>99</v>
      </c>
      <c r="C382" s="245">
        <v>76646</v>
      </c>
      <c r="D382" s="245">
        <v>40430.764999999999</v>
      </c>
      <c r="E382" s="245">
        <v>21460.880000000001</v>
      </c>
      <c r="F382" s="245">
        <v>53257</v>
      </c>
      <c r="G382" s="245">
        <v>28093.067500000001</v>
      </c>
      <c r="H382" s="245">
        <v>14911.96</v>
      </c>
      <c r="I382" s="245">
        <v>45268</v>
      </c>
      <c r="J382" s="245">
        <v>23878.87</v>
      </c>
      <c r="K382" s="245">
        <v>12675.04</v>
      </c>
      <c r="L382" s="245">
        <v>36858</v>
      </c>
      <c r="M382" s="245">
        <v>19442.595000000001</v>
      </c>
      <c r="N382" s="245">
        <v>10320.24</v>
      </c>
      <c r="O382" s="245">
        <v>27914</v>
      </c>
      <c r="P382" s="245">
        <v>14724.635</v>
      </c>
      <c r="Q382" s="245">
        <v>7815.92</v>
      </c>
      <c r="R382" s="245">
        <v>23355</v>
      </c>
      <c r="S382" s="245">
        <v>12319.762500000001</v>
      </c>
      <c r="T382" s="245">
        <v>6539.4</v>
      </c>
      <c r="U382" s="245">
        <v>16817</v>
      </c>
      <c r="V382" s="245">
        <v>8870.9675000000007</v>
      </c>
      <c r="W382" s="245">
        <v>4708.76</v>
      </c>
    </row>
    <row r="384" spans="1:24">
      <c r="A384" s="254">
        <v>1</v>
      </c>
      <c r="C384" s="245">
        <v>2636</v>
      </c>
      <c r="D384" s="245">
        <v>1390.49</v>
      </c>
      <c r="E384" s="245">
        <v>738.08</v>
      </c>
      <c r="F384" s="245">
        <v>1872</v>
      </c>
      <c r="G384" s="245">
        <v>987.48</v>
      </c>
      <c r="H384" s="245">
        <v>524.16</v>
      </c>
      <c r="I384" s="245">
        <v>1591</v>
      </c>
      <c r="J384" s="245">
        <v>839.25250000000005</v>
      </c>
      <c r="K384" s="245">
        <v>445.48</v>
      </c>
      <c r="L384" s="245">
        <v>1247</v>
      </c>
      <c r="M384" s="245">
        <v>657.79250000000002</v>
      </c>
      <c r="N384" s="245">
        <v>349.15999999999997</v>
      </c>
      <c r="O384" s="245">
        <v>1101</v>
      </c>
      <c r="P384" s="245">
        <v>580.77750000000003</v>
      </c>
      <c r="Q384" s="245">
        <v>308.27999999999997</v>
      </c>
      <c r="R384" s="245">
        <v>802</v>
      </c>
      <c r="S384" s="245">
        <v>423.05500000000001</v>
      </c>
      <c r="T384" s="245">
        <v>224.56</v>
      </c>
      <c r="U384" s="245">
        <v>578</v>
      </c>
      <c r="V384" s="245">
        <v>304.89499999999998</v>
      </c>
      <c r="W384" s="245">
        <v>161.84</v>
      </c>
      <c r="X384" s="245">
        <v>8</v>
      </c>
    </row>
    <row r="385" spans="1:23">
      <c r="A385" s="254">
        <v>2</v>
      </c>
      <c r="C385" s="245">
        <v>4149</v>
      </c>
      <c r="D385" s="245">
        <v>2188.5974999999999</v>
      </c>
      <c r="E385" s="245">
        <v>1161.72</v>
      </c>
      <c r="F385" s="245">
        <v>2944</v>
      </c>
      <c r="G385" s="245">
        <v>1552.96</v>
      </c>
      <c r="H385" s="245">
        <v>824.31999999999994</v>
      </c>
      <c r="I385" s="245">
        <v>2502</v>
      </c>
      <c r="J385" s="245">
        <v>1319.8050000000001</v>
      </c>
      <c r="K385" s="245">
        <v>700.56</v>
      </c>
      <c r="L385" s="245">
        <v>1953</v>
      </c>
      <c r="M385" s="245">
        <v>1030.2075</v>
      </c>
      <c r="N385" s="245">
        <v>546.84</v>
      </c>
      <c r="O385" s="245">
        <v>1730</v>
      </c>
      <c r="P385" s="245">
        <v>912.57500000000005</v>
      </c>
      <c r="Q385" s="245">
        <v>484.4</v>
      </c>
      <c r="R385" s="245">
        <v>1166</v>
      </c>
      <c r="S385" s="245">
        <v>615.06500000000005</v>
      </c>
      <c r="T385" s="245">
        <v>326.48</v>
      </c>
      <c r="U385" s="245">
        <v>841</v>
      </c>
      <c r="V385" s="245">
        <v>443.6275</v>
      </c>
      <c r="W385" s="245">
        <v>235.48</v>
      </c>
    </row>
    <row r="386" spans="1:23">
      <c r="A386" s="254">
        <v>3</v>
      </c>
      <c r="C386" s="245">
        <v>6040</v>
      </c>
      <c r="D386" s="245">
        <v>3186.1</v>
      </c>
      <c r="E386" s="245">
        <v>1691.2</v>
      </c>
      <c r="F386" s="245">
        <v>4280</v>
      </c>
      <c r="G386" s="245">
        <v>2257.6999999999998</v>
      </c>
      <c r="H386" s="245">
        <v>1198.4000000000001</v>
      </c>
      <c r="I386" s="245">
        <v>3637</v>
      </c>
      <c r="J386" s="245">
        <v>1918.5174999999999</v>
      </c>
      <c r="K386" s="245">
        <v>1018.36</v>
      </c>
      <c r="L386" s="245">
        <v>2842</v>
      </c>
      <c r="M386" s="245">
        <v>1499.155</v>
      </c>
      <c r="N386" s="245">
        <v>795.76</v>
      </c>
      <c r="O386" s="245">
        <v>2490</v>
      </c>
      <c r="P386" s="245">
        <v>1313.4749999999999</v>
      </c>
      <c r="Q386" s="245">
        <v>697.2</v>
      </c>
      <c r="R386" s="245">
        <v>1766</v>
      </c>
      <c r="S386" s="245">
        <v>931.56500000000005</v>
      </c>
      <c r="T386" s="245">
        <v>494.48</v>
      </c>
      <c r="U386" s="245">
        <v>1270</v>
      </c>
      <c r="V386" s="245">
        <v>669.92499999999995</v>
      </c>
      <c r="W386" s="245">
        <v>355.6</v>
      </c>
    </row>
    <row r="388" spans="1:23">
      <c r="A388" s="254" t="s">
        <v>669</v>
      </c>
      <c r="C388" s="245" t="s">
        <v>635</v>
      </c>
      <c r="F388" s="245" t="s">
        <v>636</v>
      </c>
      <c r="I388" s="245" t="s">
        <v>637</v>
      </c>
      <c r="L388" s="245" t="s">
        <v>638</v>
      </c>
      <c r="O388" s="245" t="s">
        <v>639</v>
      </c>
      <c r="R388" s="245" t="s">
        <v>640</v>
      </c>
      <c r="U388" s="245" t="s">
        <v>641</v>
      </c>
    </row>
    <row r="389" spans="1:23">
      <c r="C389" s="245" t="s">
        <v>642</v>
      </c>
      <c r="D389" s="245" t="s">
        <v>643</v>
      </c>
      <c r="F389" s="245" t="s">
        <v>642</v>
      </c>
      <c r="G389" s="245" t="s">
        <v>643</v>
      </c>
      <c r="I389" s="245" t="s">
        <v>642</v>
      </c>
      <c r="J389" s="245" t="s">
        <v>643</v>
      </c>
      <c r="L389" s="245" t="s">
        <v>642</v>
      </c>
      <c r="M389" s="245" t="s">
        <v>643</v>
      </c>
      <c r="O389" s="245" t="s">
        <v>642</v>
      </c>
      <c r="P389" s="245" t="s">
        <v>643</v>
      </c>
      <c r="R389" s="245" t="s">
        <v>642</v>
      </c>
      <c r="S389" s="245" t="s">
        <v>643</v>
      </c>
      <c r="U389" s="245" t="s">
        <v>642</v>
      </c>
      <c r="V389" s="245" t="s">
        <v>643</v>
      </c>
    </row>
    <row r="390" spans="1:23">
      <c r="A390" s="254" t="s">
        <v>651</v>
      </c>
      <c r="C390" s="245">
        <v>1000</v>
      </c>
      <c r="D390" s="245">
        <v>500</v>
      </c>
      <c r="F390" s="245">
        <v>2000</v>
      </c>
      <c r="G390" s="245">
        <v>2000</v>
      </c>
      <c r="I390" s="245">
        <v>3000</v>
      </c>
      <c r="J390" s="245">
        <v>3000</v>
      </c>
      <c r="L390" s="245">
        <v>5000</v>
      </c>
      <c r="M390" s="245">
        <v>5000</v>
      </c>
      <c r="O390" s="245">
        <v>10000</v>
      </c>
      <c r="P390" s="245">
        <v>10000</v>
      </c>
      <c r="R390" s="245">
        <v>20000</v>
      </c>
      <c r="S390" s="245">
        <v>20000</v>
      </c>
      <c r="U390" s="245">
        <v>50000</v>
      </c>
      <c r="V390" s="245">
        <v>50000</v>
      </c>
    </row>
    <row r="391" spans="1:23">
      <c r="A391" s="254" t="s">
        <v>653</v>
      </c>
      <c r="B391" s="254" t="s">
        <v>654</v>
      </c>
      <c r="C391" s="245" t="s">
        <v>652</v>
      </c>
      <c r="D391" s="245" t="s">
        <v>655</v>
      </c>
      <c r="E391" s="245" t="s">
        <v>656</v>
      </c>
      <c r="F391" s="245" t="s">
        <v>652</v>
      </c>
      <c r="G391" s="245" t="s">
        <v>655</v>
      </c>
      <c r="H391" s="245" t="s">
        <v>656</v>
      </c>
      <c r="I391" s="245" t="s">
        <v>652</v>
      </c>
      <c r="J391" s="245" t="s">
        <v>655</v>
      </c>
      <c r="K391" s="245" t="s">
        <v>656</v>
      </c>
      <c r="L391" s="245" t="s">
        <v>652</v>
      </c>
      <c r="M391" s="245" t="s">
        <v>655</v>
      </c>
      <c r="N391" s="245" t="s">
        <v>656</v>
      </c>
      <c r="O391" s="245" t="s">
        <v>652</v>
      </c>
      <c r="P391" s="245" t="s">
        <v>655</v>
      </c>
      <c r="Q391" s="245" t="s">
        <v>656</v>
      </c>
      <c r="R391" s="245" t="s">
        <v>652</v>
      </c>
      <c r="S391" s="245" t="s">
        <v>655</v>
      </c>
      <c r="T391" s="245" t="s">
        <v>656</v>
      </c>
      <c r="U391" s="245" t="s">
        <v>652</v>
      </c>
      <c r="V391" s="245" t="s">
        <v>655</v>
      </c>
      <c r="W391" s="245" t="s">
        <v>656</v>
      </c>
    </row>
    <row r="392" spans="1:23">
      <c r="A392" s="254">
        <v>18</v>
      </c>
      <c r="B392" s="254">
        <v>24</v>
      </c>
      <c r="C392" s="245">
        <v>4614</v>
      </c>
      <c r="D392" s="245">
        <v>2433.8850000000002</v>
      </c>
      <c r="E392" s="245">
        <v>1291.92</v>
      </c>
      <c r="F392" s="245">
        <v>3256</v>
      </c>
      <c r="G392" s="245">
        <v>1717.54</v>
      </c>
      <c r="H392" s="245">
        <v>911.68</v>
      </c>
      <c r="I392" s="245">
        <v>2768</v>
      </c>
      <c r="J392" s="245">
        <v>1460.12</v>
      </c>
      <c r="K392" s="245">
        <v>775.04</v>
      </c>
      <c r="L392" s="245">
        <v>2537</v>
      </c>
      <c r="M392" s="245">
        <v>1338.2674999999999</v>
      </c>
      <c r="N392" s="245">
        <v>710.36</v>
      </c>
      <c r="O392" s="245">
        <v>1718</v>
      </c>
      <c r="P392" s="245">
        <v>906.245</v>
      </c>
      <c r="Q392" s="245">
        <v>481.04</v>
      </c>
      <c r="R392" s="245">
        <v>1259</v>
      </c>
      <c r="S392" s="245">
        <v>664.12249999999995</v>
      </c>
      <c r="T392" s="245">
        <v>352.52</v>
      </c>
      <c r="U392" s="245">
        <v>907</v>
      </c>
      <c r="V392" s="245">
        <v>478.4425</v>
      </c>
      <c r="W392" s="245">
        <v>253.96</v>
      </c>
    </row>
    <row r="393" spans="1:23">
      <c r="A393" s="254">
        <v>25</v>
      </c>
      <c r="B393" s="254">
        <v>29</v>
      </c>
      <c r="C393" s="245">
        <v>5095</v>
      </c>
      <c r="D393" s="245">
        <v>2687.6125000000002</v>
      </c>
      <c r="E393" s="245">
        <v>1426.6</v>
      </c>
      <c r="F393" s="245">
        <v>3601</v>
      </c>
      <c r="G393" s="245">
        <v>1899.5274999999999</v>
      </c>
      <c r="H393" s="245">
        <v>1008.28</v>
      </c>
      <c r="I393" s="245">
        <v>3061</v>
      </c>
      <c r="J393" s="245">
        <v>1614.6775</v>
      </c>
      <c r="K393" s="245">
        <v>857.08</v>
      </c>
      <c r="L393" s="245">
        <v>2787</v>
      </c>
      <c r="M393" s="245">
        <v>1470.1424999999999</v>
      </c>
      <c r="N393" s="245">
        <v>780.36</v>
      </c>
      <c r="O393" s="245">
        <v>1895</v>
      </c>
      <c r="P393" s="245">
        <v>999.61249999999995</v>
      </c>
      <c r="Q393" s="245">
        <v>530.6</v>
      </c>
      <c r="R393" s="245">
        <v>1388</v>
      </c>
      <c r="S393" s="245">
        <v>732.17</v>
      </c>
      <c r="T393" s="245">
        <v>388.64</v>
      </c>
      <c r="U393" s="245">
        <v>999</v>
      </c>
      <c r="V393" s="245">
        <v>526.97249999999997</v>
      </c>
      <c r="W393" s="245">
        <v>279.72000000000003</v>
      </c>
    </row>
    <row r="394" spans="1:23">
      <c r="A394" s="254">
        <v>30</v>
      </c>
      <c r="B394" s="254">
        <v>34</v>
      </c>
      <c r="C394" s="245">
        <v>5584</v>
      </c>
      <c r="D394" s="245">
        <v>2945.56</v>
      </c>
      <c r="E394" s="245">
        <v>1563.52</v>
      </c>
      <c r="F394" s="245">
        <v>4114</v>
      </c>
      <c r="G394" s="245">
        <v>2170.1350000000002</v>
      </c>
      <c r="H394" s="245">
        <v>1151.92</v>
      </c>
      <c r="I394" s="245">
        <v>3496</v>
      </c>
      <c r="J394" s="245">
        <v>1844.14</v>
      </c>
      <c r="K394" s="245">
        <v>978.88</v>
      </c>
      <c r="L394" s="245">
        <v>3067</v>
      </c>
      <c r="M394" s="245">
        <v>1617.8425</v>
      </c>
      <c r="N394" s="245">
        <v>858.76</v>
      </c>
      <c r="O394" s="245">
        <v>2175</v>
      </c>
      <c r="P394" s="245">
        <v>1147.3125</v>
      </c>
      <c r="Q394" s="245">
        <v>609</v>
      </c>
      <c r="R394" s="245">
        <v>1595</v>
      </c>
      <c r="S394" s="245">
        <v>841.36249999999995</v>
      </c>
      <c r="T394" s="245">
        <v>446.6</v>
      </c>
      <c r="U394" s="245">
        <v>1149</v>
      </c>
      <c r="V394" s="245">
        <v>606.09749999999997</v>
      </c>
      <c r="W394" s="245">
        <v>321.72000000000003</v>
      </c>
    </row>
    <row r="395" spans="1:23">
      <c r="A395" s="254">
        <v>35</v>
      </c>
      <c r="B395" s="254">
        <v>39</v>
      </c>
      <c r="C395" s="245">
        <v>6147</v>
      </c>
      <c r="D395" s="245">
        <v>3242.5425</v>
      </c>
      <c r="E395" s="245">
        <v>1721.16</v>
      </c>
      <c r="F395" s="245">
        <v>4455</v>
      </c>
      <c r="G395" s="245">
        <v>2350.0124999999998</v>
      </c>
      <c r="H395" s="245">
        <v>1247.4000000000001</v>
      </c>
      <c r="I395" s="245">
        <v>3786</v>
      </c>
      <c r="J395" s="245">
        <v>1997.115</v>
      </c>
      <c r="K395" s="245">
        <v>1060.08</v>
      </c>
      <c r="L395" s="245">
        <v>3375</v>
      </c>
      <c r="M395" s="245">
        <v>1780.3125</v>
      </c>
      <c r="N395" s="245">
        <v>945</v>
      </c>
      <c r="O395" s="245">
        <v>2492</v>
      </c>
      <c r="P395" s="245">
        <v>1314.53</v>
      </c>
      <c r="Q395" s="245">
        <v>697.76</v>
      </c>
      <c r="R395" s="245">
        <v>1838</v>
      </c>
      <c r="S395" s="245">
        <v>969.54499999999996</v>
      </c>
      <c r="T395" s="245">
        <v>514.64</v>
      </c>
      <c r="U395" s="245">
        <v>1324</v>
      </c>
      <c r="V395" s="245">
        <v>698.41</v>
      </c>
      <c r="W395" s="245">
        <v>370.72</v>
      </c>
    </row>
    <row r="396" spans="1:23">
      <c r="A396" s="254">
        <v>40</v>
      </c>
      <c r="B396" s="254">
        <v>44</v>
      </c>
      <c r="C396" s="245">
        <v>6768</v>
      </c>
      <c r="D396" s="245">
        <v>3570.12</v>
      </c>
      <c r="E396" s="245">
        <v>1895.04</v>
      </c>
      <c r="F396" s="245">
        <v>4974</v>
      </c>
      <c r="G396" s="245">
        <v>2623.7849999999999</v>
      </c>
      <c r="H396" s="245">
        <v>1392.72</v>
      </c>
      <c r="I396" s="245">
        <v>4226</v>
      </c>
      <c r="J396" s="245">
        <v>2229.2150000000001</v>
      </c>
      <c r="K396" s="245">
        <v>1183.28</v>
      </c>
      <c r="L396" s="245">
        <v>3711</v>
      </c>
      <c r="M396" s="245">
        <v>1957.5525</v>
      </c>
      <c r="N396" s="245">
        <v>1039.08</v>
      </c>
      <c r="O396" s="245">
        <v>2865</v>
      </c>
      <c r="P396" s="245">
        <v>1511.2874999999999</v>
      </c>
      <c r="Q396" s="245">
        <v>802.2</v>
      </c>
      <c r="R396" s="245">
        <v>2113</v>
      </c>
      <c r="S396" s="245">
        <v>1114.6075000000001</v>
      </c>
      <c r="T396" s="245">
        <v>591.64</v>
      </c>
      <c r="U396" s="245">
        <v>1522</v>
      </c>
      <c r="V396" s="245">
        <v>802.85500000000002</v>
      </c>
      <c r="W396" s="245">
        <v>426.15999999999997</v>
      </c>
    </row>
    <row r="397" spans="1:23">
      <c r="A397" s="254">
        <v>45</v>
      </c>
      <c r="B397" s="254">
        <v>49</v>
      </c>
      <c r="C397" s="245">
        <v>7466</v>
      </c>
      <c r="D397" s="245">
        <v>3938.3150000000001</v>
      </c>
      <c r="E397" s="245">
        <v>2090.48</v>
      </c>
      <c r="F397" s="245">
        <v>5861</v>
      </c>
      <c r="G397" s="245">
        <v>3091.6774999999998</v>
      </c>
      <c r="H397" s="245">
        <v>1641.08</v>
      </c>
      <c r="I397" s="245">
        <v>4981</v>
      </c>
      <c r="J397" s="245">
        <v>2627.4775</v>
      </c>
      <c r="K397" s="245">
        <v>1394.68</v>
      </c>
      <c r="L397" s="245">
        <v>4081</v>
      </c>
      <c r="M397" s="245">
        <v>2152.7275</v>
      </c>
      <c r="N397" s="245">
        <v>1142.68</v>
      </c>
      <c r="O397" s="245">
        <v>3371</v>
      </c>
      <c r="P397" s="245">
        <v>1778.2025000000001</v>
      </c>
      <c r="Q397" s="245">
        <v>943.88</v>
      </c>
      <c r="R397" s="245">
        <v>2462</v>
      </c>
      <c r="S397" s="245">
        <v>1298.7049999999999</v>
      </c>
      <c r="T397" s="245">
        <v>689.36</v>
      </c>
      <c r="U397" s="245">
        <v>1774</v>
      </c>
      <c r="V397" s="245">
        <v>935.78499999999997</v>
      </c>
      <c r="W397" s="245">
        <v>496.72</v>
      </c>
    </row>
    <row r="398" spans="1:23">
      <c r="A398" s="254">
        <v>50</v>
      </c>
      <c r="B398" s="254">
        <v>54</v>
      </c>
      <c r="C398" s="245">
        <v>8564</v>
      </c>
      <c r="D398" s="245">
        <v>4517.51</v>
      </c>
      <c r="E398" s="245">
        <v>2397.92</v>
      </c>
      <c r="F398" s="245">
        <v>6896</v>
      </c>
      <c r="G398" s="245">
        <v>3637.64</v>
      </c>
      <c r="H398" s="245">
        <v>1930.88</v>
      </c>
      <c r="I398" s="245">
        <v>5863</v>
      </c>
      <c r="J398" s="245">
        <v>3092.7325000000001</v>
      </c>
      <c r="K398" s="245">
        <v>1641.6399999999999</v>
      </c>
      <c r="L398" s="245">
        <v>4533</v>
      </c>
      <c r="M398" s="245">
        <v>2391.1574999999998</v>
      </c>
      <c r="N398" s="245">
        <v>1269.24</v>
      </c>
      <c r="O398" s="245">
        <v>4078</v>
      </c>
      <c r="P398" s="245">
        <v>2151.145</v>
      </c>
      <c r="Q398" s="245">
        <v>1141.8399999999999</v>
      </c>
      <c r="R398" s="245">
        <v>2985</v>
      </c>
      <c r="S398" s="245">
        <v>1574.5875000000001</v>
      </c>
      <c r="T398" s="245">
        <v>835.8</v>
      </c>
      <c r="U398" s="245">
        <v>2149</v>
      </c>
      <c r="V398" s="245">
        <v>1133.5975000000001</v>
      </c>
      <c r="W398" s="245">
        <v>601.72</v>
      </c>
    </row>
    <row r="399" spans="1:23">
      <c r="A399" s="254">
        <v>55</v>
      </c>
      <c r="B399" s="254">
        <v>59</v>
      </c>
      <c r="C399" s="245">
        <v>9879</v>
      </c>
      <c r="D399" s="245">
        <v>5211.1724999999997</v>
      </c>
      <c r="E399" s="245">
        <v>2766.12</v>
      </c>
      <c r="F399" s="245">
        <v>8111</v>
      </c>
      <c r="G399" s="245">
        <v>4278.5524999999998</v>
      </c>
      <c r="H399" s="245">
        <v>2271.08</v>
      </c>
      <c r="I399" s="245">
        <v>6894</v>
      </c>
      <c r="J399" s="245">
        <v>3636.585</v>
      </c>
      <c r="K399" s="245">
        <v>1930.32</v>
      </c>
      <c r="L399" s="245">
        <v>5165</v>
      </c>
      <c r="M399" s="245">
        <v>2724.5374999999999</v>
      </c>
      <c r="N399" s="245">
        <v>1446.2</v>
      </c>
      <c r="O399" s="245">
        <v>4603</v>
      </c>
      <c r="P399" s="245">
        <v>2428.0825</v>
      </c>
      <c r="Q399" s="245">
        <v>1288.8399999999999</v>
      </c>
      <c r="R399" s="245">
        <v>3371</v>
      </c>
      <c r="S399" s="245">
        <v>1778.2025000000001</v>
      </c>
      <c r="T399" s="245">
        <v>943.88</v>
      </c>
      <c r="U399" s="245">
        <v>2427</v>
      </c>
      <c r="V399" s="245">
        <v>1280.2425000000001</v>
      </c>
      <c r="W399" s="245">
        <v>679.56</v>
      </c>
    </row>
    <row r="400" spans="1:23">
      <c r="A400" s="254">
        <v>60</v>
      </c>
      <c r="B400" s="254">
        <v>64</v>
      </c>
      <c r="C400" s="245">
        <v>13438</v>
      </c>
      <c r="D400" s="245">
        <v>7088.5450000000001</v>
      </c>
      <c r="E400" s="245">
        <v>3762.64</v>
      </c>
      <c r="F400" s="245">
        <v>10393</v>
      </c>
      <c r="G400" s="245">
        <v>5482.3074999999999</v>
      </c>
      <c r="H400" s="245">
        <v>2910.04</v>
      </c>
      <c r="I400" s="245">
        <v>8834</v>
      </c>
      <c r="J400" s="245">
        <v>4659.9350000000004</v>
      </c>
      <c r="K400" s="245">
        <v>2473.52</v>
      </c>
      <c r="L400" s="245">
        <v>7774</v>
      </c>
      <c r="M400" s="245">
        <v>4100.7849999999999</v>
      </c>
      <c r="N400" s="245">
        <v>2176.7199999999998</v>
      </c>
      <c r="O400" s="245">
        <v>6715</v>
      </c>
      <c r="P400" s="245">
        <v>3542.1624999999999</v>
      </c>
      <c r="Q400" s="245">
        <v>1880.2</v>
      </c>
      <c r="R400" s="245">
        <v>4930</v>
      </c>
      <c r="S400" s="245">
        <v>2600.5749999999998</v>
      </c>
      <c r="T400" s="245">
        <v>1380.4</v>
      </c>
      <c r="U400" s="245">
        <v>3549</v>
      </c>
      <c r="V400" s="245">
        <v>1872.0975000000001</v>
      </c>
      <c r="W400" s="245">
        <v>993.72</v>
      </c>
    </row>
    <row r="401" spans="1:24">
      <c r="A401" s="254">
        <v>65</v>
      </c>
      <c r="B401" s="254">
        <v>69</v>
      </c>
      <c r="C401" s="245">
        <v>23789</v>
      </c>
      <c r="D401" s="245">
        <v>12548.6975</v>
      </c>
      <c r="E401" s="245">
        <v>6660.92</v>
      </c>
      <c r="F401" s="245">
        <v>16552</v>
      </c>
      <c r="G401" s="245">
        <v>8731.18</v>
      </c>
      <c r="H401" s="245">
        <v>4634.5600000000004</v>
      </c>
      <c r="I401" s="245">
        <v>14069</v>
      </c>
      <c r="J401" s="245">
        <v>7421.3975</v>
      </c>
      <c r="K401" s="245">
        <v>3939.32</v>
      </c>
      <c r="L401" s="245">
        <v>10960</v>
      </c>
      <c r="M401" s="245">
        <v>5781.4</v>
      </c>
      <c r="N401" s="245">
        <v>3068.8</v>
      </c>
      <c r="O401" s="245">
        <v>8674</v>
      </c>
      <c r="P401" s="245">
        <v>4575.5349999999999</v>
      </c>
      <c r="Q401" s="245">
        <v>2428.7199999999998</v>
      </c>
      <c r="R401" s="245">
        <v>6964</v>
      </c>
      <c r="S401" s="245">
        <v>3673.51</v>
      </c>
      <c r="T401" s="245">
        <v>1949.92</v>
      </c>
      <c r="U401" s="245">
        <v>5015</v>
      </c>
      <c r="V401" s="245">
        <v>2645.4124999999999</v>
      </c>
      <c r="W401" s="245">
        <v>1404.2</v>
      </c>
    </row>
    <row r="402" spans="1:24">
      <c r="A402" s="254">
        <v>70</v>
      </c>
      <c r="B402" s="254">
        <v>74</v>
      </c>
      <c r="C402" s="245">
        <v>34639</v>
      </c>
      <c r="D402" s="245">
        <v>18272.072499999998</v>
      </c>
      <c r="E402" s="245">
        <v>9698.92</v>
      </c>
      <c r="F402" s="245">
        <v>24085</v>
      </c>
      <c r="G402" s="245">
        <v>12704.8375</v>
      </c>
      <c r="H402" s="245">
        <v>6743.8</v>
      </c>
      <c r="I402" s="245">
        <v>20472</v>
      </c>
      <c r="J402" s="245">
        <v>10798.98</v>
      </c>
      <c r="K402" s="245">
        <v>5732.16</v>
      </c>
      <c r="L402" s="245">
        <v>15927</v>
      </c>
      <c r="M402" s="245">
        <v>8401.4925000000003</v>
      </c>
      <c r="N402" s="245">
        <v>4459.5600000000004</v>
      </c>
      <c r="O402" s="245">
        <v>12649</v>
      </c>
      <c r="P402" s="245">
        <v>6672.3474999999999</v>
      </c>
      <c r="Q402" s="245">
        <v>3541.72</v>
      </c>
      <c r="R402" s="245">
        <v>10098</v>
      </c>
      <c r="S402" s="245">
        <v>5326.6949999999997</v>
      </c>
      <c r="T402" s="245">
        <v>2827.44</v>
      </c>
      <c r="U402" s="245">
        <v>7269</v>
      </c>
      <c r="V402" s="245">
        <v>3834.3975</v>
      </c>
      <c r="W402" s="245">
        <v>2035.32</v>
      </c>
    </row>
    <row r="403" spans="1:24">
      <c r="A403" s="254">
        <v>75</v>
      </c>
      <c r="B403" s="254">
        <v>79</v>
      </c>
      <c r="C403" s="245">
        <v>43358</v>
      </c>
      <c r="D403" s="245">
        <v>22871.345000000001</v>
      </c>
      <c r="E403" s="245">
        <v>12140.24</v>
      </c>
      <c r="F403" s="245">
        <v>30135</v>
      </c>
      <c r="G403" s="245">
        <v>15896.2125</v>
      </c>
      <c r="H403" s="245">
        <v>8437.7999999999993</v>
      </c>
      <c r="I403" s="245">
        <v>25614</v>
      </c>
      <c r="J403" s="245">
        <v>13511.385</v>
      </c>
      <c r="K403" s="245">
        <v>7171.92</v>
      </c>
      <c r="L403" s="245">
        <v>20870</v>
      </c>
      <c r="M403" s="245">
        <v>11008.924999999999</v>
      </c>
      <c r="N403" s="245">
        <v>5843.6</v>
      </c>
      <c r="O403" s="245">
        <v>15814</v>
      </c>
      <c r="P403" s="245">
        <v>8341.8850000000002</v>
      </c>
      <c r="Q403" s="245">
        <v>4427.92</v>
      </c>
      <c r="R403" s="245">
        <v>13222</v>
      </c>
      <c r="S403" s="245">
        <v>6974.6049999999996</v>
      </c>
      <c r="T403" s="245">
        <v>3702.16</v>
      </c>
      <c r="U403" s="245">
        <v>9520</v>
      </c>
      <c r="V403" s="245">
        <v>5021.8</v>
      </c>
      <c r="W403" s="245">
        <v>2665.6</v>
      </c>
    </row>
    <row r="404" spans="1:24">
      <c r="A404" s="254">
        <v>80</v>
      </c>
      <c r="B404" s="254">
        <v>99</v>
      </c>
      <c r="C404" s="245">
        <v>61097</v>
      </c>
      <c r="D404" s="245">
        <v>32228.6675</v>
      </c>
      <c r="E404" s="245">
        <v>17107.16</v>
      </c>
      <c r="F404" s="245">
        <v>42450</v>
      </c>
      <c r="G404" s="245">
        <v>22392.375</v>
      </c>
      <c r="H404" s="245">
        <v>11886</v>
      </c>
      <c r="I404" s="245">
        <v>36082</v>
      </c>
      <c r="J404" s="245">
        <v>19033.255000000001</v>
      </c>
      <c r="K404" s="245">
        <v>10102.959999999999</v>
      </c>
      <c r="L404" s="245">
        <v>29383</v>
      </c>
      <c r="M404" s="245">
        <v>15499.532499999999</v>
      </c>
      <c r="N404" s="245">
        <v>8227.24</v>
      </c>
      <c r="O404" s="245">
        <v>22250</v>
      </c>
      <c r="P404" s="245">
        <v>11736.875</v>
      </c>
      <c r="Q404" s="245">
        <v>6230</v>
      </c>
      <c r="R404" s="245">
        <v>18619</v>
      </c>
      <c r="S404" s="245">
        <v>9821.5224999999991</v>
      </c>
      <c r="T404" s="245">
        <v>5213.32</v>
      </c>
      <c r="U404" s="245">
        <v>13406</v>
      </c>
      <c r="V404" s="245">
        <v>7071.665</v>
      </c>
      <c r="W404" s="245">
        <v>3753.68</v>
      </c>
    </row>
    <row r="406" spans="1:24">
      <c r="A406" s="254">
        <v>1</v>
      </c>
      <c r="C406" s="245">
        <v>1950</v>
      </c>
      <c r="D406" s="245">
        <v>1028.625</v>
      </c>
      <c r="E406" s="245">
        <v>546</v>
      </c>
      <c r="F406" s="245">
        <v>1382</v>
      </c>
      <c r="G406" s="245">
        <v>729.005</v>
      </c>
      <c r="H406" s="245">
        <v>386.96</v>
      </c>
      <c r="I406" s="245">
        <v>1176</v>
      </c>
      <c r="J406" s="245">
        <v>620.34</v>
      </c>
      <c r="K406" s="245">
        <v>329.28</v>
      </c>
      <c r="L406" s="245">
        <v>1000</v>
      </c>
      <c r="M406" s="245">
        <v>527.5</v>
      </c>
      <c r="N406" s="245">
        <v>280</v>
      </c>
      <c r="O406" s="245">
        <v>866</v>
      </c>
      <c r="P406" s="245">
        <v>456.815</v>
      </c>
      <c r="Q406" s="245">
        <v>242.48</v>
      </c>
      <c r="R406" s="245">
        <v>633</v>
      </c>
      <c r="S406" s="245">
        <v>333.90750000000003</v>
      </c>
      <c r="T406" s="245">
        <v>177.24</v>
      </c>
      <c r="U406" s="245">
        <v>456</v>
      </c>
      <c r="V406" s="245">
        <v>240.54</v>
      </c>
      <c r="W406" s="245">
        <v>127.68</v>
      </c>
      <c r="X406" s="245">
        <v>9</v>
      </c>
    </row>
    <row r="407" spans="1:24">
      <c r="A407" s="254">
        <v>2</v>
      </c>
      <c r="C407" s="245">
        <v>3063</v>
      </c>
      <c r="D407" s="245">
        <v>1615.7325000000001</v>
      </c>
      <c r="E407" s="245">
        <v>857.64</v>
      </c>
      <c r="F407" s="245">
        <v>2171</v>
      </c>
      <c r="G407" s="245">
        <v>1145.2025000000001</v>
      </c>
      <c r="H407" s="245">
        <v>607.88</v>
      </c>
      <c r="I407" s="245">
        <v>1843</v>
      </c>
      <c r="J407" s="245">
        <v>972.1825</v>
      </c>
      <c r="K407" s="245">
        <v>516.04</v>
      </c>
      <c r="L407" s="245">
        <v>1559</v>
      </c>
      <c r="M407" s="245">
        <v>822.37249999999995</v>
      </c>
      <c r="N407" s="245">
        <v>436.52</v>
      </c>
      <c r="O407" s="245">
        <v>1374</v>
      </c>
      <c r="P407" s="245">
        <v>724.78499999999997</v>
      </c>
      <c r="Q407" s="245">
        <v>384.72</v>
      </c>
      <c r="R407" s="245">
        <v>919</v>
      </c>
      <c r="S407" s="245">
        <v>484.77249999999998</v>
      </c>
      <c r="T407" s="245">
        <v>257.32</v>
      </c>
      <c r="U407" s="245">
        <v>664</v>
      </c>
      <c r="V407" s="245">
        <v>350.26</v>
      </c>
      <c r="W407" s="245">
        <v>185.92</v>
      </c>
    </row>
    <row r="408" spans="1:24">
      <c r="A408" s="254">
        <v>3</v>
      </c>
      <c r="C408" s="245">
        <v>4457</v>
      </c>
      <c r="D408" s="245">
        <v>2351.0675000000001</v>
      </c>
      <c r="E408" s="245">
        <v>1247.96</v>
      </c>
      <c r="F408" s="245">
        <v>3155</v>
      </c>
      <c r="G408" s="245">
        <v>1664.2625</v>
      </c>
      <c r="H408" s="245">
        <v>883.4</v>
      </c>
      <c r="I408" s="245">
        <v>2680</v>
      </c>
      <c r="J408" s="245">
        <v>1413.7</v>
      </c>
      <c r="K408" s="245">
        <v>750.4</v>
      </c>
      <c r="L408" s="245">
        <v>2372</v>
      </c>
      <c r="M408" s="245">
        <v>1251.23</v>
      </c>
      <c r="N408" s="245">
        <v>664.16</v>
      </c>
      <c r="O408" s="245">
        <v>1979</v>
      </c>
      <c r="P408" s="245">
        <v>1043.9224999999999</v>
      </c>
      <c r="Q408" s="245">
        <v>554.12</v>
      </c>
      <c r="R408" s="245">
        <v>1636</v>
      </c>
      <c r="S408" s="245">
        <v>862.99</v>
      </c>
      <c r="T408" s="245">
        <v>458.08</v>
      </c>
      <c r="U408" s="245">
        <v>1178</v>
      </c>
      <c r="V408" s="245">
        <v>621.39499999999998</v>
      </c>
      <c r="W408" s="245">
        <v>329.84</v>
      </c>
    </row>
    <row r="410" spans="1:24">
      <c r="A410" s="254" t="s">
        <v>670</v>
      </c>
      <c r="C410" s="245" t="s">
        <v>635</v>
      </c>
      <c r="F410" s="245" t="s">
        <v>636</v>
      </c>
      <c r="I410" s="245" t="s">
        <v>637</v>
      </c>
      <c r="L410" s="245" t="s">
        <v>638</v>
      </c>
      <c r="O410" s="245" t="s">
        <v>639</v>
      </c>
      <c r="R410" s="245" t="s">
        <v>640</v>
      </c>
      <c r="U410" s="245" t="s">
        <v>641</v>
      </c>
    </row>
    <row r="411" spans="1:24">
      <c r="C411" s="245" t="s">
        <v>642</v>
      </c>
      <c r="D411" s="245" t="s">
        <v>643</v>
      </c>
      <c r="F411" s="245" t="s">
        <v>642</v>
      </c>
      <c r="G411" s="245" t="s">
        <v>643</v>
      </c>
      <c r="I411" s="245" t="s">
        <v>642</v>
      </c>
      <c r="J411" s="245" t="s">
        <v>643</v>
      </c>
      <c r="L411" s="245" t="s">
        <v>642</v>
      </c>
      <c r="M411" s="245" t="s">
        <v>643</v>
      </c>
      <c r="O411" s="245" t="s">
        <v>642</v>
      </c>
      <c r="P411" s="245" t="s">
        <v>643</v>
      </c>
      <c r="R411" s="245" t="s">
        <v>642</v>
      </c>
      <c r="S411" s="245" t="s">
        <v>643</v>
      </c>
      <c r="U411" s="245" t="s">
        <v>642</v>
      </c>
      <c r="V411" s="245" t="s">
        <v>643</v>
      </c>
    </row>
    <row r="412" spans="1:24">
      <c r="A412" s="254" t="s">
        <v>651</v>
      </c>
      <c r="C412" s="245">
        <v>1000</v>
      </c>
      <c r="D412" s="245">
        <v>500</v>
      </c>
      <c r="F412" s="245">
        <v>2000</v>
      </c>
      <c r="G412" s="245">
        <v>2000</v>
      </c>
      <c r="I412" s="245">
        <v>3000</v>
      </c>
      <c r="J412" s="245">
        <v>3000</v>
      </c>
      <c r="L412" s="245">
        <v>5000</v>
      </c>
      <c r="M412" s="245">
        <v>5000</v>
      </c>
      <c r="O412" s="245">
        <v>10000</v>
      </c>
      <c r="P412" s="245">
        <v>10000</v>
      </c>
      <c r="R412" s="245">
        <v>20000</v>
      </c>
      <c r="S412" s="245">
        <v>20000</v>
      </c>
      <c r="U412" s="245">
        <v>50000</v>
      </c>
      <c r="V412" s="245">
        <v>50000</v>
      </c>
    </row>
    <row r="413" spans="1:24">
      <c r="A413" s="254" t="s">
        <v>653</v>
      </c>
      <c r="B413" s="254" t="s">
        <v>654</v>
      </c>
      <c r="C413" s="245" t="s">
        <v>652</v>
      </c>
      <c r="D413" s="245" t="s">
        <v>655</v>
      </c>
      <c r="E413" s="245" t="s">
        <v>656</v>
      </c>
      <c r="F413" s="245" t="s">
        <v>652</v>
      </c>
      <c r="G413" s="245" t="s">
        <v>655</v>
      </c>
      <c r="H413" s="245" t="s">
        <v>656</v>
      </c>
      <c r="I413" s="245" t="s">
        <v>652</v>
      </c>
      <c r="J413" s="245" t="s">
        <v>655</v>
      </c>
      <c r="K413" s="245" t="s">
        <v>656</v>
      </c>
      <c r="L413" s="245" t="s">
        <v>652</v>
      </c>
      <c r="M413" s="245" t="s">
        <v>655</v>
      </c>
      <c r="N413" s="245" t="s">
        <v>656</v>
      </c>
      <c r="O413" s="245" t="s">
        <v>652</v>
      </c>
      <c r="P413" s="245" t="s">
        <v>655</v>
      </c>
      <c r="Q413" s="245" t="s">
        <v>656</v>
      </c>
      <c r="R413" s="245" t="s">
        <v>652</v>
      </c>
      <c r="S413" s="245" t="s">
        <v>655</v>
      </c>
      <c r="T413" s="245" t="s">
        <v>656</v>
      </c>
      <c r="U413" s="245" t="s">
        <v>652</v>
      </c>
      <c r="V413" s="245" t="s">
        <v>655</v>
      </c>
      <c r="W413" s="245" t="s">
        <v>656</v>
      </c>
    </row>
    <row r="414" spans="1:24">
      <c r="A414" s="254">
        <v>18</v>
      </c>
      <c r="B414" s="254">
        <v>24</v>
      </c>
      <c r="C414" s="245">
        <v>4614</v>
      </c>
      <c r="D414" s="245">
        <v>2433.8850000000002</v>
      </c>
      <c r="E414" s="245">
        <v>1291.92</v>
      </c>
      <c r="F414" s="245">
        <v>3256</v>
      </c>
      <c r="G414" s="245">
        <v>1717.54</v>
      </c>
      <c r="H414" s="245">
        <v>911.68</v>
      </c>
      <c r="I414" s="245">
        <v>2768</v>
      </c>
      <c r="J414" s="245">
        <v>1460.12</v>
      </c>
      <c r="K414" s="245">
        <v>775.04</v>
      </c>
      <c r="L414" s="245">
        <v>2537</v>
      </c>
      <c r="M414" s="245">
        <v>1338.2674999999999</v>
      </c>
      <c r="N414" s="245">
        <v>710.36</v>
      </c>
      <c r="O414" s="245">
        <v>1718</v>
      </c>
      <c r="P414" s="245">
        <v>906.245</v>
      </c>
      <c r="Q414" s="245">
        <v>481.04</v>
      </c>
      <c r="R414" s="245">
        <v>1259</v>
      </c>
      <c r="S414" s="245">
        <v>664.12249999999995</v>
      </c>
      <c r="T414" s="245">
        <v>352.52</v>
      </c>
      <c r="U414" s="245">
        <v>907</v>
      </c>
      <c r="V414" s="245">
        <v>478.4425</v>
      </c>
      <c r="W414" s="245">
        <v>253.96</v>
      </c>
    </row>
    <row r="415" spans="1:24">
      <c r="A415" s="254">
        <v>25</v>
      </c>
      <c r="B415" s="254">
        <v>29</v>
      </c>
      <c r="C415" s="245">
        <v>5095</v>
      </c>
      <c r="D415" s="245">
        <v>2687.6125000000002</v>
      </c>
      <c r="E415" s="245">
        <v>1426.6</v>
      </c>
      <c r="F415" s="245">
        <v>3601</v>
      </c>
      <c r="G415" s="245">
        <v>1899.5274999999999</v>
      </c>
      <c r="H415" s="245">
        <v>1008.28</v>
      </c>
      <c r="I415" s="245">
        <v>3061</v>
      </c>
      <c r="J415" s="245">
        <v>1614.6775</v>
      </c>
      <c r="K415" s="245">
        <v>857.08</v>
      </c>
      <c r="L415" s="245">
        <v>2787</v>
      </c>
      <c r="M415" s="245">
        <v>1470.1424999999999</v>
      </c>
      <c r="N415" s="245">
        <v>780.36</v>
      </c>
      <c r="O415" s="245">
        <v>1895</v>
      </c>
      <c r="P415" s="245">
        <v>999.61249999999995</v>
      </c>
      <c r="Q415" s="245">
        <v>530.6</v>
      </c>
      <c r="R415" s="245">
        <v>1388</v>
      </c>
      <c r="S415" s="245">
        <v>732.17</v>
      </c>
      <c r="T415" s="245">
        <v>388.64</v>
      </c>
      <c r="U415" s="245">
        <v>999</v>
      </c>
      <c r="V415" s="245">
        <v>526.97249999999997</v>
      </c>
      <c r="W415" s="245">
        <v>279.72000000000003</v>
      </c>
    </row>
    <row r="416" spans="1:24">
      <c r="A416" s="254">
        <v>30</v>
      </c>
      <c r="B416" s="254">
        <v>34</v>
      </c>
      <c r="C416" s="245">
        <v>5584</v>
      </c>
      <c r="D416" s="245">
        <v>2945.56</v>
      </c>
      <c r="E416" s="245">
        <v>1563.52</v>
      </c>
      <c r="F416" s="245">
        <v>4114</v>
      </c>
      <c r="G416" s="245">
        <v>2170.1350000000002</v>
      </c>
      <c r="H416" s="245">
        <v>1151.92</v>
      </c>
      <c r="I416" s="245">
        <v>3496</v>
      </c>
      <c r="J416" s="245">
        <v>1844.14</v>
      </c>
      <c r="K416" s="245">
        <v>978.88</v>
      </c>
      <c r="L416" s="245">
        <v>3067</v>
      </c>
      <c r="M416" s="245">
        <v>1617.8425</v>
      </c>
      <c r="N416" s="245">
        <v>858.76</v>
      </c>
      <c r="O416" s="245">
        <v>2175</v>
      </c>
      <c r="P416" s="245">
        <v>1147.3125</v>
      </c>
      <c r="Q416" s="245">
        <v>609</v>
      </c>
      <c r="R416" s="245">
        <v>1595</v>
      </c>
      <c r="S416" s="245">
        <v>841.36249999999995</v>
      </c>
      <c r="T416" s="245">
        <v>446.6</v>
      </c>
      <c r="U416" s="245">
        <v>1149</v>
      </c>
      <c r="V416" s="245">
        <v>606.09749999999997</v>
      </c>
      <c r="W416" s="245">
        <v>321.72000000000003</v>
      </c>
    </row>
    <row r="417" spans="1:24">
      <c r="A417" s="254">
        <v>35</v>
      </c>
      <c r="B417" s="254">
        <v>39</v>
      </c>
      <c r="C417" s="245">
        <v>6147</v>
      </c>
      <c r="D417" s="245">
        <v>3242.5425</v>
      </c>
      <c r="E417" s="245">
        <v>1721.16</v>
      </c>
      <c r="F417" s="245">
        <v>4455</v>
      </c>
      <c r="G417" s="245">
        <v>2350.0124999999998</v>
      </c>
      <c r="H417" s="245">
        <v>1247.4000000000001</v>
      </c>
      <c r="I417" s="245">
        <v>3786</v>
      </c>
      <c r="J417" s="245">
        <v>1997.115</v>
      </c>
      <c r="K417" s="245">
        <v>1060.08</v>
      </c>
      <c r="L417" s="245">
        <v>3375</v>
      </c>
      <c r="M417" s="245">
        <v>1780.3125</v>
      </c>
      <c r="N417" s="245">
        <v>945</v>
      </c>
      <c r="O417" s="245">
        <v>2492</v>
      </c>
      <c r="P417" s="245">
        <v>1314.53</v>
      </c>
      <c r="Q417" s="245">
        <v>697.76</v>
      </c>
      <c r="R417" s="245">
        <v>1838</v>
      </c>
      <c r="S417" s="245">
        <v>969.54499999999996</v>
      </c>
      <c r="T417" s="245">
        <v>514.64</v>
      </c>
      <c r="U417" s="245">
        <v>1324</v>
      </c>
      <c r="V417" s="245">
        <v>698.41</v>
      </c>
      <c r="W417" s="245">
        <v>370.72</v>
      </c>
    </row>
    <row r="418" spans="1:24">
      <c r="A418" s="254">
        <v>40</v>
      </c>
      <c r="B418" s="254">
        <v>44</v>
      </c>
      <c r="C418" s="245">
        <v>6768</v>
      </c>
      <c r="D418" s="245">
        <v>3570.12</v>
      </c>
      <c r="E418" s="245">
        <v>1895.04</v>
      </c>
      <c r="F418" s="245">
        <v>4974</v>
      </c>
      <c r="G418" s="245">
        <v>2623.7849999999999</v>
      </c>
      <c r="H418" s="245">
        <v>1392.72</v>
      </c>
      <c r="I418" s="245">
        <v>4226</v>
      </c>
      <c r="J418" s="245">
        <v>2229.2150000000001</v>
      </c>
      <c r="K418" s="245">
        <v>1183.28</v>
      </c>
      <c r="L418" s="245">
        <v>3711</v>
      </c>
      <c r="M418" s="245">
        <v>1957.5525</v>
      </c>
      <c r="N418" s="245">
        <v>1039.08</v>
      </c>
      <c r="O418" s="245">
        <v>2865</v>
      </c>
      <c r="P418" s="245">
        <v>1511.2874999999999</v>
      </c>
      <c r="Q418" s="245">
        <v>802.2</v>
      </c>
      <c r="R418" s="245">
        <v>2113</v>
      </c>
      <c r="S418" s="245">
        <v>1114.6075000000001</v>
      </c>
      <c r="T418" s="245">
        <v>591.64</v>
      </c>
      <c r="U418" s="245">
        <v>1522</v>
      </c>
      <c r="V418" s="245">
        <v>802.85500000000002</v>
      </c>
      <c r="W418" s="245">
        <v>426.15999999999997</v>
      </c>
    </row>
    <row r="419" spans="1:24">
      <c r="A419" s="254">
        <v>45</v>
      </c>
      <c r="B419" s="254">
        <v>49</v>
      </c>
      <c r="C419" s="245">
        <v>7466</v>
      </c>
      <c r="D419" s="245">
        <v>3938.3150000000001</v>
      </c>
      <c r="E419" s="245">
        <v>2090.48</v>
      </c>
      <c r="F419" s="245">
        <v>5861</v>
      </c>
      <c r="G419" s="245">
        <v>3091.6774999999998</v>
      </c>
      <c r="H419" s="245">
        <v>1641.08</v>
      </c>
      <c r="I419" s="245">
        <v>4981</v>
      </c>
      <c r="J419" s="245">
        <v>2627.4775</v>
      </c>
      <c r="K419" s="245">
        <v>1394.68</v>
      </c>
      <c r="L419" s="245">
        <v>4081</v>
      </c>
      <c r="M419" s="245">
        <v>2152.7275</v>
      </c>
      <c r="N419" s="245">
        <v>1142.68</v>
      </c>
      <c r="O419" s="245">
        <v>3371</v>
      </c>
      <c r="P419" s="245">
        <v>1778.2025000000001</v>
      </c>
      <c r="Q419" s="245">
        <v>943.88</v>
      </c>
      <c r="R419" s="245">
        <v>2462</v>
      </c>
      <c r="S419" s="245">
        <v>1298.7049999999999</v>
      </c>
      <c r="T419" s="245">
        <v>689.36</v>
      </c>
      <c r="U419" s="245">
        <v>1774</v>
      </c>
      <c r="V419" s="245">
        <v>935.78499999999997</v>
      </c>
      <c r="W419" s="245">
        <v>496.72</v>
      </c>
    </row>
    <row r="420" spans="1:24">
      <c r="A420" s="254">
        <v>50</v>
      </c>
      <c r="B420" s="254">
        <v>54</v>
      </c>
      <c r="C420" s="245">
        <v>8564</v>
      </c>
      <c r="D420" s="245">
        <v>4517.51</v>
      </c>
      <c r="E420" s="245">
        <v>2397.92</v>
      </c>
      <c r="F420" s="245">
        <v>6896</v>
      </c>
      <c r="G420" s="245">
        <v>3637.64</v>
      </c>
      <c r="H420" s="245">
        <v>1930.88</v>
      </c>
      <c r="I420" s="245">
        <v>5863</v>
      </c>
      <c r="J420" s="245">
        <v>3092.7325000000001</v>
      </c>
      <c r="K420" s="245">
        <v>1641.6399999999999</v>
      </c>
      <c r="L420" s="245">
        <v>4533</v>
      </c>
      <c r="M420" s="245">
        <v>2391.1574999999998</v>
      </c>
      <c r="N420" s="245">
        <v>1269.24</v>
      </c>
      <c r="O420" s="245">
        <v>4078</v>
      </c>
      <c r="P420" s="245">
        <v>2151.145</v>
      </c>
      <c r="Q420" s="245">
        <v>1141.8399999999999</v>
      </c>
      <c r="R420" s="245">
        <v>2985</v>
      </c>
      <c r="S420" s="245">
        <v>1574.5875000000001</v>
      </c>
      <c r="T420" s="245">
        <v>835.8</v>
      </c>
      <c r="U420" s="245">
        <v>2149</v>
      </c>
      <c r="V420" s="245">
        <v>1133.5975000000001</v>
      </c>
      <c r="W420" s="245">
        <v>601.72</v>
      </c>
    </row>
    <row r="421" spans="1:24">
      <c r="A421" s="254">
        <v>55</v>
      </c>
      <c r="B421" s="254">
        <v>59</v>
      </c>
      <c r="C421" s="245">
        <v>9879</v>
      </c>
      <c r="D421" s="245">
        <v>5211.1724999999997</v>
      </c>
      <c r="E421" s="245">
        <v>2766.12</v>
      </c>
      <c r="F421" s="245">
        <v>8111</v>
      </c>
      <c r="G421" s="245">
        <v>4278.5524999999998</v>
      </c>
      <c r="H421" s="245">
        <v>2271.08</v>
      </c>
      <c r="I421" s="245">
        <v>6894</v>
      </c>
      <c r="J421" s="245">
        <v>3636.585</v>
      </c>
      <c r="K421" s="245">
        <v>1930.32</v>
      </c>
      <c r="L421" s="245">
        <v>5165</v>
      </c>
      <c r="M421" s="245">
        <v>2724.5374999999999</v>
      </c>
      <c r="N421" s="245">
        <v>1446.2</v>
      </c>
      <c r="O421" s="245">
        <v>4603</v>
      </c>
      <c r="P421" s="245">
        <v>2428.0825</v>
      </c>
      <c r="Q421" s="245">
        <v>1288.8399999999999</v>
      </c>
      <c r="R421" s="245">
        <v>3371</v>
      </c>
      <c r="S421" s="245">
        <v>1778.2025000000001</v>
      </c>
      <c r="T421" s="245">
        <v>943.88</v>
      </c>
      <c r="U421" s="245">
        <v>2427</v>
      </c>
      <c r="V421" s="245">
        <v>1280.2425000000001</v>
      </c>
      <c r="W421" s="245">
        <v>679.56</v>
      </c>
    </row>
    <row r="422" spans="1:24">
      <c r="A422" s="254">
        <v>60</v>
      </c>
      <c r="B422" s="254">
        <v>64</v>
      </c>
      <c r="C422" s="245">
        <v>13438</v>
      </c>
      <c r="D422" s="245">
        <v>7088.5450000000001</v>
      </c>
      <c r="E422" s="245">
        <v>3762.64</v>
      </c>
      <c r="F422" s="245">
        <v>10393</v>
      </c>
      <c r="G422" s="245">
        <v>5482.3074999999999</v>
      </c>
      <c r="H422" s="245">
        <v>2910.04</v>
      </c>
      <c r="I422" s="245">
        <v>8834</v>
      </c>
      <c r="J422" s="245">
        <v>4659.9350000000004</v>
      </c>
      <c r="K422" s="245">
        <v>2473.52</v>
      </c>
      <c r="L422" s="245">
        <v>7774</v>
      </c>
      <c r="M422" s="245">
        <v>4100.7849999999999</v>
      </c>
      <c r="N422" s="245">
        <v>2176.7199999999998</v>
      </c>
      <c r="O422" s="245">
        <v>6715</v>
      </c>
      <c r="P422" s="245">
        <v>3542.1624999999999</v>
      </c>
      <c r="Q422" s="245">
        <v>1880.2</v>
      </c>
      <c r="R422" s="245">
        <v>4930</v>
      </c>
      <c r="S422" s="245">
        <v>2600.5749999999998</v>
      </c>
      <c r="T422" s="245">
        <v>1380.4</v>
      </c>
      <c r="U422" s="245">
        <v>3549</v>
      </c>
      <c r="V422" s="245">
        <v>1872.0975000000001</v>
      </c>
      <c r="W422" s="245">
        <v>993.72</v>
      </c>
    </row>
    <row r="423" spans="1:24">
      <c r="A423" s="254">
        <v>65</v>
      </c>
      <c r="B423" s="254">
        <v>69</v>
      </c>
      <c r="C423" s="245">
        <v>23789</v>
      </c>
      <c r="D423" s="245">
        <v>12548.6975</v>
      </c>
      <c r="E423" s="245">
        <v>6660.92</v>
      </c>
      <c r="F423" s="245">
        <v>16552</v>
      </c>
      <c r="G423" s="245">
        <v>8731.18</v>
      </c>
      <c r="H423" s="245">
        <v>4634.5600000000004</v>
      </c>
      <c r="I423" s="245">
        <v>14069</v>
      </c>
      <c r="J423" s="245">
        <v>7421.3975</v>
      </c>
      <c r="K423" s="245">
        <v>3939.32</v>
      </c>
      <c r="L423" s="245">
        <v>10960</v>
      </c>
      <c r="M423" s="245">
        <v>5781.4</v>
      </c>
      <c r="N423" s="245">
        <v>3068.8</v>
      </c>
      <c r="O423" s="245">
        <v>8674</v>
      </c>
      <c r="P423" s="245">
        <v>4575.5349999999999</v>
      </c>
      <c r="Q423" s="245">
        <v>2428.7199999999998</v>
      </c>
      <c r="R423" s="245">
        <v>6964</v>
      </c>
      <c r="S423" s="245">
        <v>3673.51</v>
      </c>
      <c r="T423" s="245">
        <v>1949.92</v>
      </c>
      <c r="U423" s="245">
        <v>5015</v>
      </c>
      <c r="V423" s="245">
        <v>2645.4124999999999</v>
      </c>
      <c r="W423" s="245">
        <v>1404.2</v>
      </c>
    </row>
    <row r="424" spans="1:24">
      <c r="A424" s="254">
        <v>70</v>
      </c>
      <c r="B424" s="254">
        <v>74</v>
      </c>
      <c r="C424" s="245">
        <v>34639</v>
      </c>
      <c r="D424" s="245">
        <v>18272.072499999998</v>
      </c>
      <c r="E424" s="245">
        <v>9698.92</v>
      </c>
      <c r="F424" s="245">
        <v>24085</v>
      </c>
      <c r="G424" s="245">
        <v>12704.8375</v>
      </c>
      <c r="H424" s="245">
        <v>6743.8</v>
      </c>
      <c r="I424" s="245">
        <v>20472</v>
      </c>
      <c r="J424" s="245">
        <v>10798.98</v>
      </c>
      <c r="K424" s="245">
        <v>5732.16</v>
      </c>
      <c r="L424" s="245">
        <v>15927</v>
      </c>
      <c r="M424" s="245">
        <v>8401.4925000000003</v>
      </c>
      <c r="N424" s="245">
        <v>4459.5600000000004</v>
      </c>
      <c r="O424" s="245">
        <v>12649</v>
      </c>
      <c r="P424" s="245">
        <v>6672.3474999999999</v>
      </c>
      <c r="Q424" s="245">
        <v>3541.72</v>
      </c>
      <c r="R424" s="245">
        <v>10098</v>
      </c>
      <c r="S424" s="245">
        <v>5326.6949999999997</v>
      </c>
      <c r="T424" s="245">
        <v>2827.44</v>
      </c>
      <c r="U424" s="245">
        <v>7269</v>
      </c>
      <c r="V424" s="245">
        <v>3834.3975</v>
      </c>
      <c r="W424" s="245">
        <v>2035.32</v>
      </c>
    </row>
    <row r="425" spans="1:24">
      <c r="A425" s="254">
        <v>75</v>
      </c>
      <c r="B425" s="254">
        <v>79</v>
      </c>
      <c r="C425" s="245">
        <v>43358</v>
      </c>
      <c r="D425" s="245">
        <v>22871.345000000001</v>
      </c>
      <c r="E425" s="245">
        <v>12140.24</v>
      </c>
      <c r="F425" s="245">
        <v>30135</v>
      </c>
      <c r="G425" s="245">
        <v>15896.2125</v>
      </c>
      <c r="H425" s="245">
        <v>8437.7999999999993</v>
      </c>
      <c r="I425" s="245">
        <v>25614</v>
      </c>
      <c r="J425" s="245">
        <v>13511.385</v>
      </c>
      <c r="K425" s="245">
        <v>7171.92</v>
      </c>
      <c r="L425" s="245">
        <v>20870</v>
      </c>
      <c r="M425" s="245">
        <v>11008.924999999999</v>
      </c>
      <c r="N425" s="245">
        <v>5843.6</v>
      </c>
      <c r="O425" s="245">
        <v>15814</v>
      </c>
      <c r="P425" s="245">
        <v>8341.8850000000002</v>
      </c>
      <c r="Q425" s="245">
        <v>4427.92</v>
      </c>
      <c r="R425" s="245">
        <v>13222</v>
      </c>
      <c r="S425" s="245">
        <v>6974.6049999999996</v>
      </c>
      <c r="T425" s="245">
        <v>3702.16</v>
      </c>
      <c r="U425" s="245">
        <v>9520</v>
      </c>
      <c r="V425" s="245">
        <v>5021.8</v>
      </c>
      <c r="W425" s="245">
        <v>2665.6</v>
      </c>
    </row>
    <row r="426" spans="1:24">
      <c r="A426" s="254">
        <v>80</v>
      </c>
      <c r="B426" s="254">
        <v>99</v>
      </c>
      <c r="C426" s="245">
        <v>61097</v>
      </c>
      <c r="D426" s="245">
        <v>32228.6675</v>
      </c>
      <c r="E426" s="245">
        <v>17107.16</v>
      </c>
      <c r="F426" s="245">
        <v>42450</v>
      </c>
      <c r="G426" s="245">
        <v>22392.375</v>
      </c>
      <c r="H426" s="245">
        <v>11886</v>
      </c>
      <c r="I426" s="245">
        <v>36082</v>
      </c>
      <c r="J426" s="245">
        <v>19033.255000000001</v>
      </c>
      <c r="K426" s="245">
        <v>10102.959999999999</v>
      </c>
      <c r="L426" s="245">
        <v>29383</v>
      </c>
      <c r="M426" s="245">
        <v>15499.532499999999</v>
      </c>
      <c r="N426" s="245">
        <v>8227.24</v>
      </c>
      <c r="O426" s="245">
        <v>22250</v>
      </c>
      <c r="P426" s="245">
        <v>11736.875</v>
      </c>
      <c r="Q426" s="245">
        <v>6230</v>
      </c>
      <c r="R426" s="245">
        <v>18619</v>
      </c>
      <c r="S426" s="245">
        <v>9821.5224999999991</v>
      </c>
      <c r="T426" s="245">
        <v>5213.32</v>
      </c>
      <c r="U426" s="245">
        <v>13406</v>
      </c>
      <c r="V426" s="245">
        <v>7071.665</v>
      </c>
      <c r="W426" s="245">
        <v>3753.68</v>
      </c>
    </row>
    <row r="428" spans="1:24">
      <c r="A428" s="254">
        <v>1</v>
      </c>
      <c r="C428" s="245">
        <v>1950</v>
      </c>
      <c r="D428" s="245">
        <v>1028.625</v>
      </c>
      <c r="E428" s="245">
        <v>546</v>
      </c>
      <c r="F428" s="245">
        <v>1382</v>
      </c>
      <c r="G428" s="245">
        <v>729.005</v>
      </c>
      <c r="H428" s="245">
        <v>386.96</v>
      </c>
      <c r="I428" s="245">
        <v>1176</v>
      </c>
      <c r="J428" s="245">
        <v>620.34</v>
      </c>
      <c r="K428" s="245">
        <v>329.28</v>
      </c>
      <c r="L428" s="245">
        <v>1000</v>
      </c>
      <c r="M428" s="245">
        <v>527.5</v>
      </c>
      <c r="N428" s="245">
        <v>280</v>
      </c>
      <c r="O428" s="245">
        <v>866</v>
      </c>
      <c r="P428" s="245">
        <v>456.815</v>
      </c>
      <c r="Q428" s="245">
        <v>242.48</v>
      </c>
      <c r="R428" s="245">
        <v>633</v>
      </c>
      <c r="S428" s="245">
        <v>333.90750000000003</v>
      </c>
      <c r="T428" s="245">
        <v>177.24</v>
      </c>
      <c r="U428" s="245">
        <v>456</v>
      </c>
      <c r="V428" s="245">
        <v>240.54</v>
      </c>
      <c r="W428" s="245">
        <v>127.68</v>
      </c>
      <c r="X428" s="245">
        <v>10</v>
      </c>
    </row>
    <row r="429" spans="1:24">
      <c r="A429" s="254">
        <v>2</v>
      </c>
      <c r="C429" s="245">
        <v>3063</v>
      </c>
      <c r="D429" s="245">
        <v>1615.7325000000001</v>
      </c>
      <c r="E429" s="245">
        <v>857.64</v>
      </c>
      <c r="F429" s="245">
        <v>2171</v>
      </c>
      <c r="G429" s="245">
        <v>1145.2025000000001</v>
      </c>
      <c r="H429" s="245">
        <v>607.88</v>
      </c>
      <c r="I429" s="245">
        <v>1843</v>
      </c>
      <c r="J429" s="245">
        <v>972.1825</v>
      </c>
      <c r="K429" s="245">
        <v>516.04</v>
      </c>
      <c r="L429" s="245">
        <v>1559</v>
      </c>
      <c r="M429" s="245">
        <v>822.37249999999995</v>
      </c>
      <c r="N429" s="245">
        <v>436.52</v>
      </c>
      <c r="O429" s="245">
        <v>1374</v>
      </c>
      <c r="P429" s="245">
        <v>724.78499999999997</v>
      </c>
      <c r="Q429" s="245">
        <v>384.72</v>
      </c>
      <c r="R429" s="245">
        <v>919</v>
      </c>
      <c r="S429" s="245">
        <v>484.77249999999998</v>
      </c>
      <c r="T429" s="245">
        <v>257.32</v>
      </c>
      <c r="U429" s="245">
        <v>664</v>
      </c>
      <c r="V429" s="245">
        <v>350.26</v>
      </c>
      <c r="W429" s="245">
        <v>185.92</v>
      </c>
    </row>
    <row r="430" spans="1:24">
      <c r="A430" s="254">
        <v>3</v>
      </c>
      <c r="C430" s="245">
        <v>4457</v>
      </c>
      <c r="D430" s="245">
        <v>2351.0675000000001</v>
      </c>
      <c r="E430" s="245">
        <v>1247.96</v>
      </c>
      <c r="F430" s="245">
        <v>3155</v>
      </c>
      <c r="G430" s="245">
        <v>1664.2625</v>
      </c>
      <c r="H430" s="245">
        <v>883.4</v>
      </c>
      <c r="I430" s="245">
        <v>2680</v>
      </c>
      <c r="J430" s="245">
        <v>1413.7</v>
      </c>
      <c r="K430" s="245">
        <v>750.4</v>
      </c>
      <c r="L430" s="245">
        <v>2372</v>
      </c>
      <c r="M430" s="245">
        <v>1251.23</v>
      </c>
      <c r="N430" s="245">
        <v>664.16</v>
      </c>
      <c r="O430" s="245">
        <v>1979</v>
      </c>
      <c r="P430" s="245">
        <v>1043.9224999999999</v>
      </c>
      <c r="Q430" s="245">
        <v>554.12</v>
      </c>
      <c r="R430" s="245">
        <v>1636</v>
      </c>
      <c r="S430" s="245">
        <v>862.99</v>
      </c>
      <c r="T430" s="245">
        <v>458.08</v>
      </c>
      <c r="U430" s="245">
        <v>1178</v>
      </c>
      <c r="V430" s="245">
        <v>621.39499999999998</v>
      </c>
      <c r="W430" s="245">
        <v>329.84</v>
      </c>
    </row>
    <row r="432" spans="1:24">
      <c r="A432" s="254" t="s">
        <v>671</v>
      </c>
      <c r="C432" s="245" t="s">
        <v>635</v>
      </c>
      <c r="F432" s="245" t="s">
        <v>636</v>
      </c>
      <c r="I432" s="245" t="s">
        <v>637</v>
      </c>
      <c r="L432" s="245" t="s">
        <v>638</v>
      </c>
      <c r="O432" s="245" t="s">
        <v>639</v>
      </c>
      <c r="R432" s="245" t="s">
        <v>640</v>
      </c>
      <c r="U432" s="245" t="s">
        <v>641</v>
      </c>
    </row>
    <row r="433" spans="1:23">
      <c r="C433" s="245" t="s">
        <v>642</v>
      </c>
      <c r="D433" s="245" t="s">
        <v>643</v>
      </c>
      <c r="F433" s="245" t="s">
        <v>642</v>
      </c>
      <c r="G433" s="245" t="s">
        <v>643</v>
      </c>
      <c r="I433" s="245" t="s">
        <v>642</v>
      </c>
      <c r="J433" s="245" t="s">
        <v>643</v>
      </c>
      <c r="L433" s="245" t="s">
        <v>642</v>
      </c>
      <c r="M433" s="245" t="s">
        <v>643</v>
      </c>
      <c r="O433" s="245" t="s">
        <v>642</v>
      </c>
      <c r="P433" s="245" t="s">
        <v>643</v>
      </c>
      <c r="R433" s="245" t="s">
        <v>642</v>
      </c>
      <c r="S433" s="245" t="s">
        <v>643</v>
      </c>
      <c r="U433" s="245" t="s">
        <v>642</v>
      </c>
      <c r="V433" s="245" t="s">
        <v>643</v>
      </c>
    </row>
    <row r="434" spans="1:23">
      <c r="A434" s="254" t="s">
        <v>651</v>
      </c>
      <c r="C434" s="245">
        <v>1000</v>
      </c>
      <c r="D434" s="245">
        <v>500</v>
      </c>
      <c r="F434" s="245">
        <v>2000</v>
      </c>
      <c r="G434" s="245">
        <v>2000</v>
      </c>
      <c r="I434" s="245">
        <v>3000</v>
      </c>
      <c r="J434" s="245">
        <v>3000</v>
      </c>
      <c r="L434" s="245">
        <v>5000</v>
      </c>
      <c r="M434" s="245">
        <v>5000</v>
      </c>
      <c r="O434" s="245">
        <v>10000</v>
      </c>
      <c r="P434" s="245">
        <v>10000</v>
      </c>
      <c r="R434" s="245">
        <v>20000</v>
      </c>
      <c r="S434" s="245">
        <v>20000</v>
      </c>
      <c r="U434" s="245">
        <v>50000</v>
      </c>
      <c r="V434" s="245">
        <v>50000</v>
      </c>
    </row>
    <row r="435" spans="1:23">
      <c r="A435" s="254" t="s">
        <v>653</v>
      </c>
      <c r="B435" s="254" t="s">
        <v>654</v>
      </c>
      <c r="C435" s="245" t="s">
        <v>652</v>
      </c>
      <c r="D435" s="245" t="s">
        <v>655</v>
      </c>
      <c r="E435" s="245" t="s">
        <v>656</v>
      </c>
      <c r="F435" s="245" t="s">
        <v>652</v>
      </c>
      <c r="G435" s="245" t="s">
        <v>655</v>
      </c>
      <c r="H435" s="245" t="s">
        <v>656</v>
      </c>
      <c r="I435" s="245" t="s">
        <v>652</v>
      </c>
      <c r="J435" s="245" t="s">
        <v>655</v>
      </c>
      <c r="K435" s="245" t="s">
        <v>656</v>
      </c>
      <c r="L435" s="245" t="s">
        <v>652</v>
      </c>
      <c r="M435" s="245" t="s">
        <v>655</v>
      </c>
      <c r="N435" s="245" t="s">
        <v>656</v>
      </c>
      <c r="O435" s="245" t="s">
        <v>652</v>
      </c>
      <c r="P435" s="245" t="s">
        <v>655</v>
      </c>
      <c r="Q435" s="245" t="s">
        <v>656</v>
      </c>
      <c r="R435" s="245" t="s">
        <v>652</v>
      </c>
      <c r="S435" s="245" t="s">
        <v>655</v>
      </c>
      <c r="T435" s="245" t="s">
        <v>656</v>
      </c>
      <c r="U435" s="245" t="s">
        <v>652</v>
      </c>
      <c r="V435" s="245" t="s">
        <v>655</v>
      </c>
      <c r="W435" s="245" t="s">
        <v>656</v>
      </c>
    </row>
    <row r="436" spans="1:23">
      <c r="A436" s="254">
        <v>18</v>
      </c>
      <c r="B436" s="254">
        <v>24</v>
      </c>
      <c r="C436" s="245">
        <v>4550</v>
      </c>
      <c r="D436" s="245">
        <v>2400.125</v>
      </c>
      <c r="E436" s="245">
        <v>1274</v>
      </c>
      <c r="F436" s="245">
        <v>3211</v>
      </c>
      <c r="G436" s="245">
        <v>1693.8025</v>
      </c>
      <c r="H436" s="245">
        <v>899.08</v>
      </c>
      <c r="I436" s="245">
        <v>2728</v>
      </c>
      <c r="J436" s="245">
        <v>1439.02</v>
      </c>
      <c r="K436" s="245">
        <v>763.84</v>
      </c>
      <c r="L436" s="245">
        <v>2499</v>
      </c>
      <c r="M436" s="245">
        <v>1318.2225000000001</v>
      </c>
      <c r="N436" s="245">
        <v>699.72</v>
      </c>
      <c r="O436" s="245">
        <v>1695</v>
      </c>
      <c r="P436" s="245">
        <v>894.11249999999995</v>
      </c>
      <c r="Q436" s="245">
        <v>474.6</v>
      </c>
      <c r="R436" s="245">
        <v>1241</v>
      </c>
      <c r="S436" s="245">
        <v>654.62750000000005</v>
      </c>
      <c r="T436" s="245">
        <v>347.48</v>
      </c>
      <c r="U436" s="245">
        <v>894</v>
      </c>
      <c r="V436" s="245">
        <v>471.58499999999998</v>
      </c>
      <c r="W436" s="245">
        <v>250.32</v>
      </c>
    </row>
    <row r="437" spans="1:23">
      <c r="A437" s="254">
        <v>25</v>
      </c>
      <c r="B437" s="254">
        <v>29</v>
      </c>
      <c r="C437" s="245">
        <v>5024</v>
      </c>
      <c r="D437" s="245">
        <v>2650.16</v>
      </c>
      <c r="E437" s="245">
        <v>1406.72</v>
      </c>
      <c r="F437" s="245">
        <v>3549</v>
      </c>
      <c r="G437" s="245">
        <v>1872.0975000000001</v>
      </c>
      <c r="H437" s="245">
        <v>993.72</v>
      </c>
      <c r="I437" s="245">
        <v>3019</v>
      </c>
      <c r="J437" s="245">
        <v>1592.5225</v>
      </c>
      <c r="K437" s="245">
        <v>845.31999999999994</v>
      </c>
      <c r="L437" s="245">
        <v>2748</v>
      </c>
      <c r="M437" s="245">
        <v>1449.57</v>
      </c>
      <c r="N437" s="245">
        <v>769.44</v>
      </c>
      <c r="O437" s="245">
        <v>1869</v>
      </c>
      <c r="P437" s="245">
        <v>985.89750000000004</v>
      </c>
      <c r="Q437" s="245">
        <v>523.32000000000005</v>
      </c>
      <c r="R437" s="245">
        <v>1368</v>
      </c>
      <c r="S437" s="245">
        <v>721.62</v>
      </c>
      <c r="T437" s="245">
        <v>383.04</v>
      </c>
      <c r="U437" s="245">
        <v>985</v>
      </c>
      <c r="V437" s="245">
        <v>519.58749999999998</v>
      </c>
      <c r="W437" s="245">
        <v>275.8</v>
      </c>
    </row>
    <row r="438" spans="1:23">
      <c r="A438" s="254">
        <v>30</v>
      </c>
      <c r="B438" s="254">
        <v>34</v>
      </c>
      <c r="C438" s="245">
        <v>5505</v>
      </c>
      <c r="D438" s="245">
        <v>2903.8874999999998</v>
      </c>
      <c r="E438" s="245">
        <v>1541.4</v>
      </c>
      <c r="F438" s="245">
        <v>4057</v>
      </c>
      <c r="G438" s="245">
        <v>2140.0675000000001</v>
      </c>
      <c r="H438" s="245">
        <v>1135.96</v>
      </c>
      <c r="I438" s="245">
        <v>3447</v>
      </c>
      <c r="J438" s="245">
        <v>1818.2925</v>
      </c>
      <c r="K438" s="245">
        <v>965.16</v>
      </c>
      <c r="L438" s="245">
        <v>3023</v>
      </c>
      <c r="M438" s="245">
        <v>1594.6324999999999</v>
      </c>
      <c r="N438" s="245">
        <v>846.44</v>
      </c>
      <c r="O438" s="245">
        <v>2145</v>
      </c>
      <c r="P438" s="245">
        <v>1131.4875</v>
      </c>
      <c r="Q438" s="245">
        <v>600.6</v>
      </c>
      <c r="R438" s="245">
        <v>1572</v>
      </c>
      <c r="S438" s="245">
        <v>829.23</v>
      </c>
      <c r="T438" s="245">
        <v>440.15999999999997</v>
      </c>
      <c r="U438" s="245">
        <v>1133</v>
      </c>
      <c r="V438" s="245">
        <v>597.65750000000003</v>
      </c>
      <c r="W438" s="245">
        <v>317.24</v>
      </c>
    </row>
    <row r="439" spans="1:23">
      <c r="A439" s="254">
        <v>35</v>
      </c>
      <c r="B439" s="254">
        <v>39</v>
      </c>
      <c r="C439" s="245">
        <v>6061</v>
      </c>
      <c r="D439" s="245">
        <v>3197.1774999999998</v>
      </c>
      <c r="E439" s="245">
        <v>1697.08</v>
      </c>
      <c r="F439" s="245">
        <v>4393</v>
      </c>
      <c r="G439" s="245">
        <v>2317.3074999999999</v>
      </c>
      <c r="H439" s="245">
        <v>1230.04</v>
      </c>
      <c r="I439" s="245">
        <v>3733</v>
      </c>
      <c r="J439" s="245">
        <v>1969.1575</v>
      </c>
      <c r="K439" s="245">
        <v>1045.24</v>
      </c>
      <c r="L439" s="245">
        <v>3329</v>
      </c>
      <c r="M439" s="245">
        <v>1756.0474999999999</v>
      </c>
      <c r="N439" s="245">
        <v>932.12</v>
      </c>
      <c r="O439" s="245">
        <v>2457</v>
      </c>
      <c r="P439" s="245">
        <v>1296.0675000000001</v>
      </c>
      <c r="Q439" s="245">
        <v>687.96</v>
      </c>
      <c r="R439" s="245">
        <v>1812</v>
      </c>
      <c r="S439" s="245">
        <v>955.83</v>
      </c>
      <c r="T439" s="245">
        <v>507.36</v>
      </c>
      <c r="U439" s="245">
        <v>1305</v>
      </c>
      <c r="V439" s="245">
        <v>688.38750000000005</v>
      </c>
      <c r="W439" s="245">
        <v>365.4</v>
      </c>
    </row>
    <row r="440" spans="1:23">
      <c r="A440" s="254">
        <v>40</v>
      </c>
      <c r="B440" s="254">
        <v>44</v>
      </c>
      <c r="C440" s="245">
        <v>6674</v>
      </c>
      <c r="D440" s="245">
        <v>3520.5349999999999</v>
      </c>
      <c r="E440" s="245">
        <v>1868.72</v>
      </c>
      <c r="F440" s="245">
        <v>4905</v>
      </c>
      <c r="G440" s="245">
        <v>2587.3874999999998</v>
      </c>
      <c r="H440" s="245">
        <v>1373.4</v>
      </c>
      <c r="I440" s="245">
        <v>4168</v>
      </c>
      <c r="J440" s="245">
        <v>2198.62</v>
      </c>
      <c r="K440" s="245">
        <v>1167.04</v>
      </c>
      <c r="L440" s="245">
        <v>3659</v>
      </c>
      <c r="M440" s="245">
        <v>1930.1224999999999</v>
      </c>
      <c r="N440" s="245">
        <v>1024.52</v>
      </c>
      <c r="O440" s="245">
        <v>2826</v>
      </c>
      <c r="P440" s="245">
        <v>1490.7149999999999</v>
      </c>
      <c r="Q440" s="245">
        <v>791.28</v>
      </c>
      <c r="R440" s="245">
        <v>2084</v>
      </c>
      <c r="S440" s="245">
        <v>1099.31</v>
      </c>
      <c r="T440" s="245">
        <v>583.52</v>
      </c>
      <c r="U440" s="245">
        <v>1500</v>
      </c>
      <c r="V440" s="245">
        <v>791.25</v>
      </c>
      <c r="W440" s="245">
        <v>420</v>
      </c>
    </row>
    <row r="441" spans="1:23">
      <c r="A441" s="254">
        <v>45</v>
      </c>
      <c r="B441" s="254">
        <v>49</v>
      </c>
      <c r="C441" s="245">
        <v>7362</v>
      </c>
      <c r="D441" s="245">
        <v>3883.4549999999999</v>
      </c>
      <c r="E441" s="245">
        <v>2061.36</v>
      </c>
      <c r="F441" s="245">
        <v>5778</v>
      </c>
      <c r="G441" s="245">
        <v>3047.895</v>
      </c>
      <c r="H441" s="245">
        <v>1617.84</v>
      </c>
      <c r="I441" s="245">
        <v>4911</v>
      </c>
      <c r="J441" s="245">
        <v>2590.5524999999998</v>
      </c>
      <c r="K441" s="245">
        <v>1375.08</v>
      </c>
      <c r="L441" s="245">
        <v>4023</v>
      </c>
      <c r="M441" s="245">
        <v>2122.1325000000002</v>
      </c>
      <c r="N441" s="245">
        <v>1126.44</v>
      </c>
      <c r="O441" s="245">
        <v>3323</v>
      </c>
      <c r="P441" s="245">
        <v>1752.8824999999999</v>
      </c>
      <c r="Q441" s="245">
        <v>930.44</v>
      </c>
      <c r="R441" s="245">
        <v>2428</v>
      </c>
      <c r="S441" s="245">
        <v>1280.77</v>
      </c>
      <c r="T441" s="245">
        <v>679.84</v>
      </c>
      <c r="U441" s="245">
        <v>1748</v>
      </c>
      <c r="V441" s="245">
        <v>922.07</v>
      </c>
      <c r="W441" s="245">
        <v>489.44</v>
      </c>
    </row>
    <row r="442" spans="1:23">
      <c r="A442" s="254">
        <v>50</v>
      </c>
      <c r="B442" s="254">
        <v>54</v>
      </c>
      <c r="C442" s="245">
        <v>8443</v>
      </c>
      <c r="D442" s="245">
        <v>4453.6824999999999</v>
      </c>
      <c r="E442" s="245">
        <v>2364.04</v>
      </c>
      <c r="F442" s="245">
        <v>6801</v>
      </c>
      <c r="G442" s="245">
        <v>3587.5275000000001</v>
      </c>
      <c r="H442" s="245">
        <v>1904.28</v>
      </c>
      <c r="I442" s="245">
        <v>5780</v>
      </c>
      <c r="J442" s="245">
        <v>3048.95</v>
      </c>
      <c r="K442" s="245">
        <v>1618.4</v>
      </c>
      <c r="L442" s="245">
        <v>4469</v>
      </c>
      <c r="M442" s="245">
        <v>2357.3975</v>
      </c>
      <c r="N442" s="245">
        <v>1251.32</v>
      </c>
      <c r="O442" s="245">
        <v>4021</v>
      </c>
      <c r="P442" s="245">
        <v>2121.0774999999999</v>
      </c>
      <c r="Q442" s="245">
        <v>1125.8800000000001</v>
      </c>
      <c r="R442" s="245">
        <v>2943</v>
      </c>
      <c r="S442" s="245">
        <v>1552.4324999999999</v>
      </c>
      <c r="T442" s="245">
        <v>824.04</v>
      </c>
      <c r="U442" s="245">
        <v>2120</v>
      </c>
      <c r="V442" s="245">
        <v>1118.3</v>
      </c>
      <c r="W442" s="245">
        <v>593.6</v>
      </c>
    </row>
    <row r="443" spans="1:23">
      <c r="A443" s="254">
        <v>55</v>
      </c>
      <c r="B443" s="254">
        <v>59</v>
      </c>
      <c r="C443" s="245">
        <v>9740</v>
      </c>
      <c r="D443" s="245">
        <v>5137.8500000000004</v>
      </c>
      <c r="E443" s="245">
        <v>2727.2</v>
      </c>
      <c r="F443" s="245">
        <v>7998</v>
      </c>
      <c r="G443" s="245">
        <v>4218.9449999999997</v>
      </c>
      <c r="H443" s="245">
        <v>2239.44</v>
      </c>
      <c r="I443" s="245">
        <v>6798</v>
      </c>
      <c r="J443" s="245">
        <v>3585.9450000000002</v>
      </c>
      <c r="K443" s="245">
        <v>1903.44</v>
      </c>
      <c r="L443" s="245">
        <v>5091</v>
      </c>
      <c r="M443" s="245">
        <v>2685.5025000000001</v>
      </c>
      <c r="N443" s="245">
        <v>1425.48</v>
      </c>
      <c r="O443" s="245">
        <v>4539</v>
      </c>
      <c r="P443" s="245">
        <v>2394.3225000000002</v>
      </c>
      <c r="Q443" s="245">
        <v>1270.92</v>
      </c>
      <c r="R443" s="245">
        <v>3323</v>
      </c>
      <c r="S443" s="245">
        <v>1752.8824999999999</v>
      </c>
      <c r="T443" s="245">
        <v>930.44</v>
      </c>
      <c r="U443" s="245">
        <v>2393</v>
      </c>
      <c r="V443" s="245">
        <v>1262.3074999999999</v>
      </c>
      <c r="W443" s="245">
        <v>670.04</v>
      </c>
    </row>
    <row r="444" spans="1:23">
      <c r="A444" s="254">
        <v>60</v>
      </c>
      <c r="B444" s="254">
        <v>64</v>
      </c>
      <c r="C444" s="245">
        <v>13250</v>
      </c>
      <c r="D444" s="245">
        <v>6989.375</v>
      </c>
      <c r="E444" s="245">
        <v>3710</v>
      </c>
      <c r="F444" s="245">
        <v>10247</v>
      </c>
      <c r="G444" s="245">
        <v>5405.2924999999996</v>
      </c>
      <c r="H444" s="245">
        <v>2869.16</v>
      </c>
      <c r="I444" s="245">
        <v>8710</v>
      </c>
      <c r="J444" s="245">
        <v>4594.5249999999996</v>
      </c>
      <c r="K444" s="245">
        <v>2438.8000000000002</v>
      </c>
      <c r="L444" s="245">
        <v>7665</v>
      </c>
      <c r="M444" s="245">
        <v>4043.2874999999999</v>
      </c>
      <c r="N444" s="245">
        <v>2146.1999999999998</v>
      </c>
      <c r="O444" s="245">
        <v>6623</v>
      </c>
      <c r="P444" s="245">
        <v>3493.6325000000002</v>
      </c>
      <c r="Q444" s="245">
        <v>1854.44</v>
      </c>
      <c r="R444" s="245">
        <v>4861</v>
      </c>
      <c r="S444" s="245">
        <v>2564.1774999999998</v>
      </c>
      <c r="T444" s="245">
        <v>1361.08</v>
      </c>
      <c r="U444" s="245">
        <v>3500</v>
      </c>
      <c r="V444" s="245">
        <v>1846.25</v>
      </c>
      <c r="W444" s="245">
        <v>980</v>
      </c>
    </row>
    <row r="445" spans="1:23">
      <c r="A445" s="254">
        <v>65</v>
      </c>
      <c r="B445" s="254">
        <v>69</v>
      </c>
      <c r="C445" s="245">
        <v>23455</v>
      </c>
      <c r="D445" s="245">
        <v>12372.512500000001</v>
      </c>
      <c r="E445" s="245">
        <v>6567.4</v>
      </c>
      <c r="F445" s="245">
        <v>16320</v>
      </c>
      <c r="G445" s="245">
        <v>8608.7999999999993</v>
      </c>
      <c r="H445" s="245">
        <v>4569.6000000000004</v>
      </c>
      <c r="I445" s="245">
        <v>13871</v>
      </c>
      <c r="J445" s="245">
        <v>7316.9525000000003</v>
      </c>
      <c r="K445" s="245">
        <v>3883.88</v>
      </c>
      <c r="L445" s="245">
        <v>10807</v>
      </c>
      <c r="M445" s="245">
        <v>5700.6925000000001</v>
      </c>
      <c r="N445" s="245">
        <v>3025.96</v>
      </c>
      <c r="O445" s="245">
        <v>8552</v>
      </c>
      <c r="P445" s="245">
        <v>4511.18</v>
      </c>
      <c r="Q445" s="245">
        <v>2394.56</v>
      </c>
      <c r="R445" s="245">
        <v>6867</v>
      </c>
      <c r="S445" s="245">
        <v>3622.3425000000002</v>
      </c>
      <c r="T445" s="245">
        <v>1922.76</v>
      </c>
      <c r="U445" s="245">
        <v>4944</v>
      </c>
      <c r="V445" s="245">
        <v>2607.96</v>
      </c>
      <c r="W445" s="245">
        <v>1384.32</v>
      </c>
    </row>
    <row r="446" spans="1:23">
      <c r="A446" s="254">
        <v>70</v>
      </c>
      <c r="B446" s="254">
        <v>74</v>
      </c>
      <c r="C446" s="245">
        <v>34153</v>
      </c>
      <c r="D446" s="245">
        <v>18015.7075</v>
      </c>
      <c r="E446" s="245">
        <v>9562.84</v>
      </c>
      <c r="F446" s="245">
        <v>23748</v>
      </c>
      <c r="G446" s="245">
        <v>12527.07</v>
      </c>
      <c r="H446" s="245">
        <v>6649.44</v>
      </c>
      <c r="I446" s="245">
        <v>20186</v>
      </c>
      <c r="J446" s="245">
        <v>10648.115</v>
      </c>
      <c r="K446" s="245">
        <v>5652.08</v>
      </c>
      <c r="L446" s="245">
        <v>15703</v>
      </c>
      <c r="M446" s="245">
        <v>8283.3325000000004</v>
      </c>
      <c r="N446" s="245">
        <v>4396.84</v>
      </c>
      <c r="O446" s="245">
        <v>12471</v>
      </c>
      <c r="P446" s="245">
        <v>6578.4525000000003</v>
      </c>
      <c r="Q446" s="245">
        <v>3491.88</v>
      </c>
      <c r="R446" s="245">
        <v>9956</v>
      </c>
      <c r="S446" s="245">
        <v>5251.79</v>
      </c>
      <c r="T446" s="245">
        <v>2787.68</v>
      </c>
      <c r="U446" s="245">
        <v>7168</v>
      </c>
      <c r="V446" s="245">
        <v>3781.12</v>
      </c>
      <c r="W446" s="245">
        <v>2007.04</v>
      </c>
    </row>
    <row r="447" spans="1:23">
      <c r="A447" s="254">
        <v>75</v>
      </c>
      <c r="B447" s="254">
        <v>79</v>
      </c>
      <c r="C447" s="245">
        <v>42751</v>
      </c>
      <c r="D447" s="245">
        <v>22551.1525</v>
      </c>
      <c r="E447" s="245">
        <v>11970.28</v>
      </c>
      <c r="F447" s="245">
        <v>29712</v>
      </c>
      <c r="G447" s="245">
        <v>15673.08</v>
      </c>
      <c r="H447" s="245">
        <v>8319.36</v>
      </c>
      <c r="I447" s="245">
        <v>25256</v>
      </c>
      <c r="J447" s="245">
        <v>13322.54</v>
      </c>
      <c r="K447" s="245">
        <v>7071.68</v>
      </c>
      <c r="L447" s="245">
        <v>20579</v>
      </c>
      <c r="M447" s="245">
        <v>10855.422500000001</v>
      </c>
      <c r="N447" s="245">
        <v>5762.12</v>
      </c>
      <c r="O447" s="245">
        <v>15592</v>
      </c>
      <c r="P447" s="245">
        <v>8224.7800000000007</v>
      </c>
      <c r="Q447" s="245">
        <v>4365.76</v>
      </c>
      <c r="R447" s="245">
        <v>13037</v>
      </c>
      <c r="S447" s="245">
        <v>6877.0174999999999</v>
      </c>
      <c r="T447" s="245">
        <v>3650.36</v>
      </c>
      <c r="U447" s="245">
        <v>9386</v>
      </c>
      <c r="V447" s="245">
        <v>4951.1149999999998</v>
      </c>
      <c r="W447" s="245">
        <v>2628.08</v>
      </c>
    </row>
    <row r="448" spans="1:23">
      <c r="A448" s="254">
        <v>80</v>
      </c>
      <c r="B448" s="254">
        <v>99</v>
      </c>
      <c r="C448" s="245">
        <v>60240</v>
      </c>
      <c r="D448" s="245">
        <v>31776.6</v>
      </c>
      <c r="E448" s="245">
        <v>16867.2</v>
      </c>
      <c r="F448" s="245">
        <v>41855</v>
      </c>
      <c r="G448" s="245">
        <v>22078.512500000001</v>
      </c>
      <c r="H448" s="245">
        <v>11719.4</v>
      </c>
      <c r="I448" s="245">
        <v>35577</v>
      </c>
      <c r="J448" s="245">
        <v>18766.8675</v>
      </c>
      <c r="K448" s="245">
        <v>9961.56</v>
      </c>
      <c r="L448" s="245">
        <v>28971</v>
      </c>
      <c r="M448" s="245">
        <v>15282.202499999999</v>
      </c>
      <c r="N448" s="245">
        <v>8111.88</v>
      </c>
      <c r="O448" s="245">
        <v>21938</v>
      </c>
      <c r="P448" s="245">
        <v>11572.295</v>
      </c>
      <c r="Q448" s="245">
        <v>6142.64</v>
      </c>
      <c r="R448" s="245">
        <v>18358</v>
      </c>
      <c r="S448" s="245">
        <v>9683.8449999999993</v>
      </c>
      <c r="T448" s="245">
        <v>5140.24</v>
      </c>
      <c r="U448" s="245">
        <v>13217</v>
      </c>
      <c r="V448" s="245">
        <v>6971.9674999999997</v>
      </c>
      <c r="W448" s="245">
        <v>3700.76</v>
      </c>
    </row>
    <row r="450" spans="1:24">
      <c r="A450" s="254">
        <v>1</v>
      </c>
      <c r="C450" s="245">
        <v>1923</v>
      </c>
      <c r="D450" s="245">
        <v>1014.3825000000001</v>
      </c>
      <c r="E450" s="245">
        <v>538.44000000000005</v>
      </c>
      <c r="F450" s="245">
        <v>1362</v>
      </c>
      <c r="G450" s="245">
        <v>718.45500000000004</v>
      </c>
      <c r="H450" s="245">
        <v>381.36</v>
      </c>
      <c r="I450" s="245">
        <v>1159</v>
      </c>
      <c r="J450" s="245">
        <v>611.37249999999995</v>
      </c>
      <c r="K450" s="245">
        <v>324.52</v>
      </c>
      <c r="L450" s="245">
        <v>986</v>
      </c>
      <c r="M450" s="245">
        <v>520.11500000000001</v>
      </c>
      <c r="N450" s="245">
        <v>276.08</v>
      </c>
      <c r="O450" s="245">
        <v>852</v>
      </c>
      <c r="P450" s="245">
        <v>449.43</v>
      </c>
      <c r="Q450" s="245">
        <v>238.56</v>
      </c>
      <c r="R450" s="245">
        <v>624</v>
      </c>
      <c r="S450" s="245">
        <v>329.16</v>
      </c>
      <c r="T450" s="245">
        <v>174.72</v>
      </c>
      <c r="U450" s="245">
        <v>451</v>
      </c>
      <c r="V450" s="245">
        <v>237.9025</v>
      </c>
      <c r="W450" s="245">
        <v>126.28</v>
      </c>
      <c r="X450" s="245">
        <v>11</v>
      </c>
    </row>
    <row r="451" spans="1:24">
      <c r="A451" s="254">
        <v>2</v>
      </c>
      <c r="C451" s="245">
        <v>3021</v>
      </c>
      <c r="D451" s="245">
        <v>1593.5775000000001</v>
      </c>
      <c r="E451" s="245">
        <v>845.88</v>
      </c>
      <c r="F451" s="245">
        <v>2139</v>
      </c>
      <c r="G451" s="245">
        <v>1128.3225</v>
      </c>
      <c r="H451" s="245">
        <v>598.91999999999996</v>
      </c>
      <c r="I451" s="245">
        <v>1818</v>
      </c>
      <c r="J451" s="245">
        <v>958.995</v>
      </c>
      <c r="K451" s="245">
        <v>509.04</v>
      </c>
      <c r="L451" s="245">
        <v>1538</v>
      </c>
      <c r="M451" s="245">
        <v>811.29499999999996</v>
      </c>
      <c r="N451" s="245">
        <v>430.64</v>
      </c>
      <c r="O451" s="245">
        <v>1355</v>
      </c>
      <c r="P451" s="245">
        <v>714.76250000000005</v>
      </c>
      <c r="Q451" s="245">
        <v>379.4</v>
      </c>
      <c r="R451" s="245">
        <v>908</v>
      </c>
      <c r="S451" s="245">
        <v>478.97</v>
      </c>
      <c r="T451" s="245">
        <v>254.24</v>
      </c>
      <c r="U451" s="245">
        <v>654</v>
      </c>
      <c r="V451" s="245">
        <v>344.98500000000001</v>
      </c>
      <c r="W451" s="245">
        <v>183.12</v>
      </c>
    </row>
    <row r="452" spans="1:24">
      <c r="A452" s="254">
        <v>3</v>
      </c>
      <c r="C452" s="245">
        <v>4395</v>
      </c>
      <c r="D452" s="245">
        <v>2318.3625000000002</v>
      </c>
      <c r="E452" s="245">
        <v>1230.5999999999999</v>
      </c>
      <c r="F452" s="245">
        <v>3110</v>
      </c>
      <c r="G452" s="245">
        <v>1640.5250000000001</v>
      </c>
      <c r="H452" s="245">
        <v>870.8</v>
      </c>
      <c r="I452" s="245">
        <v>2644</v>
      </c>
      <c r="J452" s="245">
        <v>1394.71</v>
      </c>
      <c r="K452" s="245">
        <v>740.31999999999994</v>
      </c>
      <c r="L452" s="245">
        <v>2338</v>
      </c>
      <c r="M452" s="245">
        <v>1233.2950000000001</v>
      </c>
      <c r="N452" s="245">
        <v>654.64</v>
      </c>
      <c r="O452" s="245">
        <v>1951</v>
      </c>
      <c r="P452" s="245">
        <v>1029.1524999999999</v>
      </c>
      <c r="Q452" s="245">
        <v>546.28</v>
      </c>
      <c r="R452" s="245">
        <v>1612</v>
      </c>
      <c r="S452" s="245">
        <v>850.33</v>
      </c>
      <c r="T452" s="245">
        <v>451.36</v>
      </c>
      <c r="U452" s="245">
        <v>1162</v>
      </c>
      <c r="V452" s="245">
        <v>612.95500000000004</v>
      </c>
      <c r="W452" s="245">
        <v>325.36</v>
      </c>
    </row>
    <row r="454" spans="1:24">
      <c r="A454" s="254" t="s">
        <v>672</v>
      </c>
      <c r="C454" s="245" t="s">
        <v>635</v>
      </c>
      <c r="F454" s="245" t="s">
        <v>636</v>
      </c>
      <c r="I454" s="245" t="s">
        <v>637</v>
      </c>
      <c r="L454" s="245" t="s">
        <v>638</v>
      </c>
      <c r="O454" s="245" t="s">
        <v>639</v>
      </c>
      <c r="R454" s="245" t="s">
        <v>640</v>
      </c>
      <c r="U454" s="245" t="s">
        <v>641</v>
      </c>
    </row>
    <row r="455" spans="1:24">
      <c r="C455" s="245" t="s">
        <v>642</v>
      </c>
      <c r="D455" s="245" t="s">
        <v>643</v>
      </c>
      <c r="F455" s="245" t="s">
        <v>642</v>
      </c>
      <c r="G455" s="245" t="s">
        <v>643</v>
      </c>
      <c r="I455" s="245" t="s">
        <v>642</v>
      </c>
      <c r="J455" s="245" t="s">
        <v>643</v>
      </c>
      <c r="L455" s="245" t="s">
        <v>642</v>
      </c>
      <c r="M455" s="245" t="s">
        <v>643</v>
      </c>
      <c r="O455" s="245" t="s">
        <v>642</v>
      </c>
      <c r="P455" s="245" t="s">
        <v>643</v>
      </c>
      <c r="R455" s="245" t="s">
        <v>642</v>
      </c>
      <c r="S455" s="245" t="s">
        <v>643</v>
      </c>
      <c r="U455" s="245" t="s">
        <v>642</v>
      </c>
      <c r="V455" s="245" t="s">
        <v>643</v>
      </c>
    </row>
    <row r="456" spans="1:24">
      <c r="A456" s="254" t="s">
        <v>651</v>
      </c>
      <c r="C456" s="245">
        <v>1000</v>
      </c>
      <c r="D456" s="245">
        <v>500</v>
      </c>
      <c r="F456" s="245">
        <v>2000</v>
      </c>
      <c r="G456" s="245">
        <v>2000</v>
      </c>
      <c r="I456" s="245">
        <v>3000</v>
      </c>
      <c r="J456" s="245">
        <v>3000</v>
      </c>
      <c r="L456" s="245">
        <v>5000</v>
      </c>
      <c r="M456" s="245">
        <v>5000</v>
      </c>
      <c r="O456" s="245">
        <v>10000</v>
      </c>
      <c r="P456" s="245">
        <v>10000</v>
      </c>
      <c r="R456" s="245">
        <v>20000</v>
      </c>
      <c r="S456" s="245">
        <v>20000</v>
      </c>
      <c r="U456" s="245">
        <v>50000</v>
      </c>
      <c r="V456" s="245">
        <v>50000</v>
      </c>
    </row>
    <row r="457" spans="1:24">
      <c r="A457" s="254" t="s">
        <v>653</v>
      </c>
      <c r="B457" s="254" t="s">
        <v>654</v>
      </c>
      <c r="C457" s="245" t="s">
        <v>652</v>
      </c>
      <c r="D457" s="245" t="s">
        <v>655</v>
      </c>
      <c r="E457" s="245" t="s">
        <v>656</v>
      </c>
      <c r="F457" s="245" t="s">
        <v>652</v>
      </c>
      <c r="G457" s="245" t="s">
        <v>655</v>
      </c>
      <c r="H457" s="245" t="s">
        <v>656</v>
      </c>
      <c r="I457" s="245" t="s">
        <v>652</v>
      </c>
      <c r="J457" s="245" t="s">
        <v>655</v>
      </c>
      <c r="K457" s="245" t="s">
        <v>656</v>
      </c>
      <c r="L457" s="245" t="s">
        <v>652</v>
      </c>
      <c r="M457" s="245" t="s">
        <v>655</v>
      </c>
      <c r="N457" s="245" t="s">
        <v>656</v>
      </c>
      <c r="O457" s="245" t="s">
        <v>652</v>
      </c>
      <c r="P457" s="245" t="s">
        <v>655</v>
      </c>
      <c r="Q457" s="245" t="s">
        <v>656</v>
      </c>
      <c r="R457" s="245" t="s">
        <v>652</v>
      </c>
      <c r="S457" s="245" t="s">
        <v>655</v>
      </c>
      <c r="T457" s="245" t="s">
        <v>656</v>
      </c>
      <c r="U457" s="245" t="s">
        <v>652</v>
      </c>
      <c r="V457" s="245" t="s">
        <v>655</v>
      </c>
      <c r="W457" s="245" t="s">
        <v>656</v>
      </c>
    </row>
    <row r="458" spans="1:24">
      <c r="A458" s="254">
        <v>18</v>
      </c>
      <c r="B458" s="254">
        <v>24</v>
      </c>
      <c r="C458" s="245">
        <v>4025</v>
      </c>
      <c r="D458" s="245">
        <v>2163.4375</v>
      </c>
      <c r="E458" s="245">
        <v>1085.7437500000001</v>
      </c>
      <c r="F458" s="245">
        <v>2843</v>
      </c>
      <c r="G458" s="245">
        <v>1528.1125</v>
      </c>
      <c r="H458" s="245">
        <v>766.89925000000005</v>
      </c>
      <c r="I458" s="245">
        <v>2473</v>
      </c>
      <c r="J458" s="245">
        <v>1329.2375</v>
      </c>
      <c r="K458" s="245">
        <v>667.09175000000005</v>
      </c>
      <c r="L458" s="245">
        <v>2161</v>
      </c>
      <c r="M458" s="245">
        <v>1161.5374999999999</v>
      </c>
      <c r="N458" s="245">
        <v>582.92975000000001</v>
      </c>
      <c r="O458" s="245">
        <v>1464</v>
      </c>
      <c r="P458" s="245">
        <v>786.9</v>
      </c>
      <c r="Q458" s="245">
        <v>394.91399999999999</v>
      </c>
      <c r="R458" s="245">
        <v>1073</v>
      </c>
      <c r="S458" s="245">
        <v>576.73749999999995</v>
      </c>
      <c r="T458" s="245">
        <v>289.44175000000001</v>
      </c>
      <c r="U458" s="245">
        <v>912</v>
      </c>
      <c r="V458" s="245">
        <v>490.2</v>
      </c>
      <c r="W458" s="245">
        <v>246.012</v>
      </c>
    </row>
    <row r="459" spans="1:24">
      <c r="A459" s="254">
        <v>25</v>
      </c>
      <c r="B459" s="254">
        <v>29</v>
      </c>
      <c r="C459" s="245">
        <v>4441</v>
      </c>
      <c r="D459" s="245">
        <v>2387.0374999999999</v>
      </c>
      <c r="E459" s="245">
        <v>1197.95975</v>
      </c>
      <c r="F459" s="245">
        <v>3139</v>
      </c>
      <c r="G459" s="245">
        <v>1687.2125000000001</v>
      </c>
      <c r="H459" s="245">
        <v>846.74524999999994</v>
      </c>
      <c r="I459" s="245">
        <v>2728</v>
      </c>
      <c r="J459" s="245">
        <v>1466.3</v>
      </c>
      <c r="K459" s="245">
        <v>735.87800000000004</v>
      </c>
      <c r="L459" s="245">
        <v>2369</v>
      </c>
      <c r="M459" s="245">
        <v>1273.3375000000001</v>
      </c>
      <c r="N459" s="245">
        <v>639.03774999999996</v>
      </c>
      <c r="O459" s="245">
        <v>1612</v>
      </c>
      <c r="P459" s="245">
        <v>866.45</v>
      </c>
      <c r="Q459" s="245">
        <v>434.83699999999999</v>
      </c>
      <c r="R459" s="245">
        <v>1182</v>
      </c>
      <c r="S459" s="245">
        <v>635.32500000000005</v>
      </c>
      <c r="T459" s="245">
        <v>318.84449999999998</v>
      </c>
      <c r="U459" s="245">
        <v>1005</v>
      </c>
      <c r="V459" s="245">
        <v>540.1875</v>
      </c>
      <c r="W459" s="245">
        <v>271.09875</v>
      </c>
    </row>
    <row r="460" spans="1:24">
      <c r="A460" s="254">
        <v>30</v>
      </c>
      <c r="B460" s="254">
        <v>34</v>
      </c>
      <c r="C460" s="245">
        <v>4872</v>
      </c>
      <c r="D460" s="245">
        <v>2618.6999999999998</v>
      </c>
      <c r="E460" s="245">
        <v>1314.222</v>
      </c>
      <c r="F460" s="245">
        <v>3588</v>
      </c>
      <c r="G460" s="245">
        <v>1928.55</v>
      </c>
      <c r="H460" s="245">
        <v>967.86300000000006</v>
      </c>
      <c r="I460" s="245">
        <v>3120</v>
      </c>
      <c r="J460" s="245">
        <v>1677</v>
      </c>
      <c r="K460" s="245">
        <v>841.62</v>
      </c>
      <c r="L460" s="245">
        <v>2613</v>
      </c>
      <c r="M460" s="245">
        <v>1404.4875</v>
      </c>
      <c r="N460" s="245">
        <v>704.85675000000003</v>
      </c>
      <c r="O460" s="245">
        <v>1851</v>
      </c>
      <c r="P460" s="245">
        <v>994.91250000000002</v>
      </c>
      <c r="Q460" s="245">
        <v>499.30725000000001</v>
      </c>
      <c r="R460" s="245">
        <v>1360</v>
      </c>
      <c r="S460" s="245">
        <v>731</v>
      </c>
      <c r="T460" s="245">
        <v>366.86</v>
      </c>
      <c r="U460" s="245">
        <v>1156</v>
      </c>
      <c r="V460" s="245">
        <v>621.35</v>
      </c>
      <c r="W460" s="245">
        <v>311.83100000000002</v>
      </c>
    </row>
    <row r="461" spans="1:24">
      <c r="A461" s="254">
        <v>35</v>
      </c>
      <c r="B461" s="254">
        <v>39</v>
      </c>
      <c r="C461" s="245">
        <v>5359</v>
      </c>
      <c r="D461" s="245">
        <v>2880.4625000000001</v>
      </c>
      <c r="E461" s="245">
        <v>1445.59025</v>
      </c>
      <c r="F461" s="245">
        <v>3883</v>
      </c>
      <c r="G461" s="245">
        <v>2087.1125000000002</v>
      </c>
      <c r="H461" s="245">
        <v>1047.4392499999999</v>
      </c>
      <c r="I461" s="245">
        <v>3379</v>
      </c>
      <c r="J461" s="245">
        <v>1816.2125000000001</v>
      </c>
      <c r="K461" s="245">
        <v>911.48524999999995</v>
      </c>
      <c r="L461" s="245">
        <v>2870</v>
      </c>
      <c r="M461" s="245">
        <v>1542.625</v>
      </c>
      <c r="N461" s="245">
        <v>774.1825</v>
      </c>
      <c r="O461" s="245">
        <v>2124</v>
      </c>
      <c r="P461" s="245">
        <v>1141.6500000000001</v>
      </c>
      <c r="Q461" s="245">
        <v>572.94899999999996</v>
      </c>
      <c r="R461" s="245">
        <v>1565</v>
      </c>
      <c r="S461" s="245">
        <v>841.1875</v>
      </c>
      <c r="T461" s="245">
        <v>422.15875</v>
      </c>
      <c r="U461" s="245">
        <v>1330</v>
      </c>
      <c r="V461" s="245">
        <v>714.875</v>
      </c>
      <c r="W461" s="245">
        <v>358.76749999999998</v>
      </c>
    </row>
    <row r="462" spans="1:24">
      <c r="A462" s="254">
        <v>40</v>
      </c>
      <c r="B462" s="254">
        <v>44</v>
      </c>
      <c r="C462" s="245">
        <v>6597</v>
      </c>
      <c r="D462" s="245">
        <v>3545.8874999999998</v>
      </c>
      <c r="E462" s="245">
        <v>1779.5407500000001</v>
      </c>
      <c r="F462" s="245">
        <v>4847</v>
      </c>
      <c r="G462" s="245">
        <v>2605.2624999999998</v>
      </c>
      <c r="H462" s="245">
        <v>1307.4782500000001</v>
      </c>
      <c r="I462" s="245">
        <v>4216</v>
      </c>
      <c r="J462" s="245">
        <v>2266.1</v>
      </c>
      <c r="K462" s="245">
        <v>1137.2660000000001</v>
      </c>
      <c r="L462" s="245">
        <v>3529</v>
      </c>
      <c r="M462" s="245">
        <v>1896.8375000000001</v>
      </c>
      <c r="N462" s="245">
        <v>951.94775000000004</v>
      </c>
      <c r="O462" s="245">
        <v>2726</v>
      </c>
      <c r="P462" s="245">
        <v>1465.2249999999999</v>
      </c>
      <c r="Q462" s="245">
        <v>735.33849999999995</v>
      </c>
      <c r="R462" s="245">
        <v>2007</v>
      </c>
      <c r="S462" s="245">
        <v>1078.7625</v>
      </c>
      <c r="T462" s="245">
        <v>541.38824999999997</v>
      </c>
      <c r="U462" s="245">
        <v>1707</v>
      </c>
      <c r="V462" s="245">
        <v>917.51250000000005</v>
      </c>
      <c r="W462" s="245">
        <v>460.46325000000002</v>
      </c>
    </row>
    <row r="463" spans="1:24">
      <c r="A463" s="254">
        <v>45</v>
      </c>
      <c r="B463" s="254">
        <v>49</v>
      </c>
      <c r="C463" s="245">
        <v>7272</v>
      </c>
      <c r="D463" s="245">
        <v>3908.7</v>
      </c>
      <c r="E463" s="245">
        <v>1961.6220000000001</v>
      </c>
      <c r="F463" s="245">
        <v>5706</v>
      </c>
      <c r="G463" s="245">
        <v>3066.9749999999999</v>
      </c>
      <c r="H463" s="245">
        <v>1539.1935000000001</v>
      </c>
      <c r="I463" s="245">
        <v>4964</v>
      </c>
      <c r="J463" s="245">
        <v>2668.15</v>
      </c>
      <c r="K463" s="245">
        <v>1339.039</v>
      </c>
      <c r="L463" s="245">
        <v>3882</v>
      </c>
      <c r="M463" s="245">
        <v>2086.5749999999998</v>
      </c>
      <c r="N463" s="245">
        <v>1047.1695</v>
      </c>
      <c r="O463" s="245">
        <v>3202</v>
      </c>
      <c r="P463" s="245">
        <v>1721.075</v>
      </c>
      <c r="Q463" s="245">
        <v>863.73950000000002</v>
      </c>
      <c r="R463" s="245">
        <v>2344</v>
      </c>
      <c r="S463" s="245">
        <v>1259.9000000000001</v>
      </c>
      <c r="T463" s="245">
        <v>632.29399999999998</v>
      </c>
      <c r="U463" s="245">
        <v>1992</v>
      </c>
      <c r="V463" s="245">
        <v>1070.7</v>
      </c>
      <c r="W463" s="245">
        <v>537.34199999999998</v>
      </c>
    </row>
    <row r="464" spans="1:24">
      <c r="A464" s="254">
        <v>50</v>
      </c>
      <c r="B464" s="254">
        <v>54</v>
      </c>
      <c r="C464" s="245">
        <v>8342</v>
      </c>
      <c r="D464" s="245">
        <v>4483.8249999999998</v>
      </c>
      <c r="E464" s="245">
        <v>2250.2545</v>
      </c>
      <c r="F464" s="245">
        <v>6716</v>
      </c>
      <c r="G464" s="245">
        <v>3609.85</v>
      </c>
      <c r="H464" s="245">
        <v>1811.6410000000001</v>
      </c>
      <c r="I464" s="245">
        <v>5842</v>
      </c>
      <c r="J464" s="245">
        <v>3140.0749999999998</v>
      </c>
      <c r="K464" s="245">
        <v>1575.8795</v>
      </c>
      <c r="L464" s="245">
        <v>4309</v>
      </c>
      <c r="M464" s="245">
        <v>2316.0875000000001</v>
      </c>
      <c r="N464" s="245">
        <v>1162.35275</v>
      </c>
      <c r="O464" s="245">
        <v>3880</v>
      </c>
      <c r="P464" s="245">
        <v>2085.5</v>
      </c>
      <c r="Q464" s="245">
        <v>1046.6300000000001</v>
      </c>
      <c r="R464" s="245">
        <v>2842</v>
      </c>
      <c r="S464" s="245">
        <v>1527.575</v>
      </c>
      <c r="T464" s="245">
        <v>766.62950000000001</v>
      </c>
      <c r="U464" s="245">
        <v>2416</v>
      </c>
      <c r="V464" s="245">
        <v>1298.5999999999999</v>
      </c>
      <c r="W464" s="245">
        <v>651.71600000000001</v>
      </c>
    </row>
    <row r="465" spans="1:24">
      <c r="A465" s="254">
        <v>55</v>
      </c>
      <c r="B465" s="254">
        <v>59</v>
      </c>
      <c r="C465" s="245">
        <v>9622</v>
      </c>
      <c r="D465" s="245">
        <v>5171.8249999999998</v>
      </c>
      <c r="E465" s="245">
        <v>2595.5345000000002</v>
      </c>
      <c r="F465" s="245">
        <v>7901</v>
      </c>
      <c r="G465" s="245">
        <v>4246.7875000000004</v>
      </c>
      <c r="H465" s="245">
        <v>2131.29475</v>
      </c>
      <c r="I465" s="245">
        <v>6874</v>
      </c>
      <c r="J465" s="245">
        <v>3694.7750000000001</v>
      </c>
      <c r="K465" s="245">
        <v>1854.2615000000001</v>
      </c>
      <c r="L465" s="245">
        <v>4912</v>
      </c>
      <c r="M465" s="245">
        <v>2640.2</v>
      </c>
      <c r="N465" s="245">
        <v>1325.0119999999999</v>
      </c>
      <c r="O465" s="245">
        <v>4375</v>
      </c>
      <c r="P465" s="245">
        <v>2351.5625</v>
      </c>
      <c r="Q465" s="245">
        <v>1180.15625</v>
      </c>
      <c r="R465" s="245">
        <v>3202</v>
      </c>
      <c r="S465" s="245">
        <v>1721.075</v>
      </c>
      <c r="T465" s="245">
        <v>863.73950000000002</v>
      </c>
      <c r="U465" s="245">
        <v>2722</v>
      </c>
      <c r="V465" s="245">
        <v>1463.075</v>
      </c>
      <c r="W465" s="245">
        <v>734.2595</v>
      </c>
    </row>
    <row r="466" spans="1:24">
      <c r="A466" s="254">
        <v>60</v>
      </c>
      <c r="B466" s="254">
        <v>64</v>
      </c>
      <c r="C466" s="245">
        <v>12177</v>
      </c>
      <c r="D466" s="245">
        <v>6545.1374999999998</v>
      </c>
      <c r="E466" s="245">
        <v>3284.74575</v>
      </c>
      <c r="F466" s="245">
        <v>9417</v>
      </c>
      <c r="G466" s="245">
        <v>5061.6374999999998</v>
      </c>
      <c r="H466" s="245">
        <v>2540.2357499999998</v>
      </c>
      <c r="I466" s="245">
        <v>8190</v>
      </c>
      <c r="J466" s="245">
        <v>4402.125</v>
      </c>
      <c r="K466" s="245">
        <v>2209.2525000000001</v>
      </c>
      <c r="L466" s="245">
        <v>6633</v>
      </c>
      <c r="M466" s="245">
        <v>3565.2375000000002</v>
      </c>
      <c r="N466" s="245">
        <v>1789.2517499999999</v>
      </c>
      <c r="O466" s="245">
        <v>6045</v>
      </c>
      <c r="P466" s="245">
        <v>3249.1875</v>
      </c>
      <c r="Q466" s="245">
        <v>1630.6387500000001</v>
      </c>
      <c r="R466" s="245">
        <v>4440</v>
      </c>
      <c r="S466" s="245">
        <v>2386.5</v>
      </c>
      <c r="T466" s="245">
        <v>1197.69</v>
      </c>
      <c r="U466" s="245">
        <v>3775</v>
      </c>
      <c r="V466" s="245">
        <v>2029.0625</v>
      </c>
      <c r="W466" s="245">
        <v>1018.30625</v>
      </c>
    </row>
    <row r="467" spans="1:24">
      <c r="A467" s="254">
        <v>65</v>
      </c>
      <c r="B467" s="254">
        <v>69</v>
      </c>
      <c r="C467" s="245">
        <v>21765</v>
      </c>
      <c r="D467" s="245">
        <v>11698.6875</v>
      </c>
      <c r="E467" s="245">
        <v>5871.1087500000003</v>
      </c>
      <c r="F467" s="245">
        <v>15143</v>
      </c>
      <c r="G467" s="245">
        <v>8139.3625000000002</v>
      </c>
      <c r="H467" s="245">
        <v>4084.8242500000001</v>
      </c>
      <c r="I467" s="245">
        <v>13173</v>
      </c>
      <c r="J467" s="245">
        <v>7080.4875000000002</v>
      </c>
      <c r="K467" s="245">
        <v>3553.4167499999999</v>
      </c>
      <c r="L467" s="245">
        <v>9866</v>
      </c>
      <c r="M467" s="245">
        <v>5302.9750000000004</v>
      </c>
      <c r="N467" s="245">
        <v>2661.3535000000002</v>
      </c>
      <c r="O467" s="245">
        <v>7813</v>
      </c>
      <c r="P467" s="245">
        <v>4199.4875000000002</v>
      </c>
      <c r="Q467" s="245">
        <v>2107.5567500000002</v>
      </c>
      <c r="R467" s="245">
        <v>6269</v>
      </c>
      <c r="S467" s="245">
        <v>3369.5875000000001</v>
      </c>
      <c r="T467" s="245">
        <v>1691.0627500000001</v>
      </c>
      <c r="U467" s="245">
        <v>5328</v>
      </c>
      <c r="V467" s="245">
        <v>2863.8</v>
      </c>
      <c r="W467" s="245">
        <v>1437.2280000000001</v>
      </c>
    </row>
    <row r="468" spans="1:24">
      <c r="A468" s="254">
        <v>70</v>
      </c>
      <c r="B468" s="254">
        <v>74</v>
      </c>
      <c r="C468" s="245">
        <v>31687</v>
      </c>
      <c r="D468" s="245">
        <v>17031.762500000001</v>
      </c>
      <c r="E468" s="245">
        <v>8547.5682500000003</v>
      </c>
      <c r="F468" s="245">
        <v>22035</v>
      </c>
      <c r="G468" s="245">
        <v>11843.8125</v>
      </c>
      <c r="H468" s="245">
        <v>5943.9412499999999</v>
      </c>
      <c r="I468" s="245">
        <v>19167</v>
      </c>
      <c r="J468" s="245">
        <v>10302.262500000001</v>
      </c>
      <c r="K468" s="245">
        <v>5170.2982499999998</v>
      </c>
      <c r="L468" s="245">
        <v>14337</v>
      </c>
      <c r="M468" s="245">
        <v>7706.1374999999998</v>
      </c>
      <c r="N468" s="245">
        <v>3867.4057499999999</v>
      </c>
      <c r="O468" s="245">
        <v>11388</v>
      </c>
      <c r="P468" s="245">
        <v>6121.05</v>
      </c>
      <c r="Q468" s="245">
        <v>3071.913</v>
      </c>
      <c r="R468" s="245">
        <v>9091</v>
      </c>
      <c r="S468" s="245">
        <v>4886.4125000000004</v>
      </c>
      <c r="T468" s="245">
        <v>2452.2972500000001</v>
      </c>
      <c r="U468" s="245">
        <v>7726</v>
      </c>
      <c r="V468" s="245">
        <v>4152.7250000000004</v>
      </c>
      <c r="W468" s="245">
        <v>2084.0884999999998</v>
      </c>
    </row>
    <row r="469" spans="1:24">
      <c r="A469" s="254">
        <v>75</v>
      </c>
      <c r="B469" s="254">
        <v>79</v>
      </c>
      <c r="C469" s="245">
        <v>39663</v>
      </c>
      <c r="D469" s="245">
        <v>21318.862499999999</v>
      </c>
      <c r="E469" s="245">
        <v>10699.09425</v>
      </c>
      <c r="F469" s="245">
        <v>27567</v>
      </c>
      <c r="G469" s="245">
        <v>14817.262500000001</v>
      </c>
      <c r="H469" s="245">
        <v>7436.1982500000004</v>
      </c>
      <c r="I469" s="245">
        <v>23978</v>
      </c>
      <c r="J469" s="245">
        <v>12888.174999999999</v>
      </c>
      <c r="K469" s="245">
        <v>6468.0654999999997</v>
      </c>
      <c r="L469" s="245">
        <v>18785</v>
      </c>
      <c r="M469" s="245">
        <v>10096.9375</v>
      </c>
      <c r="N469" s="245">
        <v>5067.2537499999999</v>
      </c>
      <c r="O469" s="245">
        <v>14238</v>
      </c>
      <c r="P469" s="245">
        <v>7652.9250000000002</v>
      </c>
      <c r="Q469" s="245">
        <v>3840.7004999999999</v>
      </c>
      <c r="R469" s="245">
        <v>11905</v>
      </c>
      <c r="S469" s="245">
        <v>6398.9375</v>
      </c>
      <c r="T469" s="245">
        <v>3211.3737500000002</v>
      </c>
      <c r="U469" s="245">
        <v>10119</v>
      </c>
      <c r="V469" s="245">
        <v>5438.9624999999996</v>
      </c>
      <c r="W469" s="245">
        <v>2729.60025</v>
      </c>
    </row>
    <row r="470" spans="1:24">
      <c r="A470" s="254">
        <v>80</v>
      </c>
      <c r="B470" s="254">
        <v>99</v>
      </c>
      <c r="C470" s="245">
        <v>55887</v>
      </c>
      <c r="D470" s="245">
        <v>30039.262500000001</v>
      </c>
      <c r="E470" s="245">
        <v>15075.518250000001</v>
      </c>
      <c r="F470" s="245">
        <v>38835</v>
      </c>
      <c r="G470" s="245">
        <v>20873.8125</v>
      </c>
      <c r="H470" s="245">
        <v>10475.741249999999</v>
      </c>
      <c r="I470" s="245">
        <v>33782</v>
      </c>
      <c r="J470" s="245">
        <v>18157.825000000001</v>
      </c>
      <c r="K470" s="245">
        <v>9112.6944999999996</v>
      </c>
      <c r="L470" s="245">
        <v>26448</v>
      </c>
      <c r="M470" s="245">
        <v>14215.8</v>
      </c>
      <c r="N470" s="245">
        <v>7134.348</v>
      </c>
      <c r="O470" s="245">
        <v>20033</v>
      </c>
      <c r="P470" s="245">
        <v>10767.737499999999</v>
      </c>
      <c r="Q470" s="245">
        <v>5403.90175</v>
      </c>
      <c r="R470" s="245">
        <v>16761</v>
      </c>
      <c r="S470" s="245">
        <v>9009.0375000000004</v>
      </c>
      <c r="T470" s="245">
        <v>4521.2797499999997</v>
      </c>
      <c r="U470" s="245">
        <v>14245</v>
      </c>
      <c r="V470" s="245">
        <v>7656.6875</v>
      </c>
      <c r="W470" s="245">
        <v>3842.5887499999999</v>
      </c>
    </row>
    <row r="472" spans="1:24">
      <c r="A472" s="254">
        <v>1</v>
      </c>
      <c r="C472" s="245">
        <v>1660</v>
      </c>
      <c r="D472" s="245">
        <v>892.25</v>
      </c>
      <c r="E472" s="245">
        <v>447.78500000000003</v>
      </c>
      <c r="F472" s="245">
        <v>1173</v>
      </c>
      <c r="G472" s="245">
        <v>630.48749999999995</v>
      </c>
      <c r="H472" s="245">
        <v>316.41674999999998</v>
      </c>
      <c r="I472" s="245">
        <v>1020</v>
      </c>
      <c r="J472" s="245">
        <v>548.25</v>
      </c>
      <c r="K472" s="245">
        <v>275.14499999999998</v>
      </c>
      <c r="L472" s="245">
        <v>837</v>
      </c>
      <c r="M472" s="245">
        <v>449.88749999999999</v>
      </c>
      <c r="N472" s="245">
        <v>225.78075000000001</v>
      </c>
      <c r="O472" s="245">
        <v>725</v>
      </c>
      <c r="P472" s="245">
        <v>389.6875</v>
      </c>
      <c r="Q472" s="245">
        <v>195.56874999999999</v>
      </c>
      <c r="R472" s="245">
        <v>532</v>
      </c>
      <c r="S472" s="245">
        <v>285.95</v>
      </c>
      <c r="T472" s="245">
        <v>143.50700000000001</v>
      </c>
      <c r="U472" s="245">
        <v>454</v>
      </c>
      <c r="V472" s="245">
        <v>244.02500000000001</v>
      </c>
      <c r="W472" s="245">
        <v>122.4665</v>
      </c>
      <c r="X472" s="245">
        <v>12</v>
      </c>
    </row>
    <row r="473" spans="1:24">
      <c r="A473" s="254">
        <v>2</v>
      </c>
      <c r="C473" s="245">
        <v>2602</v>
      </c>
      <c r="D473" s="245">
        <v>1398.575</v>
      </c>
      <c r="E473" s="245">
        <v>701.8895</v>
      </c>
      <c r="F473" s="245">
        <v>1845</v>
      </c>
      <c r="G473" s="245">
        <v>991.6875</v>
      </c>
      <c r="H473" s="245">
        <v>497.68875000000003</v>
      </c>
      <c r="I473" s="245">
        <v>1605</v>
      </c>
      <c r="J473" s="245">
        <v>862.6875</v>
      </c>
      <c r="K473" s="245">
        <v>432.94875000000002</v>
      </c>
      <c r="L473" s="245">
        <v>1303</v>
      </c>
      <c r="M473" s="245">
        <v>700.36249999999995</v>
      </c>
      <c r="N473" s="245">
        <v>351.48424999999997</v>
      </c>
      <c r="O473" s="245">
        <v>1148</v>
      </c>
      <c r="P473" s="245">
        <v>617.04999999999995</v>
      </c>
      <c r="Q473" s="245">
        <v>309.673</v>
      </c>
      <c r="R473" s="245">
        <v>771</v>
      </c>
      <c r="S473" s="245">
        <v>414.41250000000002</v>
      </c>
      <c r="T473" s="245">
        <v>207.97725</v>
      </c>
      <c r="U473" s="245">
        <v>655</v>
      </c>
      <c r="V473" s="245">
        <v>352.0625</v>
      </c>
      <c r="W473" s="245">
        <v>176.68625</v>
      </c>
    </row>
    <row r="474" spans="1:24">
      <c r="A474" s="254">
        <v>3</v>
      </c>
      <c r="C474" s="245">
        <v>3790</v>
      </c>
      <c r="D474" s="245">
        <v>2037.125</v>
      </c>
      <c r="E474" s="245">
        <v>1022.3525</v>
      </c>
      <c r="F474" s="245">
        <v>2679</v>
      </c>
      <c r="G474" s="245">
        <v>1439.9625000000001</v>
      </c>
      <c r="H474" s="245">
        <v>722.66025000000002</v>
      </c>
      <c r="I474" s="245">
        <v>2330</v>
      </c>
      <c r="J474" s="245">
        <v>1252.375</v>
      </c>
      <c r="K474" s="245">
        <v>628.51750000000004</v>
      </c>
      <c r="L474" s="245">
        <v>1986</v>
      </c>
      <c r="M474" s="245">
        <v>1067.4749999999999</v>
      </c>
      <c r="N474" s="245">
        <v>535.72350000000006</v>
      </c>
      <c r="O474" s="245">
        <v>1659</v>
      </c>
      <c r="P474" s="245">
        <v>891.71249999999998</v>
      </c>
      <c r="Q474" s="245">
        <v>447.51524999999998</v>
      </c>
      <c r="R474" s="245">
        <v>1368</v>
      </c>
      <c r="S474" s="245">
        <v>735.3</v>
      </c>
      <c r="T474" s="245">
        <v>369.01800000000003</v>
      </c>
      <c r="U474" s="245">
        <v>1163</v>
      </c>
      <c r="V474" s="245">
        <v>625.11249999999995</v>
      </c>
      <c r="W474" s="245">
        <v>313.71924999999999</v>
      </c>
    </row>
    <row r="476" spans="1:24">
      <c r="A476" s="254" t="s">
        <v>778</v>
      </c>
      <c r="C476" s="245" t="s">
        <v>635</v>
      </c>
      <c r="F476" s="245" t="s">
        <v>636</v>
      </c>
      <c r="I476" s="245" t="s">
        <v>637</v>
      </c>
      <c r="L476" s="245" t="s">
        <v>638</v>
      </c>
      <c r="O476" s="245" t="s">
        <v>639</v>
      </c>
      <c r="R476" s="245" t="s">
        <v>640</v>
      </c>
      <c r="U476" s="245" t="s">
        <v>641</v>
      </c>
    </row>
    <row r="477" spans="1:24">
      <c r="C477" s="245" t="s">
        <v>642</v>
      </c>
      <c r="D477" s="245" t="s">
        <v>643</v>
      </c>
      <c r="F477" s="245" t="s">
        <v>642</v>
      </c>
      <c r="G477" s="245" t="s">
        <v>643</v>
      </c>
      <c r="I477" s="245" t="s">
        <v>642</v>
      </c>
      <c r="J477" s="245" t="s">
        <v>643</v>
      </c>
      <c r="L477" s="245" t="s">
        <v>642</v>
      </c>
      <c r="M477" s="245" t="s">
        <v>643</v>
      </c>
      <c r="O477" s="245" t="s">
        <v>642</v>
      </c>
      <c r="P477" s="245" t="s">
        <v>643</v>
      </c>
      <c r="R477" s="245" t="s">
        <v>642</v>
      </c>
      <c r="S477" s="245" t="s">
        <v>643</v>
      </c>
      <c r="U477" s="245" t="s">
        <v>642</v>
      </c>
      <c r="V477" s="245" t="s">
        <v>643</v>
      </c>
    </row>
    <row r="478" spans="1:24">
      <c r="A478" s="254" t="s">
        <v>651</v>
      </c>
      <c r="C478" s="245">
        <v>1000</v>
      </c>
      <c r="D478" s="245">
        <v>500</v>
      </c>
      <c r="F478" s="245">
        <v>2000</v>
      </c>
      <c r="G478" s="245">
        <v>2000</v>
      </c>
      <c r="I478" s="245">
        <v>3000</v>
      </c>
      <c r="J478" s="245">
        <v>3000</v>
      </c>
      <c r="L478" s="245">
        <v>5000</v>
      </c>
      <c r="M478" s="245">
        <v>5000</v>
      </c>
      <c r="O478" s="245">
        <v>10000</v>
      </c>
      <c r="P478" s="245">
        <v>10000</v>
      </c>
      <c r="R478" s="245">
        <v>20000</v>
      </c>
      <c r="S478" s="245">
        <v>20000</v>
      </c>
      <c r="U478" s="245">
        <v>50000</v>
      </c>
      <c r="V478" s="245">
        <v>50000</v>
      </c>
    </row>
    <row r="479" spans="1:24">
      <c r="A479" s="254" t="s">
        <v>653</v>
      </c>
      <c r="B479" s="254" t="s">
        <v>654</v>
      </c>
      <c r="C479" s="245" t="s">
        <v>652</v>
      </c>
      <c r="D479" s="245" t="s">
        <v>655</v>
      </c>
      <c r="E479" s="245" t="s">
        <v>656</v>
      </c>
      <c r="F479" s="245" t="s">
        <v>652</v>
      </c>
      <c r="G479" s="245" t="s">
        <v>655</v>
      </c>
      <c r="H479" s="245" t="s">
        <v>656</v>
      </c>
      <c r="I479" s="245" t="s">
        <v>652</v>
      </c>
      <c r="J479" s="245" t="s">
        <v>655</v>
      </c>
      <c r="K479" s="245" t="s">
        <v>656</v>
      </c>
      <c r="L479" s="245" t="s">
        <v>652</v>
      </c>
      <c r="M479" s="245" t="s">
        <v>655</v>
      </c>
      <c r="N479" s="245" t="s">
        <v>656</v>
      </c>
      <c r="O479" s="245" t="s">
        <v>652</v>
      </c>
      <c r="P479" s="245" t="s">
        <v>655</v>
      </c>
      <c r="Q479" s="245" t="s">
        <v>656</v>
      </c>
      <c r="R479" s="245" t="s">
        <v>652</v>
      </c>
      <c r="S479" s="245" t="s">
        <v>655</v>
      </c>
      <c r="T479" s="245" t="s">
        <v>656</v>
      </c>
      <c r="U479" s="245" t="s">
        <v>652</v>
      </c>
      <c r="V479" s="245" t="s">
        <v>655</v>
      </c>
      <c r="W479" s="245" t="s">
        <v>656</v>
      </c>
    </row>
    <row r="480" spans="1:24">
      <c r="A480" s="254">
        <v>18</v>
      </c>
      <c r="B480" s="254">
        <v>24</v>
      </c>
      <c r="C480" s="245">
        <v>6465</v>
      </c>
      <c r="D480" s="245">
        <v>3410.29</v>
      </c>
      <c r="E480" s="245">
        <v>1810.2</v>
      </c>
      <c r="F480" s="245">
        <v>4513</v>
      </c>
      <c r="G480" s="245">
        <v>2380.61</v>
      </c>
      <c r="H480" s="245">
        <v>1263.6400000000001</v>
      </c>
      <c r="I480" s="245">
        <v>3837</v>
      </c>
      <c r="J480" s="245">
        <v>2024.02</v>
      </c>
      <c r="K480" s="245">
        <v>1074.3599999999999</v>
      </c>
      <c r="L480" s="245">
        <v>3108</v>
      </c>
      <c r="M480" s="245">
        <v>1639.47</v>
      </c>
      <c r="N480" s="245">
        <v>870.24</v>
      </c>
      <c r="O480" s="245">
        <v>2077</v>
      </c>
      <c r="P480" s="245">
        <v>1095.6199999999999</v>
      </c>
      <c r="Q480" s="245">
        <v>581.55999999999995</v>
      </c>
      <c r="R480" s="245">
        <v>1248</v>
      </c>
      <c r="S480" s="245">
        <v>658.32</v>
      </c>
      <c r="T480" s="245">
        <v>349.44</v>
      </c>
      <c r="U480" s="245">
        <v>898</v>
      </c>
      <c r="V480" s="245">
        <v>473.7</v>
      </c>
      <c r="W480" s="245">
        <v>251.44</v>
      </c>
    </row>
    <row r="481" spans="1:24">
      <c r="A481" s="254">
        <v>25</v>
      </c>
      <c r="B481" s="254">
        <v>29</v>
      </c>
      <c r="C481" s="245">
        <v>7400</v>
      </c>
      <c r="D481" s="245">
        <v>3903.5</v>
      </c>
      <c r="E481" s="245">
        <v>2072</v>
      </c>
      <c r="F481" s="245">
        <v>5390</v>
      </c>
      <c r="G481" s="245">
        <v>2843.22</v>
      </c>
      <c r="H481" s="245">
        <v>1509.2</v>
      </c>
      <c r="I481" s="245">
        <v>4581</v>
      </c>
      <c r="J481" s="245">
        <v>2416.48</v>
      </c>
      <c r="K481" s="245">
        <v>1282.68</v>
      </c>
      <c r="L481" s="245">
        <v>3937</v>
      </c>
      <c r="M481" s="245">
        <v>2076.77</v>
      </c>
      <c r="N481" s="245">
        <v>1102.3599999999999</v>
      </c>
      <c r="O481" s="245">
        <v>2674</v>
      </c>
      <c r="P481" s="245">
        <v>1410.54</v>
      </c>
      <c r="Q481" s="245">
        <v>748.72</v>
      </c>
      <c r="R481" s="245">
        <v>1963</v>
      </c>
      <c r="S481" s="245">
        <v>1035.48</v>
      </c>
      <c r="T481" s="245">
        <v>549.64</v>
      </c>
      <c r="U481" s="245">
        <v>1414</v>
      </c>
      <c r="V481" s="245">
        <v>745.88</v>
      </c>
      <c r="W481" s="245">
        <v>395.92</v>
      </c>
    </row>
    <row r="482" spans="1:24">
      <c r="A482" s="254">
        <v>30</v>
      </c>
      <c r="B482" s="254">
        <v>34</v>
      </c>
      <c r="C482" s="245">
        <v>8178</v>
      </c>
      <c r="D482" s="245">
        <v>4313.8999999999996</v>
      </c>
      <c r="E482" s="245">
        <v>2289.84</v>
      </c>
      <c r="F482" s="245">
        <v>5950</v>
      </c>
      <c r="G482" s="245">
        <v>3138.62</v>
      </c>
      <c r="H482" s="245">
        <v>1666</v>
      </c>
      <c r="I482" s="245">
        <v>5057</v>
      </c>
      <c r="J482" s="245">
        <v>2667.57</v>
      </c>
      <c r="K482" s="245">
        <v>1415.96</v>
      </c>
      <c r="L482" s="245">
        <v>4320</v>
      </c>
      <c r="M482" s="245">
        <v>2278.8000000000002</v>
      </c>
      <c r="N482" s="245">
        <v>1209.5999999999999</v>
      </c>
      <c r="O482" s="245">
        <v>2952</v>
      </c>
      <c r="P482" s="245">
        <v>1557.18</v>
      </c>
      <c r="Q482" s="245">
        <v>826.56</v>
      </c>
      <c r="R482" s="245">
        <v>2161</v>
      </c>
      <c r="S482" s="245">
        <v>1139.93</v>
      </c>
      <c r="T482" s="245">
        <v>605.08000000000004</v>
      </c>
      <c r="U482" s="245">
        <v>1555</v>
      </c>
      <c r="V482" s="245">
        <v>820.26</v>
      </c>
      <c r="W482" s="245">
        <v>435.4</v>
      </c>
    </row>
    <row r="483" spans="1:24">
      <c r="A483" s="254">
        <v>35</v>
      </c>
      <c r="B483" s="254">
        <v>39</v>
      </c>
      <c r="C483" s="245">
        <v>8961</v>
      </c>
      <c r="D483" s="245">
        <v>4726.93</v>
      </c>
      <c r="E483" s="245">
        <v>2509.08</v>
      </c>
      <c r="F483" s="245">
        <v>6809</v>
      </c>
      <c r="G483" s="245">
        <v>3591.75</v>
      </c>
      <c r="H483" s="245">
        <v>1906.52</v>
      </c>
      <c r="I483" s="245">
        <v>5790</v>
      </c>
      <c r="J483" s="245">
        <v>3054.22</v>
      </c>
      <c r="K483" s="245">
        <v>1621.2</v>
      </c>
      <c r="L483" s="245">
        <v>4763</v>
      </c>
      <c r="M483" s="245">
        <v>2512.48</v>
      </c>
      <c r="N483" s="245">
        <v>1333.64</v>
      </c>
      <c r="O483" s="245">
        <v>3392</v>
      </c>
      <c r="P483" s="245">
        <v>1789.28</v>
      </c>
      <c r="Q483" s="245">
        <v>949.76</v>
      </c>
      <c r="R483" s="245">
        <v>2491</v>
      </c>
      <c r="S483" s="245">
        <v>1314</v>
      </c>
      <c r="T483" s="245">
        <v>697.48</v>
      </c>
      <c r="U483" s="245">
        <v>1796</v>
      </c>
      <c r="V483" s="245">
        <v>947.39</v>
      </c>
      <c r="W483" s="245">
        <v>502.88</v>
      </c>
    </row>
    <row r="484" spans="1:24">
      <c r="A484" s="254">
        <v>40</v>
      </c>
      <c r="B484" s="254">
        <v>44</v>
      </c>
      <c r="C484" s="245">
        <v>9865</v>
      </c>
      <c r="D484" s="245">
        <v>5203.79</v>
      </c>
      <c r="E484" s="245">
        <v>2762.2</v>
      </c>
      <c r="F484" s="245">
        <v>7368</v>
      </c>
      <c r="G484" s="245">
        <v>3886.62</v>
      </c>
      <c r="H484" s="245">
        <v>2063.04</v>
      </c>
      <c r="I484" s="245">
        <v>6262</v>
      </c>
      <c r="J484" s="245">
        <v>3303.2</v>
      </c>
      <c r="K484" s="245">
        <v>1753.36</v>
      </c>
      <c r="L484" s="245">
        <v>5231</v>
      </c>
      <c r="M484" s="245">
        <v>2759.35</v>
      </c>
      <c r="N484" s="245">
        <v>1464.68</v>
      </c>
      <c r="O484" s="245">
        <v>3889</v>
      </c>
      <c r="P484" s="245">
        <v>2051.4499999999998</v>
      </c>
      <c r="Q484" s="245">
        <v>1088.92</v>
      </c>
      <c r="R484" s="245">
        <v>2863</v>
      </c>
      <c r="S484" s="245">
        <v>1510.23</v>
      </c>
      <c r="T484" s="245">
        <v>801.64</v>
      </c>
      <c r="U484" s="245">
        <v>2063</v>
      </c>
      <c r="V484" s="245">
        <v>1088.23</v>
      </c>
      <c r="W484" s="245">
        <v>577.64</v>
      </c>
    </row>
    <row r="485" spans="1:24">
      <c r="A485" s="254">
        <v>45</v>
      </c>
      <c r="B485" s="254">
        <v>49</v>
      </c>
      <c r="C485" s="245">
        <v>10867</v>
      </c>
      <c r="D485" s="245">
        <v>5732.34</v>
      </c>
      <c r="E485" s="245">
        <v>3042.76</v>
      </c>
      <c r="F485" s="245">
        <v>8233</v>
      </c>
      <c r="G485" s="245">
        <v>4342.91</v>
      </c>
      <c r="H485" s="245">
        <v>2305.2399999999998</v>
      </c>
      <c r="I485" s="245">
        <v>6999</v>
      </c>
      <c r="J485" s="245">
        <v>3691.97</v>
      </c>
      <c r="K485" s="245">
        <v>1959.72</v>
      </c>
      <c r="L485" s="245">
        <v>6079</v>
      </c>
      <c r="M485" s="245">
        <v>3206.67</v>
      </c>
      <c r="N485" s="245">
        <v>1702.12</v>
      </c>
      <c r="O485" s="245">
        <v>4473</v>
      </c>
      <c r="P485" s="245">
        <v>2359.5100000000002</v>
      </c>
      <c r="Q485" s="245">
        <v>1252.44</v>
      </c>
      <c r="R485" s="245">
        <v>3299</v>
      </c>
      <c r="S485" s="245">
        <v>1740.22</v>
      </c>
      <c r="T485" s="245">
        <v>923.72</v>
      </c>
      <c r="U485" s="245">
        <v>2373</v>
      </c>
      <c r="V485" s="245">
        <v>1251.76</v>
      </c>
      <c r="W485" s="245">
        <v>664.44</v>
      </c>
    </row>
    <row r="486" spans="1:24">
      <c r="A486" s="254">
        <v>50</v>
      </c>
      <c r="B486" s="254">
        <v>54</v>
      </c>
      <c r="C486" s="245">
        <v>12555</v>
      </c>
      <c r="D486" s="245">
        <v>6622.76</v>
      </c>
      <c r="E486" s="245">
        <v>3515.4</v>
      </c>
      <c r="F486" s="245">
        <v>10173</v>
      </c>
      <c r="G486" s="245">
        <v>5366.26</v>
      </c>
      <c r="H486" s="245">
        <v>2848.44</v>
      </c>
      <c r="I486" s="245">
        <v>8647</v>
      </c>
      <c r="J486" s="245">
        <v>4561.29</v>
      </c>
      <c r="K486" s="245">
        <v>2421.16</v>
      </c>
      <c r="L486" s="245">
        <v>7316</v>
      </c>
      <c r="M486" s="245">
        <v>3859.19</v>
      </c>
      <c r="N486" s="245">
        <v>2048.48</v>
      </c>
      <c r="O486" s="245">
        <v>5510</v>
      </c>
      <c r="P486" s="245">
        <v>2906.52</v>
      </c>
      <c r="Q486" s="245">
        <v>1542.8</v>
      </c>
      <c r="R486" s="245">
        <v>4031</v>
      </c>
      <c r="S486" s="245">
        <v>2126.35</v>
      </c>
      <c r="T486" s="245">
        <v>1128.68</v>
      </c>
      <c r="U486" s="245">
        <v>2901</v>
      </c>
      <c r="V486" s="245">
        <v>1530.28</v>
      </c>
      <c r="W486" s="245">
        <v>812.28</v>
      </c>
    </row>
    <row r="487" spans="1:24">
      <c r="A487" s="254">
        <v>55</v>
      </c>
      <c r="B487" s="254">
        <v>59</v>
      </c>
      <c r="C487" s="245">
        <v>14402</v>
      </c>
      <c r="D487" s="245">
        <v>7597.06</v>
      </c>
      <c r="E487" s="245">
        <v>4032.56</v>
      </c>
      <c r="F487" s="245">
        <v>11965</v>
      </c>
      <c r="G487" s="245">
        <v>6311.54</v>
      </c>
      <c r="H487" s="245">
        <v>3350.2</v>
      </c>
      <c r="I487" s="245">
        <v>10172</v>
      </c>
      <c r="J487" s="245">
        <v>5365.73</v>
      </c>
      <c r="K487" s="245">
        <v>2848.16</v>
      </c>
      <c r="L487" s="245">
        <v>8924</v>
      </c>
      <c r="M487" s="245">
        <v>4707.41</v>
      </c>
      <c r="N487" s="245">
        <v>2498.7199999999998</v>
      </c>
      <c r="O487" s="245">
        <v>6664</v>
      </c>
      <c r="P487" s="245">
        <v>3515.26</v>
      </c>
      <c r="Q487" s="245">
        <v>1865.92</v>
      </c>
      <c r="R487" s="245">
        <v>4887</v>
      </c>
      <c r="S487" s="245">
        <v>2577.89</v>
      </c>
      <c r="T487" s="245">
        <v>1368.36</v>
      </c>
      <c r="U487" s="245">
        <v>3518</v>
      </c>
      <c r="V487" s="245">
        <v>1855.74</v>
      </c>
      <c r="W487" s="245">
        <v>985.04</v>
      </c>
    </row>
    <row r="488" spans="1:24">
      <c r="A488" s="254">
        <v>60</v>
      </c>
      <c r="B488" s="254">
        <v>64</v>
      </c>
      <c r="C488" s="245">
        <v>18498</v>
      </c>
      <c r="D488" s="245">
        <v>9757.7000000000007</v>
      </c>
      <c r="E488" s="245">
        <v>5179.4399999999996</v>
      </c>
      <c r="F488" s="245">
        <v>15672</v>
      </c>
      <c r="G488" s="245">
        <v>8266.98</v>
      </c>
      <c r="H488" s="245">
        <v>4388.16</v>
      </c>
      <c r="I488" s="245">
        <v>13320</v>
      </c>
      <c r="J488" s="245">
        <v>7026.3</v>
      </c>
      <c r="K488" s="245">
        <v>3729.6</v>
      </c>
      <c r="L488" s="245">
        <v>12530</v>
      </c>
      <c r="M488" s="245">
        <v>6609.58</v>
      </c>
      <c r="N488" s="245">
        <v>3508.4</v>
      </c>
      <c r="O488" s="245">
        <v>8846</v>
      </c>
      <c r="P488" s="245">
        <v>4666.26</v>
      </c>
      <c r="Q488" s="245">
        <v>2476.88</v>
      </c>
      <c r="R488" s="245">
        <v>6481</v>
      </c>
      <c r="S488" s="245">
        <v>3418.73</v>
      </c>
      <c r="T488" s="245">
        <v>1814.68</v>
      </c>
      <c r="U488" s="245">
        <v>4666</v>
      </c>
      <c r="V488" s="245">
        <v>2461.3200000000002</v>
      </c>
      <c r="W488" s="245">
        <v>1306.48</v>
      </c>
    </row>
    <row r="489" spans="1:24">
      <c r="A489" s="254">
        <v>65</v>
      </c>
      <c r="B489" s="254">
        <v>69</v>
      </c>
      <c r="C489" s="245">
        <v>26657</v>
      </c>
      <c r="D489" s="245">
        <v>14061.57</v>
      </c>
      <c r="E489" s="245">
        <v>7463.96</v>
      </c>
      <c r="F489" s="245">
        <v>21269</v>
      </c>
      <c r="G489" s="245">
        <v>11219.4</v>
      </c>
      <c r="H489" s="245">
        <v>5955.32</v>
      </c>
      <c r="I489" s="245">
        <v>18077</v>
      </c>
      <c r="J489" s="245">
        <v>9535.6200000000008</v>
      </c>
      <c r="K489" s="245">
        <v>5061.5600000000004</v>
      </c>
      <c r="L489" s="245">
        <v>16417</v>
      </c>
      <c r="M489" s="245">
        <v>8659.9699999999993</v>
      </c>
      <c r="N489" s="245">
        <v>4596.76</v>
      </c>
      <c r="O489" s="245">
        <v>12484</v>
      </c>
      <c r="P489" s="245">
        <v>6585.31</v>
      </c>
      <c r="Q489" s="245">
        <v>3495.52</v>
      </c>
      <c r="R489" s="245">
        <v>9170</v>
      </c>
      <c r="S489" s="245">
        <v>4837.18</v>
      </c>
      <c r="T489" s="245">
        <v>2567.6</v>
      </c>
      <c r="U489" s="245">
        <v>6604</v>
      </c>
      <c r="V489" s="245">
        <v>3483.61</v>
      </c>
      <c r="W489" s="245">
        <v>1849.12</v>
      </c>
    </row>
    <row r="490" spans="1:24">
      <c r="A490" s="254">
        <v>70</v>
      </c>
      <c r="B490" s="254">
        <v>74</v>
      </c>
      <c r="C490" s="245">
        <v>43373</v>
      </c>
      <c r="D490" s="245">
        <v>22879.26</v>
      </c>
      <c r="E490" s="245">
        <v>12144.44</v>
      </c>
      <c r="F490" s="245">
        <v>31161</v>
      </c>
      <c r="G490" s="245">
        <v>16437.43</v>
      </c>
      <c r="H490" s="245">
        <v>8725.08</v>
      </c>
      <c r="I490" s="245">
        <v>26484</v>
      </c>
      <c r="J490" s="245">
        <v>13970.31</v>
      </c>
      <c r="K490" s="245">
        <v>7415.52</v>
      </c>
      <c r="L490" s="245">
        <v>19667</v>
      </c>
      <c r="M490" s="245">
        <v>10374.34</v>
      </c>
      <c r="N490" s="245">
        <v>5506.76</v>
      </c>
      <c r="O490" s="245">
        <v>15651</v>
      </c>
      <c r="P490" s="245">
        <v>8255.9</v>
      </c>
      <c r="Q490" s="245">
        <v>4382.28</v>
      </c>
      <c r="R490" s="245">
        <v>12586</v>
      </c>
      <c r="S490" s="245">
        <v>6639.12</v>
      </c>
      <c r="T490" s="245">
        <v>3524.08</v>
      </c>
      <c r="U490" s="245">
        <v>9062</v>
      </c>
      <c r="V490" s="245">
        <v>4780.2</v>
      </c>
      <c r="W490" s="245">
        <v>2537.36</v>
      </c>
    </row>
    <row r="491" spans="1:24">
      <c r="A491" s="254">
        <v>75</v>
      </c>
      <c r="B491" s="254">
        <v>79</v>
      </c>
      <c r="C491" s="245">
        <v>63355</v>
      </c>
      <c r="D491" s="245">
        <v>33419.760000000002</v>
      </c>
      <c r="E491" s="245">
        <v>17739.400000000001</v>
      </c>
      <c r="F491" s="245">
        <v>45485</v>
      </c>
      <c r="G491" s="245">
        <v>23993.34</v>
      </c>
      <c r="H491" s="245">
        <v>12735.8</v>
      </c>
      <c r="I491" s="245">
        <v>38664</v>
      </c>
      <c r="J491" s="245">
        <v>20395.259999999998</v>
      </c>
      <c r="K491" s="245">
        <v>10825.92</v>
      </c>
      <c r="L491" s="245">
        <v>28663</v>
      </c>
      <c r="M491" s="245">
        <v>15119.73</v>
      </c>
      <c r="N491" s="245">
        <v>8025.64</v>
      </c>
      <c r="O491" s="245">
        <v>22894</v>
      </c>
      <c r="P491" s="245">
        <v>12076.58</v>
      </c>
      <c r="Q491" s="245">
        <v>6410.32</v>
      </c>
      <c r="R491" s="245">
        <v>18303</v>
      </c>
      <c r="S491" s="245">
        <v>9654.83</v>
      </c>
      <c r="T491" s="245">
        <v>5124.84</v>
      </c>
      <c r="U491" s="245">
        <v>13178</v>
      </c>
      <c r="V491" s="245">
        <v>6951.4</v>
      </c>
      <c r="W491" s="245">
        <v>3689.84</v>
      </c>
    </row>
    <row r="492" spans="1:24">
      <c r="A492" s="254">
        <v>80</v>
      </c>
      <c r="B492" s="254">
        <v>99</v>
      </c>
      <c r="C492" s="245">
        <v>79316</v>
      </c>
      <c r="D492" s="245">
        <v>41839.19</v>
      </c>
      <c r="E492" s="245">
        <v>22208.48</v>
      </c>
      <c r="F492" s="245">
        <v>56923</v>
      </c>
      <c r="G492" s="245">
        <v>30026.880000000001</v>
      </c>
      <c r="H492" s="245">
        <v>15938.44</v>
      </c>
      <c r="I492" s="245">
        <v>48383</v>
      </c>
      <c r="J492" s="245">
        <v>25522.03</v>
      </c>
      <c r="K492" s="245">
        <v>13547.24</v>
      </c>
      <c r="L492" s="245">
        <v>37564</v>
      </c>
      <c r="M492" s="245">
        <v>19815.009999999998</v>
      </c>
      <c r="N492" s="245">
        <v>10517.92</v>
      </c>
      <c r="O492" s="245">
        <v>28628</v>
      </c>
      <c r="P492" s="245">
        <v>15101.27</v>
      </c>
      <c r="Q492" s="245">
        <v>8015.84</v>
      </c>
      <c r="R492" s="245">
        <v>23976</v>
      </c>
      <c r="S492" s="245">
        <v>12647.34</v>
      </c>
      <c r="T492" s="245">
        <v>6713.28</v>
      </c>
      <c r="U492" s="245">
        <v>17262</v>
      </c>
      <c r="V492" s="245">
        <v>9105.7000000000007</v>
      </c>
      <c r="W492" s="245">
        <v>4833.3599999999997</v>
      </c>
    </row>
    <row r="494" spans="1:24">
      <c r="A494" s="254">
        <v>1</v>
      </c>
      <c r="C494" s="245">
        <v>2992</v>
      </c>
      <c r="D494" s="245">
        <v>1578.28</v>
      </c>
      <c r="E494" s="245">
        <v>837.76</v>
      </c>
      <c r="F494" s="245">
        <v>2191</v>
      </c>
      <c r="G494" s="245">
        <v>1155.75</v>
      </c>
      <c r="H494" s="245">
        <v>613.48</v>
      </c>
      <c r="I494" s="245">
        <v>1860</v>
      </c>
      <c r="J494" s="245">
        <v>981.15</v>
      </c>
      <c r="K494" s="245">
        <v>520.79999999999995</v>
      </c>
      <c r="L494" s="245">
        <v>1474</v>
      </c>
      <c r="M494" s="245">
        <v>777.54</v>
      </c>
      <c r="N494" s="245">
        <v>412.72</v>
      </c>
      <c r="O494" s="245">
        <v>1301</v>
      </c>
      <c r="P494" s="245">
        <v>686.28</v>
      </c>
      <c r="Q494" s="245">
        <v>364.28</v>
      </c>
      <c r="R494" s="245">
        <v>948</v>
      </c>
      <c r="S494" s="245">
        <v>500.07</v>
      </c>
      <c r="T494" s="245">
        <v>265.44</v>
      </c>
      <c r="U494" s="245">
        <v>683</v>
      </c>
      <c r="V494" s="245">
        <v>360.28</v>
      </c>
      <c r="W494" s="245">
        <v>191.24</v>
      </c>
      <c r="X494" s="245">
        <v>13</v>
      </c>
    </row>
    <row r="495" spans="1:24">
      <c r="A495" s="254">
        <v>2</v>
      </c>
      <c r="C495" s="245">
        <v>4722</v>
      </c>
      <c r="D495" s="245">
        <v>2490.86</v>
      </c>
      <c r="E495" s="245">
        <v>1322.16</v>
      </c>
      <c r="F495" s="245">
        <v>3438</v>
      </c>
      <c r="G495" s="245">
        <v>1813.54</v>
      </c>
      <c r="H495" s="245">
        <v>962.64</v>
      </c>
      <c r="I495" s="245">
        <v>2922</v>
      </c>
      <c r="J495" s="245">
        <v>1541.36</v>
      </c>
      <c r="K495" s="245">
        <v>818.16</v>
      </c>
      <c r="L495" s="245">
        <v>2315</v>
      </c>
      <c r="M495" s="245">
        <v>1221.1600000000001</v>
      </c>
      <c r="N495" s="245">
        <v>648.20000000000005</v>
      </c>
      <c r="O495" s="245">
        <v>2050</v>
      </c>
      <c r="P495" s="245">
        <v>1081.3800000000001</v>
      </c>
      <c r="Q495" s="245">
        <v>574</v>
      </c>
      <c r="R495" s="245">
        <v>1384</v>
      </c>
      <c r="S495" s="245">
        <v>730.06</v>
      </c>
      <c r="T495" s="245">
        <v>387.52</v>
      </c>
      <c r="U495" s="245">
        <v>995</v>
      </c>
      <c r="V495" s="245">
        <v>524.86</v>
      </c>
      <c r="W495" s="245">
        <v>278.60000000000002</v>
      </c>
    </row>
    <row r="496" spans="1:24">
      <c r="A496" s="254">
        <v>3</v>
      </c>
      <c r="C496" s="245">
        <v>6831</v>
      </c>
      <c r="D496" s="245">
        <v>3603.35</v>
      </c>
      <c r="E496" s="245">
        <v>1912.68</v>
      </c>
      <c r="F496" s="245">
        <v>5004</v>
      </c>
      <c r="G496" s="245">
        <v>2639.61</v>
      </c>
      <c r="H496" s="245">
        <v>1401.12</v>
      </c>
      <c r="I496" s="245">
        <v>4253</v>
      </c>
      <c r="J496" s="245">
        <v>2243.46</v>
      </c>
      <c r="K496" s="245">
        <v>1190.8399999999999</v>
      </c>
      <c r="L496" s="245">
        <v>3362</v>
      </c>
      <c r="M496" s="245">
        <v>1773.46</v>
      </c>
      <c r="N496" s="245">
        <v>941.36</v>
      </c>
      <c r="O496" s="245">
        <v>2964</v>
      </c>
      <c r="P496" s="245">
        <v>1563.51</v>
      </c>
      <c r="Q496" s="245">
        <v>829.92</v>
      </c>
      <c r="R496" s="245">
        <v>2086</v>
      </c>
      <c r="S496" s="245">
        <v>1100.3599999999999</v>
      </c>
      <c r="T496" s="245">
        <v>584.08000000000004</v>
      </c>
      <c r="U496" s="245">
        <v>1503</v>
      </c>
      <c r="V496" s="245">
        <v>792.83</v>
      </c>
      <c r="W496" s="245">
        <v>420.84</v>
      </c>
    </row>
    <row r="498" spans="1:23">
      <c r="A498" s="254" t="s">
        <v>767</v>
      </c>
      <c r="C498" s="245" t="s">
        <v>635</v>
      </c>
      <c r="F498" s="245" t="s">
        <v>636</v>
      </c>
      <c r="I498" s="245" t="s">
        <v>637</v>
      </c>
      <c r="L498" s="245" t="s">
        <v>638</v>
      </c>
      <c r="O498" s="245" t="s">
        <v>639</v>
      </c>
      <c r="R498" s="245" t="s">
        <v>640</v>
      </c>
      <c r="U498" s="245" t="s">
        <v>641</v>
      </c>
    </row>
    <row r="499" spans="1:23">
      <c r="C499" s="245" t="s">
        <v>642</v>
      </c>
      <c r="D499" s="245" t="s">
        <v>643</v>
      </c>
      <c r="F499" s="245" t="s">
        <v>642</v>
      </c>
      <c r="G499" s="245" t="s">
        <v>643</v>
      </c>
      <c r="I499" s="245" t="s">
        <v>642</v>
      </c>
      <c r="J499" s="245" t="s">
        <v>643</v>
      </c>
      <c r="L499" s="245" t="s">
        <v>642</v>
      </c>
      <c r="M499" s="245" t="s">
        <v>643</v>
      </c>
      <c r="O499" s="245" t="s">
        <v>642</v>
      </c>
      <c r="P499" s="245" t="s">
        <v>643</v>
      </c>
      <c r="R499" s="245" t="s">
        <v>642</v>
      </c>
      <c r="S499" s="245" t="s">
        <v>643</v>
      </c>
      <c r="U499" s="245" t="s">
        <v>642</v>
      </c>
      <c r="V499" s="245" t="s">
        <v>643</v>
      </c>
    </row>
    <row r="500" spans="1:23">
      <c r="A500" s="254" t="s">
        <v>651</v>
      </c>
      <c r="C500" s="245">
        <v>1000</v>
      </c>
      <c r="D500" s="245">
        <v>500</v>
      </c>
      <c r="F500" s="245">
        <v>2000</v>
      </c>
      <c r="G500" s="245">
        <v>2000</v>
      </c>
      <c r="I500" s="245">
        <v>3000</v>
      </c>
      <c r="J500" s="245">
        <v>3000</v>
      </c>
      <c r="L500" s="245">
        <v>5000</v>
      </c>
      <c r="M500" s="245">
        <v>5000</v>
      </c>
      <c r="O500" s="245">
        <v>10000</v>
      </c>
      <c r="P500" s="245">
        <v>10000</v>
      </c>
      <c r="R500" s="245">
        <v>20000</v>
      </c>
      <c r="S500" s="245">
        <v>20000</v>
      </c>
      <c r="U500" s="245">
        <v>50000</v>
      </c>
      <c r="V500" s="245">
        <v>50000</v>
      </c>
    </row>
    <row r="501" spans="1:23">
      <c r="A501" s="254" t="s">
        <v>653</v>
      </c>
      <c r="B501" s="254" t="s">
        <v>654</v>
      </c>
      <c r="C501" s="245" t="s">
        <v>652</v>
      </c>
      <c r="D501" s="245" t="s">
        <v>655</v>
      </c>
      <c r="E501" s="245" t="s">
        <v>656</v>
      </c>
      <c r="F501" s="245" t="s">
        <v>652</v>
      </c>
      <c r="G501" s="245" t="s">
        <v>655</v>
      </c>
      <c r="H501" s="245" t="s">
        <v>656</v>
      </c>
      <c r="I501" s="245" t="s">
        <v>652</v>
      </c>
      <c r="J501" s="245" t="s">
        <v>655</v>
      </c>
      <c r="K501" s="245" t="s">
        <v>656</v>
      </c>
      <c r="L501" s="245" t="s">
        <v>652</v>
      </c>
      <c r="M501" s="245" t="s">
        <v>655</v>
      </c>
      <c r="N501" s="245" t="s">
        <v>656</v>
      </c>
      <c r="O501" s="245" t="s">
        <v>652</v>
      </c>
      <c r="P501" s="245" t="s">
        <v>655</v>
      </c>
      <c r="Q501" s="245" t="s">
        <v>656</v>
      </c>
      <c r="R501" s="245" t="s">
        <v>652</v>
      </c>
      <c r="S501" s="245" t="s">
        <v>655</v>
      </c>
      <c r="T501" s="245" t="s">
        <v>656</v>
      </c>
      <c r="U501" s="245" t="s">
        <v>652</v>
      </c>
      <c r="V501" s="245" t="s">
        <v>655</v>
      </c>
      <c r="W501" s="245" t="s">
        <v>656</v>
      </c>
    </row>
    <row r="502" spans="1:23">
      <c r="A502" s="254">
        <v>18</v>
      </c>
      <c r="B502" s="254">
        <v>24</v>
      </c>
      <c r="C502" s="245">
        <v>10854</v>
      </c>
      <c r="D502" s="245">
        <v>5725.4849999999997</v>
      </c>
      <c r="E502" s="245">
        <v>3039.12</v>
      </c>
      <c r="F502" s="245">
        <v>7583</v>
      </c>
      <c r="G502" s="245">
        <v>4000.0324999999998</v>
      </c>
      <c r="H502" s="245">
        <v>2123.2399999999998</v>
      </c>
      <c r="I502" s="245">
        <v>6444</v>
      </c>
      <c r="J502" s="245">
        <v>3399.21</v>
      </c>
      <c r="K502" s="245">
        <v>1804.32</v>
      </c>
      <c r="L502" s="245">
        <v>5737</v>
      </c>
      <c r="M502" s="245">
        <v>3026.2674999999999</v>
      </c>
      <c r="N502" s="245">
        <v>1606.36</v>
      </c>
      <c r="O502" s="245">
        <v>3884</v>
      </c>
      <c r="P502" s="245">
        <v>2048.81</v>
      </c>
      <c r="Q502" s="245">
        <v>1087.52</v>
      </c>
      <c r="R502" s="245">
        <v>2857</v>
      </c>
      <c r="S502" s="245">
        <v>1507.0675000000001</v>
      </c>
      <c r="T502" s="245">
        <v>799.96</v>
      </c>
      <c r="U502" s="245">
        <v>2059</v>
      </c>
      <c r="V502" s="245">
        <v>1086.1224999999999</v>
      </c>
      <c r="W502" s="245">
        <v>576.52</v>
      </c>
    </row>
    <row r="503" spans="1:23">
      <c r="A503" s="254">
        <v>25</v>
      </c>
      <c r="B503" s="254">
        <v>29</v>
      </c>
      <c r="C503" s="245">
        <v>11476</v>
      </c>
      <c r="D503" s="245">
        <v>6053.59</v>
      </c>
      <c r="E503" s="245">
        <v>3213.2799999999997</v>
      </c>
      <c r="F503" s="245">
        <v>8364</v>
      </c>
      <c r="G503" s="245">
        <v>4412.01</v>
      </c>
      <c r="H503" s="245">
        <v>2341.92</v>
      </c>
      <c r="I503" s="245">
        <v>7108</v>
      </c>
      <c r="J503" s="245">
        <v>3749.47</v>
      </c>
      <c r="K503" s="245">
        <v>1990.24</v>
      </c>
      <c r="L503" s="245">
        <v>6290</v>
      </c>
      <c r="M503" s="245">
        <v>3317.9749999999999</v>
      </c>
      <c r="N503" s="245">
        <v>1761.2</v>
      </c>
      <c r="O503" s="245">
        <v>4297</v>
      </c>
      <c r="P503" s="245">
        <v>2266.6675</v>
      </c>
      <c r="Q503" s="245">
        <v>1203.1600000000001</v>
      </c>
      <c r="R503" s="245">
        <v>3150</v>
      </c>
      <c r="S503" s="245">
        <v>1661.625</v>
      </c>
      <c r="T503" s="245">
        <v>882</v>
      </c>
      <c r="U503" s="245">
        <v>2267</v>
      </c>
      <c r="V503" s="245">
        <v>1195.8425</v>
      </c>
      <c r="W503" s="245">
        <v>634.76</v>
      </c>
    </row>
    <row r="504" spans="1:23">
      <c r="A504" s="254">
        <v>30</v>
      </c>
      <c r="B504" s="254">
        <v>34</v>
      </c>
      <c r="C504" s="245">
        <v>13157</v>
      </c>
      <c r="D504" s="245">
        <v>6940.3175000000001</v>
      </c>
      <c r="E504" s="245">
        <v>3683.96</v>
      </c>
      <c r="F504" s="245">
        <v>9573</v>
      </c>
      <c r="G504" s="245">
        <v>5049.7574999999997</v>
      </c>
      <c r="H504" s="245">
        <v>2680.44</v>
      </c>
      <c r="I504" s="245">
        <v>8134</v>
      </c>
      <c r="J504" s="245">
        <v>4290.6850000000004</v>
      </c>
      <c r="K504" s="245">
        <v>2277.52</v>
      </c>
      <c r="L504" s="245">
        <v>6933</v>
      </c>
      <c r="M504" s="245">
        <v>3657.1574999999998</v>
      </c>
      <c r="N504" s="245">
        <v>1941.24</v>
      </c>
      <c r="O504" s="245">
        <v>4927</v>
      </c>
      <c r="P504" s="245">
        <v>2598.9924999999998</v>
      </c>
      <c r="Q504" s="245">
        <v>1379.56</v>
      </c>
      <c r="R504" s="245">
        <v>3629</v>
      </c>
      <c r="S504" s="245">
        <v>1914.2974999999999</v>
      </c>
      <c r="T504" s="245">
        <v>1016.12</v>
      </c>
      <c r="U504" s="245">
        <v>2613</v>
      </c>
      <c r="V504" s="245">
        <v>1378.3575000000001</v>
      </c>
      <c r="W504" s="245">
        <v>731.64</v>
      </c>
    </row>
    <row r="505" spans="1:23">
      <c r="A505" s="254">
        <v>35</v>
      </c>
      <c r="B505" s="254">
        <v>39</v>
      </c>
      <c r="C505" s="245">
        <v>13636</v>
      </c>
      <c r="D505" s="245">
        <v>7192.99</v>
      </c>
      <c r="E505" s="245">
        <v>3818.08</v>
      </c>
      <c r="F505" s="245">
        <v>10368</v>
      </c>
      <c r="G505" s="245">
        <v>5469.12</v>
      </c>
      <c r="H505" s="245">
        <v>2903.04</v>
      </c>
      <c r="I505" s="245">
        <v>8813</v>
      </c>
      <c r="J505" s="245">
        <v>4648.8575000000001</v>
      </c>
      <c r="K505" s="245">
        <v>2467.64</v>
      </c>
      <c r="L505" s="245">
        <v>7619</v>
      </c>
      <c r="M505" s="245">
        <v>4019.0225</v>
      </c>
      <c r="N505" s="245">
        <v>2133.3200000000002</v>
      </c>
      <c r="O505" s="245">
        <v>5645</v>
      </c>
      <c r="P505" s="245">
        <v>2977.7375000000002</v>
      </c>
      <c r="Q505" s="245">
        <v>1580.6</v>
      </c>
      <c r="R505" s="245">
        <v>4185</v>
      </c>
      <c r="S505" s="245">
        <v>2207.5875000000001</v>
      </c>
      <c r="T505" s="245">
        <v>1171.8</v>
      </c>
      <c r="U505" s="245">
        <v>3013</v>
      </c>
      <c r="V505" s="245">
        <v>1589.3575000000001</v>
      </c>
      <c r="W505" s="245">
        <v>843.64</v>
      </c>
    </row>
    <row r="506" spans="1:23">
      <c r="A506" s="254">
        <v>40</v>
      </c>
      <c r="B506" s="254">
        <v>44</v>
      </c>
      <c r="C506" s="245">
        <v>15489</v>
      </c>
      <c r="D506" s="245">
        <v>8170.4475000000002</v>
      </c>
      <c r="E506" s="245">
        <v>4336.92</v>
      </c>
      <c r="F506" s="245">
        <v>11572</v>
      </c>
      <c r="G506" s="245">
        <v>6104.23</v>
      </c>
      <c r="H506" s="245">
        <v>3240.16</v>
      </c>
      <c r="I506" s="245">
        <v>9836</v>
      </c>
      <c r="J506" s="245">
        <v>5188.49</v>
      </c>
      <c r="K506" s="245">
        <v>2754.08</v>
      </c>
      <c r="L506" s="245">
        <v>8854</v>
      </c>
      <c r="M506" s="245">
        <v>4670.4849999999997</v>
      </c>
      <c r="N506" s="245">
        <v>2479.12</v>
      </c>
      <c r="O506" s="245">
        <v>6498</v>
      </c>
      <c r="P506" s="245">
        <v>3427.6950000000002</v>
      </c>
      <c r="Q506" s="245">
        <v>1819.44</v>
      </c>
      <c r="R506" s="245">
        <v>4802</v>
      </c>
      <c r="S506" s="245">
        <v>2533.0549999999998</v>
      </c>
      <c r="T506" s="245">
        <v>1344.56</v>
      </c>
      <c r="U506" s="245">
        <v>3457</v>
      </c>
      <c r="V506" s="245">
        <v>1823.5675000000001</v>
      </c>
      <c r="W506" s="245">
        <v>967.96</v>
      </c>
    </row>
    <row r="507" spans="1:23">
      <c r="A507" s="254">
        <v>45</v>
      </c>
      <c r="B507" s="254">
        <v>49</v>
      </c>
      <c r="C507" s="245">
        <v>18007</v>
      </c>
      <c r="D507" s="245">
        <v>9498.6924999999992</v>
      </c>
      <c r="E507" s="245">
        <v>5041.96</v>
      </c>
      <c r="F507" s="245">
        <v>13642</v>
      </c>
      <c r="G507" s="245">
        <v>7196.1549999999997</v>
      </c>
      <c r="H507" s="245">
        <v>3819.76</v>
      </c>
      <c r="I507" s="245">
        <v>11595</v>
      </c>
      <c r="J507" s="245">
        <v>6116.3625000000002</v>
      </c>
      <c r="K507" s="245">
        <v>3246.6</v>
      </c>
      <c r="L507" s="245">
        <v>10177</v>
      </c>
      <c r="M507" s="245">
        <v>5368.3675000000003</v>
      </c>
      <c r="N507" s="245">
        <v>2849.56</v>
      </c>
      <c r="O507" s="245">
        <v>7633</v>
      </c>
      <c r="P507" s="245">
        <v>4026.4074999999998</v>
      </c>
      <c r="Q507" s="245">
        <v>2137.2399999999998</v>
      </c>
      <c r="R507" s="245">
        <v>5611</v>
      </c>
      <c r="S507" s="245">
        <v>2959.8024999999998</v>
      </c>
      <c r="T507" s="245">
        <v>1571.08</v>
      </c>
      <c r="U507" s="245">
        <v>4039</v>
      </c>
      <c r="V507" s="245">
        <v>2130.5725000000002</v>
      </c>
      <c r="W507" s="245">
        <v>1130.92</v>
      </c>
    </row>
    <row r="508" spans="1:23">
      <c r="A508" s="254">
        <v>50</v>
      </c>
      <c r="B508" s="254">
        <v>54</v>
      </c>
      <c r="C508" s="245">
        <v>20376</v>
      </c>
      <c r="D508" s="245">
        <v>10748.34</v>
      </c>
      <c r="E508" s="245">
        <v>5705.28</v>
      </c>
      <c r="F508" s="245">
        <v>16508</v>
      </c>
      <c r="G508" s="245">
        <v>8707.9699999999993</v>
      </c>
      <c r="H508" s="245">
        <v>4622.24</v>
      </c>
      <c r="I508" s="245">
        <v>14033</v>
      </c>
      <c r="J508" s="245">
        <v>7402.4075000000003</v>
      </c>
      <c r="K508" s="245">
        <v>3929.24</v>
      </c>
      <c r="L508" s="245">
        <v>12659</v>
      </c>
      <c r="M508" s="245">
        <v>6677.6225000000004</v>
      </c>
      <c r="N508" s="245">
        <v>3544.52</v>
      </c>
      <c r="O508" s="245">
        <v>9418</v>
      </c>
      <c r="P508" s="245">
        <v>4967.9949999999999</v>
      </c>
      <c r="Q508" s="245">
        <v>2637.04</v>
      </c>
      <c r="R508" s="245">
        <v>6931</v>
      </c>
      <c r="S508" s="245">
        <v>3656.1025</v>
      </c>
      <c r="T508" s="245">
        <v>1940.68</v>
      </c>
      <c r="U508" s="245">
        <v>4992</v>
      </c>
      <c r="V508" s="245">
        <v>2633.28</v>
      </c>
      <c r="W508" s="245">
        <v>1397.76</v>
      </c>
    </row>
    <row r="509" spans="1:23">
      <c r="A509" s="254">
        <v>55</v>
      </c>
      <c r="B509" s="254">
        <v>59</v>
      </c>
      <c r="C509" s="245">
        <v>23377</v>
      </c>
      <c r="D509" s="245">
        <v>12331.3675</v>
      </c>
      <c r="E509" s="245">
        <v>6545.5599999999995</v>
      </c>
      <c r="F509" s="245">
        <v>19425</v>
      </c>
      <c r="G509" s="245">
        <v>10246.6875</v>
      </c>
      <c r="H509" s="245">
        <v>5439</v>
      </c>
      <c r="I509" s="245">
        <v>16510</v>
      </c>
      <c r="J509" s="245">
        <v>8709.0249999999996</v>
      </c>
      <c r="K509" s="245">
        <v>4622.8</v>
      </c>
      <c r="L509" s="245">
        <v>15126</v>
      </c>
      <c r="M509" s="245">
        <v>7978.9650000000001</v>
      </c>
      <c r="N509" s="245">
        <v>4235.28</v>
      </c>
      <c r="O509" s="245">
        <v>10629</v>
      </c>
      <c r="P509" s="245">
        <v>5606.7974999999997</v>
      </c>
      <c r="Q509" s="245">
        <v>2976.12</v>
      </c>
      <c r="R509" s="245">
        <v>7823</v>
      </c>
      <c r="S509" s="245">
        <v>4126.6324999999997</v>
      </c>
      <c r="T509" s="245">
        <v>2190.44</v>
      </c>
      <c r="U509" s="245">
        <v>5635</v>
      </c>
      <c r="V509" s="245">
        <v>2972.4625000000001</v>
      </c>
      <c r="W509" s="245">
        <v>1577.8</v>
      </c>
    </row>
    <row r="510" spans="1:23">
      <c r="A510" s="254">
        <v>60</v>
      </c>
      <c r="B510" s="254">
        <v>64</v>
      </c>
      <c r="C510" s="245">
        <v>26997</v>
      </c>
      <c r="D510" s="245">
        <v>14240.9175</v>
      </c>
      <c r="E510" s="245">
        <v>7559.16</v>
      </c>
      <c r="F510" s="245">
        <v>22877</v>
      </c>
      <c r="G510" s="245">
        <v>12067.6175</v>
      </c>
      <c r="H510" s="245">
        <v>6405.5599999999995</v>
      </c>
      <c r="I510" s="245">
        <v>19443</v>
      </c>
      <c r="J510" s="245">
        <v>10256.182500000001</v>
      </c>
      <c r="K510" s="245">
        <v>5444.04</v>
      </c>
      <c r="L510" s="245">
        <v>19138</v>
      </c>
      <c r="M510" s="245">
        <v>10095.295</v>
      </c>
      <c r="N510" s="245">
        <v>5358.64</v>
      </c>
      <c r="O510" s="245">
        <v>14510</v>
      </c>
      <c r="P510" s="245">
        <v>7654.0249999999996</v>
      </c>
      <c r="Q510" s="245">
        <v>4062.8</v>
      </c>
      <c r="R510" s="245">
        <v>10701</v>
      </c>
      <c r="S510" s="245">
        <v>5644.7775000000001</v>
      </c>
      <c r="T510" s="245">
        <v>2996.2799999999997</v>
      </c>
      <c r="U510" s="245">
        <v>7704</v>
      </c>
      <c r="V510" s="245">
        <v>4063.86</v>
      </c>
      <c r="W510" s="245">
        <v>2157.12</v>
      </c>
    </row>
    <row r="511" spans="1:23">
      <c r="A511" s="254">
        <v>65</v>
      </c>
      <c r="B511" s="254">
        <v>69</v>
      </c>
      <c r="C511" s="245">
        <v>45521</v>
      </c>
      <c r="D511" s="245">
        <v>24012.327499999999</v>
      </c>
      <c r="E511" s="245">
        <v>12745.88</v>
      </c>
      <c r="F511" s="245">
        <v>36323</v>
      </c>
      <c r="G511" s="245">
        <v>19160.3825</v>
      </c>
      <c r="H511" s="245">
        <v>10170.44</v>
      </c>
      <c r="I511" s="245">
        <v>30875</v>
      </c>
      <c r="J511" s="245">
        <v>16286.5625</v>
      </c>
      <c r="K511" s="245">
        <v>8645</v>
      </c>
      <c r="L511" s="245">
        <v>23557</v>
      </c>
      <c r="M511" s="245">
        <v>12426.317499999999</v>
      </c>
      <c r="N511" s="245">
        <v>6595.96</v>
      </c>
      <c r="O511" s="245">
        <v>18692</v>
      </c>
      <c r="P511" s="245">
        <v>9860.0300000000007</v>
      </c>
      <c r="Q511" s="245">
        <v>5233.76</v>
      </c>
      <c r="R511" s="245">
        <v>15086</v>
      </c>
      <c r="S511" s="245">
        <v>7957.8649999999998</v>
      </c>
      <c r="T511" s="245">
        <v>4224.08</v>
      </c>
      <c r="U511" s="245">
        <v>10862</v>
      </c>
      <c r="V511" s="245">
        <v>5729.7049999999999</v>
      </c>
      <c r="W511" s="245">
        <v>3041.36</v>
      </c>
    </row>
    <row r="512" spans="1:23">
      <c r="A512" s="254">
        <v>70</v>
      </c>
      <c r="B512" s="254">
        <v>74</v>
      </c>
      <c r="C512" s="245">
        <v>73383</v>
      </c>
      <c r="D512" s="245">
        <v>38709.532500000001</v>
      </c>
      <c r="E512" s="245">
        <v>20547.239999999998</v>
      </c>
      <c r="F512" s="245">
        <v>52724</v>
      </c>
      <c r="G512" s="245">
        <v>27811.91</v>
      </c>
      <c r="H512" s="245">
        <v>14762.72</v>
      </c>
      <c r="I512" s="245">
        <v>44818</v>
      </c>
      <c r="J512" s="245">
        <v>23641.494999999999</v>
      </c>
      <c r="K512" s="245">
        <v>12549.04</v>
      </c>
      <c r="L512" s="245">
        <v>34160</v>
      </c>
      <c r="M512" s="245">
        <v>18019.400000000001</v>
      </c>
      <c r="N512" s="245">
        <v>9564.7999999999993</v>
      </c>
      <c r="O512" s="245">
        <v>27200</v>
      </c>
      <c r="P512" s="245">
        <v>14348</v>
      </c>
      <c r="Q512" s="245">
        <v>7616</v>
      </c>
      <c r="R512" s="245">
        <v>21814</v>
      </c>
      <c r="S512" s="245">
        <v>11506.885</v>
      </c>
      <c r="T512" s="245">
        <v>6107.92</v>
      </c>
      <c r="U512" s="245">
        <v>15706</v>
      </c>
      <c r="V512" s="245">
        <v>8284.9150000000009</v>
      </c>
      <c r="W512" s="245">
        <v>4397.68</v>
      </c>
    </row>
    <row r="513" spans="1:24">
      <c r="A513" s="254">
        <v>75</v>
      </c>
      <c r="B513" s="254">
        <v>79</v>
      </c>
      <c r="C513" s="245">
        <v>91915</v>
      </c>
      <c r="D513" s="245">
        <v>48485.162499999999</v>
      </c>
      <c r="E513" s="245">
        <v>25736.2</v>
      </c>
      <c r="F513" s="245">
        <v>65982</v>
      </c>
      <c r="G513" s="245">
        <v>34805.504999999997</v>
      </c>
      <c r="H513" s="245">
        <v>18474.96</v>
      </c>
      <c r="I513" s="245">
        <v>56087</v>
      </c>
      <c r="J513" s="245">
        <v>29585.892500000002</v>
      </c>
      <c r="K513" s="245">
        <v>15704.36</v>
      </c>
      <c r="L513" s="245">
        <v>44760</v>
      </c>
      <c r="M513" s="245">
        <v>23610.9</v>
      </c>
      <c r="N513" s="245">
        <v>12532.8</v>
      </c>
      <c r="O513" s="245">
        <v>33996</v>
      </c>
      <c r="P513" s="245">
        <v>17932.89</v>
      </c>
      <c r="Q513" s="245">
        <v>9518.8799999999992</v>
      </c>
      <c r="R513" s="245">
        <v>28578</v>
      </c>
      <c r="S513" s="245">
        <v>15074.895</v>
      </c>
      <c r="T513" s="245">
        <v>8001.84</v>
      </c>
      <c r="U513" s="245">
        <v>20575</v>
      </c>
      <c r="V513" s="245">
        <v>10853.3125</v>
      </c>
      <c r="W513" s="245">
        <v>5761</v>
      </c>
    </row>
    <row r="514" spans="1:24">
      <c r="A514" s="254">
        <v>80</v>
      </c>
      <c r="B514" s="254">
        <v>99</v>
      </c>
      <c r="C514" s="245">
        <v>129513</v>
      </c>
      <c r="D514" s="245">
        <v>68318.107499999998</v>
      </c>
      <c r="E514" s="245">
        <v>36263.64</v>
      </c>
      <c r="F514" s="245">
        <v>92944</v>
      </c>
      <c r="G514" s="245">
        <v>49027.96</v>
      </c>
      <c r="H514" s="245">
        <v>26024.32</v>
      </c>
      <c r="I514" s="245">
        <v>79001</v>
      </c>
      <c r="J514" s="245">
        <v>41673.027499999997</v>
      </c>
      <c r="K514" s="245">
        <v>22120.28</v>
      </c>
      <c r="L514" s="245">
        <v>63013</v>
      </c>
      <c r="M514" s="245">
        <v>33239.357499999998</v>
      </c>
      <c r="N514" s="245">
        <v>17643.64</v>
      </c>
      <c r="O514" s="245">
        <v>47826</v>
      </c>
      <c r="P514" s="245">
        <v>25228.215</v>
      </c>
      <c r="Q514" s="245">
        <v>13391.28</v>
      </c>
      <c r="R514" s="245">
        <v>40239</v>
      </c>
      <c r="S514" s="245">
        <v>21226.072499999998</v>
      </c>
      <c r="T514" s="245">
        <v>11266.92</v>
      </c>
      <c r="U514" s="245">
        <v>28971</v>
      </c>
      <c r="V514" s="245">
        <v>15282.202499999999</v>
      </c>
      <c r="W514" s="245">
        <v>8111.88</v>
      </c>
    </row>
    <row r="516" spans="1:24">
      <c r="A516" s="254">
        <v>1</v>
      </c>
      <c r="C516" s="245">
        <v>4317</v>
      </c>
      <c r="D516" s="245">
        <v>2277.2175000000002</v>
      </c>
      <c r="E516" s="245">
        <v>1208.76</v>
      </c>
      <c r="F516" s="245">
        <v>3161</v>
      </c>
      <c r="G516" s="245">
        <v>1667.4275</v>
      </c>
      <c r="H516" s="245">
        <v>885.08</v>
      </c>
      <c r="I516" s="245">
        <v>2687</v>
      </c>
      <c r="J516" s="245">
        <v>1417.3924999999999</v>
      </c>
      <c r="K516" s="245">
        <v>752.36</v>
      </c>
      <c r="L516" s="245">
        <v>2230</v>
      </c>
      <c r="M516" s="245">
        <v>1176.325</v>
      </c>
      <c r="N516" s="245">
        <v>624.4</v>
      </c>
      <c r="O516" s="245">
        <v>1962</v>
      </c>
      <c r="P516" s="245">
        <v>1034.9549999999999</v>
      </c>
      <c r="Q516" s="245">
        <v>549.36</v>
      </c>
      <c r="R516" s="245">
        <v>1430</v>
      </c>
      <c r="S516" s="245">
        <v>754.32500000000005</v>
      </c>
      <c r="T516" s="245">
        <v>400.4</v>
      </c>
      <c r="U516" s="245">
        <v>1029</v>
      </c>
      <c r="V516" s="245">
        <v>542.79750000000001</v>
      </c>
      <c r="W516" s="245">
        <v>288.12</v>
      </c>
      <c r="X516" s="245">
        <v>14</v>
      </c>
    </row>
    <row r="517" spans="1:24">
      <c r="A517" s="254">
        <v>2</v>
      </c>
      <c r="C517" s="245">
        <v>6826</v>
      </c>
      <c r="D517" s="245">
        <v>3600.7150000000001</v>
      </c>
      <c r="E517" s="245">
        <v>1911.28</v>
      </c>
      <c r="F517" s="245">
        <v>4970</v>
      </c>
      <c r="G517" s="245">
        <v>2621.6750000000002</v>
      </c>
      <c r="H517" s="245">
        <v>1391.6</v>
      </c>
      <c r="I517" s="245">
        <v>4223</v>
      </c>
      <c r="J517" s="245">
        <v>2227.6325000000002</v>
      </c>
      <c r="K517" s="245">
        <v>1182.44</v>
      </c>
      <c r="L517" s="245">
        <v>3497</v>
      </c>
      <c r="M517" s="245">
        <v>1844.6675</v>
      </c>
      <c r="N517" s="245">
        <v>979.16</v>
      </c>
      <c r="O517" s="245">
        <v>3091</v>
      </c>
      <c r="P517" s="245">
        <v>1630.5025000000001</v>
      </c>
      <c r="Q517" s="245">
        <v>865.48</v>
      </c>
      <c r="R517" s="245">
        <v>2081</v>
      </c>
      <c r="S517" s="245">
        <v>1097.7275</v>
      </c>
      <c r="T517" s="245">
        <v>582.67999999999995</v>
      </c>
      <c r="U517" s="245">
        <v>1498</v>
      </c>
      <c r="V517" s="245">
        <v>790.19500000000005</v>
      </c>
      <c r="W517" s="245">
        <v>419.44</v>
      </c>
    </row>
    <row r="518" spans="1:24">
      <c r="A518" s="254">
        <v>3</v>
      </c>
      <c r="C518" s="245">
        <v>9858</v>
      </c>
      <c r="D518" s="245">
        <v>5200.0950000000003</v>
      </c>
      <c r="E518" s="245">
        <v>2760.24</v>
      </c>
      <c r="F518" s="245">
        <v>7223</v>
      </c>
      <c r="G518" s="245">
        <v>3810.1325000000002</v>
      </c>
      <c r="H518" s="245">
        <v>2022.44</v>
      </c>
      <c r="I518" s="245">
        <v>6140</v>
      </c>
      <c r="J518" s="245">
        <v>3238.85</v>
      </c>
      <c r="K518" s="245">
        <v>1719.2</v>
      </c>
      <c r="L518" s="245">
        <v>5076</v>
      </c>
      <c r="M518" s="245">
        <v>2677.59</v>
      </c>
      <c r="N518" s="245">
        <v>1421.28</v>
      </c>
      <c r="O518" s="245">
        <v>4453</v>
      </c>
      <c r="P518" s="245">
        <v>2348.9575</v>
      </c>
      <c r="Q518" s="245">
        <v>1246.8399999999999</v>
      </c>
      <c r="R518" s="245">
        <v>3157</v>
      </c>
      <c r="S518" s="245">
        <v>1665.3175000000001</v>
      </c>
      <c r="T518" s="245">
        <v>883.96</v>
      </c>
      <c r="U518" s="245">
        <v>2273</v>
      </c>
      <c r="V518" s="245">
        <v>1199.0074999999999</v>
      </c>
      <c r="W518" s="245">
        <v>636.44000000000005</v>
      </c>
    </row>
    <row r="520" spans="1:24">
      <c r="A520" s="254" t="s">
        <v>675</v>
      </c>
      <c r="C520" s="245" t="s">
        <v>635</v>
      </c>
      <c r="F520" s="245" t="s">
        <v>636</v>
      </c>
      <c r="I520" s="245" t="s">
        <v>637</v>
      </c>
      <c r="L520" s="245" t="s">
        <v>638</v>
      </c>
      <c r="O520" s="245" t="s">
        <v>639</v>
      </c>
      <c r="R520" s="245" t="s">
        <v>640</v>
      </c>
      <c r="U520" s="245" t="s">
        <v>641</v>
      </c>
    </row>
    <row r="521" spans="1:24">
      <c r="C521" s="245" t="s">
        <v>642</v>
      </c>
      <c r="D521" s="245" t="s">
        <v>643</v>
      </c>
      <c r="F521" s="245" t="s">
        <v>642</v>
      </c>
      <c r="G521" s="245" t="s">
        <v>643</v>
      </c>
      <c r="I521" s="245" t="s">
        <v>642</v>
      </c>
      <c r="J521" s="245" t="s">
        <v>643</v>
      </c>
      <c r="L521" s="245" t="s">
        <v>642</v>
      </c>
      <c r="M521" s="245" t="s">
        <v>643</v>
      </c>
      <c r="O521" s="245" t="s">
        <v>642</v>
      </c>
      <c r="P521" s="245" t="s">
        <v>643</v>
      </c>
      <c r="R521" s="245" t="s">
        <v>642</v>
      </c>
      <c r="S521" s="245" t="s">
        <v>643</v>
      </c>
      <c r="U521" s="245" t="s">
        <v>642</v>
      </c>
      <c r="V521" s="245" t="s">
        <v>643</v>
      </c>
    </row>
    <row r="522" spans="1:24">
      <c r="A522" s="254" t="s">
        <v>651</v>
      </c>
      <c r="C522" s="245">
        <v>1000</v>
      </c>
      <c r="D522" s="245">
        <v>500</v>
      </c>
      <c r="F522" s="245">
        <v>2000</v>
      </c>
      <c r="G522" s="245">
        <v>2000</v>
      </c>
      <c r="I522" s="245">
        <v>3000</v>
      </c>
      <c r="J522" s="245">
        <v>3000</v>
      </c>
      <c r="L522" s="245">
        <v>5000</v>
      </c>
      <c r="M522" s="245">
        <v>5000</v>
      </c>
      <c r="O522" s="245">
        <v>10000</v>
      </c>
      <c r="P522" s="245">
        <v>10000</v>
      </c>
      <c r="R522" s="245">
        <v>20000</v>
      </c>
      <c r="S522" s="245">
        <v>20000</v>
      </c>
      <c r="U522" s="245">
        <v>50000</v>
      </c>
      <c r="V522" s="245">
        <v>50000</v>
      </c>
    </row>
    <row r="523" spans="1:24">
      <c r="A523" s="254" t="s">
        <v>653</v>
      </c>
      <c r="B523" s="254" t="s">
        <v>654</v>
      </c>
      <c r="C523" s="245" t="s">
        <v>652</v>
      </c>
      <c r="D523" s="245" t="s">
        <v>655</v>
      </c>
      <c r="E523" s="245" t="s">
        <v>656</v>
      </c>
      <c r="F523" s="245" t="s">
        <v>652</v>
      </c>
      <c r="G523" s="245" t="s">
        <v>655</v>
      </c>
      <c r="H523" s="245" t="s">
        <v>656</v>
      </c>
      <c r="I523" s="245" t="s">
        <v>652</v>
      </c>
      <c r="J523" s="245" t="s">
        <v>655</v>
      </c>
      <c r="K523" s="245" t="s">
        <v>656</v>
      </c>
      <c r="L523" s="245" t="s">
        <v>652</v>
      </c>
      <c r="M523" s="245" t="s">
        <v>655</v>
      </c>
      <c r="N523" s="245" t="s">
        <v>656</v>
      </c>
      <c r="O523" s="245" t="s">
        <v>652</v>
      </c>
      <c r="P523" s="245" t="s">
        <v>655</v>
      </c>
      <c r="Q523" s="245" t="s">
        <v>656</v>
      </c>
      <c r="R523" s="245" t="s">
        <v>652</v>
      </c>
      <c r="S523" s="245" t="s">
        <v>655</v>
      </c>
      <c r="T523" s="245" t="s">
        <v>656</v>
      </c>
      <c r="U523" s="245" t="s">
        <v>652</v>
      </c>
      <c r="V523" s="245" t="s">
        <v>655</v>
      </c>
      <c r="W523" s="245" t="s">
        <v>656</v>
      </c>
    </row>
    <row r="524" spans="1:24">
      <c r="A524" s="254">
        <v>18</v>
      </c>
      <c r="B524" s="254">
        <v>24</v>
      </c>
      <c r="C524" s="245">
        <v>10854</v>
      </c>
      <c r="D524" s="245">
        <v>5725.4849999999997</v>
      </c>
      <c r="E524" s="245">
        <v>3039.12</v>
      </c>
      <c r="F524" s="245">
        <v>7583</v>
      </c>
      <c r="G524" s="245">
        <v>4000.0324999999998</v>
      </c>
      <c r="H524" s="245">
        <v>2123.2399999999998</v>
      </c>
      <c r="I524" s="245">
        <v>6444</v>
      </c>
      <c r="J524" s="245">
        <v>3399.21</v>
      </c>
      <c r="K524" s="245">
        <v>1804.32</v>
      </c>
      <c r="L524" s="245">
        <v>5737</v>
      </c>
      <c r="M524" s="245">
        <v>3026.2674999999999</v>
      </c>
      <c r="N524" s="245">
        <v>1606.36</v>
      </c>
      <c r="O524" s="245">
        <v>3884</v>
      </c>
      <c r="P524" s="245">
        <v>2048.81</v>
      </c>
      <c r="Q524" s="245">
        <v>1087.52</v>
      </c>
      <c r="R524" s="245">
        <v>2857</v>
      </c>
      <c r="S524" s="245">
        <v>1507.0675000000001</v>
      </c>
      <c r="T524" s="245">
        <v>799.96</v>
      </c>
      <c r="U524" s="245">
        <v>2059</v>
      </c>
      <c r="V524" s="245">
        <v>1086.1224999999999</v>
      </c>
      <c r="W524" s="245">
        <v>576.52</v>
      </c>
    </row>
    <row r="525" spans="1:24">
      <c r="A525" s="254">
        <v>25</v>
      </c>
      <c r="B525" s="254">
        <v>29</v>
      </c>
      <c r="C525" s="245">
        <v>11476</v>
      </c>
      <c r="D525" s="245">
        <v>6053.59</v>
      </c>
      <c r="E525" s="245">
        <v>3213.2799999999997</v>
      </c>
      <c r="F525" s="245">
        <v>8364</v>
      </c>
      <c r="G525" s="245">
        <v>4412.01</v>
      </c>
      <c r="H525" s="245">
        <v>2341.92</v>
      </c>
      <c r="I525" s="245">
        <v>7108</v>
      </c>
      <c r="J525" s="245">
        <v>3749.47</v>
      </c>
      <c r="K525" s="245">
        <v>1990.24</v>
      </c>
      <c r="L525" s="245">
        <v>6290</v>
      </c>
      <c r="M525" s="245">
        <v>3317.9749999999999</v>
      </c>
      <c r="N525" s="245">
        <v>1761.2</v>
      </c>
      <c r="O525" s="245">
        <v>4297</v>
      </c>
      <c r="P525" s="245">
        <v>2266.6675</v>
      </c>
      <c r="Q525" s="245">
        <v>1203.1600000000001</v>
      </c>
      <c r="R525" s="245">
        <v>3150</v>
      </c>
      <c r="S525" s="245">
        <v>1661.625</v>
      </c>
      <c r="T525" s="245">
        <v>882</v>
      </c>
      <c r="U525" s="245">
        <v>2267</v>
      </c>
      <c r="V525" s="245">
        <v>1195.8425</v>
      </c>
      <c r="W525" s="245">
        <v>634.76</v>
      </c>
    </row>
    <row r="526" spans="1:24">
      <c r="A526" s="254">
        <v>30</v>
      </c>
      <c r="B526" s="254">
        <v>34</v>
      </c>
      <c r="C526" s="245">
        <v>13157</v>
      </c>
      <c r="D526" s="245">
        <v>6940.3175000000001</v>
      </c>
      <c r="E526" s="245">
        <v>3683.96</v>
      </c>
      <c r="F526" s="245">
        <v>9573</v>
      </c>
      <c r="G526" s="245">
        <v>5049.7574999999997</v>
      </c>
      <c r="H526" s="245">
        <v>2680.44</v>
      </c>
      <c r="I526" s="245">
        <v>8134</v>
      </c>
      <c r="J526" s="245">
        <v>4290.6850000000004</v>
      </c>
      <c r="K526" s="245">
        <v>2277.52</v>
      </c>
      <c r="L526" s="245">
        <v>6933</v>
      </c>
      <c r="M526" s="245">
        <v>3657.1574999999998</v>
      </c>
      <c r="N526" s="245">
        <v>1941.24</v>
      </c>
      <c r="O526" s="245">
        <v>4927</v>
      </c>
      <c r="P526" s="245">
        <v>2598.9924999999998</v>
      </c>
      <c r="Q526" s="245">
        <v>1379.56</v>
      </c>
      <c r="R526" s="245">
        <v>3629</v>
      </c>
      <c r="S526" s="245">
        <v>1914.2974999999999</v>
      </c>
      <c r="T526" s="245">
        <v>1016.12</v>
      </c>
      <c r="U526" s="245">
        <v>2613</v>
      </c>
      <c r="V526" s="245">
        <v>1378.3575000000001</v>
      </c>
      <c r="W526" s="245">
        <v>731.64</v>
      </c>
    </row>
    <row r="527" spans="1:24">
      <c r="A527" s="254">
        <v>35</v>
      </c>
      <c r="B527" s="254">
        <v>39</v>
      </c>
      <c r="C527" s="245">
        <v>13636</v>
      </c>
      <c r="D527" s="245">
        <v>7192.99</v>
      </c>
      <c r="E527" s="245">
        <v>3818.08</v>
      </c>
      <c r="F527" s="245">
        <v>10368</v>
      </c>
      <c r="G527" s="245">
        <v>5469.12</v>
      </c>
      <c r="H527" s="245">
        <v>2903.04</v>
      </c>
      <c r="I527" s="245">
        <v>8813</v>
      </c>
      <c r="J527" s="245">
        <v>4648.8575000000001</v>
      </c>
      <c r="K527" s="245">
        <v>2467.64</v>
      </c>
      <c r="L527" s="245">
        <v>7619</v>
      </c>
      <c r="M527" s="245">
        <v>4019.0225</v>
      </c>
      <c r="N527" s="245">
        <v>2133.3200000000002</v>
      </c>
      <c r="O527" s="245">
        <v>5645</v>
      </c>
      <c r="P527" s="245">
        <v>2977.7375000000002</v>
      </c>
      <c r="Q527" s="245">
        <v>1580.6</v>
      </c>
      <c r="R527" s="245">
        <v>4185</v>
      </c>
      <c r="S527" s="245">
        <v>2207.5875000000001</v>
      </c>
      <c r="T527" s="245">
        <v>1171.8</v>
      </c>
      <c r="U527" s="245">
        <v>3013</v>
      </c>
      <c r="V527" s="245">
        <v>1589.3575000000001</v>
      </c>
      <c r="W527" s="245">
        <v>843.64</v>
      </c>
    </row>
    <row r="528" spans="1:24">
      <c r="A528" s="254">
        <v>40</v>
      </c>
      <c r="B528" s="254">
        <v>44</v>
      </c>
      <c r="C528" s="245">
        <v>15489</v>
      </c>
      <c r="D528" s="245">
        <v>8170.4475000000002</v>
      </c>
      <c r="E528" s="245">
        <v>4336.92</v>
      </c>
      <c r="F528" s="245">
        <v>11572</v>
      </c>
      <c r="G528" s="245">
        <v>6104.23</v>
      </c>
      <c r="H528" s="245">
        <v>3240.16</v>
      </c>
      <c r="I528" s="245">
        <v>9836</v>
      </c>
      <c r="J528" s="245">
        <v>5188.49</v>
      </c>
      <c r="K528" s="245">
        <v>2754.08</v>
      </c>
      <c r="L528" s="245">
        <v>8854</v>
      </c>
      <c r="M528" s="245">
        <v>4670.4849999999997</v>
      </c>
      <c r="N528" s="245">
        <v>2479.12</v>
      </c>
      <c r="O528" s="245">
        <v>6498</v>
      </c>
      <c r="P528" s="245">
        <v>3427.6950000000002</v>
      </c>
      <c r="Q528" s="245">
        <v>1819.44</v>
      </c>
      <c r="R528" s="245">
        <v>4802</v>
      </c>
      <c r="S528" s="245">
        <v>2533.0549999999998</v>
      </c>
      <c r="T528" s="245">
        <v>1344.56</v>
      </c>
      <c r="U528" s="245">
        <v>3457</v>
      </c>
      <c r="V528" s="245">
        <v>1823.5675000000001</v>
      </c>
      <c r="W528" s="245">
        <v>967.96</v>
      </c>
    </row>
    <row r="529" spans="1:24">
      <c r="A529" s="254">
        <v>45</v>
      </c>
      <c r="B529" s="254">
        <v>49</v>
      </c>
      <c r="C529" s="245">
        <v>18007</v>
      </c>
      <c r="D529" s="245">
        <v>9498.6924999999992</v>
      </c>
      <c r="E529" s="245">
        <v>5041.96</v>
      </c>
      <c r="F529" s="245">
        <v>13642</v>
      </c>
      <c r="G529" s="245">
        <v>7196.1549999999997</v>
      </c>
      <c r="H529" s="245">
        <v>3819.76</v>
      </c>
      <c r="I529" s="245">
        <v>11595</v>
      </c>
      <c r="J529" s="245">
        <v>6116.3625000000002</v>
      </c>
      <c r="K529" s="245">
        <v>3246.6</v>
      </c>
      <c r="L529" s="245">
        <v>10177</v>
      </c>
      <c r="M529" s="245">
        <v>5368.3675000000003</v>
      </c>
      <c r="N529" s="245">
        <v>2849.56</v>
      </c>
      <c r="O529" s="245">
        <v>7633</v>
      </c>
      <c r="P529" s="245">
        <v>4026.4074999999998</v>
      </c>
      <c r="Q529" s="245">
        <v>2137.2399999999998</v>
      </c>
      <c r="R529" s="245">
        <v>5611</v>
      </c>
      <c r="S529" s="245">
        <v>2959.8024999999998</v>
      </c>
      <c r="T529" s="245">
        <v>1571.08</v>
      </c>
      <c r="U529" s="245">
        <v>4039</v>
      </c>
      <c r="V529" s="245">
        <v>2130.5725000000002</v>
      </c>
      <c r="W529" s="245">
        <v>1130.92</v>
      </c>
    </row>
    <row r="530" spans="1:24">
      <c r="A530" s="254">
        <v>50</v>
      </c>
      <c r="B530" s="254">
        <v>54</v>
      </c>
      <c r="C530" s="245">
        <v>20376</v>
      </c>
      <c r="D530" s="245">
        <v>10748.34</v>
      </c>
      <c r="E530" s="245">
        <v>5705.28</v>
      </c>
      <c r="F530" s="245">
        <v>16508</v>
      </c>
      <c r="G530" s="245">
        <v>8707.9699999999993</v>
      </c>
      <c r="H530" s="245">
        <v>4622.24</v>
      </c>
      <c r="I530" s="245">
        <v>14033</v>
      </c>
      <c r="J530" s="245">
        <v>7402.4075000000003</v>
      </c>
      <c r="K530" s="245">
        <v>3929.24</v>
      </c>
      <c r="L530" s="245">
        <v>12659</v>
      </c>
      <c r="M530" s="245">
        <v>6677.6225000000004</v>
      </c>
      <c r="N530" s="245">
        <v>3544.52</v>
      </c>
      <c r="O530" s="245">
        <v>9418</v>
      </c>
      <c r="P530" s="245">
        <v>4967.9949999999999</v>
      </c>
      <c r="Q530" s="245">
        <v>2637.04</v>
      </c>
      <c r="R530" s="245">
        <v>6931</v>
      </c>
      <c r="S530" s="245">
        <v>3656.1025</v>
      </c>
      <c r="T530" s="245">
        <v>1940.68</v>
      </c>
      <c r="U530" s="245">
        <v>4992</v>
      </c>
      <c r="V530" s="245">
        <v>2633.28</v>
      </c>
      <c r="W530" s="245">
        <v>1397.76</v>
      </c>
    </row>
    <row r="531" spans="1:24">
      <c r="A531" s="254">
        <v>55</v>
      </c>
      <c r="B531" s="254">
        <v>59</v>
      </c>
      <c r="C531" s="245">
        <v>23377</v>
      </c>
      <c r="D531" s="245">
        <v>12331.3675</v>
      </c>
      <c r="E531" s="245">
        <v>6545.5599999999995</v>
      </c>
      <c r="F531" s="245">
        <v>19425</v>
      </c>
      <c r="G531" s="245">
        <v>10246.6875</v>
      </c>
      <c r="H531" s="245">
        <v>5439</v>
      </c>
      <c r="I531" s="245">
        <v>16510</v>
      </c>
      <c r="J531" s="245">
        <v>8709.0249999999996</v>
      </c>
      <c r="K531" s="245">
        <v>4622.8</v>
      </c>
      <c r="L531" s="245">
        <v>15126</v>
      </c>
      <c r="M531" s="245">
        <v>7978.9650000000001</v>
      </c>
      <c r="N531" s="245">
        <v>4235.28</v>
      </c>
      <c r="O531" s="245">
        <v>10629</v>
      </c>
      <c r="P531" s="245">
        <v>5606.7974999999997</v>
      </c>
      <c r="Q531" s="245">
        <v>2976.12</v>
      </c>
      <c r="R531" s="245">
        <v>7823</v>
      </c>
      <c r="S531" s="245">
        <v>4126.6324999999997</v>
      </c>
      <c r="T531" s="245">
        <v>2190.44</v>
      </c>
      <c r="U531" s="245">
        <v>5635</v>
      </c>
      <c r="V531" s="245">
        <v>2972.4625000000001</v>
      </c>
      <c r="W531" s="245">
        <v>1577.8</v>
      </c>
    </row>
    <row r="532" spans="1:24">
      <c r="A532" s="254">
        <v>60</v>
      </c>
      <c r="B532" s="254">
        <v>64</v>
      </c>
      <c r="C532" s="245">
        <v>26997</v>
      </c>
      <c r="D532" s="245">
        <v>14240.9175</v>
      </c>
      <c r="E532" s="245">
        <v>7559.16</v>
      </c>
      <c r="F532" s="245">
        <v>22877</v>
      </c>
      <c r="G532" s="245">
        <v>12067.6175</v>
      </c>
      <c r="H532" s="245">
        <v>6405.5599999999995</v>
      </c>
      <c r="I532" s="245">
        <v>19443</v>
      </c>
      <c r="J532" s="245">
        <v>10256.182500000001</v>
      </c>
      <c r="K532" s="245">
        <v>5444.04</v>
      </c>
      <c r="L532" s="245">
        <v>19138</v>
      </c>
      <c r="M532" s="245">
        <v>10095.295</v>
      </c>
      <c r="N532" s="245">
        <v>5358.64</v>
      </c>
      <c r="O532" s="245">
        <v>14510</v>
      </c>
      <c r="P532" s="245">
        <v>7654.0249999999996</v>
      </c>
      <c r="Q532" s="245">
        <v>4062.8</v>
      </c>
      <c r="R532" s="245">
        <v>10701</v>
      </c>
      <c r="S532" s="245">
        <v>5644.7775000000001</v>
      </c>
      <c r="T532" s="245">
        <v>2996.2799999999997</v>
      </c>
      <c r="U532" s="245">
        <v>7704</v>
      </c>
      <c r="V532" s="245">
        <v>4063.86</v>
      </c>
      <c r="W532" s="245">
        <v>2157.12</v>
      </c>
    </row>
    <row r="533" spans="1:24">
      <c r="A533" s="254">
        <v>65</v>
      </c>
      <c r="B533" s="254">
        <v>69</v>
      </c>
      <c r="C533" s="245">
        <v>45521</v>
      </c>
      <c r="D533" s="245">
        <v>24012.327499999999</v>
      </c>
      <c r="E533" s="245">
        <v>12745.88</v>
      </c>
      <c r="F533" s="245">
        <v>36323</v>
      </c>
      <c r="G533" s="245">
        <v>19160.3825</v>
      </c>
      <c r="H533" s="245">
        <v>10170.44</v>
      </c>
      <c r="I533" s="245">
        <v>30875</v>
      </c>
      <c r="J533" s="245">
        <v>16286.5625</v>
      </c>
      <c r="K533" s="245">
        <v>8645</v>
      </c>
      <c r="L533" s="245">
        <v>23557</v>
      </c>
      <c r="M533" s="245">
        <v>12426.317499999999</v>
      </c>
      <c r="N533" s="245">
        <v>6595.96</v>
      </c>
      <c r="O533" s="245">
        <v>18692</v>
      </c>
      <c r="P533" s="245">
        <v>9860.0300000000007</v>
      </c>
      <c r="Q533" s="245">
        <v>5233.76</v>
      </c>
      <c r="R533" s="245">
        <v>15086</v>
      </c>
      <c r="S533" s="245">
        <v>7957.8649999999998</v>
      </c>
      <c r="T533" s="245">
        <v>4224.08</v>
      </c>
      <c r="U533" s="245">
        <v>10862</v>
      </c>
      <c r="V533" s="245">
        <v>5729.7049999999999</v>
      </c>
      <c r="W533" s="245">
        <v>3041.36</v>
      </c>
    </row>
    <row r="534" spans="1:24">
      <c r="A534" s="254">
        <v>70</v>
      </c>
      <c r="B534" s="254">
        <v>74</v>
      </c>
      <c r="C534" s="245">
        <v>73383</v>
      </c>
      <c r="D534" s="245">
        <v>38709.532500000001</v>
      </c>
      <c r="E534" s="245">
        <v>20547.239999999998</v>
      </c>
      <c r="F534" s="245">
        <v>52724</v>
      </c>
      <c r="G534" s="245">
        <v>27811.91</v>
      </c>
      <c r="H534" s="245">
        <v>14762.72</v>
      </c>
      <c r="I534" s="245">
        <v>44818</v>
      </c>
      <c r="J534" s="245">
        <v>23641.494999999999</v>
      </c>
      <c r="K534" s="245">
        <v>12549.04</v>
      </c>
      <c r="L534" s="245">
        <v>34160</v>
      </c>
      <c r="M534" s="245">
        <v>18019.400000000001</v>
      </c>
      <c r="N534" s="245">
        <v>9564.7999999999993</v>
      </c>
      <c r="O534" s="245">
        <v>27200</v>
      </c>
      <c r="P534" s="245">
        <v>14348</v>
      </c>
      <c r="Q534" s="245">
        <v>7616</v>
      </c>
      <c r="R534" s="245">
        <v>21814</v>
      </c>
      <c r="S534" s="245">
        <v>11506.885</v>
      </c>
      <c r="T534" s="245">
        <v>6107.92</v>
      </c>
      <c r="U534" s="245">
        <v>15706</v>
      </c>
      <c r="V534" s="245">
        <v>8284.9150000000009</v>
      </c>
      <c r="W534" s="245">
        <v>4397.68</v>
      </c>
    </row>
    <row r="535" spans="1:24">
      <c r="A535" s="254">
        <v>75</v>
      </c>
      <c r="B535" s="254">
        <v>79</v>
      </c>
      <c r="C535" s="245">
        <v>91915</v>
      </c>
      <c r="D535" s="245">
        <v>48485.162499999999</v>
      </c>
      <c r="E535" s="245">
        <v>25736.2</v>
      </c>
      <c r="F535" s="245">
        <v>65982</v>
      </c>
      <c r="G535" s="245">
        <v>34805.504999999997</v>
      </c>
      <c r="H535" s="245">
        <v>18474.96</v>
      </c>
      <c r="I535" s="245">
        <v>56087</v>
      </c>
      <c r="J535" s="245">
        <v>29585.892500000002</v>
      </c>
      <c r="K535" s="245">
        <v>15704.36</v>
      </c>
      <c r="L535" s="245">
        <v>44760</v>
      </c>
      <c r="M535" s="245">
        <v>23610.9</v>
      </c>
      <c r="N535" s="245">
        <v>12532.8</v>
      </c>
      <c r="O535" s="245">
        <v>33996</v>
      </c>
      <c r="P535" s="245">
        <v>17932.89</v>
      </c>
      <c r="Q535" s="245">
        <v>9518.8799999999992</v>
      </c>
      <c r="R535" s="245">
        <v>28578</v>
      </c>
      <c r="S535" s="245">
        <v>15074.895</v>
      </c>
      <c r="T535" s="245">
        <v>8001.84</v>
      </c>
      <c r="U535" s="245">
        <v>20575</v>
      </c>
      <c r="V535" s="245">
        <v>10853.3125</v>
      </c>
      <c r="W535" s="245">
        <v>5761</v>
      </c>
    </row>
    <row r="536" spans="1:24">
      <c r="A536" s="254">
        <v>80</v>
      </c>
      <c r="B536" s="254">
        <v>99</v>
      </c>
      <c r="C536" s="245">
        <v>129513</v>
      </c>
      <c r="D536" s="245">
        <v>68318.107499999998</v>
      </c>
      <c r="E536" s="245">
        <v>36263.64</v>
      </c>
      <c r="F536" s="245">
        <v>92944</v>
      </c>
      <c r="G536" s="245">
        <v>49027.96</v>
      </c>
      <c r="H536" s="245">
        <v>26024.32</v>
      </c>
      <c r="I536" s="245">
        <v>79001</v>
      </c>
      <c r="J536" s="245">
        <v>41673.027499999997</v>
      </c>
      <c r="K536" s="245">
        <v>22120.28</v>
      </c>
      <c r="L536" s="245">
        <v>63013</v>
      </c>
      <c r="M536" s="245">
        <v>33239.357499999998</v>
      </c>
      <c r="N536" s="245">
        <v>17643.64</v>
      </c>
      <c r="O536" s="245">
        <v>47826</v>
      </c>
      <c r="P536" s="245">
        <v>25228.215</v>
      </c>
      <c r="Q536" s="245">
        <v>13391.28</v>
      </c>
      <c r="R536" s="245">
        <v>40239</v>
      </c>
      <c r="S536" s="245">
        <v>21226.072499999998</v>
      </c>
      <c r="T536" s="245">
        <v>11266.92</v>
      </c>
      <c r="U536" s="245">
        <v>28971</v>
      </c>
      <c r="V536" s="245">
        <v>15282.202499999999</v>
      </c>
      <c r="W536" s="245">
        <v>8111.88</v>
      </c>
    </row>
    <row r="538" spans="1:24">
      <c r="A538" s="254">
        <v>1</v>
      </c>
      <c r="C538" s="245">
        <v>4317</v>
      </c>
      <c r="D538" s="245">
        <v>2277.2175000000002</v>
      </c>
      <c r="E538" s="245">
        <v>1208.76</v>
      </c>
      <c r="F538" s="245">
        <v>3161</v>
      </c>
      <c r="G538" s="245">
        <v>1667.4275</v>
      </c>
      <c r="H538" s="245">
        <v>885.08</v>
      </c>
      <c r="I538" s="245">
        <v>2687</v>
      </c>
      <c r="J538" s="245">
        <v>1417.3924999999999</v>
      </c>
      <c r="K538" s="245">
        <v>752.36</v>
      </c>
      <c r="L538" s="245">
        <v>2230</v>
      </c>
      <c r="M538" s="245">
        <v>1176.325</v>
      </c>
      <c r="N538" s="245">
        <v>624.4</v>
      </c>
      <c r="O538" s="245">
        <v>1962</v>
      </c>
      <c r="P538" s="245">
        <v>1034.9549999999999</v>
      </c>
      <c r="Q538" s="245">
        <v>549.36</v>
      </c>
      <c r="R538" s="245">
        <v>1430</v>
      </c>
      <c r="S538" s="245">
        <v>754.32500000000005</v>
      </c>
      <c r="T538" s="245">
        <v>400.4</v>
      </c>
      <c r="U538" s="245">
        <v>1029</v>
      </c>
      <c r="V538" s="245">
        <v>542.79750000000001</v>
      </c>
      <c r="W538" s="245">
        <v>288.12</v>
      </c>
      <c r="X538" s="245">
        <v>15</v>
      </c>
    </row>
    <row r="539" spans="1:24">
      <c r="A539" s="254">
        <v>2</v>
      </c>
      <c r="C539" s="245">
        <v>6826</v>
      </c>
      <c r="D539" s="245">
        <v>3600.7150000000001</v>
      </c>
      <c r="E539" s="245">
        <v>1911.28</v>
      </c>
      <c r="F539" s="245">
        <v>4970</v>
      </c>
      <c r="G539" s="245">
        <v>2621.6750000000002</v>
      </c>
      <c r="H539" s="245">
        <v>1391.6</v>
      </c>
      <c r="I539" s="245">
        <v>4223</v>
      </c>
      <c r="J539" s="245">
        <v>2227.6325000000002</v>
      </c>
      <c r="K539" s="245">
        <v>1182.44</v>
      </c>
      <c r="L539" s="245">
        <v>3497</v>
      </c>
      <c r="M539" s="245">
        <v>1844.6675</v>
      </c>
      <c r="N539" s="245">
        <v>979.16</v>
      </c>
      <c r="O539" s="245">
        <v>3091</v>
      </c>
      <c r="P539" s="245">
        <v>1630.5025000000001</v>
      </c>
      <c r="Q539" s="245">
        <v>865.48</v>
      </c>
      <c r="R539" s="245">
        <v>2081</v>
      </c>
      <c r="S539" s="245">
        <v>1097.7275</v>
      </c>
      <c r="T539" s="245">
        <v>582.67999999999995</v>
      </c>
      <c r="U539" s="245">
        <v>1498</v>
      </c>
      <c r="V539" s="245">
        <v>790.19500000000005</v>
      </c>
      <c r="W539" s="245">
        <v>419.44</v>
      </c>
    </row>
    <row r="540" spans="1:24">
      <c r="A540" s="254">
        <v>3</v>
      </c>
      <c r="C540" s="245">
        <v>9858</v>
      </c>
      <c r="D540" s="245">
        <v>5200.0950000000003</v>
      </c>
      <c r="E540" s="245">
        <v>2760.24</v>
      </c>
      <c r="F540" s="245">
        <v>7223</v>
      </c>
      <c r="G540" s="245">
        <v>3810.1325000000002</v>
      </c>
      <c r="H540" s="245">
        <v>2022.44</v>
      </c>
      <c r="I540" s="245">
        <v>6140</v>
      </c>
      <c r="J540" s="245">
        <v>3238.85</v>
      </c>
      <c r="K540" s="245">
        <v>1719.2</v>
      </c>
      <c r="L540" s="245">
        <v>5076</v>
      </c>
      <c r="M540" s="245">
        <v>2677.59</v>
      </c>
      <c r="N540" s="245">
        <v>1421.28</v>
      </c>
      <c r="O540" s="245">
        <v>4453</v>
      </c>
      <c r="P540" s="245">
        <v>2348.9575</v>
      </c>
      <c r="Q540" s="245">
        <v>1246.8399999999999</v>
      </c>
      <c r="R540" s="245">
        <v>3157</v>
      </c>
      <c r="S540" s="245">
        <v>1665.3175000000001</v>
      </c>
      <c r="T540" s="245">
        <v>883.96</v>
      </c>
      <c r="U540" s="245">
        <v>2273</v>
      </c>
      <c r="V540" s="245">
        <v>1199.0074999999999</v>
      </c>
      <c r="W540" s="245">
        <v>636.44000000000005</v>
      </c>
    </row>
    <row r="560" spans="24:24">
      <c r="X560" s="245">
        <v>16</v>
      </c>
    </row>
    <row r="582" spans="24:24">
      <c r="X582" s="245">
        <v>17</v>
      </c>
    </row>
    <row r="604" spans="24:24">
      <c r="X604" s="245">
        <v>18</v>
      </c>
    </row>
    <row r="626" spans="24:24">
      <c r="X626" s="245">
        <v>19</v>
      </c>
    </row>
  </sheetData>
  <sheetProtection selectLockedCells="1" selectUnlockedCells="1"/>
  <customSheetViews>
    <customSheetView guid="{C4916916-8F8A-452F-B573-8C827836FB40}" scale="80" state="hidden" topLeftCell="H1">
      <selection activeCell="H31" sqref="H31"/>
      <pageMargins left="0" right="0" top="0" bottom="0" header="0" footer="0"/>
      <pageSetup orientation="portrait" horizontalDpi="1200" verticalDpi="1200" r:id="rId1"/>
    </customSheetView>
  </customSheetViews>
  <pageMargins left="0.7" right="0.7" top="0.75" bottom="0.75" header="0.3" footer="0.3"/>
  <pageSetup orientation="portrait" horizontalDpi="1200" verticalDpi="1200"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ABE13-0C22-4DFA-901A-1796A4807EFF}">
  <sheetPr codeName="Hoja83"/>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x0cofVkoiTj2MrBuYWH837catqzwBSDoNzyw+hIs2Vjcnxp2csOZEYK1taFOqs6NsRKgHHjcD5oGDqaOJHndFQ==" saltValue="S7YQ23khn2el1SNIaKTenA=="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6B36F-F900-437B-B151-E8D5E463D00F}">
  <sheetPr codeName="Hoja85"/>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8/w4UzY3GFdQG93CIIH59jhM2itTwlZ4P3YUZyVnCVOfe7abLEdRR7k+soFHR40GiY0+rkAuEwsWfBcmShzh2w==" saltValue="vVhEIMMOUJuWlxDeDFVd4g=="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11DB3-9D41-477B-B879-040746D8D77C}">
  <sheetPr codeName="Hoja86"/>
  <dimension ref="A1:AD398"/>
  <sheetViews>
    <sheetView zoomScale="70" zoomScaleNormal="70" workbookViewId="0">
      <selection activeCell="I11" sqref="I11"/>
    </sheetView>
  </sheetViews>
  <sheetFormatPr defaultColWidth="10.5" defaultRowHeight="15.6"/>
  <cols>
    <col min="1" max="1" width="34.3984375" style="245" bestFit="1" customWidth="1"/>
    <col min="2" max="2" width="6" style="245" bestFit="1" customWidth="1"/>
    <col min="3" max="3" width="10.5" style="245"/>
    <col min="4" max="4" width="11.8984375" style="245" bestFit="1" customWidth="1"/>
    <col min="5" max="6" width="9.69921875" style="245" bestFit="1" customWidth="1"/>
    <col min="7" max="7" width="11.8984375" style="245" bestFit="1" customWidth="1"/>
    <col min="8" max="8" width="9.19921875" style="245" bestFit="1" customWidth="1"/>
    <col min="9" max="9" width="10.19921875" style="245" bestFit="1" customWidth="1"/>
    <col min="10" max="10" width="11.8984375" style="245" bestFit="1" customWidth="1"/>
    <col min="11" max="11" width="9.19921875" style="245" bestFit="1" customWidth="1"/>
    <col min="12" max="12" width="10.19921875" style="245" bestFit="1" customWidth="1"/>
    <col min="13" max="13" width="11.8984375" style="245" bestFit="1" customWidth="1"/>
    <col min="14" max="14" width="9.19921875" style="245" bestFit="1" customWidth="1"/>
    <col min="15" max="22" width="10.5" style="245"/>
    <col min="23" max="23" width="3.3984375" style="245" bestFit="1" customWidth="1"/>
    <col min="24" max="24" width="31.5" style="245" bestFit="1" customWidth="1"/>
    <col min="25" max="25" width="3.3984375" style="245" bestFit="1" customWidth="1"/>
    <col min="26" max="26" width="5" style="245" bestFit="1" customWidth="1"/>
    <col min="27" max="30" width="8.3984375" style="245" bestFit="1" customWidth="1"/>
    <col min="31" max="16384" width="10.5" style="245"/>
  </cols>
  <sheetData>
    <row r="1" spans="1:30">
      <c r="A1" s="245" t="s">
        <v>779</v>
      </c>
      <c r="C1" s="245" t="s">
        <v>780</v>
      </c>
      <c r="F1" s="245" t="s">
        <v>244</v>
      </c>
      <c r="I1" s="245" t="s">
        <v>771</v>
      </c>
      <c r="L1" s="245" t="s">
        <v>772</v>
      </c>
      <c r="X1" s="245">
        <f>+'Data Input-Ingreso de Datos'!E114</f>
        <v>2</v>
      </c>
    </row>
    <row r="2" spans="1:30">
      <c r="A2" s="245" t="s">
        <v>653</v>
      </c>
      <c r="B2" s="245" t="s">
        <v>654</v>
      </c>
      <c r="C2" s="245" t="s">
        <v>652</v>
      </c>
      <c r="D2" s="245" t="s">
        <v>655</v>
      </c>
      <c r="E2" s="245" t="s">
        <v>656</v>
      </c>
      <c r="F2" s="245" t="s">
        <v>652</v>
      </c>
      <c r="G2" s="245" t="s">
        <v>655</v>
      </c>
      <c r="H2" s="245" t="s">
        <v>656</v>
      </c>
      <c r="I2" s="245" t="s">
        <v>652</v>
      </c>
      <c r="J2" s="245" t="s">
        <v>655</v>
      </c>
      <c r="K2" s="245" t="s">
        <v>656</v>
      </c>
      <c r="L2" s="245" t="s">
        <v>652</v>
      </c>
      <c r="M2" s="245" t="s">
        <v>655</v>
      </c>
      <c r="N2" s="245" t="s">
        <v>656</v>
      </c>
      <c r="Z2" s="245">
        <f>+ApplAge</f>
        <v>43</v>
      </c>
      <c r="AA2" s="245" t="s">
        <v>644</v>
      </c>
      <c r="AB2" s="245" t="s">
        <v>645</v>
      </c>
      <c r="AC2" s="245" t="s">
        <v>646</v>
      </c>
      <c r="AD2" s="245" t="s">
        <v>647</v>
      </c>
    </row>
    <row r="3" spans="1:30" ht="16.2" thickBot="1">
      <c r="A3" s="245">
        <v>60</v>
      </c>
      <c r="B3" s="245">
        <v>64</v>
      </c>
      <c r="C3" s="323">
        <v>6005</v>
      </c>
      <c r="D3" s="323">
        <v>3167.64</v>
      </c>
      <c r="E3" s="323">
        <v>1681.4</v>
      </c>
      <c r="F3" s="323">
        <v>5554</v>
      </c>
      <c r="G3" s="323">
        <v>2929.74</v>
      </c>
      <c r="H3" s="323">
        <v>1555.12</v>
      </c>
      <c r="I3" s="323">
        <v>5088</v>
      </c>
      <c r="J3" s="323">
        <v>2683.92</v>
      </c>
      <c r="K3" s="323">
        <v>1424.64</v>
      </c>
      <c r="L3" s="323">
        <v>3996</v>
      </c>
      <c r="M3" s="323">
        <v>2107.89</v>
      </c>
      <c r="N3" s="323">
        <v>1118.8800000000001</v>
      </c>
      <c r="W3" s="245">
        <v>1</v>
      </c>
      <c r="Z3" s="245" t="str">
        <f>+SpcAge</f>
        <v>N/A</v>
      </c>
      <c r="AA3" s="245" t="s">
        <v>652</v>
      </c>
      <c r="AB3" s="245" t="s">
        <v>652</v>
      </c>
      <c r="AC3" s="245" t="s">
        <v>652</v>
      </c>
      <c r="AD3" s="245" t="s">
        <v>652</v>
      </c>
    </row>
    <row r="4" spans="1:30">
      <c r="A4" s="245">
        <v>65</v>
      </c>
      <c r="B4" s="245">
        <v>69</v>
      </c>
      <c r="C4" s="323">
        <v>6673</v>
      </c>
      <c r="D4" s="323">
        <v>3520.01</v>
      </c>
      <c r="E4" s="323">
        <v>1868.44</v>
      </c>
      <c r="F4" s="323">
        <v>6172</v>
      </c>
      <c r="G4" s="323">
        <v>3255.73</v>
      </c>
      <c r="H4" s="323">
        <v>1728.16</v>
      </c>
      <c r="I4" s="323">
        <v>5650</v>
      </c>
      <c r="J4" s="323">
        <v>2980.38</v>
      </c>
      <c r="K4" s="323">
        <v>1582</v>
      </c>
      <c r="L4" s="323">
        <v>4439</v>
      </c>
      <c r="M4" s="323">
        <v>2341.5700000000002</v>
      </c>
      <c r="N4" s="323">
        <v>1242.92</v>
      </c>
      <c r="X4" s="45" t="s">
        <v>86</v>
      </c>
      <c r="Z4" s="253">
        <f>+'Tarifas Evermore'!AA4</f>
        <v>1</v>
      </c>
    </row>
    <row r="5" spans="1:30">
      <c r="A5" s="245">
        <v>70</v>
      </c>
      <c r="B5" s="245">
        <v>74</v>
      </c>
      <c r="C5" s="323">
        <v>10294</v>
      </c>
      <c r="D5" s="323">
        <v>5430.08</v>
      </c>
      <c r="E5" s="323">
        <v>2882.32</v>
      </c>
      <c r="F5" s="323">
        <v>9522</v>
      </c>
      <c r="G5" s="323">
        <v>5022.8599999999997</v>
      </c>
      <c r="H5" s="323">
        <v>2666.16</v>
      </c>
      <c r="I5" s="323">
        <v>8726</v>
      </c>
      <c r="J5" s="323">
        <v>4602.96</v>
      </c>
      <c r="K5" s="323">
        <v>2443.2800000000002</v>
      </c>
      <c r="L5" s="323">
        <v>6858</v>
      </c>
      <c r="M5" s="323">
        <v>3617.6</v>
      </c>
      <c r="N5" s="323">
        <v>1920.24</v>
      </c>
      <c r="X5" s="234" t="s">
        <v>758</v>
      </c>
      <c r="Y5" s="245">
        <v>1</v>
      </c>
      <c r="AA5" s="246" t="b">
        <f>+IF($X$1=Y5,VLOOKUP($Z$2,$A$3:$V$19,3))</f>
        <v>0</v>
      </c>
      <c r="AB5" s="246" t="b">
        <f>+IF($X$1=Y5,VLOOKUP($Z$2,$A$3:$V$19,6))</f>
        <v>0</v>
      </c>
      <c r="AC5" s="246" t="b">
        <f>+IF($X$1=Y5,VLOOKUP($Z$2,$A$3:$V$19,9))</f>
        <v>0</v>
      </c>
      <c r="AD5" s="246" t="b">
        <f>+IF($X$1=Y5,VLOOKUP($Z$2,$A$3:$V$19,12))</f>
        <v>0</v>
      </c>
    </row>
    <row r="6" spans="1:30">
      <c r="A6" s="245">
        <v>75</v>
      </c>
      <c r="B6" s="245">
        <v>79</v>
      </c>
      <c r="C6" s="323">
        <v>13675</v>
      </c>
      <c r="D6" s="323">
        <v>7213.56</v>
      </c>
      <c r="E6" s="323">
        <v>3829</v>
      </c>
      <c r="F6" s="323">
        <v>12649</v>
      </c>
      <c r="G6" s="323">
        <v>6672.35</v>
      </c>
      <c r="H6" s="323">
        <v>3541.72</v>
      </c>
      <c r="I6" s="323">
        <v>11604</v>
      </c>
      <c r="J6" s="323">
        <v>6121.11</v>
      </c>
      <c r="K6" s="323">
        <v>3249.12</v>
      </c>
      <c r="L6" s="323">
        <v>9114</v>
      </c>
      <c r="M6" s="323">
        <v>4807.6400000000003</v>
      </c>
      <c r="N6" s="323">
        <v>2551.92</v>
      </c>
      <c r="X6" s="234" t="s">
        <v>759</v>
      </c>
      <c r="Y6" s="245">
        <v>2</v>
      </c>
      <c r="AA6" s="246" t="e">
        <f>+IF($X$1=Y6,VLOOKUP($Z$2,$A$25:$V$41,3))</f>
        <v>#N/A</v>
      </c>
      <c r="AB6" s="246" t="e">
        <f>+IF($X$1=Y6,VLOOKUP($Z$2,$A$25:$V$41,6))</f>
        <v>#N/A</v>
      </c>
      <c r="AC6" s="246" t="e">
        <f>+IF($X$1=Y6,VLOOKUP($Z$2,$A$25:$V$41,9))</f>
        <v>#N/A</v>
      </c>
      <c r="AD6" s="246" t="e">
        <f>+IF($X$1=Y6,VLOOKUP($Z$2,$A$25:$V$41,12))</f>
        <v>#N/A</v>
      </c>
    </row>
    <row r="7" spans="1:30">
      <c r="A7" s="245">
        <v>80</v>
      </c>
      <c r="B7" s="245">
        <v>81</v>
      </c>
      <c r="C7" s="323">
        <v>18593</v>
      </c>
      <c r="D7" s="323">
        <v>9807.81</v>
      </c>
      <c r="E7" s="323">
        <v>5206.04</v>
      </c>
      <c r="F7" s="323">
        <v>17199</v>
      </c>
      <c r="G7" s="323">
        <v>9072.4699999999993</v>
      </c>
      <c r="H7" s="323">
        <v>4815.72</v>
      </c>
      <c r="I7" s="323">
        <v>15773</v>
      </c>
      <c r="J7" s="323">
        <v>8320.26</v>
      </c>
      <c r="K7" s="323">
        <v>4416.4399999999996</v>
      </c>
      <c r="L7" s="323">
        <v>12389</v>
      </c>
      <c r="M7" s="323">
        <v>6535.2</v>
      </c>
      <c r="N7" s="323">
        <v>3468.92</v>
      </c>
      <c r="X7" s="234"/>
      <c r="Y7" s="245">
        <v>3</v>
      </c>
      <c r="AA7" s="246" t="b">
        <f>+IF($X$1=Y7,VLOOKUP($Z$2,$A$47:$V$63,3))</f>
        <v>0</v>
      </c>
      <c r="AB7" s="246" t="b">
        <f>+IF($X$1=Y7,VLOOKUP($Z$2,$A$47:$V$63,6))</f>
        <v>0</v>
      </c>
      <c r="AC7" s="246" t="b">
        <f>+IF($X$1=Y7,VLOOKUP($Z$2,$A$47:$V$63,9))</f>
        <v>0</v>
      </c>
      <c r="AD7" s="246" t="b">
        <f>+IF($X$1=Y7,VLOOKUP($Z$2,$A$47:$V$63,12))</f>
        <v>0</v>
      </c>
    </row>
    <row r="8" spans="1:30">
      <c r="A8" s="245">
        <v>82</v>
      </c>
      <c r="B8" s="245">
        <v>83</v>
      </c>
      <c r="C8" s="323">
        <v>19251</v>
      </c>
      <c r="D8" s="323">
        <v>10154.9</v>
      </c>
      <c r="E8" s="323">
        <v>5390.28</v>
      </c>
      <c r="F8" s="323">
        <v>17807</v>
      </c>
      <c r="G8" s="323">
        <v>9393.19</v>
      </c>
      <c r="H8" s="323">
        <v>4985.96</v>
      </c>
      <c r="I8" s="323">
        <v>16329</v>
      </c>
      <c r="J8" s="323">
        <v>8613.5499999999993</v>
      </c>
      <c r="K8" s="323">
        <v>4572.12</v>
      </c>
      <c r="L8" s="323">
        <v>12826</v>
      </c>
      <c r="M8" s="323">
        <v>6765.72</v>
      </c>
      <c r="N8" s="323">
        <v>3591.28</v>
      </c>
      <c r="X8" s="234" t="s">
        <v>757</v>
      </c>
      <c r="Y8" s="245">
        <v>4</v>
      </c>
      <c r="AA8" s="246" t="b">
        <f>+IF($X$1=Y8,VLOOKUP($Z$2,$A$69:$V$85,3))</f>
        <v>0</v>
      </c>
      <c r="AB8" s="246" t="b">
        <f>+IF($X$1=Y8,VLOOKUP($Z$2,$A$69:$V$85,6))</f>
        <v>0</v>
      </c>
      <c r="AC8" s="246" t="b">
        <f>+IF($X$1=Y8,VLOOKUP($Z$2,$A$69:$V$85,9))</f>
        <v>0</v>
      </c>
      <c r="AD8" s="246" t="b">
        <f>+IF($X$1=Y8,VLOOKUP($Z$2,$A$69:$V$85,12))</f>
        <v>0</v>
      </c>
    </row>
    <row r="9" spans="1:30">
      <c r="A9" s="245">
        <v>84</v>
      </c>
      <c r="B9" s="245">
        <v>85</v>
      </c>
      <c r="C9" s="323">
        <v>19687</v>
      </c>
      <c r="D9" s="323">
        <v>10384.89</v>
      </c>
      <c r="E9" s="323">
        <v>5512.36</v>
      </c>
      <c r="F9" s="323">
        <v>18211</v>
      </c>
      <c r="G9" s="323">
        <v>9606.2999999999993</v>
      </c>
      <c r="H9" s="323">
        <v>5099.08</v>
      </c>
      <c r="I9" s="323">
        <v>16701</v>
      </c>
      <c r="J9" s="323">
        <v>8809.7800000000007</v>
      </c>
      <c r="K9" s="323">
        <v>4676.28</v>
      </c>
      <c r="L9" s="323">
        <v>13119</v>
      </c>
      <c r="M9" s="323">
        <v>6920.27</v>
      </c>
      <c r="N9" s="323">
        <v>3673.32</v>
      </c>
      <c r="X9" s="234"/>
      <c r="Y9" s="245">
        <v>5</v>
      </c>
      <c r="AA9" s="246" t="b">
        <f>+IF($X$1=Y9,VLOOKUP($Z$2,$A$91:$V$107,3))</f>
        <v>0</v>
      </c>
      <c r="AB9" s="246" t="b">
        <f>+IF($X$1=Y9,VLOOKUP($Z$2,$A$91:$V$107,6))</f>
        <v>0</v>
      </c>
      <c r="AC9" s="246" t="b">
        <f>+IF($X$1=Y9,VLOOKUP($Z$2,$A$91:$V$107,9))</f>
        <v>0</v>
      </c>
      <c r="AD9" s="246" t="b">
        <f>+IF($X$1=Y9,VLOOKUP($Z$2,$A$91:$V$107,12))</f>
        <v>0</v>
      </c>
    </row>
    <row r="10" spans="1:30">
      <c r="A10" s="245">
        <v>86</v>
      </c>
      <c r="B10" s="245">
        <v>87</v>
      </c>
      <c r="C10" s="323">
        <v>20123</v>
      </c>
      <c r="D10" s="323">
        <v>10614.88</v>
      </c>
      <c r="E10" s="323">
        <v>5634.44</v>
      </c>
      <c r="F10" s="323">
        <v>18614</v>
      </c>
      <c r="G10" s="323">
        <v>9818.8799999999992</v>
      </c>
      <c r="H10" s="323">
        <v>5211.92</v>
      </c>
      <c r="I10" s="323">
        <v>17071</v>
      </c>
      <c r="J10" s="323">
        <v>9004.9500000000007</v>
      </c>
      <c r="K10" s="323">
        <v>4779.88</v>
      </c>
      <c r="L10" s="323">
        <v>13408</v>
      </c>
      <c r="M10" s="323">
        <v>7072.72</v>
      </c>
      <c r="N10" s="323">
        <v>3754.24</v>
      </c>
      <c r="X10" s="234"/>
      <c r="Y10" s="245">
        <v>6</v>
      </c>
      <c r="AA10" s="246" t="b">
        <f>+IF($X$1=Y10,VLOOKUP($Z$2,$A$112:$V$128,3))</f>
        <v>0</v>
      </c>
      <c r="AB10" s="246" t="b">
        <f>+IF($X$1=Y10,VLOOKUP($Z$2,$A$112:$V$128,6))</f>
        <v>0</v>
      </c>
      <c r="AC10" s="246" t="b">
        <f>+IF($X$1=Y10,VLOOKUP($Z$2,$A$112:$V$128,9))</f>
        <v>0</v>
      </c>
      <c r="AD10" s="246" t="b">
        <f>+IF($X$1=Y10,VLOOKUP($Z$2,$A$112:$V$128,12))</f>
        <v>0</v>
      </c>
    </row>
    <row r="11" spans="1:30">
      <c r="A11" s="245">
        <v>88</v>
      </c>
      <c r="B11" s="245">
        <v>89</v>
      </c>
      <c r="C11" s="323">
        <v>20563</v>
      </c>
      <c r="D11" s="323">
        <v>10846.98</v>
      </c>
      <c r="E11" s="323">
        <v>5757.64</v>
      </c>
      <c r="F11" s="323">
        <v>19021</v>
      </c>
      <c r="G11" s="323">
        <v>10033.58</v>
      </c>
      <c r="H11" s="323">
        <v>5325.88</v>
      </c>
      <c r="I11" s="323">
        <v>17442</v>
      </c>
      <c r="J11" s="323">
        <v>9200.66</v>
      </c>
      <c r="K11" s="323">
        <v>4883.76</v>
      </c>
      <c r="L11" s="323">
        <v>13703</v>
      </c>
      <c r="M11" s="323">
        <v>7228.33</v>
      </c>
      <c r="N11" s="323">
        <v>3836.84</v>
      </c>
      <c r="X11" s="234"/>
      <c r="Y11" s="245">
        <v>7</v>
      </c>
      <c r="AA11" s="246" t="b">
        <f>+IF($X$1=Y11,VLOOKUP($Z$2,$A$133:$V$149,3))</f>
        <v>0</v>
      </c>
      <c r="AB11" s="246" t="b">
        <f>+IF($X$1=Y11,VLOOKUP($Z$2,$A$133:$V$149,6))</f>
        <v>0</v>
      </c>
      <c r="AC11" s="246" t="b">
        <f>+IF($X$1=Y11,VLOOKUP($Z$2,$A$133:$V$149,9))</f>
        <v>0</v>
      </c>
      <c r="AD11" s="246" t="b">
        <f>+IF($X$1=Y11,VLOOKUP($Z$2,$A$133:$V$149,12))</f>
        <v>0</v>
      </c>
    </row>
    <row r="12" spans="1:30">
      <c r="A12" s="245">
        <v>90</v>
      </c>
      <c r="B12" s="245">
        <v>99</v>
      </c>
      <c r="C12" s="323">
        <v>21001</v>
      </c>
      <c r="D12" s="323">
        <v>11078.03</v>
      </c>
      <c r="E12" s="323">
        <v>5880.28</v>
      </c>
      <c r="F12" s="323">
        <v>19426</v>
      </c>
      <c r="G12" s="323">
        <v>10247.219999999999</v>
      </c>
      <c r="H12" s="323">
        <v>5439.28</v>
      </c>
      <c r="I12" s="323">
        <v>17813</v>
      </c>
      <c r="J12" s="323">
        <v>9396.36</v>
      </c>
      <c r="K12" s="323">
        <v>4987.6400000000003</v>
      </c>
      <c r="L12" s="323">
        <v>13992</v>
      </c>
      <c r="M12" s="323">
        <v>7380.78</v>
      </c>
      <c r="N12" s="323">
        <v>3917.76</v>
      </c>
      <c r="X12" s="234"/>
      <c r="Y12" s="245">
        <v>8</v>
      </c>
      <c r="AA12" s="246" t="b">
        <f>+IF($X$1=Y12,VLOOKUP($Z$2,$A$155:$V$171,3))</f>
        <v>0</v>
      </c>
      <c r="AB12" s="246" t="b">
        <f>+IF($X$1=Y12,VLOOKUP($Z$2,$A$155:$V$171,6))</f>
        <v>0</v>
      </c>
      <c r="AC12" s="246" t="b">
        <f>+IF($X$1=Y12,VLOOKUP($Z$2,$A$155:$V$171,9))</f>
        <v>0</v>
      </c>
      <c r="AD12" s="246" t="b">
        <f>+IF($X$1=Y12,VLOOKUP($Z$2,$A$155:$V$171,12))</f>
        <v>0</v>
      </c>
    </row>
    <row r="13" spans="1:30">
      <c r="X13" s="234"/>
      <c r="Y13" s="245">
        <v>9</v>
      </c>
      <c r="AA13" s="246" t="b">
        <f>+IF($X$1=Y13,VLOOKUP($Z$2,$A$177:$V$193,3))</f>
        <v>0</v>
      </c>
      <c r="AB13" s="246" t="b">
        <f>+IF($X$1=Y13,VLOOKUP($Z$2,$A$177:$V$193,6))</f>
        <v>0</v>
      </c>
      <c r="AC13" s="246" t="b">
        <f>+IF($X$1=Y13,VLOOKUP($Z$2,$A$177:$V$193,9))</f>
        <v>0</v>
      </c>
      <c r="AD13" s="246" t="b">
        <f>+IF($X$1=Y13,VLOOKUP($Z$2,$A$177:$V$193,12))</f>
        <v>0</v>
      </c>
    </row>
    <row r="14" spans="1:30">
      <c r="X14" s="234"/>
      <c r="Y14" s="245">
        <v>10</v>
      </c>
      <c r="AA14" s="246" t="b">
        <f>+IF($X$1=Y14,VLOOKUP($Z$2,$A$199:$V$215,3))</f>
        <v>0</v>
      </c>
      <c r="AB14" s="246" t="b">
        <f>+IF($X$1=Y14,VLOOKUP($Z$2,$A$199:$V$215,6))</f>
        <v>0</v>
      </c>
      <c r="AC14" s="246" t="b">
        <f>+IF($X$1=Y14,VLOOKUP($Z$2,$A$199:$V$215,9))</f>
        <v>0</v>
      </c>
      <c r="AD14" s="246" t="b">
        <f>+IF($X$1=Y14,VLOOKUP($Z$2,$A$199:$V$215,12))</f>
        <v>0</v>
      </c>
    </row>
    <row r="15" spans="1:30">
      <c r="X15" s="234"/>
      <c r="Y15" s="245">
        <v>11</v>
      </c>
      <c r="AA15" s="246" t="b">
        <f>+IF($X$1=Y15,VLOOKUP($Z$2,$A$220:$V$236,3))</f>
        <v>0</v>
      </c>
      <c r="AB15" s="246" t="b">
        <f>+IF($X$1=Y15,VLOOKUP($Z$2,$A$220:$V$236,6))</f>
        <v>0</v>
      </c>
      <c r="AC15" s="246" t="b">
        <f>+IF($X$1=Y15,VLOOKUP($Z$2,$A$220:$V$236,9))</f>
        <v>0</v>
      </c>
      <c r="AD15" s="246" t="b">
        <f>+IF($X$1=Y15,VLOOKUP($Z$2,$A$220:$V$236,12))</f>
        <v>0</v>
      </c>
    </row>
    <row r="16" spans="1:30">
      <c r="X16" s="234"/>
      <c r="Y16" s="245">
        <v>12</v>
      </c>
      <c r="AA16" s="246" t="b">
        <f>+IF($X$1=Y16,VLOOKUP($Z$2,$A$242:$V$258,3))</f>
        <v>0</v>
      </c>
      <c r="AB16" s="246" t="b">
        <f>+IF($X$1=Y16,VLOOKUP($Z$2,$A$242:$V$258,6))</f>
        <v>0</v>
      </c>
      <c r="AC16" s="246" t="b">
        <f>+IF($X$1=Y16,VLOOKUP($Z$2,$A$242:$V$258,9))</f>
        <v>0</v>
      </c>
      <c r="AD16" s="246" t="b">
        <f>+IF($X$1=Y16,VLOOKUP($Z$2,$A$242:$V$258,12))</f>
        <v>0</v>
      </c>
    </row>
    <row r="17" spans="1:30">
      <c r="X17" s="234"/>
      <c r="Y17" s="245">
        <v>13</v>
      </c>
      <c r="AA17" s="246" t="b">
        <f>+IF($X$1=Y17,VLOOKUP($Z$2,$A$263:$V$275,3))</f>
        <v>0</v>
      </c>
      <c r="AB17" s="246" t="b">
        <f>+IF($X$1=Y17,VLOOKUP($Z$2,$A$263:$V$275,6))</f>
        <v>0</v>
      </c>
      <c r="AC17" s="246" t="b">
        <f>+IF($X$1=Y17,VLOOKUP($Z$2,$A$263:$V$275,9))</f>
        <v>0</v>
      </c>
      <c r="AD17" s="246" t="b">
        <f>+IF($X$1=Y17,VLOOKUP($Z$2,$A$263:$V$275,12))</f>
        <v>0</v>
      </c>
    </row>
    <row r="18" spans="1:30">
      <c r="X18" s="234"/>
      <c r="Y18" s="245">
        <v>14</v>
      </c>
      <c r="AA18" s="246" t="b">
        <f>+IF($X$1=Y18,VLOOKUP($Z$2,$A$284:$V$300,3))</f>
        <v>0</v>
      </c>
      <c r="AB18" s="246" t="b">
        <f>+IF($X$1=Y18,VLOOKUP($Z$2,$A$284:$V$300,6))</f>
        <v>0</v>
      </c>
      <c r="AC18" s="246" t="b">
        <f>+IF($X$1=Y18,VLOOKUP($Z$2,$A$284:$V$300,9))</f>
        <v>0</v>
      </c>
      <c r="AD18" s="246" t="b">
        <f>+IF($X$1=Y18,VLOOKUP($Z$2,$A$284:$V$300,12))</f>
        <v>0</v>
      </c>
    </row>
    <row r="19" spans="1:30">
      <c r="X19" s="234"/>
      <c r="Y19" s="245">
        <v>15</v>
      </c>
      <c r="AA19" s="246" t="b">
        <f>+IF($X$1=Y19,VLOOKUP($Z$2,$A$305:$V$321,3))</f>
        <v>0</v>
      </c>
      <c r="AB19" s="246" t="b">
        <f>+IF($X$1=Y19,VLOOKUP($Z$2,$A$305:$V$321,6))</f>
        <v>0</v>
      </c>
      <c r="AC19" s="246" t="b">
        <f>+IF($X$1=Y19,VLOOKUP($Z$2,$A$305:$V$321,9))</f>
        <v>0</v>
      </c>
      <c r="AD19" s="246" t="b">
        <f>+IF($X$1=Y19,VLOOKUP($Z$2,$A$305:$V$321,12))</f>
        <v>0</v>
      </c>
    </row>
    <row r="20" spans="1:30">
      <c r="X20" s="234"/>
      <c r="Y20" s="245">
        <v>16</v>
      </c>
      <c r="AA20" s="246" t="b">
        <f>+IF($X$1=Y20,VLOOKUP($Z$2,$A$326:$V$342,3))</f>
        <v>0</v>
      </c>
      <c r="AB20" s="246" t="b">
        <f>+IF($X$1=Y20,VLOOKUP($Z$2,$A$326:$V$342,6))</f>
        <v>0</v>
      </c>
      <c r="AC20" s="246" t="b">
        <f>+IF($X$1=Y20,VLOOKUP($Z$2,$A$326:$V$342,9))</f>
        <v>0</v>
      </c>
      <c r="AD20" s="246" t="b">
        <f>+IF($X$1=Y20,VLOOKUP($Z$2,$A$326:$V$342,12))</f>
        <v>0</v>
      </c>
    </row>
    <row r="21" spans="1:30">
      <c r="A21" s="245" t="s">
        <v>759</v>
      </c>
      <c r="X21" s="46"/>
      <c r="Y21" s="245">
        <v>17</v>
      </c>
      <c r="AA21" s="246" t="b">
        <f>+IF($X$1=Y21,VLOOKUP($Z$2,$A$347:$V$363,3))</f>
        <v>0</v>
      </c>
      <c r="AB21" s="246" t="b">
        <f>+IF($X$1=Y21,VLOOKUP($Z$2,$A$347:$V$363,6))</f>
        <v>0</v>
      </c>
      <c r="AC21" s="246" t="b">
        <f>+IF($X$1=Y21,VLOOKUP($Z$2,$A$347:$V$363,9))</f>
        <v>0</v>
      </c>
      <c r="AD21" s="246" t="b">
        <f>+IF($X$1=Y21,VLOOKUP($Z$2,$A$347:$V$363,12))</f>
        <v>0</v>
      </c>
    </row>
    <row r="22" spans="1:30">
      <c r="C22" s="245" t="s">
        <v>635</v>
      </c>
      <c r="F22" s="245" t="s">
        <v>636</v>
      </c>
      <c r="I22" s="245" t="s">
        <v>637</v>
      </c>
      <c r="L22" s="245" t="s">
        <v>638</v>
      </c>
      <c r="X22" s="46"/>
      <c r="Y22" s="245">
        <v>18</v>
      </c>
      <c r="AA22" s="246" t="b">
        <f>+IF($X$1=Y22,VLOOKUP($Z$2,$A$368:$V$384,3))</f>
        <v>0</v>
      </c>
      <c r="AB22" s="246" t="b">
        <f>+IF($X$1=Y22,VLOOKUP($Z$2,$A$368:$V$384,6))</f>
        <v>0</v>
      </c>
      <c r="AC22" s="246" t="b">
        <f>+IF($X$1=Y22,VLOOKUP($Z$2,$A$368:$V$384,9))</f>
        <v>0</v>
      </c>
      <c r="AD22" s="246" t="b">
        <f>+IF($X$1=Y22,VLOOKUP($Z$2,$A$368:$V$384,12))</f>
        <v>0</v>
      </c>
    </row>
    <row r="23" spans="1:30" ht="16.2" thickBot="1">
      <c r="A23" s="245" t="s">
        <v>651</v>
      </c>
      <c r="C23" s="245" t="s">
        <v>780</v>
      </c>
      <c r="F23" s="245" t="s">
        <v>244</v>
      </c>
      <c r="I23" s="245" t="s">
        <v>771</v>
      </c>
      <c r="L23" s="245" t="s">
        <v>772</v>
      </c>
      <c r="X23" s="47"/>
      <c r="Y23" s="245">
        <v>19</v>
      </c>
      <c r="AA23" s="246" t="b">
        <f>+IF($X$1=Y23,VLOOKUP($Z$2,$A$389:$V$405,3))</f>
        <v>0</v>
      </c>
      <c r="AB23" s="246" t="b">
        <f>+IF($X$1=Y23,VLOOKUP($Z$2,$A$389:$V$405,6))</f>
        <v>0</v>
      </c>
      <c r="AC23" s="246" t="b">
        <f>+IF($X$1=Y23,VLOOKUP($Z$2,$A$389:$V$405,9))</f>
        <v>0</v>
      </c>
      <c r="AD23" s="246" t="b">
        <f>+IF($X$1=Y23,VLOOKUP($Z$2,$A$389:$V$405,12))</f>
        <v>0</v>
      </c>
    </row>
    <row r="24" spans="1:30" ht="16.2" thickBot="1">
      <c r="A24" s="245" t="s">
        <v>653</v>
      </c>
      <c r="B24" s="245" t="s">
        <v>654</v>
      </c>
      <c r="C24" s="245" t="s">
        <v>652</v>
      </c>
      <c r="D24" s="245" t="s">
        <v>655</v>
      </c>
      <c r="E24" s="245" t="s">
        <v>656</v>
      </c>
      <c r="F24" s="245" t="s">
        <v>652</v>
      </c>
      <c r="G24" s="245" t="s">
        <v>655</v>
      </c>
      <c r="H24" s="245" t="s">
        <v>656</v>
      </c>
      <c r="I24" s="245" t="s">
        <v>652</v>
      </c>
      <c r="J24" s="245" t="s">
        <v>655</v>
      </c>
      <c r="K24" s="245" t="s">
        <v>656</v>
      </c>
      <c r="L24" s="245" t="s">
        <v>652</v>
      </c>
      <c r="M24" s="245" t="s">
        <v>655</v>
      </c>
      <c r="N24" s="245" t="s">
        <v>656</v>
      </c>
      <c r="AA24" s="245" t="e">
        <f>IF(IF($X$1=3,"N/A",SUM(AA5:AA23))=0,"N/A",IF($X$1=3,"N/A",SUM(AA5:AA23)))</f>
        <v>#N/A</v>
      </c>
      <c r="AB24" s="245" t="e">
        <f t="shared" ref="AB24:AD24" si="0">IF(IF($X$1=3,"N/A",SUM(AB5:AB23))=0,"N/A",IF($X$1=3,"N/A",SUM(AB5:AB23)))</f>
        <v>#N/A</v>
      </c>
      <c r="AC24" s="245" t="e">
        <f t="shared" si="0"/>
        <v>#N/A</v>
      </c>
      <c r="AD24" s="245" t="e">
        <f t="shared" si="0"/>
        <v>#N/A</v>
      </c>
    </row>
    <row r="25" spans="1:30">
      <c r="A25" s="245">
        <v>60</v>
      </c>
      <c r="B25" s="245">
        <v>64</v>
      </c>
      <c r="C25" s="245">
        <v>5079.0290000000005</v>
      </c>
      <c r="D25" s="245">
        <v>2679.1899119999998</v>
      </c>
      <c r="E25" s="245">
        <v>1422.1281200000001</v>
      </c>
      <c r="F25" s="262">
        <v>4697.5731999999998</v>
      </c>
      <c r="G25" s="245">
        <v>2477.9740919999999</v>
      </c>
      <c r="H25" s="245">
        <v>1315.3204959999998</v>
      </c>
      <c r="I25" s="245">
        <v>4303.4304000000002</v>
      </c>
      <c r="J25" s="245">
        <v>2270.0595360000002</v>
      </c>
      <c r="K25" s="245">
        <v>1204.9605120000001</v>
      </c>
      <c r="L25" s="245">
        <v>3379.8168000000001</v>
      </c>
      <c r="M25" s="245">
        <v>1782.8533619999998</v>
      </c>
      <c r="N25" s="245">
        <v>946.34870400000011</v>
      </c>
      <c r="W25" s="245">
        <v>2</v>
      </c>
    </row>
    <row r="26" spans="1:30">
      <c r="A26" s="245">
        <v>65</v>
      </c>
      <c r="B26" s="245">
        <v>69</v>
      </c>
      <c r="C26" s="245">
        <v>5644.0234</v>
      </c>
      <c r="D26" s="245">
        <v>2977.2244580000001</v>
      </c>
      <c r="E26" s="245">
        <v>1580.326552</v>
      </c>
      <c r="F26" s="263">
        <v>5220.2776000000003</v>
      </c>
      <c r="G26" s="245">
        <v>2753.696434</v>
      </c>
      <c r="H26" s="245">
        <v>1461.6777280000001</v>
      </c>
      <c r="I26" s="245">
        <v>4778.7700000000004</v>
      </c>
      <c r="J26" s="245">
        <v>2520.8054040000002</v>
      </c>
      <c r="K26" s="245">
        <v>1338.0555999999999</v>
      </c>
      <c r="L26" s="245">
        <v>3754.5061999999998</v>
      </c>
      <c r="M26" s="245">
        <v>1980.499906</v>
      </c>
      <c r="N26" s="245">
        <v>1051.2617360000002</v>
      </c>
    </row>
    <row r="27" spans="1:30">
      <c r="A27" s="245">
        <v>70</v>
      </c>
      <c r="B27" s="245">
        <v>74</v>
      </c>
      <c r="C27" s="245">
        <v>8706.6651999999995</v>
      </c>
      <c r="D27" s="245">
        <v>4592.7616639999997</v>
      </c>
      <c r="E27" s="245">
        <v>2437.8662560000002</v>
      </c>
      <c r="F27" s="263">
        <v>8053.7075999999997</v>
      </c>
      <c r="G27" s="245">
        <v>4248.3349879999996</v>
      </c>
      <c r="H27" s="245">
        <v>2255.0381279999997</v>
      </c>
      <c r="I27" s="245">
        <v>7380.4508000000005</v>
      </c>
      <c r="J27" s="245">
        <v>3893.1835679999999</v>
      </c>
      <c r="K27" s="245">
        <v>2066.5262240000002</v>
      </c>
      <c r="L27" s="245">
        <v>5800.4964</v>
      </c>
      <c r="M27" s="245">
        <v>3059.7660799999999</v>
      </c>
      <c r="N27" s="245">
        <v>1624.1389919999999</v>
      </c>
      <c r="X27" s="245">
        <f>+X1</f>
        <v>2</v>
      </c>
    </row>
    <row r="28" spans="1:30">
      <c r="A28" s="245">
        <v>75</v>
      </c>
      <c r="B28" s="245">
        <v>79</v>
      </c>
      <c r="C28" s="245">
        <v>11566.315000000001</v>
      </c>
      <c r="D28" s="245">
        <v>6101.2290480000001</v>
      </c>
      <c r="E28" s="245">
        <v>3238.5681999999997</v>
      </c>
      <c r="F28" s="263">
        <v>10698.5242</v>
      </c>
      <c r="G28" s="245">
        <v>5643.4736300000004</v>
      </c>
      <c r="H28" s="245">
        <v>2995.5867760000001</v>
      </c>
      <c r="I28" s="245">
        <v>9814.6631999999991</v>
      </c>
      <c r="J28" s="245">
        <v>5177.2348379999994</v>
      </c>
      <c r="K28" s="245">
        <v>2748.1056960000001</v>
      </c>
      <c r="L28" s="245">
        <v>7708.6211999999996</v>
      </c>
      <c r="M28" s="245">
        <v>4066.3019120000004</v>
      </c>
      <c r="N28" s="245">
        <v>2158.4139359999999</v>
      </c>
      <c r="Z28" s="245">
        <f>+Z2</f>
        <v>43</v>
      </c>
      <c r="AA28" s="245" t="s">
        <v>644</v>
      </c>
      <c r="AB28" s="245" t="s">
        <v>645</v>
      </c>
      <c r="AC28" s="245" t="s">
        <v>646</v>
      </c>
      <c r="AD28" s="245" t="s">
        <v>647</v>
      </c>
    </row>
    <row r="29" spans="1:30" ht="16.2" thickBot="1">
      <c r="A29" s="245">
        <v>80</v>
      </c>
      <c r="B29" s="245">
        <v>81</v>
      </c>
      <c r="C29" s="245">
        <v>15725.9594</v>
      </c>
      <c r="D29" s="245">
        <v>8295.4456979999995</v>
      </c>
      <c r="E29" s="245">
        <v>4403.2686320000003</v>
      </c>
      <c r="F29" s="263">
        <v>14546.914199999999</v>
      </c>
      <c r="G29" s="245">
        <v>7673.4951259999998</v>
      </c>
      <c r="H29" s="245">
        <v>4073.135976</v>
      </c>
      <c r="I29" s="245">
        <v>13340.803400000001</v>
      </c>
      <c r="J29" s="245">
        <v>7037.2759079999996</v>
      </c>
      <c r="K29" s="245">
        <v>3735.4249519999994</v>
      </c>
      <c r="L29" s="245">
        <v>10478.6162</v>
      </c>
      <c r="M29" s="245">
        <v>5527.4721599999993</v>
      </c>
      <c r="N29" s="245">
        <v>2934.0125360000002</v>
      </c>
      <c r="Z29" s="245" t="str">
        <f>+Z3</f>
        <v>N/A</v>
      </c>
      <c r="AA29" s="245" t="s">
        <v>652</v>
      </c>
      <c r="AB29" s="245" t="s">
        <v>652</v>
      </c>
      <c r="AC29" s="245" t="s">
        <v>652</v>
      </c>
      <c r="AD29" s="245" t="s">
        <v>652</v>
      </c>
    </row>
    <row r="30" spans="1:30">
      <c r="A30" s="245">
        <v>82</v>
      </c>
      <c r="B30" s="245">
        <v>83</v>
      </c>
      <c r="C30" s="245">
        <v>16282.495800000001</v>
      </c>
      <c r="D30" s="245">
        <v>8589.0144199999995</v>
      </c>
      <c r="E30" s="245">
        <v>4559.0988239999997</v>
      </c>
      <c r="F30" s="263">
        <v>15061.160599999999</v>
      </c>
      <c r="G30" s="245">
        <v>7944.7601020000002</v>
      </c>
      <c r="H30" s="245">
        <v>4217.1249680000001</v>
      </c>
      <c r="I30" s="245">
        <v>13811.0682</v>
      </c>
      <c r="J30" s="245">
        <v>7285.3405899999998</v>
      </c>
      <c r="K30" s="245">
        <v>3867.0990959999999</v>
      </c>
      <c r="L30" s="245">
        <v>10848.230799999999</v>
      </c>
      <c r="M30" s="245">
        <v>5722.445976</v>
      </c>
      <c r="N30" s="245">
        <v>3037.5046240000001</v>
      </c>
      <c r="X30" s="45" t="s">
        <v>86</v>
      </c>
      <c r="Z30" s="253">
        <f>+Z4</f>
        <v>1</v>
      </c>
    </row>
    <row r="31" spans="1:30">
      <c r="A31" s="245">
        <v>84</v>
      </c>
      <c r="B31" s="245">
        <v>85</v>
      </c>
      <c r="C31" s="245">
        <v>16651.264599999999</v>
      </c>
      <c r="D31" s="245">
        <v>8783.5399619999989</v>
      </c>
      <c r="E31" s="245">
        <v>4662.354088</v>
      </c>
      <c r="F31" s="263">
        <v>15402.863799999999</v>
      </c>
      <c r="G31" s="245">
        <v>8125.0085399999989</v>
      </c>
      <c r="H31" s="245">
        <v>4312.801864</v>
      </c>
      <c r="I31" s="245">
        <v>14125.7058</v>
      </c>
      <c r="J31" s="245">
        <v>7451.3119240000005</v>
      </c>
      <c r="K31" s="245">
        <v>3955.1976239999999</v>
      </c>
      <c r="L31" s="245">
        <v>11096.0502</v>
      </c>
      <c r="M31" s="245">
        <v>5853.1643660000009</v>
      </c>
      <c r="N31" s="245">
        <v>3106.8940560000001</v>
      </c>
      <c r="X31" s="234" t="s">
        <v>758</v>
      </c>
      <c r="Y31" s="245">
        <v>1</v>
      </c>
      <c r="AA31" s="246" t="b">
        <f>+IF($X$1=Y31,VLOOKUP($Z$3,$A$3:$V$19,3))</f>
        <v>0</v>
      </c>
      <c r="AB31" s="246" t="b">
        <f>+IF($X$1=Y31,VLOOKUP($Z$3,$A$3:$V$19,6))</f>
        <v>0</v>
      </c>
      <c r="AC31" s="246" t="b">
        <f>+IF($X$1=Y31,VLOOKUP($Z$3,$A$3:$V$19,9))</f>
        <v>0</v>
      </c>
      <c r="AD31" s="246" t="b">
        <f>+IF($X$1=Y31,VLOOKUP($Z$3,$A$3:$V$19,12))</f>
        <v>0</v>
      </c>
    </row>
    <row r="32" spans="1:30">
      <c r="A32" s="245">
        <v>86</v>
      </c>
      <c r="B32" s="245">
        <v>87</v>
      </c>
      <c r="C32" s="245">
        <v>17020.0334</v>
      </c>
      <c r="D32" s="245">
        <v>8978.0655039999983</v>
      </c>
      <c r="E32" s="245">
        <v>4765.6093519999995</v>
      </c>
      <c r="F32" s="263">
        <v>15743.7212</v>
      </c>
      <c r="G32" s="245">
        <v>8304.8087039999991</v>
      </c>
      <c r="H32" s="245">
        <v>4408.2419360000004</v>
      </c>
      <c r="I32" s="245">
        <v>14438.6518</v>
      </c>
      <c r="J32" s="245">
        <v>7616.3867100000007</v>
      </c>
      <c r="K32" s="245">
        <v>4042.8225040000002</v>
      </c>
      <c r="L32" s="245">
        <v>11340.4864</v>
      </c>
      <c r="M32" s="245">
        <v>5982.1065760000001</v>
      </c>
      <c r="N32" s="245">
        <v>3175.3361919999998</v>
      </c>
      <c r="X32" s="234" t="s">
        <v>759</v>
      </c>
      <c r="Y32" s="245">
        <v>2</v>
      </c>
      <c r="AA32" s="246" t="e">
        <f>+IF($X$1=Y32,VLOOKUP($Z$3,$A$25:$V$41,3))</f>
        <v>#N/A</v>
      </c>
      <c r="AB32" s="246" t="e">
        <f>+IF($X$1=Y32,VLOOKUP($Z$3,$A$25:$V$41,6))</f>
        <v>#N/A</v>
      </c>
      <c r="AC32" s="246" t="e">
        <f>+IF($X$1=Y32,VLOOKUP($Z$3,$A$25:$V$41,9))</f>
        <v>#N/A</v>
      </c>
      <c r="AD32" s="246" t="e">
        <f>+IF($X$1=Y32,VLOOKUP($Z$3,$A$25:$V$41,12))</f>
        <v>#N/A</v>
      </c>
    </row>
    <row r="33" spans="1:30">
      <c r="A33" s="245">
        <v>88</v>
      </c>
      <c r="B33" s="245">
        <v>89</v>
      </c>
      <c r="C33" s="245">
        <v>17392.185399999998</v>
      </c>
      <c r="D33" s="245">
        <v>9174.3756839999987</v>
      </c>
      <c r="E33" s="245">
        <v>4869.8119120000001</v>
      </c>
      <c r="F33" s="263">
        <v>16087.961800000001</v>
      </c>
      <c r="G33" s="245">
        <v>8486.4019640000006</v>
      </c>
      <c r="H33" s="245">
        <v>4504.629304</v>
      </c>
      <c r="I33" s="245">
        <v>14752.443600000001</v>
      </c>
      <c r="J33" s="245">
        <v>7781.9182279999995</v>
      </c>
      <c r="K33" s="245">
        <v>4130.6842080000006</v>
      </c>
      <c r="L33" s="245">
        <v>11589.9974</v>
      </c>
      <c r="M33" s="245">
        <v>6113.7215139999998</v>
      </c>
      <c r="N33" s="245">
        <v>3245.1992719999998</v>
      </c>
      <c r="X33" s="234"/>
      <c r="Y33" s="245">
        <v>3</v>
      </c>
      <c r="AA33" s="246" t="b">
        <f>+IF($X$1=Y33,VLOOKUP($Z$3,$A$47:$V$63,3))</f>
        <v>0</v>
      </c>
      <c r="AB33" s="246" t="b">
        <f>+IF($X$1=Y33,VLOOKUP($Z$3,$A$47:$V$63,6))</f>
        <v>0</v>
      </c>
      <c r="AC33" s="246" t="b">
        <f>+IF($X$1=Y33,VLOOKUP($Z$3,$A$47:$V$63,9))</f>
        <v>0</v>
      </c>
      <c r="AD33" s="246" t="b">
        <f>+IF($X$1=Y33,VLOOKUP($Z$3,$A$47:$V$63,12))</f>
        <v>0</v>
      </c>
    </row>
    <row r="34" spans="1:30" ht="16.2" thickBot="1">
      <c r="A34" s="245">
        <v>90</v>
      </c>
      <c r="B34" s="245">
        <v>99</v>
      </c>
      <c r="C34" s="245">
        <v>17762.645799999998</v>
      </c>
      <c r="D34" s="245">
        <v>9369.7977740000006</v>
      </c>
      <c r="E34" s="245">
        <v>4973.5408239999997</v>
      </c>
      <c r="F34" s="264">
        <v>16430.5108</v>
      </c>
      <c r="G34" s="245">
        <v>8667.0986759999996</v>
      </c>
      <c r="H34" s="245">
        <v>4600.5430239999996</v>
      </c>
      <c r="I34" s="245">
        <v>15066.2354</v>
      </c>
      <c r="J34" s="245">
        <v>7947.441288</v>
      </c>
      <c r="K34" s="245">
        <v>4218.5459120000005</v>
      </c>
      <c r="L34" s="245">
        <v>11834.4336</v>
      </c>
      <c r="M34" s="245">
        <v>6242.663724</v>
      </c>
      <c r="N34" s="245">
        <v>3313.6414080000004</v>
      </c>
      <c r="X34" s="234" t="s">
        <v>757</v>
      </c>
      <c r="Y34" s="245">
        <v>4</v>
      </c>
      <c r="AA34" s="246" t="b">
        <f>+IF($X$1=Y34,VLOOKUP($Z$3,$A$69:$V$85,3))</f>
        <v>0</v>
      </c>
      <c r="AB34" s="246" t="b">
        <f>+IF($X$1=Y34,VLOOKUP($Z$3,$A$69:$V$85,6))</f>
        <v>0</v>
      </c>
      <c r="AC34" s="246" t="b">
        <f>+IF($X$1=Y34,VLOOKUP($Z$3,$A$69:$V$85,9))</f>
        <v>0</v>
      </c>
      <c r="AD34" s="246" t="b">
        <f>+IF($X$1=Y34,VLOOKUP($Z$3,$A$69:$V$85,12))</f>
        <v>0</v>
      </c>
    </row>
    <row r="35" spans="1:30">
      <c r="X35" s="234"/>
      <c r="Y35" s="245">
        <v>5</v>
      </c>
      <c r="AA35" s="246" t="b">
        <f>+IF($X$1=Y35,VLOOKUP($Z$3,$A$91:$V$107,3))</f>
        <v>0</v>
      </c>
      <c r="AB35" s="246" t="b">
        <f>+IF($X$1=Y35,VLOOKUP($Z$3,$A$91:$V$107,6))</f>
        <v>0</v>
      </c>
      <c r="AC35" s="246" t="b">
        <f>+IF($X$1=Y35,VLOOKUP($Z$3,$A$91:$V$107,9))</f>
        <v>0</v>
      </c>
      <c r="AD35" s="246" t="b">
        <f>+IF($X$1=Y35,VLOOKUP($Z$3,$A$91:$V$107,12))</f>
        <v>0</v>
      </c>
    </row>
    <row r="36" spans="1:30">
      <c r="X36" s="234"/>
      <c r="Y36" s="245">
        <v>6</v>
      </c>
      <c r="AA36" s="246" t="b">
        <f>+IF($X$1=Y36,VLOOKUP($Z$3,$A$112:$V$128,3))</f>
        <v>0</v>
      </c>
      <c r="AB36" s="246" t="b">
        <f>+IF($X$1=Y36,VLOOKUP($Z$3,$A$112:$V$128,6))</f>
        <v>0</v>
      </c>
      <c r="AC36" s="246" t="b">
        <f>+IF($X$1=Y36,VLOOKUP($Z$3,$A$112:$V$128,9))</f>
        <v>0</v>
      </c>
      <c r="AD36" s="246" t="b">
        <f>+IF($X$1=Y36,VLOOKUP($Z$3,$A$112:$V$128,12))</f>
        <v>0</v>
      </c>
    </row>
    <row r="37" spans="1:30">
      <c r="X37" s="234"/>
      <c r="Y37" s="245">
        <v>7</v>
      </c>
      <c r="AA37" s="246" t="b">
        <f>+IF($X$1=Y37,VLOOKUP($Z$3,$A$133:$V$149,3))</f>
        <v>0</v>
      </c>
      <c r="AB37" s="246" t="b">
        <f>+IF($X$1=Y37,VLOOKUP($Z$3,$A$133:$V$149,6))</f>
        <v>0</v>
      </c>
      <c r="AC37" s="246" t="b">
        <f>+IF($X$1=Y37,VLOOKUP($Z$3,$A$133:$V$149,9))</f>
        <v>0</v>
      </c>
      <c r="AD37" s="246" t="b">
        <f>+IF($X$1=Y37,VLOOKUP($Z$3,$A$133:$V$149,12))</f>
        <v>0</v>
      </c>
    </row>
    <row r="38" spans="1:30">
      <c r="X38" s="234"/>
      <c r="Y38" s="245">
        <v>8</v>
      </c>
      <c r="AA38" s="246" t="b">
        <f>+IF($X$1=Y38,VLOOKUP($Z$3,$A$155:$V$171,3))</f>
        <v>0</v>
      </c>
      <c r="AB38" s="246" t="b">
        <f>+IF($X$1=Y38,VLOOKUP($Z$3,$A$155:$V$171,6))</f>
        <v>0</v>
      </c>
      <c r="AC38" s="246" t="b">
        <f>+IF($X$1=Y38,VLOOKUP($Z$3,$A$155:$V$171,9))</f>
        <v>0</v>
      </c>
      <c r="AD38" s="246" t="b">
        <f>+IF($X$1=Y38,VLOOKUP($Z$3,$A$155:$V$171,12))</f>
        <v>0</v>
      </c>
    </row>
    <row r="39" spans="1:30">
      <c r="X39" s="234"/>
      <c r="Y39" s="245">
        <v>9</v>
      </c>
      <c r="AA39" s="246" t="b">
        <f>+IF($X$1=Y39,VLOOKUP($Z$3,$A$177:$V$193,3))</f>
        <v>0</v>
      </c>
      <c r="AB39" s="246" t="b">
        <f>+IF($X$1=Y39,VLOOKUP($Z$3,$A$177:$V$193,6))</f>
        <v>0</v>
      </c>
      <c r="AC39" s="246" t="b">
        <f>+IF($X$1=Y39,VLOOKUP($Z$3,$A$177:$V$193,9))</f>
        <v>0</v>
      </c>
      <c r="AD39" s="246" t="b">
        <f>+IF($X$1=Y39,VLOOKUP($Z$3,$A$177:$V$193,12))</f>
        <v>0</v>
      </c>
    </row>
    <row r="40" spans="1:30">
      <c r="X40" s="234"/>
      <c r="Y40" s="245">
        <v>10</v>
      </c>
      <c r="AA40" s="246" t="b">
        <f>+IF($X$1=Y40,VLOOKUP($Z$3,$A$199:$V$215,3))</f>
        <v>0</v>
      </c>
      <c r="AB40" s="246" t="b">
        <f>+IF($X$1=Y40,VLOOKUP($Z$3,$A$199:$V$215,6))</f>
        <v>0</v>
      </c>
      <c r="AC40" s="246" t="b">
        <f>+IF($X$1=Y40,VLOOKUP($Z$3,$A$199:$V$215,9))</f>
        <v>0</v>
      </c>
      <c r="AD40" s="246" t="b">
        <f>+IF($X$1=Y40,VLOOKUP($Z$3,$A$199:$V$215,12))</f>
        <v>0</v>
      </c>
    </row>
    <row r="41" spans="1:30">
      <c r="X41" s="234"/>
      <c r="Y41" s="245">
        <v>11</v>
      </c>
      <c r="AA41" s="246" t="b">
        <f>+IF($X$1=Y41,VLOOKUP($Z$3,$A$220:$V$236,3))</f>
        <v>0</v>
      </c>
      <c r="AB41" s="246" t="b">
        <f>+IF($X$1=Y41,VLOOKUP($Z$3,$A$220:$V$236,6))</f>
        <v>0</v>
      </c>
      <c r="AC41" s="246" t="b">
        <f>+IF($X$1=Y41,VLOOKUP($Z$3,$A$220:$V$236,9))</f>
        <v>0</v>
      </c>
      <c r="AD41" s="246" t="b">
        <f>+IF($X$1=Y41,VLOOKUP($Z$3,$A$220:$V$236,12))</f>
        <v>0</v>
      </c>
    </row>
    <row r="42" spans="1:30">
      <c r="X42" s="234"/>
      <c r="Y42" s="245">
        <v>12</v>
      </c>
      <c r="AA42" s="246" t="b">
        <f>+IF($X$1=Y42,VLOOKUP($Z$3,$A$242:$V$258,3))</f>
        <v>0</v>
      </c>
      <c r="AB42" s="246" t="b">
        <f>+IF($X$1=Y42,VLOOKUP($Z$3,$A$242:$V$258,6))</f>
        <v>0</v>
      </c>
      <c r="AC42" s="246" t="b">
        <f>+IF($X$1=Y42,VLOOKUP($Z$3,$A$242:$V$258,9))</f>
        <v>0</v>
      </c>
      <c r="AD42" s="246" t="b">
        <f>+IF($X$1=Y42,VLOOKUP($Z$3,$A$242:$V$258,12))</f>
        <v>0</v>
      </c>
    </row>
    <row r="43" spans="1:30">
      <c r="A43" s="245" t="s">
        <v>659</v>
      </c>
      <c r="X43" s="234"/>
      <c r="Y43" s="245">
        <v>13</v>
      </c>
      <c r="AA43" s="246" t="b">
        <f>+IF($X$1=Y43,VLOOKUP($Z$3,$A$263:$V$275,3))</f>
        <v>0</v>
      </c>
      <c r="AB43" s="246" t="b">
        <f>+IF($X$1=Y43,VLOOKUP($Z$3,$A$263:$V$275,6))</f>
        <v>0</v>
      </c>
      <c r="AC43" s="246" t="b">
        <f>+IF($X$1=Y43,VLOOKUP($Z$3,$A$263:$V$275,9))</f>
        <v>0</v>
      </c>
      <c r="AD43" s="246" t="b">
        <f>+IF($X$1=Y43,VLOOKUP($Z$3,$A$263:$V$275,12))</f>
        <v>0</v>
      </c>
    </row>
    <row r="44" spans="1:30">
      <c r="C44" s="245" t="s">
        <v>635</v>
      </c>
      <c r="F44" s="245" t="s">
        <v>636</v>
      </c>
      <c r="I44" s="245" t="s">
        <v>637</v>
      </c>
      <c r="L44" s="245" t="s">
        <v>638</v>
      </c>
      <c r="X44" s="234"/>
      <c r="Y44" s="245">
        <v>14</v>
      </c>
      <c r="AA44" s="246" t="b">
        <f>+IF($X$1=Y44,VLOOKUP($Z$3,$A$284:$V$300,3))</f>
        <v>0</v>
      </c>
      <c r="AB44" s="246" t="b">
        <f>+IF($X$1=Y44,VLOOKUP($Z$3,$A$284:$V$300,6))</f>
        <v>0</v>
      </c>
      <c r="AC44" s="246" t="b">
        <f>+IF($X$1=Y44,VLOOKUP($Z$3,$A$284:$V$300,9))</f>
        <v>0</v>
      </c>
      <c r="AD44" s="246" t="b">
        <f>+IF($X$1=Y44,VLOOKUP($Z$3,$A$284:$V$300,12))</f>
        <v>0</v>
      </c>
    </row>
    <row r="45" spans="1:30">
      <c r="A45" s="245" t="s">
        <v>651</v>
      </c>
      <c r="C45" s="245" t="s">
        <v>780</v>
      </c>
      <c r="F45" s="245" t="s">
        <v>244</v>
      </c>
      <c r="I45" s="245" t="s">
        <v>771</v>
      </c>
      <c r="L45" s="245" t="s">
        <v>772</v>
      </c>
      <c r="X45" s="234"/>
      <c r="Y45" s="245">
        <v>15</v>
      </c>
      <c r="AA45" s="246" t="b">
        <f>+IF($X$1=Y45,VLOOKUP($Z$3,$A$305:$V$321,3))</f>
        <v>0</v>
      </c>
      <c r="AB45" s="246" t="b">
        <f>+IF($X$1=Y45,VLOOKUP($Z$3,$A$305:$V$321,6))</f>
        <v>0</v>
      </c>
      <c r="AC45" s="246" t="b">
        <f>+IF($X$1=Y45,VLOOKUP($Z$3,$A$305:$V$321,9))</f>
        <v>0</v>
      </c>
      <c r="AD45" s="246" t="b">
        <f>+IF($X$1=Y45,VLOOKUP($Z$3,$A$305:$V$321,12))</f>
        <v>0</v>
      </c>
    </row>
    <row r="46" spans="1:30" ht="16.2" thickBot="1">
      <c r="A46" s="245" t="s">
        <v>653</v>
      </c>
      <c r="B46" s="245" t="s">
        <v>654</v>
      </c>
      <c r="C46" s="245" t="s">
        <v>652</v>
      </c>
      <c r="D46" s="245" t="s">
        <v>655</v>
      </c>
      <c r="E46" s="245" t="s">
        <v>656</v>
      </c>
      <c r="F46" s="245" t="s">
        <v>652</v>
      </c>
      <c r="G46" s="245" t="s">
        <v>655</v>
      </c>
      <c r="H46" s="245" t="s">
        <v>656</v>
      </c>
      <c r="I46" s="245" t="s">
        <v>652</v>
      </c>
      <c r="J46" s="245" t="s">
        <v>655</v>
      </c>
      <c r="K46" s="245" t="s">
        <v>656</v>
      </c>
      <c r="L46" s="245" t="s">
        <v>652</v>
      </c>
      <c r="M46" s="245" t="s">
        <v>655</v>
      </c>
      <c r="N46" s="245" t="s">
        <v>656</v>
      </c>
      <c r="X46" s="234"/>
      <c r="Y46" s="245">
        <v>16</v>
      </c>
      <c r="AA46" s="246" t="b">
        <f>+IF($X$1=Y46,VLOOKUP($Z$3,$A$326:$V$342,3))</f>
        <v>0</v>
      </c>
      <c r="AB46" s="246" t="b">
        <f>+IF($X$1=Y46,VLOOKUP($Z$3,$A$326:$V$342,6))</f>
        <v>0</v>
      </c>
      <c r="AC46" s="246" t="b">
        <f>+IF($X$1=Y46,VLOOKUP($Z$3,$A$326:$V$342,9))</f>
        <v>0</v>
      </c>
      <c r="AD46" s="246" t="b">
        <f>+IF($X$1=Y46,VLOOKUP($Z$3,$A$326:$V$342,12))</f>
        <v>0</v>
      </c>
    </row>
    <row r="47" spans="1:30">
      <c r="A47" s="245">
        <v>60</v>
      </c>
      <c r="B47" s="245">
        <v>64</v>
      </c>
      <c r="C47" s="245">
        <v>5038</v>
      </c>
      <c r="D47" s="245">
        <v>2620</v>
      </c>
      <c r="E47" s="245">
        <v>1385</v>
      </c>
      <c r="F47" s="262">
        <f t="shared" ref="F47:F56" si="1">+ROUND((C47*0.925),0)</f>
        <v>4660</v>
      </c>
      <c r="G47" s="245">
        <v>2423</v>
      </c>
      <c r="H47" s="245">
        <v>1282</v>
      </c>
      <c r="I47" s="245">
        <v>4263</v>
      </c>
      <c r="J47" s="245">
        <v>2217</v>
      </c>
      <c r="K47" s="245">
        <v>1172</v>
      </c>
      <c r="L47" s="245">
        <v>3351</v>
      </c>
      <c r="M47" s="245">
        <v>1743</v>
      </c>
      <c r="N47" s="245">
        <v>922</v>
      </c>
      <c r="W47" s="245">
        <v>3</v>
      </c>
      <c r="X47" s="46"/>
      <c r="Y47" s="245">
        <v>17</v>
      </c>
      <c r="AA47" s="246" t="b">
        <f>+IF($X$1=Y47,VLOOKUP($Z$3,$A$347:$V$363,3))</f>
        <v>0</v>
      </c>
      <c r="AB47" s="246" t="b">
        <f>+IF($X$1=Y47,VLOOKUP($Z$3,$A$347:$V$363,6))</f>
        <v>0</v>
      </c>
      <c r="AC47" s="246" t="b">
        <f>+IF($X$1=Y47,VLOOKUP($Z$3,$A$347:$V$363,9))</f>
        <v>0</v>
      </c>
      <c r="AD47" s="246" t="b">
        <f>+IF($X$1=Y47,VLOOKUP($Z$3,$A$347:$V$363,12))</f>
        <v>0</v>
      </c>
    </row>
    <row r="48" spans="1:30">
      <c r="A48" s="245">
        <v>65</v>
      </c>
      <c r="B48" s="245">
        <v>69</v>
      </c>
      <c r="C48" s="245">
        <v>5596</v>
      </c>
      <c r="D48" s="245">
        <v>2910</v>
      </c>
      <c r="E48" s="245">
        <v>1539</v>
      </c>
      <c r="F48" s="263">
        <f t="shared" si="1"/>
        <v>5176</v>
      </c>
      <c r="G48" s="245">
        <v>2910</v>
      </c>
      <c r="H48" s="245">
        <v>1539</v>
      </c>
      <c r="I48" s="245">
        <v>4737</v>
      </c>
      <c r="J48" s="245">
        <v>2463</v>
      </c>
      <c r="K48" s="245">
        <v>1303</v>
      </c>
      <c r="L48" s="245">
        <v>3723</v>
      </c>
      <c r="M48" s="245">
        <v>1936</v>
      </c>
      <c r="N48" s="245">
        <v>1024</v>
      </c>
      <c r="X48" s="46"/>
      <c r="Y48" s="245">
        <v>18</v>
      </c>
      <c r="AA48" s="246" t="b">
        <f>+IF($X$1=Y48,VLOOKUP($Z$3,$A$368:$V$384,3))</f>
        <v>0</v>
      </c>
      <c r="AB48" s="246" t="b">
        <f>+IF($X$1=Y48,VLOOKUP($Z$3,$A$368:$V$384,6))</f>
        <v>0</v>
      </c>
      <c r="AC48" s="246" t="b">
        <f>+IF($X$1=Y48,VLOOKUP($Z$3,$A$368:$V$384,9))</f>
        <v>0</v>
      </c>
      <c r="AD48" s="246" t="b">
        <f>+IF($X$1=Y48,VLOOKUP($Z$3,$A$368:$V$384,12))</f>
        <v>0</v>
      </c>
    </row>
    <row r="49" spans="1:30" ht="16.2" thickBot="1">
      <c r="A49" s="245">
        <v>70</v>
      </c>
      <c r="B49" s="245">
        <v>74</v>
      </c>
      <c r="C49" s="245">
        <v>8629</v>
      </c>
      <c r="D49" s="245">
        <v>4487</v>
      </c>
      <c r="E49" s="245">
        <v>2373</v>
      </c>
      <c r="F49" s="263">
        <f t="shared" si="1"/>
        <v>7982</v>
      </c>
      <c r="G49" s="245">
        <v>4487</v>
      </c>
      <c r="H49" s="245">
        <v>2373</v>
      </c>
      <c r="I49" s="245">
        <v>7318</v>
      </c>
      <c r="J49" s="245">
        <v>3805</v>
      </c>
      <c r="K49" s="245">
        <v>2012</v>
      </c>
      <c r="L49" s="245">
        <v>5747</v>
      </c>
      <c r="M49" s="245">
        <v>2988</v>
      </c>
      <c r="N49" s="245">
        <v>1580</v>
      </c>
      <c r="X49" s="47"/>
      <c r="Y49" s="245">
        <v>19</v>
      </c>
      <c r="AA49" s="246" t="b">
        <f>+IF($X$1=Y49,VLOOKUP($Z$3,$A$389:$V$405,3))</f>
        <v>0</v>
      </c>
      <c r="AB49" s="246" t="b">
        <f>+IF($X$1=Y49,VLOOKUP($Z$3,$A$389:$V$405,6))</f>
        <v>0</v>
      </c>
      <c r="AC49" s="246" t="b">
        <f>+IF($X$1=Y49,VLOOKUP($Z$3,$A$389:$V$405,9))</f>
        <v>0</v>
      </c>
      <c r="AD49" s="246" t="b">
        <f>+IF($X$1=Y49,VLOOKUP($Z$3,$A$389:$V$405,12))</f>
        <v>0</v>
      </c>
    </row>
    <row r="50" spans="1:30">
      <c r="A50" s="245">
        <v>75</v>
      </c>
      <c r="B50" s="245">
        <v>79</v>
      </c>
      <c r="C50" s="245">
        <v>11463</v>
      </c>
      <c r="D50" s="245">
        <v>5961</v>
      </c>
      <c r="E50" s="245">
        <v>3152</v>
      </c>
      <c r="F50" s="263">
        <f t="shared" si="1"/>
        <v>10603</v>
      </c>
      <c r="G50" s="245">
        <v>5961</v>
      </c>
      <c r="H50" s="245">
        <v>3152</v>
      </c>
      <c r="I50" s="245">
        <v>9728</v>
      </c>
      <c r="J50" s="245">
        <v>5059</v>
      </c>
      <c r="K50" s="245">
        <v>2675</v>
      </c>
      <c r="L50" s="245">
        <v>7642</v>
      </c>
      <c r="M50" s="245">
        <v>3974</v>
      </c>
      <c r="N50" s="245">
        <v>2102</v>
      </c>
      <c r="AA50" s="245" t="e">
        <f>IF(IF($X$1=3,"N/A",SUM(AA31:AA49))=0,"N/A",IF($X$1=3,"N/A",SUM(AA31:AA49)))</f>
        <v>#N/A</v>
      </c>
      <c r="AB50" s="245" t="e">
        <f t="shared" ref="AB50:AD50" si="2">IF(IF($X$1=3,"N/A",SUM(AB31:AB49))=0,"N/A",IF($X$1=3,"N/A",SUM(AB31:AB49)))</f>
        <v>#N/A</v>
      </c>
      <c r="AC50" s="245" t="e">
        <f t="shared" si="2"/>
        <v>#N/A</v>
      </c>
      <c r="AD50" s="245" t="e">
        <f t="shared" si="2"/>
        <v>#N/A</v>
      </c>
    </row>
    <row r="51" spans="1:30">
      <c r="A51" s="245">
        <v>80</v>
      </c>
      <c r="B51" s="245">
        <v>81</v>
      </c>
      <c r="C51" s="245">
        <v>15587</v>
      </c>
      <c r="D51" s="245">
        <v>8105</v>
      </c>
      <c r="E51" s="245">
        <v>4286</v>
      </c>
      <c r="F51" s="263">
        <f t="shared" si="1"/>
        <v>14418</v>
      </c>
      <c r="G51" s="245">
        <v>8105</v>
      </c>
      <c r="H51" s="245">
        <v>4286</v>
      </c>
      <c r="I51" s="245">
        <v>13222</v>
      </c>
      <c r="J51" s="245">
        <v>6875</v>
      </c>
      <c r="K51" s="245">
        <v>3636</v>
      </c>
      <c r="L51" s="245">
        <v>10385</v>
      </c>
      <c r="M51" s="245">
        <v>5400</v>
      </c>
      <c r="N51" s="245">
        <v>2856</v>
      </c>
    </row>
    <row r="52" spans="1:30">
      <c r="A52" s="245">
        <v>82</v>
      </c>
      <c r="B52" s="245">
        <v>83</v>
      </c>
      <c r="C52" s="245">
        <v>16136</v>
      </c>
      <c r="D52" s="245">
        <v>8391</v>
      </c>
      <c r="E52" s="245">
        <v>4437</v>
      </c>
      <c r="F52" s="263">
        <f t="shared" si="1"/>
        <v>14926</v>
      </c>
      <c r="G52" s="245">
        <v>8391</v>
      </c>
      <c r="H52" s="245">
        <v>4437</v>
      </c>
      <c r="I52" s="245">
        <v>13689</v>
      </c>
      <c r="J52" s="245">
        <v>7118</v>
      </c>
      <c r="K52" s="245">
        <v>3764</v>
      </c>
      <c r="L52" s="245">
        <v>10750</v>
      </c>
      <c r="M52" s="245">
        <v>5590</v>
      </c>
      <c r="N52" s="245">
        <v>2956</v>
      </c>
    </row>
    <row r="53" spans="1:30">
      <c r="A53" s="245">
        <v>84</v>
      </c>
      <c r="B53" s="245">
        <v>85</v>
      </c>
      <c r="C53" s="245">
        <v>16501</v>
      </c>
      <c r="D53" s="245">
        <v>8581</v>
      </c>
      <c r="E53" s="245">
        <v>4538</v>
      </c>
      <c r="F53" s="263">
        <f t="shared" si="1"/>
        <v>15263</v>
      </c>
      <c r="G53" s="245">
        <v>8581</v>
      </c>
      <c r="H53" s="245">
        <v>4538</v>
      </c>
      <c r="I53" s="245">
        <v>13999</v>
      </c>
      <c r="J53" s="245">
        <v>7279</v>
      </c>
      <c r="K53" s="245">
        <v>3850</v>
      </c>
      <c r="L53" s="245">
        <v>10997</v>
      </c>
      <c r="M53" s="245">
        <v>5718</v>
      </c>
      <c r="N53" s="245">
        <v>3024</v>
      </c>
    </row>
    <row r="54" spans="1:30">
      <c r="A54" s="245">
        <v>86</v>
      </c>
      <c r="B54" s="245">
        <v>87</v>
      </c>
      <c r="C54" s="245">
        <v>16869</v>
      </c>
      <c r="D54" s="245">
        <v>8772</v>
      </c>
      <c r="E54" s="245">
        <v>4639</v>
      </c>
      <c r="F54" s="263">
        <f t="shared" si="1"/>
        <v>15604</v>
      </c>
      <c r="G54" s="245">
        <v>8772</v>
      </c>
      <c r="H54" s="245">
        <v>4639</v>
      </c>
      <c r="I54" s="245">
        <v>14310</v>
      </c>
      <c r="J54" s="245">
        <v>7441</v>
      </c>
      <c r="K54" s="245">
        <v>3935</v>
      </c>
      <c r="L54" s="245">
        <v>11241</v>
      </c>
      <c r="M54" s="245">
        <v>5845</v>
      </c>
      <c r="N54" s="245">
        <v>3091</v>
      </c>
    </row>
    <row r="55" spans="1:30">
      <c r="A55" s="245">
        <v>88</v>
      </c>
      <c r="B55" s="245">
        <v>89</v>
      </c>
      <c r="C55" s="245">
        <v>17236</v>
      </c>
      <c r="D55" s="245">
        <v>8963</v>
      </c>
      <c r="E55" s="245">
        <v>4740</v>
      </c>
      <c r="F55" s="263">
        <f t="shared" si="1"/>
        <v>15943</v>
      </c>
      <c r="G55" s="245">
        <v>8963</v>
      </c>
      <c r="H55" s="245">
        <v>4740</v>
      </c>
      <c r="I55" s="245">
        <v>14621</v>
      </c>
      <c r="J55" s="245">
        <v>7603</v>
      </c>
      <c r="K55" s="245">
        <v>4021</v>
      </c>
      <c r="L55" s="245">
        <v>11486</v>
      </c>
      <c r="M55" s="245">
        <v>5973</v>
      </c>
      <c r="N55" s="245">
        <v>3159</v>
      </c>
    </row>
    <row r="56" spans="1:30" ht="16.2" thickBot="1">
      <c r="A56" s="245">
        <v>90</v>
      </c>
      <c r="B56" s="245">
        <v>99</v>
      </c>
      <c r="C56" s="245">
        <v>17603</v>
      </c>
      <c r="D56" s="245">
        <v>9154</v>
      </c>
      <c r="E56" s="245">
        <v>4841</v>
      </c>
      <c r="F56" s="264">
        <f t="shared" si="1"/>
        <v>16283</v>
      </c>
      <c r="G56" s="245">
        <v>9154</v>
      </c>
      <c r="H56" s="245">
        <v>4841</v>
      </c>
      <c r="I56" s="245">
        <v>14934</v>
      </c>
      <c r="J56" s="245">
        <v>7766</v>
      </c>
      <c r="K56" s="245">
        <v>4107</v>
      </c>
      <c r="L56" s="245">
        <v>11726</v>
      </c>
      <c r="M56" s="245">
        <v>6098</v>
      </c>
      <c r="N56" s="245">
        <v>3225</v>
      </c>
    </row>
    <row r="65" spans="1:23">
      <c r="A65" s="245" t="s">
        <v>757</v>
      </c>
    </row>
    <row r="66" spans="1:23">
      <c r="C66" s="245" t="s">
        <v>635</v>
      </c>
      <c r="F66" s="245" t="s">
        <v>636</v>
      </c>
      <c r="I66" s="245" t="s">
        <v>637</v>
      </c>
      <c r="L66" s="245" t="s">
        <v>638</v>
      </c>
    </row>
    <row r="67" spans="1:23">
      <c r="A67" s="245" t="s">
        <v>651</v>
      </c>
      <c r="C67" s="245" t="s">
        <v>780</v>
      </c>
      <c r="F67" s="245" t="s">
        <v>244</v>
      </c>
      <c r="I67" s="245" t="s">
        <v>771</v>
      </c>
      <c r="L67" s="245" t="s">
        <v>772</v>
      </c>
    </row>
    <row r="68" spans="1:23" ht="16.2" thickBot="1">
      <c r="A68" s="245" t="s">
        <v>653</v>
      </c>
      <c r="B68" s="245" t="s">
        <v>654</v>
      </c>
      <c r="C68" s="245" t="s">
        <v>652</v>
      </c>
      <c r="D68" s="245" t="s">
        <v>655</v>
      </c>
      <c r="E68" s="245" t="s">
        <v>656</v>
      </c>
      <c r="F68" s="245" t="s">
        <v>652</v>
      </c>
      <c r="G68" s="245" t="s">
        <v>655</v>
      </c>
      <c r="H68" s="245" t="s">
        <v>656</v>
      </c>
      <c r="I68" s="245" t="s">
        <v>652</v>
      </c>
      <c r="J68" s="245" t="s">
        <v>655</v>
      </c>
      <c r="K68" s="245" t="s">
        <v>656</v>
      </c>
      <c r="L68" s="245" t="s">
        <v>652</v>
      </c>
      <c r="M68" s="245" t="s">
        <v>655</v>
      </c>
      <c r="N68" s="245" t="s">
        <v>656</v>
      </c>
    </row>
    <row r="69" spans="1:23">
      <c r="A69" s="245">
        <v>60</v>
      </c>
      <c r="B69" s="245">
        <v>64</v>
      </c>
      <c r="C69" s="245">
        <v>5263.3824999999997</v>
      </c>
      <c r="D69" s="245">
        <v>2776.4364599999999</v>
      </c>
      <c r="E69" s="245">
        <v>1473.7471</v>
      </c>
      <c r="F69" s="262">
        <v>4868.0810000000001</v>
      </c>
      <c r="G69" s="245">
        <v>2567.9171099999999</v>
      </c>
      <c r="H69" s="245">
        <v>1363.06268</v>
      </c>
      <c r="I69" s="245">
        <v>4459.6319999999996</v>
      </c>
      <c r="J69" s="245">
        <v>2352.45588</v>
      </c>
      <c r="K69" s="245">
        <v>1248.6969600000002</v>
      </c>
      <c r="L69" s="245">
        <v>3502.4940000000001</v>
      </c>
      <c r="M69" s="245">
        <v>1847.5655849999998</v>
      </c>
      <c r="N69" s="245">
        <v>980.69832000000008</v>
      </c>
      <c r="W69" s="245">
        <v>4</v>
      </c>
    </row>
    <row r="70" spans="1:23">
      <c r="A70" s="245">
        <v>65</v>
      </c>
      <c r="B70" s="245">
        <v>69</v>
      </c>
      <c r="C70" s="245">
        <v>5848.8845000000001</v>
      </c>
      <c r="D70" s="245">
        <v>3085.2887650000002</v>
      </c>
      <c r="E70" s="245">
        <v>1637.6876600000001</v>
      </c>
      <c r="F70" s="263">
        <v>5409.7579999999998</v>
      </c>
      <c r="G70" s="245">
        <v>2853.6473449999999</v>
      </c>
      <c r="H70" s="245">
        <v>1514.73224</v>
      </c>
      <c r="I70" s="245">
        <v>4952.2250000000004</v>
      </c>
      <c r="J70" s="245">
        <v>2612.3030699999999</v>
      </c>
      <c r="K70" s="245">
        <v>1386.623</v>
      </c>
      <c r="L70" s="245">
        <v>3890.7835</v>
      </c>
      <c r="M70" s="245">
        <v>2052.386105</v>
      </c>
      <c r="N70" s="245">
        <v>1089.41938</v>
      </c>
    </row>
    <row r="71" spans="1:23">
      <c r="A71" s="245">
        <v>70</v>
      </c>
      <c r="B71" s="245">
        <v>74</v>
      </c>
      <c r="C71" s="245">
        <v>9022.6910000000007</v>
      </c>
      <c r="D71" s="245">
        <v>4759.4651199999998</v>
      </c>
      <c r="E71" s="245">
        <v>2526.3534800000002</v>
      </c>
      <c r="F71" s="263">
        <v>8346.0329999999994</v>
      </c>
      <c r="G71" s="245">
        <v>4402.5367900000001</v>
      </c>
      <c r="H71" s="245">
        <v>2336.88924</v>
      </c>
      <c r="I71" s="245">
        <v>7648.3389999999999</v>
      </c>
      <c r="J71" s="245">
        <v>4034.4944399999999</v>
      </c>
      <c r="K71" s="245">
        <v>2141.5349200000001</v>
      </c>
      <c r="L71" s="245">
        <v>6011.0370000000003</v>
      </c>
      <c r="M71" s="245">
        <v>3170.8263999999999</v>
      </c>
      <c r="N71" s="245">
        <v>1683.0903599999999</v>
      </c>
    </row>
    <row r="72" spans="1:23">
      <c r="A72" s="245">
        <v>75</v>
      </c>
      <c r="B72" s="245">
        <v>79</v>
      </c>
      <c r="C72" s="245">
        <v>11986.137500000001</v>
      </c>
      <c r="D72" s="245">
        <v>6322.68534</v>
      </c>
      <c r="E72" s="245">
        <v>3356.1185</v>
      </c>
      <c r="F72" s="263">
        <v>11086.8485</v>
      </c>
      <c r="G72" s="245">
        <v>5848.3147750000007</v>
      </c>
      <c r="H72" s="245">
        <v>3104.3175799999999</v>
      </c>
      <c r="I72" s="245">
        <v>10170.905999999999</v>
      </c>
      <c r="J72" s="245">
        <v>5365.1529149999997</v>
      </c>
      <c r="K72" s="245">
        <v>2847.8536799999997</v>
      </c>
      <c r="L72" s="245">
        <v>7988.4210000000003</v>
      </c>
      <c r="M72" s="245">
        <v>4213.8964599999999</v>
      </c>
      <c r="N72" s="245">
        <v>2236.7578800000001</v>
      </c>
    </row>
    <row r="73" spans="1:23">
      <c r="A73" s="245">
        <v>80</v>
      </c>
      <c r="B73" s="245">
        <v>81</v>
      </c>
      <c r="C73" s="245">
        <v>16296.764500000001</v>
      </c>
      <c r="D73" s="245">
        <v>8596.5454649999992</v>
      </c>
      <c r="E73" s="245">
        <v>4563.0940600000004</v>
      </c>
      <c r="F73" s="263">
        <v>15074.923500000001</v>
      </c>
      <c r="G73" s="245">
        <v>7952.0199549999998</v>
      </c>
      <c r="H73" s="245">
        <v>4220.97858</v>
      </c>
      <c r="I73" s="245">
        <v>13825.0345</v>
      </c>
      <c r="J73" s="245">
        <v>7292.7078899999997</v>
      </c>
      <c r="K73" s="245">
        <v>3871.0096599999997</v>
      </c>
      <c r="L73" s="245">
        <v>10858.958500000001</v>
      </c>
      <c r="M73" s="245">
        <v>5728.1027999999997</v>
      </c>
      <c r="N73" s="245">
        <v>3040.5083800000002</v>
      </c>
    </row>
    <row r="74" spans="1:23">
      <c r="A74" s="245">
        <v>82</v>
      </c>
      <c r="B74" s="245">
        <v>83</v>
      </c>
      <c r="C74" s="245">
        <v>16873.501499999998</v>
      </c>
      <c r="D74" s="245">
        <v>8900.7698500000006</v>
      </c>
      <c r="E74" s="245">
        <v>4724.5804200000002</v>
      </c>
      <c r="F74" s="263">
        <v>15607.835500000001</v>
      </c>
      <c r="G74" s="245">
        <v>8233.1310350000003</v>
      </c>
      <c r="H74" s="245">
        <v>4370.1939400000001</v>
      </c>
      <c r="I74" s="245">
        <v>14312.3685</v>
      </c>
      <c r="J74" s="245">
        <v>7549.7765749999999</v>
      </c>
      <c r="K74" s="245">
        <v>4007.4631799999997</v>
      </c>
      <c r="L74" s="245">
        <v>11241.989</v>
      </c>
      <c r="M74" s="245">
        <v>5930.1535800000001</v>
      </c>
      <c r="N74" s="245">
        <v>3147.7569200000003</v>
      </c>
    </row>
    <row r="75" spans="1:23">
      <c r="A75" s="245">
        <v>84</v>
      </c>
      <c r="B75" s="245">
        <v>85</v>
      </c>
      <c r="C75" s="245">
        <v>17255.655500000001</v>
      </c>
      <c r="D75" s="245">
        <v>9102.3560849999994</v>
      </c>
      <c r="E75" s="245">
        <v>4831.5835399999996</v>
      </c>
      <c r="F75" s="263">
        <v>15961.941500000001</v>
      </c>
      <c r="G75" s="245">
        <v>8419.9219499999999</v>
      </c>
      <c r="H75" s="245">
        <v>4469.3436199999996</v>
      </c>
      <c r="I75" s="245">
        <v>14638.4265</v>
      </c>
      <c r="J75" s="245">
        <v>7721.7721700000002</v>
      </c>
      <c r="K75" s="245">
        <v>4098.7594199999994</v>
      </c>
      <c r="L75" s="245">
        <v>11498.8035</v>
      </c>
      <c r="M75" s="245">
        <v>6065.6166550000007</v>
      </c>
      <c r="N75" s="245">
        <v>3219.66498</v>
      </c>
    </row>
    <row r="76" spans="1:23">
      <c r="A76" s="245">
        <v>86</v>
      </c>
      <c r="B76" s="245">
        <v>87</v>
      </c>
      <c r="C76" s="245">
        <v>17637.809499999999</v>
      </c>
      <c r="D76" s="245">
        <v>9303.9423199999983</v>
      </c>
      <c r="E76" s="245">
        <v>4938.5866599999999</v>
      </c>
      <c r="F76" s="263">
        <v>16315.171</v>
      </c>
      <c r="G76" s="245">
        <v>8606.2483199999988</v>
      </c>
      <c r="H76" s="245">
        <v>4568.2478799999999</v>
      </c>
      <c r="I76" s="245">
        <v>14962.7315</v>
      </c>
      <c r="J76" s="245">
        <v>7892.8386750000009</v>
      </c>
      <c r="K76" s="245">
        <v>4189.5648199999996</v>
      </c>
      <c r="L76" s="245">
        <v>11752.112000000001</v>
      </c>
      <c r="M76" s="245">
        <v>6199.2390800000003</v>
      </c>
      <c r="N76" s="245">
        <v>3290.5913599999999</v>
      </c>
    </row>
    <row r="77" spans="1:23">
      <c r="A77" s="245">
        <v>88</v>
      </c>
      <c r="B77" s="245">
        <v>89</v>
      </c>
      <c r="C77" s="245">
        <v>18023.469499999999</v>
      </c>
      <c r="D77" s="245">
        <v>9507.3779699999996</v>
      </c>
      <c r="E77" s="245">
        <v>5046.5714600000001</v>
      </c>
      <c r="F77" s="263">
        <v>16671.906500000001</v>
      </c>
      <c r="G77" s="245">
        <v>8794.4328700000005</v>
      </c>
      <c r="H77" s="245">
        <v>4668.13382</v>
      </c>
      <c r="I77" s="245">
        <v>15287.913</v>
      </c>
      <c r="J77" s="245">
        <v>8064.3784900000001</v>
      </c>
      <c r="K77" s="245">
        <v>4280.61564</v>
      </c>
      <c r="L77" s="245">
        <v>12010.6795</v>
      </c>
      <c r="M77" s="245">
        <v>6335.6312449999996</v>
      </c>
      <c r="N77" s="245">
        <v>3362.99026</v>
      </c>
    </row>
    <row r="78" spans="1:23" ht="16.2" thickBot="1">
      <c r="A78" s="245">
        <v>90</v>
      </c>
      <c r="B78" s="245">
        <v>99</v>
      </c>
      <c r="C78" s="245">
        <v>18407.376499999998</v>
      </c>
      <c r="D78" s="245">
        <v>9709.8932949999999</v>
      </c>
      <c r="E78" s="245">
        <v>5154.0654199999999</v>
      </c>
      <c r="F78" s="264">
        <v>17026.888999999999</v>
      </c>
      <c r="G78" s="245">
        <v>8981.688329999999</v>
      </c>
      <c r="H78" s="245">
        <v>4767.5289199999997</v>
      </c>
      <c r="I78" s="245">
        <v>15613.094499999999</v>
      </c>
      <c r="J78" s="245">
        <v>8235.9095400000006</v>
      </c>
      <c r="K78" s="245">
        <v>4371.6664600000004</v>
      </c>
      <c r="L78" s="245">
        <v>12263.987999999999</v>
      </c>
      <c r="M78" s="245">
        <v>6469.2536700000001</v>
      </c>
      <c r="N78" s="245">
        <v>3433.9166400000004</v>
      </c>
    </row>
    <row r="87" spans="1:23">
      <c r="A87" s="245" t="s">
        <v>661</v>
      </c>
    </row>
    <row r="88" spans="1:23">
      <c r="C88" s="245" t="s">
        <v>635</v>
      </c>
      <c r="F88" s="245" t="s">
        <v>636</v>
      </c>
      <c r="I88" s="245" t="s">
        <v>637</v>
      </c>
      <c r="L88" s="245" t="s">
        <v>638</v>
      </c>
    </row>
    <row r="89" spans="1:23">
      <c r="A89" s="245" t="s">
        <v>651</v>
      </c>
      <c r="C89" s="245" t="s">
        <v>780</v>
      </c>
      <c r="F89" s="245" t="s">
        <v>244</v>
      </c>
      <c r="I89" s="245" t="s">
        <v>771</v>
      </c>
      <c r="L89" s="245" t="s">
        <v>772</v>
      </c>
    </row>
    <row r="90" spans="1:23" ht="16.2" thickBot="1">
      <c r="A90" s="245" t="s">
        <v>653</v>
      </c>
      <c r="B90" s="245" t="s">
        <v>654</v>
      </c>
      <c r="C90" s="245" t="s">
        <v>652</v>
      </c>
      <c r="D90" s="245" t="s">
        <v>655</v>
      </c>
      <c r="E90" s="245" t="s">
        <v>656</v>
      </c>
      <c r="F90" s="245" t="s">
        <v>652</v>
      </c>
      <c r="G90" s="245" t="s">
        <v>655</v>
      </c>
      <c r="H90" s="245" t="s">
        <v>656</v>
      </c>
      <c r="I90" s="245" t="s">
        <v>652</v>
      </c>
      <c r="J90" s="245" t="s">
        <v>655</v>
      </c>
      <c r="K90" s="245" t="s">
        <v>656</v>
      </c>
      <c r="L90" s="245" t="s">
        <v>652</v>
      </c>
      <c r="M90" s="245" t="s">
        <v>655</v>
      </c>
      <c r="N90" s="245" t="s">
        <v>656</v>
      </c>
    </row>
    <row r="91" spans="1:23">
      <c r="A91" s="245">
        <v>60</v>
      </c>
      <c r="B91" s="245">
        <v>64</v>
      </c>
      <c r="C91" s="245">
        <v>4517</v>
      </c>
      <c r="D91" s="245">
        <v>2382.7175000000002</v>
      </c>
      <c r="E91" s="245">
        <v>1264.76</v>
      </c>
      <c r="F91" s="262">
        <v>4177</v>
      </c>
      <c r="G91" s="245">
        <v>2203.3674999999998</v>
      </c>
      <c r="H91" s="245">
        <v>1169.56</v>
      </c>
      <c r="I91" s="245">
        <v>3858</v>
      </c>
      <c r="J91" s="245">
        <v>2035.095</v>
      </c>
      <c r="K91" s="245">
        <v>1080.24</v>
      </c>
      <c r="L91" s="245">
        <v>3033</v>
      </c>
      <c r="M91" s="245">
        <v>1599.9075</v>
      </c>
      <c r="N91" s="245">
        <v>849.24</v>
      </c>
      <c r="W91" s="245">
        <v>5</v>
      </c>
    </row>
    <row r="92" spans="1:23">
      <c r="A92" s="245">
        <v>65</v>
      </c>
      <c r="B92" s="245">
        <v>69</v>
      </c>
      <c r="C92" s="245">
        <v>5020</v>
      </c>
      <c r="D92" s="245">
        <v>2648.05</v>
      </c>
      <c r="E92" s="245">
        <v>1405.6</v>
      </c>
      <c r="F92" s="263">
        <v>4644</v>
      </c>
      <c r="G92" s="245">
        <v>2449.71</v>
      </c>
      <c r="H92" s="245">
        <v>1300.32</v>
      </c>
      <c r="I92" s="245">
        <v>4289</v>
      </c>
      <c r="J92" s="245">
        <v>2262.4475000000002</v>
      </c>
      <c r="K92" s="245">
        <v>1200.92</v>
      </c>
      <c r="L92" s="245">
        <v>3368</v>
      </c>
      <c r="M92" s="245">
        <v>1776.62</v>
      </c>
      <c r="N92" s="245">
        <v>943.04</v>
      </c>
    </row>
    <row r="93" spans="1:23">
      <c r="A93" s="245">
        <v>70</v>
      </c>
      <c r="B93" s="245">
        <v>74</v>
      </c>
      <c r="C93" s="245">
        <v>7743</v>
      </c>
      <c r="D93" s="245">
        <v>4084.4324999999999</v>
      </c>
      <c r="E93" s="245">
        <v>2168.04</v>
      </c>
      <c r="F93" s="263">
        <v>7162</v>
      </c>
      <c r="G93" s="245">
        <v>3777.9549999999999</v>
      </c>
      <c r="H93" s="245">
        <v>2005.36</v>
      </c>
      <c r="I93" s="245">
        <v>6622</v>
      </c>
      <c r="J93" s="245">
        <v>3493.105</v>
      </c>
      <c r="K93" s="245">
        <v>1854.16</v>
      </c>
      <c r="L93" s="245">
        <v>5204</v>
      </c>
      <c r="M93" s="245">
        <v>2745.11</v>
      </c>
      <c r="N93" s="245">
        <v>1457.12</v>
      </c>
    </row>
    <row r="94" spans="1:23">
      <c r="A94" s="245">
        <v>75</v>
      </c>
      <c r="B94" s="245">
        <v>79</v>
      </c>
      <c r="C94" s="245">
        <v>10286</v>
      </c>
      <c r="D94" s="245">
        <v>5425.8649999999998</v>
      </c>
      <c r="E94" s="245">
        <v>2880.08</v>
      </c>
      <c r="F94" s="263">
        <v>9515</v>
      </c>
      <c r="G94" s="245">
        <v>5019.1625000000004</v>
      </c>
      <c r="H94" s="245">
        <v>2664.2</v>
      </c>
      <c r="I94" s="245">
        <v>8802</v>
      </c>
      <c r="J94" s="245">
        <v>4643.0550000000003</v>
      </c>
      <c r="K94" s="245">
        <v>2464.56</v>
      </c>
      <c r="L94" s="245">
        <v>6915</v>
      </c>
      <c r="M94" s="245">
        <v>3647.6624999999999</v>
      </c>
      <c r="N94" s="245">
        <v>1936.2</v>
      </c>
    </row>
    <row r="95" spans="1:23">
      <c r="A95" s="245">
        <v>80</v>
      </c>
      <c r="B95" s="245">
        <v>81</v>
      </c>
      <c r="C95" s="245">
        <v>13989</v>
      </c>
      <c r="D95" s="245">
        <v>7379.1975000000002</v>
      </c>
      <c r="E95" s="245">
        <v>3916.92</v>
      </c>
      <c r="F95" s="263">
        <v>12939</v>
      </c>
      <c r="G95" s="245">
        <v>6825.3225000000002</v>
      </c>
      <c r="H95" s="245">
        <v>3622.92</v>
      </c>
      <c r="I95" s="245">
        <v>11964</v>
      </c>
      <c r="J95" s="245">
        <v>6311.01</v>
      </c>
      <c r="K95" s="245">
        <v>3349.92</v>
      </c>
      <c r="L95" s="245">
        <v>9399</v>
      </c>
      <c r="M95" s="245">
        <v>4957.9724999999999</v>
      </c>
      <c r="N95" s="245">
        <v>2631.72</v>
      </c>
    </row>
    <row r="96" spans="1:23">
      <c r="A96" s="245">
        <v>82</v>
      </c>
      <c r="B96" s="245">
        <v>83</v>
      </c>
      <c r="C96" s="245">
        <v>14481</v>
      </c>
      <c r="D96" s="245">
        <v>7638.7275</v>
      </c>
      <c r="E96" s="245">
        <v>4054.68</v>
      </c>
      <c r="F96" s="263">
        <v>13394</v>
      </c>
      <c r="G96" s="245">
        <v>7065.335</v>
      </c>
      <c r="H96" s="245">
        <v>3750.32</v>
      </c>
      <c r="I96" s="245">
        <v>12388</v>
      </c>
      <c r="J96" s="245">
        <v>6534.67</v>
      </c>
      <c r="K96" s="245">
        <v>3468.64</v>
      </c>
      <c r="L96" s="245">
        <v>9728</v>
      </c>
      <c r="M96" s="245">
        <v>5131.5200000000004</v>
      </c>
      <c r="N96" s="245">
        <v>2723.84</v>
      </c>
    </row>
    <row r="97" spans="1:23">
      <c r="A97" s="245">
        <v>84</v>
      </c>
      <c r="B97" s="245">
        <v>85</v>
      </c>
      <c r="C97" s="245">
        <v>14808</v>
      </c>
      <c r="D97" s="245">
        <v>7811.22</v>
      </c>
      <c r="E97" s="245">
        <v>4146.24</v>
      </c>
      <c r="F97" s="263">
        <v>13697</v>
      </c>
      <c r="G97" s="245">
        <v>7225.1674999999996</v>
      </c>
      <c r="H97" s="245">
        <v>3835.16</v>
      </c>
      <c r="I97" s="245">
        <v>12669</v>
      </c>
      <c r="J97" s="245">
        <v>6682.8975</v>
      </c>
      <c r="K97" s="245">
        <v>3547.32</v>
      </c>
      <c r="L97" s="245">
        <v>9950</v>
      </c>
      <c r="M97" s="245">
        <v>5248.625</v>
      </c>
      <c r="N97" s="245">
        <v>2786</v>
      </c>
    </row>
    <row r="98" spans="1:23">
      <c r="A98" s="245">
        <v>86</v>
      </c>
      <c r="B98" s="245">
        <v>87</v>
      </c>
      <c r="C98" s="245">
        <v>15140</v>
      </c>
      <c r="D98" s="245">
        <v>7986.35</v>
      </c>
      <c r="E98" s="245">
        <v>4239.2</v>
      </c>
      <c r="F98" s="263">
        <v>14005</v>
      </c>
      <c r="G98" s="245">
        <v>7387.6374999999998</v>
      </c>
      <c r="H98" s="245">
        <v>3921.4</v>
      </c>
      <c r="I98" s="245">
        <v>12951</v>
      </c>
      <c r="J98" s="245">
        <v>6831.6525000000001</v>
      </c>
      <c r="K98" s="245">
        <v>3626.2799999999997</v>
      </c>
      <c r="L98" s="245">
        <v>10172</v>
      </c>
      <c r="M98" s="245">
        <v>5365.73</v>
      </c>
      <c r="N98" s="245">
        <v>2848.16</v>
      </c>
    </row>
    <row r="99" spans="1:23">
      <c r="A99" s="245">
        <v>88</v>
      </c>
      <c r="B99" s="245">
        <v>89</v>
      </c>
      <c r="C99" s="245">
        <v>15469</v>
      </c>
      <c r="D99" s="245">
        <v>8159.8975</v>
      </c>
      <c r="E99" s="245">
        <v>4331.32</v>
      </c>
      <c r="F99" s="263">
        <v>14309</v>
      </c>
      <c r="G99" s="245">
        <v>7547.9975000000004</v>
      </c>
      <c r="H99" s="245">
        <v>4006.52</v>
      </c>
      <c r="I99" s="245">
        <v>13233</v>
      </c>
      <c r="J99" s="245">
        <v>6980.4075000000003</v>
      </c>
      <c r="K99" s="245">
        <v>3705.24</v>
      </c>
      <c r="L99" s="245">
        <v>10392</v>
      </c>
      <c r="M99" s="245">
        <v>5481.78</v>
      </c>
      <c r="N99" s="245">
        <v>2909.76</v>
      </c>
    </row>
    <row r="100" spans="1:23" ht="16.2" thickBot="1">
      <c r="A100" s="245">
        <v>90</v>
      </c>
      <c r="B100" s="245">
        <v>99</v>
      </c>
      <c r="C100" s="245">
        <v>15796</v>
      </c>
      <c r="D100" s="245">
        <v>8332.39</v>
      </c>
      <c r="E100" s="245">
        <v>4422.88</v>
      </c>
      <c r="F100" s="264">
        <v>14611</v>
      </c>
      <c r="G100" s="245">
        <v>7707.3024999999998</v>
      </c>
      <c r="H100" s="245">
        <v>4091.08</v>
      </c>
      <c r="I100" s="245">
        <v>13512</v>
      </c>
      <c r="J100" s="245">
        <v>7127.58</v>
      </c>
      <c r="K100" s="245">
        <v>3783.36</v>
      </c>
      <c r="L100" s="245">
        <v>10615</v>
      </c>
      <c r="M100" s="245">
        <v>5599.4125000000004</v>
      </c>
      <c r="N100" s="245">
        <v>2972.2</v>
      </c>
    </row>
    <row r="109" spans="1:23">
      <c r="A109" s="245" t="s">
        <v>662</v>
      </c>
      <c r="C109" s="245" t="s">
        <v>635</v>
      </c>
      <c r="F109" s="245" t="s">
        <v>636</v>
      </c>
      <c r="I109" s="245" t="s">
        <v>637</v>
      </c>
      <c r="L109" s="245" t="s">
        <v>638</v>
      </c>
    </row>
    <row r="110" spans="1:23">
      <c r="A110" s="245" t="s">
        <v>651</v>
      </c>
      <c r="C110" s="245" t="s">
        <v>780</v>
      </c>
      <c r="F110" s="245" t="s">
        <v>244</v>
      </c>
      <c r="I110" s="245" t="s">
        <v>771</v>
      </c>
      <c r="L110" s="245" t="s">
        <v>772</v>
      </c>
    </row>
    <row r="111" spans="1:23" ht="16.2" thickBot="1">
      <c r="A111" s="245" t="s">
        <v>653</v>
      </c>
      <c r="B111" s="245" t="s">
        <v>654</v>
      </c>
      <c r="C111" s="245" t="s">
        <v>652</v>
      </c>
      <c r="D111" s="245" t="s">
        <v>655</v>
      </c>
      <c r="E111" s="245" t="s">
        <v>656</v>
      </c>
      <c r="F111" s="245" t="s">
        <v>652</v>
      </c>
      <c r="G111" s="245" t="s">
        <v>655</v>
      </c>
      <c r="H111" s="245" t="s">
        <v>656</v>
      </c>
      <c r="I111" s="245" t="s">
        <v>652</v>
      </c>
      <c r="J111" s="245" t="s">
        <v>655</v>
      </c>
      <c r="K111" s="245" t="s">
        <v>656</v>
      </c>
      <c r="L111" s="245" t="s">
        <v>652</v>
      </c>
      <c r="M111" s="245" t="s">
        <v>655</v>
      </c>
      <c r="N111" s="245" t="s">
        <v>656</v>
      </c>
    </row>
    <row r="112" spans="1:23">
      <c r="A112" s="245">
        <v>60</v>
      </c>
      <c r="B112" s="245">
        <v>64</v>
      </c>
      <c r="C112" s="245">
        <v>3869</v>
      </c>
      <c r="D112" s="245">
        <v>2040.8975</v>
      </c>
      <c r="E112" s="245">
        <v>1083.32</v>
      </c>
      <c r="F112" s="262">
        <v>3579</v>
      </c>
      <c r="G112" s="245">
        <v>1887.9224999999999</v>
      </c>
      <c r="H112" s="245">
        <v>1002.12</v>
      </c>
      <c r="I112" s="245">
        <v>3274</v>
      </c>
      <c r="J112" s="245">
        <v>1727.0350000000001</v>
      </c>
      <c r="K112" s="245">
        <v>916.72</v>
      </c>
      <c r="L112" s="245">
        <v>2574</v>
      </c>
      <c r="M112" s="245">
        <v>1357.7850000000001</v>
      </c>
      <c r="N112" s="245">
        <v>720.72</v>
      </c>
      <c r="W112" s="245">
        <v>6</v>
      </c>
    </row>
    <row r="113" spans="1:14">
      <c r="A113" s="245">
        <v>65</v>
      </c>
      <c r="B113" s="245">
        <v>69</v>
      </c>
      <c r="C113" s="245">
        <v>4298</v>
      </c>
      <c r="D113" s="245">
        <v>2267.1950000000002</v>
      </c>
      <c r="E113" s="245">
        <v>1203.44</v>
      </c>
      <c r="F113" s="263">
        <v>3976</v>
      </c>
      <c r="G113" s="245">
        <v>2097.34</v>
      </c>
      <c r="H113" s="245">
        <v>1113.28</v>
      </c>
      <c r="I113" s="245">
        <v>3639</v>
      </c>
      <c r="J113" s="245">
        <v>1919.5725</v>
      </c>
      <c r="K113" s="245">
        <v>1018.92</v>
      </c>
      <c r="L113" s="245">
        <v>2860</v>
      </c>
      <c r="M113" s="245">
        <v>1508.65</v>
      </c>
      <c r="N113" s="245">
        <v>800.8</v>
      </c>
    </row>
    <row r="114" spans="1:14">
      <c r="A114" s="245">
        <v>70</v>
      </c>
      <c r="B114" s="245">
        <v>74</v>
      </c>
      <c r="C114" s="245">
        <v>6627</v>
      </c>
      <c r="D114" s="245">
        <v>3495.7424999999998</v>
      </c>
      <c r="E114" s="245">
        <v>1855.56</v>
      </c>
      <c r="F114" s="263">
        <v>6130</v>
      </c>
      <c r="G114" s="245">
        <v>3233.5749999999998</v>
      </c>
      <c r="H114" s="245">
        <v>1716.4</v>
      </c>
      <c r="I114" s="245">
        <v>5621</v>
      </c>
      <c r="J114" s="245">
        <v>2965.0774999999999</v>
      </c>
      <c r="K114" s="245">
        <v>1573.88</v>
      </c>
      <c r="L114" s="245">
        <v>4415</v>
      </c>
      <c r="M114" s="245">
        <v>2328.9124999999999</v>
      </c>
      <c r="N114" s="245">
        <v>1236.2</v>
      </c>
    </row>
    <row r="115" spans="1:14">
      <c r="A115" s="245">
        <v>75</v>
      </c>
      <c r="B115" s="245">
        <v>79</v>
      </c>
      <c r="C115" s="245">
        <v>8805</v>
      </c>
      <c r="D115" s="245">
        <v>4644.6374999999998</v>
      </c>
      <c r="E115" s="245">
        <v>2465.4</v>
      </c>
      <c r="F115" s="263">
        <v>8145</v>
      </c>
      <c r="G115" s="245">
        <v>4296.4875000000002</v>
      </c>
      <c r="H115" s="245">
        <v>2280.6</v>
      </c>
      <c r="I115" s="245">
        <v>7472</v>
      </c>
      <c r="J115" s="245">
        <v>3941.48</v>
      </c>
      <c r="K115" s="245">
        <v>2092.16</v>
      </c>
      <c r="L115" s="245">
        <v>5869</v>
      </c>
      <c r="M115" s="245">
        <v>3095.8975</v>
      </c>
      <c r="N115" s="245">
        <v>1643.32</v>
      </c>
    </row>
    <row r="116" spans="1:14">
      <c r="A116" s="245">
        <v>80</v>
      </c>
      <c r="B116" s="245">
        <v>81</v>
      </c>
      <c r="C116" s="245">
        <v>11973</v>
      </c>
      <c r="D116" s="245">
        <v>6315.7574999999997</v>
      </c>
      <c r="E116" s="245">
        <v>3352.44</v>
      </c>
      <c r="F116" s="263">
        <v>11075</v>
      </c>
      <c r="G116" s="245">
        <v>5842.0625</v>
      </c>
      <c r="H116" s="245">
        <v>3101</v>
      </c>
      <c r="I116" s="245">
        <v>10156</v>
      </c>
      <c r="J116" s="245">
        <v>5357.29</v>
      </c>
      <c r="K116" s="245">
        <v>2843.68</v>
      </c>
      <c r="L116" s="245">
        <v>7978</v>
      </c>
      <c r="M116" s="245">
        <v>4208.3950000000004</v>
      </c>
      <c r="N116" s="245">
        <v>2233.84</v>
      </c>
    </row>
    <row r="117" spans="1:14">
      <c r="A117" s="245">
        <v>82</v>
      </c>
      <c r="B117" s="245">
        <v>83</v>
      </c>
      <c r="C117" s="245">
        <v>12395</v>
      </c>
      <c r="D117" s="245">
        <v>6538.3625000000002</v>
      </c>
      <c r="E117" s="245">
        <v>3470.6</v>
      </c>
      <c r="F117" s="263">
        <v>11465</v>
      </c>
      <c r="G117" s="245">
        <v>6047.7875000000004</v>
      </c>
      <c r="H117" s="245">
        <v>3210.2</v>
      </c>
      <c r="I117" s="245">
        <v>10514</v>
      </c>
      <c r="J117" s="245">
        <v>5546.1350000000002</v>
      </c>
      <c r="K117" s="245">
        <v>2943.92</v>
      </c>
      <c r="L117" s="245">
        <v>8257</v>
      </c>
      <c r="M117" s="245">
        <v>4355.5675000000001</v>
      </c>
      <c r="N117" s="245">
        <v>2311.96</v>
      </c>
    </row>
    <row r="118" spans="1:14">
      <c r="A118" s="245">
        <v>84</v>
      </c>
      <c r="B118" s="245">
        <v>85</v>
      </c>
      <c r="C118" s="245">
        <v>12674</v>
      </c>
      <c r="D118" s="245">
        <v>6685.5349999999999</v>
      </c>
      <c r="E118" s="245">
        <v>3548.72</v>
      </c>
      <c r="F118" s="263">
        <v>11724</v>
      </c>
      <c r="G118" s="245">
        <v>6184.41</v>
      </c>
      <c r="H118" s="245">
        <v>3282.72</v>
      </c>
      <c r="I118" s="245">
        <v>10753</v>
      </c>
      <c r="J118" s="245">
        <v>5672.2075000000004</v>
      </c>
      <c r="K118" s="245">
        <v>3010.84</v>
      </c>
      <c r="L118" s="245">
        <v>8447</v>
      </c>
      <c r="M118" s="245">
        <v>4455.7924999999996</v>
      </c>
      <c r="N118" s="245">
        <v>2365.16</v>
      </c>
    </row>
    <row r="119" spans="1:14">
      <c r="A119" s="245">
        <v>86</v>
      </c>
      <c r="B119" s="245">
        <v>87</v>
      </c>
      <c r="C119" s="245">
        <v>12957</v>
      </c>
      <c r="D119" s="245">
        <v>6834.8175000000001</v>
      </c>
      <c r="E119" s="245">
        <v>3627.96</v>
      </c>
      <c r="F119" s="263">
        <v>11985</v>
      </c>
      <c r="G119" s="245">
        <v>6322.0874999999996</v>
      </c>
      <c r="H119" s="245">
        <v>3355.8</v>
      </c>
      <c r="I119" s="245">
        <v>10992</v>
      </c>
      <c r="J119" s="245">
        <v>5798.28</v>
      </c>
      <c r="K119" s="245">
        <v>3077.76</v>
      </c>
      <c r="L119" s="245">
        <v>8635</v>
      </c>
      <c r="M119" s="245">
        <v>4554.9624999999996</v>
      </c>
      <c r="N119" s="245">
        <v>2417.8000000000002</v>
      </c>
    </row>
    <row r="120" spans="1:14">
      <c r="A120" s="245">
        <v>88</v>
      </c>
      <c r="B120" s="245">
        <v>89</v>
      </c>
      <c r="C120" s="245">
        <v>13239</v>
      </c>
      <c r="D120" s="245">
        <v>6983.5725000000002</v>
      </c>
      <c r="E120" s="245">
        <v>3706.92</v>
      </c>
      <c r="F120" s="263">
        <v>12246</v>
      </c>
      <c r="G120" s="245">
        <v>6459.7650000000003</v>
      </c>
      <c r="H120" s="245">
        <v>3428.88</v>
      </c>
      <c r="I120" s="245">
        <v>11231</v>
      </c>
      <c r="J120" s="245">
        <v>5924.3525</v>
      </c>
      <c r="K120" s="245">
        <v>3144.68</v>
      </c>
      <c r="L120" s="245">
        <v>8822</v>
      </c>
      <c r="M120" s="245">
        <v>4653.6049999999996</v>
      </c>
      <c r="N120" s="245">
        <v>2470.16</v>
      </c>
    </row>
    <row r="121" spans="1:14" ht="16.2" thickBot="1">
      <c r="A121" s="245">
        <v>90</v>
      </c>
      <c r="B121" s="245">
        <v>99</v>
      </c>
      <c r="C121" s="245">
        <v>13521</v>
      </c>
      <c r="D121" s="245">
        <v>7132.3275000000003</v>
      </c>
      <c r="E121" s="245">
        <v>3785.88</v>
      </c>
      <c r="F121" s="264">
        <v>12507</v>
      </c>
      <c r="G121" s="245">
        <v>6597.4425000000001</v>
      </c>
      <c r="H121" s="245">
        <v>3501.96</v>
      </c>
      <c r="I121" s="245">
        <v>11470</v>
      </c>
      <c r="J121" s="245">
        <v>6050.4250000000002</v>
      </c>
      <c r="K121" s="245">
        <v>3211.6</v>
      </c>
      <c r="L121" s="245">
        <v>9007</v>
      </c>
      <c r="M121" s="245">
        <v>4751.1925000000001</v>
      </c>
      <c r="N121" s="245">
        <v>2521.96</v>
      </c>
    </row>
    <row r="130" spans="1:23">
      <c r="A130" s="245" t="s">
        <v>663</v>
      </c>
      <c r="C130" s="245" t="s">
        <v>635</v>
      </c>
      <c r="F130" s="245" t="s">
        <v>636</v>
      </c>
      <c r="I130" s="245" t="s">
        <v>637</v>
      </c>
      <c r="L130" s="245" t="s">
        <v>638</v>
      </c>
    </row>
    <row r="131" spans="1:23">
      <c r="A131" s="245" t="s">
        <v>651</v>
      </c>
      <c r="C131" s="245" t="s">
        <v>780</v>
      </c>
      <c r="F131" s="245" t="s">
        <v>244</v>
      </c>
      <c r="I131" s="245" t="s">
        <v>771</v>
      </c>
      <c r="L131" s="245" t="s">
        <v>772</v>
      </c>
    </row>
    <row r="132" spans="1:23" ht="16.2" thickBot="1">
      <c r="A132" s="245" t="s">
        <v>653</v>
      </c>
      <c r="B132" s="245" t="s">
        <v>654</v>
      </c>
      <c r="C132" s="245" t="s">
        <v>652</v>
      </c>
      <c r="D132" s="245" t="s">
        <v>655</v>
      </c>
      <c r="E132" s="245" t="s">
        <v>656</v>
      </c>
      <c r="F132" s="245" t="s">
        <v>652</v>
      </c>
      <c r="G132" s="245" t="s">
        <v>655</v>
      </c>
      <c r="H132" s="245" t="s">
        <v>656</v>
      </c>
      <c r="I132" s="245" t="s">
        <v>652</v>
      </c>
      <c r="J132" s="245" t="s">
        <v>655</v>
      </c>
      <c r="K132" s="245" t="s">
        <v>656</v>
      </c>
      <c r="L132" s="245" t="s">
        <v>652</v>
      </c>
      <c r="M132" s="245" t="s">
        <v>655</v>
      </c>
      <c r="N132" s="245" t="s">
        <v>656</v>
      </c>
    </row>
    <row r="133" spans="1:23">
      <c r="A133" s="245">
        <v>60</v>
      </c>
      <c r="B133" s="245">
        <v>64</v>
      </c>
      <c r="C133" s="245">
        <v>3869</v>
      </c>
      <c r="D133" s="245">
        <v>2040.8975</v>
      </c>
      <c r="E133" s="245">
        <v>1083.32</v>
      </c>
      <c r="F133" s="262">
        <v>3579</v>
      </c>
      <c r="G133" s="245">
        <v>1887.9224999999999</v>
      </c>
      <c r="H133" s="245">
        <v>1002.12</v>
      </c>
      <c r="I133" s="245">
        <v>3274</v>
      </c>
      <c r="J133" s="245">
        <v>1727.0350000000001</v>
      </c>
      <c r="K133" s="245">
        <v>916.72</v>
      </c>
      <c r="L133" s="245">
        <v>2574</v>
      </c>
      <c r="M133" s="245">
        <v>1357.7850000000001</v>
      </c>
      <c r="N133" s="245">
        <v>720.72</v>
      </c>
      <c r="W133" s="245">
        <v>7</v>
      </c>
    </row>
    <row r="134" spans="1:23">
      <c r="A134" s="245">
        <v>65</v>
      </c>
      <c r="B134" s="245">
        <v>69</v>
      </c>
      <c r="C134" s="245">
        <v>4298</v>
      </c>
      <c r="D134" s="245">
        <v>2267.1950000000002</v>
      </c>
      <c r="E134" s="245">
        <v>1203.44</v>
      </c>
      <c r="F134" s="263">
        <v>3976</v>
      </c>
      <c r="G134" s="245">
        <v>2097.34</v>
      </c>
      <c r="H134" s="245">
        <v>1113.28</v>
      </c>
      <c r="I134" s="245">
        <v>3639</v>
      </c>
      <c r="J134" s="245">
        <v>1919.5725</v>
      </c>
      <c r="K134" s="245">
        <v>1018.92</v>
      </c>
      <c r="L134" s="245">
        <v>2860</v>
      </c>
      <c r="M134" s="245">
        <v>1508.65</v>
      </c>
      <c r="N134" s="245">
        <v>800.8</v>
      </c>
    </row>
    <row r="135" spans="1:23">
      <c r="A135" s="245">
        <v>70</v>
      </c>
      <c r="B135" s="245">
        <v>74</v>
      </c>
      <c r="C135" s="245">
        <v>6627</v>
      </c>
      <c r="D135" s="245">
        <v>3495.7424999999998</v>
      </c>
      <c r="E135" s="245">
        <v>1855.56</v>
      </c>
      <c r="F135" s="263">
        <v>6130</v>
      </c>
      <c r="G135" s="245">
        <v>3233.5749999999998</v>
      </c>
      <c r="H135" s="245">
        <v>1716.4</v>
      </c>
      <c r="I135" s="245">
        <v>5621</v>
      </c>
      <c r="J135" s="245">
        <v>2965.0774999999999</v>
      </c>
      <c r="K135" s="245">
        <v>1573.88</v>
      </c>
      <c r="L135" s="245">
        <v>4415</v>
      </c>
      <c r="M135" s="245">
        <v>2328.9124999999999</v>
      </c>
      <c r="N135" s="245">
        <v>1236.2</v>
      </c>
    </row>
    <row r="136" spans="1:23">
      <c r="A136" s="245">
        <v>75</v>
      </c>
      <c r="B136" s="245">
        <v>79</v>
      </c>
      <c r="C136" s="245">
        <v>8805</v>
      </c>
      <c r="D136" s="245">
        <v>4644.6374999999998</v>
      </c>
      <c r="E136" s="245">
        <v>2465.4</v>
      </c>
      <c r="F136" s="263">
        <v>8145</v>
      </c>
      <c r="G136" s="245">
        <v>4296.4875000000002</v>
      </c>
      <c r="H136" s="245">
        <v>2280.6</v>
      </c>
      <c r="I136" s="245">
        <v>7472</v>
      </c>
      <c r="J136" s="245">
        <v>3941.48</v>
      </c>
      <c r="K136" s="245">
        <v>2092.16</v>
      </c>
      <c r="L136" s="245">
        <v>5869</v>
      </c>
      <c r="M136" s="245">
        <v>3095.8975</v>
      </c>
      <c r="N136" s="245">
        <v>1643.32</v>
      </c>
    </row>
    <row r="137" spans="1:23">
      <c r="A137" s="245">
        <v>80</v>
      </c>
      <c r="B137" s="245">
        <v>81</v>
      </c>
      <c r="C137" s="245">
        <v>11973</v>
      </c>
      <c r="D137" s="245">
        <v>6315.7574999999997</v>
      </c>
      <c r="E137" s="245">
        <v>3352.44</v>
      </c>
      <c r="F137" s="263">
        <v>11075</v>
      </c>
      <c r="G137" s="245">
        <v>5842.0625</v>
      </c>
      <c r="H137" s="245">
        <v>3101</v>
      </c>
      <c r="I137" s="245">
        <v>10156</v>
      </c>
      <c r="J137" s="245">
        <v>5357.29</v>
      </c>
      <c r="K137" s="245">
        <v>2843.68</v>
      </c>
      <c r="L137" s="245">
        <v>7978</v>
      </c>
      <c r="M137" s="245">
        <v>4208.3950000000004</v>
      </c>
      <c r="N137" s="245">
        <v>2233.84</v>
      </c>
    </row>
    <row r="138" spans="1:23">
      <c r="A138" s="245">
        <v>82</v>
      </c>
      <c r="B138" s="245">
        <v>83</v>
      </c>
      <c r="C138" s="245">
        <v>12395</v>
      </c>
      <c r="D138" s="245">
        <v>6538.3625000000002</v>
      </c>
      <c r="E138" s="245">
        <v>3470.6</v>
      </c>
      <c r="F138" s="263">
        <v>11465</v>
      </c>
      <c r="G138" s="245">
        <v>6047.7875000000004</v>
      </c>
      <c r="H138" s="245">
        <v>3210.2</v>
      </c>
      <c r="I138" s="245">
        <v>10514</v>
      </c>
      <c r="J138" s="245">
        <v>5546.1350000000002</v>
      </c>
      <c r="K138" s="245">
        <v>2943.92</v>
      </c>
      <c r="L138" s="245">
        <v>8257</v>
      </c>
      <c r="M138" s="245">
        <v>4355.5675000000001</v>
      </c>
      <c r="N138" s="245">
        <v>2311.96</v>
      </c>
    </row>
    <row r="139" spans="1:23">
      <c r="A139" s="245">
        <v>84</v>
      </c>
      <c r="B139" s="245">
        <v>85</v>
      </c>
      <c r="C139" s="245">
        <v>12674</v>
      </c>
      <c r="D139" s="245">
        <v>6685.5349999999999</v>
      </c>
      <c r="E139" s="245">
        <v>3548.72</v>
      </c>
      <c r="F139" s="263">
        <v>11724</v>
      </c>
      <c r="G139" s="245">
        <v>6184.41</v>
      </c>
      <c r="H139" s="245">
        <v>3282.72</v>
      </c>
      <c r="I139" s="245">
        <v>10753</v>
      </c>
      <c r="J139" s="245">
        <v>5672.2075000000004</v>
      </c>
      <c r="K139" s="245">
        <v>3010.84</v>
      </c>
      <c r="L139" s="245">
        <v>8447</v>
      </c>
      <c r="M139" s="245">
        <v>4455.7924999999996</v>
      </c>
      <c r="N139" s="245">
        <v>2365.16</v>
      </c>
    </row>
    <row r="140" spans="1:23">
      <c r="A140" s="245">
        <v>86</v>
      </c>
      <c r="B140" s="245">
        <v>87</v>
      </c>
      <c r="C140" s="245">
        <v>12957</v>
      </c>
      <c r="D140" s="245">
        <v>6834.8175000000001</v>
      </c>
      <c r="E140" s="245">
        <v>3627.96</v>
      </c>
      <c r="F140" s="263">
        <v>11985</v>
      </c>
      <c r="G140" s="245">
        <v>6322.0874999999996</v>
      </c>
      <c r="H140" s="245">
        <v>3355.8</v>
      </c>
      <c r="I140" s="245">
        <v>10992</v>
      </c>
      <c r="J140" s="245">
        <v>5798.28</v>
      </c>
      <c r="K140" s="245">
        <v>3077.76</v>
      </c>
      <c r="L140" s="245">
        <v>8635</v>
      </c>
      <c r="M140" s="245">
        <v>4554.9624999999996</v>
      </c>
      <c r="N140" s="245">
        <v>2417.8000000000002</v>
      </c>
    </row>
    <row r="141" spans="1:23">
      <c r="A141" s="245">
        <v>88</v>
      </c>
      <c r="B141" s="245">
        <v>89</v>
      </c>
      <c r="C141" s="245">
        <v>13239</v>
      </c>
      <c r="D141" s="245">
        <v>6983.5725000000002</v>
      </c>
      <c r="E141" s="245">
        <v>3706.92</v>
      </c>
      <c r="F141" s="263">
        <v>12246</v>
      </c>
      <c r="G141" s="245">
        <v>6459.7650000000003</v>
      </c>
      <c r="H141" s="245">
        <v>3428.88</v>
      </c>
      <c r="I141" s="245">
        <v>11231</v>
      </c>
      <c r="J141" s="245">
        <v>5924.3525</v>
      </c>
      <c r="K141" s="245">
        <v>3144.68</v>
      </c>
      <c r="L141" s="245">
        <v>8822</v>
      </c>
      <c r="M141" s="245">
        <v>4653.6049999999996</v>
      </c>
      <c r="N141" s="245">
        <v>2470.16</v>
      </c>
    </row>
    <row r="142" spans="1:23" ht="16.2" thickBot="1">
      <c r="A142" s="245">
        <v>90</v>
      </c>
      <c r="B142" s="245">
        <v>99</v>
      </c>
      <c r="C142" s="245">
        <v>13521</v>
      </c>
      <c r="D142" s="245">
        <v>7132.3275000000003</v>
      </c>
      <c r="E142" s="245">
        <v>3785.88</v>
      </c>
      <c r="F142" s="264">
        <v>12507</v>
      </c>
      <c r="G142" s="245">
        <v>6597.4425000000001</v>
      </c>
      <c r="H142" s="245">
        <v>3501.96</v>
      </c>
      <c r="I142" s="245">
        <v>11470</v>
      </c>
      <c r="J142" s="245">
        <v>6050.4250000000002</v>
      </c>
      <c r="K142" s="245">
        <v>3211.6</v>
      </c>
      <c r="L142" s="245">
        <v>9007</v>
      </c>
      <c r="M142" s="245">
        <v>4751.1925000000001</v>
      </c>
      <c r="N142" s="245">
        <v>2521.96</v>
      </c>
    </row>
    <row r="151" spans="1:23">
      <c r="A151" s="245" t="s">
        <v>664</v>
      </c>
    </row>
    <row r="152" spans="1:23">
      <c r="C152" s="245" t="s">
        <v>635</v>
      </c>
      <c r="F152" s="245" t="s">
        <v>636</v>
      </c>
      <c r="I152" s="245" t="s">
        <v>637</v>
      </c>
      <c r="L152" s="245" t="s">
        <v>638</v>
      </c>
    </row>
    <row r="153" spans="1:23">
      <c r="A153" s="245" t="s">
        <v>651</v>
      </c>
      <c r="C153" s="245" t="s">
        <v>780</v>
      </c>
      <c r="F153" s="245" t="s">
        <v>244</v>
      </c>
      <c r="I153" s="245" t="s">
        <v>771</v>
      </c>
      <c r="L153" s="245" t="s">
        <v>772</v>
      </c>
    </row>
    <row r="154" spans="1:23" ht="16.2" thickBot="1">
      <c r="A154" s="245" t="s">
        <v>653</v>
      </c>
      <c r="B154" s="245" t="s">
        <v>654</v>
      </c>
      <c r="C154" s="245" t="s">
        <v>652</v>
      </c>
      <c r="D154" s="245" t="s">
        <v>655</v>
      </c>
      <c r="E154" s="245" t="s">
        <v>656</v>
      </c>
      <c r="F154" s="245" t="s">
        <v>652</v>
      </c>
      <c r="G154" s="245" t="s">
        <v>655</v>
      </c>
      <c r="H154" s="245" t="s">
        <v>656</v>
      </c>
      <c r="I154" s="245" t="s">
        <v>652</v>
      </c>
      <c r="J154" s="245" t="s">
        <v>655</v>
      </c>
      <c r="K154" s="245" t="s">
        <v>656</v>
      </c>
      <c r="L154" s="245" t="s">
        <v>652</v>
      </c>
      <c r="M154" s="245" t="s">
        <v>655</v>
      </c>
      <c r="N154" s="245" t="s">
        <v>656</v>
      </c>
    </row>
    <row r="155" spans="1:23">
      <c r="A155" s="245">
        <v>60</v>
      </c>
      <c r="B155" s="245">
        <v>64</v>
      </c>
      <c r="C155" s="245">
        <v>4517</v>
      </c>
      <c r="D155" s="245">
        <v>2382.7175000000002</v>
      </c>
      <c r="E155" s="245">
        <v>1264.76</v>
      </c>
      <c r="F155" s="262">
        <v>4177</v>
      </c>
      <c r="G155" s="245">
        <v>2203.3674999999998</v>
      </c>
      <c r="H155" s="245">
        <v>1169.56</v>
      </c>
      <c r="I155" s="245">
        <v>3858</v>
      </c>
      <c r="J155" s="245">
        <v>2035.095</v>
      </c>
      <c r="K155" s="245">
        <v>1080.24</v>
      </c>
      <c r="L155" s="245">
        <v>3033</v>
      </c>
      <c r="M155" s="245">
        <v>1599.9075</v>
      </c>
      <c r="N155" s="245">
        <v>849.24</v>
      </c>
      <c r="W155" s="245">
        <v>8</v>
      </c>
    </row>
    <row r="156" spans="1:23">
      <c r="A156" s="245">
        <v>65</v>
      </c>
      <c r="B156" s="245">
        <v>69</v>
      </c>
      <c r="C156" s="245">
        <v>5020</v>
      </c>
      <c r="D156" s="245">
        <v>2648.05</v>
      </c>
      <c r="E156" s="245">
        <v>1405.6</v>
      </c>
      <c r="F156" s="263">
        <v>4644</v>
      </c>
      <c r="G156" s="245">
        <v>2449.71</v>
      </c>
      <c r="H156" s="245">
        <v>1300.32</v>
      </c>
      <c r="I156" s="245">
        <v>4289</v>
      </c>
      <c r="J156" s="245">
        <v>2262.4475000000002</v>
      </c>
      <c r="K156" s="245">
        <v>1200.92</v>
      </c>
      <c r="L156" s="245">
        <v>3368</v>
      </c>
      <c r="M156" s="245">
        <v>1776.62</v>
      </c>
      <c r="N156" s="245">
        <v>943.04</v>
      </c>
    </row>
    <row r="157" spans="1:23">
      <c r="A157" s="245">
        <v>70</v>
      </c>
      <c r="B157" s="245">
        <v>74</v>
      </c>
      <c r="C157" s="245">
        <v>7743</v>
      </c>
      <c r="D157" s="245">
        <v>4084.4324999999999</v>
      </c>
      <c r="E157" s="245">
        <v>2168.04</v>
      </c>
      <c r="F157" s="263">
        <v>7162</v>
      </c>
      <c r="G157" s="245">
        <v>3777.9549999999999</v>
      </c>
      <c r="H157" s="245">
        <v>2005.36</v>
      </c>
      <c r="I157" s="245">
        <v>6622</v>
      </c>
      <c r="J157" s="245">
        <v>3493.105</v>
      </c>
      <c r="K157" s="245">
        <v>1854.16</v>
      </c>
      <c r="L157" s="245">
        <v>5204</v>
      </c>
      <c r="M157" s="245">
        <v>2745.11</v>
      </c>
      <c r="N157" s="245">
        <v>1457.12</v>
      </c>
    </row>
    <row r="158" spans="1:23">
      <c r="A158" s="245">
        <v>75</v>
      </c>
      <c r="B158" s="245">
        <v>79</v>
      </c>
      <c r="C158" s="245">
        <v>10286</v>
      </c>
      <c r="D158" s="245">
        <v>5425.8649999999998</v>
      </c>
      <c r="E158" s="245">
        <v>2880.08</v>
      </c>
      <c r="F158" s="263">
        <v>9515</v>
      </c>
      <c r="G158" s="245">
        <v>5019.1625000000004</v>
      </c>
      <c r="H158" s="245">
        <v>2664.2</v>
      </c>
      <c r="I158" s="245">
        <v>8802</v>
      </c>
      <c r="J158" s="245">
        <v>4643.0550000000003</v>
      </c>
      <c r="K158" s="245">
        <v>2464.56</v>
      </c>
      <c r="L158" s="245">
        <v>6915</v>
      </c>
      <c r="M158" s="245">
        <v>3647.6624999999999</v>
      </c>
      <c r="N158" s="245">
        <v>1936.2</v>
      </c>
    </row>
    <row r="159" spans="1:23">
      <c r="A159" s="245">
        <v>80</v>
      </c>
      <c r="B159" s="245">
        <v>81</v>
      </c>
      <c r="C159" s="245">
        <v>13989</v>
      </c>
      <c r="D159" s="245">
        <v>7379.1975000000002</v>
      </c>
      <c r="E159" s="245">
        <v>3916.92</v>
      </c>
      <c r="F159" s="263">
        <v>12939</v>
      </c>
      <c r="G159" s="245">
        <v>6825.3225000000002</v>
      </c>
      <c r="H159" s="245">
        <v>3622.92</v>
      </c>
      <c r="I159" s="245">
        <v>11964</v>
      </c>
      <c r="J159" s="245">
        <v>6311.01</v>
      </c>
      <c r="K159" s="245">
        <v>3349.92</v>
      </c>
      <c r="L159" s="245">
        <v>9399</v>
      </c>
      <c r="M159" s="245">
        <v>4957.9724999999999</v>
      </c>
      <c r="N159" s="245">
        <v>2631.72</v>
      </c>
    </row>
    <row r="160" spans="1:23">
      <c r="A160" s="245">
        <v>82</v>
      </c>
      <c r="B160" s="245">
        <v>83</v>
      </c>
      <c r="C160" s="245">
        <v>14481</v>
      </c>
      <c r="D160" s="245">
        <v>7638.7275</v>
      </c>
      <c r="E160" s="245">
        <v>4054.68</v>
      </c>
      <c r="F160" s="263">
        <v>13394</v>
      </c>
      <c r="G160" s="245">
        <v>7065.335</v>
      </c>
      <c r="H160" s="245">
        <v>3750.32</v>
      </c>
      <c r="I160" s="245">
        <v>12388</v>
      </c>
      <c r="J160" s="245">
        <v>6534.67</v>
      </c>
      <c r="K160" s="245">
        <v>3468.64</v>
      </c>
      <c r="L160" s="245">
        <v>9728</v>
      </c>
      <c r="M160" s="245">
        <v>5131.5200000000004</v>
      </c>
      <c r="N160" s="245">
        <v>2723.84</v>
      </c>
    </row>
    <row r="161" spans="1:14">
      <c r="A161" s="245">
        <v>84</v>
      </c>
      <c r="B161" s="245">
        <v>85</v>
      </c>
      <c r="C161" s="245">
        <v>14808</v>
      </c>
      <c r="D161" s="245">
        <v>7811.22</v>
      </c>
      <c r="E161" s="245">
        <v>4146.24</v>
      </c>
      <c r="F161" s="263">
        <v>13697</v>
      </c>
      <c r="G161" s="245">
        <v>7225.1674999999996</v>
      </c>
      <c r="H161" s="245">
        <v>3835.16</v>
      </c>
      <c r="I161" s="245">
        <v>12669</v>
      </c>
      <c r="J161" s="245">
        <v>6682.8975</v>
      </c>
      <c r="K161" s="245">
        <v>3547.32</v>
      </c>
      <c r="L161" s="245">
        <v>9950</v>
      </c>
      <c r="M161" s="245">
        <v>5248.625</v>
      </c>
      <c r="N161" s="245">
        <v>2786</v>
      </c>
    </row>
    <row r="162" spans="1:14">
      <c r="A162" s="245">
        <v>86</v>
      </c>
      <c r="B162" s="245">
        <v>87</v>
      </c>
      <c r="C162" s="245">
        <v>15140</v>
      </c>
      <c r="D162" s="245">
        <v>7986.35</v>
      </c>
      <c r="E162" s="245">
        <v>4239.2</v>
      </c>
      <c r="F162" s="263">
        <v>14005</v>
      </c>
      <c r="G162" s="245">
        <v>7387.6374999999998</v>
      </c>
      <c r="H162" s="245">
        <v>3921.4</v>
      </c>
      <c r="I162" s="245">
        <v>12951</v>
      </c>
      <c r="J162" s="245">
        <v>6831.6525000000001</v>
      </c>
      <c r="K162" s="245">
        <v>3626.2799999999997</v>
      </c>
      <c r="L162" s="245">
        <v>10172</v>
      </c>
      <c r="M162" s="245">
        <v>5365.73</v>
      </c>
      <c r="N162" s="245">
        <v>2848.16</v>
      </c>
    </row>
    <row r="163" spans="1:14">
      <c r="A163" s="245">
        <v>88</v>
      </c>
      <c r="B163" s="245">
        <v>89</v>
      </c>
      <c r="C163" s="245">
        <v>15469</v>
      </c>
      <c r="D163" s="245">
        <v>8159.8975</v>
      </c>
      <c r="E163" s="245">
        <v>4331.32</v>
      </c>
      <c r="F163" s="263">
        <v>14309</v>
      </c>
      <c r="G163" s="245">
        <v>7547.9975000000004</v>
      </c>
      <c r="H163" s="245">
        <v>4006.52</v>
      </c>
      <c r="I163" s="245">
        <v>13233</v>
      </c>
      <c r="J163" s="245">
        <v>6980.4075000000003</v>
      </c>
      <c r="K163" s="245">
        <v>3705.24</v>
      </c>
      <c r="L163" s="245">
        <v>10392</v>
      </c>
      <c r="M163" s="245">
        <v>5481.78</v>
      </c>
      <c r="N163" s="245">
        <v>2909.76</v>
      </c>
    </row>
    <row r="164" spans="1:14" ht="16.2" thickBot="1">
      <c r="A164" s="245">
        <v>90</v>
      </c>
      <c r="B164" s="245">
        <v>99</v>
      </c>
      <c r="C164" s="245">
        <v>15796</v>
      </c>
      <c r="D164" s="245">
        <v>8332.39</v>
      </c>
      <c r="E164" s="245">
        <v>4422.88</v>
      </c>
      <c r="F164" s="264">
        <v>14611</v>
      </c>
      <c r="G164" s="245">
        <v>7707.3024999999998</v>
      </c>
      <c r="H164" s="245">
        <v>4091.08</v>
      </c>
      <c r="I164" s="245">
        <v>13512</v>
      </c>
      <c r="J164" s="245">
        <v>7127.58</v>
      </c>
      <c r="K164" s="245">
        <v>3783.36</v>
      </c>
      <c r="L164" s="245">
        <v>10615</v>
      </c>
      <c r="M164" s="245">
        <v>5599.4125000000004</v>
      </c>
      <c r="N164" s="245">
        <v>2972.2</v>
      </c>
    </row>
    <row r="173" spans="1:14">
      <c r="A173" s="245" t="s">
        <v>665</v>
      </c>
    </row>
    <row r="174" spans="1:14">
      <c r="C174" s="245" t="s">
        <v>635</v>
      </c>
      <c r="F174" s="245" t="s">
        <v>636</v>
      </c>
      <c r="I174" s="245" t="s">
        <v>637</v>
      </c>
      <c r="L174" s="245" t="s">
        <v>638</v>
      </c>
    </row>
    <row r="175" spans="1:14">
      <c r="A175" s="245" t="s">
        <v>651</v>
      </c>
      <c r="C175" s="245" t="s">
        <v>780</v>
      </c>
      <c r="F175" s="245" t="s">
        <v>244</v>
      </c>
      <c r="I175" s="245" t="s">
        <v>771</v>
      </c>
      <c r="L175" s="245" t="s">
        <v>772</v>
      </c>
    </row>
    <row r="176" spans="1:14" ht="16.2" thickBot="1">
      <c r="A176" s="245" t="s">
        <v>653</v>
      </c>
      <c r="B176" s="245" t="s">
        <v>654</v>
      </c>
      <c r="C176" s="245" t="s">
        <v>652</v>
      </c>
      <c r="D176" s="245" t="s">
        <v>655</v>
      </c>
      <c r="E176" s="245" t="s">
        <v>656</v>
      </c>
      <c r="F176" s="245" t="s">
        <v>652</v>
      </c>
      <c r="G176" s="245" t="s">
        <v>655</v>
      </c>
      <c r="H176" s="245" t="s">
        <v>656</v>
      </c>
      <c r="I176" s="245" t="s">
        <v>652</v>
      </c>
      <c r="J176" s="245" t="s">
        <v>655</v>
      </c>
      <c r="K176" s="245" t="s">
        <v>656</v>
      </c>
      <c r="L176" s="245" t="s">
        <v>652</v>
      </c>
      <c r="M176" s="245" t="s">
        <v>655</v>
      </c>
      <c r="N176" s="245" t="s">
        <v>656</v>
      </c>
    </row>
    <row r="177" spans="1:23">
      <c r="A177" s="245">
        <v>60</v>
      </c>
      <c r="B177" s="245">
        <v>64</v>
      </c>
      <c r="C177" s="245">
        <v>4517</v>
      </c>
      <c r="D177" s="245">
        <v>2382.7175000000002</v>
      </c>
      <c r="E177" s="245">
        <v>1264.76</v>
      </c>
      <c r="F177" s="262">
        <v>4177</v>
      </c>
      <c r="G177" s="245">
        <v>2203.3674999999998</v>
      </c>
      <c r="H177" s="245">
        <v>1169.56</v>
      </c>
      <c r="I177" s="245">
        <v>3858</v>
      </c>
      <c r="J177" s="245">
        <v>2035.095</v>
      </c>
      <c r="K177" s="245">
        <v>1080.24</v>
      </c>
      <c r="L177" s="245">
        <v>3033</v>
      </c>
      <c r="M177" s="245">
        <v>1599.9075</v>
      </c>
      <c r="N177" s="245">
        <v>849.24</v>
      </c>
      <c r="W177" s="245">
        <v>9</v>
      </c>
    </row>
    <row r="178" spans="1:23">
      <c r="A178" s="245">
        <v>65</v>
      </c>
      <c r="B178" s="245">
        <v>69</v>
      </c>
      <c r="C178" s="245">
        <v>5020</v>
      </c>
      <c r="D178" s="245">
        <v>2648.05</v>
      </c>
      <c r="E178" s="245">
        <v>1405.6</v>
      </c>
      <c r="F178" s="263">
        <v>4644</v>
      </c>
      <c r="G178" s="245">
        <v>2449.71</v>
      </c>
      <c r="H178" s="245">
        <v>1300.32</v>
      </c>
      <c r="I178" s="245">
        <v>4289</v>
      </c>
      <c r="J178" s="245">
        <v>2262.4475000000002</v>
      </c>
      <c r="K178" s="245">
        <v>1200.92</v>
      </c>
      <c r="L178" s="245">
        <v>3368</v>
      </c>
      <c r="M178" s="245">
        <v>1776.62</v>
      </c>
      <c r="N178" s="245">
        <v>943.04</v>
      </c>
    </row>
    <row r="179" spans="1:23">
      <c r="A179" s="245">
        <v>70</v>
      </c>
      <c r="B179" s="245">
        <v>74</v>
      </c>
      <c r="C179" s="245">
        <v>7743</v>
      </c>
      <c r="D179" s="245">
        <v>4084.4324999999999</v>
      </c>
      <c r="E179" s="245">
        <v>2168.04</v>
      </c>
      <c r="F179" s="263">
        <v>7162</v>
      </c>
      <c r="G179" s="245">
        <v>3777.9549999999999</v>
      </c>
      <c r="H179" s="245">
        <v>2005.36</v>
      </c>
      <c r="I179" s="245">
        <v>6622</v>
      </c>
      <c r="J179" s="245">
        <v>3493.105</v>
      </c>
      <c r="K179" s="245">
        <v>1854.16</v>
      </c>
      <c r="L179" s="245">
        <v>5204</v>
      </c>
      <c r="M179" s="245">
        <v>2745.11</v>
      </c>
      <c r="N179" s="245">
        <v>1457.12</v>
      </c>
    </row>
    <row r="180" spans="1:23">
      <c r="A180" s="245">
        <v>75</v>
      </c>
      <c r="B180" s="245">
        <v>79</v>
      </c>
      <c r="C180" s="245">
        <v>10286</v>
      </c>
      <c r="D180" s="245">
        <v>5425.8649999999998</v>
      </c>
      <c r="E180" s="245">
        <v>2880.08</v>
      </c>
      <c r="F180" s="263">
        <v>9515</v>
      </c>
      <c r="G180" s="245">
        <v>5019.1625000000004</v>
      </c>
      <c r="H180" s="245">
        <v>2664.2</v>
      </c>
      <c r="I180" s="245">
        <v>8802</v>
      </c>
      <c r="J180" s="245">
        <v>4643.0550000000003</v>
      </c>
      <c r="K180" s="245">
        <v>2464.56</v>
      </c>
      <c r="L180" s="245">
        <v>6915</v>
      </c>
      <c r="M180" s="245">
        <v>3647.6624999999999</v>
      </c>
      <c r="N180" s="245">
        <v>1936.2</v>
      </c>
    </row>
    <row r="181" spans="1:23">
      <c r="A181" s="245">
        <v>80</v>
      </c>
      <c r="B181" s="245">
        <v>81</v>
      </c>
      <c r="C181" s="245">
        <v>13989</v>
      </c>
      <c r="D181" s="245">
        <v>7379.1975000000002</v>
      </c>
      <c r="E181" s="245">
        <v>3916.92</v>
      </c>
      <c r="F181" s="263">
        <v>12939</v>
      </c>
      <c r="G181" s="245">
        <v>6825.3225000000002</v>
      </c>
      <c r="H181" s="245">
        <v>3622.92</v>
      </c>
      <c r="I181" s="245">
        <v>11964</v>
      </c>
      <c r="J181" s="245">
        <v>6311.01</v>
      </c>
      <c r="K181" s="245">
        <v>3349.92</v>
      </c>
      <c r="L181" s="245">
        <v>9399</v>
      </c>
      <c r="M181" s="245">
        <v>4957.9724999999999</v>
      </c>
      <c r="N181" s="245">
        <v>2631.72</v>
      </c>
    </row>
    <row r="182" spans="1:23">
      <c r="A182" s="245">
        <v>82</v>
      </c>
      <c r="B182" s="245">
        <v>83</v>
      </c>
      <c r="C182" s="245">
        <v>14481</v>
      </c>
      <c r="D182" s="245">
        <v>7638.7275</v>
      </c>
      <c r="E182" s="245">
        <v>4054.68</v>
      </c>
      <c r="F182" s="263">
        <v>13394</v>
      </c>
      <c r="G182" s="245">
        <v>7065.335</v>
      </c>
      <c r="H182" s="245">
        <v>3750.32</v>
      </c>
      <c r="I182" s="245">
        <v>12388</v>
      </c>
      <c r="J182" s="245">
        <v>6534.67</v>
      </c>
      <c r="K182" s="245">
        <v>3468.64</v>
      </c>
      <c r="L182" s="245">
        <v>9728</v>
      </c>
      <c r="M182" s="245">
        <v>5131.5200000000004</v>
      </c>
      <c r="N182" s="245">
        <v>2723.84</v>
      </c>
    </row>
    <row r="183" spans="1:23">
      <c r="A183" s="245">
        <v>84</v>
      </c>
      <c r="B183" s="245">
        <v>85</v>
      </c>
      <c r="C183" s="245">
        <v>14808</v>
      </c>
      <c r="D183" s="245">
        <v>7811.22</v>
      </c>
      <c r="E183" s="245">
        <v>4146.24</v>
      </c>
      <c r="F183" s="263">
        <v>13697</v>
      </c>
      <c r="G183" s="245">
        <v>7225.1674999999996</v>
      </c>
      <c r="H183" s="245">
        <v>3835.16</v>
      </c>
      <c r="I183" s="245">
        <v>12669</v>
      </c>
      <c r="J183" s="245">
        <v>6682.8975</v>
      </c>
      <c r="K183" s="245">
        <v>3547.32</v>
      </c>
      <c r="L183" s="245">
        <v>9950</v>
      </c>
      <c r="M183" s="245">
        <v>5248.625</v>
      </c>
      <c r="N183" s="245">
        <v>2786</v>
      </c>
    </row>
    <row r="184" spans="1:23">
      <c r="A184" s="245">
        <v>86</v>
      </c>
      <c r="B184" s="245">
        <v>87</v>
      </c>
      <c r="C184" s="245">
        <v>15140</v>
      </c>
      <c r="D184" s="245">
        <v>7986.35</v>
      </c>
      <c r="E184" s="245">
        <v>4239.2</v>
      </c>
      <c r="F184" s="263">
        <v>14005</v>
      </c>
      <c r="G184" s="245">
        <v>7387.6374999999998</v>
      </c>
      <c r="H184" s="245">
        <v>3921.4</v>
      </c>
      <c r="I184" s="245">
        <v>12951</v>
      </c>
      <c r="J184" s="245">
        <v>6831.6525000000001</v>
      </c>
      <c r="K184" s="245">
        <v>3626.2799999999997</v>
      </c>
      <c r="L184" s="245">
        <v>10172</v>
      </c>
      <c r="M184" s="245">
        <v>5365.73</v>
      </c>
      <c r="N184" s="245">
        <v>2848.16</v>
      </c>
    </row>
    <row r="185" spans="1:23">
      <c r="A185" s="245">
        <v>88</v>
      </c>
      <c r="B185" s="245">
        <v>89</v>
      </c>
      <c r="C185" s="245">
        <v>15469</v>
      </c>
      <c r="D185" s="245">
        <v>8159.8975</v>
      </c>
      <c r="E185" s="245">
        <v>4331.32</v>
      </c>
      <c r="F185" s="263">
        <v>14309</v>
      </c>
      <c r="G185" s="245">
        <v>7547.9975000000004</v>
      </c>
      <c r="H185" s="245">
        <v>4006.52</v>
      </c>
      <c r="I185" s="245">
        <v>13233</v>
      </c>
      <c r="J185" s="245">
        <v>6980.4075000000003</v>
      </c>
      <c r="K185" s="245">
        <v>3705.24</v>
      </c>
      <c r="L185" s="245">
        <v>10392</v>
      </c>
      <c r="M185" s="245">
        <v>5481.78</v>
      </c>
      <c r="N185" s="245">
        <v>2909.76</v>
      </c>
    </row>
    <row r="186" spans="1:23" ht="16.2" thickBot="1">
      <c r="A186" s="245">
        <v>90</v>
      </c>
      <c r="B186" s="245">
        <v>99</v>
      </c>
      <c r="C186" s="245">
        <v>15796</v>
      </c>
      <c r="D186" s="245">
        <v>8332.39</v>
      </c>
      <c r="E186" s="245">
        <v>4422.88</v>
      </c>
      <c r="F186" s="264">
        <v>14611</v>
      </c>
      <c r="G186" s="245">
        <v>7707.3024999999998</v>
      </c>
      <c r="H186" s="245">
        <v>4091.08</v>
      </c>
      <c r="I186" s="245">
        <v>13512</v>
      </c>
      <c r="J186" s="245">
        <v>7127.58</v>
      </c>
      <c r="K186" s="245">
        <v>3783.36</v>
      </c>
      <c r="L186" s="245">
        <v>10615</v>
      </c>
      <c r="M186" s="245">
        <v>5599.4125000000004</v>
      </c>
      <c r="N186" s="245">
        <v>2972.2</v>
      </c>
    </row>
    <row r="195" spans="1:23">
      <c r="A195" s="245" t="s">
        <v>666</v>
      </c>
    </row>
    <row r="196" spans="1:23">
      <c r="C196" s="245" t="s">
        <v>635</v>
      </c>
      <c r="F196" s="245" t="s">
        <v>636</v>
      </c>
      <c r="I196" s="245" t="s">
        <v>637</v>
      </c>
      <c r="L196" s="245" t="s">
        <v>638</v>
      </c>
    </row>
    <row r="197" spans="1:23">
      <c r="A197" s="245" t="s">
        <v>651</v>
      </c>
      <c r="C197" s="245" t="s">
        <v>780</v>
      </c>
      <c r="F197" s="245" t="s">
        <v>244</v>
      </c>
      <c r="I197" s="245" t="s">
        <v>771</v>
      </c>
      <c r="L197" s="245" t="s">
        <v>772</v>
      </c>
    </row>
    <row r="198" spans="1:23" ht="16.2" thickBot="1">
      <c r="A198" s="245" t="s">
        <v>653</v>
      </c>
      <c r="B198" s="245" t="s">
        <v>654</v>
      </c>
      <c r="C198" s="245" t="s">
        <v>652</v>
      </c>
      <c r="D198" s="245" t="s">
        <v>655</v>
      </c>
      <c r="E198" s="245" t="s">
        <v>656</v>
      </c>
      <c r="F198" s="245" t="s">
        <v>652</v>
      </c>
      <c r="G198" s="245" t="s">
        <v>655</v>
      </c>
      <c r="H198" s="245" t="s">
        <v>656</v>
      </c>
      <c r="I198" s="245" t="s">
        <v>652</v>
      </c>
      <c r="J198" s="245" t="s">
        <v>655</v>
      </c>
      <c r="K198" s="245" t="s">
        <v>656</v>
      </c>
      <c r="L198" s="245" t="s">
        <v>652</v>
      </c>
      <c r="M198" s="245" t="s">
        <v>655</v>
      </c>
      <c r="N198" s="245" t="s">
        <v>656</v>
      </c>
    </row>
    <row r="199" spans="1:23">
      <c r="A199" s="245">
        <v>60</v>
      </c>
      <c r="B199" s="245">
        <v>64</v>
      </c>
      <c r="C199" s="245">
        <v>5559</v>
      </c>
      <c r="D199" s="245">
        <v>2932.3724999999999</v>
      </c>
      <c r="E199" s="245">
        <v>1556.52</v>
      </c>
      <c r="F199" s="262">
        <v>5142</v>
      </c>
      <c r="G199" s="245">
        <v>2712.4050000000002</v>
      </c>
      <c r="H199" s="245">
        <v>1439.76</v>
      </c>
      <c r="I199" s="245">
        <v>4543</v>
      </c>
      <c r="J199" s="245">
        <v>2396.4324999999999</v>
      </c>
      <c r="K199" s="245">
        <v>1272.04</v>
      </c>
      <c r="L199" s="245">
        <v>3265</v>
      </c>
      <c r="M199" s="245">
        <v>1722.2874999999999</v>
      </c>
      <c r="N199" s="245">
        <v>914.2</v>
      </c>
      <c r="W199" s="245">
        <v>10</v>
      </c>
    </row>
    <row r="200" spans="1:23">
      <c r="A200" s="245">
        <v>65</v>
      </c>
      <c r="B200" s="245">
        <v>69</v>
      </c>
      <c r="C200" s="245">
        <v>6175</v>
      </c>
      <c r="D200" s="245">
        <v>3257.3125</v>
      </c>
      <c r="E200" s="245">
        <v>1729</v>
      </c>
      <c r="F200" s="263">
        <v>5711</v>
      </c>
      <c r="G200" s="245">
        <v>3012.5524999999998</v>
      </c>
      <c r="H200" s="245">
        <v>1599.08</v>
      </c>
      <c r="I200" s="245">
        <v>5049</v>
      </c>
      <c r="J200" s="245">
        <v>2663.3474999999999</v>
      </c>
      <c r="K200" s="245">
        <v>1413.72</v>
      </c>
      <c r="L200" s="245">
        <v>3626</v>
      </c>
      <c r="M200" s="245">
        <v>1912.7149999999999</v>
      </c>
      <c r="N200" s="245">
        <v>1015.28</v>
      </c>
    </row>
    <row r="201" spans="1:23">
      <c r="A201" s="245">
        <v>70</v>
      </c>
      <c r="B201" s="245">
        <v>74</v>
      </c>
      <c r="C201" s="245">
        <v>7882</v>
      </c>
      <c r="D201" s="245">
        <v>4157.7550000000001</v>
      </c>
      <c r="E201" s="245">
        <v>2206.96</v>
      </c>
      <c r="F201" s="263">
        <v>7291</v>
      </c>
      <c r="G201" s="245">
        <v>3846.0025000000001</v>
      </c>
      <c r="H201" s="245">
        <v>2041.48</v>
      </c>
      <c r="I201" s="245">
        <v>6683</v>
      </c>
      <c r="J201" s="245">
        <v>3525.2824999999998</v>
      </c>
      <c r="K201" s="245">
        <v>1871.24</v>
      </c>
      <c r="L201" s="245">
        <v>5294</v>
      </c>
      <c r="M201" s="245">
        <v>2792.585</v>
      </c>
      <c r="N201" s="245">
        <v>1482.32</v>
      </c>
    </row>
    <row r="202" spans="1:23">
      <c r="A202" s="245">
        <v>75</v>
      </c>
      <c r="B202" s="245">
        <v>79</v>
      </c>
      <c r="C202" s="245">
        <v>11607</v>
      </c>
      <c r="D202" s="245">
        <v>6122.6925000000001</v>
      </c>
      <c r="E202" s="245">
        <v>3249.96</v>
      </c>
      <c r="F202" s="263">
        <v>10737</v>
      </c>
      <c r="G202" s="245">
        <v>5663.7674999999999</v>
      </c>
      <c r="H202" s="245">
        <v>3006.36</v>
      </c>
      <c r="I202" s="245">
        <v>10738</v>
      </c>
      <c r="J202" s="245">
        <v>5664.2950000000001</v>
      </c>
      <c r="K202" s="245">
        <v>3006.64</v>
      </c>
      <c r="L202" s="245">
        <v>7794</v>
      </c>
      <c r="M202" s="245">
        <v>4111.335</v>
      </c>
      <c r="N202" s="245">
        <v>2182.3200000000002</v>
      </c>
    </row>
    <row r="203" spans="1:23">
      <c r="A203" s="245">
        <v>80</v>
      </c>
      <c r="B203" s="245">
        <v>81</v>
      </c>
      <c r="C203" s="245">
        <v>14713</v>
      </c>
      <c r="D203" s="245">
        <v>7761.1075000000001</v>
      </c>
      <c r="E203" s="245">
        <v>4119.6400000000003</v>
      </c>
      <c r="F203" s="263">
        <v>13609</v>
      </c>
      <c r="G203" s="245">
        <v>7178.7475000000004</v>
      </c>
      <c r="H203" s="245">
        <v>3810.52</v>
      </c>
      <c r="I203" s="245">
        <v>12582</v>
      </c>
      <c r="J203" s="245">
        <v>6637.0050000000001</v>
      </c>
      <c r="K203" s="245">
        <v>3522.96</v>
      </c>
      <c r="L203" s="245">
        <v>9883</v>
      </c>
      <c r="M203" s="245">
        <v>5213.2825000000003</v>
      </c>
      <c r="N203" s="245">
        <v>2767.24</v>
      </c>
    </row>
    <row r="204" spans="1:23">
      <c r="A204" s="245">
        <v>82</v>
      </c>
      <c r="B204" s="245">
        <v>83</v>
      </c>
      <c r="C204" s="245">
        <v>15234</v>
      </c>
      <c r="D204" s="245">
        <v>8035.9350000000004</v>
      </c>
      <c r="E204" s="245">
        <v>4265.5200000000004</v>
      </c>
      <c r="F204" s="263">
        <v>14092</v>
      </c>
      <c r="G204" s="245">
        <v>7433.53</v>
      </c>
      <c r="H204" s="245">
        <v>3945.76</v>
      </c>
      <c r="I204" s="245">
        <v>13026</v>
      </c>
      <c r="J204" s="245">
        <v>6871.2150000000001</v>
      </c>
      <c r="K204" s="245">
        <v>3647.2799999999997</v>
      </c>
      <c r="L204" s="245">
        <v>10231</v>
      </c>
      <c r="M204" s="245">
        <v>5396.8525</v>
      </c>
      <c r="N204" s="245">
        <v>2864.68</v>
      </c>
    </row>
    <row r="205" spans="1:23">
      <c r="A205" s="245">
        <v>84</v>
      </c>
      <c r="B205" s="245">
        <v>85</v>
      </c>
      <c r="C205" s="245">
        <v>15579</v>
      </c>
      <c r="D205" s="245">
        <v>8217.9225000000006</v>
      </c>
      <c r="E205" s="245">
        <v>4362.12</v>
      </c>
      <c r="F205" s="263">
        <v>14411</v>
      </c>
      <c r="G205" s="245">
        <v>7601.8024999999998</v>
      </c>
      <c r="H205" s="245">
        <v>4035.08</v>
      </c>
      <c r="I205" s="245">
        <v>13319</v>
      </c>
      <c r="J205" s="245">
        <v>7025.7725</v>
      </c>
      <c r="K205" s="245">
        <v>3729.32</v>
      </c>
      <c r="L205" s="245">
        <v>10464</v>
      </c>
      <c r="M205" s="245">
        <v>5519.76</v>
      </c>
      <c r="N205" s="245">
        <v>2929.92</v>
      </c>
    </row>
    <row r="206" spans="1:23">
      <c r="A206" s="245">
        <v>86</v>
      </c>
      <c r="B206" s="245">
        <v>87</v>
      </c>
      <c r="C206" s="245">
        <v>15924</v>
      </c>
      <c r="D206" s="245">
        <v>8399.91</v>
      </c>
      <c r="E206" s="245">
        <v>4458.72</v>
      </c>
      <c r="F206" s="263">
        <v>14730</v>
      </c>
      <c r="G206" s="245">
        <v>7770.0749999999998</v>
      </c>
      <c r="H206" s="245">
        <v>4124.3999999999996</v>
      </c>
      <c r="I206" s="245">
        <v>13618</v>
      </c>
      <c r="J206" s="245">
        <v>7183.4949999999999</v>
      </c>
      <c r="K206" s="245">
        <v>3813.04</v>
      </c>
      <c r="L206" s="245">
        <v>10695</v>
      </c>
      <c r="M206" s="245">
        <v>5641.6125000000002</v>
      </c>
      <c r="N206" s="245">
        <v>2994.6</v>
      </c>
    </row>
    <row r="207" spans="1:23">
      <c r="A207" s="245">
        <v>88</v>
      </c>
      <c r="B207" s="245">
        <v>89</v>
      </c>
      <c r="C207" s="245">
        <v>16273</v>
      </c>
      <c r="D207" s="245">
        <v>8584.0074999999997</v>
      </c>
      <c r="E207" s="245">
        <v>4556.4399999999996</v>
      </c>
      <c r="F207" s="263">
        <v>15053</v>
      </c>
      <c r="G207" s="245">
        <v>7940.4575000000004</v>
      </c>
      <c r="H207" s="245">
        <v>4214.84</v>
      </c>
      <c r="I207" s="245">
        <v>13913</v>
      </c>
      <c r="J207" s="245">
        <v>7339.1075000000001</v>
      </c>
      <c r="K207" s="245">
        <v>3895.64</v>
      </c>
      <c r="L207" s="245">
        <v>10928</v>
      </c>
      <c r="M207" s="245">
        <v>5764.52</v>
      </c>
      <c r="N207" s="245">
        <v>3059.84</v>
      </c>
    </row>
    <row r="208" spans="1:23" ht="16.2" thickBot="1">
      <c r="A208" s="245">
        <v>90</v>
      </c>
      <c r="B208" s="245">
        <v>99</v>
      </c>
      <c r="C208" s="245">
        <v>16614</v>
      </c>
      <c r="D208" s="245">
        <v>8763.8850000000002</v>
      </c>
      <c r="E208" s="245">
        <v>4651.92</v>
      </c>
      <c r="F208" s="264">
        <v>15368</v>
      </c>
      <c r="G208" s="245">
        <v>8106.62</v>
      </c>
      <c r="H208" s="245">
        <v>4303.04</v>
      </c>
      <c r="I208" s="245">
        <v>14209</v>
      </c>
      <c r="J208" s="245">
        <v>7495.2475000000004</v>
      </c>
      <c r="K208" s="245">
        <v>3978.52</v>
      </c>
      <c r="L208" s="245">
        <v>11161</v>
      </c>
      <c r="M208" s="245">
        <v>5887.4274999999998</v>
      </c>
      <c r="N208" s="245">
        <v>3125.08</v>
      </c>
    </row>
    <row r="217" spans="1:23">
      <c r="A217" s="245" t="s">
        <v>667</v>
      </c>
      <c r="C217" s="245" t="s">
        <v>635</v>
      </c>
      <c r="F217" s="245" t="s">
        <v>636</v>
      </c>
      <c r="I217" s="245" t="s">
        <v>637</v>
      </c>
      <c r="L217" s="245" t="s">
        <v>638</v>
      </c>
    </row>
    <row r="218" spans="1:23">
      <c r="A218" s="245" t="s">
        <v>651</v>
      </c>
      <c r="C218" s="245" t="s">
        <v>780</v>
      </c>
      <c r="F218" s="245" t="s">
        <v>244</v>
      </c>
      <c r="I218" s="245" t="s">
        <v>771</v>
      </c>
      <c r="L218" s="245" t="s">
        <v>772</v>
      </c>
    </row>
    <row r="219" spans="1:23" ht="16.2" thickBot="1">
      <c r="A219" s="245" t="s">
        <v>653</v>
      </c>
      <c r="B219" s="245" t="s">
        <v>654</v>
      </c>
      <c r="C219" s="245" t="s">
        <v>652</v>
      </c>
      <c r="D219" s="245" t="s">
        <v>655</v>
      </c>
      <c r="E219" s="245" t="s">
        <v>656</v>
      </c>
      <c r="F219" s="245" t="s">
        <v>652</v>
      </c>
      <c r="G219" s="245" t="s">
        <v>655</v>
      </c>
      <c r="H219" s="245" t="s">
        <v>656</v>
      </c>
      <c r="I219" s="245" t="s">
        <v>652</v>
      </c>
      <c r="J219" s="245" t="s">
        <v>655</v>
      </c>
      <c r="K219" s="245" t="s">
        <v>656</v>
      </c>
      <c r="L219" s="245" t="s">
        <v>652</v>
      </c>
      <c r="M219" s="245" t="s">
        <v>655</v>
      </c>
      <c r="N219" s="245" t="s">
        <v>656</v>
      </c>
    </row>
    <row r="220" spans="1:23">
      <c r="A220" s="245">
        <v>60</v>
      </c>
      <c r="B220" s="245">
        <v>64</v>
      </c>
      <c r="C220" s="245">
        <v>6005</v>
      </c>
      <c r="D220" s="245">
        <v>3167.6374999999998</v>
      </c>
      <c r="E220" s="245">
        <v>1681.4</v>
      </c>
      <c r="F220" s="262">
        <v>5554</v>
      </c>
      <c r="G220" s="245">
        <v>2929.7350000000001</v>
      </c>
      <c r="H220" s="245">
        <v>1555.12</v>
      </c>
      <c r="I220" s="245">
        <v>5088</v>
      </c>
      <c r="J220" s="245">
        <v>2683.92</v>
      </c>
      <c r="K220" s="245">
        <v>1424.6399999999999</v>
      </c>
      <c r="L220" s="245">
        <v>3996</v>
      </c>
      <c r="M220" s="245">
        <v>2107.89</v>
      </c>
      <c r="N220" s="245">
        <v>1118.8800000000001</v>
      </c>
      <c r="W220" s="245">
        <v>11</v>
      </c>
    </row>
    <row r="221" spans="1:23">
      <c r="A221" s="245">
        <v>65</v>
      </c>
      <c r="B221" s="245">
        <v>69</v>
      </c>
      <c r="C221" s="245">
        <v>6673</v>
      </c>
      <c r="D221" s="245">
        <v>3520.0075000000002</v>
      </c>
      <c r="E221" s="245">
        <v>1868.44</v>
      </c>
      <c r="F221" s="263">
        <v>6172</v>
      </c>
      <c r="G221" s="245">
        <v>3255.73</v>
      </c>
      <c r="H221" s="245">
        <v>1728.16</v>
      </c>
      <c r="I221" s="245">
        <v>5650</v>
      </c>
      <c r="J221" s="245">
        <v>2980.375</v>
      </c>
      <c r="K221" s="245">
        <v>1582</v>
      </c>
      <c r="L221" s="245">
        <v>4439</v>
      </c>
      <c r="M221" s="245">
        <v>2341.5725000000002</v>
      </c>
      <c r="N221" s="245">
        <v>1242.92</v>
      </c>
    </row>
    <row r="222" spans="1:23">
      <c r="A222" s="245">
        <v>70</v>
      </c>
      <c r="B222" s="245">
        <v>74</v>
      </c>
      <c r="C222" s="245">
        <v>10294</v>
      </c>
      <c r="D222" s="245">
        <v>5430.085</v>
      </c>
      <c r="E222" s="245">
        <v>2882.32</v>
      </c>
      <c r="F222" s="263">
        <v>9522</v>
      </c>
      <c r="G222" s="245">
        <v>5022.8549999999996</v>
      </c>
      <c r="H222" s="245">
        <v>2666.16</v>
      </c>
      <c r="I222" s="245">
        <v>8726</v>
      </c>
      <c r="J222" s="245">
        <v>4602.9650000000001</v>
      </c>
      <c r="K222" s="245">
        <v>2443.2799999999997</v>
      </c>
      <c r="L222" s="245">
        <v>6858</v>
      </c>
      <c r="M222" s="245">
        <v>3617.5949999999998</v>
      </c>
      <c r="N222" s="245">
        <v>1920.24</v>
      </c>
    </row>
    <row r="223" spans="1:23">
      <c r="A223" s="245">
        <v>75</v>
      </c>
      <c r="B223" s="245">
        <v>79</v>
      </c>
      <c r="C223" s="245">
        <v>13675</v>
      </c>
      <c r="D223" s="245">
        <v>7213.5625</v>
      </c>
      <c r="E223" s="245">
        <v>3829</v>
      </c>
      <c r="F223" s="263">
        <v>12649</v>
      </c>
      <c r="G223" s="245">
        <v>6672.3474999999999</v>
      </c>
      <c r="H223" s="245">
        <v>3541.72</v>
      </c>
      <c r="I223" s="245">
        <v>11604</v>
      </c>
      <c r="J223" s="245">
        <v>6121.11</v>
      </c>
      <c r="K223" s="245">
        <v>3249.12</v>
      </c>
      <c r="L223" s="245">
        <v>9114</v>
      </c>
      <c r="M223" s="245">
        <v>4807.6350000000002</v>
      </c>
      <c r="N223" s="245">
        <v>2551.92</v>
      </c>
    </row>
    <row r="224" spans="1:23">
      <c r="A224" s="245">
        <v>80</v>
      </c>
      <c r="B224" s="245">
        <v>81</v>
      </c>
      <c r="C224" s="245">
        <v>18593</v>
      </c>
      <c r="D224" s="245">
        <v>9807.8075000000008</v>
      </c>
      <c r="E224" s="245">
        <v>5206.04</v>
      </c>
      <c r="F224" s="263">
        <v>17199</v>
      </c>
      <c r="G224" s="245">
        <v>9072.4724999999999</v>
      </c>
      <c r="H224" s="245">
        <v>4815.72</v>
      </c>
      <c r="I224" s="245">
        <v>15773</v>
      </c>
      <c r="J224" s="245">
        <v>8320.2574999999997</v>
      </c>
      <c r="K224" s="245">
        <v>4416.4399999999996</v>
      </c>
      <c r="L224" s="245">
        <v>12389</v>
      </c>
      <c r="M224" s="245">
        <v>6535.1975000000002</v>
      </c>
      <c r="N224" s="245">
        <v>3468.92</v>
      </c>
    </row>
    <row r="225" spans="1:14">
      <c r="A225" s="245">
        <v>82</v>
      </c>
      <c r="B225" s="245">
        <v>83</v>
      </c>
      <c r="C225" s="245">
        <v>19251</v>
      </c>
      <c r="D225" s="245">
        <v>10154.9025</v>
      </c>
      <c r="E225" s="245">
        <v>5390.28</v>
      </c>
      <c r="F225" s="263">
        <v>17807</v>
      </c>
      <c r="G225" s="245">
        <v>9393.1924999999992</v>
      </c>
      <c r="H225" s="245">
        <v>4985.96</v>
      </c>
      <c r="I225" s="245">
        <v>16329</v>
      </c>
      <c r="J225" s="245">
        <v>8613.5475000000006</v>
      </c>
      <c r="K225" s="245">
        <v>4572.12</v>
      </c>
      <c r="L225" s="245">
        <v>12826</v>
      </c>
      <c r="M225" s="245">
        <v>6765.7150000000001</v>
      </c>
      <c r="N225" s="245">
        <v>3591.2799999999997</v>
      </c>
    </row>
    <row r="226" spans="1:14">
      <c r="A226" s="245">
        <v>84</v>
      </c>
      <c r="B226" s="245">
        <v>85</v>
      </c>
      <c r="C226" s="245">
        <v>19687</v>
      </c>
      <c r="D226" s="245">
        <v>10384.8925</v>
      </c>
      <c r="E226" s="245">
        <v>5512.36</v>
      </c>
      <c r="F226" s="263">
        <v>18211</v>
      </c>
      <c r="G226" s="245">
        <v>9606.3024999999998</v>
      </c>
      <c r="H226" s="245">
        <v>5099.08</v>
      </c>
      <c r="I226" s="245">
        <v>16701</v>
      </c>
      <c r="J226" s="245">
        <v>8809.7775000000001</v>
      </c>
      <c r="K226" s="245">
        <v>4676.28</v>
      </c>
      <c r="L226" s="245">
        <v>13119</v>
      </c>
      <c r="M226" s="245">
        <v>6920.2725</v>
      </c>
      <c r="N226" s="245">
        <v>3673.32</v>
      </c>
    </row>
    <row r="227" spans="1:14">
      <c r="A227" s="245">
        <v>86</v>
      </c>
      <c r="B227" s="245">
        <v>87</v>
      </c>
      <c r="C227" s="245">
        <v>20123</v>
      </c>
      <c r="D227" s="245">
        <v>10614.8825</v>
      </c>
      <c r="E227" s="245">
        <v>5634.44</v>
      </c>
      <c r="F227" s="263">
        <v>18614</v>
      </c>
      <c r="G227" s="245">
        <v>9818.8850000000002</v>
      </c>
      <c r="H227" s="245">
        <v>5211.92</v>
      </c>
      <c r="I227" s="245">
        <v>17071</v>
      </c>
      <c r="J227" s="245">
        <v>9004.9524999999994</v>
      </c>
      <c r="K227" s="245">
        <v>4779.88</v>
      </c>
      <c r="L227" s="245">
        <v>13408</v>
      </c>
      <c r="M227" s="245">
        <v>7072.72</v>
      </c>
      <c r="N227" s="245">
        <v>3754.24</v>
      </c>
    </row>
    <row r="228" spans="1:14">
      <c r="A228" s="245">
        <v>88</v>
      </c>
      <c r="B228" s="245">
        <v>89</v>
      </c>
      <c r="C228" s="245">
        <v>20563</v>
      </c>
      <c r="D228" s="245">
        <v>10846.9825</v>
      </c>
      <c r="E228" s="245">
        <v>5757.64</v>
      </c>
      <c r="F228" s="263">
        <v>19021</v>
      </c>
      <c r="G228" s="245">
        <v>10033.577499999999</v>
      </c>
      <c r="H228" s="245">
        <v>5325.88</v>
      </c>
      <c r="I228" s="245">
        <v>17442</v>
      </c>
      <c r="J228" s="245">
        <v>9200.6550000000007</v>
      </c>
      <c r="K228" s="245">
        <v>4883.76</v>
      </c>
      <c r="L228" s="245">
        <v>13703</v>
      </c>
      <c r="M228" s="245">
        <v>7228.3325000000004</v>
      </c>
      <c r="N228" s="245">
        <v>3836.84</v>
      </c>
    </row>
    <row r="229" spans="1:14" ht="16.2" thickBot="1">
      <c r="A229" s="245">
        <v>90</v>
      </c>
      <c r="B229" s="245">
        <v>99</v>
      </c>
      <c r="C229" s="245">
        <v>21001</v>
      </c>
      <c r="D229" s="245">
        <v>11078.0275</v>
      </c>
      <c r="E229" s="245">
        <v>5880.28</v>
      </c>
      <c r="F229" s="264">
        <v>19426</v>
      </c>
      <c r="G229" s="245">
        <v>10247.215</v>
      </c>
      <c r="H229" s="245">
        <v>5439.28</v>
      </c>
      <c r="I229" s="245">
        <v>17813</v>
      </c>
      <c r="J229" s="245">
        <v>9396.3575000000001</v>
      </c>
      <c r="K229" s="245">
        <v>4987.6400000000003</v>
      </c>
      <c r="L229" s="245">
        <v>13992</v>
      </c>
      <c r="M229" s="245">
        <v>7380.78</v>
      </c>
      <c r="N229" s="245">
        <v>3917.76</v>
      </c>
    </row>
    <row r="238" spans="1:14">
      <c r="A238" s="245" t="s">
        <v>668</v>
      </c>
    </row>
    <row r="239" spans="1:14">
      <c r="C239" s="245" t="s">
        <v>635</v>
      </c>
      <c r="F239" s="245" t="s">
        <v>636</v>
      </c>
      <c r="I239" s="245" t="s">
        <v>637</v>
      </c>
      <c r="L239" s="245" t="s">
        <v>638</v>
      </c>
    </row>
    <row r="240" spans="1:14">
      <c r="A240" s="245" t="s">
        <v>651</v>
      </c>
      <c r="C240" s="245" t="s">
        <v>780</v>
      </c>
      <c r="F240" s="245" t="s">
        <v>244</v>
      </c>
      <c r="I240" s="245" t="s">
        <v>771</v>
      </c>
      <c r="L240" s="245" t="s">
        <v>772</v>
      </c>
    </row>
    <row r="241" spans="1:23" ht="16.2" thickBot="1">
      <c r="A241" s="245" t="s">
        <v>653</v>
      </c>
      <c r="B241" s="245" t="s">
        <v>654</v>
      </c>
      <c r="C241" s="245" t="s">
        <v>652</v>
      </c>
      <c r="D241" s="245" t="s">
        <v>655</v>
      </c>
      <c r="E241" s="245" t="s">
        <v>656</v>
      </c>
      <c r="F241" s="245" t="s">
        <v>652</v>
      </c>
      <c r="G241" s="245" t="s">
        <v>655</v>
      </c>
      <c r="H241" s="245" t="s">
        <v>656</v>
      </c>
      <c r="I241" s="245" t="s">
        <v>652</v>
      </c>
      <c r="J241" s="245" t="s">
        <v>655</v>
      </c>
      <c r="K241" s="245" t="s">
        <v>656</v>
      </c>
      <c r="L241" s="245" t="s">
        <v>652</v>
      </c>
      <c r="M241" s="245" t="s">
        <v>655</v>
      </c>
      <c r="N241" s="245" t="s">
        <v>656</v>
      </c>
    </row>
    <row r="242" spans="1:23">
      <c r="A242" s="245">
        <v>60</v>
      </c>
      <c r="B242" s="245">
        <v>64</v>
      </c>
      <c r="C242" s="245">
        <v>6005</v>
      </c>
      <c r="D242" s="245">
        <v>3167.6374999999998</v>
      </c>
      <c r="E242" s="245">
        <v>1681.4</v>
      </c>
      <c r="F242" s="262">
        <v>5554</v>
      </c>
      <c r="G242" s="245">
        <v>2929.7350000000001</v>
      </c>
      <c r="H242" s="245">
        <v>1555.12</v>
      </c>
      <c r="I242" s="245">
        <v>5088</v>
      </c>
      <c r="J242" s="245">
        <v>2683.92</v>
      </c>
      <c r="K242" s="245">
        <v>1424.6399999999999</v>
      </c>
      <c r="L242" s="245">
        <v>3996</v>
      </c>
      <c r="M242" s="245">
        <v>2107.89</v>
      </c>
      <c r="N242" s="245">
        <v>1118.8800000000001</v>
      </c>
      <c r="W242" s="245">
        <v>12</v>
      </c>
    </row>
    <row r="243" spans="1:23">
      <c r="A243" s="245">
        <v>65</v>
      </c>
      <c r="B243" s="245">
        <v>69</v>
      </c>
      <c r="C243" s="245">
        <v>6673</v>
      </c>
      <c r="D243" s="245">
        <v>3520.0075000000002</v>
      </c>
      <c r="E243" s="245">
        <v>1868.44</v>
      </c>
      <c r="F243" s="263">
        <v>6172</v>
      </c>
      <c r="G243" s="245">
        <v>3255.73</v>
      </c>
      <c r="H243" s="245">
        <v>1728.16</v>
      </c>
      <c r="I243" s="245">
        <v>5650</v>
      </c>
      <c r="J243" s="245">
        <v>2980.375</v>
      </c>
      <c r="K243" s="245">
        <v>1582</v>
      </c>
      <c r="L243" s="245">
        <v>4439</v>
      </c>
      <c r="M243" s="245">
        <v>2341.5725000000002</v>
      </c>
      <c r="N243" s="245">
        <v>1242.92</v>
      </c>
    </row>
    <row r="244" spans="1:23">
      <c r="A244" s="245">
        <v>70</v>
      </c>
      <c r="B244" s="245">
        <v>74</v>
      </c>
      <c r="C244" s="245">
        <v>10294</v>
      </c>
      <c r="D244" s="245">
        <v>5430.085</v>
      </c>
      <c r="E244" s="245">
        <v>2882.32</v>
      </c>
      <c r="F244" s="263">
        <v>9522</v>
      </c>
      <c r="G244" s="245">
        <v>5022.8549999999996</v>
      </c>
      <c r="H244" s="245">
        <v>2666.16</v>
      </c>
      <c r="I244" s="245">
        <v>8726</v>
      </c>
      <c r="J244" s="245">
        <v>4602.9650000000001</v>
      </c>
      <c r="K244" s="245">
        <v>2443.2799999999997</v>
      </c>
      <c r="L244" s="245">
        <v>6858</v>
      </c>
      <c r="M244" s="245">
        <v>3617.5949999999998</v>
      </c>
      <c r="N244" s="245">
        <v>1920.24</v>
      </c>
    </row>
    <row r="245" spans="1:23">
      <c r="A245" s="245">
        <v>75</v>
      </c>
      <c r="B245" s="245">
        <v>79</v>
      </c>
      <c r="C245" s="245">
        <v>13675</v>
      </c>
      <c r="D245" s="245">
        <v>7213.5625</v>
      </c>
      <c r="E245" s="245">
        <v>3829</v>
      </c>
      <c r="F245" s="263">
        <v>12649</v>
      </c>
      <c r="G245" s="245">
        <v>6672.3474999999999</v>
      </c>
      <c r="H245" s="245">
        <v>3541.72</v>
      </c>
      <c r="I245" s="245">
        <v>11604</v>
      </c>
      <c r="J245" s="245">
        <v>6121.11</v>
      </c>
      <c r="K245" s="245">
        <v>3249.12</v>
      </c>
      <c r="L245" s="245">
        <v>9114</v>
      </c>
      <c r="M245" s="245">
        <v>4807.6350000000002</v>
      </c>
      <c r="N245" s="245">
        <v>2551.92</v>
      </c>
    </row>
    <row r="246" spans="1:23">
      <c r="A246" s="245">
        <v>80</v>
      </c>
      <c r="B246" s="245">
        <v>81</v>
      </c>
      <c r="C246" s="245">
        <v>18593</v>
      </c>
      <c r="D246" s="245">
        <v>9807.8075000000008</v>
      </c>
      <c r="E246" s="245">
        <v>5206.04</v>
      </c>
      <c r="F246" s="263">
        <v>17199</v>
      </c>
      <c r="G246" s="245">
        <v>9072.4724999999999</v>
      </c>
      <c r="H246" s="245">
        <v>4815.72</v>
      </c>
      <c r="I246" s="245">
        <v>15773</v>
      </c>
      <c r="J246" s="245">
        <v>8320.2574999999997</v>
      </c>
      <c r="K246" s="245">
        <v>4416.4399999999996</v>
      </c>
      <c r="L246" s="245">
        <v>12389</v>
      </c>
      <c r="M246" s="245">
        <v>6535.1975000000002</v>
      </c>
      <c r="N246" s="245">
        <v>3468.92</v>
      </c>
    </row>
    <row r="247" spans="1:23">
      <c r="A247" s="245">
        <v>82</v>
      </c>
      <c r="B247" s="245">
        <v>83</v>
      </c>
      <c r="C247" s="245">
        <v>19251</v>
      </c>
      <c r="D247" s="245">
        <v>10154.9025</v>
      </c>
      <c r="E247" s="245">
        <v>5390.28</v>
      </c>
      <c r="F247" s="263">
        <v>17807</v>
      </c>
      <c r="G247" s="245">
        <v>9393.1924999999992</v>
      </c>
      <c r="H247" s="245">
        <v>4985.96</v>
      </c>
      <c r="I247" s="245">
        <v>16329</v>
      </c>
      <c r="J247" s="245">
        <v>8613.5475000000006</v>
      </c>
      <c r="K247" s="245">
        <v>4572.12</v>
      </c>
      <c r="L247" s="245">
        <v>12826</v>
      </c>
      <c r="M247" s="245">
        <v>6765.7150000000001</v>
      </c>
      <c r="N247" s="245">
        <v>3591.2799999999997</v>
      </c>
    </row>
    <row r="248" spans="1:23">
      <c r="A248" s="245">
        <v>84</v>
      </c>
      <c r="B248" s="245">
        <v>85</v>
      </c>
      <c r="C248" s="245">
        <v>19687</v>
      </c>
      <c r="D248" s="245">
        <v>10384.8925</v>
      </c>
      <c r="E248" s="245">
        <v>5512.36</v>
      </c>
      <c r="F248" s="263">
        <v>18211</v>
      </c>
      <c r="G248" s="245">
        <v>9606.3024999999998</v>
      </c>
      <c r="H248" s="245">
        <v>5099.08</v>
      </c>
      <c r="I248" s="245">
        <v>16701</v>
      </c>
      <c r="J248" s="245">
        <v>8809.7775000000001</v>
      </c>
      <c r="K248" s="245">
        <v>4676.28</v>
      </c>
      <c r="L248" s="245">
        <v>13119</v>
      </c>
      <c r="M248" s="245">
        <v>6920.2725</v>
      </c>
      <c r="N248" s="245">
        <v>3673.32</v>
      </c>
    </row>
    <row r="249" spans="1:23">
      <c r="A249" s="245">
        <v>86</v>
      </c>
      <c r="B249" s="245">
        <v>87</v>
      </c>
      <c r="C249" s="245">
        <v>20123</v>
      </c>
      <c r="D249" s="245">
        <v>10614.8825</v>
      </c>
      <c r="E249" s="245">
        <v>5634.44</v>
      </c>
      <c r="F249" s="263">
        <v>18614</v>
      </c>
      <c r="G249" s="245">
        <v>9818.8850000000002</v>
      </c>
      <c r="H249" s="245">
        <v>5211.92</v>
      </c>
      <c r="I249" s="245">
        <v>17071</v>
      </c>
      <c r="J249" s="245">
        <v>9004.9524999999994</v>
      </c>
      <c r="K249" s="245">
        <v>4779.88</v>
      </c>
      <c r="L249" s="245">
        <v>13408</v>
      </c>
      <c r="M249" s="245">
        <v>7072.72</v>
      </c>
      <c r="N249" s="245">
        <v>3754.24</v>
      </c>
    </row>
    <row r="250" spans="1:23">
      <c r="A250" s="245">
        <v>88</v>
      </c>
      <c r="B250" s="245">
        <v>89</v>
      </c>
      <c r="C250" s="245">
        <v>20563</v>
      </c>
      <c r="D250" s="245">
        <v>10846.9825</v>
      </c>
      <c r="E250" s="245">
        <v>5757.64</v>
      </c>
      <c r="F250" s="263">
        <v>19021</v>
      </c>
      <c r="G250" s="245">
        <v>10033.577499999999</v>
      </c>
      <c r="H250" s="245">
        <v>5325.88</v>
      </c>
      <c r="I250" s="245">
        <v>17442</v>
      </c>
      <c r="J250" s="245">
        <v>9200.6550000000007</v>
      </c>
      <c r="K250" s="245">
        <v>4883.76</v>
      </c>
      <c r="L250" s="245">
        <v>13703</v>
      </c>
      <c r="M250" s="245">
        <v>7228.3325000000004</v>
      </c>
      <c r="N250" s="245">
        <v>3836.84</v>
      </c>
    </row>
    <row r="251" spans="1:23" ht="16.2" thickBot="1">
      <c r="A251" s="245">
        <v>90</v>
      </c>
      <c r="B251" s="245">
        <v>99</v>
      </c>
      <c r="C251" s="245">
        <v>21001</v>
      </c>
      <c r="D251" s="245">
        <v>11078.0275</v>
      </c>
      <c r="E251" s="245">
        <v>5880.28</v>
      </c>
      <c r="F251" s="264">
        <v>19426</v>
      </c>
      <c r="G251" s="245">
        <v>10247.215</v>
      </c>
      <c r="H251" s="245">
        <v>5439.28</v>
      </c>
      <c r="I251" s="245">
        <v>17813</v>
      </c>
      <c r="J251" s="245">
        <v>9396.3575000000001</v>
      </c>
      <c r="K251" s="245">
        <v>4987.6400000000003</v>
      </c>
      <c r="L251" s="245">
        <v>13992</v>
      </c>
      <c r="M251" s="245">
        <v>7380.78</v>
      </c>
      <c r="N251" s="245">
        <v>3917.76</v>
      </c>
    </row>
    <row r="260" spans="1:23">
      <c r="A260" s="245" t="s">
        <v>669</v>
      </c>
      <c r="C260" s="245" t="s">
        <v>635</v>
      </c>
      <c r="F260" s="245" t="s">
        <v>636</v>
      </c>
      <c r="I260" s="245" t="s">
        <v>637</v>
      </c>
      <c r="L260" s="245" t="s">
        <v>638</v>
      </c>
    </row>
    <row r="261" spans="1:23">
      <c r="A261" s="245" t="s">
        <v>651</v>
      </c>
      <c r="C261" s="245" t="s">
        <v>780</v>
      </c>
      <c r="F261" s="245" t="s">
        <v>244</v>
      </c>
      <c r="I261" s="245" t="s">
        <v>771</v>
      </c>
      <c r="L261" s="245" t="s">
        <v>772</v>
      </c>
    </row>
    <row r="262" spans="1:23" ht="16.2" thickBot="1">
      <c r="A262" s="245" t="s">
        <v>653</v>
      </c>
      <c r="B262" s="245" t="s">
        <v>654</v>
      </c>
      <c r="C262" s="245" t="s">
        <v>652</v>
      </c>
      <c r="D262" s="245" t="s">
        <v>655</v>
      </c>
      <c r="E262" s="245" t="s">
        <v>656</v>
      </c>
      <c r="F262" s="245" t="s">
        <v>652</v>
      </c>
      <c r="G262" s="245" t="s">
        <v>655</v>
      </c>
      <c r="H262" s="245" t="s">
        <v>656</v>
      </c>
      <c r="I262" s="245" t="s">
        <v>652</v>
      </c>
      <c r="J262" s="245" t="s">
        <v>655</v>
      </c>
      <c r="K262" s="245" t="s">
        <v>656</v>
      </c>
      <c r="L262" s="245" t="s">
        <v>652</v>
      </c>
      <c r="M262" s="245" t="s">
        <v>655</v>
      </c>
      <c r="N262" s="245" t="s">
        <v>656</v>
      </c>
    </row>
    <row r="263" spans="1:23">
      <c r="A263" s="245">
        <v>60</v>
      </c>
      <c r="B263" s="245">
        <v>64</v>
      </c>
      <c r="C263" s="245">
        <v>3869</v>
      </c>
      <c r="D263" s="245">
        <v>2040.8975</v>
      </c>
      <c r="E263" s="245">
        <v>1083.32</v>
      </c>
      <c r="F263" s="262">
        <v>3579</v>
      </c>
      <c r="G263" s="245">
        <v>1887.9224999999999</v>
      </c>
      <c r="H263" s="245">
        <v>1002.12</v>
      </c>
      <c r="I263" s="245">
        <v>3274</v>
      </c>
      <c r="J263" s="245">
        <v>1727.0350000000001</v>
      </c>
      <c r="K263" s="245">
        <v>916.72</v>
      </c>
      <c r="L263" s="245">
        <v>2574</v>
      </c>
      <c r="M263" s="245">
        <v>1357.7850000000001</v>
      </c>
      <c r="N263" s="245">
        <v>720.72</v>
      </c>
      <c r="W263" s="245">
        <v>13</v>
      </c>
    </row>
    <row r="264" spans="1:23">
      <c r="A264" s="245">
        <v>65</v>
      </c>
      <c r="B264" s="245">
        <v>69</v>
      </c>
      <c r="C264" s="245">
        <v>4298</v>
      </c>
      <c r="D264" s="245">
        <v>2267.1950000000002</v>
      </c>
      <c r="E264" s="245">
        <v>1203.44</v>
      </c>
      <c r="F264" s="263">
        <v>3976</v>
      </c>
      <c r="G264" s="245">
        <v>2097.34</v>
      </c>
      <c r="H264" s="245">
        <v>1113.28</v>
      </c>
      <c r="I264" s="245">
        <v>3639</v>
      </c>
      <c r="J264" s="245">
        <v>1919.5725</v>
      </c>
      <c r="K264" s="245">
        <v>1018.92</v>
      </c>
      <c r="L264" s="245">
        <v>2860</v>
      </c>
      <c r="M264" s="245">
        <v>1508.65</v>
      </c>
      <c r="N264" s="245">
        <v>800.8</v>
      </c>
    </row>
    <row r="265" spans="1:23">
      <c r="A265" s="245">
        <v>70</v>
      </c>
      <c r="B265" s="245">
        <v>74</v>
      </c>
      <c r="C265" s="245">
        <v>6627</v>
      </c>
      <c r="D265" s="245">
        <v>3495.7424999999998</v>
      </c>
      <c r="E265" s="245">
        <v>1855.56</v>
      </c>
      <c r="F265" s="263">
        <v>6130</v>
      </c>
      <c r="G265" s="245">
        <v>3233.5749999999998</v>
      </c>
      <c r="H265" s="245">
        <v>1716.4</v>
      </c>
      <c r="I265" s="245">
        <v>5621</v>
      </c>
      <c r="J265" s="245">
        <v>2965.0774999999999</v>
      </c>
      <c r="K265" s="245">
        <v>1573.88</v>
      </c>
      <c r="L265" s="245">
        <v>4415</v>
      </c>
      <c r="M265" s="245">
        <v>2328.9124999999999</v>
      </c>
      <c r="N265" s="245">
        <v>1236.2</v>
      </c>
    </row>
    <row r="266" spans="1:23">
      <c r="A266" s="245">
        <v>75</v>
      </c>
      <c r="B266" s="245">
        <v>79</v>
      </c>
      <c r="C266" s="245">
        <v>8805</v>
      </c>
      <c r="D266" s="245">
        <v>4644.6374999999998</v>
      </c>
      <c r="E266" s="245">
        <v>2465.4</v>
      </c>
      <c r="F266" s="263">
        <v>8145</v>
      </c>
      <c r="G266" s="245">
        <v>4296.4875000000002</v>
      </c>
      <c r="H266" s="245">
        <v>2280.6</v>
      </c>
      <c r="I266" s="245">
        <v>7472</v>
      </c>
      <c r="J266" s="245">
        <v>3941.48</v>
      </c>
      <c r="K266" s="245">
        <v>2092.16</v>
      </c>
      <c r="L266" s="245">
        <v>5869</v>
      </c>
      <c r="M266" s="245">
        <v>3095.8975</v>
      </c>
      <c r="N266" s="245">
        <v>1643.32</v>
      </c>
    </row>
    <row r="267" spans="1:23">
      <c r="A267" s="245">
        <v>80</v>
      </c>
      <c r="B267" s="245">
        <v>81</v>
      </c>
      <c r="C267" s="245">
        <v>11973</v>
      </c>
      <c r="D267" s="245">
        <v>6315.7574999999997</v>
      </c>
      <c r="E267" s="245">
        <v>3352.44</v>
      </c>
      <c r="F267" s="263">
        <v>11075</v>
      </c>
      <c r="G267" s="245">
        <v>5842.0625</v>
      </c>
      <c r="H267" s="245">
        <v>3101</v>
      </c>
      <c r="I267" s="245">
        <v>10156</v>
      </c>
      <c r="J267" s="245">
        <v>5357.29</v>
      </c>
      <c r="K267" s="245">
        <v>2843.68</v>
      </c>
      <c r="L267" s="245">
        <v>7978</v>
      </c>
      <c r="M267" s="245">
        <v>4208.3950000000004</v>
      </c>
      <c r="N267" s="245">
        <v>2233.84</v>
      </c>
    </row>
    <row r="268" spans="1:23">
      <c r="A268" s="245">
        <v>82</v>
      </c>
      <c r="B268" s="245">
        <v>83</v>
      </c>
      <c r="C268" s="245">
        <v>12395</v>
      </c>
      <c r="D268" s="245">
        <v>6538.3625000000002</v>
      </c>
      <c r="E268" s="245">
        <v>3470.6</v>
      </c>
      <c r="F268" s="263">
        <v>11465</v>
      </c>
      <c r="G268" s="245">
        <v>6047.7875000000004</v>
      </c>
      <c r="H268" s="245">
        <v>3210.2</v>
      </c>
      <c r="I268" s="245">
        <v>10514</v>
      </c>
      <c r="J268" s="245">
        <v>5546.1350000000002</v>
      </c>
      <c r="K268" s="245">
        <v>2943.92</v>
      </c>
      <c r="L268" s="245">
        <v>8257</v>
      </c>
      <c r="M268" s="245">
        <v>4355.5675000000001</v>
      </c>
      <c r="N268" s="245">
        <v>2311.96</v>
      </c>
    </row>
    <row r="269" spans="1:23">
      <c r="A269" s="245">
        <v>84</v>
      </c>
      <c r="B269" s="245">
        <v>85</v>
      </c>
      <c r="C269" s="245">
        <v>12674</v>
      </c>
      <c r="D269" s="245">
        <v>6685.5349999999999</v>
      </c>
      <c r="E269" s="245">
        <v>3548.72</v>
      </c>
      <c r="F269" s="263">
        <v>11724</v>
      </c>
      <c r="G269" s="245">
        <v>6184.41</v>
      </c>
      <c r="H269" s="245">
        <v>3282.72</v>
      </c>
      <c r="I269" s="245">
        <v>10753</v>
      </c>
      <c r="J269" s="245">
        <v>5672.2075000000004</v>
      </c>
      <c r="K269" s="245">
        <v>3010.84</v>
      </c>
      <c r="L269" s="245">
        <v>8447</v>
      </c>
      <c r="M269" s="245">
        <v>4455.7924999999996</v>
      </c>
      <c r="N269" s="245">
        <v>2365.16</v>
      </c>
    </row>
    <row r="270" spans="1:23">
      <c r="A270" s="245">
        <v>86</v>
      </c>
      <c r="B270" s="245">
        <v>87</v>
      </c>
      <c r="C270" s="245">
        <v>12957</v>
      </c>
      <c r="D270" s="245">
        <v>6834.8175000000001</v>
      </c>
      <c r="E270" s="245">
        <v>3627.96</v>
      </c>
      <c r="F270" s="263">
        <v>11985</v>
      </c>
      <c r="G270" s="245">
        <v>6322.0874999999996</v>
      </c>
      <c r="H270" s="245">
        <v>3355.8</v>
      </c>
      <c r="I270" s="245">
        <v>10992</v>
      </c>
      <c r="J270" s="245">
        <v>5798.28</v>
      </c>
      <c r="K270" s="245">
        <v>3077.76</v>
      </c>
      <c r="L270" s="245">
        <v>8635</v>
      </c>
      <c r="M270" s="245">
        <v>4554.9624999999996</v>
      </c>
      <c r="N270" s="245">
        <v>2417.8000000000002</v>
      </c>
    </row>
    <row r="271" spans="1:23">
      <c r="A271" s="245">
        <v>88</v>
      </c>
      <c r="B271" s="245">
        <v>89</v>
      </c>
      <c r="C271" s="245">
        <v>13239</v>
      </c>
      <c r="D271" s="245">
        <v>6983.5725000000002</v>
      </c>
      <c r="E271" s="245">
        <v>3706.92</v>
      </c>
      <c r="F271" s="263">
        <v>12246</v>
      </c>
      <c r="G271" s="245">
        <v>6459.7650000000003</v>
      </c>
      <c r="H271" s="245">
        <v>3428.88</v>
      </c>
      <c r="I271" s="245">
        <v>11231</v>
      </c>
      <c r="J271" s="245">
        <v>5924.3525</v>
      </c>
      <c r="K271" s="245">
        <v>3144.68</v>
      </c>
      <c r="L271" s="245">
        <v>8822</v>
      </c>
      <c r="M271" s="245">
        <v>4653.6049999999996</v>
      </c>
      <c r="N271" s="245">
        <v>2470.16</v>
      </c>
    </row>
    <row r="272" spans="1:23" ht="16.2" thickBot="1">
      <c r="A272" s="245">
        <v>90</v>
      </c>
      <c r="B272" s="245">
        <v>99</v>
      </c>
      <c r="C272" s="245">
        <v>13521</v>
      </c>
      <c r="D272" s="245">
        <v>7132.3275000000003</v>
      </c>
      <c r="E272" s="245">
        <v>3785.88</v>
      </c>
      <c r="F272" s="264">
        <v>12507</v>
      </c>
      <c r="G272" s="245">
        <v>6597.4425000000001</v>
      </c>
      <c r="H272" s="245">
        <v>3501.96</v>
      </c>
      <c r="I272" s="245">
        <v>11470</v>
      </c>
      <c r="J272" s="245">
        <v>6050.4250000000002</v>
      </c>
      <c r="K272" s="245">
        <v>3211.6</v>
      </c>
      <c r="L272" s="245">
        <v>9007</v>
      </c>
      <c r="M272" s="245">
        <v>4751.1925000000001</v>
      </c>
      <c r="N272" s="245">
        <v>2521.96</v>
      </c>
    </row>
    <row r="281" spans="1:23">
      <c r="A281" s="245" t="s">
        <v>670</v>
      </c>
      <c r="C281" s="245" t="s">
        <v>635</v>
      </c>
      <c r="F281" s="245" t="s">
        <v>636</v>
      </c>
      <c r="I281" s="245" t="s">
        <v>637</v>
      </c>
      <c r="L281" s="245" t="s">
        <v>638</v>
      </c>
    </row>
    <row r="282" spans="1:23">
      <c r="A282" s="245" t="s">
        <v>651</v>
      </c>
      <c r="C282" s="245" t="s">
        <v>780</v>
      </c>
      <c r="F282" s="245" t="s">
        <v>244</v>
      </c>
      <c r="I282" s="245" t="s">
        <v>771</v>
      </c>
      <c r="L282" s="245" t="s">
        <v>772</v>
      </c>
    </row>
    <row r="283" spans="1:23" ht="16.2" thickBot="1">
      <c r="A283" s="245" t="s">
        <v>653</v>
      </c>
      <c r="B283" s="245" t="s">
        <v>654</v>
      </c>
      <c r="C283" s="245" t="s">
        <v>652</v>
      </c>
      <c r="D283" s="245" t="s">
        <v>655</v>
      </c>
      <c r="E283" s="245" t="s">
        <v>656</v>
      </c>
      <c r="F283" s="245" t="s">
        <v>652</v>
      </c>
      <c r="G283" s="245" t="s">
        <v>655</v>
      </c>
      <c r="H283" s="245" t="s">
        <v>656</v>
      </c>
      <c r="I283" s="245" t="s">
        <v>652</v>
      </c>
      <c r="J283" s="245" t="s">
        <v>655</v>
      </c>
      <c r="K283" s="245" t="s">
        <v>656</v>
      </c>
      <c r="L283" s="245" t="s">
        <v>652</v>
      </c>
      <c r="M283" s="245" t="s">
        <v>655</v>
      </c>
      <c r="N283" s="245" t="s">
        <v>656</v>
      </c>
    </row>
    <row r="284" spans="1:23">
      <c r="A284" s="245">
        <v>60</v>
      </c>
      <c r="B284" s="245">
        <v>64</v>
      </c>
      <c r="C284" s="245">
        <v>3869</v>
      </c>
      <c r="D284" s="245">
        <v>2040.8975</v>
      </c>
      <c r="E284" s="245">
        <v>1083.32</v>
      </c>
      <c r="F284" s="262">
        <v>3579</v>
      </c>
      <c r="G284" s="245">
        <v>1887.9224999999999</v>
      </c>
      <c r="H284" s="245">
        <v>1002.12</v>
      </c>
      <c r="I284" s="245">
        <v>3274</v>
      </c>
      <c r="J284" s="245">
        <v>1727.0350000000001</v>
      </c>
      <c r="K284" s="245">
        <v>916.72</v>
      </c>
      <c r="L284" s="245">
        <v>2574</v>
      </c>
      <c r="M284" s="245">
        <v>1357.7850000000001</v>
      </c>
      <c r="N284" s="245">
        <v>720.72</v>
      </c>
      <c r="W284" s="245">
        <v>14</v>
      </c>
    </row>
    <row r="285" spans="1:23">
      <c r="A285" s="245">
        <v>65</v>
      </c>
      <c r="B285" s="245">
        <v>69</v>
      </c>
      <c r="C285" s="245">
        <v>4298</v>
      </c>
      <c r="D285" s="245">
        <v>2267.1950000000002</v>
      </c>
      <c r="E285" s="245">
        <v>1203.44</v>
      </c>
      <c r="F285" s="263">
        <v>3976</v>
      </c>
      <c r="G285" s="245">
        <v>2097.34</v>
      </c>
      <c r="H285" s="245">
        <v>1113.28</v>
      </c>
      <c r="I285" s="245">
        <v>3639</v>
      </c>
      <c r="J285" s="245">
        <v>1919.5725</v>
      </c>
      <c r="K285" s="245">
        <v>1018.92</v>
      </c>
      <c r="L285" s="245">
        <v>2860</v>
      </c>
      <c r="M285" s="245">
        <v>1508.65</v>
      </c>
      <c r="N285" s="245">
        <v>800.8</v>
      </c>
    </row>
    <row r="286" spans="1:23">
      <c r="A286" s="245">
        <v>70</v>
      </c>
      <c r="B286" s="245">
        <v>74</v>
      </c>
      <c r="C286" s="245">
        <v>6627</v>
      </c>
      <c r="D286" s="245">
        <v>3495.7424999999998</v>
      </c>
      <c r="E286" s="245">
        <v>1855.56</v>
      </c>
      <c r="F286" s="263">
        <v>6130</v>
      </c>
      <c r="G286" s="245">
        <v>3233.5749999999998</v>
      </c>
      <c r="H286" s="245">
        <v>1716.4</v>
      </c>
      <c r="I286" s="245">
        <v>5621</v>
      </c>
      <c r="J286" s="245">
        <v>2965.0774999999999</v>
      </c>
      <c r="K286" s="245">
        <v>1573.88</v>
      </c>
      <c r="L286" s="245">
        <v>4415</v>
      </c>
      <c r="M286" s="245">
        <v>2328.9124999999999</v>
      </c>
      <c r="N286" s="245">
        <v>1236.2</v>
      </c>
    </row>
    <row r="287" spans="1:23">
      <c r="A287" s="245">
        <v>75</v>
      </c>
      <c r="B287" s="245">
        <v>79</v>
      </c>
      <c r="C287" s="245">
        <v>8805</v>
      </c>
      <c r="D287" s="245">
        <v>4644.6374999999998</v>
      </c>
      <c r="E287" s="245">
        <v>2465.4</v>
      </c>
      <c r="F287" s="263">
        <v>8145</v>
      </c>
      <c r="G287" s="245">
        <v>4296.4875000000002</v>
      </c>
      <c r="H287" s="245">
        <v>2280.6</v>
      </c>
      <c r="I287" s="245">
        <v>7472</v>
      </c>
      <c r="J287" s="245">
        <v>3941.48</v>
      </c>
      <c r="K287" s="245">
        <v>2092.16</v>
      </c>
      <c r="L287" s="245">
        <v>5869</v>
      </c>
      <c r="M287" s="245">
        <v>3095.8975</v>
      </c>
      <c r="N287" s="245">
        <v>1643.32</v>
      </c>
    </row>
    <row r="288" spans="1:23">
      <c r="A288" s="245">
        <v>80</v>
      </c>
      <c r="B288" s="245">
        <v>81</v>
      </c>
      <c r="C288" s="245">
        <v>11973</v>
      </c>
      <c r="D288" s="245">
        <v>6315.7574999999997</v>
      </c>
      <c r="E288" s="245">
        <v>3352.44</v>
      </c>
      <c r="F288" s="263">
        <v>11075</v>
      </c>
      <c r="G288" s="245">
        <v>5842.0625</v>
      </c>
      <c r="H288" s="245">
        <v>3101</v>
      </c>
      <c r="I288" s="245">
        <v>10156</v>
      </c>
      <c r="J288" s="245">
        <v>5357.29</v>
      </c>
      <c r="K288" s="245">
        <v>2843.68</v>
      </c>
      <c r="L288" s="245">
        <v>7978</v>
      </c>
      <c r="M288" s="245">
        <v>4208.3950000000004</v>
      </c>
      <c r="N288" s="245">
        <v>2233.84</v>
      </c>
    </row>
    <row r="289" spans="1:14">
      <c r="A289" s="245">
        <v>82</v>
      </c>
      <c r="B289" s="245">
        <v>83</v>
      </c>
      <c r="C289" s="245">
        <v>12395</v>
      </c>
      <c r="D289" s="245">
        <v>6538.3625000000002</v>
      </c>
      <c r="E289" s="245">
        <v>3470.6</v>
      </c>
      <c r="F289" s="263">
        <v>11465</v>
      </c>
      <c r="G289" s="245">
        <v>6047.7875000000004</v>
      </c>
      <c r="H289" s="245">
        <v>3210.2</v>
      </c>
      <c r="I289" s="245">
        <v>10514</v>
      </c>
      <c r="J289" s="245">
        <v>5546.1350000000002</v>
      </c>
      <c r="K289" s="245">
        <v>2943.92</v>
      </c>
      <c r="L289" s="245">
        <v>8257</v>
      </c>
      <c r="M289" s="245">
        <v>4355.5675000000001</v>
      </c>
      <c r="N289" s="245">
        <v>2311.96</v>
      </c>
    </row>
    <row r="290" spans="1:14">
      <c r="A290" s="245">
        <v>84</v>
      </c>
      <c r="B290" s="245">
        <v>85</v>
      </c>
      <c r="C290" s="245">
        <v>12674</v>
      </c>
      <c r="D290" s="245">
        <v>6685.5349999999999</v>
      </c>
      <c r="E290" s="245">
        <v>3548.72</v>
      </c>
      <c r="F290" s="263">
        <v>11724</v>
      </c>
      <c r="G290" s="245">
        <v>6184.41</v>
      </c>
      <c r="H290" s="245">
        <v>3282.72</v>
      </c>
      <c r="I290" s="245">
        <v>10753</v>
      </c>
      <c r="J290" s="245">
        <v>5672.2075000000004</v>
      </c>
      <c r="K290" s="245">
        <v>3010.84</v>
      </c>
      <c r="L290" s="245">
        <v>8447</v>
      </c>
      <c r="M290" s="245">
        <v>4455.7924999999996</v>
      </c>
      <c r="N290" s="245">
        <v>2365.16</v>
      </c>
    </row>
    <row r="291" spans="1:14">
      <c r="A291" s="245">
        <v>86</v>
      </c>
      <c r="B291" s="245">
        <v>87</v>
      </c>
      <c r="C291" s="245">
        <v>12957</v>
      </c>
      <c r="D291" s="245">
        <v>6834.8175000000001</v>
      </c>
      <c r="E291" s="245">
        <v>3627.96</v>
      </c>
      <c r="F291" s="263">
        <v>11985</v>
      </c>
      <c r="G291" s="245">
        <v>6322.0874999999996</v>
      </c>
      <c r="H291" s="245">
        <v>3355.8</v>
      </c>
      <c r="I291" s="245">
        <v>10992</v>
      </c>
      <c r="J291" s="245">
        <v>5798.28</v>
      </c>
      <c r="K291" s="245">
        <v>3077.76</v>
      </c>
      <c r="L291" s="245">
        <v>8635</v>
      </c>
      <c r="M291" s="245">
        <v>4554.9624999999996</v>
      </c>
      <c r="N291" s="245">
        <v>2417.8000000000002</v>
      </c>
    </row>
    <row r="292" spans="1:14">
      <c r="A292" s="245">
        <v>88</v>
      </c>
      <c r="B292" s="245">
        <v>89</v>
      </c>
      <c r="C292" s="245">
        <v>13239</v>
      </c>
      <c r="D292" s="245">
        <v>6983.5725000000002</v>
      </c>
      <c r="E292" s="245">
        <v>3706.92</v>
      </c>
      <c r="F292" s="263">
        <v>12246</v>
      </c>
      <c r="G292" s="245">
        <v>6459.7650000000003</v>
      </c>
      <c r="H292" s="245">
        <v>3428.88</v>
      </c>
      <c r="I292" s="245">
        <v>11231</v>
      </c>
      <c r="J292" s="245">
        <v>5924.3525</v>
      </c>
      <c r="K292" s="245">
        <v>3144.68</v>
      </c>
      <c r="L292" s="245">
        <v>8822</v>
      </c>
      <c r="M292" s="245">
        <v>4653.6049999999996</v>
      </c>
      <c r="N292" s="245">
        <v>2470.16</v>
      </c>
    </row>
    <row r="293" spans="1:14" ht="16.2" thickBot="1">
      <c r="A293" s="245">
        <v>90</v>
      </c>
      <c r="B293" s="245">
        <v>99</v>
      </c>
      <c r="C293" s="245">
        <v>13521</v>
      </c>
      <c r="D293" s="245">
        <v>7132.3275000000003</v>
      </c>
      <c r="E293" s="245">
        <v>3785.88</v>
      </c>
      <c r="F293" s="264">
        <v>12507</v>
      </c>
      <c r="G293" s="245">
        <v>6597.4425000000001</v>
      </c>
      <c r="H293" s="245">
        <v>3501.96</v>
      </c>
      <c r="I293" s="245">
        <v>11470</v>
      </c>
      <c r="J293" s="245">
        <v>6050.4250000000002</v>
      </c>
      <c r="K293" s="245">
        <v>3211.6</v>
      </c>
      <c r="L293" s="245">
        <v>9007</v>
      </c>
      <c r="M293" s="245">
        <v>4751.1925000000001</v>
      </c>
      <c r="N293" s="245">
        <v>2521.96</v>
      </c>
    </row>
    <row r="302" spans="1:14">
      <c r="A302" s="245" t="s">
        <v>671</v>
      </c>
      <c r="C302" s="245" t="s">
        <v>635</v>
      </c>
      <c r="F302" s="245" t="s">
        <v>636</v>
      </c>
      <c r="I302" s="245" t="s">
        <v>637</v>
      </c>
      <c r="L302" s="245" t="s">
        <v>638</v>
      </c>
    </row>
    <row r="303" spans="1:14">
      <c r="A303" s="245" t="s">
        <v>651</v>
      </c>
      <c r="C303" s="245" t="s">
        <v>780</v>
      </c>
      <c r="F303" s="245" t="s">
        <v>244</v>
      </c>
      <c r="I303" s="245" t="s">
        <v>771</v>
      </c>
      <c r="L303" s="245" t="s">
        <v>772</v>
      </c>
    </row>
    <row r="304" spans="1:14" ht="16.2" thickBot="1">
      <c r="A304" s="245" t="s">
        <v>653</v>
      </c>
      <c r="B304" s="245" t="s">
        <v>654</v>
      </c>
      <c r="C304" s="245" t="s">
        <v>652</v>
      </c>
      <c r="D304" s="245" t="s">
        <v>655</v>
      </c>
      <c r="E304" s="245" t="s">
        <v>656</v>
      </c>
      <c r="F304" s="245" t="s">
        <v>652</v>
      </c>
      <c r="G304" s="245" t="s">
        <v>655</v>
      </c>
      <c r="H304" s="245" t="s">
        <v>656</v>
      </c>
      <c r="I304" s="245" t="s">
        <v>652</v>
      </c>
      <c r="J304" s="245" t="s">
        <v>655</v>
      </c>
      <c r="K304" s="245" t="s">
        <v>656</v>
      </c>
      <c r="L304" s="245" t="s">
        <v>652</v>
      </c>
      <c r="M304" s="245" t="s">
        <v>655</v>
      </c>
      <c r="N304" s="245" t="s">
        <v>656</v>
      </c>
    </row>
    <row r="305" spans="1:23">
      <c r="A305" s="245">
        <v>60</v>
      </c>
      <c r="B305" s="245">
        <v>64</v>
      </c>
      <c r="C305" s="245">
        <v>3869</v>
      </c>
      <c r="D305" s="245">
        <v>2040.8975</v>
      </c>
      <c r="E305" s="245">
        <v>1083.32</v>
      </c>
      <c r="F305" s="262">
        <v>3579</v>
      </c>
      <c r="G305" s="245">
        <v>1887.9224999999999</v>
      </c>
      <c r="H305" s="245">
        <v>1002.12</v>
      </c>
      <c r="I305" s="245">
        <v>3274</v>
      </c>
      <c r="J305" s="245">
        <v>1727.0350000000001</v>
      </c>
      <c r="K305" s="245">
        <v>916.72</v>
      </c>
      <c r="L305" s="245">
        <v>2574</v>
      </c>
      <c r="M305" s="245">
        <v>1357.7850000000001</v>
      </c>
      <c r="N305" s="245">
        <v>720.72</v>
      </c>
      <c r="W305" s="245">
        <v>15</v>
      </c>
    </row>
    <row r="306" spans="1:23">
      <c r="A306" s="245">
        <v>65</v>
      </c>
      <c r="B306" s="245">
        <v>69</v>
      </c>
      <c r="C306" s="245">
        <v>4298</v>
      </c>
      <c r="D306" s="245">
        <v>2267.1950000000002</v>
      </c>
      <c r="E306" s="245">
        <v>1203.44</v>
      </c>
      <c r="F306" s="263">
        <v>3976</v>
      </c>
      <c r="G306" s="245">
        <v>2097.34</v>
      </c>
      <c r="H306" s="245">
        <v>1113.28</v>
      </c>
      <c r="I306" s="245">
        <v>3639</v>
      </c>
      <c r="J306" s="245">
        <v>1919.5725</v>
      </c>
      <c r="K306" s="245">
        <v>1018.92</v>
      </c>
      <c r="L306" s="245">
        <v>2860</v>
      </c>
      <c r="M306" s="245">
        <v>1508.65</v>
      </c>
      <c r="N306" s="245">
        <v>800.8</v>
      </c>
    </row>
    <row r="307" spans="1:23">
      <c r="A307" s="245">
        <v>70</v>
      </c>
      <c r="B307" s="245">
        <v>74</v>
      </c>
      <c r="C307" s="245">
        <v>6627</v>
      </c>
      <c r="D307" s="245">
        <v>3495.7424999999998</v>
      </c>
      <c r="E307" s="245">
        <v>1855.56</v>
      </c>
      <c r="F307" s="263">
        <v>6130</v>
      </c>
      <c r="G307" s="245">
        <v>3233.5749999999998</v>
      </c>
      <c r="H307" s="245">
        <v>1716.4</v>
      </c>
      <c r="I307" s="245">
        <v>5621</v>
      </c>
      <c r="J307" s="245">
        <v>2965.0774999999999</v>
      </c>
      <c r="K307" s="245">
        <v>1573.88</v>
      </c>
      <c r="L307" s="245">
        <v>4415</v>
      </c>
      <c r="M307" s="245">
        <v>2328.9124999999999</v>
      </c>
      <c r="N307" s="245">
        <v>1236.2</v>
      </c>
    </row>
    <row r="308" spans="1:23">
      <c r="A308" s="245">
        <v>75</v>
      </c>
      <c r="B308" s="245">
        <v>79</v>
      </c>
      <c r="C308" s="245">
        <v>8805</v>
      </c>
      <c r="D308" s="245">
        <v>4644.6374999999998</v>
      </c>
      <c r="E308" s="245">
        <v>2465.4</v>
      </c>
      <c r="F308" s="263">
        <v>8145</v>
      </c>
      <c r="G308" s="245">
        <v>4296.4875000000002</v>
      </c>
      <c r="H308" s="245">
        <v>2280.6</v>
      </c>
      <c r="I308" s="245">
        <v>7472</v>
      </c>
      <c r="J308" s="245">
        <v>3941.48</v>
      </c>
      <c r="K308" s="245">
        <v>2092.16</v>
      </c>
      <c r="L308" s="245">
        <v>5869</v>
      </c>
      <c r="M308" s="245">
        <v>3095.8975</v>
      </c>
      <c r="N308" s="245">
        <v>1643.32</v>
      </c>
    </row>
    <row r="309" spans="1:23">
      <c r="A309" s="245">
        <v>80</v>
      </c>
      <c r="B309" s="245">
        <v>81</v>
      </c>
      <c r="C309" s="245">
        <v>11973</v>
      </c>
      <c r="D309" s="245">
        <v>6315.7574999999997</v>
      </c>
      <c r="E309" s="245">
        <v>3352.44</v>
      </c>
      <c r="F309" s="263">
        <v>11075</v>
      </c>
      <c r="G309" s="245">
        <v>5842.0625</v>
      </c>
      <c r="H309" s="245">
        <v>3101</v>
      </c>
      <c r="I309" s="245">
        <v>10156</v>
      </c>
      <c r="J309" s="245">
        <v>5357.29</v>
      </c>
      <c r="K309" s="245">
        <v>2843.68</v>
      </c>
      <c r="L309" s="245">
        <v>7978</v>
      </c>
      <c r="M309" s="245">
        <v>4208.3950000000004</v>
      </c>
      <c r="N309" s="245">
        <v>2233.84</v>
      </c>
    </row>
    <row r="310" spans="1:23">
      <c r="A310" s="245">
        <v>82</v>
      </c>
      <c r="B310" s="245">
        <v>83</v>
      </c>
      <c r="C310" s="245">
        <v>12395</v>
      </c>
      <c r="D310" s="245">
        <v>6538.3625000000002</v>
      </c>
      <c r="E310" s="245">
        <v>3470.6</v>
      </c>
      <c r="F310" s="263">
        <v>11465</v>
      </c>
      <c r="G310" s="245">
        <v>6047.7875000000004</v>
      </c>
      <c r="H310" s="245">
        <v>3210.2</v>
      </c>
      <c r="I310" s="245">
        <v>10514</v>
      </c>
      <c r="J310" s="245">
        <v>5546.1350000000002</v>
      </c>
      <c r="K310" s="245">
        <v>2943.92</v>
      </c>
      <c r="L310" s="245">
        <v>8257</v>
      </c>
      <c r="M310" s="245">
        <v>4355.5675000000001</v>
      </c>
      <c r="N310" s="245">
        <v>2311.96</v>
      </c>
    </row>
    <row r="311" spans="1:23">
      <c r="A311" s="245">
        <v>84</v>
      </c>
      <c r="B311" s="245">
        <v>85</v>
      </c>
      <c r="C311" s="245">
        <v>12674</v>
      </c>
      <c r="D311" s="245">
        <v>6685.5349999999999</v>
      </c>
      <c r="E311" s="245">
        <v>3548.72</v>
      </c>
      <c r="F311" s="263">
        <v>11724</v>
      </c>
      <c r="G311" s="245">
        <v>6184.41</v>
      </c>
      <c r="H311" s="245">
        <v>3282.72</v>
      </c>
      <c r="I311" s="245">
        <v>10753</v>
      </c>
      <c r="J311" s="245">
        <v>5672.2075000000004</v>
      </c>
      <c r="K311" s="245">
        <v>3010.84</v>
      </c>
      <c r="L311" s="245">
        <v>8447</v>
      </c>
      <c r="M311" s="245">
        <v>4455.7924999999996</v>
      </c>
      <c r="N311" s="245">
        <v>2365.16</v>
      </c>
    </row>
    <row r="312" spans="1:23">
      <c r="A312" s="245">
        <v>86</v>
      </c>
      <c r="B312" s="245">
        <v>87</v>
      </c>
      <c r="C312" s="245">
        <v>12957</v>
      </c>
      <c r="D312" s="245">
        <v>6834.8175000000001</v>
      </c>
      <c r="E312" s="245">
        <v>3627.96</v>
      </c>
      <c r="F312" s="263">
        <v>11985</v>
      </c>
      <c r="G312" s="245">
        <v>6322.0874999999996</v>
      </c>
      <c r="H312" s="245">
        <v>3355.8</v>
      </c>
      <c r="I312" s="245">
        <v>10992</v>
      </c>
      <c r="J312" s="245">
        <v>5798.28</v>
      </c>
      <c r="K312" s="245">
        <v>3077.76</v>
      </c>
      <c r="L312" s="245">
        <v>8635</v>
      </c>
      <c r="M312" s="245">
        <v>4554.9624999999996</v>
      </c>
      <c r="N312" s="245">
        <v>2417.8000000000002</v>
      </c>
    </row>
    <row r="313" spans="1:23">
      <c r="A313" s="245">
        <v>88</v>
      </c>
      <c r="B313" s="245">
        <v>89</v>
      </c>
      <c r="C313" s="245">
        <v>13239</v>
      </c>
      <c r="D313" s="245">
        <v>6983.5725000000002</v>
      </c>
      <c r="E313" s="245">
        <v>3706.92</v>
      </c>
      <c r="F313" s="263">
        <v>12246</v>
      </c>
      <c r="G313" s="245">
        <v>6459.7650000000003</v>
      </c>
      <c r="H313" s="245">
        <v>3428.88</v>
      </c>
      <c r="I313" s="245">
        <v>11231</v>
      </c>
      <c r="J313" s="245">
        <v>5924.3525</v>
      </c>
      <c r="K313" s="245">
        <v>3144.68</v>
      </c>
      <c r="L313" s="245">
        <v>8822</v>
      </c>
      <c r="M313" s="245">
        <v>4653.6049999999996</v>
      </c>
      <c r="N313" s="245">
        <v>2470.16</v>
      </c>
    </row>
    <row r="314" spans="1:23" ht="16.2" thickBot="1">
      <c r="A314" s="245">
        <v>90</v>
      </c>
      <c r="B314" s="245">
        <v>99</v>
      </c>
      <c r="C314" s="245">
        <v>13521</v>
      </c>
      <c r="D314" s="245">
        <v>7132.3275000000003</v>
      </c>
      <c r="E314" s="245">
        <v>3785.88</v>
      </c>
      <c r="F314" s="264">
        <v>12507</v>
      </c>
      <c r="G314" s="245">
        <v>6597.4425000000001</v>
      </c>
      <c r="H314" s="245">
        <v>3501.96</v>
      </c>
      <c r="I314" s="245">
        <v>11470</v>
      </c>
      <c r="J314" s="245">
        <v>6050.4250000000002</v>
      </c>
      <c r="K314" s="245">
        <v>3211.6</v>
      </c>
      <c r="L314" s="245">
        <v>9007</v>
      </c>
      <c r="M314" s="245">
        <v>4751.1925000000001</v>
      </c>
      <c r="N314" s="245">
        <v>2521.96</v>
      </c>
    </row>
    <row r="323" spans="1:23">
      <c r="A323" s="245" t="s">
        <v>672</v>
      </c>
      <c r="C323" s="245" t="s">
        <v>635</v>
      </c>
      <c r="F323" s="245" t="s">
        <v>636</v>
      </c>
      <c r="I323" s="245" t="s">
        <v>637</v>
      </c>
      <c r="L323" s="245" t="s">
        <v>638</v>
      </c>
    </row>
    <row r="324" spans="1:23">
      <c r="A324" s="245" t="s">
        <v>651</v>
      </c>
      <c r="C324" s="245" t="s">
        <v>780</v>
      </c>
      <c r="F324" s="245" t="s">
        <v>244</v>
      </c>
      <c r="I324" s="245" t="s">
        <v>771</v>
      </c>
      <c r="L324" s="245" t="s">
        <v>772</v>
      </c>
    </row>
    <row r="325" spans="1:23" ht="16.2" thickBot="1">
      <c r="A325" s="245" t="s">
        <v>653</v>
      </c>
      <c r="B325" s="245" t="s">
        <v>654</v>
      </c>
      <c r="C325" s="245" t="s">
        <v>652</v>
      </c>
      <c r="D325" s="245" t="s">
        <v>655</v>
      </c>
      <c r="E325" s="245" t="s">
        <v>656</v>
      </c>
      <c r="F325" s="245" t="s">
        <v>652</v>
      </c>
      <c r="G325" s="245" t="s">
        <v>655</v>
      </c>
      <c r="H325" s="245" t="s">
        <v>656</v>
      </c>
      <c r="I325" s="245" t="s">
        <v>652</v>
      </c>
      <c r="J325" s="245" t="s">
        <v>655</v>
      </c>
      <c r="K325" s="245" t="s">
        <v>656</v>
      </c>
      <c r="L325" s="245" t="s">
        <v>652</v>
      </c>
      <c r="M325" s="245" t="s">
        <v>655</v>
      </c>
      <c r="N325" s="245" t="s">
        <v>656</v>
      </c>
    </row>
    <row r="326" spans="1:23">
      <c r="A326" s="245">
        <v>60</v>
      </c>
      <c r="B326" s="245">
        <v>64</v>
      </c>
      <c r="C326" s="245">
        <v>3725</v>
      </c>
      <c r="D326" s="245">
        <v>1964.9375</v>
      </c>
      <c r="E326" s="245">
        <v>1043</v>
      </c>
      <c r="F326" s="262">
        <v>3445</v>
      </c>
      <c r="G326" s="245">
        <v>1817.2375</v>
      </c>
      <c r="H326" s="245">
        <v>964.6</v>
      </c>
      <c r="I326" s="245">
        <v>3156</v>
      </c>
      <c r="J326" s="245">
        <v>1664.79</v>
      </c>
      <c r="K326" s="245">
        <v>883.68</v>
      </c>
      <c r="L326" s="245">
        <v>2480</v>
      </c>
      <c r="M326" s="245">
        <v>1308.2</v>
      </c>
      <c r="N326" s="245">
        <v>694.4</v>
      </c>
      <c r="W326" s="245">
        <v>16</v>
      </c>
    </row>
    <row r="327" spans="1:23">
      <c r="A327" s="245">
        <v>65</v>
      </c>
      <c r="B327" s="245">
        <v>69</v>
      </c>
      <c r="C327" s="245">
        <v>4141</v>
      </c>
      <c r="D327" s="245">
        <v>2184.3775000000001</v>
      </c>
      <c r="E327" s="245">
        <v>1159.48</v>
      </c>
      <c r="F327" s="263">
        <v>3831</v>
      </c>
      <c r="G327" s="245">
        <v>2020.8525</v>
      </c>
      <c r="H327" s="245">
        <v>1072.68</v>
      </c>
      <c r="I327" s="245">
        <v>3509</v>
      </c>
      <c r="J327" s="245">
        <v>1850.9974999999999</v>
      </c>
      <c r="K327" s="245">
        <v>982.52</v>
      </c>
      <c r="L327" s="245">
        <v>2754</v>
      </c>
      <c r="M327" s="245">
        <v>1452.7349999999999</v>
      </c>
      <c r="N327" s="245">
        <v>771.12</v>
      </c>
    </row>
    <row r="328" spans="1:23">
      <c r="A328" s="245">
        <v>70</v>
      </c>
      <c r="B328" s="245">
        <v>74</v>
      </c>
      <c r="C328" s="245">
        <v>6387</v>
      </c>
      <c r="D328" s="245">
        <v>3369.1424999999999</v>
      </c>
      <c r="E328" s="245">
        <v>1788.36</v>
      </c>
      <c r="F328" s="263">
        <v>5907</v>
      </c>
      <c r="G328" s="245">
        <v>3115.9425000000001</v>
      </c>
      <c r="H328" s="245">
        <v>1653.96</v>
      </c>
      <c r="I328" s="245">
        <v>5416</v>
      </c>
      <c r="J328" s="245">
        <v>2856.94</v>
      </c>
      <c r="K328" s="245">
        <v>1516.48</v>
      </c>
      <c r="L328" s="245">
        <v>4256</v>
      </c>
      <c r="M328" s="245">
        <v>2245.04</v>
      </c>
      <c r="N328" s="245">
        <v>1191.68</v>
      </c>
    </row>
    <row r="329" spans="1:23">
      <c r="A329" s="245">
        <v>75</v>
      </c>
      <c r="B329" s="245">
        <v>79</v>
      </c>
      <c r="C329" s="245">
        <v>8485</v>
      </c>
      <c r="D329" s="245">
        <v>4475.8374999999996</v>
      </c>
      <c r="E329" s="245">
        <v>2375.8000000000002</v>
      </c>
      <c r="F329" s="263">
        <v>7849</v>
      </c>
      <c r="G329" s="245">
        <v>4140.3474999999999</v>
      </c>
      <c r="H329" s="245">
        <v>2197.7199999999998</v>
      </c>
      <c r="I329" s="245">
        <v>7200</v>
      </c>
      <c r="J329" s="245">
        <v>3798</v>
      </c>
      <c r="K329" s="245">
        <v>2016</v>
      </c>
      <c r="L329" s="245">
        <v>5654</v>
      </c>
      <c r="M329" s="245">
        <v>2982.4850000000001</v>
      </c>
      <c r="N329" s="245">
        <v>1583.12</v>
      </c>
    </row>
    <row r="330" spans="1:23">
      <c r="A330" s="245">
        <v>80</v>
      </c>
      <c r="B330" s="245">
        <v>81</v>
      </c>
      <c r="C330" s="245">
        <v>11536</v>
      </c>
      <c r="D330" s="245">
        <v>6085.24</v>
      </c>
      <c r="E330" s="245">
        <v>3230.08</v>
      </c>
      <c r="F330" s="263">
        <v>10671</v>
      </c>
      <c r="G330" s="245">
        <v>5628.9525000000003</v>
      </c>
      <c r="H330" s="245">
        <v>2987.88</v>
      </c>
      <c r="I330" s="245">
        <v>9785</v>
      </c>
      <c r="J330" s="245">
        <v>5161.5874999999996</v>
      </c>
      <c r="K330" s="245">
        <v>2739.8</v>
      </c>
      <c r="L330" s="245">
        <v>7685</v>
      </c>
      <c r="M330" s="245">
        <v>4053.8375000000001</v>
      </c>
      <c r="N330" s="245">
        <v>2151.8000000000002</v>
      </c>
    </row>
    <row r="331" spans="1:23">
      <c r="A331" s="245">
        <v>82</v>
      </c>
      <c r="B331" s="245">
        <v>83</v>
      </c>
      <c r="C331" s="245">
        <v>11943</v>
      </c>
      <c r="D331" s="245">
        <v>6299.9324999999999</v>
      </c>
      <c r="E331" s="245">
        <v>3344.04</v>
      </c>
      <c r="F331" s="263">
        <v>11047</v>
      </c>
      <c r="G331" s="245">
        <v>5827.2924999999996</v>
      </c>
      <c r="H331" s="245">
        <v>3093.16</v>
      </c>
      <c r="I331" s="245">
        <v>10133</v>
      </c>
      <c r="J331" s="245">
        <v>5345.1575000000003</v>
      </c>
      <c r="K331" s="245">
        <v>2837.24</v>
      </c>
      <c r="L331" s="245">
        <v>7956</v>
      </c>
      <c r="M331" s="245">
        <v>4196.79</v>
      </c>
      <c r="N331" s="245">
        <v>2227.6799999999998</v>
      </c>
    </row>
    <row r="332" spans="1:23">
      <c r="A332" s="245">
        <v>84</v>
      </c>
      <c r="B332" s="245">
        <v>85</v>
      </c>
      <c r="C332" s="245">
        <v>12217</v>
      </c>
      <c r="D332" s="245">
        <v>6444.4674999999997</v>
      </c>
      <c r="E332" s="245">
        <v>3420.76</v>
      </c>
      <c r="F332" s="263">
        <v>11301</v>
      </c>
      <c r="G332" s="245">
        <v>5961.2775000000001</v>
      </c>
      <c r="H332" s="245">
        <v>3164.2799999999997</v>
      </c>
      <c r="I332" s="245">
        <v>10362</v>
      </c>
      <c r="J332" s="245">
        <v>5465.9549999999999</v>
      </c>
      <c r="K332" s="245">
        <v>2901.36</v>
      </c>
      <c r="L332" s="245">
        <v>8139</v>
      </c>
      <c r="M332" s="245">
        <v>4293.3225000000002</v>
      </c>
      <c r="N332" s="245">
        <v>2278.92</v>
      </c>
    </row>
    <row r="333" spans="1:23">
      <c r="A333" s="245">
        <v>86</v>
      </c>
      <c r="B333" s="245">
        <v>87</v>
      </c>
      <c r="C333" s="245">
        <v>12487</v>
      </c>
      <c r="D333" s="245">
        <v>6586.8924999999999</v>
      </c>
      <c r="E333" s="245">
        <v>3496.36</v>
      </c>
      <c r="F333" s="263">
        <v>11551</v>
      </c>
      <c r="G333" s="245">
        <v>6093.1525000000001</v>
      </c>
      <c r="H333" s="245">
        <v>3234.2799999999997</v>
      </c>
      <c r="I333" s="245">
        <v>10590</v>
      </c>
      <c r="J333" s="245">
        <v>5586.2250000000004</v>
      </c>
      <c r="K333" s="245">
        <v>2965.2</v>
      </c>
      <c r="L333" s="245">
        <v>8318</v>
      </c>
      <c r="M333" s="245">
        <v>4387.7449999999999</v>
      </c>
      <c r="N333" s="245">
        <v>2329.04</v>
      </c>
    </row>
    <row r="334" spans="1:23">
      <c r="A334" s="245">
        <v>88</v>
      </c>
      <c r="B334" s="245">
        <v>89</v>
      </c>
      <c r="C334" s="245">
        <v>12758</v>
      </c>
      <c r="D334" s="245">
        <v>6729.8450000000003</v>
      </c>
      <c r="E334" s="245">
        <v>3572.24</v>
      </c>
      <c r="F334" s="263">
        <v>11801</v>
      </c>
      <c r="G334" s="245">
        <v>6225.0275000000001</v>
      </c>
      <c r="H334" s="245">
        <v>3304.2799999999997</v>
      </c>
      <c r="I334" s="245">
        <v>10820</v>
      </c>
      <c r="J334" s="245">
        <v>5707.55</v>
      </c>
      <c r="K334" s="245">
        <v>3029.6</v>
      </c>
      <c r="L334" s="245">
        <v>8501</v>
      </c>
      <c r="M334" s="245">
        <v>4484.2775000000001</v>
      </c>
      <c r="N334" s="245">
        <v>2380.2800000000002</v>
      </c>
    </row>
    <row r="335" spans="1:23" ht="16.2" thickBot="1">
      <c r="A335" s="245">
        <v>90</v>
      </c>
      <c r="B335" s="245">
        <v>99</v>
      </c>
      <c r="C335" s="245">
        <v>13030</v>
      </c>
      <c r="D335" s="245">
        <v>6873.3249999999998</v>
      </c>
      <c r="E335" s="245">
        <v>3648.4</v>
      </c>
      <c r="F335" s="264">
        <v>12052</v>
      </c>
      <c r="G335" s="245">
        <v>6357.43</v>
      </c>
      <c r="H335" s="245">
        <v>3374.56</v>
      </c>
      <c r="I335" s="245">
        <v>11053</v>
      </c>
      <c r="J335" s="245">
        <v>5830.4575000000004</v>
      </c>
      <c r="K335" s="245">
        <v>3094.84</v>
      </c>
      <c r="L335" s="245">
        <v>8680</v>
      </c>
      <c r="M335" s="245">
        <v>4578.7</v>
      </c>
      <c r="N335" s="245">
        <v>2430.4</v>
      </c>
    </row>
    <row r="344" spans="1:23">
      <c r="A344" s="245" t="s">
        <v>776</v>
      </c>
      <c r="C344" s="245" t="s">
        <v>635</v>
      </c>
      <c r="F344" s="245" t="s">
        <v>636</v>
      </c>
      <c r="I344" s="245" t="s">
        <v>637</v>
      </c>
      <c r="L344" s="245" t="s">
        <v>638</v>
      </c>
    </row>
    <row r="345" spans="1:23">
      <c r="A345" s="245" t="s">
        <v>651</v>
      </c>
      <c r="C345" s="245" t="s">
        <v>780</v>
      </c>
      <c r="F345" s="245" t="s">
        <v>244</v>
      </c>
      <c r="I345" s="245" t="s">
        <v>771</v>
      </c>
      <c r="L345" s="245" t="s">
        <v>772</v>
      </c>
    </row>
    <row r="346" spans="1:23" ht="16.2" thickBot="1">
      <c r="A346" s="245" t="s">
        <v>653</v>
      </c>
      <c r="B346" s="245" t="s">
        <v>654</v>
      </c>
      <c r="C346" s="245" t="s">
        <v>652</v>
      </c>
      <c r="D346" s="245" t="s">
        <v>655</v>
      </c>
      <c r="E346" s="245" t="s">
        <v>656</v>
      </c>
      <c r="F346" s="245" t="s">
        <v>652</v>
      </c>
      <c r="G346" s="245" t="s">
        <v>655</v>
      </c>
      <c r="H346" s="245" t="s">
        <v>656</v>
      </c>
      <c r="I346" s="245" t="s">
        <v>652</v>
      </c>
      <c r="J346" s="245" t="s">
        <v>655</v>
      </c>
      <c r="K346" s="245" t="s">
        <v>656</v>
      </c>
      <c r="L346" s="245" t="s">
        <v>652</v>
      </c>
      <c r="M346" s="245" t="s">
        <v>655</v>
      </c>
      <c r="N346" s="245" t="s">
        <v>656</v>
      </c>
    </row>
    <row r="347" spans="1:23">
      <c r="A347" s="245">
        <v>60</v>
      </c>
      <c r="B347" s="245">
        <v>64</v>
      </c>
      <c r="C347" s="245">
        <v>5559</v>
      </c>
      <c r="D347" s="245">
        <v>2932.3724999999999</v>
      </c>
      <c r="E347" s="245">
        <v>1556.52</v>
      </c>
      <c r="F347" s="262">
        <v>5142</v>
      </c>
      <c r="G347" s="245">
        <v>2712.4050000000002</v>
      </c>
      <c r="H347" s="245">
        <v>1439.76</v>
      </c>
      <c r="I347" s="245">
        <v>4543</v>
      </c>
      <c r="J347" s="245">
        <v>2396.4324999999999</v>
      </c>
      <c r="K347" s="245">
        <v>1272.04</v>
      </c>
      <c r="L347" s="245">
        <v>3265</v>
      </c>
      <c r="M347" s="245">
        <v>1722.2874999999999</v>
      </c>
      <c r="N347" s="245">
        <v>914.2</v>
      </c>
      <c r="W347" s="245">
        <v>17</v>
      </c>
    </row>
    <row r="348" spans="1:23">
      <c r="A348" s="245">
        <v>65</v>
      </c>
      <c r="B348" s="245">
        <v>69</v>
      </c>
      <c r="C348" s="245">
        <v>6175</v>
      </c>
      <c r="D348" s="245">
        <v>3257.3125</v>
      </c>
      <c r="E348" s="245">
        <v>1729</v>
      </c>
      <c r="F348" s="263">
        <v>5711</v>
      </c>
      <c r="G348" s="245">
        <v>3012.5524999999998</v>
      </c>
      <c r="H348" s="245">
        <v>1599.08</v>
      </c>
      <c r="I348" s="245">
        <v>5049</v>
      </c>
      <c r="J348" s="245">
        <v>2663.3474999999999</v>
      </c>
      <c r="K348" s="245">
        <v>1413.72</v>
      </c>
      <c r="L348" s="245">
        <v>3626</v>
      </c>
      <c r="M348" s="245">
        <v>1912.7149999999999</v>
      </c>
      <c r="N348" s="245">
        <v>1015.28</v>
      </c>
    </row>
    <row r="349" spans="1:23">
      <c r="A349" s="245">
        <v>70</v>
      </c>
      <c r="B349" s="245">
        <v>74</v>
      </c>
      <c r="C349" s="245">
        <v>7882</v>
      </c>
      <c r="D349" s="245">
        <v>4157.7550000000001</v>
      </c>
      <c r="E349" s="245">
        <v>2206.96</v>
      </c>
      <c r="F349" s="263">
        <v>7291</v>
      </c>
      <c r="G349" s="245">
        <v>3846.0025000000001</v>
      </c>
      <c r="H349" s="245">
        <v>2041.48</v>
      </c>
      <c r="I349" s="245">
        <v>6683</v>
      </c>
      <c r="J349" s="245">
        <v>3525.2824999999998</v>
      </c>
      <c r="K349" s="245">
        <v>1871.24</v>
      </c>
      <c r="L349" s="245">
        <v>5294</v>
      </c>
      <c r="M349" s="245">
        <v>2792.585</v>
      </c>
      <c r="N349" s="245">
        <v>1482.32</v>
      </c>
    </row>
    <row r="350" spans="1:23">
      <c r="A350" s="245">
        <v>75</v>
      </c>
      <c r="B350" s="245">
        <v>79</v>
      </c>
      <c r="C350" s="245">
        <v>11607</v>
      </c>
      <c r="D350" s="245">
        <v>6122.6925000000001</v>
      </c>
      <c r="E350" s="245">
        <v>3249.96</v>
      </c>
      <c r="F350" s="263">
        <v>10737</v>
      </c>
      <c r="G350" s="245">
        <v>5663.7674999999999</v>
      </c>
      <c r="H350" s="245">
        <v>3006.36</v>
      </c>
      <c r="I350" s="245">
        <v>10738</v>
      </c>
      <c r="J350" s="245">
        <v>5664.2950000000001</v>
      </c>
      <c r="K350" s="245">
        <v>3006.64</v>
      </c>
      <c r="L350" s="245">
        <v>7794</v>
      </c>
      <c r="M350" s="245">
        <v>4111.335</v>
      </c>
      <c r="N350" s="245">
        <v>2182.3200000000002</v>
      </c>
    </row>
    <row r="351" spans="1:23">
      <c r="A351" s="245">
        <v>80</v>
      </c>
      <c r="B351" s="245">
        <v>81</v>
      </c>
      <c r="C351" s="245">
        <v>14713</v>
      </c>
      <c r="D351" s="245">
        <v>7761.1075000000001</v>
      </c>
      <c r="E351" s="245">
        <v>4119.6400000000003</v>
      </c>
      <c r="F351" s="263">
        <v>13609</v>
      </c>
      <c r="G351" s="245">
        <v>7178.7475000000004</v>
      </c>
      <c r="H351" s="245">
        <v>3810.52</v>
      </c>
      <c r="I351" s="245">
        <v>12582</v>
      </c>
      <c r="J351" s="245">
        <v>6637.0050000000001</v>
      </c>
      <c r="K351" s="245">
        <v>3522.96</v>
      </c>
      <c r="L351" s="245">
        <v>9883</v>
      </c>
      <c r="M351" s="245">
        <v>5213.2825000000003</v>
      </c>
      <c r="N351" s="245">
        <v>2767.24</v>
      </c>
    </row>
    <row r="352" spans="1:23">
      <c r="A352" s="245">
        <v>82</v>
      </c>
      <c r="B352" s="245">
        <v>83</v>
      </c>
      <c r="C352" s="245">
        <v>15234</v>
      </c>
      <c r="D352" s="245">
        <v>8035.9350000000004</v>
      </c>
      <c r="E352" s="245">
        <v>4265.5200000000004</v>
      </c>
      <c r="F352" s="263">
        <v>14092</v>
      </c>
      <c r="G352" s="245">
        <v>7433.53</v>
      </c>
      <c r="H352" s="245">
        <v>3945.76</v>
      </c>
      <c r="I352" s="245">
        <v>13026</v>
      </c>
      <c r="J352" s="245">
        <v>6871.2150000000001</v>
      </c>
      <c r="K352" s="245">
        <v>3647.2799999999997</v>
      </c>
      <c r="L352" s="245">
        <v>10231</v>
      </c>
      <c r="M352" s="245">
        <v>5396.8525</v>
      </c>
      <c r="N352" s="245">
        <v>2864.68</v>
      </c>
    </row>
    <row r="353" spans="1:23">
      <c r="A353" s="245">
        <v>84</v>
      </c>
      <c r="B353" s="245">
        <v>85</v>
      </c>
      <c r="C353" s="245">
        <v>15579</v>
      </c>
      <c r="D353" s="245">
        <v>8217.9225000000006</v>
      </c>
      <c r="E353" s="245">
        <v>4362.12</v>
      </c>
      <c r="F353" s="263">
        <v>14411</v>
      </c>
      <c r="G353" s="245">
        <v>7601.8024999999998</v>
      </c>
      <c r="H353" s="245">
        <v>4035.08</v>
      </c>
      <c r="I353" s="245">
        <v>13319</v>
      </c>
      <c r="J353" s="245">
        <v>7025.7725</v>
      </c>
      <c r="K353" s="245">
        <v>3729.32</v>
      </c>
      <c r="L353" s="245">
        <v>10464</v>
      </c>
      <c r="M353" s="245">
        <v>5519.76</v>
      </c>
      <c r="N353" s="245">
        <v>2929.92</v>
      </c>
    </row>
    <row r="354" spans="1:23">
      <c r="A354" s="245">
        <v>86</v>
      </c>
      <c r="B354" s="245">
        <v>87</v>
      </c>
      <c r="C354" s="245">
        <v>15924</v>
      </c>
      <c r="D354" s="245">
        <v>8399.91</v>
      </c>
      <c r="E354" s="245">
        <v>4458.72</v>
      </c>
      <c r="F354" s="263">
        <v>14730</v>
      </c>
      <c r="G354" s="245">
        <v>7770.0749999999998</v>
      </c>
      <c r="H354" s="245">
        <v>4124.3999999999996</v>
      </c>
      <c r="I354" s="245">
        <v>13618</v>
      </c>
      <c r="J354" s="245">
        <v>7183.4949999999999</v>
      </c>
      <c r="K354" s="245">
        <v>3813.04</v>
      </c>
      <c r="L354" s="245">
        <v>10695</v>
      </c>
      <c r="M354" s="245">
        <v>5641.6125000000002</v>
      </c>
      <c r="N354" s="245">
        <v>2994.6</v>
      </c>
    </row>
    <row r="355" spans="1:23">
      <c r="A355" s="245">
        <v>88</v>
      </c>
      <c r="B355" s="245">
        <v>89</v>
      </c>
      <c r="C355" s="245">
        <v>16273</v>
      </c>
      <c r="D355" s="245">
        <v>8584.0074999999997</v>
      </c>
      <c r="E355" s="245">
        <v>4556.4399999999996</v>
      </c>
      <c r="F355" s="263">
        <v>15053</v>
      </c>
      <c r="G355" s="245">
        <v>7940.4575000000004</v>
      </c>
      <c r="H355" s="245">
        <v>4214.84</v>
      </c>
      <c r="I355" s="245">
        <v>13913</v>
      </c>
      <c r="J355" s="245">
        <v>7339.1075000000001</v>
      </c>
      <c r="K355" s="245">
        <v>3895.64</v>
      </c>
      <c r="L355" s="245">
        <v>10928</v>
      </c>
      <c r="M355" s="245">
        <v>5764.52</v>
      </c>
      <c r="N355" s="245">
        <v>3059.84</v>
      </c>
    </row>
    <row r="356" spans="1:23" ht="16.2" thickBot="1">
      <c r="A356" s="245">
        <v>90</v>
      </c>
      <c r="B356" s="245">
        <v>99</v>
      </c>
      <c r="C356" s="245">
        <v>16614</v>
      </c>
      <c r="D356" s="245">
        <v>8763.8850000000002</v>
      </c>
      <c r="E356" s="245">
        <v>4651.92</v>
      </c>
      <c r="F356" s="264">
        <v>15368</v>
      </c>
      <c r="G356" s="245">
        <v>8106.62</v>
      </c>
      <c r="H356" s="245">
        <v>4303.04</v>
      </c>
      <c r="I356" s="245">
        <v>14209</v>
      </c>
      <c r="J356" s="245">
        <v>7495.2475000000004</v>
      </c>
      <c r="K356" s="245">
        <v>3978.52</v>
      </c>
      <c r="L356" s="245">
        <v>11161</v>
      </c>
      <c r="M356" s="245">
        <v>5887.4274999999998</v>
      </c>
      <c r="N356" s="245">
        <v>3125.08</v>
      </c>
    </row>
    <row r="365" spans="1:23">
      <c r="A365" s="245" t="s">
        <v>767</v>
      </c>
      <c r="C365" s="245" t="s">
        <v>635</v>
      </c>
      <c r="F365" s="245" t="s">
        <v>636</v>
      </c>
      <c r="I365" s="245" t="s">
        <v>637</v>
      </c>
      <c r="L365" s="245" t="s">
        <v>638</v>
      </c>
    </row>
    <row r="366" spans="1:23">
      <c r="A366" s="245" t="s">
        <v>651</v>
      </c>
      <c r="C366" s="245" t="s">
        <v>780</v>
      </c>
      <c r="F366" s="245" t="s">
        <v>244</v>
      </c>
      <c r="I366" s="245" t="s">
        <v>771</v>
      </c>
      <c r="L366" s="245" t="s">
        <v>772</v>
      </c>
    </row>
    <row r="367" spans="1:23" ht="16.2" thickBot="1">
      <c r="A367" s="245" t="s">
        <v>653</v>
      </c>
      <c r="B367" s="245" t="s">
        <v>654</v>
      </c>
      <c r="C367" s="245" t="s">
        <v>652</v>
      </c>
      <c r="D367" s="245" t="s">
        <v>655</v>
      </c>
      <c r="E367" s="245" t="s">
        <v>656</v>
      </c>
      <c r="F367" s="245" t="s">
        <v>652</v>
      </c>
      <c r="G367" s="245" t="s">
        <v>655</v>
      </c>
      <c r="H367" s="245" t="s">
        <v>656</v>
      </c>
      <c r="I367" s="245" t="s">
        <v>652</v>
      </c>
      <c r="J367" s="245" t="s">
        <v>655</v>
      </c>
      <c r="K367" s="245" t="s">
        <v>656</v>
      </c>
      <c r="L367" s="245" t="s">
        <v>652</v>
      </c>
      <c r="M367" s="245" t="s">
        <v>655</v>
      </c>
      <c r="N367" s="245" t="s">
        <v>656</v>
      </c>
    </row>
    <row r="368" spans="1:23">
      <c r="A368" s="245">
        <v>60</v>
      </c>
      <c r="B368" s="245">
        <v>64</v>
      </c>
      <c r="C368" s="245">
        <v>10314</v>
      </c>
      <c r="D368" s="245">
        <v>5440.6350000000002</v>
      </c>
      <c r="E368" s="245">
        <v>2887.92</v>
      </c>
      <c r="F368" s="262">
        <v>9540</v>
      </c>
      <c r="G368" s="245">
        <v>5032.3500000000004</v>
      </c>
      <c r="H368" s="245">
        <v>2671.2</v>
      </c>
      <c r="I368" s="245">
        <v>8735</v>
      </c>
      <c r="J368" s="245">
        <v>4607.7124999999996</v>
      </c>
      <c r="K368" s="245">
        <v>2445.8000000000002</v>
      </c>
      <c r="L368" s="245">
        <v>6864</v>
      </c>
      <c r="M368" s="245">
        <v>3620.76</v>
      </c>
      <c r="N368" s="245">
        <v>1921.92</v>
      </c>
      <c r="W368" s="245">
        <v>18</v>
      </c>
    </row>
    <row r="369" spans="1:14">
      <c r="A369" s="245">
        <v>65</v>
      </c>
      <c r="B369" s="245">
        <v>69</v>
      </c>
      <c r="C369" s="245">
        <v>11459</v>
      </c>
      <c r="D369" s="245">
        <v>6044.6225000000004</v>
      </c>
      <c r="E369" s="245">
        <v>3208.52</v>
      </c>
      <c r="F369" s="263">
        <v>10599</v>
      </c>
      <c r="G369" s="245">
        <v>5590.9724999999999</v>
      </c>
      <c r="H369" s="245">
        <v>2967.72</v>
      </c>
      <c r="I369" s="245">
        <v>9707</v>
      </c>
      <c r="J369" s="245">
        <v>5120.4425000000001</v>
      </c>
      <c r="K369" s="245">
        <v>2717.96</v>
      </c>
      <c r="L369" s="245">
        <v>7625</v>
      </c>
      <c r="M369" s="245">
        <v>4022.1875</v>
      </c>
      <c r="N369" s="245">
        <v>2135</v>
      </c>
    </row>
    <row r="370" spans="1:14">
      <c r="A370" s="245">
        <v>70</v>
      </c>
      <c r="B370" s="245">
        <v>74</v>
      </c>
      <c r="C370" s="245">
        <v>17681</v>
      </c>
      <c r="D370" s="245">
        <v>9326.7275000000009</v>
      </c>
      <c r="E370" s="245">
        <v>4950.68</v>
      </c>
      <c r="F370" s="263">
        <v>16355</v>
      </c>
      <c r="G370" s="245">
        <v>8627.2625000000007</v>
      </c>
      <c r="H370" s="245">
        <v>4579.3999999999996</v>
      </c>
      <c r="I370" s="245">
        <v>14993</v>
      </c>
      <c r="J370" s="245">
        <v>7908.8074999999999</v>
      </c>
      <c r="K370" s="245">
        <v>4198.04</v>
      </c>
      <c r="L370" s="245">
        <v>11782</v>
      </c>
      <c r="M370" s="245">
        <v>6215.0050000000001</v>
      </c>
      <c r="N370" s="245">
        <v>3298.96</v>
      </c>
    </row>
    <row r="371" spans="1:14">
      <c r="A371" s="245">
        <v>75</v>
      </c>
      <c r="B371" s="245">
        <v>79</v>
      </c>
      <c r="C371" s="245">
        <v>23493</v>
      </c>
      <c r="D371" s="245">
        <v>12392.557500000001</v>
      </c>
      <c r="E371" s="245">
        <v>6578.04</v>
      </c>
      <c r="F371" s="263">
        <v>21731</v>
      </c>
      <c r="G371" s="245">
        <v>11463.102500000001</v>
      </c>
      <c r="H371" s="245">
        <v>6084.68</v>
      </c>
      <c r="I371" s="245">
        <v>19934</v>
      </c>
      <c r="J371" s="245">
        <v>10515.184999999999</v>
      </c>
      <c r="K371" s="245">
        <v>5581.52</v>
      </c>
      <c r="L371" s="245">
        <v>15656</v>
      </c>
      <c r="M371" s="245">
        <v>8258.5400000000009</v>
      </c>
      <c r="N371" s="245">
        <v>4383.68</v>
      </c>
    </row>
    <row r="372" spans="1:14">
      <c r="A372" s="245">
        <v>80</v>
      </c>
      <c r="B372" s="245">
        <v>81</v>
      </c>
      <c r="C372" s="245">
        <v>31943</v>
      </c>
      <c r="D372" s="245">
        <v>16849.932499999999</v>
      </c>
      <c r="E372" s="245">
        <v>8944.0400000000009</v>
      </c>
      <c r="F372" s="263">
        <v>29548</v>
      </c>
      <c r="G372" s="245">
        <v>15586.57</v>
      </c>
      <c r="H372" s="245">
        <v>8273.44</v>
      </c>
      <c r="I372" s="245">
        <v>27097</v>
      </c>
      <c r="J372" s="245">
        <v>14293.6675</v>
      </c>
      <c r="K372" s="245">
        <v>7587.16</v>
      </c>
      <c r="L372" s="245">
        <v>21284</v>
      </c>
      <c r="M372" s="245">
        <v>11227.31</v>
      </c>
      <c r="N372" s="245">
        <v>5959.52</v>
      </c>
    </row>
    <row r="373" spans="1:14">
      <c r="A373" s="245">
        <v>82</v>
      </c>
      <c r="B373" s="245">
        <v>83</v>
      </c>
      <c r="C373" s="245">
        <v>33075</v>
      </c>
      <c r="D373" s="245">
        <v>17447.0625</v>
      </c>
      <c r="E373" s="245">
        <v>9261</v>
      </c>
      <c r="F373" s="263">
        <v>30595</v>
      </c>
      <c r="G373" s="245">
        <v>16138.862499999999</v>
      </c>
      <c r="H373" s="245">
        <v>8566.6</v>
      </c>
      <c r="I373" s="245">
        <v>28052</v>
      </c>
      <c r="J373" s="245">
        <v>14797.43</v>
      </c>
      <c r="K373" s="245">
        <v>7854.5599999999995</v>
      </c>
      <c r="L373" s="245">
        <v>22034</v>
      </c>
      <c r="M373" s="245">
        <v>11622.934999999999</v>
      </c>
      <c r="N373" s="245">
        <v>6169.52</v>
      </c>
    </row>
    <row r="374" spans="1:14">
      <c r="A374" s="245">
        <v>84</v>
      </c>
      <c r="B374" s="245">
        <v>85</v>
      </c>
      <c r="C374" s="245">
        <v>33821</v>
      </c>
      <c r="D374" s="245">
        <v>17840.577499999999</v>
      </c>
      <c r="E374" s="245">
        <v>9469.8799999999992</v>
      </c>
      <c r="F374" s="263">
        <v>31285</v>
      </c>
      <c r="G374" s="245">
        <v>16502.837500000001</v>
      </c>
      <c r="H374" s="245">
        <v>8759.7999999999993</v>
      </c>
      <c r="I374" s="245">
        <v>28692</v>
      </c>
      <c r="J374" s="245">
        <v>15135.03</v>
      </c>
      <c r="K374" s="245">
        <v>8033.76</v>
      </c>
      <c r="L374" s="245">
        <v>22532</v>
      </c>
      <c r="M374" s="245">
        <v>11885.63</v>
      </c>
      <c r="N374" s="245">
        <v>6308.96</v>
      </c>
    </row>
    <row r="375" spans="1:14">
      <c r="A375" s="245">
        <v>86</v>
      </c>
      <c r="B375" s="245">
        <v>87</v>
      </c>
      <c r="C375" s="245">
        <v>34574</v>
      </c>
      <c r="D375" s="245">
        <v>18237.785</v>
      </c>
      <c r="E375" s="245">
        <v>9680.7199999999993</v>
      </c>
      <c r="F375" s="263">
        <v>31981</v>
      </c>
      <c r="G375" s="245">
        <v>16869.977500000001</v>
      </c>
      <c r="H375" s="245">
        <v>8954.68</v>
      </c>
      <c r="I375" s="245">
        <v>29328</v>
      </c>
      <c r="J375" s="245">
        <v>15470.52</v>
      </c>
      <c r="K375" s="245">
        <v>8211.84</v>
      </c>
      <c r="L375" s="245">
        <v>23034</v>
      </c>
      <c r="M375" s="245">
        <v>12150.434999999999</v>
      </c>
      <c r="N375" s="245">
        <v>6449.52</v>
      </c>
    </row>
    <row r="376" spans="1:14">
      <c r="A376" s="245">
        <v>88</v>
      </c>
      <c r="B376" s="245">
        <v>89</v>
      </c>
      <c r="C376" s="245">
        <v>35327</v>
      </c>
      <c r="D376" s="245">
        <v>18634.9925</v>
      </c>
      <c r="E376" s="245">
        <v>9891.56</v>
      </c>
      <c r="F376" s="263">
        <v>32677</v>
      </c>
      <c r="G376" s="245">
        <v>17237.1175</v>
      </c>
      <c r="H376" s="245">
        <v>9149.56</v>
      </c>
      <c r="I376" s="245">
        <v>29964</v>
      </c>
      <c r="J376" s="245">
        <v>15806.01</v>
      </c>
      <c r="K376" s="245">
        <v>8389.92</v>
      </c>
      <c r="L376" s="245">
        <v>23538</v>
      </c>
      <c r="M376" s="245">
        <v>12416.295</v>
      </c>
      <c r="N376" s="245">
        <v>6590.64</v>
      </c>
    </row>
    <row r="377" spans="1:14" ht="16.2" thickBot="1">
      <c r="A377" s="245">
        <v>90</v>
      </c>
      <c r="B377" s="245">
        <v>99</v>
      </c>
      <c r="C377" s="245">
        <v>36079</v>
      </c>
      <c r="D377" s="245">
        <v>19031.672500000001</v>
      </c>
      <c r="E377" s="245">
        <v>10102.119999999999</v>
      </c>
      <c r="F377" s="264">
        <v>33373</v>
      </c>
      <c r="G377" s="245">
        <v>17604.2575</v>
      </c>
      <c r="H377" s="245">
        <v>9344.44</v>
      </c>
      <c r="I377" s="245">
        <v>30599</v>
      </c>
      <c r="J377" s="245">
        <v>16140.9725</v>
      </c>
      <c r="K377" s="245">
        <v>8567.7199999999993</v>
      </c>
      <c r="L377" s="245">
        <v>24037</v>
      </c>
      <c r="M377" s="245">
        <v>12679.5175</v>
      </c>
      <c r="N377" s="245">
        <v>6730.36</v>
      </c>
    </row>
    <row r="386" spans="1:23">
      <c r="A386" s="245" t="s">
        <v>675</v>
      </c>
      <c r="C386" s="245" t="s">
        <v>635</v>
      </c>
      <c r="F386" s="245" t="s">
        <v>636</v>
      </c>
      <c r="I386" s="245" t="s">
        <v>637</v>
      </c>
      <c r="L386" s="245" t="s">
        <v>638</v>
      </c>
    </row>
    <row r="387" spans="1:23">
      <c r="A387" s="245" t="s">
        <v>651</v>
      </c>
      <c r="C387" s="245" t="s">
        <v>780</v>
      </c>
      <c r="F387" s="245" t="s">
        <v>244</v>
      </c>
      <c r="I387" s="245" t="s">
        <v>771</v>
      </c>
      <c r="L387" s="245" t="s">
        <v>772</v>
      </c>
    </row>
    <row r="388" spans="1:23" ht="16.2" thickBot="1">
      <c r="A388" s="245" t="s">
        <v>653</v>
      </c>
      <c r="B388" s="245" t="s">
        <v>654</v>
      </c>
      <c r="C388" s="245" t="s">
        <v>652</v>
      </c>
      <c r="D388" s="245" t="s">
        <v>655</v>
      </c>
      <c r="E388" s="245" t="s">
        <v>656</v>
      </c>
      <c r="F388" s="245" t="s">
        <v>652</v>
      </c>
      <c r="G388" s="245" t="s">
        <v>655</v>
      </c>
      <c r="H388" s="245" t="s">
        <v>656</v>
      </c>
      <c r="I388" s="245" t="s">
        <v>652</v>
      </c>
      <c r="J388" s="245" t="s">
        <v>655</v>
      </c>
      <c r="K388" s="245" t="s">
        <v>656</v>
      </c>
      <c r="L388" s="245" t="s">
        <v>652</v>
      </c>
      <c r="M388" s="245" t="s">
        <v>655</v>
      </c>
      <c r="N388" s="245" t="s">
        <v>656</v>
      </c>
    </row>
    <row r="389" spans="1:23">
      <c r="A389" s="245">
        <v>60</v>
      </c>
      <c r="B389" s="245">
        <v>64</v>
      </c>
      <c r="C389" s="245">
        <v>10314</v>
      </c>
      <c r="D389" s="245">
        <v>5440.6350000000002</v>
      </c>
      <c r="E389" s="245">
        <v>2887.92</v>
      </c>
      <c r="F389" s="262">
        <v>9540</v>
      </c>
      <c r="G389" s="245">
        <v>5032.3500000000004</v>
      </c>
      <c r="H389" s="245">
        <v>2671.2</v>
      </c>
      <c r="I389" s="245">
        <v>8735</v>
      </c>
      <c r="J389" s="245">
        <v>4607.7124999999996</v>
      </c>
      <c r="K389" s="245">
        <v>2445.8000000000002</v>
      </c>
      <c r="L389" s="245">
        <v>6864</v>
      </c>
      <c r="M389" s="245">
        <v>3620.76</v>
      </c>
      <c r="N389" s="245">
        <v>1921.92</v>
      </c>
      <c r="W389" s="245">
        <v>19</v>
      </c>
    </row>
    <row r="390" spans="1:23">
      <c r="A390" s="245">
        <v>65</v>
      </c>
      <c r="B390" s="245">
        <v>69</v>
      </c>
      <c r="C390" s="245">
        <v>11459</v>
      </c>
      <c r="D390" s="245">
        <v>6044.6225000000004</v>
      </c>
      <c r="E390" s="245">
        <v>3208.52</v>
      </c>
      <c r="F390" s="263">
        <v>10599</v>
      </c>
      <c r="G390" s="245">
        <v>5590.9724999999999</v>
      </c>
      <c r="H390" s="245">
        <v>2967.72</v>
      </c>
      <c r="I390" s="245">
        <v>9707</v>
      </c>
      <c r="J390" s="245">
        <v>5120.4425000000001</v>
      </c>
      <c r="K390" s="245">
        <v>2717.96</v>
      </c>
      <c r="L390" s="245">
        <v>7625</v>
      </c>
      <c r="M390" s="245">
        <v>4022.1875</v>
      </c>
      <c r="N390" s="245">
        <v>2135</v>
      </c>
    </row>
    <row r="391" spans="1:23">
      <c r="A391" s="245">
        <v>70</v>
      </c>
      <c r="B391" s="245">
        <v>74</v>
      </c>
      <c r="C391" s="245">
        <v>17681</v>
      </c>
      <c r="D391" s="245">
        <v>9326.7275000000009</v>
      </c>
      <c r="E391" s="245">
        <v>4950.68</v>
      </c>
      <c r="F391" s="263">
        <v>16355</v>
      </c>
      <c r="G391" s="245">
        <v>8627.2625000000007</v>
      </c>
      <c r="H391" s="245">
        <v>4579.3999999999996</v>
      </c>
      <c r="I391" s="245">
        <v>14993</v>
      </c>
      <c r="J391" s="245">
        <v>7908.8074999999999</v>
      </c>
      <c r="K391" s="245">
        <v>4198.04</v>
      </c>
      <c r="L391" s="245">
        <v>11782</v>
      </c>
      <c r="M391" s="245">
        <v>6215.0050000000001</v>
      </c>
      <c r="N391" s="245">
        <v>3298.96</v>
      </c>
    </row>
    <row r="392" spans="1:23">
      <c r="A392" s="245">
        <v>75</v>
      </c>
      <c r="B392" s="245">
        <v>79</v>
      </c>
      <c r="C392" s="245">
        <v>23493</v>
      </c>
      <c r="D392" s="245">
        <v>12392.557500000001</v>
      </c>
      <c r="E392" s="245">
        <v>6578.04</v>
      </c>
      <c r="F392" s="263">
        <v>21731</v>
      </c>
      <c r="G392" s="245">
        <v>11463.102500000001</v>
      </c>
      <c r="H392" s="245">
        <v>6084.68</v>
      </c>
      <c r="I392" s="245">
        <v>19934</v>
      </c>
      <c r="J392" s="245">
        <v>10515.184999999999</v>
      </c>
      <c r="K392" s="245">
        <v>5581.52</v>
      </c>
      <c r="L392" s="245">
        <v>15656</v>
      </c>
      <c r="M392" s="245">
        <v>8258.5400000000009</v>
      </c>
      <c r="N392" s="245">
        <v>4383.68</v>
      </c>
    </row>
    <row r="393" spans="1:23">
      <c r="A393" s="245">
        <v>80</v>
      </c>
      <c r="B393" s="245">
        <v>81</v>
      </c>
      <c r="C393" s="245">
        <v>31943</v>
      </c>
      <c r="D393" s="245">
        <v>16849.932499999999</v>
      </c>
      <c r="E393" s="245">
        <v>8944.0400000000009</v>
      </c>
      <c r="F393" s="263">
        <v>29548</v>
      </c>
      <c r="G393" s="245">
        <v>15586.57</v>
      </c>
      <c r="H393" s="245">
        <v>8273.44</v>
      </c>
      <c r="I393" s="245">
        <v>27097</v>
      </c>
      <c r="J393" s="245">
        <v>14293.6675</v>
      </c>
      <c r="K393" s="245">
        <v>7587.16</v>
      </c>
      <c r="L393" s="245">
        <v>21284</v>
      </c>
      <c r="M393" s="245">
        <v>11227.31</v>
      </c>
      <c r="N393" s="245">
        <v>5959.52</v>
      </c>
    </row>
    <row r="394" spans="1:23">
      <c r="A394" s="245">
        <v>82</v>
      </c>
      <c r="B394" s="245">
        <v>83</v>
      </c>
      <c r="C394" s="245">
        <v>33075</v>
      </c>
      <c r="D394" s="245">
        <v>17447.0625</v>
      </c>
      <c r="E394" s="245">
        <v>9261</v>
      </c>
      <c r="F394" s="263">
        <v>30595</v>
      </c>
      <c r="G394" s="245">
        <v>16138.862499999999</v>
      </c>
      <c r="H394" s="245">
        <v>8566.6</v>
      </c>
      <c r="I394" s="245">
        <v>28052</v>
      </c>
      <c r="J394" s="245">
        <v>14797.43</v>
      </c>
      <c r="K394" s="245">
        <v>7854.5599999999995</v>
      </c>
      <c r="L394" s="245">
        <v>22034</v>
      </c>
      <c r="M394" s="245">
        <v>11622.934999999999</v>
      </c>
      <c r="N394" s="245">
        <v>6169.52</v>
      </c>
    </row>
    <row r="395" spans="1:23">
      <c r="A395" s="245">
        <v>84</v>
      </c>
      <c r="B395" s="245">
        <v>85</v>
      </c>
      <c r="C395" s="245">
        <v>33821</v>
      </c>
      <c r="D395" s="245">
        <v>17840.577499999999</v>
      </c>
      <c r="E395" s="245">
        <v>9469.8799999999992</v>
      </c>
      <c r="F395" s="263">
        <v>31285</v>
      </c>
      <c r="G395" s="245">
        <v>16502.837500000001</v>
      </c>
      <c r="H395" s="245">
        <v>8759.7999999999993</v>
      </c>
      <c r="I395" s="245">
        <v>28692</v>
      </c>
      <c r="J395" s="245">
        <v>15135.03</v>
      </c>
      <c r="K395" s="245">
        <v>8033.76</v>
      </c>
      <c r="L395" s="245">
        <v>22532</v>
      </c>
      <c r="M395" s="245">
        <v>11885.63</v>
      </c>
      <c r="N395" s="245">
        <v>6308.96</v>
      </c>
    </row>
    <row r="396" spans="1:23">
      <c r="A396" s="245">
        <v>86</v>
      </c>
      <c r="B396" s="245">
        <v>87</v>
      </c>
      <c r="C396" s="245">
        <v>34574</v>
      </c>
      <c r="D396" s="245">
        <v>18237.785</v>
      </c>
      <c r="E396" s="245">
        <v>9680.7199999999993</v>
      </c>
      <c r="F396" s="263">
        <v>31981</v>
      </c>
      <c r="G396" s="245">
        <v>16869.977500000001</v>
      </c>
      <c r="H396" s="245">
        <v>8954.68</v>
      </c>
      <c r="I396" s="245">
        <v>29328</v>
      </c>
      <c r="J396" s="245">
        <v>15470.52</v>
      </c>
      <c r="K396" s="245">
        <v>8211.84</v>
      </c>
      <c r="L396" s="245">
        <v>23034</v>
      </c>
      <c r="M396" s="245">
        <v>12150.434999999999</v>
      </c>
      <c r="N396" s="245">
        <v>6449.52</v>
      </c>
    </row>
    <row r="397" spans="1:23">
      <c r="A397" s="245">
        <v>88</v>
      </c>
      <c r="B397" s="245">
        <v>89</v>
      </c>
      <c r="C397" s="245">
        <v>35327</v>
      </c>
      <c r="D397" s="245">
        <v>18634.9925</v>
      </c>
      <c r="E397" s="245">
        <v>9891.56</v>
      </c>
      <c r="F397" s="263">
        <v>32677</v>
      </c>
      <c r="G397" s="245">
        <v>17237.1175</v>
      </c>
      <c r="H397" s="245">
        <v>9149.56</v>
      </c>
      <c r="I397" s="245">
        <v>29964</v>
      </c>
      <c r="J397" s="245">
        <v>15806.01</v>
      </c>
      <c r="K397" s="245">
        <v>8389.92</v>
      </c>
      <c r="L397" s="245">
        <v>23538</v>
      </c>
      <c r="M397" s="245">
        <v>12416.295</v>
      </c>
      <c r="N397" s="245">
        <v>6590.64</v>
      </c>
    </row>
    <row r="398" spans="1:23" ht="16.2" thickBot="1">
      <c r="A398" s="245">
        <v>90</v>
      </c>
      <c r="B398" s="245">
        <v>99</v>
      </c>
      <c r="C398" s="245">
        <v>36079</v>
      </c>
      <c r="D398" s="245">
        <v>19031.672500000001</v>
      </c>
      <c r="E398" s="245">
        <v>10102.119999999999</v>
      </c>
      <c r="F398" s="264">
        <v>33373</v>
      </c>
      <c r="G398" s="245">
        <v>17604.2575</v>
      </c>
      <c r="H398" s="245">
        <v>9344.44</v>
      </c>
      <c r="I398" s="245">
        <v>30599</v>
      </c>
      <c r="J398" s="245">
        <v>16140.9725</v>
      </c>
      <c r="K398" s="245">
        <v>8567.7199999999993</v>
      </c>
      <c r="L398" s="245">
        <v>24037</v>
      </c>
      <c r="M398" s="245">
        <v>12679.5175</v>
      </c>
      <c r="N398" s="245">
        <v>6730.36</v>
      </c>
    </row>
  </sheetData>
  <customSheetViews>
    <customSheetView guid="{C4916916-8F8A-452F-B573-8C827836FB40}" scale="70" state="hidden">
      <selection activeCell="I11" sqref="I11"/>
      <pageMargins left="0" right="0" top="0" bottom="0" header="0" footer="0"/>
    </customSheetView>
  </customSheetView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4C955-BF76-466C-B4BC-BDD05084A031}">
  <sheetPr codeName="Hoja88"/>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O4N2iPv0pNaKenHTm0i3GC3nqlUqHoMcFeQvYdTEbi1E7xHqcYxzfO2/HYXVoZBtGA0co05zHwK2zPOSBtptaw==" saltValue="uYIt9qeITGOYGpCNBpGMwg=="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1C815-5CBB-4154-B679-1D4A25CCB74F}">
  <sheetPr codeName="Hoja89"/>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kmfj9vximtTwiTxax+1iCT041DN8qrF39oYFBkWZdNIqbPyY0/peUlqEPIKj2JTyQpJ3TuKVJT0ZURdMhKwTqA==" saltValue="nm8ebRzqvl8PKd6CKPcYlw=="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C2A65-7E0B-4367-9321-A4957B728F26}">
  <sheetPr codeName="Hoja9"/>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0oOYE6S0WHE3DCcbMWuBCQSJhEZabA35bAfxcOTIrwS3tV/kMHVtiimxuWebRE/9MnHeFi4teRYESX7Q/74wXg==" saltValue="siArNHIlyyZx9TXWVaROwQ=="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BACCE-B8EC-4DE1-8DA7-0C54651CD0F0}">
  <sheetPr codeName="Hoja90"/>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Dahd3K1UU8qH+JHwB0//KahuhkZilhKBmgLP0jjH6/EZo66/ypDs33YRYoI1VI4XTZ7m7uSrn3CLoXpV9ZQ7NQ==" saltValue="glrrPVIrgcGBoaob5PNj4A=="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CAFF2-EB78-4E6B-8A3F-89D0EC7EE30F}">
  <sheetPr codeName="Hoja91"/>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WnUEk2BOFk8UaosmFbQQJeOTXHwEb+9tm3BUBphsbPHmBxWMtxkAIZS1crLuSK2Z/Ou7pCIBKN8MfAwihNx2jQ==" saltValue="4unJSeLEqzUNHAIzEWjIYw=="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755D7-F488-4575-B0D0-FAD3344A053C}">
  <sheetPr codeName="Hoja92"/>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nBx1djxjgJG9Rhs1oIi+fg8Dih3jLLOM2CR3pTbFFBIhcWt6nT1eTRmbyecmNPHBWZvxTXjSqhr3fHwHg5rbQg==" saltValue="jkKeA03HdlMeWpsmXQpcLQ=="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6ED45-8730-4B73-8211-88C8D8F92D4B}">
  <sheetPr codeName="Hoja93"/>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73zfdb5CCrLN4zh7e1Y5a7QXq//0FvZRgWXbxTg+A7g0uv/p9ep60pJioQNUbCufEEa/xY3v7oprIZragd51Vw==" saltValue="IlMRctWxBEEio6QJtDngBA=="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F3D6A-2ED7-4CA6-AD8B-47969E3A2A6B}">
  <sheetPr codeName="Hoja94"/>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0UfAbRl3kJcG4ZjGzpB38h3ZylyrHdfnZmmfV6xaDho/kCTUOZVsyfBBy1eAiaNzLED2QEy5vLmty4e0HD5JUQ==" saltValue="oa52YUfD3BZNWUaQi0o1jg=="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94F7B-8630-47EB-8F24-1AE7F2820D07}">
  <sheetPr codeName="Hoja95"/>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uux1sNVSSLUeOQYq5tL95JqhhGD5Xqg0vOJrWzzJ1plXYNid9cMcjvgi4KnQCXYDbuPe/+idReFcPQELbOTTtQ==" saltValue="pnoC7TMfe94CF2ceL37+WA=="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2E614-5F40-4E44-9423-99FF623F8B07}">
  <sheetPr codeName="Hoja96"/>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T4na0FawtPGq9m8qIFBYH9UdjhS2r0Q8xV8DhzKVO8On2gXFHMWOQ+RRgq7lpXvyTQuyKMYljgob8cXnOJYx2w==" saltValue="1FtRH00K4OShIXbIH1k3+w=="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E96B0-F50A-43EA-AFB3-949B2FD2538D}">
  <sheetPr codeName="Hoja97"/>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NkDnQnKUM4+Tog+lRi4Y7eB7AUSHZhR7eFMJrTue9QaSquJ+hVYYyyKe8cQ3I6x8MzMfysNpVhIGjUVKimj9pg==" saltValue="fTouEyLCUIfPb/OyiJJwMg=="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41D1E-EE90-43BE-B785-FC125857DFA2}">
  <sheetPr codeName="Hoja98"/>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t4flAWOH6VooYjzdmwa8+Opux1EmVbDW9lXcHH62U4keYclTAgV0wohrizI2jw8GZJ3f9P43xyRd+M2UoA6Rvw==" saltValue="mMbKfY4qNkFPOTBraW3l7Q=="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305A1-4D92-44CE-9E48-BE712F75126F}">
  <sheetPr codeName="Hoja99"/>
  <dimension ref="A1"/>
  <sheetViews>
    <sheetView topLeftCell="XFD1048576" workbookViewId="0">
      <selection activeCell="A1048576" sqref="A1:XFD1048576"/>
    </sheetView>
  </sheetViews>
  <sheetFormatPr defaultColWidth="0" defaultRowHeight="15.6" zeroHeight="1"/>
  <cols>
    <col min="1" max="16384" width="8.69921875" hidden="1"/>
  </cols>
  <sheetData/>
  <sheetProtection algorithmName="SHA-512" hashValue="GbFzR+wAjE47b+dtLnkgQtX8RajHAvxROgOx/X+ZeJV+fOvy8UIqy1yTKgnHsJG21VzRbF6mGOS+KcZRn34gIQ==" saltValue="qqy8kRmoUa3dZfNQPbVGTA==" spinCount="100000" sheet="1" objects="1" scenarios="1"/>
  <customSheetViews>
    <customSheetView guid="{C4916916-8F8A-452F-B573-8C827836FB40}" hiddenColumns="1" state="hidden" topLeftCell="XFD1048576">
      <selection activeCell="A1048576" sqref="A1:XFD1048576"/>
      <pageMargins left="0" right="0" top="0" bottom="0" header="0" footer="0"/>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BD030584336214EA38CB70AF8EF4DB4" ma:contentTypeVersion="10" ma:contentTypeDescription="Crear nuevo documento." ma:contentTypeScope="" ma:versionID="9cd7882ed9bca6374abe1104fb88da8a">
  <xsd:schema xmlns:xsd="http://www.w3.org/2001/XMLSchema" xmlns:xs="http://www.w3.org/2001/XMLSchema" xmlns:p="http://schemas.microsoft.com/office/2006/metadata/properties" xmlns:ns2="05fb4170-230f-47b3-964d-25bba3440b85" xmlns:ns3="3fd0707c-047b-4dd0-816d-ea70de360e45" targetNamespace="http://schemas.microsoft.com/office/2006/metadata/properties" ma:root="true" ma:fieldsID="e113d7d47fbd6c5c9b004e540c84cf1d" ns2:_="" ns3:_="">
    <xsd:import namespace="05fb4170-230f-47b3-964d-25bba3440b85"/>
    <xsd:import namespace="3fd0707c-047b-4dd0-816d-ea70de360e4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fb4170-230f-47b3-964d-25bba3440b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85e2f8b6-036e-4a87-b669-931d670ff7a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d0707c-047b-4dd0-816d-ea70de360e4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b11c8d5-2fd0-43fd-91ce-ce19c9bdb2df}" ma:internalName="TaxCatchAll" ma:showField="CatchAllData" ma:web="3fd0707c-047b-4dd0-816d-ea70de360e4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5fb4170-230f-47b3-964d-25bba3440b85">
      <Terms xmlns="http://schemas.microsoft.com/office/infopath/2007/PartnerControls"/>
    </lcf76f155ced4ddcb4097134ff3c332f>
    <TaxCatchAll xmlns="3fd0707c-047b-4dd0-816d-ea70de360e45" xsi:nil="true"/>
  </documentManagement>
</p:properties>
</file>

<file path=customXml/itemProps1.xml><?xml version="1.0" encoding="utf-8"?>
<ds:datastoreItem xmlns:ds="http://schemas.openxmlformats.org/officeDocument/2006/customXml" ds:itemID="{B18DE3B3-3654-4A1D-BDFD-06997BB8F8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fb4170-230f-47b3-964d-25bba3440b85"/>
    <ds:schemaRef ds:uri="3fd0707c-047b-4dd0-816d-ea70de360e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E86B97-A1E2-4BFE-BF9D-49C16F2A34B7}">
  <ds:schemaRefs>
    <ds:schemaRef ds:uri="http://schemas.microsoft.com/sharepoint/v3/contenttype/forms"/>
  </ds:schemaRefs>
</ds:datastoreItem>
</file>

<file path=customXml/itemProps3.xml><?xml version="1.0" encoding="utf-8"?>
<ds:datastoreItem xmlns:ds="http://schemas.openxmlformats.org/officeDocument/2006/customXml" ds:itemID="{F45A2830-13EA-49A7-AB0D-553F82CD720E}">
  <ds:schemaRefs>
    <ds:schemaRef ds:uri="http://schemas.microsoft.com/office/2006/metadata/properties"/>
    <ds:schemaRef ds:uri="http://schemas.microsoft.com/office/infopath/2007/PartnerControls"/>
    <ds:schemaRef ds:uri="05fb4170-230f-47b3-964d-25bba3440b85"/>
    <ds:schemaRef ds:uri="3fd0707c-047b-4dd0-816d-ea70de360e4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113</vt:i4>
      </vt:variant>
      <vt:variant>
        <vt:lpstr>Named Ranges</vt:lpstr>
      </vt:variant>
      <vt:variant>
        <vt:i4>28</vt:i4>
      </vt:variant>
    </vt:vector>
  </HeadingPairs>
  <TitlesOfParts>
    <vt:vector size="141" baseType="lpstr">
      <vt:lpstr>Data Input-Ingreso de Datos</vt:lpstr>
      <vt:lpstr>EVEREST</vt:lpstr>
      <vt:lpstr>EVERMORE</vt:lpstr>
      <vt:lpstr>LEVERAGE</vt:lpstr>
      <vt:lpstr>EVERLITEss</vt:lpstr>
      <vt:lpstr>RESUMEN-SUMMARY</vt: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lpstr>Sheet35</vt:lpstr>
      <vt:lpstr>Sheet36</vt:lpstr>
      <vt:lpstr>Sheet37</vt:lpstr>
      <vt:lpstr>Sheet38</vt:lpstr>
      <vt:lpstr>Sheet39</vt:lpstr>
      <vt:lpstr>Sheet40</vt:lpstr>
      <vt:lpstr>Sheet41</vt:lpstr>
      <vt:lpstr>Sheet42</vt:lpstr>
      <vt:lpstr>Sheet43</vt:lpstr>
      <vt:lpstr>Sheet44</vt:lpstr>
      <vt:lpstr>Sheet45</vt:lpstr>
      <vt:lpstr>Sheet46</vt:lpstr>
      <vt:lpstr>Sheet47</vt:lpstr>
      <vt:lpstr>Sheet48</vt:lpstr>
      <vt:lpstr>Sheet49</vt:lpstr>
      <vt:lpstr>Sheet50</vt:lpstr>
      <vt:lpstr>Sheet51</vt:lpstr>
      <vt:lpstr>Sheet52</vt:lpstr>
      <vt:lpstr>Sheet53</vt:lpstr>
      <vt:lpstr>Sheet54</vt:lpstr>
      <vt:lpstr>Sheet55</vt:lpstr>
      <vt:lpstr>Sheet56</vt:lpstr>
      <vt:lpstr>Sheet57</vt:lpstr>
      <vt:lpstr>Sheet58</vt:lpstr>
      <vt:lpstr>Sheet59</vt:lpstr>
      <vt:lpstr>Sheet60</vt:lpstr>
      <vt:lpstr>Sheet61</vt:lpstr>
      <vt:lpstr>Sheet62</vt:lpstr>
      <vt:lpstr>Sheet63</vt:lpstr>
      <vt:lpstr>Sheet64</vt:lpstr>
      <vt:lpstr>Sheet65</vt:lpstr>
      <vt:lpstr>Sheet66</vt:lpstr>
      <vt:lpstr>Sheet67</vt:lpstr>
      <vt:lpstr>Sheet68</vt:lpstr>
      <vt:lpstr>Sheet69</vt:lpstr>
      <vt:lpstr>Sheet70</vt:lpstr>
      <vt:lpstr>Tarifas Everest</vt:lpstr>
      <vt:lpstr>Sheet72</vt:lpstr>
      <vt:lpstr>EVERLITE</vt:lpstr>
      <vt:lpstr>Ever Journey</vt:lpstr>
      <vt:lpstr>Tarifas Evermore</vt:lpstr>
      <vt:lpstr>Tarifas Leverage</vt:lpstr>
      <vt:lpstr>Sheet74</vt:lpstr>
      <vt:lpstr>Tarifas EverLite</vt:lpstr>
      <vt:lpstr>Sheet76</vt:lpstr>
      <vt:lpstr>Sheet78</vt:lpstr>
      <vt:lpstr>Tarifas Everlasting</vt:lpstr>
      <vt:lpstr>Sheet80</vt:lpstr>
      <vt:lpstr>Sheet81</vt:lpstr>
      <vt:lpstr>Sheet82</vt:lpstr>
      <vt:lpstr>Sheet83</vt:lpstr>
      <vt:lpstr>Sheet84</vt:lpstr>
      <vt:lpstr>Sheet85</vt:lpstr>
      <vt:lpstr>Sheet86</vt:lpstr>
      <vt:lpstr>Sheet87</vt:lpstr>
      <vt:lpstr>Sheet88</vt:lpstr>
      <vt:lpstr>Sheet89</vt:lpstr>
      <vt:lpstr>Sheet90</vt:lpstr>
      <vt:lpstr>Sheet91</vt:lpstr>
      <vt:lpstr>Sheet92</vt:lpstr>
      <vt:lpstr>Sheet93</vt:lpstr>
      <vt:lpstr>Sheet94</vt:lpstr>
      <vt:lpstr>Sheet95</vt:lpstr>
      <vt:lpstr>Sheet96</vt:lpstr>
      <vt:lpstr>Sheet97</vt:lpstr>
      <vt:lpstr>Sheet98</vt:lpstr>
      <vt:lpstr>Sheet99</vt:lpstr>
      <vt:lpstr>Sheet100</vt:lpstr>
      <vt:lpstr>Sheet101</vt:lpstr>
      <vt:lpstr>Sheet102</vt:lpstr>
      <vt:lpstr>Sheet103</vt:lpstr>
      <vt:lpstr>Sheet104</vt:lpstr>
      <vt:lpstr>Sheet105</vt:lpstr>
      <vt:lpstr>AgtName</vt:lpstr>
      <vt:lpstr>AppGender</vt:lpstr>
      <vt:lpstr>ApplAge</vt:lpstr>
      <vt:lpstr>ApplName</vt:lpstr>
      <vt:lpstr>asistenciaviajes</vt:lpstr>
      <vt:lpstr>coberturausa</vt:lpstr>
      <vt:lpstr>Countries</vt:lpstr>
      <vt:lpstr>Country</vt:lpstr>
      <vt:lpstr>NumChild</vt:lpstr>
      <vt:lpstr>'Data Input-Ingreso de Datos'!Print_Area</vt:lpstr>
      <vt:lpstr>EVEREST!Print_Area</vt:lpstr>
      <vt:lpstr>EVERLITE!Print_Area</vt:lpstr>
      <vt:lpstr>EVERLITEss!Print_Area</vt:lpstr>
      <vt:lpstr>EVERMORE!Print_Area</vt:lpstr>
      <vt:lpstr>LEVERAGE!Print_Area</vt:lpstr>
      <vt:lpstr>'RESUMEN-SUMMARY'!Print_Area</vt:lpstr>
      <vt:lpstr>EVEREST!Print_Titles</vt:lpstr>
      <vt:lpstr>EVERLITE!Print_Titles</vt:lpstr>
      <vt:lpstr>EVERLITEss!Print_Titles</vt:lpstr>
      <vt:lpstr>EVERMORE!Print_Titles</vt:lpstr>
      <vt:lpstr>LEVERAGE!Print_Titles</vt:lpstr>
      <vt:lpstr>'RESUMEN-SUMMARY'!Print_Titles</vt:lpstr>
      <vt:lpstr>Rgn</vt:lpstr>
      <vt:lpstr>RiderTrans</vt:lpstr>
      <vt:lpstr>SpcAge</vt:lpstr>
      <vt:lpstr>SpouseGender</vt:lpstr>
      <vt:lpstr>Termlifespo</vt:lpstr>
      <vt:lpstr>VERSION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Javier Torres</dc:creator>
  <cp:keywords/>
  <dc:description/>
  <cp:lastModifiedBy>Walter  Briones</cp:lastModifiedBy>
  <cp:revision/>
  <cp:lastPrinted>2026-01-21T20:46:32Z</cp:lastPrinted>
  <dcterms:created xsi:type="dcterms:W3CDTF">2022-07-06T04:03:54Z</dcterms:created>
  <dcterms:modified xsi:type="dcterms:W3CDTF">2026-08-14T15:15:21Z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0x0101009BD030584336214EA38CB70AF8EF4DB4</vt:lpwstr>
  </property>
  <property fmtid="{D5CDD505-2E9C-101B-9397-08002B2CF9AE}" pid="3" name="MediaServiceImageTags">
    <vt:lpwstr/>
  </property>
</Properties>
</file>